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38c9a19757909c/Desktop/"/>
    </mc:Choice>
  </mc:AlternateContent>
  <xr:revisionPtr revIDLastSave="0" documentId="8_{CADC4487-E7A5-0A40-A1C7-DBF9AAA7E1C4}" xr6:coauthVersionLast="47" xr6:coauthVersionMax="47" xr10:uidLastSave="{00000000-0000-0000-0000-000000000000}"/>
  <workbookProtection workbookAlgorithmName="SHA-512" workbookHashValue="zUURbvrp4Nv0rc9ghZPwUkRimzyn37HcX7DiYObTUJREvgsXl9SXGfAZZ5VQpk+6qg4mn5mzHa1Xjt0IgzyaaQ==" workbookSaltValue="n6DiPwZJTsrPYDXeEunZEg==" workbookSpinCount="100000" lockStructure="1"/>
  <bookViews>
    <workbookView showSheetTabs="0" xWindow="-110" yWindow="-110" windowWidth="19420" windowHeight="10300" tabRatio="606" xr2:uid="{00000000-000D-0000-FFFF-FFFF00000000}"/>
  </bookViews>
  <sheets>
    <sheet name="Dashboard" sheetId="149" r:id="rId1"/>
    <sheet name="Job Openings" sheetId="146" r:id="rId2"/>
    <sheet name="Candidates" sheetId="147" r:id="rId3"/>
    <sheet name="Preferences" sheetId="148" r:id="rId4"/>
    <sheet name="Calc" sheetId="151" state="hidden" r:id="rId5"/>
    <sheet name="Terms of Use" sheetId="150" r:id="rId6"/>
  </sheets>
  <definedNames>
    <definedName name="_xlnm._FilterDatabase" localSheetId="2" hidden="1">Candidates!$B$5:$S$5</definedName>
    <definedName name="ACTUALS">IFERROR(OFFSET(Calc!$AC$5,0,0,COUNTIF(Calc!$AC$5:$AC$14,"&lt;&gt;nul"),1),0)</definedName>
    <definedName name="applicationYear">Dashboard!$I$27</definedName>
    <definedName name="AppSourceName">IFERROR(OFFSET(Calc!$AA$18,,,COUNTIF(Calc!$AA$18:$AA$37,"&lt;&gt;nul")),"")</definedName>
    <definedName name="AppSourceValue">IFERROR(OFFSET(Calc!$AC$18,,,COUNTIF(Calc!$AC$18:$AC$37,"&lt;&gt;nul")),"")</definedName>
    <definedName name="AXIS">IFERROR(OFFSET(Calc!$AA$5,0,0,COUNTIF(Calc!$AC$5:$AC$14,"&lt;&gt;nul"),1),"")</definedName>
    <definedName name="currency">Preferences!$I$17</definedName>
    <definedName name="DATA_MANIPULATION">IFERROR(OFFSET(Calc!$AB$5,0,0,COUNTIF(Calc!$AC$5:$AC$14,"&lt;&gt;nul"),1),0)</definedName>
    <definedName name="DECISION">IFERROR(OFFSET(Calc!$AA$55,0,0,Calc!$AA$64,1),"")</definedName>
    <definedName name="Decision_Axis">IFERROR(OFFSET(Calc!$AB$55,0,0,Calc!$AA$64,1),0)</definedName>
    <definedName name="FunnelDummyValues">IFERROR(OFFSET(Calc!$AB$5,,,COUNTIF(Calc!$AB$5:$AB$14,"&lt;&gt;nul")),"")</definedName>
    <definedName name="FunnelStages">IFERROR(OFFSET(Calc!$AA$5,,,COUNTIF(Calc!$AA$5:$AA$14,"&lt;&gt;nul")),"")</definedName>
    <definedName name="FunnelValues">IFERROR(OFFSET(Calc!$AC$5,,,COUNTIF(Calc!$AC$5:$AC$14,"&lt;&gt;nul")),"")</definedName>
    <definedName name="MONTHS">Calc!$AG$8:$AG$19</definedName>
    <definedName name="_xlnm.Print_Area" localSheetId="2">OFFSET(Candidates!$B$5,0,0,COUNTA(Candidates!$B$5:$B$3005),18)</definedName>
    <definedName name="_xlnm.Print_Area" localSheetId="0">Dashboard!$B$2:$N$44</definedName>
    <definedName name="_xlnm.Print_Area" localSheetId="1">OFFSET('Job Openings'!$B$5,0,0,COUNTA('Job Openings'!$B$5:$B$1005),8)</definedName>
    <definedName name="_xlnm.Print_Area" localSheetId="3">Preferences!$B$2:$M$30</definedName>
    <definedName name="_xlnm.Print_Area" localSheetId="5">'Terms of Use'!$B$2:$B$17</definedName>
    <definedName name="_xlnm.Print_Titles" localSheetId="2">Candidates!$5:$5</definedName>
    <definedName name="_xlnm.Print_Titles" localSheetId="1">'Job Openings'!$5:$5</definedName>
    <definedName name="SOURCE">IFERROR(OFFSET(Calc!$AA$18,0,0,COUNTA(Preferences!$G$8:$G$27),1),0)</definedName>
    <definedName name="SOURCE_PCT">IFERROR(OFFSET(Calc!$AC$18,0,0,COUNTA(Preferences!$G$8:$G$27),1),0)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51" l="1"/>
  <c r="M7" i="151"/>
  <c r="R5" i="151"/>
  <c r="S5" i="151"/>
  <c r="U5" i="151"/>
  <c r="V5" i="151"/>
  <c r="W5" i="151"/>
  <c r="R6" i="151"/>
  <c r="S6" i="151"/>
  <c r="U6" i="151"/>
  <c r="V6" i="151"/>
  <c r="W6" i="151"/>
  <c r="R7" i="151"/>
  <c r="S7" i="151"/>
  <c r="U7" i="151"/>
  <c r="V7" i="151"/>
  <c r="W7" i="151"/>
  <c r="R8" i="151"/>
  <c r="S8" i="151"/>
  <c r="U8" i="151"/>
  <c r="V8" i="151"/>
  <c r="W8" i="151"/>
  <c r="R9" i="151"/>
  <c r="S9" i="151"/>
  <c r="U9" i="151"/>
  <c r="V9" i="151"/>
  <c r="W9" i="151"/>
  <c r="R10" i="151"/>
  <c r="S10" i="151"/>
  <c r="U10" i="151"/>
  <c r="V10" i="151"/>
  <c r="W10" i="151"/>
  <c r="R11" i="151"/>
  <c r="S11" i="151"/>
  <c r="U11" i="151"/>
  <c r="V11" i="151"/>
  <c r="W11" i="151"/>
  <c r="R12" i="151"/>
  <c r="S12" i="151"/>
  <c r="U12" i="151"/>
  <c r="V12" i="151"/>
  <c r="W12" i="151"/>
  <c r="R13" i="151"/>
  <c r="S13" i="151"/>
  <c r="U13" i="151"/>
  <c r="V13" i="151"/>
  <c r="W13" i="151"/>
  <c r="R14" i="151"/>
  <c r="S14" i="151"/>
  <c r="U14" i="151"/>
  <c r="V14" i="151"/>
  <c r="W14" i="151"/>
  <c r="R15" i="151"/>
  <c r="S15" i="151"/>
  <c r="U15" i="151"/>
  <c r="V15" i="151"/>
  <c r="W15" i="151"/>
  <c r="R16" i="151"/>
  <c r="S16" i="151"/>
  <c r="U16" i="151"/>
  <c r="V16" i="151"/>
  <c r="W16" i="151"/>
  <c r="R17" i="151"/>
  <c r="S17" i="151"/>
  <c r="U17" i="151"/>
  <c r="V17" i="151"/>
  <c r="W17" i="151"/>
  <c r="R18" i="151"/>
  <c r="S18" i="151"/>
  <c r="U18" i="151"/>
  <c r="V18" i="151"/>
  <c r="W18" i="151"/>
  <c r="R19" i="151"/>
  <c r="S19" i="151"/>
  <c r="U19" i="151"/>
  <c r="V19" i="151"/>
  <c r="W19" i="151"/>
  <c r="R20" i="151"/>
  <c r="S20" i="151"/>
  <c r="U20" i="151"/>
  <c r="V20" i="151"/>
  <c r="W20" i="151"/>
  <c r="R21" i="151"/>
  <c r="S21" i="151"/>
  <c r="U21" i="151"/>
  <c r="V21" i="151"/>
  <c r="W21" i="151"/>
  <c r="R22" i="151"/>
  <c r="S22" i="151"/>
  <c r="U22" i="151"/>
  <c r="V22" i="151"/>
  <c r="W22" i="151"/>
  <c r="R23" i="151"/>
  <c r="S23" i="151"/>
  <c r="U23" i="151"/>
  <c r="V23" i="151"/>
  <c r="W23" i="151"/>
  <c r="R24" i="151"/>
  <c r="S24" i="151"/>
  <c r="U24" i="151"/>
  <c r="V24" i="151"/>
  <c r="W24" i="151"/>
  <c r="R25" i="151"/>
  <c r="S25" i="151"/>
  <c r="U25" i="151"/>
  <c r="V25" i="151"/>
  <c r="W25" i="151"/>
  <c r="R26" i="151"/>
  <c r="S26" i="151"/>
  <c r="U26" i="151"/>
  <c r="V26" i="151"/>
  <c r="W26" i="151"/>
  <c r="R27" i="151"/>
  <c r="S27" i="151"/>
  <c r="U27" i="151"/>
  <c r="V27" i="151"/>
  <c r="W27" i="151"/>
  <c r="R28" i="151"/>
  <c r="S28" i="151"/>
  <c r="U28" i="151"/>
  <c r="V28" i="151"/>
  <c r="W28" i="151"/>
  <c r="R29" i="151"/>
  <c r="S29" i="151"/>
  <c r="U29" i="151"/>
  <c r="V29" i="151"/>
  <c r="W29" i="151"/>
  <c r="R30" i="151"/>
  <c r="S30" i="151"/>
  <c r="U30" i="151"/>
  <c r="V30" i="151"/>
  <c r="W30" i="151"/>
  <c r="R31" i="151"/>
  <c r="S31" i="151"/>
  <c r="U31" i="151"/>
  <c r="V31" i="151"/>
  <c r="W31" i="151"/>
  <c r="R32" i="151"/>
  <c r="S32" i="151"/>
  <c r="U32" i="151"/>
  <c r="V32" i="151"/>
  <c r="W32" i="151"/>
  <c r="R33" i="151"/>
  <c r="S33" i="151"/>
  <c r="U33" i="151"/>
  <c r="V33" i="151"/>
  <c r="W33" i="151"/>
  <c r="R34" i="151"/>
  <c r="S34" i="151"/>
  <c r="U34" i="151"/>
  <c r="V34" i="151"/>
  <c r="W34" i="151"/>
  <c r="R35" i="151"/>
  <c r="S35" i="151"/>
  <c r="U35" i="151"/>
  <c r="V35" i="151"/>
  <c r="W35" i="151"/>
  <c r="R36" i="151"/>
  <c r="S36" i="151"/>
  <c r="U36" i="151"/>
  <c r="V36" i="151"/>
  <c r="W36" i="151"/>
  <c r="R37" i="151"/>
  <c r="S37" i="151"/>
  <c r="U37" i="151"/>
  <c r="V37" i="151"/>
  <c r="W37" i="151"/>
  <c r="R38" i="151"/>
  <c r="S38" i="151"/>
  <c r="U38" i="151"/>
  <c r="V38" i="151"/>
  <c r="W38" i="151"/>
  <c r="R39" i="151"/>
  <c r="S39" i="151"/>
  <c r="U39" i="151"/>
  <c r="V39" i="151"/>
  <c r="W39" i="151"/>
  <c r="R40" i="151"/>
  <c r="S40" i="151"/>
  <c r="U40" i="151"/>
  <c r="V40" i="151"/>
  <c r="W40" i="151"/>
  <c r="R41" i="151"/>
  <c r="S41" i="151"/>
  <c r="U41" i="151"/>
  <c r="V41" i="151"/>
  <c r="W41" i="151"/>
  <c r="R42" i="151"/>
  <c r="S42" i="151"/>
  <c r="U42" i="151"/>
  <c r="V42" i="151"/>
  <c r="W42" i="151"/>
  <c r="R43" i="151"/>
  <c r="S43" i="151"/>
  <c r="U43" i="151"/>
  <c r="V43" i="151"/>
  <c r="W43" i="151"/>
  <c r="R44" i="151"/>
  <c r="S44" i="151"/>
  <c r="U44" i="151"/>
  <c r="V44" i="151"/>
  <c r="W44" i="151"/>
  <c r="R45" i="151"/>
  <c r="S45" i="151"/>
  <c r="U45" i="151"/>
  <c r="V45" i="151"/>
  <c r="W45" i="151"/>
  <c r="R46" i="151"/>
  <c r="S46" i="151"/>
  <c r="U46" i="151"/>
  <c r="V46" i="151"/>
  <c r="W46" i="151"/>
  <c r="R47" i="151"/>
  <c r="S47" i="151"/>
  <c r="U47" i="151"/>
  <c r="V47" i="151"/>
  <c r="W47" i="151"/>
  <c r="R48" i="151"/>
  <c r="S48" i="151"/>
  <c r="U48" i="151"/>
  <c r="V48" i="151"/>
  <c r="W48" i="151"/>
  <c r="R49" i="151"/>
  <c r="S49" i="151"/>
  <c r="U49" i="151"/>
  <c r="V49" i="151"/>
  <c r="W49" i="151"/>
  <c r="R50" i="151"/>
  <c r="S50" i="151"/>
  <c r="U50" i="151"/>
  <c r="V50" i="151"/>
  <c r="W50" i="151"/>
  <c r="R51" i="151"/>
  <c r="S51" i="151"/>
  <c r="U51" i="151"/>
  <c r="V51" i="151"/>
  <c r="W51" i="151"/>
  <c r="R52" i="151"/>
  <c r="S52" i="151"/>
  <c r="U52" i="151"/>
  <c r="V52" i="151"/>
  <c r="W52" i="151"/>
  <c r="R53" i="151"/>
  <c r="S53" i="151"/>
  <c r="U53" i="151"/>
  <c r="V53" i="151"/>
  <c r="W53" i="151"/>
  <c r="R54" i="151"/>
  <c r="S54" i="151"/>
  <c r="U54" i="151"/>
  <c r="V54" i="151"/>
  <c r="W54" i="151"/>
  <c r="R55" i="151"/>
  <c r="S55" i="151"/>
  <c r="U55" i="151"/>
  <c r="V55" i="151"/>
  <c r="W55" i="151"/>
  <c r="R56" i="151"/>
  <c r="S56" i="151"/>
  <c r="U56" i="151"/>
  <c r="V56" i="151"/>
  <c r="W56" i="151"/>
  <c r="R57" i="151"/>
  <c r="S57" i="151"/>
  <c r="U57" i="151"/>
  <c r="V57" i="151"/>
  <c r="W57" i="151"/>
  <c r="R58" i="151"/>
  <c r="S58" i="151"/>
  <c r="U58" i="151"/>
  <c r="V58" i="151"/>
  <c r="W58" i="151"/>
  <c r="R59" i="151"/>
  <c r="S59" i="151"/>
  <c r="U59" i="151"/>
  <c r="V59" i="151"/>
  <c r="W59" i="151"/>
  <c r="R60" i="151"/>
  <c r="S60" i="151"/>
  <c r="U60" i="151"/>
  <c r="V60" i="151"/>
  <c r="W60" i="151"/>
  <c r="R61" i="151"/>
  <c r="S61" i="151"/>
  <c r="U61" i="151"/>
  <c r="V61" i="151"/>
  <c r="W61" i="151"/>
  <c r="R62" i="151"/>
  <c r="S62" i="151"/>
  <c r="U62" i="151"/>
  <c r="V62" i="151"/>
  <c r="W62" i="151"/>
  <c r="R63" i="151"/>
  <c r="S63" i="151"/>
  <c r="U63" i="151"/>
  <c r="V63" i="151"/>
  <c r="W63" i="151"/>
  <c r="R64" i="151"/>
  <c r="S64" i="151"/>
  <c r="U64" i="151"/>
  <c r="V64" i="151"/>
  <c r="W64" i="151"/>
  <c r="R65" i="151"/>
  <c r="S65" i="151"/>
  <c r="U65" i="151"/>
  <c r="V65" i="151"/>
  <c r="W65" i="151"/>
  <c r="R66" i="151"/>
  <c r="S66" i="151"/>
  <c r="U66" i="151"/>
  <c r="V66" i="151"/>
  <c r="W66" i="151"/>
  <c r="R67" i="151"/>
  <c r="S67" i="151"/>
  <c r="U67" i="151"/>
  <c r="V67" i="151"/>
  <c r="W67" i="151"/>
  <c r="R68" i="151"/>
  <c r="S68" i="151"/>
  <c r="U68" i="151"/>
  <c r="V68" i="151"/>
  <c r="W68" i="151"/>
  <c r="R69" i="151"/>
  <c r="S69" i="151"/>
  <c r="U69" i="151"/>
  <c r="V69" i="151"/>
  <c r="W69" i="151"/>
  <c r="R70" i="151"/>
  <c r="S70" i="151"/>
  <c r="U70" i="151"/>
  <c r="V70" i="151"/>
  <c r="W70" i="151"/>
  <c r="R71" i="151"/>
  <c r="S71" i="151"/>
  <c r="U71" i="151"/>
  <c r="V71" i="151"/>
  <c r="W71" i="151"/>
  <c r="R72" i="151"/>
  <c r="S72" i="151"/>
  <c r="U72" i="151"/>
  <c r="V72" i="151"/>
  <c r="W72" i="151"/>
  <c r="R73" i="151"/>
  <c r="S73" i="151"/>
  <c r="U73" i="151"/>
  <c r="V73" i="151"/>
  <c r="W73" i="151"/>
  <c r="R74" i="151"/>
  <c r="S74" i="151"/>
  <c r="U74" i="151"/>
  <c r="V74" i="151"/>
  <c r="W74" i="151"/>
  <c r="R75" i="151"/>
  <c r="S75" i="151"/>
  <c r="U75" i="151"/>
  <c r="V75" i="151"/>
  <c r="W75" i="151"/>
  <c r="R76" i="151"/>
  <c r="S76" i="151"/>
  <c r="U76" i="151"/>
  <c r="V76" i="151"/>
  <c r="W76" i="151"/>
  <c r="R77" i="151"/>
  <c r="S77" i="151"/>
  <c r="U77" i="151"/>
  <c r="V77" i="151"/>
  <c r="W77" i="151"/>
  <c r="R78" i="151"/>
  <c r="S78" i="151"/>
  <c r="U78" i="151"/>
  <c r="V78" i="151"/>
  <c r="W78" i="151"/>
  <c r="R79" i="151"/>
  <c r="S79" i="151"/>
  <c r="U79" i="151"/>
  <c r="V79" i="151"/>
  <c r="W79" i="151"/>
  <c r="R80" i="151"/>
  <c r="S80" i="151"/>
  <c r="U80" i="151"/>
  <c r="V80" i="151"/>
  <c r="W80" i="151"/>
  <c r="R81" i="151"/>
  <c r="S81" i="151"/>
  <c r="U81" i="151"/>
  <c r="V81" i="151"/>
  <c r="W81" i="151"/>
  <c r="R82" i="151"/>
  <c r="S82" i="151"/>
  <c r="U82" i="151"/>
  <c r="V82" i="151"/>
  <c r="W82" i="151"/>
  <c r="R83" i="151"/>
  <c r="S83" i="151"/>
  <c r="U83" i="151"/>
  <c r="V83" i="151"/>
  <c r="W83" i="151"/>
  <c r="R84" i="151"/>
  <c r="S84" i="151"/>
  <c r="U84" i="151"/>
  <c r="V84" i="151"/>
  <c r="W84" i="151"/>
  <c r="R85" i="151"/>
  <c r="S85" i="151"/>
  <c r="U85" i="151"/>
  <c r="V85" i="151"/>
  <c r="W85" i="151"/>
  <c r="R86" i="151"/>
  <c r="S86" i="151"/>
  <c r="U86" i="151"/>
  <c r="V86" i="151"/>
  <c r="W86" i="151"/>
  <c r="R87" i="151"/>
  <c r="S87" i="151"/>
  <c r="U87" i="151"/>
  <c r="V87" i="151"/>
  <c r="W87" i="151"/>
  <c r="R88" i="151"/>
  <c r="S88" i="151"/>
  <c r="U88" i="151"/>
  <c r="V88" i="151"/>
  <c r="W88" i="151"/>
  <c r="R89" i="151"/>
  <c r="S89" i="151"/>
  <c r="U89" i="151"/>
  <c r="V89" i="151"/>
  <c r="W89" i="151"/>
  <c r="R90" i="151"/>
  <c r="S90" i="151"/>
  <c r="U90" i="151"/>
  <c r="V90" i="151"/>
  <c r="W90" i="151"/>
  <c r="R91" i="151"/>
  <c r="S91" i="151"/>
  <c r="U91" i="151"/>
  <c r="V91" i="151"/>
  <c r="W91" i="151"/>
  <c r="R92" i="151"/>
  <c r="S92" i="151"/>
  <c r="U92" i="151"/>
  <c r="V92" i="151"/>
  <c r="W92" i="151"/>
  <c r="R93" i="151"/>
  <c r="S93" i="151"/>
  <c r="U93" i="151"/>
  <c r="V93" i="151"/>
  <c r="W93" i="151"/>
  <c r="R94" i="151"/>
  <c r="S94" i="151"/>
  <c r="U94" i="151"/>
  <c r="V94" i="151"/>
  <c r="W94" i="151"/>
  <c r="R95" i="151"/>
  <c r="S95" i="151"/>
  <c r="U95" i="151"/>
  <c r="V95" i="151"/>
  <c r="W95" i="151"/>
  <c r="R96" i="151"/>
  <c r="S96" i="151"/>
  <c r="U96" i="151"/>
  <c r="V96" i="151"/>
  <c r="W96" i="151"/>
  <c r="R97" i="151"/>
  <c r="S97" i="151"/>
  <c r="U97" i="151"/>
  <c r="V97" i="151"/>
  <c r="W97" i="151"/>
  <c r="R98" i="151"/>
  <c r="S98" i="151"/>
  <c r="U98" i="151"/>
  <c r="V98" i="151"/>
  <c r="W98" i="151"/>
  <c r="R99" i="151"/>
  <c r="S99" i="151"/>
  <c r="U99" i="151"/>
  <c r="V99" i="151"/>
  <c r="W99" i="151"/>
  <c r="R100" i="151"/>
  <c r="S100" i="151"/>
  <c r="U100" i="151"/>
  <c r="V100" i="151"/>
  <c r="W100" i="151"/>
  <c r="R101" i="151"/>
  <c r="S101" i="151"/>
  <c r="U101" i="151"/>
  <c r="V101" i="151"/>
  <c r="W101" i="151"/>
  <c r="R102" i="151"/>
  <c r="S102" i="151"/>
  <c r="U102" i="151"/>
  <c r="V102" i="151"/>
  <c r="W102" i="151"/>
  <c r="R103" i="151"/>
  <c r="S103" i="151"/>
  <c r="U103" i="151"/>
  <c r="V103" i="151"/>
  <c r="W103" i="151"/>
  <c r="R104" i="151"/>
  <c r="S104" i="151"/>
  <c r="U104" i="151"/>
  <c r="V104" i="151"/>
  <c r="W104" i="151"/>
  <c r="R105" i="151"/>
  <c r="S105" i="151"/>
  <c r="U105" i="151"/>
  <c r="V105" i="151"/>
  <c r="W105" i="151"/>
  <c r="R106" i="151"/>
  <c r="S106" i="151"/>
  <c r="U106" i="151"/>
  <c r="V106" i="151"/>
  <c r="W106" i="151"/>
  <c r="R107" i="151"/>
  <c r="S107" i="151"/>
  <c r="U107" i="151"/>
  <c r="V107" i="151"/>
  <c r="W107" i="151"/>
  <c r="R108" i="151"/>
  <c r="S108" i="151"/>
  <c r="U108" i="151"/>
  <c r="V108" i="151"/>
  <c r="W108" i="151"/>
  <c r="R109" i="151"/>
  <c r="S109" i="151"/>
  <c r="U109" i="151"/>
  <c r="V109" i="151"/>
  <c r="W109" i="151"/>
  <c r="R110" i="151"/>
  <c r="S110" i="151"/>
  <c r="U110" i="151"/>
  <c r="V110" i="151"/>
  <c r="W110" i="151"/>
  <c r="R111" i="151"/>
  <c r="S111" i="151"/>
  <c r="U111" i="151"/>
  <c r="V111" i="151"/>
  <c r="W111" i="151"/>
  <c r="R112" i="151"/>
  <c r="S112" i="151"/>
  <c r="U112" i="151"/>
  <c r="V112" i="151"/>
  <c r="W112" i="151"/>
  <c r="R113" i="151"/>
  <c r="S113" i="151"/>
  <c r="U113" i="151"/>
  <c r="V113" i="151"/>
  <c r="W113" i="151"/>
  <c r="R114" i="151"/>
  <c r="S114" i="151"/>
  <c r="U114" i="151"/>
  <c r="V114" i="151"/>
  <c r="W114" i="151"/>
  <c r="R115" i="151"/>
  <c r="S115" i="151"/>
  <c r="U115" i="151"/>
  <c r="V115" i="151"/>
  <c r="W115" i="151"/>
  <c r="R116" i="151"/>
  <c r="S116" i="151"/>
  <c r="U116" i="151"/>
  <c r="V116" i="151"/>
  <c r="W116" i="151"/>
  <c r="R117" i="151"/>
  <c r="S117" i="151"/>
  <c r="U117" i="151"/>
  <c r="V117" i="151"/>
  <c r="W117" i="151"/>
  <c r="R118" i="151"/>
  <c r="S118" i="151"/>
  <c r="U118" i="151"/>
  <c r="V118" i="151"/>
  <c r="W118" i="151"/>
  <c r="R119" i="151"/>
  <c r="S119" i="151"/>
  <c r="U119" i="151"/>
  <c r="V119" i="151"/>
  <c r="W119" i="151"/>
  <c r="R120" i="151"/>
  <c r="S120" i="151"/>
  <c r="U120" i="151"/>
  <c r="V120" i="151"/>
  <c r="W120" i="151"/>
  <c r="R121" i="151"/>
  <c r="S121" i="151"/>
  <c r="U121" i="151"/>
  <c r="V121" i="151"/>
  <c r="W121" i="151"/>
  <c r="R122" i="151"/>
  <c r="S122" i="151"/>
  <c r="U122" i="151"/>
  <c r="V122" i="151"/>
  <c r="W122" i="151"/>
  <c r="R123" i="151"/>
  <c r="S123" i="151"/>
  <c r="U123" i="151"/>
  <c r="V123" i="151"/>
  <c r="W123" i="151"/>
  <c r="R124" i="151"/>
  <c r="S124" i="151"/>
  <c r="U124" i="151"/>
  <c r="V124" i="151"/>
  <c r="W124" i="151"/>
  <c r="R125" i="151"/>
  <c r="S125" i="151"/>
  <c r="U125" i="151"/>
  <c r="V125" i="151"/>
  <c r="W125" i="151"/>
  <c r="R126" i="151"/>
  <c r="S126" i="151"/>
  <c r="U126" i="151"/>
  <c r="V126" i="151"/>
  <c r="W126" i="151"/>
  <c r="R127" i="151"/>
  <c r="S127" i="151"/>
  <c r="U127" i="151"/>
  <c r="V127" i="151"/>
  <c r="W127" i="151"/>
  <c r="R128" i="151"/>
  <c r="S128" i="151"/>
  <c r="U128" i="151"/>
  <c r="V128" i="151"/>
  <c r="W128" i="151"/>
  <c r="R129" i="151"/>
  <c r="S129" i="151"/>
  <c r="U129" i="151"/>
  <c r="V129" i="151"/>
  <c r="W129" i="151"/>
  <c r="R130" i="151"/>
  <c r="S130" i="151"/>
  <c r="U130" i="151"/>
  <c r="V130" i="151"/>
  <c r="W130" i="151"/>
  <c r="R131" i="151"/>
  <c r="S131" i="151"/>
  <c r="U131" i="151"/>
  <c r="V131" i="151"/>
  <c r="W131" i="151"/>
  <c r="R132" i="151"/>
  <c r="S132" i="151"/>
  <c r="U132" i="151"/>
  <c r="V132" i="151"/>
  <c r="W132" i="151"/>
  <c r="R133" i="151"/>
  <c r="S133" i="151"/>
  <c r="U133" i="151"/>
  <c r="V133" i="151"/>
  <c r="W133" i="151"/>
  <c r="R134" i="151"/>
  <c r="S134" i="151"/>
  <c r="U134" i="151"/>
  <c r="V134" i="151"/>
  <c r="W134" i="151"/>
  <c r="R135" i="151"/>
  <c r="S135" i="151"/>
  <c r="U135" i="151"/>
  <c r="V135" i="151"/>
  <c r="W135" i="151"/>
  <c r="R136" i="151"/>
  <c r="S136" i="151"/>
  <c r="U136" i="151"/>
  <c r="V136" i="151"/>
  <c r="W136" i="151"/>
  <c r="R137" i="151"/>
  <c r="S137" i="151"/>
  <c r="U137" i="151"/>
  <c r="V137" i="151"/>
  <c r="W137" i="151"/>
  <c r="R138" i="151"/>
  <c r="S138" i="151"/>
  <c r="U138" i="151"/>
  <c r="V138" i="151"/>
  <c r="W138" i="151"/>
  <c r="R139" i="151"/>
  <c r="S139" i="151"/>
  <c r="U139" i="151"/>
  <c r="V139" i="151"/>
  <c r="W139" i="151"/>
  <c r="R140" i="151"/>
  <c r="S140" i="151"/>
  <c r="U140" i="151"/>
  <c r="V140" i="151"/>
  <c r="W140" i="151"/>
  <c r="R141" i="151"/>
  <c r="S141" i="151"/>
  <c r="U141" i="151"/>
  <c r="V141" i="151"/>
  <c r="W141" i="151"/>
  <c r="R142" i="151"/>
  <c r="S142" i="151"/>
  <c r="U142" i="151"/>
  <c r="V142" i="151"/>
  <c r="W142" i="151"/>
  <c r="R143" i="151"/>
  <c r="S143" i="151"/>
  <c r="U143" i="151"/>
  <c r="V143" i="151"/>
  <c r="W143" i="151"/>
  <c r="R144" i="151"/>
  <c r="S144" i="151"/>
  <c r="U144" i="151"/>
  <c r="V144" i="151"/>
  <c r="W144" i="151"/>
  <c r="R145" i="151"/>
  <c r="S145" i="151"/>
  <c r="U145" i="151"/>
  <c r="V145" i="151"/>
  <c r="W145" i="151"/>
  <c r="R146" i="151"/>
  <c r="S146" i="151"/>
  <c r="U146" i="151"/>
  <c r="V146" i="151"/>
  <c r="W146" i="151"/>
  <c r="R147" i="151"/>
  <c r="S147" i="151"/>
  <c r="U147" i="151"/>
  <c r="V147" i="151"/>
  <c r="W147" i="151"/>
  <c r="R148" i="151"/>
  <c r="S148" i="151"/>
  <c r="U148" i="151"/>
  <c r="V148" i="151"/>
  <c r="W148" i="151"/>
  <c r="R149" i="151"/>
  <c r="S149" i="151"/>
  <c r="U149" i="151"/>
  <c r="V149" i="151"/>
  <c r="W149" i="151"/>
  <c r="R150" i="151"/>
  <c r="S150" i="151"/>
  <c r="U150" i="151"/>
  <c r="V150" i="151"/>
  <c r="W150" i="151"/>
  <c r="R151" i="151"/>
  <c r="S151" i="151"/>
  <c r="U151" i="151"/>
  <c r="V151" i="151"/>
  <c r="W151" i="151"/>
  <c r="R152" i="151"/>
  <c r="S152" i="151"/>
  <c r="U152" i="151"/>
  <c r="V152" i="151"/>
  <c r="W152" i="151"/>
  <c r="R153" i="151"/>
  <c r="S153" i="151"/>
  <c r="U153" i="151"/>
  <c r="V153" i="151"/>
  <c r="W153" i="151"/>
  <c r="R154" i="151"/>
  <c r="S154" i="151"/>
  <c r="U154" i="151"/>
  <c r="V154" i="151"/>
  <c r="W154" i="151"/>
  <c r="R155" i="151"/>
  <c r="S155" i="151"/>
  <c r="U155" i="151"/>
  <c r="V155" i="151"/>
  <c r="W155" i="151"/>
  <c r="R156" i="151"/>
  <c r="S156" i="151"/>
  <c r="U156" i="151"/>
  <c r="V156" i="151"/>
  <c r="W156" i="151"/>
  <c r="R157" i="151"/>
  <c r="S157" i="151"/>
  <c r="U157" i="151"/>
  <c r="V157" i="151"/>
  <c r="W157" i="151"/>
  <c r="R158" i="151"/>
  <c r="S158" i="151"/>
  <c r="U158" i="151"/>
  <c r="V158" i="151"/>
  <c r="W158" i="151"/>
  <c r="R159" i="151"/>
  <c r="S159" i="151"/>
  <c r="U159" i="151"/>
  <c r="V159" i="151"/>
  <c r="W159" i="151"/>
  <c r="R160" i="151"/>
  <c r="S160" i="151"/>
  <c r="U160" i="151"/>
  <c r="V160" i="151"/>
  <c r="W160" i="151"/>
  <c r="R161" i="151"/>
  <c r="S161" i="151"/>
  <c r="U161" i="151"/>
  <c r="V161" i="151"/>
  <c r="W161" i="151"/>
  <c r="R162" i="151"/>
  <c r="S162" i="151"/>
  <c r="U162" i="151"/>
  <c r="V162" i="151"/>
  <c r="W162" i="151"/>
  <c r="R163" i="151"/>
  <c r="S163" i="151"/>
  <c r="U163" i="151"/>
  <c r="V163" i="151"/>
  <c r="W163" i="151"/>
  <c r="R164" i="151"/>
  <c r="S164" i="151"/>
  <c r="U164" i="151"/>
  <c r="V164" i="151"/>
  <c r="W164" i="151"/>
  <c r="R165" i="151"/>
  <c r="S165" i="151"/>
  <c r="U165" i="151"/>
  <c r="V165" i="151"/>
  <c r="W165" i="151"/>
  <c r="R166" i="151"/>
  <c r="S166" i="151"/>
  <c r="U166" i="151"/>
  <c r="V166" i="151"/>
  <c r="W166" i="151"/>
  <c r="R167" i="151"/>
  <c r="S167" i="151"/>
  <c r="U167" i="151"/>
  <c r="V167" i="151"/>
  <c r="W167" i="151"/>
  <c r="R168" i="151"/>
  <c r="S168" i="151"/>
  <c r="U168" i="151"/>
  <c r="V168" i="151"/>
  <c r="W168" i="151"/>
  <c r="R169" i="151"/>
  <c r="S169" i="151"/>
  <c r="U169" i="151"/>
  <c r="V169" i="151"/>
  <c r="W169" i="151"/>
  <c r="R170" i="151"/>
  <c r="S170" i="151"/>
  <c r="U170" i="151"/>
  <c r="V170" i="151"/>
  <c r="W170" i="151"/>
  <c r="R171" i="151"/>
  <c r="S171" i="151"/>
  <c r="U171" i="151"/>
  <c r="V171" i="151"/>
  <c r="W171" i="151"/>
  <c r="R172" i="151"/>
  <c r="S172" i="151"/>
  <c r="U172" i="151"/>
  <c r="V172" i="151"/>
  <c r="W172" i="151"/>
  <c r="R173" i="151"/>
  <c r="S173" i="151"/>
  <c r="U173" i="151"/>
  <c r="V173" i="151"/>
  <c r="W173" i="151"/>
  <c r="R174" i="151"/>
  <c r="S174" i="151"/>
  <c r="U174" i="151"/>
  <c r="V174" i="151"/>
  <c r="W174" i="151"/>
  <c r="R175" i="151"/>
  <c r="S175" i="151"/>
  <c r="U175" i="151"/>
  <c r="V175" i="151"/>
  <c r="W175" i="151"/>
  <c r="R176" i="151"/>
  <c r="S176" i="151"/>
  <c r="U176" i="151"/>
  <c r="V176" i="151"/>
  <c r="W176" i="151"/>
  <c r="R177" i="151"/>
  <c r="S177" i="151"/>
  <c r="U177" i="151"/>
  <c r="V177" i="151"/>
  <c r="W177" i="151"/>
  <c r="R178" i="151"/>
  <c r="S178" i="151"/>
  <c r="U178" i="151"/>
  <c r="V178" i="151"/>
  <c r="W178" i="151"/>
  <c r="R179" i="151"/>
  <c r="S179" i="151"/>
  <c r="U179" i="151"/>
  <c r="V179" i="151"/>
  <c r="W179" i="151"/>
  <c r="R180" i="151"/>
  <c r="S180" i="151"/>
  <c r="U180" i="151"/>
  <c r="V180" i="151"/>
  <c r="W180" i="151"/>
  <c r="R181" i="151"/>
  <c r="S181" i="151"/>
  <c r="U181" i="151"/>
  <c r="V181" i="151"/>
  <c r="W181" i="151"/>
  <c r="R182" i="151"/>
  <c r="S182" i="151"/>
  <c r="U182" i="151"/>
  <c r="V182" i="151"/>
  <c r="W182" i="151"/>
  <c r="R183" i="151"/>
  <c r="S183" i="151"/>
  <c r="U183" i="151"/>
  <c r="V183" i="151"/>
  <c r="W183" i="151"/>
  <c r="R184" i="151"/>
  <c r="S184" i="151"/>
  <c r="U184" i="151"/>
  <c r="V184" i="151"/>
  <c r="W184" i="151"/>
  <c r="R185" i="151"/>
  <c r="S185" i="151"/>
  <c r="U185" i="151"/>
  <c r="V185" i="151"/>
  <c r="W185" i="151"/>
  <c r="R186" i="151"/>
  <c r="S186" i="151"/>
  <c r="U186" i="151"/>
  <c r="V186" i="151"/>
  <c r="W186" i="151"/>
  <c r="R187" i="151"/>
  <c r="S187" i="151"/>
  <c r="U187" i="151"/>
  <c r="V187" i="151"/>
  <c r="W187" i="151"/>
  <c r="R188" i="151"/>
  <c r="S188" i="151"/>
  <c r="U188" i="151"/>
  <c r="V188" i="151"/>
  <c r="W188" i="151"/>
  <c r="R189" i="151"/>
  <c r="S189" i="151"/>
  <c r="U189" i="151"/>
  <c r="V189" i="151"/>
  <c r="W189" i="151"/>
  <c r="R190" i="151"/>
  <c r="S190" i="151"/>
  <c r="U190" i="151"/>
  <c r="V190" i="151"/>
  <c r="W190" i="151"/>
  <c r="R191" i="151"/>
  <c r="S191" i="151"/>
  <c r="U191" i="151"/>
  <c r="V191" i="151"/>
  <c r="W191" i="151"/>
  <c r="R192" i="151"/>
  <c r="S192" i="151"/>
  <c r="U192" i="151"/>
  <c r="V192" i="151"/>
  <c r="W192" i="151"/>
  <c r="R193" i="151"/>
  <c r="S193" i="151"/>
  <c r="U193" i="151"/>
  <c r="V193" i="151"/>
  <c r="W193" i="151"/>
  <c r="R194" i="151"/>
  <c r="S194" i="151"/>
  <c r="U194" i="151"/>
  <c r="V194" i="151"/>
  <c r="W194" i="151"/>
  <c r="R195" i="151"/>
  <c r="S195" i="151"/>
  <c r="U195" i="151"/>
  <c r="V195" i="151"/>
  <c r="W195" i="151"/>
  <c r="R196" i="151"/>
  <c r="S196" i="151"/>
  <c r="U196" i="151"/>
  <c r="V196" i="151"/>
  <c r="W196" i="151"/>
  <c r="R197" i="151"/>
  <c r="S197" i="151"/>
  <c r="U197" i="151"/>
  <c r="V197" i="151"/>
  <c r="W197" i="151"/>
  <c r="R198" i="151"/>
  <c r="S198" i="151"/>
  <c r="U198" i="151"/>
  <c r="V198" i="151"/>
  <c r="W198" i="151"/>
  <c r="R199" i="151"/>
  <c r="S199" i="151"/>
  <c r="U199" i="151"/>
  <c r="V199" i="151"/>
  <c r="W199" i="151"/>
  <c r="R200" i="151"/>
  <c r="S200" i="151"/>
  <c r="U200" i="151"/>
  <c r="V200" i="151"/>
  <c r="W200" i="151"/>
  <c r="R201" i="151"/>
  <c r="S201" i="151"/>
  <c r="U201" i="151"/>
  <c r="V201" i="151"/>
  <c r="W201" i="151"/>
  <c r="R202" i="151"/>
  <c r="S202" i="151"/>
  <c r="U202" i="151"/>
  <c r="V202" i="151"/>
  <c r="W202" i="151"/>
  <c r="R203" i="151"/>
  <c r="S203" i="151"/>
  <c r="U203" i="151"/>
  <c r="V203" i="151"/>
  <c r="W203" i="151"/>
  <c r="R204" i="151"/>
  <c r="S204" i="151"/>
  <c r="U204" i="151"/>
  <c r="V204" i="151"/>
  <c r="W204" i="151"/>
  <c r="R205" i="151"/>
  <c r="S205" i="151"/>
  <c r="U205" i="151"/>
  <c r="V205" i="151"/>
  <c r="W205" i="151"/>
  <c r="R206" i="151"/>
  <c r="S206" i="151"/>
  <c r="U206" i="151"/>
  <c r="V206" i="151"/>
  <c r="W206" i="151"/>
  <c r="R207" i="151"/>
  <c r="S207" i="151"/>
  <c r="U207" i="151"/>
  <c r="V207" i="151"/>
  <c r="W207" i="151"/>
  <c r="R208" i="151"/>
  <c r="S208" i="151"/>
  <c r="U208" i="151"/>
  <c r="V208" i="151"/>
  <c r="W208" i="151"/>
  <c r="R209" i="151"/>
  <c r="S209" i="151"/>
  <c r="U209" i="151"/>
  <c r="V209" i="151"/>
  <c r="W209" i="151"/>
  <c r="R210" i="151"/>
  <c r="S210" i="151"/>
  <c r="U210" i="151"/>
  <c r="V210" i="151"/>
  <c r="W210" i="151"/>
  <c r="R211" i="151"/>
  <c r="S211" i="151"/>
  <c r="U211" i="151"/>
  <c r="V211" i="151"/>
  <c r="W211" i="151"/>
  <c r="R212" i="151"/>
  <c r="S212" i="151"/>
  <c r="U212" i="151"/>
  <c r="V212" i="151"/>
  <c r="W212" i="151"/>
  <c r="R213" i="151"/>
  <c r="S213" i="151"/>
  <c r="U213" i="151"/>
  <c r="V213" i="151"/>
  <c r="W213" i="151"/>
  <c r="R214" i="151"/>
  <c r="S214" i="151"/>
  <c r="U214" i="151"/>
  <c r="V214" i="151"/>
  <c r="W214" i="151"/>
  <c r="R215" i="151"/>
  <c r="S215" i="151"/>
  <c r="U215" i="151"/>
  <c r="V215" i="151"/>
  <c r="W215" i="151"/>
  <c r="R216" i="151"/>
  <c r="S216" i="151"/>
  <c r="U216" i="151"/>
  <c r="V216" i="151"/>
  <c r="W216" i="151"/>
  <c r="R217" i="151"/>
  <c r="S217" i="151"/>
  <c r="U217" i="151"/>
  <c r="V217" i="151"/>
  <c r="W217" i="151"/>
  <c r="R218" i="151"/>
  <c r="S218" i="151"/>
  <c r="U218" i="151"/>
  <c r="V218" i="151"/>
  <c r="W218" i="151"/>
  <c r="R219" i="151"/>
  <c r="S219" i="151"/>
  <c r="U219" i="151"/>
  <c r="V219" i="151"/>
  <c r="W219" i="151"/>
  <c r="R220" i="151"/>
  <c r="S220" i="151"/>
  <c r="U220" i="151"/>
  <c r="V220" i="151"/>
  <c r="W220" i="151"/>
  <c r="R221" i="151"/>
  <c r="S221" i="151"/>
  <c r="U221" i="151"/>
  <c r="V221" i="151"/>
  <c r="W221" i="151"/>
  <c r="R222" i="151"/>
  <c r="S222" i="151"/>
  <c r="U222" i="151"/>
  <c r="V222" i="151"/>
  <c r="W222" i="151"/>
  <c r="R223" i="151"/>
  <c r="S223" i="151"/>
  <c r="U223" i="151"/>
  <c r="V223" i="151"/>
  <c r="W223" i="151"/>
  <c r="R224" i="151"/>
  <c r="S224" i="151"/>
  <c r="U224" i="151"/>
  <c r="V224" i="151"/>
  <c r="W224" i="151"/>
  <c r="R225" i="151"/>
  <c r="S225" i="151"/>
  <c r="U225" i="151"/>
  <c r="V225" i="151"/>
  <c r="W225" i="151"/>
  <c r="R226" i="151"/>
  <c r="S226" i="151"/>
  <c r="U226" i="151"/>
  <c r="V226" i="151"/>
  <c r="W226" i="151"/>
  <c r="R227" i="151"/>
  <c r="S227" i="151"/>
  <c r="U227" i="151"/>
  <c r="V227" i="151"/>
  <c r="W227" i="151"/>
  <c r="R228" i="151"/>
  <c r="S228" i="151"/>
  <c r="U228" i="151"/>
  <c r="V228" i="151"/>
  <c r="W228" i="151"/>
  <c r="R229" i="151"/>
  <c r="S229" i="151"/>
  <c r="U229" i="151"/>
  <c r="V229" i="151"/>
  <c r="W229" i="151"/>
  <c r="R230" i="151"/>
  <c r="S230" i="151"/>
  <c r="U230" i="151"/>
  <c r="V230" i="151"/>
  <c r="W230" i="151"/>
  <c r="R231" i="151"/>
  <c r="S231" i="151"/>
  <c r="U231" i="151"/>
  <c r="V231" i="151"/>
  <c r="W231" i="151"/>
  <c r="R232" i="151"/>
  <c r="S232" i="151"/>
  <c r="U232" i="151"/>
  <c r="V232" i="151"/>
  <c r="W232" i="151"/>
  <c r="R233" i="151"/>
  <c r="S233" i="151"/>
  <c r="U233" i="151"/>
  <c r="V233" i="151"/>
  <c r="W233" i="151"/>
  <c r="R234" i="151"/>
  <c r="S234" i="151"/>
  <c r="U234" i="151"/>
  <c r="V234" i="151"/>
  <c r="W234" i="151"/>
  <c r="R235" i="151"/>
  <c r="S235" i="151"/>
  <c r="U235" i="151"/>
  <c r="V235" i="151"/>
  <c r="W235" i="151"/>
  <c r="R236" i="151"/>
  <c r="S236" i="151"/>
  <c r="U236" i="151"/>
  <c r="V236" i="151"/>
  <c r="W236" i="151"/>
  <c r="R237" i="151"/>
  <c r="S237" i="151"/>
  <c r="U237" i="151"/>
  <c r="V237" i="151"/>
  <c r="W237" i="151"/>
  <c r="R238" i="151"/>
  <c r="S238" i="151"/>
  <c r="U238" i="151"/>
  <c r="V238" i="151"/>
  <c r="W238" i="151"/>
  <c r="R239" i="151"/>
  <c r="S239" i="151"/>
  <c r="U239" i="151"/>
  <c r="V239" i="151"/>
  <c r="W239" i="151"/>
  <c r="R240" i="151"/>
  <c r="S240" i="151"/>
  <c r="U240" i="151"/>
  <c r="V240" i="151"/>
  <c r="W240" i="151"/>
  <c r="R241" i="151"/>
  <c r="S241" i="151"/>
  <c r="U241" i="151"/>
  <c r="V241" i="151"/>
  <c r="W241" i="151"/>
  <c r="R242" i="151"/>
  <c r="S242" i="151"/>
  <c r="U242" i="151"/>
  <c r="V242" i="151"/>
  <c r="W242" i="151"/>
  <c r="R243" i="151"/>
  <c r="S243" i="151"/>
  <c r="U243" i="151"/>
  <c r="V243" i="151"/>
  <c r="W243" i="151"/>
  <c r="R244" i="151"/>
  <c r="S244" i="151"/>
  <c r="U244" i="151"/>
  <c r="V244" i="151"/>
  <c r="W244" i="151"/>
  <c r="R245" i="151"/>
  <c r="S245" i="151"/>
  <c r="U245" i="151"/>
  <c r="V245" i="151"/>
  <c r="W245" i="151"/>
  <c r="R246" i="151"/>
  <c r="S246" i="151"/>
  <c r="U246" i="151"/>
  <c r="V246" i="151"/>
  <c r="W246" i="151"/>
  <c r="R247" i="151"/>
  <c r="S247" i="151"/>
  <c r="U247" i="151"/>
  <c r="V247" i="151"/>
  <c r="W247" i="151"/>
  <c r="R248" i="151"/>
  <c r="S248" i="151"/>
  <c r="U248" i="151"/>
  <c r="V248" i="151"/>
  <c r="W248" i="151"/>
  <c r="R249" i="151"/>
  <c r="S249" i="151"/>
  <c r="U249" i="151"/>
  <c r="V249" i="151"/>
  <c r="W249" i="151"/>
  <c r="R250" i="151"/>
  <c r="S250" i="151"/>
  <c r="U250" i="151"/>
  <c r="V250" i="151"/>
  <c r="W250" i="151"/>
  <c r="R251" i="151"/>
  <c r="S251" i="151"/>
  <c r="U251" i="151"/>
  <c r="V251" i="151"/>
  <c r="W251" i="151"/>
  <c r="R252" i="151"/>
  <c r="S252" i="151"/>
  <c r="U252" i="151"/>
  <c r="V252" i="151"/>
  <c r="W252" i="151"/>
  <c r="R253" i="151"/>
  <c r="S253" i="151"/>
  <c r="U253" i="151"/>
  <c r="V253" i="151"/>
  <c r="W253" i="151"/>
  <c r="R254" i="151"/>
  <c r="S254" i="151"/>
  <c r="U254" i="151"/>
  <c r="V254" i="151"/>
  <c r="W254" i="151"/>
  <c r="R255" i="151"/>
  <c r="S255" i="151"/>
  <c r="U255" i="151"/>
  <c r="V255" i="151"/>
  <c r="W255" i="151"/>
  <c r="R256" i="151"/>
  <c r="S256" i="151"/>
  <c r="U256" i="151"/>
  <c r="V256" i="151"/>
  <c r="W256" i="151"/>
  <c r="R257" i="151"/>
  <c r="S257" i="151"/>
  <c r="U257" i="151"/>
  <c r="V257" i="151"/>
  <c r="W257" i="151"/>
  <c r="R258" i="151"/>
  <c r="S258" i="151"/>
  <c r="U258" i="151"/>
  <c r="V258" i="151"/>
  <c r="W258" i="151"/>
  <c r="R259" i="151"/>
  <c r="S259" i="151"/>
  <c r="U259" i="151"/>
  <c r="V259" i="151"/>
  <c r="W259" i="151"/>
  <c r="R260" i="151"/>
  <c r="S260" i="151"/>
  <c r="U260" i="151"/>
  <c r="V260" i="151"/>
  <c r="W260" i="151"/>
  <c r="R261" i="151"/>
  <c r="S261" i="151"/>
  <c r="U261" i="151"/>
  <c r="V261" i="151"/>
  <c r="W261" i="151"/>
  <c r="R262" i="151"/>
  <c r="S262" i="151"/>
  <c r="U262" i="151"/>
  <c r="V262" i="151"/>
  <c r="W262" i="151"/>
  <c r="R263" i="151"/>
  <c r="S263" i="151"/>
  <c r="U263" i="151"/>
  <c r="V263" i="151"/>
  <c r="W263" i="151"/>
  <c r="R264" i="151"/>
  <c r="S264" i="151"/>
  <c r="U264" i="151"/>
  <c r="V264" i="151"/>
  <c r="W264" i="151"/>
  <c r="R265" i="151"/>
  <c r="S265" i="151"/>
  <c r="U265" i="151"/>
  <c r="V265" i="151"/>
  <c r="W265" i="151"/>
  <c r="R266" i="151"/>
  <c r="S266" i="151"/>
  <c r="U266" i="151"/>
  <c r="V266" i="151"/>
  <c r="W266" i="151"/>
  <c r="R267" i="151"/>
  <c r="S267" i="151"/>
  <c r="U267" i="151"/>
  <c r="V267" i="151"/>
  <c r="W267" i="151"/>
  <c r="R268" i="151"/>
  <c r="S268" i="151"/>
  <c r="U268" i="151"/>
  <c r="V268" i="151"/>
  <c r="W268" i="151"/>
  <c r="R269" i="151"/>
  <c r="S269" i="151"/>
  <c r="U269" i="151"/>
  <c r="V269" i="151"/>
  <c r="W269" i="151"/>
  <c r="R270" i="151"/>
  <c r="S270" i="151"/>
  <c r="U270" i="151"/>
  <c r="V270" i="151"/>
  <c r="W270" i="151"/>
  <c r="R271" i="151"/>
  <c r="S271" i="151"/>
  <c r="U271" i="151"/>
  <c r="V271" i="151"/>
  <c r="W271" i="151"/>
  <c r="R272" i="151"/>
  <c r="S272" i="151"/>
  <c r="U272" i="151"/>
  <c r="V272" i="151"/>
  <c r="W272" i="151"/>
  <c r="R273" i="151"/>
  <c r="S273" i="151"/>
  <c r="U273" i="151"/>
  <c r="V273" i="151"/>
  <c r="W273" i="151"/>
  <c r="R274" i="151"/>
  <c r="S274" i="151"/>
  <c r="U274" i="151"/>
  <c r="V274" i="151"/>
  <c r="W274" i="151"/>
  <c r="R275" i="151"/>
  <c r="S275" i="151"/>
  <c r="U275" i="151"/>
  <c r="V275" i="151"/>
  <c r="W275" i="151"/>
  <c r="R276" i="151"/>
  <c r="S276" i="151"/>
  <c r="U276" i="151"/>
  <c r="V276" i="151"/>
  <c r="W276" i="151"/>
  <c r="R277" i="151"/>
  <c r="S277" i="151"/>
  <c r="U277" i="151"/>
  <c r="V277" i="151"/>
  <c r="W277" i="151"/>
  <c r="R278" i="151"/>
  <c r="S278" i="151"/>
  <c r="U278" i="151"/>
  <c r="V278" i="151"/>
  <c r="W278" i="151"/>
  <c r="R279" i="151"/>
  <c r="S279" i="151"/>
  <c r="U279" i="151"/>
  <c r="V279" i="151"/>
  <c r="W279" i="151"/>
  <c r="R280" i="151"/>
  <c r="S280" i="151"/>
  <c r="U280" i="151"/>
  <c r="V280" i="151"/>
  <c r="W280" i="151"/>
  <c r="R281" i="151"/>
  <c r="S281" i="151"/>
  <c r="U281" i="151"/>
  <c r="V281" i="151"/>
  <c r="W281" i="151"/>
  <c r="R282" i="151"/>
  <c r="S282" i="151"/>
  <c r="U282" i="151"/>
  <c r="V282" i="151"/>
  <c r="W282" i="151"/>
  <c r="R283" i="151"/>
  <c r="S283" i="151"/>
  <c r="U283" i="151"/>
  <c r="V283" i="151"/>
  <c r="W283" i="151"/>
  <c r="R284" i="151"/>
  <c r="S284" i="151"/>
  <c r="U284" i="151"/>
  <c r="V284" i="151"/>
  <c r="W284" i="151"/>
  <c r="R285" i="151"/>
  <c r="S285" i="151"/>
  <c r="U285" i="151"/>
  <c r="V285" i="151"/>
  <c r="W285" i="151"/>
  <c r="R286" i="151"/>
  <c r="S286" i="151"/>
  <c r="U286" i="151"/>
  <c r="V286" i="151"/>
  <c r="W286" i="151"/>
  <c r="R287" i="151"/>
  <c r="S287" i="151"/>
  <c r="U287" i="151"/>
  <c r="V287" i="151"/>
  <c r="W287" i="151"/>
  <c r="R288" i="151"/>
  <c r="S288" i="151"/>
  <c r="U288" i="151"/>
  <c r="V288" i="151"/>
  <c r="W288" i="151"/>
  <c r="R289" i="151"/>
  <c r="S289" i="151"/>
  <c r="U289" i="151"/>
  <c r="V289" i="151"/>
  <c r="W289" i="151"/>
  <c r="R290" i="151"/>
  <c r="S290" i="151"/>
  <c r="U290" i="151"/>
  <c r="V290" i="151"/>
  <c r="W290" i="151"/>
  <c r="R291" i="151"/>
  <c r="S291" i="151"/>
  <c r="U291" i="151"/>
  <c r="V291" i="151"/>
  <c r="W291" i="151"/>
  <c r="R292" i="151"/>
  <c r="S292" i="151"/>
  <c r="U292" i="151"/>
  <c r="V292" i="151"/>
  <c r="W292" i="151"/>
  <c r="R293" i="151"/>
  <c r="S293" i="151"/>
  <c r="U293" i="151"/>
  <c r="V293" i="151"/>
  <c r="W293" i="151"/>
  <c r="R294" i="151"/>
  <c r="S294" i="151"/>
  <c r="U294" i="151"/>
  <c r="V294" i="151"/>
  <c r="W294" i="151"/>
  <c r="R295" i="151"/>
  <c r="S295" i="151"/>
  <c r="U295" i="151"/>
  <c r="V295" i="151"/>
  <c r="W295" i="151"/>
  <c r="R296" i="151"/>
  <c r="S296" i="151"/>
  <c r="U296" i="151"/>
  <c r="V296" i="151"/>
  <c r="W296" i="151"/>
  <c r="R297" i="151"/>
  <c r="S297" i="151"/>
  <c r="U297" i="151"/>
  <c r="V297" i="151"/>
  <c r="W297" i="151"/>
  <c r="R298" i="151"/>
  <c r="S298" i="151"/>
  <c r="U298" i="151"/>
  <c r="V298" i="151"/>
  <c r="W298" i="151"/>
  <c r="R299" i="151"/>
  <c r="S299" i="151"/>
  <c r="U299" i="151"/>
  <c r="V299" i="151"/>
  <c r="W299" i="151"/>
  <c r="R300" i="151"/>
  <c r="S300" i="151"/>
  <c r="U300" i="151"/>
  <c r="V300" i="151"/>
  <c r="W300" i="151"/>
  <c r="R301" i="151"/>
  <c r="S301" i="151"/>
  <c r="U301" i="151"/>
  <c r="V301" i="151"/>
  <c r="W301" i="151"/>
  <c r="R302" i="151"/>
  <c r="S302" i="151"/>
  <c r="U302" i="151"/>
  <c r="V302" i="151"/>
  <c r="W302" i="151"/>
  <c r="R303" i="151"/>
  <c r="S303" i="151"/>
  <c r="U303" i="151"/>
  <c r="V303" i="151"/>
  <c r="W303" i="151"/>
  <c r="R304" i="151"/>
  <c r="S304" i="151"/>
  <c r="U304" i="151"/>
  <c r="V304" i="151"/>
  <c r="W304" i="151"/>
  <c r="R305" i="151"/>
  <c r="S305" i="151"/>
  <c r="U305" i="151"/>
  <c r="V305" i="151"/>
  <c r="W305" i="151"/>
  <c r="R306" i="151"/>
  <c r="S306" i="151"/>
  <c r="U306" i="151"/>
  <c r="V306" i="151"/>
  <c r="W306" i="151"/>
  <c r="R307" i="151"/>
  <c r="S307" i="151"/>
  <c r="U307" i="151"/>
  <c r="V307" i="151"/>
  <c r="W307" i="151"/>
  <c r="R308" i="151"/>
  <c r="S308" i="151"/>
  <c r="U308" i="151"/>
  <c r="V308" i="151"/>
  <c r="W308" i="151"/>
  <c r="R309" i="151"/>
  <c r="S309" i="151"/>
  <c r="U309" i="151"/>
  <c r="V309" i="151"/>
  <c r="W309" i="151"/>
  <c r="R310" i="151"/>
  <c r="S310" i="151"/>
  <c r="U310" i="151"/>
  <c r="V310" i="151"/>
  <c r="W310" i="151"/>
  <c r="R311" i="151"/>
  <c r="S311" i="151"/>
  <c r="U311" i="151"/>
  <c r="V311" i="151"/>
  <c r="W311" i="151"/>
  <c r="R312" i="151"/>
  <c r="S312" i="151"/>
  <c r="U312" i="151"/>
  <c r="V312" i="151"/>
  <c r="W312" i="151"/>
  <c r="R313" i="151"/>
  <c r="S313" i="151"/>
  <c r="U313" i="151"/>
  <c r="V313" i="151"/>
  <c r="W313" i="151"/>
  <c r="R314" i="151"/>
  <c r="S314" i="151"/>
  <c r="U314" i="151"/>
  <c r="V314" i="151"/>
  <c r="W314" i="151"/>
  <c r="R315" i="151"/>
  <c r="S315" i="151"/>
  <c r="U315" i="151"/>
  <c r="V315" i="151"/>
  <c r="W315" i="151"/>
  <c r="R316" i="151"/>
  <c r="S316" i="151"/>
  <c r="U316" i="151"/>
  <c r="V316" i="151"/>
  <c r="W316" i="151"/>
  <c r="R317" i="151"/>
  <c r="S317" i="151"/>
  <c r="U317" i="151"/>
  <c r="V317" i="151"/>
  <c r="W317" i="151"/>
  <c r="R318" i="151"/>
  <c r="S318" i="151"/>
  <c r="U318" i="151"/>
  <c r="V318" i="151"/>
  <c r="W318" i="151"/>
  <c r="R319" i="151"/>
  <c r="S319" i="151"/>
  <c r="U319" i="151"/>
  <c r="V319" i="151"/>
  <c r="W319" i="151"/>
  <c r="R320" i="151"/>
  <c r="S320" i="151"/>
  <c r="U320" i="151"/>
  <c r="V320" i="151"/>
  <c r="W320" i="151"/>
  <c r="R321" i="151"/>
  <c r="S321" i="151"/>
  <c r="U321" i="151"/>
  <c r="V321" i="151"/>
  <c r="W321" i="151"/>
  <c r="R322" i="151"/>
  <c r="S322" i="151"/>
  <c r="U322" i="151"/>
  <c r="V322" i="151"/>
  <c r="W322" i="151"/>
  <c r="R323" i="151"/>
  <c r="S323" i="151"/>
  <c r="U323" i="151"/>
  <c r="V323" i="151"/>
  <c r="W323" i="151"/>
  <c r="R324" i="151"/>
  <c r="S324" i="151"/>
  <c r="U324" i="151"/>
  <c r="V324" i="151"/>
  <c r="W324" i="151"/>
  <c r="R325" i="151"/>
  <c r="S325" i="151"/>
  <c r="U325" i="151"/>
  <c r="V325" i="151"/>
  <c r="W325" i="151"/>
  <c r="R326" i="151"/>
  <c r="S326" i="151"/>
  <c r="U326" i="151"/>
  <c r="V326" i="151"/>
  <c r="W326" i="151"/>
  <c r="R327" i="151"/>
  <c r="S327" i="151"/>
  <c r="U327" i="151"/>
  <c r="V327" i="151"/>
  <c r="W327" i="151"/>
  <c r="R328" i="151"/>
  <c r="S328" i="151"/>
  <c r="U328" i="151"/>
  <c r="V328" i="151"/>
  <c r="W328" i="151"/>
  <c r="R329" i="151"/>
  <c r="S329" i="151"/>
  <c r="U329" i="151"/>
  <c r="V329" i="151"/>
  <c r="W329" i="151"/>
  <c r="R330" i="151"/>
  <c r="S330" i="151"/>
  <c r="U330" i="151"/>
  <c r="V330" i="151"/>
  <c r="W330" i="151"/>
  <c r="R331" i="151"/>
  <c r="S331" i="151"/>
  <c r="U331" i="151"/>
  <c r="V331" i="151"/>
  <c r="W331" i="151"/>
  <c r="R332" i="151"/>
  <c r="S332" i="151"/>
  <c r="U332" i="151"/>
  <c r="V332" i="151"/>
  <c r="W332" i="151"/>
  <c r="R333" i="151"/>
  <c r="S333" i="151"/>
  <c r="U333" i="151"/>
  <c r="V333" i="151"/>
  <c r="W333" i="151"/>
  <c r="R334" i="151"/>
  <c r="S334" i="151"/>
  <c r="U334" i="151"/>
  <c r="V334" i="151"/>
  <c r="W334" i="151"/>
  <c r="R335" i="151"/>
  <c r="S335" i="151"/>
  <c r="U335" i="151"/>
  <c r="V335" i="151"/>
  <c r="W335" i="151"/>
  <c r="R336" i="151"/>
  <c r="S336" i="151"/>
  <c r="U336" i="151"/>
  <c r="V336" i="151"/>
  <c r="W336" i="151"/>
  <c r="R337" i="151"/>
  <c r="S337" i="151"/>
  <c r="U337" i="151"/>
  <c r="V337" i="151"/>
  <c r="W337" i="151"/>
  <c r="R338" i="151"/>
  <c r="S338" i="151"/>
  <c r="U338" i="151"/>
  <c r="V338" i="151"/>
  <c r="W338" i="151"/>
  <c r="R339" i="151"/>
  <c r="S339" i="151"/>
  <c r="U339" i="151"/>
  <c r="V339" i="151"/>
  <c r="W339" i="151"/>
  <c r="R340" i="151"/>
  <c r="S340" i="151"/>
  <c r="U340" i="151"/>
  <c r="V340" i="151"/>
  <c r="W340" i="151"/>
  <c r="R341" i="151"/>
  <c r="S341" i="151"/>
  <c r="U341" i="151"/>
  <c r="V341" i="151"/>
  <c r="W341" i="151"/>
  <c r="R342" i="151"/>
  <c r="S342" i="151"/>
  <c r="U342" i="151"/>
  <c r="V342" i="151"/>
  <c r="W342" i="151"/>
  <c r="R343" i="151"/>
  <c r="S343" i="151"/>
  <c r="U343" i="151"/>
  <c r="V343" i="151"/>
  <c r="W343" i="151"/>
  <c r="R344" i="151"/>
  <c r="S344" i="151"/>
  <c r="U344" i="151"/>
  <c r="V344" i="151"/>
  <c r="W344" i="151"/>
  <c r="R345" i="151"/>
  <c r="S345" i="151"/>
  <c r="U345" i="151"/>
  <c r="V345" i="151"/>
  <c r="W345" i="151"/>
  <c r="R346" i="151"/>
  <c r="S346" i="151"/>
  <c r="U346" i="151"/>
  <c r="V346" i="151"/>
  <c r="W346" i="151"/>
  <c r="R347" i="151"/>
  <c r="S347" i="151"/>
  <c r="U347" i="151"/>
  <c r="V347" i="151"/>
  <c r="W347" i="151"/>
  <c r="R348" i="151"/>
  <c r="S348" i="151"/>
  <c r="U348" i="151"/>
  <c r="V348" i="151"/>
  <c r="W348" i="151"/>
  <c r="R349" i="151"/>
  <c r="S349" i="151"/>
  <c r="U349" i="151"/>
  <c r="V349" i="151"/>
  <c r="W349" i="151"/>
  <c r="R350" i="151"/>
  <c r="S350" i="151"/>
  <c r="U350" i="151"/>
  <c r="V350" i="151"/>
  <c r="W350" i="151"/>
  <c r="R351" i="151"/>
  <c r="S351" i="151"/>
  <c r="U351" i="151"/>
  <c r="V351" i="151"/>
  <c r="W351" i="151"/>
  <c r="R352" i="151"/>
  <c r="S352" i="151"/>
  <c r="U352" i="151"/>
  <c r="V352" i="151"/>
  <c r="W352" i="151"/>
  <c r="R353" i="151"/>
  <c r="S353" i="151"/>
  <c r="U353" i="151"/>
  <c r="V353" i="151"/>
  <c r="W353" i="151"/>
  <c r="R354" i="151"/>
  <c r="S354" i="151"/>
  <c r="U354" i="151"/>
  <c r="V354" i="151"/>
  <c r="W354" i="151"/>
  <c r="R355" i="151"/>
  <c r="S355" i="151"/>
  <c r="U355" i="151"/>
  <c r="V355" i="151"/>
  <c r="W355" i="151"/>
  <c r="R356" i="151"/>
  <c r="S356" i="151"/>
  <c r="U356" i="151"/>
  <c r="V356" i="151"/>
  <c r="W356" i="151"/>
  <c r="R357" i="151"/>
  <c r="S357" i="151"/>
  <c r="U357" i="151"/>
  <c r="V357" i="151"/>
  <c r="W357" i="151"/>
  <c r="R358" i="151"/>
  <c r="S358" i="151"/>
  <c r="U358" i="151"/>
  <c r="V358" i="151"/>
  <c r="W358" i="151"/>
  <c r="R359" i="151"/>
  <c r="S359" i="151"/>
  <c r="U359" i="151"/>
  <c r="V359" i="151"/>
  <c r="W359" i="151"/>
  <c r="R360" i="151"/>
  <c r="S360" i="151"/>
  <c r="U360" i="151"/>
  <c r="V360" i="151"/>
  <c r="W360" i="151"/>
  <c r="R361" i="151"/>
  <c r="S361" i="151"/>
  <c r="U361" i="151"/>
  <c r="V361" i="151"/>
  <c r="W361" i="151"/>
  <c r="R362" i="151"/>
  <c r="S362" i="151"/>
  <c r="U362" i="151"/>
  <c r="V362" i="151"/>
  <c r="W362" i="151"/>
  <c r="R363" i="151"/>
  <c r="S363" i="151"/>
  <c r="U363" i="151"/>
  <c r="V363" i="151"/>
  <c r="W363" i="151"/>
  <c r="R364" i="151"/>
  <c r="S364" i="151"/>
  <c r="U364" i="151"/>
  <c r="V364" i="151"/>
  <c r="W364" i="151"/>
  <c r="R365" i="151"/>
  <c r="S365" i="151"/>
  <c r="U365" i="151"/>
  <c r="V365" i="151"/>
  <c r="W365" i="151"/>
  <c r="R366" i="151"/>
  <c r="S366" i="151"/>
  <c r="U366" i="151"/>
  <c r="V366" i="151"/>
  <c r="W366" i="151"/>
  <c r="R367" i="151"/>
  <c r="S367" i="151"/>
  <c r="U367" i="151"/>
  <c r="V367" i="151"/>
  <c r="W367" i="151"/>
  <c r="R368" i="151"/>
  <c r="S368" i="151"/>
  <c r="U368" i="151"/>
  <c r="V368" i="151"/>
  <c r="W368" i="151"/>
  <c r="R369" i="151"/>
  <c r="S369" i="151"/>
  <c r="U369" i="151"/>
  <c r="V369" i="151"/>
  <c r="W369" i="151"/>
  <c r="R370" i="151"/>
  <c r="S370" i="151"/>
  <c r="U370" i="151"/>
  <c r="V370" i="151"/>
  <c r="W370" i="151"/>
  <c r="R371" i="151"/>
  <c r="S371" i="151"/>
  <c r="U371" i="151"/>
  <c r="V371" i="151"/>
  <c r="W371" i="151"/>
  <c r="R372" i="151"/>
  <c r="S372" i="151"/>
  <c r="U372" i="151"/>
  <c r="V372" i="151"/>
  <c r="W372" i="151"/>
  <c r="R373" i="151"/>
  <c r="S373" i="151"/>
  <c r="U373" i="151"/>
  <c r="V373" i="151"/>
  <c r="W373" i="151"/>
  <c r="R374" i="151"/>
  <c r="S374" i="151"/>
  <c r="U374" i="151"/>
  <c r="V374" i="151"/>
  <c r="W374" i="151"/>
  <c r="R375" i="151"/>
  <c r="S375" i="151"/>
  <c r="U375" i="151"/>
  <c r="V375" i="151"/>
  <c r="W375" i="151"/>
  <c r="R376" i="151"/>
  <c r="S376" i="151"/>
  <c r="U376" i="151"/>
  <c r="V376" i="151"/>
  <c r="W376" i="151"/>
  <c r="R377" i="151"/>
  <c r="S377" i="151"/>
  <c r="U377" i="151"/>
  <c r="V377" i="151"/>
  <c r="W377" i="151"/>
  <c r="R378" i="151"/>
  <c r="S378" i="151"/>
  <c r="U378" i="151"/>
  <c r="V378" i="151"/>
  <c r="W378" i="151"/>
  <c r="R379" i="151"/>
  <c r="S379" i="151"/>
  <c r="U379" i="151"/>
  <c r="V379" i="151"/>
  <c r="W379" i="151"/>
  <c r="R380" i="151"/>
  <c r="S380" i="151"/>
  <c r="U380" i="151"/>
  <c r="V380" i="151"/>
  <c r="W380" i="151"/>
  <c r="R381" i="151"/>
  <c r="S381" i="151"/>
  <c r="U381" i="151"/>
  <c r="V381" i="151"/>
  <c r="W381" i="151"/>
  <c r="R382" i="151"/>
  <c r="S382" i="151"/>
  <c r="U382" i="151"/>
  <c r="V382" i="151"/>
  <c r="W382" i="151"/>
  <c r="R383" i="151"/>
  <c r="S383" i="151"/>
  <c r="U383" i="151"/>
  <c r="V383" i="151"/>
  <c r="W383" i="151"/>
  <c r="R384" i="151"/>
  <c r="S384" i="151"/>
  <c r="U384" i="151"/>
  <c r="V384" i="151"/>
  <c r="W384" i="151"/>
  <c r="R385" i="151"/>
  <c r="S385" i="151"/>
  <c r="U385" i="151"/>
  <c r="V385" i="151"/>
  <c r="W385" i="151"/>
  <c r="R386" i="151"/>
  <c r="S386" i="151"/>
  <c r="U386" i="151"/>
  <c r="V386" i="151"/>
  <c r="W386" i="151"/>
  <c r="R387" i="151"/>
  <c r="S387" i="151"/>
  <c r="U387" i="151"/>
  <c r="V387" i="151"/>
  <c r="W387" i="151"/>
  <c r="R388" i="151"/>
  <c r="S388" i="151"/>
  <c r="U388" i="151"/>
  <c r="V388" i="151"/>
  <c r="W388" i="151"/>
  <c r="R389" i="151"/>
  <c r="S389" i="151"/>
  <c r="U389" i="151"/>
  <c r="V389" i="151"/>
  <c r="W389" i="151"/>
  <c r="R390" i="151"/>
  <c r="S390" i="151"/>
  <c r="U390" i="151"/>
  <c r="V390" i="151"/>
  <c r="W390" i="151"/>
  <c r="R391" i="151"/>
  <c r="S391" i="151"/>
  <c r="U391" i="151"/>
  <c r="V391" i="151"/>
  <c r="W391" i="151"/>
  <c r="R392" i="151"/>
  <c r="S392" i="151"/>
  <c r="U392" i="151"/>
  <c r="V392" i="151"/>
  <c r="W392" i="151"/>
  <c r="R393" i="151"/>
  <c r="S393" i="151"/>
  <c r="U393" i="151"/>
  <c r="V393" i="151"/>
  <c r="W393" i="151"/>
  <c r="R394" i="151"/>
  <c r="S394" i="151"/>
  <c r="U394" i="151"/>
  <c r="V394" i="151"/>
  <c r="W394" i="151"/>
  <c r="R395" i="151"/>
  <c r="S395" i="151"/>
  <c r="U395" i="151"/>
  <c r="V395" i="151"/>
  <c r="W395" i="151"/>
  <c r="R396" i="151"/>
  <c r="S396" i="151"/>
  <c r="U396" i="151"/>
  <c r="V396" i="151"/>
  <c r="W396" i="151"/>
  <c r="R397" i="151"/>
  <c r="S397" i="151"/>
  <c r="U397" i="151"/>
  <c r="V397" i="151"/>
  <c r="W397" i="151"/>
  <c r="R398" i="151"/>
  <c r="S398" i="151"/>
  <c r="U398" i="151"/>
  <c r="V398" i="151"/>
  <c r="W398" i="151"/>
  <c r="R399" i="151"/>
  <c r="S399" i="151"/>
  <c r="U399" i="151"/>
  <c r="V399" i="151"/>
  <c r="W399" i="151"/>
  <c r="R400" i="151"/>
  <c r="S400" i="151"/>
  <c r="U400" i="151"/>
  <c r="V400" i="151"/>
  <c r="W400" i="151"/>
  <c r="R401" i="151"/>
  <c r="S401" i="151"/>
  <c r="U401" i="151"/>
  <c r="V401" i="151"/>
  <c r="W401" i="151"/>
  <c r="R402" i="151"/>
  <c r="S402" i="151"/>
  <c r="U402" i="151"/>
  <c r="V402" i="151"/>
  <c r="W402" i="151"/>
  <c r="R403" i="151"/>
  <c r="S403" i="151"/>
  <c r="U403" i="151"/>
  <c r="V403" i="151"/>
  <c r="W403" i="151"/>
  <c r="R404" i="151"/>
  <c r="S404" i="151"/>
  <c r="U404" i="151"/>
  <c r="V404" i="151"/>
  <c r="W404" i="151"/>
  <c r="R405" i="151"/>
  <c r="S405" i="151"/>
  <c r="U405" i="151"/>
  <c r="V405" i="151"/>
  <c r="W405" i="151"/>
  <c r="R406" i="151"/>
  <c r="S406" i="151"/>
  <c r="U406" i="151"/>
  <c r="V406" i="151"/>
  <c r="W406" i="151"/>
  <c r="R407" i="151"/>
  <c r="S407" i="151"/>
  <c r="U407" i="151"/>
  <c r="V407" i="151"/>
  <c r="W407" i="151"/>
  <c r="R408" i="151"/>
  <c r="S408" i="151"/>
  <c r="U408" i="151"/>
  <c r="V408" i="151"/>
  <c r="W408" i="151"/>
  <c r="R409" i="151"/>
  <c r="S409" i="151"/>
  <c r="U409" i="151"/>
  <c r="V409" i="151"/>
  <c r="W409" i="151"/>
  <c r="R410" i="151"/>
  <c r="S410" i="151"/>
  <c r="U410" i="151"/>
  <c r="V410" i="151"/>
  <c r="W410" i="151"/>
  <c r="R411" i="151"/>
  <c r="S411" i="151"/>
  <c r="U411" i="151"/>
  <c r="V411" i="151"/>
  <c r="W411" i="151"/>
  <c r="R412" i="151"/>
  <c r="S412" i="151"/>
  <c r="U412" i="151"/>
  <c r="V412" i="151"/>
  <c r="W412" i="151"/>
  <c r="R413" i="151"/>
  <c r="S413" i="151"/>
  <c r="U413" i="151"/>
  <c r="V413" i="151"/>
  <c r="W413" i="151"/>
  <c r="R414" i="151"/>
  <c r="S414" i="151"/>
  <c r="U414" i="151"/>
  <c r="V414" i="151"/>
  <c r="W414" i="151"/>
  <c r="R415" i="151"/>
  <c r="S415" i="151"/>
  <c r="U415" i="151"/>
  <c r="V415" i="151"/>
  <c r="W415" i="151"/>
  <c r="R416" i="151"/>
  <c r="S416" i="151"/>
  <c r="U416" i="151"/>
  <c r="V416" i="151"/>
  <c r="W416" i="151"/>
  <c r="R417" i="151"/>
  <c r="S417" i="151"/>
  <c r="U417" i="151"/>
  <c r="V417" i="151"/>
  <c r="W417" i="151"/>
  <c r="R418" i="151"/>
  <c r="S418" i="151"/>
  <c r="U418" i="151"/>
  <c r="V418" i="151"/>
  <c r="W418" i="151"/>
  <c r="R419" i="151"/>
  <c r="S419" i="151"/>
  <c r="U419" i="151"/>
  <c r="V419" i="151"/>
  <c r="W419" i="151"/>
  <c r="R420" i="151"/>
  <c r="S420" i="151"/>
  <c r="U420" i="151"/>
  <c r="V420" i="151"/>
  <c r="W420" i="151"/>
  <c r="R421" i="151"/>
  <c r="S421" i="151"/>
  <c r="U421" i="151"/>
  <c r="V421" i="151"/>
  <c r="W421" i="151"/>
  <c r="R422" i="151"/>
  <c r="S422" i="151"/>
  <c r="U422" i="151"/>
  <c r="V422" i="151"/>
  <c r="W422" i="151"/>
  <c r="R423" i="151"/>
  <c r="S423" i="151"/>
  <c r="U423" i="151"/>
  <c r="V423" i="151"/>
  <c r="W423" i="151"/>
  <c r="R424" i="151"/>
  <c r="S424" i="151"/>
  <c r="U424" i="151"/>
  <c r="V424" i="151"/>
  <c r="W424" i="151"/>
  <c r="R425" i="151"/>
  <c r="S425" i="151"/>
  <c r="U425" i="151"/>
  <c r="V425" i="151"/>
  <c r="W425" i="151"/>
  <c r="R426" i="151"/>
  <c r="S426" i="151"/>
  <c r="U426" i="151"/>
  <c r="V426" i="151"/>
  <c r="W426" i="151"/>
  <c r="R427" i="151"/>
  <c r="S427" i="151"/>
  <c r="U427" i="151"/>
  <c r="V427" i="151"/>
  <c r="W427" i="151"/>
  <c r="R428" i="151"/>
  <c r="S428" i="151"/>
  <c r="U428" i="151"/>
  <c r="V428" i="151"/>
  <c r="W428" i="151"/>
  <c r="R429" i="151"/>
  <c r="S429" i="151"/>
  <c r="U429" i="151"/>
  <c r="V429" i="151"/>
  <c r="W429" i="151"/>
  <c r="R430" i="151"/>
  <c r="S430" i="151"/>
  <c r="U430" i="151"/>
  <c r="V430" i="151"/>
  <c r="W430" i="151"/>
  <c r="R431" i="151"/>
  <c r="S431" i="151"/>
  <c r="U431" i="151"/>
  <c r="V431" i="151"/>
  <c r="W431" i="151"/>
  <c r="R432" i="151"/>
  <c r="S432" i="151"/>
  <c r="U432" i="151"/>
  <c r="V432" i="151"/>
  <c r="W432" i="151"/>
  <c r="R433" i="151"/>
  <c r="S433" i="151"/>
  <c r="U433" i="151"/>
  <c r="V433" i="151"/>
  <c r="W433" i="151"/>
  <c r="R434" i="151"/>
  <c r="S434" i="151"/>
  <c r="U434" i="151"/>
  <c r="V434" i="151"/>
  <c r="W434" i="151"/>
  <c r="R435" i="151"/>
  <c r="S435" i="151"/>
  <c r="U435" i="151"/>
  <c r="V435" i="151"/>
  <c r="W435" i="151"/>
  <c r="R436" i="151"/>
  <c r="S436" i="151"/>
  <c r="U436" i="151"/>
  <c r="V436" i="151"/>
  <c r="W436" i="151"/>
  <c r="R437" i="151"/>
  <c r="S437" i="151"/>
  <c r="U437" i="151"/>
  <c r="V437" i="151"/>
  <c r="W437" i="151"/>
  <c r="R438" i="151"/>
  <c r="S438" i="151"/>
  <c r="U438" i="151"/>
  <c r="V438" i="151"/>
  <c r="W438" i="151"/>
  <c r="R439" i="151"/>
  <c r="S439" i="151"/>
  <c r="U439" i="151"/>
  <c r="V439" i="151"/>
  <c r="W439" i="151"/>
  <c r="R440" i="151"/>
  <c r="S440" i="151"/>
  <c r="U440" i="151"/>
  <c r="V440" i="151"/>
  <c r="W440" i="151"/>
  <c r="R441" i="151"/>
  <c r="S441" i="151"/>
  <c r="U441" i="151"/>
  <c r="V441" i="151"/>
  <c r="W441" i="151"/>
  <c r="R442" i="151"/>
  <c r="S442" i="151"/>
  <c r="U442" i="151"/>
  <c r="V442" i="151"/>
  <c r="W442" i="151"/>
  <c r="R443" i="151"/>
  <c r="S443" i="151"/>
  <c r="U443" i="151"/>
  <c r="V443" i="151"/>
  <c r="W443" i="151"/>
  <c r="R444" i="151"/>
  <c r="S444" i="151"/>
  <c r="U444" i="151"/>
  <c r="V444" i="151"/>
  <c r="W444" i="151"/>
  <c r="R445" i="151"/>
  <c r="S445" i="151"/>
  <c r="U445" i="151"/>
  <c r="V445" i="151"/>
  <c r="W445" i="151"/>
  <c r="R446" i="151"/>
  <c r="S446" i="151"/>
  <c r="U446" i="151"/>
  <c r="V446" i="151"/>
  <c r="W446" i="151"/>
  <c r="R447" i="151"/>
  <c r="S447" i="151"/>
  <c r="U447" i="151"/>
  <c r="V447" i="151"/>
  <c r="W447" i="151"/>
  <c r="R448" i="151"/>
  <c r="S448" i="151"/>
  <c r="U448" i="151"/>
  <c r="V448" i="151"/>
  <c r="W448" i="151"/>
  <c r="R449" i="151"/>
  <c r="S449" i="151"/>
  <c r="U449" i="151"/>
  <c r="V449" i="151"/>
  <c r="W449" i="151"/>
  <c r="R450" i="151"/>
  <c r="S450" i="151"/>
  <c r="U450" i="151"/>
  <c r="V450" i="151"/>
  <c r="W450" i="151"/>
  <c r="R451" i="151"/>
  <c r="S451" i="151"/>
  <c r="U451" i="151"/>
  <c r="V451" i="151"/>
  <c r="W451" i="151"/>
  <c r="R452" i="151"/>
  <c r="S452" i="151"/>
  <c r="U452" i="151"/>
  <c r="V452" i="151"/>
  <c r="W452" i="151"/>
  <c r="R453" i="151"/>
  <c r="S453" i="151"/>
  <c r="U453" i="151"/>
  <c r="V453" i="151"/>
  <c r="W453" i="151"/>
  <c r="R454" i="151"/>
  <c r="S454" i="151"/>
  <c r="U454" i="151"/>
  <c r="V454" i="151"/>
  <c r="W454" i="151"/>
  <c r="R455" i="151"/>
  <c r="S455" i="151"/>
  <c r="U455" i="151"/>
  <c r="V455" i="151"/>
  <c r="W455" i="151"/>
  <c r="R456" i="151"/>
  <c r="S456" i="151"/>
  <c r="U456" i="151"/>
  <c r="V456" i="151"/>
  <c r="W456" i="151"/>
  <c r="R457" i="151"/>
  <c r="S457" i="151"/>
  <c r="U457" i="151"/>
  <c r="V457" i="151"/>
  <c r="W457" i="151"/>
  <c r="R458" i="151"/>
  <c r="S458" i="151"/>
  <c r="U458" i="151"/>
  <c r="V458" i="151"/>
  <c r="W458" i="151"/>
  <c r="R459" i="151"/>
  <c r="S459" i="151"/>
  <c r="U459" i="151"/>
  <c r="V459" i="151"/>
  <c r="W459" i="151"/>
  <c r="R460" i="151"/>
  <c r="S460" i="151"/>
  <c r="U460" i="151"/>
  <c r="V460" i="151"/>
  <c r="W460" i="151"/>
  <c r="R461" i="151"/>
  <c r="S461" i="151"/>
  <c r="U461" i="151"/>
  <c r="V461" i="151"/>
  <c r="W461" i="151"/>
  <c r="R462" i="151"/>
  <c r="S462" i="151"/>
  <c r="U462" i="151"/>
  <c r="V462" i="151"/>
  <c r="W462" i="151"/>
  <c r="R463" i="151"/>
  <c r="S463" i="151"/>
  <c r="U463" i="151"/>
  <c r="V463" i="151"/>
  <c r="W463" i="151"/>
  <c r="R464" i="151"/>
  <c r="S464" i="151"/>
  <c r="U464" i="151"/>
  <c r="V464" i="151"/>
  <c r="W464" i="151"/>
  <c r="R465" i="151"/>
  <c r="S465" i="151"/>
  <c r="U465" i="151"/>
  <c r="V465" i="151"/>
  <c r="W465" i="151"/>
  <c r="R466" i="151"/>
  <c r="S466" i="151"/>
  <c r="U466" i="151"/>
  <c r="V466" i="151"/>
  <c r="W466" i="151"/>
  <c r="R467" i="151"/>
  <c r="S467" i="151"/>
  <c r="U467" i="151"/>
  <c r="V467" i="151"/>
  <c r="W467" i="151"/>
  <c r="R468" i="151"/>
  <c r="S468" i="151"/>
  <c r="U468" i="151"/>
  <c r="V468" i="151"/>
  <c r="W468" i="151"/>
  <c r="R469" i="151"/>
  <c r="S469" i="151"/>
  <c r="U469" i="151"/>
  <c r="V469" i="151"/>
  <c r="W469" i="151"/>
  <c r="R470" i="151"/>
  <c r="S470" i="151"/>
  <c r="U470" i="151"/>
  <c r="V470" i="151"/>
  <c r="W470" i="151"/>
  <c r="R471" i="151"/>
  <c r="S471" i="151"/>
  <c r="U471" i="151"/>
  <c r="V471" i="151"/>
  <c r="W471" i="151"/>
  <c r="R472" i="151"/>
  <c r="S472" i="151"/>
  <c r="U472" i="151"/>
  <c r="V472" i="151"/>
  <c r="W472" i="151"/>
  <c r="R473" i="151"/>
  <c r="S473" i="151"/>
  <c r="U473" i="151"/>
  <c r="V473" i="151"/>
  <c r="W473" i="151"/>
  <c r="R474" i="151"/>
  <c r="S474" i="151"/>
  <c r="U474" i="151"/>
  <c r="V474" i="151"/>
  <c r="W474" i="151"/>
  <c r="R475" i="151"/>
  <c r="S475" i="151"/>
  <c r="U475" i="151"/>
  <c r="V475" i="151"/>
  <c r="W475" i="151"/>
  <c r="R476" i="151"/>
  <c r="S476" i="151"/>
  <c r="U476" i="151"/>
  <c r="V476" i="151"/>
  <c r="W476" i="151"/>
  <c r="R477" i="151"/>
  <c r="S477" i="151"/>
  <c r="U477" i="151"/>
  <c r="V477" i="151"/>
  <c r="W477" i="151"/>
  <c r="R478" i="151"/>
  <c r="S478" i="151"/>
  <c r="U478" i="151"/>
  <c r="V478" i="151"/>
  <c r="W478" i="151"/>
  <c r="R479" i="151"/>
  <c r="S479" i="151"/>
  <c r="U479" i="151"/>
  <c r="V479" i="151"/>
  <c r="W479" i="151"/>
  <c r="R480" i="151"/>
  <c r="S480" i="151"/>
  <c r="U480" i="151"/>
  <c r="V480" i="151"/>
  <c r="W480" i="151"/>
  <c r="R481" i="151"/>
  <c r="S481" i="151"/>
  <c r="U481" i="151"/>
  <c r="V481" i="151"/>
  <c r="W481" i="151"/>
  <c r="R482" i="151"/>
  <c r="S482" i="151"/>
  <c r="U482" i="151"/>
  <c r="V482" i="151"/>
  <c r="W482" i="151"/>
  <c r="R483" i="151"/>
  <c r="S483" i="151"/>
  <c r="U483" i="151"/>
  <c r="V483" i="151"/>
  <c r="W483" i="151"/>
  <c r="R484" i="151"/>
  <c r="S484" i="151"/>
  <c r="U484" i="151"/>
  <c r="V484" i="151"/>
  <c r="W484" i="151"/>
  <c r="R485" i="151"/>
  <c r="S485" i="151"/>
  <c r="U485" i="151"/>
  <c r="V485" i="151"/>
  <c r="W485" i="151"/>
  <c r="R486" i="151"/>
  <c r="S486" i="151"/>
  <c r="U486" i="151"/>
  <c r="V486" i="151"/>
  <c r="W486" i="151"/>
  <c r="R487" i="151"/>
  <c r="S487" i="151"/>
  <c r="U487" i="151"/>
  <c r="V487" i="151"/>
  <c r="W487" i="151"/>
  <c r="R488" i="151"/>
  <c r="S488" i="151"/>
  <c r="U488" i="151"/>
  <c r="V488" i="151"/>
  <c r="W488" i="151"/>
  <c r="R489" i="151"/>
  <c r="S489" i="151"/>
  <c r="U489" i="151"/>
  <c r="V489" i="151"/>
  <c r="W489" i="151"/>
  <c r="R490" i="151"/>
  <c r="S490" i="151"/>
  <c r="U490" i="151"/>
  <c r="V490" i="151"/>
  <c r="W490" i="151"/>
  <c r="R491" i="151"/>
  <c r="S491" i="151"/>
  <c r="U491" i="151"/>
  <c r="V491" i="151"/>
  <c r="W491" i="151"/>
  <c r="R492" i="151"/>
  <c r="S492" i="151"/>
  <c r="U492" i="151"/>
  <c r="V492" i="151"/>
  <c r="W492" i="151"/>
  <c r="R493" i="151"/>
  <c r="S493" i="151"/>
  <c r="U493" i="151"/>
  <c r="V493" i="151"/>
  <c r="W493" i="151"/>
  <c r="R494" i="151"/>
  <c r="S494" i="151"/>
  <c r="U494" i="151"/>
  <c r="V494" i="151"/>
  <c r="W494" i="151"/>
  <c r="R495" i="151"/>
  <c r="S495" i="151"/>
  <c r="U495" i="151"/>
  <c r="V495" i="151"/>
  <c r="W495" i="151"/>
  <c r="R496" i="151"/>
  <c r="S496" i="151"/>
  <c r="U496" i="151"/>
  <c r="V496" i="151"/>
  <c r="W496" i="151"/>
  <c r="R497" i="151"/>
  <c r="S497" i="151"/>
  <c r="U497" i="151"/>
  <c r="V497" i="151"/>
  <c r="W497" i="151"/>
  <c r="R498" i="151"/>
  <c r="S498" i="151"/>
  <c r="U498" i="151"/>
  <c r="V498" i="151"/>
  <c r="W498" i="151"/>
  <c r="R499" i="151"/>
  <c r="S499" i="151"/>
  <c r="U499" i="151"/>
  <c r="V499" i="151"/>
  <c r="W499" i="151"/>
  <c r="R500" i="151"/>
  <c r="S500" i="151"/>
  <c r="U500" i="151"/>
  <c r="V500" i="151"/>
  <c r="W500" i="151"/>
  <c r="R501" i="151"/>
  <c r="S501" i="151"/>
  <c r="U501" i="151"/>
  <c r="V501" i="151"/>
  <c r="W501" i="151"/>
  <c r="R502" i="151"/>
  <c r="S502" i="151"/>
  <c r="U502" i="151"/>
  <c r="V502" i="151"/>
  <c r="W502" i="151"/>
  <c r="R503" i="151"/>
  <c r="S503" i="151"/>
  <c r="U503" i="151"/>
  <c r="V503" i="151"/>
  <c r="W503" i="151"/>
  <c r="R504" i="151"/>
  <c r="S504" i="151"/>
  <c r="U504" i="151"/>
  <c r="V504" i="151"/>
  <c r="W504" i="151"/>
  <c r="R505" i="151"/>
  <c r="S505" i="151"/>
  <c r="U505" i="151"/>
  <c r="V505" i="151"/>
  <c r="W505" i="151"/>
  <c r="R506" i="151"/>
  <c r="S506" i="151"/>
  <c r="U506" i="151"/>
  <c r="V506" i="151"/>
  <c r="W506" i="151"/>
  <c r="R507" i="151"/>
  <c r="S507" i="151"/>
  <c r="U507" i="151"/>
  <c r="V507" i="151"/>
  <c r="W507" i="151"/>
  <c r="R508" i="151"/>
  <c r="S508" i="151"/>
  <c r="U508" i="151"/>
  <c r="V508" i="151"/>
  <c r="W508" i="151"/>
  <c r="R509" i="151"/>
  <c r="S509" i="151"/>
  <c r="U509" i="151"/>
  <c r="V509" i="151"/>
  <c r="W509" i="151"/>
  <c r="R510" i="151"/>
  <c r="S510" i="151"/>
  <c r="U510" i="151"/>
  <c r="V510" i="151"/>
  <c r="W510" i="151"/>
  <c r="R511" i="151"/>
  <c r="S511" i="151"/>
  <c r="U511" i="151"/>
  <c r="V511" i="151"/>
  <c r="W511" i="151"/>
  <c r="R512" i="151"/>
  <c r="S512" i="151"/>
  <c r="U512" i="151"/>
  <c r="V512" i="151"/>
  <c r="W512" i="151"/>
  <c r="R513" i="151"/>
  <c r="S513" i="151"/>
  <c r="U513" i="151"/>
  <c r="V513" i="151"/>
  <c r="W513" i="151"/>
  <c r="R514" i="151"/>
  <c r="S514" i="151"/>
  <c r="U514" i="151"/>
  <c r="V514" i="151"/>
  <c r="W514" i="151"/>
  <c r="R515" i="151"/>
  <c r="S515" i="151"/>
  <c r="U515" i="151"/>
  <c r="V515" i="151"/>
  <c r="W515" i="151"/>
  <c r="R516" i="151"/>
  <c r="S516" i="151"/>
  <c r="U516" i="151"/>
  <c r="V516" i="151"/>
  <c r="W516" i="151"/>
  <c r="R517" i="151"/>
  <c r="S517" i="151"/>
  <c r="U517" i="151"/>
  <c r="V517" i="151"/>
  <c r="W517" i="151"/>
  <c r="R518" i="151"/>
  <c r="S518" i="151"/>
  <c r="U518" i="151"/>
  <c r="V518" i="151"/>
  <c r="W518" i="151"/>
  <c r="R519" i="151"/>
  <c r="S519" i="151"/>
  <c r="U519" i="151"/>
  <c r="V519" i="151"/>
  <c r="W519" i="151"/>
  <c r="R520" i="151"/>
  <c r="S520" i="151"/>
  <c r="U520" i="151"/>
  <c r="V520" i="151"/>
  <c r="W520" i="151"/>
  <c r="R521" i="151"/>
  <c r="S521" i="151"/>
  <c r="U521" i="151"/>
  <c r="V521" i="151"/>
  <c r="W521" i="151"/>
  <c r="R522" i="151"/>
  <c r="S522" i="151"/>
  <c r="U522" i="151"/>
  <c r="V522" i="151"/>
  <c r="W522" i="151"/>
  <c r="R523" i="151"/>
  <c r="S523" i="151"/>
  <c r="U523" i="151"/>
  <c r="V523" i="151"/>
  <c r="W523" i="151"/>
  <c r="R524" i="151"/>
  <c r="S524" i="151"/>
  <c r="U524" i="151"/>
  <c r="V524" i="151"/>
  <c r="W524" i="151"/>
  <c r="R525" i="151"/>
  <c r="S525" i="151"/>
  <c r="U525" i="151"/>
  <c r="V525" i="151"/>
  <c r="W525" i="151"/>
  <c r="R526" i="151"/>
  <c r="S526" i="151"/>
  <c r="U526" i="151"/>
  <c r="V526" i="151"/>
  <c r="W526" i="151"/>
  <c r="R527" i="151"/>
  <c r="S527" i="151"/>
  <c r="U527" i="151"/>
  <c r="V527" i="151"/>
  <c r="W527" i="151"/>
  <c r="R528" i="151"/>
  <c r="S528" i="151"/>
  <c r="U528" i="151"/>
  <c r="V528" i="151"/>
  <c r="W528" i="151"/>
  <c r="R529" i="151"/>
  <c r="S529" i="151"/>
  <c r="U529" i="151"/>
  <c r="V529" i="151"/>
  <c r="W529" i="151"/>
  <c r="R530" i="151"/>
  <c r="S530" i="151"/>
  <c r="U530" i="151"/>
  <c r="V530" i="151"/>
  <c r="W530" i="151"/>
  <c r="R531" i="151"/>
  <c r="S531" i="151"/>
  <c r="U531" i="151"/>
  <c r="V531" i="151"/>
  <c r="W531" i="151"/>
  <c r="R532" i="151"/>
  <c r="S532" i="151"/>
  <c r="U532" i="151"/>
  <c r="V532" i="151"/>
  <c r="W532" i="151"/>
  <c r="R533" i="151"/>
  <c r="S533" i="151"/>
  <c r="U533" i="151"/>
  <c r="V533" i="151"/>
  <c r="W533" i="151"/>
  <c r="R534" i="151"/>
  <c r="S534" i="151"/>
  <c r="U534" i="151"/>
  <c r="V534" i="151"/>
  <c r="W534" i="151"/>
  <c r="R535" i="151"/>
  <c r="S535" i="151"/>
  <c r="U535" i="151"/>
  <c r="V535" i="151"/>
  <c r="W535" i="151"/>
  <c r="R536" i="151"/>
  <c r="S536" i="151"/>
  <c r="U536" i="151"/>
  <c r="V536" i="151"/>
  <c r="W536" i="151"/>
  <c r="R537" i="151"/>
  <c r="S537" i="151"/>
  <c r="U537" i="151"/>
  <c r="V537" i="151"/>
  <c r="W537" i="151"/>
  <c r="R538" i="151"/>
  <c r="S538" i="151"/>
  <c r="U538" i="151"/>
  <c r="V538" i="151"/>
  <c r="W538" i="151"/>
  <c r="R539" i="151"/>
  <c r="S539" i="151"/>
  <c r="U539" i="151"/>
  <c r="V539" i="151"/>
  <c r="W539" i="151"/>
  <c r="R540" i="151"/>
  <c r="S540" i="151"/>
  <c r="U540" i="151"/>
  <c r="V540" i="151"/>
  <c r="W540" i="151"/>
  <c r="R541" i="151"/>
  <c r="S541" i="151"/>
  <c r="U541" i="151"/>
  <c r="V541" i="151"/>
  <c r="W541" i="151"/>
  <c r="R542" i="151"/>
  <c r="S542" i="151"/>
  <c r="U542" i="151"/>
  <c r="V542" i="151"/>
  <c r="W542" i="151"/>
  <c r="R543" i="151"/>
  <c r="S543" i="151"/>
  <c r="U543" i="151"/>
  <c r="V543" i="151"/>
  <c r="W543" i="151"/>
  <c r="R544" i="151"/>
  <c r="S544" i="151"/>
  <c r="U544" i="151"/>
  <c r="V544" i="151"/>
  <c r="W544" i="151"/>
  <c r="R545" i="151"/>
  <c r="S545" i="151"/>
  <c r="U545" i="151"/>
  <c r="V545" i="151"/>
  <c r="W545" i="151"/>
  <c r="R546" i="151"/>
  <c r="S546" i="151"/>
  <c r="U546" i="151"/>
  <c r="V546" i="151"/>
  <c r="W546" i="151"/>
  <c r="R547" i="151"/>
  <c r="S547" i="151"/>
  <c r="U547" i="151"/>
  <c r="V547" i="151"/>
  <c r="W547" i="151"/>
  <c r="R548" i="151"/>
  <c r="S548" i="151"/>
  <c r="U548" i="151"/>
  <c r="V548" i="151"/>
  <c r="W548" i="151"/>
  <c r="R549" i="151"/>
  <c r="S549" i="151"/>
  <c r="U549" i="151"/>
  <c r="V549" i="151"/>
  <c r="W549" i="151"/>
  <c r="R550" i="151"/>
  <c r="S550" i="151"/>
  <c r="U550" i="151"/>
  <c r="V550" i="151"/>
  <c r="W550" i="151"/>
  <c r="R551" i="151"/>
  <c r="S551" i="151"/>
  <c r="U551" i="151"/>
  <c r="V551" i="151"/>
  <c r="W551" i="151"/>
  <c r="R552" i="151"/>
  <c r="S552" i="151"/>
  <c r="U552" i="151"/>
  <c r="V552" i="151"/>
  <c r="W552" i="151"/>
  <c r="R553" i="151"/>
  <c r="S553" i="151"/>
  <c r="U553" i="151"/>
  <c r="V553" i="151"/>
  <c r="W553" i="151"/>
  <c r="R554" i="151"/>
  <c r="S554" i="151"/>
  <c r="U554" i="151"/>
  <c r="V554" i="151"/>
  <c r="W554" i="151"/>
  <c r="R555" i="151"/>
  <c r="S555" i="151"/>
  <c r="U555" i="151"/>
  <c r="V555" i="151"/>
  <c r="W555" i="151"/>
  <c r="R556" i="151"/>
  <c r="S556" i="151"/>
  <c r="U556" i="151"/>
  <c r="V556" i="151"/>
  <c r="W556" i="151"/>
  <c r="R557" i="151"/>
  <c r="S557" i="151"/>
  <c r="U557" i="151"/>
  <c r="V557" i="151"/>
  <c r="W557" i="151"/>
  <c r="R558" i="151"/>
  <c r="S558" i="151"/>
  <c r="U558" i="151"/>
  <c r="V558" i="151"/>
  <c r="W558" i="151"/>
  <c r="R559" i="151"/>
  <c r="S559" i="151"/>
  <c r="U559" i="151"/>
  <c r="V559" i="151"/>
  <c r="W559" i="151"/>
  <c r="R560" i="151"/>
  <c r="S560" i="151"/>
  <c r="U560" i="151"/>
  <c r="V560" i="151"/>
  <c r="W560" i="151"/>
  <c r="R561" i="151"/>
  <c r="S561" i="151"/>
  <c r="U561" i="151"/>
  <c r="V561" i="151"/>
  <c r="W561" i="151"/>
  <c r="R562" i="151"/>
  <c r="S562" i="151"/>
  <c r="U562" i="151"/>
  <c r="V562" i="151"/>
  <c r="W562" i="151"/>
  <c r="R563" i="151"/>
  <c r="S563" i="151"/>
  <c r="U563" i="151"/>
  <c r="V563" i="151"/>
  <c r="W563" i="151"/>
  <c r="R564" i="151"/>
  <c r="S564" i="151"/>
  <c r="U564" i="151"/>
  <c r="V564" i="151"/>
  <c r="W564" i="151"/>
  <c r="R565" i="151"/>
  <c r="S565" i="151"/>
  <c r="U565" i="151"/>
  <c r="V565" i="151"/>
  <c r="W565" i="151"/>
  <c r="R566" i="151"/>
  <c r="S566" i="151"/>
  <c r="U566" i="151"/>
  <c r="V566" i="151"/>
  <c r="W566" i="151"/>
  <c r="R567" i="151"/>
  <c r="S567" i="151"/>
  <c r="U567" i="151"/>
  <c r="V567" i="151"/>
  <c r="W567" i="151"/>
  <c r="R568" i="151"/>
  <c r="S568" i="151"/>
  <c r="U568" i="151"/>
  <c r="V568" i="151"/>
  <c r="W568" i="151"/>
  <c r="R569" i="151"/>
  <c r="S569" i="151"/>
  <c r="U569" i="151"/>
  <c r="V569" i="151"/>
  <c r="W569" i="151"/>
  <c r="R570" i="151"/>
  <c r="S570" i="151"/>
  <c r="U570" i="151"/>
  <c r="V570" i="151"/>
  <c r="W570" i="151"/>
  <c r="R571" i="151"/>
  <c r="S571" i="151"/>
  <c r="U571" i="151"/>
  <c r="V571" i="151"/>
  <c r="W571" i="151"/>
  <c r="R572" i="151"/>
  <c r="S572" i="151"/>
  <c r="U572" i="151"/>
  <c r="V572" i="151"/>
  <c r="W572" i="151"/>
  <c r="R573" i="151"/>
  <c r="S573" i="151"/>
  <c r="U573" i="151"/>
  <c r="V573" i="151"/>
  <c r="W573" i="151"/>
  <c r="R574" i="151"/>
  <c r="S574" i="151"/>
  <c r="U574" i="151"/>
  <c r="V574" i="151"/>
  <c r="W574" i="151"/>
  <c r="R575" i="151"/>
  <c r="S575" i="151"/>
  <c r="U575" i="151"/>
  <c r="V575" i="151"/>
  <c r="W575" i="151"/>
  <c r="R576" i="151"/>
  <c r="S576" i="151"/>
  <c r="U576" i="151"/>
  <c r="V576" i="151"/>
  <c r="W576" i="151"/>
  <c r="R577" i="151"/>
  <c r="S577" i="151"/>
  <c r="U577" i="151"/>
  <c r="V577" i="151"/>
  <c r="W577" i="151"/>
  <c r="R578" i="151"/>
  <c r="S578" i="151"/>
  <c r="U578" i="151"/>
  <c r="V578" i="151"/>
  <c r="W578" i="151"/>
  <c r="R579" i="151"/>
  <c r="S579" i="151"/>
  <c r="U579" i="151"/>
  <c r="V579" i="151"/>
  <c r="W579" i="151"/>
  <c r="R580" i="151"/>
  <c r="S580" i="151"/>
  <c r="U580" i="151"/>
  <c r="V580" i="151"/>
  <c r="W580" i="151"/>
  <c r="R581" i="151"/>
  <c r="S581" i="151"/>
  <c r="U581" i="151"/>
  <c r="V581" i="151"/>
  <c r="W581" i="151"/>
  <c r="R582" i="151"/>
  <c r="S582" i="151"/>
  <c r="U582" i="151"/>
  <c r="V582" i="151"/>
  <c r="W582" i="151"/>
  <c r="R583" i="151"/>
  <c r="S583" i="151"/>
  <c r="U583" i="151"/>
  <c r="V583" i="151"/>
  <c r="W583" i="151"/>
  <c r="R584" i="151"/>
  <c r="S584" i="151"/>
  <c r="U584" i="151"/>
  <c r="V584" i="151"/>
  <c r="W584" i="151"/>
  <c r="R585" i="151"/>
  <c r="S585" i="151"/>
  <c r="U585" i="151"/>
  <c r="V585" i="151"/>
  <c r="W585" i="151"/>
  <c r="R586" i="151"/>
  <c r="S586" i="151"/>
  <c r="U586" i="151"/>
  <c r="V586" i="151"/>
  <c r="W586" i="151"/>
  <c r="R587" i="151"/>
  <c r="S587" i="151"/>
  <c r="U587" i="151"/>
  <c r="V587" i="151"/>
  <c r="W587" i="151"/>
  <c r="R588" i="151"/>
  <c r="S588" i="151"/>
  <c r="U588" i="151"/>
  <c r="V588" i="151"/>
  <c r="W588" i="151"/>
  <c r="R589" i="151"/>
  <c r="S589" i="151"/>
  <c r="U589" i="151"/>
  <c r="V589" i="151"/>
  <c r="W589" i="151"/>
  <c r="R590" i="151"/>
  <c r="S590" i="151"/>
  <c r="U590" i="151"/>
  <c r="V590" i="151"/>
  <c r="W590" i="151"/>
  <c r="R591" i="151"/>
  <c r="S591" i="151"/>
  <c r="U591" i="151"/>
  <c r="V591" i="151"/>
  <c r="W591" i="151"/>
  <c r="R592" i="151"/>
  <c r="S592" i="151"/>
  <c r="U592" i="151"/>
  <c r="V592" i="151"/>
  <c r="W592" i="151"/>
  <c r="R593" i="151"/>
  <c r="S593" i="151"/>
  <c r="U593" i="151"/>
  <c r="V593" i="151"/>
  <c r="W593" i="151"/>
  <c r="R594" i="151"/>
  <c r="S594" i="151"/>
  <c r="U594" i="151"/>
  <c r="V594" i="151"/>
  <c r="W594" i="151"/>
  <c r="R595" i="151"/>
  <c r="S595" i="151"/>
  <c r="U595" i="151"/>
  <c r="V595" i="151"/>
  <c r="W595" i="151"/>
  <c r="R596" i="151"/>
  <c r="S596" i="151"/>
  <c r="U596" i="151"/>
  <c r="V596" i="151"/>
  <c r="W596" i="151"/>
  <c r="R597" i="151"/>
  <c r="S597" i="151"/>
  <c r="U597" i="151"/>
  <c r="V597" i="151"/>
  <c r="W597" i="151"/>
  <c r="R598" i="151"/>
  <c r="S598" i="151"/>
  <c r="U598" i="151"/>
  <c r="V598" i="151"/>
  <c r="W598" i="151"/>
  <c r="R599" i="151"/>
  <c r="S599" i="151"/>
  <c r="U599" i="151"/>
  <c r="V599" i="151"/>
  <c r="W599" i="151"/>
  <c r="R600" i="151"/>
  <c r="S600" i="151"/>
  <c r="U600" i="151"/>
  <c r="V600" i="151"/>
  <c r="W600" i="151"/>
  <c r="R601" i="151"/>
  <c r="S601" i="151"/>
  <c r="U601" i="151"/>
  <c r="V601" i="151"/>
  <c r="W601" i="151"/>
  <c r="R602" i="151"/>
  <c r="S602" i="151"/>
  <c r="U602" i="151"/>
  <c r="V602" i="151"/>
  <c r="W602" i="151"/>
  <c r="R603" i="151"/>
  <c r="S603" i="151"/>
  <c r="U603" i="151"/>
  <c r="V603" i="151"/>
  <c r="W603" i="151"/>
  <c r="R604" i="151"/>
  <c r="S604" i="151"/>
  <c r="U604" i="151"/>
  <c r="V604" i="151"/>
  <c r="W604" i="151"/>
  <c r="R605" i="151"/>
  <c r="S605" i="151"/>
  <c r="U605" i="151"/>
  <c r="V605" i="151"/>
  <c r="W605" i="151"/>
  <c r="R606" i="151"/>
  <c r="S606" i="151"/>
  <c r="U606" i="151"/>
  <c r="V606" i="151"/>
  <c r="W606" i="151"/>
  <c r="R607" i="151"/>
  <c r="S607" i="151"/>
  <c r="U607" i="151"/>
  <c r="V607" i="151"/>
  <c r="W607" i="151"/>
  <c r="R608" i="151"/>
  <c r="S608" i="151"/>
  <c r="U608" i="151"/>
  <c r="V608" i="151"/>
  <c r="W608" i="151"/>
  <c r="R609" i="151"/>
  <c r="S609" i="151"/>
  <c r="U609" i="151"/>
  <c r="V609" i="151"/>
  <c r="W609" i="151"/>
  <c r="R610" i="151"/>
  <c r="S610" i="151"/>
  <c r="U610" i="151"/>
  <c r="V610" i="151"/>
  <c r="W610" i="151"/>
  <c r="R611" i="151"/>
  <c r="S611" i="151"/>
  <c r="U611" i="151"/>
  <c r="V611" i="151"/>
  <c r="W611" i="151"/>
  <c r="R612" i="151"/>
  <c r="S612" i="151"/>
  <c r="U612" i="151"/>
  <c r="V612" i="151"/>
  <c r="W612" i="151"/>
  <c r="R613" i="151"/>
  <c r="S613" i="151"/>
  <c r="U613" i="151"/>
  <c r="V613" i="151"/>
  <c r="W613" i="151"/>
  <c r="R614" i="151"/>
  <c r="S614" i="151"/>
  <c r="U614" i="151"/>
  <c r="V614" i="151"/>
  <c r="W614" i="151"/>
  <c r="R615" i="151"/>
  <c r="S615" i="151"/>
  <c r="U615" i="151"/>
  <c r="V615" i="151"/>
  <c r="W615" i="151"/>
  <c r="R616" i="151"/>
  <c r="S616" i="151"/>
  <c r="U616" i="151"/>
  <c r="V616" i="151"/>
  <c r="W616" i="151"/>
  <c r="R617" i="151"/>
  <c r="S617" i="151"/>
  <c r="U617" i="151"/>
  <c r="V617" i="151"/>
  <c r="W617" i="151"/>
  <c r="R618" i="151"/>
  <c r="S618" i="151"/>
  <c r="U618" i="151"/>
  <c r="V618" i="151"/>
  <c r="W618" i="151"/>
  <c r="R619" i="151"/>
  <c r="S619" i="151"/>
  <c r="U619" i="151"/>
  <c r="V619" i="151"/>
  <c r="W619" i="151"/>
  <c r="R620" i="151"/>
  <c r="S620" i="151"/>
  <c r="U620" i="151"/>
  <c r="V620" i="151"/>
  <c r="W620" i="151"/>
  <c r="R621" i="151"/>
  <c r="S621" i="151"/>
  <c r="U621" i="151"/>
  <c r="V621" i="151"/>
  <c r="W621" i="151"/>
  <c r="R622" i="151"/>
  <c r="S622" i="151"/>
  <c r="U622" i="151"/>
  <c r="V622" i="151"/>
  <c r="W622" i="151"/>
  <c r="R623" i="151"/>
  <c r="S623" i="151"/>
  <c r="U623" i="151"/>
  <c r="V623" i="151"/>
  <c r="W623" i="151"/>
  <c r="R624" i="151"/>
  <c r="S624" i="151"/>
  <c r="U624" i="151"/>
  <c r="V624" i="151"/>
  <c r="W624" i="151"/>
  <c r="R625" i="151"/>
  <c r="S625" i="151"/>
  <c r="U625" i="151"/>
  <c r="V625" i="151"/>
  <c r="W625" i="151"/>
  <c r="R626" i="151"/>
  <c r="S626" i="151"/>
  <c r="U626" i="151"/>
  <c r="V626" i="151"/>
  <c r="W626" i="151"/>
  <c r="R627" i="151"/>
  <c r="S627" i="151"/>
  <c r="U627" i="151"/>
  <c r="V627" i="151"/>
  <c r="W627" i="151"/>
  <c r="R628" i="151"/>
  <c r="S628" i="151"/>
  <c r="U628" i="151"/>
  <c r="V628" i="151"/>
  <c r="W628" i="151"/>
  <c r="R629" i="151"/>
  <c r="S629" i="151"/>
  <c r="U629" i="151"/>
  <c r="V629" i="151"/>
  <c r="W629" i="151"/>
  <c r="R630" i="151"/>
  <c r="S630" i="151"/>
  <c r="U630" i="151"/>
  <c r="V630" i="151"/>
  <c r="W630" i="151"/>
  <c r="R631" i="151"/>
  <c r="S631" i="151"/>
  <c r="U631" i="151"/>
  <c r="V631" i="151"/>
  <c r="W631" i="151"/>
  <c r="R632" i="151"/>
  <c r="S632" i="151"/>
  <c r="U632" i="151"/>
  <c r="V632" i="151"/>
  <c r="W632" i="151"/>
  <c r="R633" i="151"/>
  <c r="S633" i="151"/>
  <c r="U633" i="151"/>
  <c r="V633" i="151"/>
  <c r="W633" i="151"/>
  <c r="R634" i="151"/>
  <c r="S634" i="151"/>
  <c r="U634" i="151"/>
  <c r="V634" i="151"/>
  <c r="W634" i="151"/>
  <c r="R635" i="151"/>
  <c r="S635" i="151"/>
  <c r="U635" i="151"/>
  <c r="V635" i="151"/>
  <c r="W635" i="151"/>
  <c r="R636" i="151"/>
  <c r="S636" i="151"/>
  <c r="U636" i="151"/>
  <c r="V636" i="151"/>
  <c r="W636" i="151"/>
  <c r="R637" i="151"/>
  <c r="S637" i="151"/>
  <c r="U637" i="151"/>
  <c r="V637" i="151"/>
  <c r="W637" i="151"/>
  <c r="R638" i="151"/>
  <c r="S638" i="151"/>
  <c r="U638" i="151"/>
  <c r="V638" i="151"/>
  <c r="W638" i="151"/>
  <c r="R639" i="151"/>
  <c r="S639" i="151"/>
  <c r="U639" i="151"/>
  <c r="V639" i="151"/>
  <c r="W639" i="151"/>
  <c r="R640" i="151"/>
  <c r="S640" i="151"/>
  <c r="U640" i="151"/>
  <c r="V640" i="151"/>
  <c r="W640" i="151"/>
  <c r="R641" i="151"/>
  <c r="S641" i="151"/>
  <c r="U641" i="151"/>
  <c r="V641" i="151"/>
  <c r="W641" i="151"/>
  <c r="R642" i="151"/>
  <c r="S642" i="151"/>
  <c r="U642" i="151"/>
  <c r="V642" i="151"/>
  <c r="W642" i="151"/>
  <c r="R643" i="151"/>
  <c r="S643" i="151"/>
  <c r="U643" i="151"/>
  <c r="V643" i="151"/>
  <c r="W643" i="151"/>
  <c r="R644" i="151"/>
  <c r="S644" i="151"/>
  <c r="U644" i="151"/>
  <c r="V644" i="151"/>
  <c r="W644" i="151"/>
  <c r="R645" i="151"/>
  <c r="S645" i="151"/>
  <c r="U645" i="151"/>
  <c r="V645" i="151"/>
  <c r="W645" i="151"/>
  <c r="R646" i="151"/>
  <c r="S646" i="151"/>
  <c r="U646" i="151"/>
  <c r="V646" i="151"/>
  <c r="W646" i="151"/>
  <c r="R647" i="151"/>
  <c r="S647" i="151"/>
  <c r="U647" i="151"/>
  <c r="V647" i="151"/>
  <c r="W647" i="151"/>
  <c r="R648" i="151"/>
  <c r="S648" i="151"/>
  <c r="U648" i="151"/>
  <c r="V648" i="151"/>
  <c r="W648" i="151"/>
  <c r="R649" i="151"/>
  <c r="S649" i="151"/>
  <c r="U649" i="151"/>
  <c r="V649" i="151"/>
  <c r="W649" i="151"/>
  <c r="R650" i="151"/>
  <c r="S650" i="151"/>
  <c r="U650" i="151"/>
  <c r="V650" i="151"/>
  <c r="W650" i="151"/>
  <c r="R651" i="151"/>
  <c r="S651" i="151"/>
  <c r="U651" i="151"/>
  <c r="V651" i="151"/>
  <c r="W651" i="151"/>
  <c r="R652" i="151"/>
  <c r="S652" i="151"/>
  <c r="U652" i="151"/>
  <c r="V652" i="151"/>
  <c r="W652" i="151"/>
  <c r="R653" i="151"/>
  <c r="S653" i="151"/>
  <c r="U653" i="151"/>
  <c r="V653" i="151"/>
  <c r="W653" i="151"/>
  <c r="R654" i="151"/>
  <c r="S654" i="151"/>
  <c r="U654" i="151"/>
  <c r="V654" i="151"/>
  <c r="W654" i="151"/>
  <c r="R655" i="151"/>
  <c r="S655" i="151"/>
  <c r="U655" i="151"/>
  <c r="V655" i="151"/>
  <c r="W655" i="151"/>
  <c r="R656" i="151"/>
  <c r="S656" i="151"/>
  <c r="U656" i="151"/>
  <c r="V656" i="151"/>
  <c r="W656" i="151"/>
  <c r="R657" i="151"/>
  <c r="S657" i="151"/>
  <c r="U657" i="151"/>
  <c r="V657" i="151"/>
  <c r="W657" i="151"/>
  <c r="R658" i="151"/>
  <c r="S658" i="151"/>
  <c r="U658" i="151"/>
  <c r="V658" i="151"/>
  <c r="W658" i="151"/>
  <c r="R659" i="151"/>
  <c r="S659" i="151"/>
  <c r="U659" i="151"/>
  <c r="V659" i="151"/>
  <c r="W659" i="151"/>
  <c r="R660" i="151"/>
  <c r="S660" i="151"/>
  <c r="U660" i="151"/>
  <c r="V660" i="151"/>
  <c r="W660" i="151"/>
  <c r="R661" i="151"/>
  <c r="S661" i="151"/>
  <c r="U661" i="151"/>
  <c r="V661" i="151"/>
  <c r="W661" i="151"/>
  <c r="R662" i="151"/>
  <c r="S662" i="151"/>
  <c r="U662" i="151"/>
  <c r="V662" i="151"/>
  <c r="W662" i="151"/>
  <c r="R663" i="151"/>
  <c r="S663" i="151"/>
  <c r="U663" i="151"/>
  <c r="V663" i="151"/>
  <c r="W663" i="151"/>
  <c r="R664" i="151"/>
  <c r="S664" i="151"/>
  <c r="U664" i="151"/>
  <c r="V664" i="151"/>
  <c r="W664" i="151"/>
  <c r="R665" i="151"/>
  <c r="S665" i="151"/>
  <c r="U665" i="151"/>
  <c r="V665" i="151"/>
  <c r="W665" i="151"/>
  <c r="R666" i="151"/>
  <c r="S666" i="151"/>
  <c r="U666" i="151"/>
  <c r="V666" i="151"/>
  <c r="W666" i="151"/>
  <c r="R667" i="151"/>
  <c r="S667" i="151"/>
  <c r="U667" i="151"/>
  <c r="V667" i="151"/>
  <c r="W667" i="151"/>
  <c r="R668" i="151"/>
  <c r="S668" i="151"/>
  <c r="U668" i="151"/>
  <c r="V668" i="151"/>
  <c r="W668" i="151"/>
  <c r="R669" i="151"/>
  <c r="S669" i="151"/>
  <c r="U669" i="151"/>
  <c r="V669" i="151"/>
  <c r="W669" i="151"/>
  <c r="R670" i="151"/>
  <c r="S670" i="151"/>
  <c r="U670" i="151"/>
  <c r="V670" i="151"/>
  <c r="W670" i="151"/>
  <c r="R671" i="151"/>
  <c r="S671" i="151"/>
  <c r="U671" i="151"/>
  <c r="V671" i="151"/>
  <c r="W671" i="151"/>
  <c r="R672" i="151"/>
  <c r="S672" i="151"/>
  <c r="U672" i="151"/>
  <c r="V672" i="151"/>
  <c r="W672" i="151"/>
  <c r="R673" i="151"/>
  <c r="S673" i="151"/>
  <c r="U673" i="151"/>
  <c r="V673" i="151"/>
  <c r="W673" i="151"/>
  <c r="R674" i="151"/>
  <c r="S674" i="151"/>
  <c r="U674" i="151"/>
  <c r="V674" i="151"/>
  <c r="W674" i="151"/>
  <c r="R675" i="151"/>
  <c r="S675" i="151"/>
  <c r="U675" i="151"/>
  <c r="V675" i="151"/>
  <c r="W675" i="151"/>
  <c r="R676" i="151"/>
  <c r="S676" i="151"/>
  <c r="U676" i="151"/>
  <c r="V676" i="151"/>
  <c r="W676" i="151"/>
  <c r="R677" i="151"/>
  <c r="S677" i="151"/>
  <c r="U677" i="151"/>
  <c r="V677" i="151"/>
  <c r="W677" i="151"/>
  <c r="R678" i="151"/>
  <c r="S678" i="151"/>
  <c r="U678" i="151"/>
  <c r="V678" i="151"/>
  <c r="W678" i="151"/>
  <c r="R679" i="151"/>
  <c r="S679" i="151"/>
  <c r="U679" i="151"/>
  <c r="V679" i="151"/>
  <c r="W679" i="151"/>
  <c r="R680" i="151"/>
  <c r="S680" i="151"/>
  <c r="U680" i="151"/>
  <c r="V680" i="151"/>
  <c r="W680" i="151"/>
  <c r="R681" i="151"/>
  <c r="S681" i="151"/>
  <c r="U681" i="151"/>
  <c r="V681" i="151"/>
  <c r="W681" i="151"/>
  <c r="R682" i="151"/>
  <c r="S682" i="151"/>
  <c r="U682" i="151"/>
  <c r="V682" i="151"/>
  <c r="W682" i="151"/>
  <c r="R683" i="151"/>
  <c r="S683" i="151"/>
  <c r="U683" i="151"/>
  <c r="V683" i="151"/>
  <c r="W683" i="151"/>
  <c r="R684" i="151"/>
  <c r="S684" i="151"/>
  <c r="U684" i="151"/>
  <c r="V684" i="151"/>
  <c r="W684" i="151"/>
  <c r="R685" i="151"/>
  <c r="S685" i="151"/>
  <c r="U685" i="151"/>
  <c r="V685" i="151"/>
  <c r="W685" i="151"/>
  <c r="R686" i="151"/>
  <c r="S686" i="151"/>
  <c r="U686" i="151"/>
  <c r="V686" i="151"/>
  <c r="W686" i="151"/>
  <c r="R687" i="151"/>
  <c r="S687" i="151"/>
  <c r="U687" i="151"/>
  <c r="V687" i="151"/>
  <c r="W687" i="151"/>
  <c r="R688" i="151"/>
  <c r="S688" i="151"/>
  <c r="U688" i="151"/>
  <c r="V688" i="151"/>
  <c r="W688" i="151"/>
  <c r="R689" i="151"/>
  <c r="S689" i="151"/>
  <c r="U689" i="151"/>
  <c r="V689" i="151"/>
  <c r="W689" i="151"/>
  <c r="R690" i="151"/>
  <c r="S690" i="151"/>
  <c r="U690" i="151"/>
  <c r="V690" i="151"/>
  <c r="W690" i="151"/>
  <c r="R691" i="151"/>
  <c r="S691" i="151"/>
  <c r="U691" i="151"/>
  <c r="V691" i="151"/>
  <c r="W691" i="151"/>
  <c r="R692" i="151"/>
  <c r="S692" i="151"/>
  <c r="U692" i="151"/>
  <c r="V692" i="151"/>
  <c r="W692" i="151"/>
  <c r="R693" i="151"/>
  <c r="S693" i="151"/>
  <c r="U693" i="151"/>
  <c r="V693" i="151"/>
  <c r="W693" i="151"/>
  <c r="R694" i="151"/>
  <c r="S694" i="151"/>
  <c r="U694" i="151"/>
  <c r="V694" i="151"/>
  <c r="W694" i="151"/>
  <c r="R695" i="151"/>
  <c r="S695" i="151"/>
  <c r="U695" i="151"/>
  <c r="V695" i="151"/>
  <c r="W695" i="151"/>
  <c r="R696" i="151"/>
  <c r="S696" i="151"/>
  <c r="U696" i="151"/>
  <c r="V696" i="151"/>
  <c r="W696" i="151"/>
  <c r="R697" i="151"/>
  <c r="S697" i="151"/>
  <c r="U697" i="151"/>
  <c r="V697" i="151"/>
  <c r="W697" i="151"/>
  <c r="R698" i="151"/>
  <c r="S698" i="151"/>
  <c r="U698" i="151"/>
  <c r="V698" i="151"/>
  <c r="W698" i="151"/>
  <c r="R699" i="151"/>
  <c r="S699" i="151"/>
  <c r="U699" i="151"/>
  <c r="V699" i="151"/>
  <c r="W699" i="151"/>
  <c r="R700" i="151"/>
  <c r="S700" i="151"/>
  <c r="U700" i="151"/>
  <c r="V700" i="151"/>
  <c r="W700" i="151"/>
  <c r="R701" i="151"/>
  <c r="S701" i="151"/>
  <c r="U701" i="151"/>
  <c r="V701" i="151"/>
  <c r="W701" i="151"/>
  <c r="R702" i="151"/>
  <c r="S702" i="151"/>
  <c r="U702" i="151"/>
  <c r="V702" i="151"/>
  <c r="W702" i="151"/>
  <c r="R703" i="151"/>
  <c r="S703" i="151"/>
  <c r="U703" i="151"/>
  <c r="V703" i="151"/>
  <c r="W703" i="151"/>
  <c r="R704" i="151"/>
  <c r="S704" i="151"/>
  <c r="U704" i="151"/>
  <c r="V704" i="151"/>
  <c r="W704" i="151"/>
  <c r="R705" i="151"/>
  <c r="S705" i="151"/>
  <c r="U705" i="151"/>
  <c r="V705" i="151"/>
  <c r="W705" i="151"/>
  <c r="R706" i="151"/>
  <c r="S706" i="151"/>
  <c r="U706" i="151"/>
  <c r="V706" i="151"/>
  <c r="W706" i="151"/>
  <c r="R707" i="151"/>
  <c r="S707" i="151"/>
  <c r="U707" i="151"/>
  <c r="V707" i="151"/>
  <c r="W707" i="151"/>
  <c r="R708" i="151"/>
  <c r="S708" i="151"/>
  <c r="U708" i="151"/>
  <c r="V708" i="151"/>
  <c r="W708" i="151"/>
  <c r="R709" i="151"/>
  <c r="S709" i="151"/>
  <c r="U709" i="151"/>
  <c r="V709" i="151"/>
  <c r="W709" i="151"/>
  <c r="R710" i="151"/>
  <c r="S710" i="151"/>
  <c r="U710" i="151"/>
  <c r="V710" i="151"/>
  <c r="W710" i="151"/>
  <c r="R711" i="151"/>
  <c r="S711" i="151"/>
  <c r="U711" i="151"/>
  <c r="V711" i="151"/>
  <c r="W711" i="151"/>
  <c r="R712" i="151"/>
  <c r="S712" i="151"/>
  <c r="U712" i="151"/>
  <c r="V712" i="151"/>
  <c r="W712" i="151"/>
  <c r="R713" i="151"/>
  <c r="S713" i="151"/>
  <c r="U713" i="151"/>
  <c r="V713" i="151"/>
  <c r="W713" i="151"/>
  <c r="R714" i="151"/>
  <c r="S714" i="151"/>
  <c r="U714" i="151"/>
  <c r="V714" i="151"/>
  <c r="W714" i="151"/>
  <c r="R715" i="151"/>
  <c r="S715" i="151"/>
  <c r="U715" i="151"/>
  <c r="V715" i="151"/>
  <c r="W715" i="151"/>
  <c r="R716" i="151"/>
  <c r="S716" i="151"/>
  <c r="U716" i="151"/>
  <c r="V716" i="151"/>
  <c r="W716" i="151"/>
  <c r="R717" i="151"/>
  <c r="S717" i="151"/>
  <c r="U717" i="151"/>
  <c r="V717" i="151"/>
  <c r="W717" i="151"/>
  <c r="R718" i="151"/>
  <c r="S718" i="151"/>
  <c r="U718" i="151"/>
  <c r="V718" i="151"/>
  <c r="W718" i="151"/>
  <c r="R719" i="151"/>
  <c r="S719" i="151"/>
  <c r="U719" i="151"/>
  <c r="V719" i="151"/>
  <c r="W719" i="151"/>
  <c r="R720" i="151"/>
  <c r="S720" i="151"/>
  <c r="U720" i="151"/>
  <c r="V720" i="151"/>
  <c r="W720" i="151"/>
  <c r="R721" i="151"/>
  <c r="S721" i="151"/>
  <c r="U721" i="151"/>
  <c r="V721" i="151"/>
  <c r="W721" i="151"/>
  <c r="R722" i="151"/>
  <c r="S722" i="151"/>
  <c r="U722" i="151"/>
  <c r="V722" i="151"/>
  <c r="W722" i="151"/>
  <c r="R723" i="151"/>
  <c r="S723" i="151"/>
  <c r="U723" i="151"/>
  <c r="V723" i="151"/>
  <c r="W723" i="151"/>
  <c r="R724" i="151"/>
  <c r="S724" i="151"/>
  <c r="U724" i="151"/>
  <c r="V724" i="151"/>
  <c r="W724" i="151"/>
  <c r="R725" i="151"/>
  <c r="S725" i="151"/>
  <c r="U725" i="151"/>
  <c r="V725" i="151"/>
  <c r="W725" i="151"/>
  <c r="R726" i="151"/>
  <c r="S726" i="151"/>
  <c r="U726" i="151"/>
  <c r="V726" i="151"/>
  <c r="W726" i="151"/>
  <c r="R727" i="151"/>
  <c r="S727" i="151"/>
  <c r="U727" i="151"/>
  <c r="V727" i="151"/>
  <c r="W727" i="151"/>
  <c r="R728" i="151"/>
  <c r="S728" i="151"/>
  <c r="U728" i="151"/>
  <c r="V728" i="151"/>
  <c r="W728" i="151"/>
  <c r="R729" i="151"/>
  <c r="S729" i="151"/>
  <c r="U729" i="151"/>
  <c r="V729" i="151"/>
  <c r="W729" i="151"/>
  <c r="R730" i="151"/>
  <c r="S730" i="151"/>
  <c r="U730" i="151"/>
  <c r="V730" i="151"/>
  <c r="W730" i="151"/>
  <c r="R731" i="151"/>
  <c r="S731" i="151"/>
  <c r="U731" i="151"/>
  <c r="V731" i="151"/>
  <c r="W731" i="151"/>
  <c r="R732" i="151"/>
  <c r="S732" i="151"/>
  <c r="U732" i="151"/>
  <c r="V732" i="151"/>
  <c r="W732" i="151"/>
  <c r="R733" i="151"/>
  <c r="S733" i="151"/>
  <c r="U733" i="151"/>
  <c r="V733" i="151"/>
  <c r="W733" i="151"/>
  <c r="R734" i="151"/>
  <c r="S734" i="151"/>
  <c r="U734" i="151"/>
  <c r="V734" i="151"/>
  <c r="W734" i="151"/>
  <c r="R735" i="151"/>
  <c r="S735" i="151"/>
  <c r="U735" i="151"/>
  <c r="V735" i="151"/>
  <c r="W735" i="151"/>
  <c r="R736" i="151"/>
  <c r="S736" i="151"/>
  <c r="U736" i="151"/>
  <c r="V736" i="151"/>
  <c r="W736" i="151"/>
  <c r="R737" i="151"/>
  <c r="S737" i="151"/>
  <c r="U737" i="151"/>
  <c r="V737" i="151"/>
  <c r="W737" i="151"/>
  <c r="R738" i="151"/>
  <c r="S738" i="151"/>
  <c r="U738" i="151"/>
  <c r="V738" i="151"/>
  <c r="W738" i="151"/>
  <c r="R739" i="151"/>
  <c r="S739" i="151"/>
  <c r="U739" i="151"/>
  <c r="V739" i="151"/>
  <c r="W739" i="151"/>
  <c r="R740" i="151"/>
  <c r="S740" i="151"/>
  <c r="U740" i="151"/>
  <c r="V740" i="151"/>
  <c r="W740" i="151"/>
  <c r="R741" i="151"/>
  <c r="S741" i="151"/>
  <c r="U741" i="151"/>
  <c r="V741" i="151"/>
  <c r="W741" i="151"/>
  <c r="R742" i="151"/>
  <c r="S742" i="151"/>
  <c r="U742" i="151"/>
  <c r="V742" i="151"/>
  <c r="W742" i="151"/>
  <c r="R743" i="151"/>
  <c r="S743" i="151"/>
  <c r="U743" i="151"/>
  <c r="V743" i="151"/>
  <c r="W743" i="151"/>
  <c r="R744" i="151"/>
  <c r="S744" i="151"/>
  <c r="U744" i="151"/>
  <c r="V744" i="151"/>
  <c r="W744" i="151"/>
  <c r="R745" i="151"/>
  <c r="S745" i="151"/>
  <c r="U745" i="151"/>
  <c r="V745" i="151"/>
  <c r="W745" i="151"/>
  <c r="R746" i="151"/>
  <c r="S746" i="151"/>
  <c r="U746" i="151"/>
  <c r="V746" i="151"/>
  <c r="W746" i="151"/>
  <c r="R747" i="151"/>
  <c r="S747" i="151"/>
  <c r="U747" i="151"/>
  <c r="V747" i="151"/>
  <c r="W747" i="151"/>
  <c r="R748" i="151"/>
  <c r="S748" i="151"/>
  <c r="U748" i="151"/>
  <c r="V748" i="151"/>
  <c r="W748" i="151"/>
  <c r="R749" i="151"/>
  <c r="S749" i="151"/>
  <c r="U749" i="151"/>
  <c r="V749" i="151"/>
  <c r="W749" i="151"/>
  <c r="R750" i="151"/>
  <c r="S750" i="151"/>
  <c r="U750" i="151"/>
  <c r="V750" i="151"/>
  <c r="W750" i="151"/>
  <c r="R751" i="151"/>
  <c r="S751" i="151"/>
  <c r="U751" i="151"/>
  <c r="V751" i="151"/>
  <c r="W751" i="151"/>
  <c r="R752" i="151"/>
  <c r="S752" i="151"/>
  <c r="U752" i="151"/>
  <c r="V752" i="151"/>
  <c r="W752" i="151"/>
  <c r="R753" i="151"/>
  <c r="S753" i="151"/>
  <c r="U753" i="151"/>
  <c r="V753" i="151"/>
  <c r="W753" i="151"/>
  <c r="R754" i="151"/>
  <c r="S754" i="151"/>
  <c r="U754" i="151"/>
  <c r="V754" i="151"/>
  <c r="W754" i="151"/>
  <c r="R755" i="151"/>
  <c r="S755" i="151"/>
  <c r="U755" i="151"/>
  <c r="V755" i="151"/>
  <c r="W755" i="151"/>
  <c r="R756" i="151"/>
  <c r="S756" i="151"/>
  <c r="U756" i="151"/>
  <c r="V756" i="151"/>
  <c r="W756" i="151"/>
  <c r="R757" i="151"/>
  <c r="S757" i="151"/>
  <c r="U757" i="151"/>
  <c r="V757" i="151"/>
  <c r="W757" i="151"/>
  <c r="R758" i="151"/>
  <c r="S758" i="151"/>
  <c r="U758" i="151"/>
  <c r="V758" i="151"/>
  <c r="W758" i="151"/>
  <c r="R759" i="151"/>
  <c r="S759" i="151"/>
  <c r="U759" i="151"/>
  <c r="V759" i="151"/>
  <c r="W759" i="151"/>
  <c r="R760" i="151"/>
  <c r="S760" i="151"/>
  <c r="U760" i="151"/>
  <c r="V760" i="151"/>
  <c r="W760" i="151"/>
  <c r="R761" i="151"/>
  <c r="S761" i="151"/>
  <c r="U761" i="151"/>
  <c r="V761" i="151"/>
  <c r="W761" i="151"/>
  <c r="R762" i="151"/>
  <c r="S762" i="151"/>
  <c r="U762" i="151"/>
  <c r="V762" i="151"/>
  <c r="W762" i="151"/>
  <c r="R763" i="151"/>
  <c r="S763" i="151"/>
  <c r="U763" i="151"/>
  <c r="V763" i="151"/>
  <c r="W763" i="151"/>
  <c r="R764" i="151"/>
  <c r="S764" i="151"/>
  <c r="U764" i="151"/>
  <c r="V764" i="151"/>
  <c r="W764" i="151"/>
  <c r="R765" i="151"/>
  <c r="S765" i="151"/>
  <c r="U765" i="151"/>
  <c r="V765" i="151"/>
  <c r="W765" i="151"/>
  <c r="R766" i="151"/>
  <c r="S766" i="151"/>
  <c r="U766" i="151"/>
  <c r="V766" i="151"/>
  <c r="W766" i="151"/>
  <c r="R767" i="151"/>
  <c r="S767" i="151"/>
  <c r="U767" i="151"/>
  <c r="V767" i="151"/>
  <c r="W767" i="151"/>
  <c r="R768" i="151"/>
  <c r="S768" i="151"/>
  <c r="U768" i="151"/>
  <c r="V768" i="151"/>
  <c r="W768" i="151"/>
  <c r="R769" i="151"/>
  <c r="S769" i="151"/>
  <c r="U769" i="151"/>
  <c r="V769" i="151"/>
  <c r="W769" i="151"/>
  <c r="R770" i="151"/>
  <c r="S770" i="151"/>
  <c r="U770" i="151"/>
  <c r="V770" i="151"/>
  <c r="W770" i="151"/>
  <c r="R771" i="151"/>
  <c r="S771" i="151"/>
  <c r="U771" i="151"/>
  <c r="V771" i="151"/>
  <c r="W771" i="151"/>
  <c r="R772" i="151"/>
  <c r="S772" i="151"/>
  <c r="U772" i="151"/>
  <c r="V772" i="151"/>
  <c r="W772" i="151"/>
  <c r="R773" i="151"/>
  <c r="S773" i="151"/>
  <c r="U773" i="151"/>
  <c r="V773" i="151"/>
  <c r="W773" i="151"/>
  <c r="R774" i="151"/>
  <c r="S774" i="151"/>
  <c r="U774" i="151"/>
  <c r="V774" i="151"/>
  <c r="W774" i="151"/>
  <c r="R775" i="151"/>
  <c r="S775" i="151"/>
  <c r="U775" i="151"/>
  <c r="V775" i="151"/>
  <c r="W775" i="151"/>
  <c r="R776" i="151"/>
  <c r="S776" i="151"/>
  <c r="U776" i="151"/>
  <c r="V776" i="151"/>
  <c r="W776" i="151"/>
  <c r="R777" i="151"/>
  <c r="S777" i="151"/>
  <c r="U777" i="151"/>
  <c r="V777" i="151"/>
  <c r="W777" i="151"/>
  <c r="R778" i="151"/>
  <c r="S778" i="151"/>
  <c r="U778" i="151"/>
  <c r="V778" i="151"/>
  <c r="W778" i="151"/>
  <c r="R779" i="151"/>
  <c r="S779" i="151"/>
  <c r="U779" i="151"/>
  <c r="V779" i="151"/>
  <c r="W779" i="151"/>
  <c r="R780" i="151"/>
  <c r="S780" i="151"/>
  <c r="U780" i="151"/>
  <c r="V780" i="151"/>
  <c r="W780" i="151"/>
  <c r="R781" i="151"/>
  <c r="S781" i="151"/>
  <c r="U781" i="151"/>
  <c r="V781" i="151"/>
  <c r="W781" i="151"/>
  <c r="R782" i="151"/>
  <c r="S782" i="151"/>
  <c r="U782" i="151"/>
  <c r="V782" i="151"/>
  <c r="W782" i="151"/>
  <c r="R783" i="151"/>
  <c r="S783" i="151"/>
  <c r="U783" i="151"/>
  <c r="V783" i="151"/>
  <c r="W783" i="151"/>
  <c r="R784" i="151"/>
  <c r="S784" i="151"/>
  <c r="U784" i="151"/>
  <c r="V784" i="151"/>
  <c r="W784" i="151"/>
  <c r="R785" i="151"/>
  <c r="S785" i="151"/>
  <c r="U785" i="151"/>
  <c r="V785" i="151"/>
  <c r="W785" i="151"/>
  <c r="R786" i="151"/>
  <c r="S786" i="151"/>
  <c r="U786" i="151"/>
  <c r="V786" i="151"/>
  <c r="W786" i="151"/>
  <c r="R787" i="151"/>
  <c r="S787" i="151"/>
  <c r="U787" i="151"/>
  <c r="V787" i="151"/>
  <c r="W787" i="151"/>
  <c r="R788" i="151"/>
  <c r="S788" i="151"/>
  <c r="U788" i="151"/>
  <c r="V788" i="151"/>
  <c r="W788" i="151"/>
  <c r="R789" i="151"/>
  <c r="S789" i="151"/>
  <c r="U789" i="151"/>
  <c r="V789" i="151"/>
  <c r="W789" i="151"/>
  <c r="R790" i="151"/>
  <c r="S790" i="151"/>
  <c r="U790" i="151"/>
  <c r="V790" i="151"/>
  <c r="W790" i="151"/>
  <c r="R791" i="151"/>
  <c r="S791" i="151"/>
  <c r="U791" i="151"/>
  <c r="V791" i="151"/>
  <c r="W791" i="151"/>
  <c r="R792" i="151"/>
  <c r="S792" i="151"/>
  <c r="U792" i="151"/>
  <c r="V792" i="151"/>
  <c r="W792" i="151"/>
  <c r="R793" i="151"/>
  <c r="S793" i="151"/>
  <c r="U793" i="151"/>
  <c r="V793" i="151"/>
  <c r="W793" i="151"/>
  <c r="R794" i="151"/>
  <c r="S794" i="151"/>
  <c r="U794" i="151"/>
  <c r="V794" i="151"/>
  <c r="W794" i="151"/>
  <c r="R795" i="151"/>
  <c r="S795" i="151"/>
  <c r="U795" i="151"/>
  <c r="V795" i="151"/>
  <c r="W795" i="151"/>
  <c r="R796" i="151"/>
  <c r="S796" i="151"/>
  <c r="U796" i="151"/>
  <c r="V796" i="151"/>
  <c r="W796" i="151"/>
  <c r="R797" i="151"/>
  <c r="S797" i="151"/>
  <c r="U797" i="151"/>
  <c r="V797" i="151"/>
  <c r="W797" i="151"/>
  <c r="R798" i="151"/>
  <c r="S798" i="151"/>
  <c r="U798" i="151"/>
  <c r="V798" i="151"/>
  <c r="W798" i="151"/>
  <c r="R799" i="151"/>
  <c r="S799" i="151"/>
  <c r="U799" i="151"/>
  <c r="V799" i="151"/>
  <c r="W799" i="151"/>
  <c r="R800" i="151"/>
  <c r="S800" i="151"/>
  <c r="U800" i="151"/>
  <c r="V800" i="151"/>
  <c r="W800" i="151"/>
  <c r="R801" i="151"/>
  <c r="S801" i="151"/>
  <c r="U801" i="151"/>
  <c r="V801" i="151"/>
  <c r="W801" i="151"/>
  <c r="R802" i="151"/>
  <c r="S802" i="151"/>
  <c r="U802" i="151"/>
  <c r="V802" i="151"/>
  <c r="W802" i="151"/>
  <c r="R803" i="151"/>
  <c r="S803" i="151"/>
  <c r="U803" i="151"/>
  <c r="V803" i="151"/>
  <c r="W803" i="151"/>
  <c r="R804" i="151"/>
  <c r="S804" i="151"/>
  <c r="U804" i="151"/>
  <c r="V804" i="151"/>
  <c r="W804" i="151"/>
  <c r="R805" i="151"/>
  <c r="S805" i="151"/>
  <c r="U805" i="151"/>
  <c r="V805" i="151"/>
  <c r="W805" i="151"/>
  <c r="R806" i="151"/>
  <c r="S806" i="151"/>
  <c r="U806" i="151"/>
  <c r="V806" i="151"/>
  <c r="W806" i="151"/>
  <c r="R807" i="151"/>
  <c r="S807" i="151"/>
  <c r="U807" i="151"/>
  <c r="V807" i="151"/>
  <c r="W807" i="151"/>
  <c r="R808" i="151"/>
  <c r="S808" i="151"/>
  <c r="U808" i="151"/>
  <c r="V808" i="151"/>
  <c r="W808" i="151"/>
  <c r="R809" i="151"/>
  <c r="S809" i="151"/>
  <c r="U809" i="151"/>
  <c r="V809" i="151"/>
  <c r="W809" i="151"/>
  <c r="R810" i="151"/>
  <c r="S810" i="151"/>
  <c r="U810" i="151"/>
  <c r="V810" i="151"/>
  <c r="W810" i="151"/>
  <c r="R811" i="151"/>
  <c r="S811" i="151"/>
  <c r="U811" i="151"/>
  <c r="V811" i="151"/>
  <c r="W811" i="151"/>
  <c r="R812" i="151"/>
  <c r="S812" i="151"/>
  <c r="U812" i="151"/>
  <c r="V812" i="151"/>
  <c r="W812" i="151"/>
  <c r="R813" i="151"/>
  <c r="S813" i="151"/>
  <c r="U813" i="151"/>
  <c r="V813" i="151"/>
  <c r="W813" i="151"/>
  <c r="R814" i="151"/>
  <c r="S814" i="151"/>
  <c r="U814" i="151"/>
  <c r="V814" i="151"/>
  <c r="W814" i="151"/>
  <c r="R815" i="151"/>
  <c r="S815" i="151"/>
  <c r="U815" i="151"/>
  <c r="V815" i="151"/>
  <c r="W815" i="151"/>
  <c r="R816" i="151"/>
  <c r="S816" i="151"/>
  <c r="U816" i="151"/>
  <c r="V816" i="151"/>
  <c r="W816" i="151"/>
  <c r="R817" i="151"/>
  <c r="S817" i="151"/>
  <c r="U817" i="151"/>
  <c r="V817" i="151"/>
  <c r="W817" i="151"/>
  <c r="R818" i="151"/>
  <c r="S818" i="151"/>
  <c r="U818" i="151"/>
  <c r="V818" i="151"/>
  <c r="W818" i="151"/>
  <c r="R819" i="151"/>
  <c r="S819" i="151"/>
  <c r="U819" i="151"/>
  <c r="V819" i="151"/>
  <c r="W819" i="151"/>
  <c r="R820" i="151"/>
  <c r="S820" i="151"/>
  <c r="U820" i="151"/>
  <c r="V820" i="151"/>
  <c r="W820" i="151"/>
  <c r="R821" i="151"/>
  <c r="S821" i="151"/>
  <c r="U821" i="151"/>
  <c r="V821" i="151"/>
  <c r="W821" i="151"/>
  <c r="R822" i="151"/>
  <c r="S822" i="151"/>
  <c r="U822" i="151"/>
  <c r="V822" i="151"/>
  <c r="W822" i="151"/>
  <c r="R823" i="151"/>
  <c r="S823" i="151"/>
  <c r="U823" i="151"/>
  <c r="V823" i="151"/>
  <c r="W823" i="151"/>
  <c r="R824" i="151"/>
  <c r="S824" i="151"/>
  <c r="U824" i="151"/>
  <c r="V824" i="151"/>
  <c r="W824" i="151"/>
  <c r="R825" i="151"/>
  <c r="S825" i="151"/>
  <c r="U825" i="151"/>
  <c r="V825" i="151"/>
  <c r="W825" i="151"/>
  <c r="R826" i="151"/>
  <c r="S826" i="151"/>
  <c r="U826" i="151"/>
  <c r="V826" i="151"/>
  <c r="W826" i="151"/>
  <c r="R827" i="151"/>
  <c r="S827" i="151"/>
  <c r="U827" i="151"/>
  <c r="V827" i="151"/>
  <c r="W827" i="151"/>
  <c r="R828" i="151"/>
  <c r="S828" i="151"/>
  <c r="U828" i="151"/>
  <c r="V828" i="151"/>
  <c r="W828" i="151"/>
  <c r="R829" i="151"/>
  <c r="S829" i="151"/>
  <c r="U829" i="151"/>
  <c r="V829" i="151"/>
  <c r="W829" i="151"/>
  <c r="R830" i="151"/>
  <c r="S830" i="151"/>
  <c r="U830" i="151"/>
  <c r="V830" i="151"/>
  <c r="W830" i="151"/>
  <c r="R831" i="151"/>
  <c r="S831" i="151"/>
  <c r="U831" i="151"/>
  <c r="V831" i="151"/>
  <c r="W831" i="151"/>
  <c r="R832" i="151"/>
  <c r="S832" i="151"/>
  <c r="U832" i="151"/>
  <c r="V832" i="151"/>
  <c r="W832" i="151"/>
  <c r="R833" i="151"/>
  <c r="S833" i="151"/>
  <c r="U833" i="151"/>
  <c r="V833" i="151"/>
  <c r="W833" i="151"/>
  <c r="R834" i="151"/>
  <c r="S834" i="151"/>
  <c r="U834" i="151"/>
  <c r="V834" i="151"/>
  <c r="W834" i="151"/>
  <c r="R835" i="151"/>
  <c r="S835" i="151"/>
  <c r="U835" i="151"/>
  <c r="V835" i="151"/>
  <c r="W835" i="151"/>
  <c r="R836" i="151"/>
  <c r="S836" i="151"/>
  <c r="U836" i="151"/>
  <c r="V836" i="151"/>
  <c r="W836" i="151"/>
  <c r="R837" i="151"/>
  <c r="S837" i="151"/>
  <c r="U837" i="151"/>
  <c r="V837" i="151"/>
  <c r="W837" i="151"/>
  <c r="R838" i="151"/>
  <c r="S838" i="151"/>
  <c r="U838" i="151"/>
  <c r="V838" i="151"/>
  <c r="W838" i="151"/>
  <c r="R839" i="151"/>
  <c r="S839" i="151"/>
  <c r="U839" i="151"/>
  <c r="V839" i="151"/>
  <c r="W839" i="151"/>
  <c r="R840" i="151"/>
  <c r="S840" i="151"/>
  <c r="U840" i="151"/>
  <c r="V840" i="151"/>
  <c r="W840" i="151"/>
  <c r="R841" i="151"/>
  <c r="S841" i="151"/>
  <c r="U841" i="151"/>
  <c r="V841" i="151"/>
  <c r="W841" i="151"/>
  <c r="R842" i="151"/>
  <c r="S842" i="151"/>
  <c r="U842" i="151"/>
  <c r="V842" i="151"/>
  <c r="W842" i="151"/>
  <c r="R843" i="151"/>
  <c r="S843" i="151"/>
  <c r="U843" i="151"/>
  <c r="V843" i="151"/>
  <c r="W843" i="151"/>
  <c r="R844" i="151"/>
  <c r="S844" i="151"/>
  <c r="U844" i="151"/>
  <c r="V844" i="151"/>
  <c r="W844" i="151"/>
  <c r="R845" i="151"/>
  <c r="S845" i="151"/>
  <c r="U845" i="151"/>
  <c r="V845" i="151"/>
  <c r="W845" i="151"/>
  <c r="R846" i="151"/>
  <c r="S846" i="151"/>
  <c r="U846" i="151"/>
  <c r="V846" i="151"/>
  <c r="W846" i="151"/>
  <c r="R847" i="151"/>
  <c r="S847" i="151"/>
  <c r="U847" i="151"/>
  <c r="V847" i="151"/>
  <c r="W847" i="151"/>
  <c r="R848" i="151"/>
  <c r="S848" i="151"/>
  <c r="U848" i="151"/>
  <c r="V848" i="151"/>
  <c r="W848" i="151"/>
  <c r="R849" i="151"/>
  <c r="S849" i="151"/>
  <c r="U849" i="151"/>
  <c r="V849" i="151"/>
  <c r="W849" i="151"/>
  <c r="R850" i="151"/>
  <c r="S850" i="151"/>
  <c r="U850" i="151"/>
  <c r="V850" i="151"/>
  <c r="W850" i="151"/>
  <c r="R851" i="151"/>
  <c r="S851" i="151"/>
  <c r="U851" i="151"/>
  <c r="V851" i="151"/>
  <c r="W851" i="151"/>
  <c r="R852" i="151"/>
  <c r="S852" i="151"/>
  <c r="U852" i="151"/>
  <c r="V852" i="151"/>
  <c r="W852" i="151"/>
  <c r="R853" i="151"/>
  <c r="S853" i="151"/>
  <c r="U853" i="151"/>
  <c r="V853" i="151"/>
  <c r="W853" i="151"/>
  <c r="R854" i="151"/>
  <c r="S854" i="151"/>
  <c r="U854" i="151"/>
  <c r="V854" i="151"/>
  <c r="W854" i="151"/>
  <c r="R855" i="151"/>
  <c r="S855" i="151"/>
  <c r="U855" i="151"/>
  <c r="V855" i="151"/>
  <c r="W855" i="151"/>
  <c r="R856" i="151"/>
  <c r="S856" i="151"/>
  <c r="U856" i="151"/>
  <c r="V856" i="151"/>
  <c r="W856" i="151"/>
  <c r="R857" i="151"/>
  <c r="S857" i="151"/>
  <c r="U857" i="151"/>
  <c r="V857" i="151"/>
  <c r="W857" i="151"/>
  <c r="R858" i="151"/>
  <c r="S858" i="151"/>
  <c r="U858" i="151"/>
  <c r="V858" i="151"/>
  <c r="W858" i="151"/>
  <c r="R859" i="151"/>
  <c r="S859" i="151"/>
  <c r="U859" i="151"/>
  <c r="V859" i="151"/>
  <c r="W859" i="151"/>
  <c r="R860" i="151"/>
  <c r="S860" i="151"/>
  <c r="U860" i="151"/>
  <c r="V860" i="151"/>
  <c r="W860" i="151"/>
  <c r="R861" i="151"/>
  <c r="S861" i="151"/>
  <c r="U861" i="151"/>
  <c r="V861" i="151"/>
  <c r="W861" i="151"/>
  <c r="R862" i="151"/>
  <c r="S862" i="151"/>
  <c r="U862" i="151"/>
  <c r="V862" i="151"/>
  <c r="W862" i="151"/>
  <c r="R863" i="151"/>
  <c r="S863" i="151"/>
  <c r="U863" i="151"/>
  <c r="V863" i="151"/>
  <c r="W863" i="151"/>
  <c r="R864" i="151"/>
  <c r="S864" i="151"/>
  <c r="U864" i="151"/>
  <c r="V864" i="151"/>
  <c r="W864" i="151"/>
  <c r="R865" i="151"/>
  <c r="S865" i="151"/>
  <c r="U865" i="151"/>
  <c r="V865" i="151"/>
  <c r="W865" i="151"/>
  <c r="R866" i="151"/>
  <c r="S866" i="151"/>
  <c r="U866" i="151"/>
  <c r="V866" i="151"/>
  <c r="W866" i="151"/>
  <c r="R867" i="151"/>
  <c r="S867" i="151"/>
  <c r="U867" i="151"/>
  <c r="V867" i="151"/>
  <c r="W867" i="151"/>
  <c r="R868" i="151"/>
  <c r="S868" i="151"/>
  <c r="U868" i="151"/>
  <c r="V868" i="151"/>
  <c r="W868" i="151"/>
  <c r="R869" i="151"/>
  <c r="S869" i="151"/>
  <c r="U869" i="151"/>
  <c r="V869" i="151"/>
  <c r="W869" i="151"/>
  <c r="R870" i="151"/>
  <c r="S870" i="151"/>
  <c r="U870" i="151"/>
  <c r="V870" i="151"/>
  <c r="W870" i="151"/>
  <c r="R871" i="151"/>
  <c r="S871" i="151"/>
  <c r="U871" i="151"/>
  <c r="V871" i="151"/>
  <c r="W871" i="151"/>
  <c r="R872" i="151"/>
  <c r="S872" i="151"/>
  <c r="U872" i="151"/>
  <c r="V872" i="151"/>
  <c r="W872" i="151"/>
  <c r="R873" i="151"/>
  <c r="S873" i="151"/>
  <c r="U873" i="151"/>
  <c r="V873" i="151"/>
  <c r="W873" i="151"/>
  <c r="R874" i="151"/>
  <c r="S874" i="151"/>
  <c r="U874" i="151"/>
  <c r="V874" i="151"/>
  <c r="W874" i="151"/>
  <c r="R875" i="151"/>
  <c r="S875" i="151"/>
  <c r="U875" i="151"/>
  <c r="V875" i="151"/>
  <c r="W875" i="151"/>
  <c r="R876" i="151"/>
  <c r="S876" i="151"/>
  <c r="U876" i="151"/>
  <c r="V876" i="151"/>
  <c r="W876" i="151"/>
  <c r="R877" i="151"/>
  <c r="S877" i="151"/>
  <c r="U877" i="151"/>
  <c r="V877" i="151"/>
  <c r="W877" i="151"/>
  <c r="R878" i="151"/>
  <c r="S878" i="151"/>
  <c r="U878" i="151"/>
  <c r="V878" i="151"/>
  <c r="W878" i="151"/>
  <c r="R879" i="151"/>
  <c r="S879" i="151"/>
  <c r="U879" i="151"/>
  <c r="V879" i="151"/>
  <c r="W879" i="151"/>
  <c r="R880" i="151"/>
  <c r="S880" i="151"/>
  <c r="U880" i="151"/>
  <c r="V880" i="151"/>
  <c r="W880" i="151"/>
  <c r="R881" i="151"/>
  <c r="S881" i="151"/>
  <c r="U881" i="151"/>
  <c r="V881" i="151"/>
  <c r="W881" i="151"/>
  <c r="R882" i="151"/>
  <c r="S882" i="151"/>
  <c r="U882" i="151"/>
  <c r="V882" i="151"/>
  <c r="W882" i="151"/>
  <c r="R883" i="151"/>
  <c r="S883" i="151"/>
  <c r="U883" i="151"/>
  <c r="V883" i="151"/>
  <c r="W883" i="151"/>
  <c r="R884" i="151"/>
  <c r="S884" i="151"/>
  <c r="U884" i="151"/>
  <c r="V884" i="151"/>
  <c r="W884" i="151"/>
  <c r="R885" i="151"/>
  <c r="S885" i="151"/>
  <c r="U885" i="151"/>
  <c r="V885" i="151"/>
  <c r="W885" i="151"/>
  <c r="R886" i="151"/>
  <c r="S886" i="151"/>
  <c r="U886" i="151"/>
  <c r="V886" i="151"/>
  <c r="W886" i="151"/>
  <c r="R887" i="151"/>
  <c r="S887" i="151"/>
  <c r="U887" i="151"/>
  <c r="V887" i="151"/>
  <c r="W887" i="151"/>
  <c r="R888" i="151"/>
  <c r="S888" i="151"/>
  <c r="U888" i="151"/>
  <c r="V888" i="151"/>
  <c r="W888" i="151"/>
  <c r="R889" i="151"/>
  <c r="S889" i="151"/>
  <c r="U889" i="151"/>
  <c r="V889" i="151"/>
  <c r="W889" i="151"/>
  <c r="R890" i="151"/>
  <c r="S890" i="151"/>
  <c r="U890" i="151"/>
  <c r="V890" i="151"/>
  <c r="W890" i="151"/>
  <c r="R891" i="151"/>
  <c r="S891" i="151"/>
  <c r="U891" i="151"/>
  <c r="V891" i="151"/>
  <c r="W891" i="151"/>
  <c r="R892" i="151"/>
  <c r="S892" i="151"/>
  <c r="U892" i="151"/>
  <c r="V892" i="151"/>
  <c r="W892" i="151"/>
  <c r="R893" i="151"/>
  <c r="S893" i="151"/>
  <c r="U893" i="151"/>
  <c r="V893" i="151"/>
  <c r="W893" i="151"/>
  <c r="R894" i="151"/>
  <c r="S894" i="151"/>
  <c r="U894" i="151"/>
  <c r="V894" i="151"/>
  <c r="W894" i="151"/>
  <c r="R895" i="151"/>
  <c r="S895" i="151"/>
  <c r="U895" i="151"/>
  <c r="V895" i="151"/>
  <c r="W895" i="151"/>
  <c r="R896" i="151"/>
  <c r="S896" i="151"/>
  <c r="U896" i="151"/>
  <c r="V896" i="151"/>
  <c r="W896" i="151"/>
  <c r="R897" i="151"/>
  <c r="S897" i="151"/>
  <c r="U897" i="151"/>
  <c r="V897" i="151"/>
  <c r="W897" i="151"/>
  <c r="R898" i="151"/>
  <c r="S898" i="151"/>
  <c r="U898" i="151"/>
  <c r="V898" i="151"/>
  <c r="W898" i="151"/>
  <c r="R899" i="151"/>
  <c r="S899" i="151"/>
  <c r="U899" i="151"/>
  <c r="V899" i="151"/>
  <c r="W899" i="151"/>
  <c r="R900" i="151"/>
  <c r="S900" i="151"/>
  <c r="U900" i="151"/>
  <c r="V900" i="151"/>
  <c r="W900" i="151"/>
  <c r="R901" i="151"/>
  <c r="S901" i="151"/>
  <c r="U901" i="151"/>
  <c r="V901" i="151"/>
  <c r="W901" i="151"/>
  <c r="R902" i="151"/>
  <c r="S902" i="151"/>
  <c r="U902" i="151"/>
  <c r="V902" i="151"/>
  <c r="W902" i="151"/>
  <c r="R903" i="151"/>
  <c r="S903" i="151"/>
  <c r="U903" i="151"/>
  <c r="V903" i="151"/>
  <c r="W903" i="151"/>
  <c r="R904" i="151"/>
  <c r="S904" i="151"/>
  <c r="U904" i="151"/>
  <c r="V904" i="151"/>
  <c r="W904" i="151"/>
  <c r="R905" i="151"/>
  <c r="S905" i="151"/>
  <c r="U905" i="151"/>
  <c r="V905" i="151"/>
  <c r="W905" i="151"/>
  <c r="R906" i="151"/>
  <c r="S906" i="151"/>
  <c r="U906" i="151"/>
  <c r="V906" i="151"/>
  <c r="W906" i="151"/>
  <c r="R907" i="151"/>
  <c r="S907" i="151"/>
  <c r="U907" i="151"/>
  <c r="V907" i="151"/>
  <c r="W907" i="151"/>
  <c r="R908" i="151"/>
  <c r="S908" i="151"/>
  <c r="U908" i="151"/>
  <c r="V908" i="151"/>
  <c r="W908" i="151"/>
  <c r="R909" i="151"/>
  <c r="S909" i="151"/>
  <c r="U909" i="151"/>
  <c r="V909" i="151"/>
  <c r="W909" i="151"/>
  <c r="R910" i="151"/>
  <c r="S910" i="151"/>
  <c r="U910" i="151"/>
  <c r="V910" i="151"/>
  <c r="W910" i="151"/>
  <c r="R911" i="151"/>
  <c r="S911" i="151"/>
  <c r="U911" i="151"/>
  <c r="V911" i="151"/>
  <c r="W911" i="151"/>
  <c r="R912" i="151"/>
  <c r="S912" i="151"/>
  <c r="U912" i="151"/>
  <c r="V912" i="151"/>
  <c r="W912" i="151"/>
  <c r="R913" i="151"/>
  <c r="S913" i="151"/>
  <c r="U913" i="151"/>
  <c r="V913" i="151"/>
  <c r="W913" i="151"/>
  <c r="R914" i="151"/>
  <c r="S914" i="151"/>
  <c r="U914" i="151"/>
  <c r="V914" i="151"/>
  <c r="W914" i="151"/>
  <c r="R915" i="151"/>
  <c r="S915" i="151"/>
  <c r="U915" i="151"/>
  <c r="V915" i="151"/>
  <c r="W915" i="151"/>
  <c r="R916" i="151"/>
  <c r="S916" i="151"/>
  <c r="U916" i="151"/>
  <c r="V916" i="151"/>
  <c r="W916" i="151"/>
  <c r="R917" i="151"/>
  <c r="S917" i="151"/>
  <c r="U917" i="151"/>
  <c r="V917" i="151"/>
  <c r="W917" i="151"/>
  <c r="R918" i="151"/>
  <c r="S918" i="151"/>
  <c r="U918" i="151"/>
  <c r="V918" i="151"/>
  <c r="W918" i="151"/>
  <c r="R919" i="151"/>
  <c r="S919" i="151"/>
  <c r="U919" i="151"/>
  <c r="V919" i="151"/>
  <c r="W919" i="151"/>
  <c r="R920" i="151"/>
  <c r="S920" i="151"/>
  <c r="U920" i="151"/>
  <c r="V920" i="151"/>
  <c r="W920" i="151"/>
  <c r="R921" i="151"/>
  <c r="S921" i="151"/>
  <c r="U921" i="151"/>
  <c r="V921" i="151"/>
  <c r="W921" i="151"/>
  <c r="R922" i="151"/>
  <c r="S922" i="151"/>
  <c r="U922" i="151"/>
  <c r="V922" i="151"/>
  <c r="W922" i="151"/>
  <c r="R923" i="151"/>
  <c r="S923" i="151"/>
  <c r="U923" i="151"/>
  <c r="V923" i="151"/>
  <c r="W923" i="151"/>
  <c r="R924" i="151"/>
  <c r="S924" i="151"/>
  <c r="U924" i="151"/>
  <c r="V924" i="151"/>
  <c r="W924" i="151"/>
  <c r="R925" i="151"/>
  <c r="S925" i="151"/>
  <c r="U925" i="151"/>
  <c r="V925" i="151"/>
  <c r="W925" i="151"/>
  <c r="R926" i="151"/>
  <c r="S926" i="151"/>
  <c r="U926" i="151"/>
  <c r="V926" i="151"/>
  <c r="W926" i="151"/>
  <c r="R927" i="151"/>
  <c r="S927" i="151"/>
  <c r="U927" i="151"/>
  <c r="V927" i="151"/>
  <c r="W927" i="151"/>
  <c r="R928" i="151"/>
  <c r="S928" i="151"/>
  <c r="U928" i="151"/>
  <c r="V928" i="151"/>
  <c r="W928" i="151"/>
  <c r="R929" i="151"/>
  <c r="S929" i="151"/>
  <c r="U929" i="151"/>
  <c r="V929" i="151"/>
  <c r="W929" i="151"/>
  <c r="R930" i="151"/>
  <c r="S930" i="151"/>
  <c r="U930" i="151"/>
  <c r="V930" i="151"/>
  <c r="W930" i="151"/>
  <c r="R931" i="151"/>
  <c r="S931" i="151"/>
  <c r="U931" i="151"/>
  <c r="V931" i="151"/>
  <c r="W931" i="151"/>
  <c r="R932" i="151"/>
  <c r="S932" i="151"/>
  <c r="U932" i="151"/>
  <c r="V932" i="151"/>
  <c r="W932" i="151"/>
  <c r="R933" i="151"/>
  <c r="S933" i="151"/>
  <c r="U933" i="151"/>
  <c r="V933" i="151"/>
  <c r="W933" i="151"/>
  <c r="R934" i="151"/>
  <c r="S934" i="151"/>
  <c r="U934" i="151"/>
  <c r="V934" i="151"/>
  <c r="W934" i="151"/>
  <c r="R935" i="151"/>
  <c r="S935" i="151"/>
  <c r="U935" i="151"/>
  <c r="V935" i="151"/>
  <c r="W935" i="151"/>
  <c r="R936" i="151"/>
  <c r="S936" i="151"/>
  <c r="U936" i="151"/>
  <c r="V936" i="151"/>
  <c r="W936" i="151"/>
  <c r="R937" i="151"/>
  <c r="S937" i="151"/>
  <c r="U937" i="151"/>
  <c r="V937" i="151"/>
  <c r="W937" i="151"/>
  <c r="R938" i="151"/>
  <c r="S938" i="151"/>
  <c r="U938" i="151"/>
  <c r="V938" i="151"/>
  <c r="W938" i="151"/>
  <c r="R939" i="151"/>
  <c r="S939" i="151"/>
  <c r="U939" i="151"/>
  <c r="V939" i="151"/>
  <c r="W939" i="151"/>
  <c r="R940" i="151"/>
  <c r="S940" i="151"/>
  <c r="U940" i="151"/>
  <c r="V940" i="151"/>
  <c r="W940" i="151"/>
  <c r="R941" i="151"/>
  <c r="S941" i="151"/>
  <c r="U941" i="151"/>
  <c r="V941" i="151"/>
  <c r="W941" i="151"/>
  <c r="R942" i="151"/>
  <c r="S942" i="151"/>
  <c r="U942" i="151"/>
  <c r="V942" i="151"/>
  <c r="W942" i="151"/>
  <c r="R943" i="151"/>
  <c r="S943" i="151"/>
  <c r="U943" i="151"/>
  <c r="V943" i="151"/>
  <c r="W943" i="151"/>
  <c r="R944" i="151"/>
  <c r="S944" i="151"/>
  <c r="U944" i="151"/>
  <c r="V944" i="151"/>
  <c r="W944" i="151"/>
  <c r="R945" i="151"/>
  <c r="S945" i="151"/>
  <c r="U945" i="151"/>
  <c r="V945" i="151"/>
  <c r="W945" i="151"/>
  <c r="R946" i="151"/>
  <c r="S946" i="151"/>
  <c r="U946" i="151"/>
  <c r="V946" i="151"/>
  <c r="W946" i="151"/>
  <c r="R947" i="151"/>
  <c r="S947" i="151"/>
  <c r="U947" i="151"/>
  <c r="V947" i="151"/>
  <c r="W947" i="151"/>
  <c r="R948" i="151"/>
  <c r="S948" i="151"/>
  <c r="U948" i="151"/>
  <c r="V948" i="151"/>
  <c r="W948" i="151"/>
  <c r="R949" i="151"/>
  <c r="S949" i="151"/>
  <c r="U949" i="151"/>
  <c r="V949" i="151"/>
  <c r="W949" i="151"/>
  <c r="R950" i="151"/>
  <c r="S950" i="151"/>
  <c r="U950" i="151"/>
  <c r="V950" i="151"/>
  <c r="W950" i="151"/>
  <c r="R951" i="151"/>
  <c r="S951" i="151"/>
  <c r="U951" i="151"/>
  <c r="V951" i="151"/>
  <c r="W951" i="151"/>
  <c r="R952" i="151"/>
  <c r="S952" i="151"/>
  <c r="U952" i="151"/>
  <c r="V952" i="151"/>
  <c r="W952" i="151"/>
  <c r="R953" i="151"/>
  <c r="S953" i="151"/>
  <c r="U953" i="151"/>
  <c r="V953" i="151"/>
  <c r="W953" i="151"/>
  <c r="R954" i="151"/>
  <c r="S954" i="151"/>
  <c r="U954" i="151"/>
  <c r="V954" i="151"/>
  <c r="W954" i="151"/>
  <c r="R955" i="151"/>
  <c r="S955" i="151"/>
  <c r="U955" i="151"/>
  <c r="V955" i="151"/>
  <c r="W955" i="151"/>
  <c r="R956" i="151"/>
  <c r="S956" i="151"/>
  <c r="U956" i="151"/>
  <c r="V956" i="151"/>
  <c r="W956" i="151"/>
  <c r="R957" i="151"/>
  <c r="S957" i="151"/>
  <c r="U957" i="151"/>
  <c r="V957" i="151"/>
  <c r="W957" i="151"/>
  <c r="R958" i="151"/>
  <c r="S958" i="151"/>
  <c r="U958" i="151"/>
  <c r="V958" i="151"/>
  <c r="W958" i="151"/>
  <c r="R959" i="151"/>
  <c r="S959" i="151"/>
  <c r="U959" i="151"/>
  <c r="V959" i="151"/>
  <c r="W959" i="151"/>
  <c r="R960" i="151"/>
  <c r="S960" i="151"/>
  <c r="U960" i="151"/>
  <c r="V960" i="151"/>
  <c r="W960" i="151"/>
  <c r="R961" i="151"/>
  <c r="S961" i="151"/>
  <c r="U961" i="151"/>
  <c r="V961" i="151"/>
  <c r="W961" i="151"/>
  <c r="R962" i="151"/>
  <c r="S962" i="151"/>
  <c r="U962" i="151"/>
  <c r="V962" i="151"/>
  <c r="W962" i="151"/>
  <c r="R963" i="151"/>
  <c r="S963" i="151"/>
  <c r="U963" i="151"/>
  <c r="V963" i="151"/>
  <c r="W963" i="151"/>
  <c r="R964" i="151"/>
  <c r="S964" i="151"/>
  <c r="U964" i="151"/>
  <c r="V964" i="151"/>
  <c r="W964" i="151"/>
  <c r="R965" i="151"/>
  <c r="S965" i="151"/>
  <c r="U965" i="151"/>
  <c r="V965" i="151"/>
  <c r="W965" i="151"/>
  <c r="R966" i="151"/>
  <c r="S966" i="151"/>
  <c r="U966" i="151"/>
  <c r="V966" i="151"/>
  <c r="W966" i="151"/>
  <c r="R967" i="151"/>
  <c r="S967" i="151"/>
  <c r="U967" i="151"/>
  <c r="V967" i="151"/>
  <c r="W967" i="151"/>
  <c r="R968" i="151"/>
  <c r="S968" i="151"/>
  <c r="U968" i="151"/>
  <c r="V968" i="151"/>
  <c r="W968" i="151"/>
  <c r="R969" i="151"/>
  <c r="S969" i="151"/>
  <c r="U969" i="151"/>
  <c r="V969" i="151"/>
  <c r="W969" i="151"/>
  <c r="R970" i="151"/>
  <c r="S970" i="151"/>
  <c r="U970" i="151"/>
  <c r="V970" i="151"/>
  <c r="W970" i="151"/>
  <c r="R971" i="151"/>
  <c r="S971" i="151"/>
  <c r="U971" i="151"/>
  <c r="V971" i="151"/>
  <c r="W971" i="151"/>
  <c r="R972" i="151"/>
  <c r="S972" i="151"/>
  <c r="U972" i="151"/>
  <c r="V972" i="151"/>
  <c r="W972" i="151"/>
  <c r="R973" i="151"/>
  <c r="S973" i="151"/>
  <c r="U973" i="151"/>
  <c r="V973" i="151"/>
  <c r="W973" i="151"/>
  <c r="R974" i="151"/>
  <c r="S974" i="151"/>
  <c r="U974" i="151"/>
  <c r="V974" i="151"/>
  <c r="W974" i="151"/>
  <c r="R975" i="151"/>
  <c r="S975" i="151"/>
  <c r="U975" i="151"/>
  <c r="V975" i="151"/>
  <c r="W975" i="151"/>
  <c r="R976" i="151"/>
  <c r="S976" i="151"/>
  <c r="U976" i="151"/>
  <c r="V976" i="151"/>
  <c r="W976" i="151"/>
  <c r="R977" i="151"/>
  <c r="S977" i="151"/>
  <c r="U977" i="151"/>
  <c r="V977" i="151"/>
  <c r="W977" i="151"/>
  <c r="R978" i="151"/>
  <c r="S978" i="151"/>
  <c r="U978" i="151"/>
  <c r="V978" i="151"/>
  <c r="W978" i="151"/>
  <c r="R979" i="151"/>
  <c r="S979" i="151"/>
  <c r="U979" i="151"/>
  <c r="V979" i="151"/>
  <c r="W979" i="151"/>
  <c r="R980" i="151"/>
  <c r="S980" i="151"/>
  <c r="U980" i="151"/>
  <c r="V980" i="151"/>
  <c r="W980" i="151"/>
  <c r="R981" i="151"/>
  <c r="S981" i="151"/>
  <c r="U981" i="151"/>
  <c r="V981" i="151"/>
  <c r="W981" i="151"/>
  <c r="R982" i="151"/>
  <c r="S982" i="151"/>
  <c r="U982" i="151"/>
  <c r="V982" i="151"/>
  <c r="W982" i="151"/>
  <c r="R983" i="151"/>
  <c r="S983" i="151"/>
  <c r="U983" i="151"/>
  <c r="V983" i="151"/>
  <c r="W983" i="151"/>
  <c r="R984" i="151"/>
  <c r="S984" i="151"/>
  <c r="U984" i="151"/>
  <c r="V984" i="151"/>
  <c r="W984" i="151"/>
  <c r="R985" i="151"/>
  <c r="S985" i="151"/>
  <c r="U985" i="151"/>
  <c r="V985" i="151"/>
  <c r="W985" i="151"/>
  <c r="R986" i="151"/>
  <c r="S986" i="151"/>
  <c r="U986" i="151"/>
  <c r="V986" i="151"/>
  <c r="W986" i="151"/>
  <c r="R987" i="151"/>
  <c r="S987" i="151"/>
  <c r="U987" i="151"/>
  <c r="V987" i="151"/>
  <c r="W987" i="151"/>
  <c r="R988" i="151"/>
  <c r="S988" i="151"/>
  <c r="U988" i="151"/>
  <c r="V988" i="151"/>
  <c r="W988" i="151"/>
  <c r="R989" i="151"/>
  <c r="S989" i="151"/>
  <c r="U989" i="151"/>
  <c r="V989" i="151"/>
  <c r="W989" i="151"/>
  <c r="R990" i="151"/>
  <c r="S990" i="151"/>
  <c r="U990" i="151"/>
  <c r="V990" i="151"/>
  <c r="W990" i="151"/>
  <c r="R991" i="151"/>
  <c r="S991" i="151"/>
  <c r="U991" i="151"/>
  <c r="V991" i="151"/>
  <c r="W991" i="151"/>
  <c r="R992" i="151"/>
  <c r="S992" i="151"/>
  <c r="U992" i="151"/>
  <c r="V992" i="151"/>
  <c r="W992" i="151"/>
  <c r="R993" i="151"/>
  <c r="S993" i="151"/>
  <c r="U993" i="151"/>
  <c r="V993" i="151"/>
  <c r="W993" i="151"/>
  <c r="R994" i="151"/>
  <c r="S994" i="151"/>
  <c r="U994" i="151"/>
  <c r="V994" i="151"/>
  <c r="W994" i="151"/>
  <c r="R995" i="151"/>
  <c r="S995" i="151"/>
  <c r="U995" i="151"/>
  <c r="V995" i="151"/>
  <c r="W995" i="151"/>
  <c r="R996" i="151"/>
  <c r="S996" i="151"/>
  <c r="U996" i="151"/>
  <c r="V996" i="151"/>
  <c r="W996" i="151"/>
  <c r="R997" i="151"/>
  <c r="S997" i="151"/>
  <c r="U997" i="151"/>
  <c r="V997" i="151"/>
  <c r="W997" i="151"/>
  <c r="R998" i="151"/>
  <c r="S998" i="151"/>
  <c r="U998" i="151"/>
  <c r="V998" i="151"/>
  <c r="W998" i="151"/>
  <c r="R999" i="151"/>
  <c r="S999" i="151"/>
  <c r="U999" i="151"/>
  <c r="V999" i="151"/>
  <c r="W999" i="151"/>
  <c r="R1000" i="151"/>
  <c r="S1000" i="151"/>
  <c r="U1000" i="151"/>
  <c r="V1000" i="151"/>
  <c r="W1000" i="151"/>
  <c r="R1001" i="151"/>
  <c r="S1001" i="151"/>
  <c r="U1001" i="151"/>
  <c r="V1001" i="151"/>
  <c r="W1001" i="151"/>
  <c r="R1002" i="151"/>
  <c r="S1002" i="151"/>
  <c r="U1002" i="151"/>
  <c r="V1002" i="151"/>
  <c r="W1002" i="151"/>
  <c r="R1003" i="151"/>
  <c r="S1003" i="151"/>
  <c r="U1003" i="151"/>
  <c r="V1003" i="151"/>
  <c r="W1003" i="151"/>
  <c r="R1004" i="151"/>
  <c r="S1004" i="151"/>
  <c r="U1004" i="151"/>
  <c r="V1004" i="151"/>
  <c r="W1004" i="151"/>
  <c r="R1005" i="151"/>
  <c r="S1005" i="151"/>
  <c r="U1005" i="151"/>
  <c r="V1005" i="151"/>
  <c r="W1005" i="151"/>
  <c r="R1006" i="151"/>
  <c r="S1006" i="151"/>
  <c r="U1006" i="151"/>
  <c r="V1006" i="151"/>
  <c r="W1006" i="151"/>
  <c r="R1007" i="151"/>
  <c r="S1007" i="151"/>
  <c r="U1007" i="151"/>
  <c r="V1007" i="151"/>
  <c r="W1007" i="151"/>
  <c r="R1008" i="151"/>
  <c r="S1008" i="151"/>
  <c r="U1008" i="151"/>
  <c r="V1008" i="151"/>
  <c r="W1008" i="151"/>
  <c r="R1009" i="151"/>
  <c r="S1009" i="151"/>
  <c r="U1009" i="151"/>
  <c r="V1009" i="151"/>
  <c r="W1009" i="151"/>
  <c r="R1010" i="151"/>
  <c r="S1010" i="151"/>
  <c r="U1010" i="151"/>
  <c r="V1010" i="151"/>
  <c r="W1010" i="151"/>
  <c r="R1011" i="151"/>
  <c r="S1011" i="151"/>
  <c r="U1011" i="151"/>
  <c r="V1011" i="151"/>
  <c r="W1011" i="151"/>
  <c r="R1012" i="151"/>
  <c r="S1012" i="151"/>
  <c r="U1012" i="151"/>
  <c r="V1012" i="151"/>
  <c r="W1012" i="151"/>
  <c r="R1013" i="151"/>
  <c r="S1013" i="151"/>
  <c r="U1013" i="151"/>
  <c r="V1013" i="151"/>
  <c r="W1013" i="151"/>
  <c r="R1014" i="151"/>
  <c r="S1014" i="151"/>
  <c r="U1014" i="151"/>
  <c r="V1014" i="151"/>
  <c r="W1014" i="151"/>
  <c r="R1015" i="151"/>
  <c r="S1015" i="151"/>
  <c r="U1015" i="151"/>
  <c r="V1015" i="151"/>
  <c r="W1015" i="151"/>
  <c r="R1016" i="151"/>
  <c r="S1016" i="151"/>
  <c r="U1016" i="151"/>
  <c r="V1016" i="151"/>
  <c r="W1016" i="151"/>
  <c r="R1017" i="151"/>
  <c r="S1017" i="151"/>
  <c r="U1017" i="151"/>
  <c r="V1017" i="151"/>
  <c r="W1017" i="151"/>
  <c r="R1018" i="151"/>
  <c r="S1018" i="151"/>
  <c r="U1018" i="151"/>
  <c r="V1018" i="151"/>
  <c r="W1018" i="151"/>
  <c r="R1019" i="151"/>
  <c r="S1019" i="151"/>
  <c r="U1019" i="151"/>
  <c r="V1019" i="151"/>
  <c r="W1019" i="151"/>
  <c r="R1020" i="151"/>
  <c r="S1020" i="151"/>
  <c r="U1020" i="151"/>
  <c r="V1020" i="151"/>
  <c r="W1020" i="151"/>
  <c r="R1021" i="151"/>
  <c r="S1021" i="151"/>
  <c r="U1021" i="151"/>
  <c r="V1021" i="151"/>
  <c r="W1021" i="151"/>
  <c r="R1022" i="151"/>
  <c r="S1022" i="151"/>
  <c r="U1022" i="151"/>
  <c r="V1022" i="151"/>
  <c r="W1022" i="151"/>
  <c r="R1023" i="151"/>
  <c r="S1023" i="151"/>
  <c r="U1023" i="151"/>
  <c r="V1023" i="151"/>
  <c r="W1023" i="151"/>
  <c r="R1024" i="151"/>
  <c r="S1024" i="151"/>
  <c r="U1024" i="151"/>
  <c r="V1024" i="151"/>
  <c r="W1024" i="151"/>
  <c r="R1025" i="151"/>
  <c r="S1025" i="151"/>
  <c r="U1025" i="151"/>
  <c r="V1025" i="151"/>
  <c r="W1025" i="151"/>
  <c r="R1026" i="151"/>
  <c r="S1026" i="151"/>
  <c r="U1026" i="151"/>
  <c r="V1026" i="151"/>
  <c r="W1026" i="151"/>
  <c r="R1027" i="151"/>
  <c r="S1027" i="151"/>
  <c r="U1027" i="151"/>
  <c r="V1027" i="151"/>
  <c r="W1027" i="151"/>
  <c r="R1028" i="151"/>
  <c r="S1028" i="151"/>
  <c r="U1028" i="151"/>
  <c r="V1028" i="151"/>
  <c r="W1028" i="151"/>
  <c r="R1029" i="151"/>
  <c r="S1029" i="151"/>
  <c r="U1029" i="151"/>
  <c r="V1029" i="151"/>
  <c r="W1029" i="151"/>
  <c r="R1030" i="151"/>
  <c r="S1030" i="151"/>
  <c r="U1030" i="151"/>
  <c r="V1030" i="151"/>
  <c r="W1030" i="151"/>
  <c r="R1031" i="151"/>
  <c r="S1031" i="151"/>
  <c r="U1031" i="151"/>
  <c r="V1031" i="151"/>
  <c r="W1031" i="151"/>
  <c r="R1032" i="151"/>
  <c r="S1032" i="151"/>
  <c r="U1032" i="151"/>
  <c r="V1032" i="151"/>
  <c r="W1032" i="151"/>
  <c r="R1033" i="151"/>
  <c r="S1033" i="151"/>
  <c r="U1033" i="151"/>
  <c r="V1033" i="151"/>
  <c r="W1033" i="151"/>
  <c r="R1034" i="151"/>
  <c r="S1034" i="151"/>
  <c r="U1034" i="151"/>
  <c r="V1034" i="151"/>
  <c r="W1034" i="151"/>
  <c r="R1035" i="151"/>
  <c r="S1035" i="151"/>
  <c r="U1035" i="151"/>
  <c r="V1035" i="151"/>
  <c r="W1035" i="151"/>
  <c r="R1036" i="151"/>
  <c r="S1036" i="151"/>
  <c r="U1036" i="151"/>
  <c r="V1036" i="151"/>
  <c r="W1036" i="151"/>
  <c r="R1037" i="151"/>
  <c r="S1037" i="151"/>
  <c r="U1037" i="151"/>
  <c r="V1037" i="151"/>
  <c r="W1037" i="151"/>
  <c r="R1038" i="151"/>
  <c r="S1038" i="151"/>
  <c r="U1038" i="151"/>
  <c r="V1038" i="151"/>
  <c r="W1038" i="151"/>
  <c r="R1039" i="151"/>
  <c r="S1039" i="151"/>
  <c r="U1039" i="151"/>
  <c r="V1039" i="151"/>
  <c r="W1039" i="151"/>
  <c r="R1040" i="151"/>
  <c r="S1040" i="151"/>
  <c r="U1040" i="151"/>
  <c r="V1040" i="151"/>
  <c r="W1040" i="151"/>
  <c r="R1041" i="151"/>
  <c r="S1041" i="151"/>
  <c r="U1041" i="151"/>
  <c r="V1041" i="151"/>
  <c r="W1041" i="151"/>
  <c r="R1042" i="151"/>
  <c r="S1042" i="151"/>
  <c r="U1042" i="151"/>
  <c r="V1042" i="151"/>
  <c r="W1042" i="151"/>
  <c r="R1043" i="151"/>
  <c r="S1043" i="151"/>
  <c r="U1043" i="151"/>
  <c r="V1043" i="151"/>
  <c r="W1043" i="151"/>
  <c r="R1044" i="151"/>
  <c r="S1044" i="151"/>
  <c r="U1044" i="151"/>
  <c r="V1044" i="151"/>
  <c r="W1044" i="151"/>
  <c r="R1045" i="151"/>
  <c r="S1045" i="151"/>
  <c r="U1045" i="151"/>
  <c r="V1045" i="151"/>
  <c r="W1045" i="151"/>
  <c r="R1046" i="151"/>
  <c r="S1046" i="151"/>
  <c r="U1046" i="151"/>
  <c r="V1046" i="151"/>
  <c r="W1046" i="151"/>
  <c r="R1047" i="151"/>
  <c r="S1047" i="151"/>
  <c r="U1047" i="151"/>
  <c r="V1047" i="151"/>
  <c r="W1047" i="151"/>
  <c r="R1048" i="151"/>
  <c r="S1048" i="151"/>
  <c r="U1048" i="151"/>
  <c r="V1048" i="151"/>
  <c r="W1048" i="151"/>
  <c r="R1049" i="151"/>
  <c r="S1049" i="151"/>
  <c r="U1049" i="151"/>
  <c r="V1049" i="151"/>
  <c r="W1049" i="151"/>
  <c r="R1050" i="151"/>
  <c r="S1050" i="151"/>
  <c r="U1050" i="151"/>
  <c r="V1050" i="151"/>
  <c r="W1050" i="151"/>
  <c r="R1051" i="151"/>
  <c r="S1051" i="151"/>
  <c r="U1051" i="151"/>
  <c r="V1051" i="151"/>
  <c r="W1051" i="151"/>
  <c r="R1052" i="151"/>
  <c r="S1052" i="151"/>
  <c r="U1052" i="151"/>
  <c r="V1052" i="151"/>
  <c r="W1052" i="151"/>
  <c r="R1053" i="151"/>
  <c r="S1053" i="151"/>
  <c r="U1053" i="151"/>
  <c r="V1053" i="151"/>
  <c r="W1053" i="151"/>
  <c r="R1054" i="151"/>
  <c r="S1054" i="151"/>
  <c r="U1054" i="151"/>
  <c r="V1054" i="151"/>
  <c r="W1054" i="151"/>
  <c r="R1055" i="151"/>
  <c r="S1055" i="151"/>
  <c r="U1055" i="151"/>
  <c r="V1055" i="151"/>
  <c r="W1055" i="151"/>
  <c r="R1056" i="151"/>
  <c r="S1056" i="151"/>
  <c r="U1056" i="151"/>
  <c r="V1056" i="151"/>
  <c r="W1056" i="151"/>
  <c r="R1057" i="151"/>
  <c r="S1057" i="151"/>
  <c r="U1057" i="151"/>
  <c r="V1057" i="151"/>
  <c r="W1057" i="151"/>
  <c r="R1058" i="151"/>
  <c r="S1058" i="151"/>
  <c r="U1058" i="151"/>
  <c r="V1058" i="151"/>
  <c r="W1058" i="151"/>
  <c r="R1059" i="151"/>
  <c r="S1059" i="151"/>
  <c r="U1059" i="151"/>
  <c r="V1059" i="151"/>
  <c r="W1059" i="151"/>
  <c r="R1060" i="151"/>
  <c r="S1060" i="151"/>
  <c r="U1060" i="151"/>
  <c r="V1060" i="151"/>
  <c r="W1060" i="151"/>
  <c r="R1061" i="151"/>
  <c r="S1061" i="151"/>
  <c r="U1061" i="151"/>
  <c r="V1061" i="151"/>
  <c r="W1061" i="151"/>
  <c r="R1062" i="151"/>
  <c r="S1062" i="151"/>
  <c r="U1062" i="151"/>
  <c r="V1062" i="151"/>
  <c r="W1062" i="151"/>
  <c r="R1063" i="151"/>
  <c r="S1063" i="151"/>
  <c r="U1063" i="151"/>
  <c r="V1063" i="151"/>
  <c r="W1063" i="151"/>
  <c r="R1064" i="151"/>
  <c r="S1064" i="151"/>
  <c r="U1064" i="151"/>
  <c r="V1064" i="151"/>
  <c r="W1064" i="151"/>
  <c r="R1065" i="151"/>
  <c r="S1065" i="151"/>
  <c r="U1065" i="151"/>
  <c r="V1065" i="151"/>
  <c r="W1065" i="151"/>
  <c r="R1066" i="151"/>
  <c r="S1066" i="151"/>
  <c r="U1066" i="151"/>
  <c r="V1066" i="151"/>
  <c r="W1066" i="151"/>
  <c r="R1067" i="151"/>
  <c r="S1067" i="151"/>
  <c r="U1067" i="151"/>
  <c r="V1067" i="151"/>
  <c r="W1067" i="151"/>
  <c r="R1068" i="151"/>
  <c r="S1068" i="151"/>
  <c r="U1068" i="151"/>
  <c r="V1068" i="151"/>
  <c r="W1068" i="151"/>
  <c r="R1069" i="151"/>
  <c r="S1069" i="151"/>
  <c r="U1069" i="151"/>
  <c r="V1069" i="151"/>
  <c r="W1069" i="151"/>
  <c r="R1070" i="151"/>
  <c r="S1070" i="151"/>
  <c r="U1070" i="151"/>
  <c r="V1070" i="151"/>
  <c r="W1070" i="151"/>
  <c r="R1071" i="151"/>
  <c r="S1071" i="151"/>
  <c r="U1071" i="151"/>
  <c r="V1071" i="151"/>
  <c r="W1071" i="151"/>
  <c r="R1072" i="151"/>
  <c r="S1072" i="151"/>
  <c r="U1072" i="151"/>
  <c r="V1072" i="151"/>
  <c r="W1072" i="151"/>
  <c r="R1073" i="151"/>
  <c r="S1073" i="151"/>
  <c r="U1073" i="151"/>
  <c r="V1073" i="151"/>
  <c r="W1073" i="151"/>
  <c r="R1074" i="151"/>
  <c r="S1074" i="151"/>
  <c r="U1074" i="151"/>
  <c r="V1074" i="151"/>
  <c r="W1074" i="151"/>
  <c r="R1075" i="151"/>
  <c r="S1075" i="151"/>
  <c r="U1075" i="151"/>
  <c r="V1075" i="151"/>
  <c r="W1075" i="151"/>
  <c r="R1076" i="151"/>
  <c r="S1076" i="151"/>
  <c r="U1076" i="151"/>
  <c r="V1076" i="151"/>
  <c r="W1076" i="151"/>
  <c r="R1077" i="151"/>
  <c r="S1077" i="151"/>
  <c r="U1077" i="151"/>
  <c r="V1077" i="151"/>
  <c r="W1077" i="151"/>
  <c r="R1078" i="151"/>
  <c r="S1078" i="151"/>
  <c r="U1078" i="151"/>
  <c r="V1078" i="151"/>
  <c r="W1078" i="151"/>
  <c r="R1079" i="151"/>
  <c r="S1079" i="151"/>
  <c r="U1079" i="151"/>
  <c r="V1079" i="151"/>
  <c r="W1079" i="151"/>
  <c r="R1080" i="151"/>
  <c r="S1080" i="151"/>
  <c r="U1080" i="151"/>
  <c r="V1080" i="151"/>
  <c r="W1080" i="151"/>
  <c r="R1081" i="151"/>
  <c r="S1081" i="151"/>
  <c r="U1081" i="151"/>
  <c r="V1081" i="151"/>
  <c r="W1081" i="151"/>
  <c r="R1082" i="151"/>
  <c r="S1082" i="151"/>
  <c r="U1082" i="151"/>
  <c r="V1082" i="151"/>
  <c r="W1082" i="151"/>
  <c r="R1083" i="151"/>
  <c r="S1083" i="151"/>
  <c r="U1083" i="151"/>
  <c r="V1083" i="151"/>
  <c r="W1083" i="151"/>
  <c r="R1084" i="151"/>
  <c r="S1084" i="151"/>
  <c r="U1084" i="151"/>
  <c r="V1084" i="151"/>
  <c r="W1084" i="151"/>
  <c r="R1085" i="151"/>
  <c r="S1085" i="151"/>
  <c r="U1085" i="151"/>
  <c r="V1085" i="151"/>
  <c r="W1085" i="151"/>
  <c r="R1086" i="151"/>
  <c r="S1086" i="151"/>
  <c r="U1086" i="151"/>
  <c r="V1086" i="151"/>
  <c r="W1086" i="151"/>
  <c r="R1087" i="151"/>
  <c r="S1087" i="151"/>
  <c r="U1087" i="151"/>
  <c r="V1087" i="151"/>
  <c r="W1087" i="151"/>
  <c r="R1088" i="151"/>
  <c r="S1088" i="151"/>
  <c r="U1088" i="151"/>
  <c r="V1088" i="151"/>
  <c r="W1088" i="151"/>
  <c r="R1089" i="151"/>
  <c r="S1089" i="151"/>
  <c r="U1089" i="151"/>
  <c r="V1089" i="151"/>
  <c r="W1089" i="151"/>
  <c r="R1090" i="151"/>
  <c r="S1090" i="151"/>
  <c r="U1090" i="151"/>
  <c r="V1090" i="151"/>
  <c r="W1090" i="151"/>
  <c r="R1091" i="151"/>
  <c r="S1091" i="151"/>
  <c r="U1091" i="151"/>
  <c r="V1091" i="151"/>
  <c r="W1091" i="151"/>
  <c r="R1092" i="151"/>
  <c r="S1092" i="151"/>
  <c r="U1092" i="151"/>
  <c r="V1092" i="151"/>
  <c r="W1092" i="151"/>
  <c r="R1093" i="151"/>
  <c r="S1093" i="151"/>
  <c r="U1093" i="151"/>
  <c r="V1093" i="151"/>
  <c r="W1093" i="151"/>
  <c r="R1094" i="151"/>
  <c r="S1094" i="151"/>
  <c r="U1094" i="151"/>
  <c r="V1094" i="151"/>
  <c r="W1094" i="151"/>
  <c r="R1095" i="151"/>
  <c r="S1095" i="151"/>
  <c r="U1095" i="151"/>
  <c r="V1095" i="151"/>
  <c r="W1095" i="151"/>
  <c r="R1096" i="151"/>
  <c r="S1096" i="151"/>
  <c r="U1096" i="151"/>
  <c r="V1096" i="151"/>
  <c r="W1096" i="151"/>
  <c r="R1097" i="151"/>
  <c r="S1097" i="151"/>
  <c r="U1097" i="151"/>
  <c r="V1097" i="151"/>
  <c r="W1097" i="151"/>
  <c r="R1098" i="151"/>
  <c r="S1098" i="151"/>
  <c r="U1098" i="151"/>
  <c r="V1098" i="151"/>
  <c r="W1098" i="151"/>
  <c r="R1099" i="151"/>
  <c r="S1099" i="151"/>
  <c r="U1099" i="151"/>
  <c r="V1099" i="151"/>
  <c r="W1099" i="151"/>
  <c r="R1100" i="151"/>
  <c r="S1100" i="151"/>
  <c r="U1100" i="151"/>
  <c r="V1100" i="151"/>
  <c r="W1100" i="151"/>
  <c r="R1101" i="151"/>
  <c r="S1101" i="151"/>
  <c r="U1101" i="151"/>
  <c r="V1101" i="151"/>
  <c r="W1101" i="151"/>
  <c r="R1102" i="151"/>
  <c r="S1102" i="151"/>
  <c r="U1102" i="151"/>
  <c r="V1102" i="151"/>
  <c r="W1102" i="151"/>
  <c r="R1103" i="151"/>
  <c r="S1103" i="151"/>
  <c r="U1103" i="151"/>
  <c r="V1103" i="151"/>
  <c r="W1103" i="151"/>
  <c r="R1104" i="151"/>
  <c r="S1104" i="151"/>
  <c r="U1104" i="151"/>
  <c r="V1104" i="151"/>
  <c r="W1104" i="151"/>
  <c r="R1105" i="151"/>
  <c r="S1105" i="151"/>
  <c r="U1105" i="151"/>
  <c r="V1105" i="151"/>
  <c r="W1105" i="151"/>
  <c r="R1106" i="151"/>
  <c r="S1106" i="151"/>
  <c r="U1106" i="151"/>
  <c r="V1106" i="151"/>
  <c r="W1106" i="151"/>
  <c r="R1107" i="151"/>
  <c r="S1107" i="151"/>
  <c r="U1107" i="151"/>
  <c r="V1107" i="151"/>
  <c r="W1107" i="151"/>
  <c r="R1108" i="151"/>
  <c r="S1108" i="151"/>
  <c r="U1108" i="151"/>
  <c r="V1108" i="151"/>
  <c r="W1108" i="151"/>
  <c r="R1109" i="151"/>
  <c r="S1109" i="151"/>
  <c r="U1109" i="151"/>
  <c r="V1109" i="151"/>
  <c r="W1109" i="151"/>
  <c r="R1110" i="151"/>
  <c r="S1110" i="151"/>
  <c r="U1110" i="151"/>
  <c r="V1110" i="151"/>
  <c r="W1110" i="151"/>
  <c r="R1111" i="151"/>
  <c r="S1111" i="151"/>
  <c r="U1111" i="151"/>
  <c r="V1111" i="151"/>
  <c r="W1111" i="151"/>
  <c r="R1112" i="151"/>
  <c r="S1112" i="151"/>
  <c r="U1112" i="151"/>
  <c r="V1112" i="151"/>
  <c r="W1112" i="151"/>
  <c r="R1113" i="151"/>
  <c r="S1113" i="151"/>
  <c r="U1113" i="151"/>
  <c r="V1113" i="151"/>
  <c r="W1113" i="151"/>
  <c r="R1114" i="151"/>
  <c r="S1114" i="151"/>
  <c r="U1114" i="151"/>
  <c r="V1114" i="151"/>
  <c r="W1114" i="151"/>
  <c r="R1115" i="151"/>
  <c r="S1115" i="151"/>
  <c r="U1115" i="151"/>
  <c r="V1115" i="151"/>
  <c r="W1115" i="151"/>
  <c r="R1116" i="151"/>
  <c r="S1116" i="151"/>
  <c r="U1116" i="151"/>
  <c r="V1116" i="151"/>
  <c r="W1116" i="151"/>
  <c r="R1117" i="151"/>
  <c r="S1117" i="151"/>
  <c r="U1117" i="151"/>
  <c r="V1117" i="151"/>
  <c r="W1117" i="151"/>
  <c r="R1118" i="151"/>
  <c r="S1118" i="151"/>
  <c r="U1118" i="151"/>
  <c r="V1118" i="151"/>
  <c r="W1118" i="151"/>
  <c r="R1119" i="151"/>
  <c r="S1119" i="151"/>
  <c r="U1119" i="151"/>
  <c r="V1119" i="151"/>
  <c r="W1119" i="151"/>
  <c r="R1120" i="151"/>
  <c r="S1120" i="151"/>
  <c r="U1120" i="151"/>
  <c r="V1120" i="151"/>
  <c r="W1120" i="151"/>
  <c r="R1121" i="151"/>
  <c r="S1121" i="151"/>
  <c r="U1121" i="151"/>
  <c r="V1121" i="151"/>
  <c r="W1121" i="151"/>
  <c r="R1122" i="151"/>
  <c r="S1122" i="151"/>
  <c r="U1122" i="151"/>
  <c r="V1122" i="151"/>
  <c r="W1122" i="151"/>
  <c r="R1123" i="151"/>
  <c r="S1123" i="151"/>
  <c r="U1123" i="151"/>
  <c r="V1123" i="151"/>
  <c r="W1123" i="151"/>
  <c r="R1124" i="151"/>
  <c r="S1124" i="151"/>
  <c r="U1124" i="151"/>
  <c r="V1124" i="151"/>
  <c r="W1124" i="151"/>
  <c r="R1125" i="151"/>
  <c r="S1125" i="151"/>
  <c r="U1125" i="151"/>
  <c r="V1125" i="151"/>
  <c r="W1125" i="151"/>
  <c r="R1126" i="151"/>
  <c r="S1126" i="151"/>
  <c r="U1126" i="151"/>
  <c r="V1126" i="151"/>
  <c r="W1126" i="151"/>
  <c r="R1127" i="151"/>
  <c r="S1127" i="151"/>
  <c r="U1127" i="151"/>
  <c r="V1127" i="151"/>
  <c r="W1127" i="151"/>
  <c r="R1128" i="151"/>
  <c r="S1128" i="151"/>
  <c r="U1128" i="151"/>
  <c r="V1128" i="151"/>
  <c r="W1128" i="151"/>
  <c r="R1129" i="151"/>
  <c r="S1129" i="151"/>
  <c r="U1129" i="151"/>
  <c r="V1129" i="151"/>
  <c r="W1129" i="151"/>
  <c r="R1130" i="151"/>
  <c r="S1130" i="151"/>
  <c r="U1130" i="151"/>
  <c r="V1130" i="151"/>
  <c r="W1130" i="151"/>
  <c r="R1131" i="151"/>
  <c r="S1131" i="151"/>
  <c r="U1131" i="151"/>
  <c r="V1131" i="151"/>
  <c r="W1131" i="151"/>
  <c r="R1132" i="151"/>
  <c r="S1132" i="151"/>
  <c r="U1132" i="151"/>
  <c r="V1132" i="151"/>
  <c r="W1132" i="151"/>
  <c r="R1133" i="151"/>
  <c r="S1133" i="151"/>
  <c r="U1133" i="151"/>
  <c r="V1133" i="151"/>
  <c r="W1133" i="151"/>
  <c r="R1134" i="151"/>
  <c r="S1134" i="151"/>
  <c r="U1134" i="151"/>
  <c r="V1134" i="151"/>
  <c r="W1134" i="151"/>
  <c r="R1135" i="151"/>
  <c r="S1135" i="151"/>
  <c r="U1135" i="151"/>
  <c r="V1135" i="151"/>
  <c r="W1135" i="151"/>
  <c r="R1136" i="151"/>
  <c r="S1136" i="151"/>
  <c r="U1136" i="151"/>
  <c r="V1136" i="151"/>
  <c r="W1136" i="151"/>
  <c r="R1137" i="151"/>
  <c r="S1137" i="151"/>
  <c r="U1137" i="151"/>
  <c r="V1137" i="151"/>
  <c r="W1137" i="151"/>
  <c r="R1138" i="151"/>
  <c r="S1138" i="151"/>
  <c r="U1138" i="151"/>
  <c r="V1138" i="151"/>
  <c r="W1138" i="151"/>
  <c r="R1139" i="151"/>
  <c r="S1139" i="151"/>
  <c r="U1139" i="151"/>
  <c r="V1139" i="151"/>
  <c r="W1139" i="151"/>
  <c r="R1140" i="151"/>
  <c r="S1140" i="151"/>
  <c r="U1140" i="151"/>
  <c r="V1140" i="151"/>
  <c r="W1140" i="151"/>
  <c r="R1141" i="151"/>
  <c r="S1141" i="151"/>
  <c r="U1141" i="151"/>
  <c r="V1141" i="151"/>
  <c r="W1141" i="151"/>
  <c r="R1142" i="151"/>
  <c r="S1142" i="151"/>
  <c r="U1142" i="151"/>
  <c r="V1142" i="151"/>
  <c r="W1142" i="151"/>
  <c r="R1143" i="151"/>
  <c r="S1143" i="151"/>
  <c r="U1143" i="151"/>
  <c r="V1143" i="151"/>
  <c r="W1143" i="151"/>
  <c r="R1144" i="151"/>
  <c r="S1144" i="151"/>
  <c r="U1144" i="151"/>
  <c r="V1144" i="151"/>
  <c r="W1144" i="151"/>
  <c r="R1145" i="151"/>
  <c r="S1145" i="151"/>
  <c r="U1145" i="151"/>
  <c r="V1145" i="151"/>
  <c r="W1145" i="151"/>
  <c r="R1146" i="151"/>
  <c r="S1146" i="151"/>
  <c r="U1146" i="151"/>
  <c r="V1146" i="151"/>
  <c r="W1146" i="151"/>
  <c r="R1147" i="151"/>
  <c r="S1147" i="151"/>
  <c r="U1147" i="151"/>
  <c r="V1147" i="151"/>
  <c r="W1147" i="151"/>
  <c r="R1148" i="151"/>
  <c r="S1148" i="151"/>
  <c r="U1148" i="151"/>
  <c r="V1148" i="151"/>
  <c r="W1148" i="151"/>
  <c r="R1149" i="151"/>
  <c r="S1149" i="151"/>
  <c r="U1149" i="151"/>
  <c r="V1149" i="151"/>
  <c r="W1149" i="151"/>
  <c r="R1150" i="151"/>
  <c r="S1150" i="151"/>
  <c r="U1150" i="151"/>
  <c r="V1150" i="151"/>
  <c r="W1150" i="151"/>
  <c r="R1151" i="151"/>
  <c r="S1151" i="151"/>
  <c r="U1151" i="151"/>
  <c r="V1151" i="151"/>
  <c r="W1151" i="151"/>
  <c r="R1152" i="151"/>
  <c r="S1152" i="151"/>
  <c r="U1152" i="151"/>
  <c r="V1152" i="151"/>
  <c r="W1152" i="151"/>
  <c r="R1153" i="151"/>
  <c r="S1153" i="151"/>
  <c r="U1153" i="151"/>
  <c r="V1153" i="151"/>
  <c r="W1153" i="151"/>
  <c r="R1154" i="151"/>
  <c r="S1154" i="151"/>
  <c r="U1154" i="151"/>
  <c r="V1154" i="151"/>
  <c r="W1154" i="151"/>
  <c r="R1155" i="151"/>
  <c r="S1155" i="151"/>
  <c r="U1155" i="151"/>
  <c r="V1155" i="151"/>
  <c r="W1155" i="151"/>
  <c r="R1156" i="151"/>
  <c r="S1156" i="151"/>
  <c r="U1156" i="151"/>
  <c r="V1156" i="151"/>
  <c r="W1156" i="151"/>
  <c r="R1157" i="151"/>
  <c r="S1157" i="151"/>
  <c r="U1157" i="151"/>
  <c r="V1157" i="151"/>
  <c r="W1157" i="151"/>
  <c r="R1158" i="151"/>
  <c r="S1158" i="151"/>
  <c r="U1158" i="151"/>
  <c r="V1158" i="151"/>
  <c r="W1158" i="151"/>
  <c r="R1159" i="151"/>
  <c r="S1159" i="151"/>
  <c r="U1159" i="151"/>
  <c r="V1159" i="151"/>
  <c r="W1159" i="151"/>
  <c r="R1160" i="151"/>
  <c r="S1160" i="151"/>
  <c r="U1160" i="151"/>
  <c r="V1160" i="151"/>
  <c r="W1160" i="151"/>
  <c r="R1161" i="151"/>
  <c r="S1161" i="151"/>
  <c r="U1161" i="151"/>
  <c r="V1161" i="151"/>
  <c r="W1161" i="151"/>
  <c r="R1162" i="151"/>
  <c r="S1162" i="151"/>
  <c r="U1162" i="151"/>
  <c r="V1162" i="151"/>
  <c r="W1162" i="151"/>
  <c r="R1163" i="151"/>
  <c r="S1163" i="151"/>
  <c r="U1163" i="151"/>
  <c r="V1163" i="151"/>
  <c r="W1163" i="151"/>
  <c r="R1164" i="151"/>
  <c r="S1164" i="151"/>
  <c r="U1164" i="151"/>
  <c r="V1164" i="151"/>
  <c r="W1164" i="151"/>
  <c r="R1165" i="151"/>
  <c r="S1165" i="151"/>
  <c r="U1165" i="151"/>
  <c r="V1165" i="151"/>
  <c r="W1165" i="151"/>
  <c r="R1166" i="151"/>
  <c r="S1166" i="151"/>
  <c r="U1166" i="151"/>
  <c r="V1166" i="151"/>
  <c r="W1166" i="151"/>
  <c r="R1167" i="151"/>
  <c r="S1167" i="151"/>
  <c r="U1167" i="151"/>
  <c r="V1167" i="151"/>
  <c r="W1167" i="151"/>
  <c r="R1168" i="151"/>
  <c r="S1168" i="151"/>
  <c r="U1168" i="151"/>
  <c r="V1168" i="151"/>
  <c r="W1168" i="151"/>
  <c r="R1169" i="151"/>
  <c r="S1169" i="151"/>
  <c r="U1169" i="151"/>
  <c r="V1169" i="151"/>
  <c r="W1169" i="151"/>
  <c r="R1170" i="151"/>
  <c r="S1170" i="151"/>
  <c r="U1170" i="151"/>
  <c r="V1170" i="151"/>
  <c r="W1170" i="151"/>
  <c r="R1171" i="151"/>
  <c r="S1171" i="151"/>
  <c r="U1171" i="151"/>
  <c r="V1171" i="151"/>
  <c r="W1171" i="151"/>
  <c r="R1172" i="151"/>
  <c r="S1172" i="151"/>
  <c r="U1172" i="151"/>
  <c r="V1172" i="151"/>
  <c r="W1172" i="151"/>
  <c r="R1173" i="151"/>
  <c r="S1173" i="151"/>
  <c r="U1173" i="151"/>
  <c r="V1173" i="151"/>
  <c r="W1173" i="151"/>
  <c r="R1174" i="151"/>
  <c r="S1174" i="151"/>
  <c r="U1174" i="151"/>
  <c r="V1174" i="151"/>
  <c r="W1174" i="151"/>
  <c r="R1175" i="151"/>
  <c r="S1175" i="151"/>
  <c r="U1175" i="151"/>
  <c r="V1175" i="151"/>
  <c r="W1175" i="151"/>
  <c r="R1176" i="151"/>
  <c r="S1176" i="151"/>
  <c r="U1176" i="151"/>
  <c r="V1176" i="151"/>
  <c r="W1176" i="151"/>
  <c r="R1177" i="151"/>
  <c r="S1177" i="151"/>
  <c r="U1177" i="151"/>
  <c r="V1177" i="151"/>
  <c r="W1177" i="151"/>
  <c r="R1178" i="151"/>
  <c r="S1178" i="151"/>
  <c r="U1178" i="151"/>
  <c r="V1178" i="151"/>
  <c r="W1178" i="151"/>
  <c r="R1179" i="151"/>
  <c r="S1179" i="151"/>
  <c r="U1179" i="151"/>
  <c r="V1179" i="151"/>
  <c r="W1179" i="151"/>
  <c r="R1180" i="151"/>
  <c r="S1180" i="151"/>
  <c r="U1180" i="151"/>
  <c r="V1180" i="151"/>
  <c r="W1180" i="151"/>
  <c r="R1181" i="151"/>
  <c r="S1181" i="151"/>
  <c r="U1181" i="151"/>
  <c r="V1181" i="151"/>
  <c r="W1181" i="151"/>
  <c r="R1182" i="151"/>
  <c r="S1182" i="151"/>
  <c r="U1182" i="151"/>
  <c r="V1182" i="151"/>
  <c r="W1182" i="151"/>
  <c r="R1183" i="151"/>
  <c r="S1183" i="151"/>
  <c r="U1183" i="151"/>
  <c r="V1183" i="151"/>
  <c r="W1183" i="151"/>
  <c r="R1184" i="151"/>
  <c r="S1184" i="151"/>
  <c r="U1184" i="151"/>
  <c r="V1184" i="151"/>
  <c r="W1184" i="151"/>
  <c r="R1185" i="151"/>
  <c r="S1185" i="151"/>
  <c r="U1185" i="151"/>
  <c r="V1185" i="151"/>
  <c r="W1185" i="151"/>
  <c r="R1186" i="151"/>
  <c r="S1186" i="151"/>
  <c r="U1186" i="151"/>
  <c r="V1186" i="151"/>
  <c r="W1186" i="151"/>
  <c r="R1187" i="151"/>
  <c r="S1187" i="151"/>
  <c r="U1187" i="151"/>
  <c r="V1187" i="151"/>
  <c r="W1187" i="151"/>
  <c r="R1188" i="151"/>
  <c r="S1188" i="151"/>
  <c r="U1188" i="151"/>
  <c r="V1188" i="151"/>
  <c r="W1188" i="151"/>
  <c r="R1189" i="151"/>
  <c r="S1189" i="151"/>
  <c r="U1189" i="151"/>
  <c r="V1189" i="151"/>
  <c r="W1189" i="151"/>
  <c r="R1190" i="151"/>
  <c r="S1190" i="151"/>
  <c r="U1190" i="151"/>
  <c r="V1190" i="151"/>
  <c r="W1190" i="151"/>
  <c r="R1191" i="151"/>
  <c r="S1191" i="151"/>
  <c r="U1191" i="151"/>
  <c r="V1191" i="151"/>
  <c r="W1191" i="151"/>
  <c r="R1192" i="151"/>
  <c r="S1192" i="151"/>
  <c r="U1192" i="151"/>
  <c r="V1192" i="151"/>
  <c r="W1192" i="151"/>
  <c r="R1193" i="151"/>
  <c r="S1193" i="151"/>
  <c r="U1193" i="151"/>
  <c r="V1193" i="151"/>
  <c r="W1193" i="151"/>
  <c r="R1194" i="151"/>
  <c r="S1194" i="151"/>
  <c r="U1194" i="151"/>
  <c r="V1194" i="151"/>
  <c r="W1194" i="151"/>
  <c r="R1195" i="151"/>
  <c r="S1195" i="151"/>
  <c r="U1195" i="151"/>
  <c r="V1195" i="151"/>
  <c r="W1195" i="151"/>
  <c r="R1196" i="151"/>
  <c r="S1196" i="151"/>
  <c r="U1196" i="151"/>
  <c r="V1196" i="151"/>
  <c r="W1196" i="151"/>
  <c r="R1197" i="151"/>
  <c r="S1197" i="151"/>
  <c r="U1197" i="151"/>
  <c r="V1197" i="151"/>
  <c r="W1197" i="151"/>
  <c r="R1198" i="151"/>
  <c r="S1198" i="151"/>
  <c r="U1198" i="151"/>
  <c r="V1198" i="151"/>
  <c r="W1198" i="151"/>
  <c r="R1199" i="151"/>
  <c r="S1199" i="151"/>
  <c r="U1199" i="151"/>
  <c r="V1199" i="151"/>
  <c r="W1199" i="151"/>
  <c r="R1200" i="151"/>
  <c r="S1200" i="151"/>
  <c r="U1200" i="151"/>
  <c r="V1200" i="151"/>
  <c r="W1200" i="151"/>
  <c r="R1201" i="151"/>
  <c r="S1201" i="151"/>
  <c r="U1201" i="151"/>
  <c r="V1201" i="151"/>
  <c r="W1201" i="151"/>
  <c r="R1202" i="151"/>
  <c r="S1202" i="151"/>
  <c r="U1202" i="151"/>
  <c r="V1202" i="151"/>
  <c r="W1202" i="151"/>
  <c r="R1203" i="151"/>
  <c r="S1203" i="151"/>
  <c r="U1203" i="151"/>
  <c r="V1203" i="151"/>
  <c r="W1203" i="151"/>
  <c r="R1204" i="151"/>
  <c r="S1204" i="151"/>
  <c r="U1204" i="151"/>
  <c r="V1204" i="151"/>
  <c r="W1204" i="151"/>
  <c r="R1205" i="151"/>
  <c r="S1205" i="151"/>
  <c r="U1205" i="151"/>
  <c r="V1205" i="151"/>
  <c r="W1205" i="151"/>
  <c r="R1206" i="151"/>
  <c r="S1206" i="151"/>
  <c r="U1206" i="151"/>
  <c r="V1206" i="151"/>
  <c r="W1206" i="151"/>
  <c r="R1207" i="151"/>
  <c r="S1207" i="151"/>
  <c r="U1207" i="151"/>
  <c r="V1207" i="151"/>
  <c r="W1207" i="151"/>
  <c r="R1208" i="151"/>
  <c r="S1208" i="151"/>
  <c r="U1208" i="151"/>
  <c r="V1208" i="151"/>
  <c r="W1208" i="151"/>
  <c r="R1209" i="151"/>
  <c r="S1209" i="151"/>
  <c r="U1209" i="151"/>
  <c r="V1209" i="151"/>
  <c r="W1209" i="151"/>
  <c r="R1210" i="151"/>
  <c r="S1210" i="151"/>
  <c r="U1210" i="151"/>
  <c r="V1210" i="151"/>
  <c r="W1210" i="151"/>
  <c r="R1211" i="151"/>
  <c r="S1211" i="151"/>
  <c r="U1211" i="151"/>
  <c r="V1211" i="151"/>
  <c r="W1211" i="151"/>
  <c r="R1212" i="151"/>
  <c r="S1212" i="151"/>
  <c r="U1212" i="151"/>
  <c r="V1212" i="151"/>
  <c r="W1212" i="151"/>
  <c r="R1213" i="151"/>
  <c r="S1213" i="151"/>
  <c r="U1213" i="151"/>
  <c r="V1213" i="151"/>
  <c r="W1213" i="151"/>
  <c r="R1214" i="151"/>
  <c r="S1214" i="151"/>
  <c r="U1214" i="151"/>
  <c r="V1214" i="151"/>
  <c r="W1214" i="151"/>
  <c r="R1215" i="151"/>
  <c r="S1215" i="151"/>
  <c r="U1215" i="151"/>
  <c r="V1215" i="151"/>
  <c r="W1215" i="151"/>
  <c r="R1216" i="151"/>
  <c r="S1216" i="151"/>
  <c r="U1216" i="151"/>
  <c r="V1216" i="151"/>
  <c r="W1216" i="151"/>
  <c r="R1217" i="151"/>
  <c r="S1217" i="151"/>
  <c r="U1217" i="151"/>
  <c r="V1217" i="151"/>
  <c r="W1217" i="151"/>
  <c r="R1218" i="151"/>
  <c r="S1218" i="151"/>
  <c r="U1218" i="151"/>
  <c r="V1218" i="151"/>
  <c r="W1218" i="151"/>
  <c r="R1219" i="151"/>
  <c r="S1219" i="151"/>
  <c r="U1219" i="151"/>
  <c r="V1219" i="151"/>
  <c r="W1219" i="151"/>
  <c r="R1220" i="151"/>
  <c r="S1220" i="151"/>
  <c r="U1220" i="151"/>
  <c r="V1220" i="151"/>
  <c r="W1220" i="151"/>
  <c r="R1221" i="151"/>
  <c r="S1221" i="151"/>
  <c r="U1221" i="151"/>
  <c r="V1221" i="151"/>
  <c r="W1221" i="151"/>
  <c r="R1222" i="151"/>
  <c r="S1222" i="151"/>
  <c r="U1222" i="151"/>
  <c r="V1222" i="151"/>
  <c r="W1222" i="151"/>
  <c r="R1223" i="151"/>
  <c r="S1223" i="151"/>
  <c r="U1223" i="151"/>
  <c r="V1223" i="151"/>
  <c r="W1223" i="151"/>
  <c r="R1224" i="151"/>
  <c r="S1224" i="151"/>
  <c r="U1224" i="151"/>
  <c r="V1224" i="151"/>
  <c r="W1224" i="151"/>
  <c r="R1225" i="151"/>
  <c r="S1225" i="151"/>
  <c r="U1225" i="151"/>
  <c r="V1225" i="151"/>
  <c r="W1225" i="151"/>
  <c r="R1226" i="151"/>
  <c r="S1226" i="151"/>
  <c r="U1226" i="151"/>
  <c r="V1226" i="151"/>
  <c r="W1226" i="151"/>
  <c r="R1227" i="151"/>
  <c r="S1227" i="151"/>
  <c r="U1227" i="151"/>
  <c r="V1227" i="151"/>
  <c r="W1227" i="151"/>
  <c r="R1228" i="151"/>
  <c r="S1228" i="151"/>
  <c r="U1228" i="151"/>
  <c r="V1228" i="151"/>
  <c r="W1228" i="151"/>
  <c r="R1229" i="151"/>
  <c r="S1229" i="151"/>
  <c r="U1229" i="151"/>
  <c r="V1229" i="151"/>
  <c r="W1229" i="151"/>
  <c r="R1230" i="151"/>
  <c r="S1230" i="151"/>
  <c r="U1230" i="151"/>
  <c r="V1230" i="151"/>
  <c r="W1230" i="151"/>
  <c r="R1231" i="151"/>
  <c r="S1231" i="151"/>
  <c r="U1231" i="151"/>
  <c r="V1231" i="151"/>
  <c r="W1231" i="151"/>
  <c r="R1232" i="151"/>
  <c r="S1232" i="151"/>
  <c r="U1232" i="151"/>
  <c r="V1232" i="151"/>
  <c r="W1232" i="151"/>
  <c r="R1233" i="151"/>
  <c r="S1233" i="151"/>
  <c r="U1233" i="151"/>
  <c r="V1233" i="151"/>
  <c r="W1233" i="151"/>
  <c r="R1234" i="151"/>
  <c r="S1234" i="151"/>
  <c r="U1234" i="151"/>
  <c r="V1234" i="151"/>
  <c r="W1234" i="151"/>
  <c r="R1235" i="151"/>
  <c r="S1235" i="151"/>
  <c r="U1235" i="151"/>
  <c r="V1235" i="151"/>
  <c r="W1235" i="151"/>
  <c r="R1236" i="151"/>
  <c r="S1236" i="151"/>
  <c r="U1236" i="151"/>
  <c r="V1236" i="151"/>
  <c r="W1236" i="151"/>
  <c r="R1237" i="151"/>
  <c r="S1237" i="151"/>
  <c r="U1237" i="151"/>
  <c r="V1237" i="151"/>
  <c r="W1237" i="151"/>
  <c r="R1238" i="151"/>
  <c r="S1238" i="151"/>
  <c r="U1238" i="151"/>
  <c r="V1238" i="151"/>
  <c r="W1238" i="151"/>
  <c r="R1239" i="151"/>
  <c r="S1239" i="151"/>
  <c r="U1239" i="151"/>
  <c r="V1239" i="151"/>
  <c r="W1239" i="151"/>
  <c r="R1240" i="151"/>
  <c r="S1240" i="151"/>
  <c r="U1240" i="151"/>
  <c r="V1240" i="151"/>
  <c r="W1240" i="151"/>
  <c r="R1241" i="151"/>
  <c r="S1241" i="151"/>
  <c r="U1241" i="151"/>
  <c r="V1241" i="151"/>
  <c r="W1241" i="151"/>
  <c r="R1242" i="151"/>
  <c r="S1242" i="151"/>
  <c r="U1242" i="151"/>
  <c r="V1242" i="151"/>
  <c r="W1242" i="151"/>
  <c r="R1243" i="151"/>
  <c r="S1243" i="151"/>
  <c r="U1243" i="151"/>
  <c r="V1243" i="151"/>
  <c r="W1243" i="151"/>
  <c r="R1244" i="151"/>
  <c r="S1244" i="151"/>
  <c r="U1244" i="151"/>
  <c r="V1244" i="151"/>
  <c r="W1244" i="151"/>
  <c r="R1245" i="151"/>
  <c r="S1245" i="151"/>
  <c r="U1245" i="151"/>
  <c r="V1245" i="151"/>
  <c r="W1245" i="151"/>
  <c r="R1246" i="151"/>
  <c r="S1246" i="151"/>
  <c r="U1246" i="151"/>
  <c r="V1246" i="151"/>
  <c r="W1246" i="151"/>
  <c r="R1247" i="151"/>
  <c r="S1247" i="151"/>
  <c r="U1247" i="151"/>
  <c r="V1247" i="151"/>
  <c r="W1247" i="151"/>
  <c r="R1248" i="151"/>
  <c r="S1248" i="151"/>
  <c r="U1248" i="151"/>
  <c r="V1248" i="151"/>
  <c r="W1248" i="151"/>
  <c r="R1249" i="151"/>
  <c r="S1249" i="151"/>
  <c r="U1249" i="151"/>
  <c r="V1249" i="151"/>
  <c r="W1249" i="151"/>
  <c r="R1250" i="151"/>
  <c r="S1250" i="151"/>
  <c r="U1250" i="151"/>
  <c r="V1250" i="151"/>
  <c r="W1250" i="151"/>
  <c r="R1251" i="151"/>
  <c r="S1251" i="151"/>
  <c r="U1251" i="151"/>
  <c r="V1251" i="151"/>
  <c r="W1251" i="151"/>
  <c r="R1252" i="151"/>
  <c r="S1252" i="151"/>
  <c r="U1252" i="151"/>
  <c r="V1252" i="151"/>
  <c r="W1252" i="151"/>
  <c r="R1253" i="151"/>
  <c r="S1253" i="151"/>
  <c r="U1253" i="151"/>
  <c r="V1253" i="151"/>
  <c r="W1253" i="151"/>
  <c r="R1254" i="151"/>
  <c r="S1254" i="151"/>
  <c r="U1254" i="151"/>
  <c r="V1254" i="151"/>
  <c r="W1254" i="151"/>
  <c r="R1255" i="151"/>
  <c r="S1255" i="151"/>
  <c r="U1255" i="151"/>
  <c r="V1255" i="151"/>
  <c r="W1255" i="151"/>
  <c r="R1256" i="151"/>
  <c r="S1256" i="151"/>
  <c r="U1256" i="151"/>
  <c r="V1256" i="151"/>
  <c r="W1256" i="151"/>
  <c r="R1257" i="151"/>
  <c r="S1257" i="151"/>
  <c r="U1257" i="151"/>
  <c r="V1257" i="151"/>
  <c r="W1257" i="151"/>
  <c r="R1258" i="151"/>
  <c r="S1258" i="151"/>
  <c r="U1258" i="151"/>
  <c r="V1258" i="151"/>
  <c r="W1258" i="151"/>
  <c r="R1259" i="151"/>
  <c r="S1259" i="151"/>
  <c r="U1259" i="151"/>
  <c r="V1259" i="151"/>
  <c r="W1259" i="151"/>
  <c r="R1260" i="151"/>
  <c r="S1260" i="151"/>
  <c r="U1260" i="151"/>
  <c r="V1260" i="151"/>
  <c r="W1260" i="151"/>
  <c r="R1261" i="151"/>
  <c r="S1261" i="151"/>
  <c r="U1261" i="151"/>
  <c r="V1261" i="151"/>
  <c r="W1261" i="151"/>
  <c r="R1262" i="151"/>
  <c r="S1262" i="151"/>
  <c r="U1262" i="151"/>
  <c r="V1262" i="151"/>
  <c r="W1262" i="151"/>
  <c r="R1263" i="151"/>
  <c r="S1263" i="151"/>
  <c r="U1263" i="151"/>
  <c r="V1263" i="151"/>
  <c r="W1263" i="151"/>
  <c r="R1264" i="151"/>
  <c r="S1264" i="151"/>
  <c r="U1264" i="151"/>
  <c r="V1264" i="151"/>
  <c r="W1264" i="151"/>
  <c r="R1265" i="151"/>
  <c r="S1265" i="151"/>
  <c r="U1265" i="151"/>
  <c r="V1265" i="151"/>
  <c r="W1265" i="151"/>
  <c r="R1266" i="151"/>
  <c r="S1266" i="151"/>
  <c r="U1266" i="151"/>
  <c r="V1266" i="151"/>
  <c r="W1266" i="151"/>
  <c r="R1267" i="151"/>
  <c r="S1267" i="151"/>
  <c r="U1267" i="151"/>
  <c r="V1267" i="151"/>
  <c r="W1267" i="151"/>
  <c r="R1268" i="151"/>
  <c r="S1268" i="151"/>
  <c r="U1268" i="151"/>
  <c r="V1268" i="151"/>
  <c r="W1268" i="151"/>
  <c r="R1269" i="151"/>
  <c r="S1269" i="151"/>
  <c r="U1269" i="151"/>
  <c r="V1269" i="151"/>
  <c r="W1269" i="151"/>
  <c r="R1270" i="151"/>
  <c r="S1270" i="151"/>
  <c r="U1270" i="151"/>
  <c r="V1270" i="151"/>
  <c r="W1270" i="151"/>
  <c r="R1271" i="151"/>
  <c r="S1271" i="151"/>
  <c r="U1271" i="151"/>
  <c r="V1271" i="151"/>
  <c r="W1271" i="151"/>
  <c r="R1272" i="151"/>
  <c r="S1272" i="151"/>
  <c r="U1272" i="151"/>
  <c r="V1272" i="151"/>
  <c r="W1272" i="151"/>
  <c r="R1273" i="151"/>
  <c r="S1273" i="151"/>
  <c r="U1273" i="151"/>
  <c r="V1273" i="151"/>
  <c r="W1273" i="151"/>
  <c r="R1274" i="151"/>
  <c r="S1274" i="151"/>
  <c r="U1274" i="151"/>
  <c r="V1274" i="151"/>
  <c r="W1274" i="151"/>
  <c r="R1275" i="151"/>
  <c r="S1275" i="151"/>
  <c r="U1275" i="151"/>
  <c r="V1275" i="151"/>
  <c r="W1275" i="151"/>
  <c r="R1276" i="151"/>
  <c r="S1276" i="151"/>
  <c r="U1276" i="151"/>
  <c r="V1276" i="151"/>
  <c r="W1276" i="151"/>
  <c r="R1277" i="151"/>
  <c r="S1277" i="151"/>
  <c r="U1277" i="151"/>
  <c r="V1277" i="151"/>
  <c r="W1277" i="151"/>
  <c r="R1278" i="151"/>
  <c r="S1278" i="151"/>
  <c r="U1278" i="151"/>
  <c r="V1278" i="151"/>
  <c r="W1278" i="151"/>
  <c r="R1279" i="151"/>
  <c r="S1279" i="151"/>
  <c r="U1279" i="151"/>
  <c r="V1279" i="151"/>
  <c r="W1279" i="151"/>
  <c r="R1280" i="151"/>
  <c r="S1280" i="151"/>
  <c r="U1280" i="151"/>
  <c r="V1280" i="151"/>
  <c r="W1280" i="151"/>
  <c r="R1281" i="151"/>
  <c r="S1281" i="151"/>
  <c r="U1281" i="151"/>
  <c r="V1281" i="151"/>
  <c r="W1281" i="151"/>
  <c r="R1282" i="151"/>
  <c r="S1282" i="151"/>
  <c r="U1282" i="151"/>
  <c r="V1282" i="151"/>
  <c r="W1282" i="151"/>
  <c r="R1283" i="151"/>
  <c r="S1283" i="151"/>
  <c r="U1283" i="151"/>
  <c r="V1283" i="151"/>
  <c r="W1283" i="151"/>
  <c r="R1284" i="151"/>
  <c r="S1284" i="151"/>
  <c r="U1284" i="151"/>
  <c r="V1284" i="151"/>
  <c r="W1284" i="151"/>
  <c r="R1285" i="151"/>
  <c r="S1285" i="151"/>
  <c r="U1285" i="151"/>
  <c r="V1285" i="151"/>
  <c r="W1285" i="151"/>
  <c r="R1286" i="151"/>
  <c r="S1286" i="151"/>
  <c r="U1286" i="151"/>
  <c r="V1286" i="151"/>
  <c r="W1286" i="151"/>
  <c r="R1287" i="151"/>
  <c r="S1287" i="151"/>
  <c r="U1287" i="151"/>
  <c r="V1287" i="151"/>
  <c r="W1287" i="151"/>
  <c r="R1288" i="151"/>
  <c r="S1288" i="151"/>
  <c r="U1288" i="151"/>
  <c r="V1288" i="151"/>
  <c r="W1288" i="151"/>
  <c r="R1289" i="151"/>
  <c r="S1289" i="151"/>
  <c r="U1289" i="151"/>
  <c r="V1289" i="151"/>
  <c r="W1289" i="151"/>
  <c r="R1290" i="151"/>
  <c r="S1290" i="151"/>
  <c r="U1290" i="151"/>
  <c r="V1290" i="151"/>
  <c r="W1290" i="151"/>
  <c r="R1291" i="151"/>
  <c r="S1291" i="151"/>
  <c r="U1291" i="151"/>
  <c r="V1291" i="151"/>
  <c r="W1291" i="151"/>
  <c r="R1292" i="151"/>
  <c r="S1292" i="151"/>
  <c r="U1292" i="151"/>
  <c r="V1292" i="151"/>
  <c r="W1292" i="151"/>
  <c r="R1293" i="151"/>
  <c r="S1293" i="151"/>
  <c r="U1293" i="151"/>
  <c r="V1293" i="151"/>
  <c r="W1293" i="151"/>
  <c r="R1294" i="151"/>
  <c r="S1294" i="151"/>
  <c r="U1294" i="151"/>
  <c r="V1294" i="151"/>
  <c r="W1294" i="151"/>
  <c r="R1295" i="151"/>
  <c r="S1295" i="151"/>
  <c r="U1295" i="151"/>
  <c r="V1295" i="151"/>
  <c r="W1295" i="151"/>
  <c r="R1296" i="151"/>
  <c r="S1296" i="151"/>
  <c r="U1296" i="151"/>
  <c r="V1296" i="151"/>
  <c r="W1296" i="151"/>
  <c r="R1297" i="151"/>
  <c r="S1297" i="151"/>
  <c r="U1297" i="151"/>
  <c r="V1297" i="151"/>
  <c r="W1297" i="151"/>
  <c r="R1298" i="151"/>
  <c r="S1298" i="151"/>
  <c r="U1298" i="151"/>
  <c r="V1298" i="151"/>
  <c r="W1298" i="151"/>
  <c r="R1299" i="151"/>
  <c r="S1299" i="151"/>
  <c r="U1299" i="151"/>
  <c r="V1299" i="151"/>
  <c r="W1299" i="151"/>
  <c r="R1300" i="151"/>
  <c r="S1300" i="151"/>
  <c r="U1300" i="151"/>
  <c r="V1300" i="151"/>
  <c r="W1300" i="151"/>
  <c r="R1301" i="151"/>
  <c r="S1301" i="151"/>
  <c r="U1301" i="151"/>
  <c r="V1301" i="151"/>
  <c r="W1301" i="151"/>
  <c r="R1302" i="151"/>
  <c r="S1302" i="151"/>
  <c r="U1302" i="151"/>
  <c r="V1302" i="151"/>
  <c r="W1302" i="151"/>
  <c r="R1303" i="151"/>
  <c r="S1303" i="151"/>
  <c r="U1303" i="151"/>
  <c r="V1303" i="151"/>
  <c r="W1303" i="151"/>
  <c r="R1304" i="151"/>
  <c r="S1304" i="151"/>
  <c r="U1304" i="151"/>
  <c r="V1304" i="151"/>
  <c r="W1304" i="151"/>
  <c r="R1305" i="151"/>
  <c r="S1305" i="151"/>
  <c r="U1305" i="151"/>
  <c r="V1305" i="151"/>
  <c r="W1305" i="151"/>
  <c r="R1306" i="151"/>
  <c r="S1306" i="151"/>
  <c r="U1306" i="151"/>
  <c r="V1306" i="151"/>
  <c r="W1306" i="151"/>
  <c r="R1307" i="151"/>
  <c r="S1307" i="151"/>
  <c r="U1307" i="151"/>
  <c r="V1307" i="151"/>
  <c r="W1307" i="151"/>
  <c r="R1308" i="151"/>
  <c r="S1308" i="151"/>
  <c r="U1308" i="151"/>
  <c r="V1308" i="151"/>
  <c r="W1308" i="151"/>
  <c r="R1309" i="151"/>
  <c r="S1309" i="151"/>
  <c r="U1309" i="151"/>
  <c r="V1309" i="151"/>
  <c r="W1309" i="151"/>
  <c r="R1310" i="151"/>
  <c r="S1310" i="151"/>
  <c r="U1310" i="151"/>
  <c r="V1310" i="151"/>
  <c r="W1310" i="151"/>
  <c r="R1311" i="151"/>
  <c r="S1311" i="151"/>
  <c r="U1311" i="151"/>
  <c r="V1311" i="151"/>
  <c r="W1311" i="151"/>
  <c r="R1312" i="151"/>
  <c r="S1312" i="151"/>
  <c r="U1312" i="151"/>
  <c r="V1312" i="151"/>
  <c r="W1312" i="151"/>
  <c r="R1313" i="151"/>
  <c r="S1313" i="151"/>
  <c r="U1313" i="151"/>
  <c r="V1313" i="151"/>
  <c r="W1313" i="151"/>
  <c r="R1314" i="151"/>
  <c r="S1314" i="151"/>
  <c r="U1314" i="151"/>
  <c r="V1314" i="151"/>
  <c r="W1314" i="151"/>
  <c r="R1315" i="151"/>
  <c r="S1315" i="151"/>
  <c r="U1315" i="151"/>
  <c r="V1315" i="151"/>
  <c r="W1315" i="151"/>
  <c r="R1316" i="151"/>
  <c r="S1316" i="151"/>
  <c r="U1316" i="151"/>
  <c r="V1316" i="151"/>
  <c r="W1316" i="151"/>
  <c r="R1317" i="151"/>
  <c r="S1317" i="151"/>
  <c r="U1317" i="151"/>
  <c r="V1317" i="151"/>
  <c r="W1317" i="151"/>
  <c r="R1318" i="151"/>
  <c r="S1318" i="151"/>
  <c r="U1318" i="151"/>
  <c r="V1318" i="151"/>
  <c r="W1318" i="151"/>
  <c r="R1319" i="151"/>
  <c r="S1319" i="151"/>
  <c r="U1319" i="151"/>
  <c r="V1319" i="151"/>
  <c r="W1319" i="151"/>
  <c r="R1320" i="151"/>
  <c r="S1320" i="151"/>
  <c r="U1320" i="151"/>
  <c r="V1320" i="151"/>
  <c r="W1320" i="151"/>
  <c r="R1321" i="151"/>
  <c r="S1321" i="151"/>
  <c r="U1321" i="151"/>
  <c r="V1321" i="151"/>
  <c r="W1321" i="151"/>
  <c r="R1322" i="151"/>
  <c r="S1322" i="151"/>
  <c r="U1322" i="151"/>
  <c r="V1322" i="151"/>
  <c r="W1322" i="151"/>
  <c r="R1323" i="151"/>
  <c r="S1323" i="151"/>
  <c r="U1323" i="151"/>
  <c r="V1323" i="151"/>
  <c r="W1323" i="151"/>
  <c r="R1324" i="151"/>
  <c r="S1324" i="151"/>
  <c r="U1324" i="151"/>
  <c r="V1324" i="151"/>
  <c r="W1324" i="151"/>
  <c r="R1325" i="151"/>
  <c r="S1325" i="151"/>
  <c r="U1325" i="151"/>
  <c r="V1325" i="151"/>
  <c r="W1325" i="151"/>
  <c r="R1326" i="151"/>
  <c r="S1326" i="151"/>
  <c r="U1326" i="151"/>
  <c r="V1326" i="151"/>
  <c r="W1326" i="151"/>
  <c r="R1327" i="151"/>
  <c r="S1327" i="151"/>
  <c r="U1327" i="151"/>
  <c r="V1327" i="151"/>
  <c r="W1327" i="151"/>
  <c r="R1328" i="151"/>
  <c r="S1328" i="151"/>
  <c r="U1328" i="151"/>
  <c r="V1328" i="151"/>
  <c r="W1328" i="151"/>
  <c r="R1329" i="151"/>
  <c r="S1329" i="151"/>
  <c r="U1329" i="151"/>
  <c r="V1329" i="151"/>
  <c r="W1329" i="151"/>
  <c r="R1330" i="151"/>
  <c r="S1330" i="151"/>
  <c r="U1330" i="151"/>
  <c r="V1330" i="151"/>
  <c r="W1330" i="151"/>
  <c r="R1331" i="151"/>
  <c r="S1331" i="151"/>
  <c r="U1331" i="151"/>
  <c r="V1331" i="151"/>
  <c r="W1331" i="151"/>
  <c r="R1332" i="151"/>
  <c r="S1332" i="151"/>
  <c r="U1332" i="151"/>
  <c r="V1332" i="151"/>
  <c r="W1332" i="151"/>
  <c r="R1333" i="151"/>
  <c r="S1333" i="151"/>
  <c r="U1333" i="151"/>
  <c r="V1333" i="151"/>
  <c r="W1333" i="151"/>
  <c r="R1334" i="151"/>
  <c r="S1334" i="151"/>
  <c r="U1334" i="151"/>
  <c r="V1334" i="151"/>
  <c r="W1334" i="151"/>
  <c r="R1335" i="151"/>
  <c r="S1335" i="151"/>
  <c r="U1335" i="151"/>
  <c r="V1335" i="151"/>
  <c r="W1335" i="151"/>
  <c r="R1336" i="151"/>
  <c r="S1336" i="151"/>
  <c r="U1336" i="151"/>
  <c r="V1336" i="151"/>
  <c r="W1336" i="151"/>
  <c r="R1337" i="151"/>
  <c r="S1337" i="151"/>
  <c r="U1337" i="151"/>
  <c r="V1337" i="151"/>
  <c r="W1337" i="151"/>
  <c r="R1338" i="151"/>
  <c r="S1338" i="151"/>
  <c r="U1338" i="151"/>
  <c r="V1338" i="151"/>
  <c r="W1338" i="151"/>
  <c r="R1339" i="151"/>
  <c r="S1339" i="151"/>
  <c r="U1339" i="151"/>
  <c r="V1339" i="151"/>
  <c r="W1339" i="151"/>
  <c r="R1340" i="151"/>
  <c r="S1340" i="151"/>
  <c r="U1340" i="151"/>
  <c r="V1340" i="151"/>
  <c r="W1340" i="151"/>
  <c r="R1341" i="151"/>
  <c r="S1341" i="151"/>
  <c r="U1341" i="151"/>
  <c r="V1341" i="151"/>
  <c r="W1341" i="151"/>
  <c r="R1342" i="151"/>
  <c r="S1342" i="151"/>
  <c r="U1342" i="151"/>
  <c r="V1342" i="151"/>
  <c r="W1342" i="151"/>
  <c r="R1343" i="151"/>
  <c r="S1343" i="151"/>
  <c r="U1343" i="151"/>
  <c r="V1343" i="151"/>
  <c r="W1343" i="151"/>
  <c r="R1344" i="151"/>
  <c r="S1344" i="151"/>
  <c r="U1344" i="151"/>
  <c r="V1344" i="151"/>
  <c r="W1344" i="151"/>
  <c r="R1345" i="151"/>
  <c r="S1345" i="151"/>
  <c r="U1345" i="151"/>
  <c r="V1345" i="151"/>
  <c r="W1345" i="151"/>
  <c r="R1346" i="151"/>
  <c r="S1346" i="151"/>
  <c r="U1346" i="151"/>
  <c r="V1346" i="151"/>
  <c r="W1346" i="151"/>
  <c r="R1347" i="151"/>
  <c r="S1347" i="151"/>
  <c r="U1347" i="151"/>
  <c r="V1347" i="151"/>
  <c r="W1347" i="151"/>
  <c r="R1348" i="151"/>
  <c r="S1348" i="151"/>
  <c r="U1348" i="151"/>
  <c r="V1348" i="151"/>
  <c r="W1348" i="151"/>
  <c r="R1349" i="151"/>
  <c r="S1349" i="151"/>
  <c r="U1349" i="151"/>
  <c r="V1349" i="151"/>
  <c r="W1349" i="151"/>
  <c r="R1350" i="151"/>
  <c r="S1350" i="151"/>
  <c r="U1350" i="151"/>
  <c r="V1350" i="151"/>
  <c r="W1350" i="151"/>
  <c r="R1351" i="151"/>
  <c r="S1351" i="151"/>
  <c r="U1351" i="151"/>
  <c r="V1351" i="151"/>
  <c r="W1351" i="151"/>
  <c r="R1352" i="151"/>
  <c r="S1352" i="151"/>
  <c r="U1352" i="151"/>
  <c r="V1352" i="151"/>
  <c r="W1352" i="151"/>
  <c r="R1353" i="151"/>
  <c r="S1353" i="151"/>
  <c r="U1353" i="151"/>
  <c r="V1353" i="151"/>
  <c r="W1353" i="151"/>
  <c r="R1354" i="151"/>
  <c r="S1354" i="151"/>
  <c r="U1354" i="151"/>
  <c r="V1354" i="151"/>
  <c r="W1354" i="151"/>
  <c r="R1355" i="151"/>
  <c r="S1355" i="151"/>
  <c r="U1355" i="151"/>
  <c r="V1355" i="151"/>
  <c r="W1355" i="151"/>
  <c r="R1356" i="151"/>
  <c r="S1356" i="151"/>
  <c r="U1356" i="151"/>
  <c r="V1356" i="151"/>
  <c r="W1356" i="151"/>
  <c r="R1357" i="151"/>
  <c r="S1357" i="151"/>
  <c r="U1357" i="151"/>
  <c r="V1357" i="151"/>
  <c r="W1357" i="151"/>
  <c r="R1358" i="151"/>
  <c r="S1358" i="151"/>
  <c r="U1358" i="151"/>
  <c r="V1358" i="151"/>
  <c r="W1358" i="151"/>
  <c r="R1359" i="151"/>
  <c r="S1359" i="151"/>
  <c r="U1359" i="151"/>
  <c r="V1359" i="151"/>
  <c r="W1359" i="151"/>
  <c r="R1360" i="151"/>
  <c r="S1360" i="151"/>
  <c r="U1360" i="151"/>
  <c r="V1360" i="151"/>
  <c r="W1360" i="151"/>
  <c r="R1361" i="151"/>
  <c r="S1361" i="151"/>
  <c r="U1361" i="151"/>
  <c r="V1361" i="151"/>
  <c r="W1361" i="151"/>
  <c r="R1362" i="151"/>
  <c r="S1362" i="151"/>
  <c r="U1362" i="151"/>
  <c r="V1362" i="151"/>
  <c r="W1362" i="151"/>
  <c r="R1363" i="151"/>
  <c r="S1363" i="151"/>
  <c r="U1363" i="151"/>
  <c r="V1363" i="151"/>
  <c r="W1363" i="151"/>
  <c r="R1364" i="151"/>
  <c r="S1364" i="151"/>
  <c r="U1364" i="151"/>
  <c r="V1364" i="151"/>
  <c r="W1364" i="151"/>
  <c r="R1365" i="151"/>
  <c r="S1365" i="151"/>
  <c r="U1365" i="151"/>
  <c r="V1365" i="151"/>
  <c r="W1365" i="151"/>
  <c r="R1366" i="151"/>
  <c r="S1366" i="151"/>
  <c r="U1366" i="151"/>
  <c r="V1366" i="151"/>
  <c r="W1366" i="151"/>
  <c r="R1367" i="151"/>
  <c r="S1367" i="151"/>
  <c r="U1367" i="151"/>
  <c r="V1367" i="151"/>
  <c r="W1367" i="151"/>
  <c r="R1368" i="151"/>
  <c r="S1368" i="151"/>
  <c r="U1368" i="151"/>
  <c r="V1368" i="151"/>
  <c r="W1368" i="151"/>
  <c r="R1369" i="151"/>
  <c r="S1369" i="151"/>
  <c r="U1369" i="151"/>
  <c r="V1369" i="151"/>
  <c r="W1369" i="151"/>
  <c r="R1370" i="151"/>
  <c r="S1370" i="151"/>
  <c r="U1370" i="151"/>
  <c r="V1370" i="151"/>
  <c r="W1370" i="151"/>
  <c r="R1371" i="151"/>
  <c r="S1371" i="151"/>
  <c r="U1371" i="151"/>
  <c r="V1371" i="151"/>
  <c r="W1371" i="151"/>
  <c r="R1372" i="151"/>
  <c r="S1372" i="151"/>
  <c r="U1372" i="151"/>
  <c r="V1372" i="151"/>
  <c r="W1372" i="151"/>
  <c r="R1373" i="151"/>
  <c r="S1373" i="151"/>
  <c r="U1373" i="151"/>
  <c r="V1373" i="151"/>
  <c r="W1373" i="151"/>
  <c r="R1374" i="151"/>
  <c r="S1374" i="151"/>
  <c r="U1374" i="151"/>
  <c r="V1374" i="151"/>
  <c r="W1374" i="151"/>
  <c r="R1375" i="151"/>
  <c r="S1375" i="151"/>
  <c r="U1375" i="151"/>
  <c r="V1375" i="151"/>
  <c r="W1375" i="151"/>
  <c r="R1376" i="151"/>
  <c r="S1376" i="151"/>
  <c r="U1376" i="151"/>
  <c r="V1376" i="151"/>
  <c r="W1376" i="151"/>
  <c r="R1377" i="151"/>
  <c r="S1377" i="151"/>
  <c r="U1377" i="151"/>
  <c r="V1377" i="151"/>
  <c r="W1377" i="151"/>
  <c r="R1378" i="151"/>
  <c r="S1378" i="151"/>
  <c r="U1378" i="151"/>
  <c r="V1378" i="151"/>
  <c r="W1378" i="151"/>
  <c r="R1379" i="151"/>
  <c r="S1379" i="151"/>
  <c r="U1379" i="151"/>
  <c r="V1379" i="151"/>
  <c r="W1379" i="151"/>
  <c r="R1380" i="151"/>
  <c r="S1380" i="151"/>
  <c r="U1380" i="151"/>
  <c r="V1380" i="151"/>
  <c r="W1380" i="151"/>
  <c r="R1381" i="151"/>
  <c r="S1381" i="151"/>
  <c r="U1381" i="151"/>
  <c r="V1381" i="151"/>
  <c r="W1381" i="151"/>
  <c r="R1382" i="151"/>
  <c r="S1382" i="151"/>
  <c r="U1382" i="151"/>
  <c r="V1382" i="151"/>
  <c r="W1382" i="151"/>
  <c r="R1383" i="151"/>
  <c r="S1383" i="151"/>
  <c r="U1383" i="151"/>
  <c r="V1383" i="151"/>
  <c r="W1383" i="151"/>
  <c r="R1384" i="151"/>
  <c r="S1384" i="151"/>
  <c r="U1384" i="151"/>
  <c r="V1384" i="151"/>
  <c r="W1384" i="151"/>
  <c r="R1385" i="151"/>
  <c r="S1385" i="151"/>
  <c r="U1385" i="151"/>
  <c r="V1385" i="151"/>
  <c r="W1385" i="151"/>
  <c r="R1386" i="151"/>
  <c r="S1386" i="151"/>
  <c r="U1386" i="151"/>
  <c r="V1386" i="151"/>
  <c r="W1386" i="151"/>
  <c r="R1387" i="151"/>
  <c r="S1387" i="151"/>
  <c r="U1387" i="151"/>
  <c r="V1387" i="151"/>
  <c r="W1387" i="151"/>
  <c r="R1388" i="151"/>
  <c r="S1388" i="151"/>
  <c r="U1388" i="151"/>
  <c r="V1388" i="151"/>
  <c r="W1388" i="151"/>
  <c r="R1389" i="151"/>
  <c r="S1389" i="151"/>
  <c r="U1389" i="151"/>
  <c r="V1389" i="151"/>
  <c r="W1389" i="151"/>
  <c r="R1390" i="151"/>
  <c r="S1390" i="151"/>
  <c r="U1390" i="151"/>
  <c r="V1390" i="151"/>
  <c r="W1390" i="151"/>
  <c r="R1391" i="151"/>
  <c r="S1391" i="151"/>
  <c r="U1391" i="151"/>
  <c r="V1391" i="151"/>
  <c r="W1391" i="151"/>
  <c r="R1392" i="151"/>
  <c r="S1392" i="151"/>
  <c r="U1392" i="151"/>
  <c r="V1392" i="151"/>
  <c r="W1392" i="151"/>
  <c r="R1393" i="151"/>
  <c r="S1393" i="151"/>
  <c r="U1393" i="151"/>
  <c r="V1393" i="151"/>
  <c r="W1393" i="151"/>
  <c r="R1394" i="151"/>
  <c r="S1394" i="151"/>
  <c r="U1394" i="151"/>
  <c r="V1394" i="151"/>
  <c r="W1394" i="151"/>
  <c r="R1395" i="151"/>
  <c r="S1395" i="151"/>
  <c r="U1395" i="151"/>
  <c r="V1395" i="151"/>
  <c r="W1395" i="151"/>
  <c r="R1396" i="151"/>
  <c r="S1396" i="151"/>
  <c r="U1396" i="151"/>
  <c r="V1396" i="151"/>
  <c r="W1396" i="151"/>
  <c r="R1397" i="151"/>
  <c r="S1397" i="151"/>
  <c r="U1397" i="151"/>
  <c r="V1397" i="151"/>
  <c r="W1397" i="151"/>
  <c r="R1398" i="151"/>
  <c r="S1398" i="151"/>
  <c r="U1398" i="151"/>
  <c r="V1398" i="151"/>
  <c r="W1398" i="151"/>
  <c r="R1399" i="151"/>
  <c r="S1399" i="151"/>
  <c r="U1399" i="151"/>
  <c r="V1399" i="151"/>
  <c r="W1399" i="151"/>
  <c r="R1400" i="151"/>
  <c r="S1400" i="151"/>
  <c r="U1400" i="151"/>
  <c r="V1400" i="151"/>
  <c r="W1400" i="151"/>
  <c r="R1401" i="151"/>
  <c r="S1401" i="151"/>
  <c r="U1401" i="151"/>
  <c r="V1401" i="151"/>
  <c r="W1401" i="151"/>
  <c r="R1402" i="151"/>
  <c r="S1402" i="151"/>
  <c r="U1402" i="151"/>
  <c r="V1402" i="151"/>
  <c r="W1402" i="151"/>
  <c r="R1403" i="151"/>
  <c r="S1403" i="151"/>
  <c r="U1403" i="151"/>
  <c r="V1403" i="151"/>
  <c r="W1403" i="151"/>
  <c r="R1404" i="151"/>
  <c r="S1404" i="151"/>
  <c r="U1404" i="151"/>
  <c r="V1404" i="151"/>
  <c r="W1404" i="151"/>
  <c r="R1405" i="151"/>
  <c r="S1405" i="151"/>
  <c r="U1405" i="151"/>
  <c r="V1405" i="151"/>
  <c r="W1405" i="151"/>
  <c r="R1406" i="151"/>
  <c r="S1406" i="151"/>
  <c r="U1406" i="151"/>
  <c r="V1406" i="151"/>
  <c r="W1406" i="151"/>
  <c r="R1407" i="151"/>
  <c r="S1407" i="151"/>
  <c r="U1407" i="151"/>
  <c r="V1407" i="151"/>
  <c r="W1407" i="151"/>
  <c r="R1408" i="151"/>
  <c r="S1408" i="151"/>
  <c r="U1408" i="151"/>
  <c r="V1408" i="151"/>
  <c r="W1408" i="151"/>
  <c r="R1409" i="151"/>
  <c r="S1409" i="151"/>
  <c r="U1409" i="151"/>
  <c r="V1409" i="151"/>
  <c r="W1409" i="151"/>
  <c r="R1410" i="151"/>
  <c r="S1410" i="151"/>
  <c r="U1410" i="151"/>
  <c r="V1410" i="151"/>
  <c r="W1410" i="151"/>
  <c r="R1411" i="151"/>
  <c r="S1411" i="151"/>
  <c r="U1411" i="151"/>
  <c r="V1411" i="151"/>
  <c r="W1411" i="151"/>
  <c r="R1412" i="151"/>
  <c r="S1412" i="151"/>
  <c r="U1412" i="151"/>
  <c r="V1412" i="151"/>
  <c r="W1412" i="151"/>
  <c r="R1413" i="151"/>
  <c r="S1413" i="151"/>
  <c r="U1413" i="151"/>
  <c r="V1413" i="151"/>
  <c r="W1413" i="151"/>
  <c r="R1414" i="151"/>
  <c r="S1414" i="151"/>
  <c r="U1414" i="151"/>
  <c r="V1414" i="151"/>
  <c r="W1414" i="151"/>
  <c r="R1415" i="151"/>
  <c r="S1415" i="151"/>
  <c r="U1415" i="151"/>
  <c r="V1415" i="151"/>
  <c r="W1415" i="151"/>
  <c r="R1416" i="151"/>
  <c r="S1416" i="151"/>
  <c r="U1416" i="151"/>
  <c r="V1416" i="151"/>
  <c r="W1416" i="151"/>
  <c r="R1417" i="151"/>
  <c r="S1417" i="151"/>
  <c r="U1417" i="151"/>
  <c r="V1417" i="151"/>
  <c r="W1417" i="151"/>
  <c r="R1418" i="151"/>
  <c r="S1418" i="151"/>
  <c r="U1418" i="151"/>
  <c r="V1418" i="151"/>
  <c r="W1418" i="151"/>
  <c r="R1419" i="151"/>
  <c r="S1419" i="151"/>
  <c r="U1419" i="151"/>
  <c r="V1419" i="151"/>
  <c r="W1419" i="151"/>
  <c r="R1420" i="151"/>
  <c r="S1420" i="151"/>
  <c r="U1420" i="151"/>
  <c r="V1420" i="151"/>
  <c r="W1420" i="151"/>
  <c r="R1421" i="151"/>
  <c r="S1421" i="151"/>
  <c r="U1421" i="151"/>
  <c r="V1421" i="151"/>
  <c r="W1421" i="151"/>
  <c r="R1422" i="151"/>
  <c r="S1422" i="151"/>
  <c r="U1422" i="151"/>
  <c r="V1422" i="151"/>
  <c r="W1422" i="151"/>
  <c r="R1423" i="151"/>
  <c r="S1423" i="151"/>
  <c r="U1423" i="151"/>
  <c r="V1423" i="151"/>
  <c r="W1423" i="151"/>
  <c r="R1424" i="151"/>
  <c r="S1424" i="151"/>
  <c r="U1424" i="151"/>
  <c r="V1424" i="151"/>
  <c r="W1424" i="151"/>
  <c r="R1425" i="151"/>
  <c r="S1425" i="151"/>
  <c r="U1425" i="151"/>
  <c r="V1425" i="151"/>
  <c r="W1425" i="151"/>
  <c r="R1426" i="151"/>
  <c r="S1426" i="151"/>
  <c r="U1426" i="151"/>
  <c r="V1426" i="151"/>
  <c r="W1426" i="151"/>
  <c r="R1427" i="151"/>
  <c r="S1427" i="151"/>
  <c r="U1427" i="151"/>
  <c r="V1427" i="151"/>
  <c r="W1427" i="151"/>
  <c r="R1428" i="151"/>
  <c r="S1428" i="151"/>
  <c r="U1428" i="151"/>
  <c r="V1428" i="151"/>
  <c r="W1428" i="151"/>
  <c r="R1429" i="151"/>
  <c r="S1429" i="151"/>
  <c r="U1429" i="151"/>
  <c r="V1429" i="151"/>
  <c r="W1429" i="151"/>
  <c r="R1430" i="151"/>
  <c r="S1430" i="151"/>
  <c r="U1430" i="151"/>
  <c r="V1430" i="151"/>
  <c r="W1430" i="151"/>
  <c r="R1431" i="151"/>
  <c r="S1431" i="151"/>
  <c r="U1431" i="151"/>
  <c r="V1431" i="151"/>
  <c r="W1431" i="151"/>
  <c r="R1432" i="151"/>
  <c r="S1432" i="151"/>
  <c r="U1432" i="151"/>
  <c r="V1432" i="151"/>
  <c r="W1432" i="151"/>
  <c r="R1433" i="151"/>
  <c r="S1433" i="151"/>
  <c r="U1433" i="151"/>
  <c r="V1433" i="151"/>
  <c r="W1433" i="151"/>
  <c r="R1434" i="151"/>
  <c r="S1434" i="151"/>
  <c r="U1434" i="151"/>
  <c r="V1434" i="151"/>
  <c r="W1434" i="151"/>
  <c r="R1435" i="151"/>
  <c r="S1435" i="151"/>
  <c r="U1435" i="151"/>
  <c r="V1435" i="151"/>
  <c r="W1435" i="151"/>
  <c r="R1436" i="151"/>
  <c r="S1436" i="151"/>
  <c r="U1436" i="151"/>
  <c r="V1436" i="151"/>
  <c r="W1436" i="151"/>
  <c r="R1437" i="151"/>
  <c r="S1437" i="151"/>
  <c r="U1437" i="151"/>
  <c r="V1437" i="151"/>
  <c r="W1437" i="151"/>
  <c r="R1438" i="151"/>
  <c r="S1438" i="151"/>
  <c r="U1438" i="151"/>
  <c r="V1438" i="151"/>
  <c r="W1438" i="151"/>
  <c r="R1439" i="151"/>
  <c r="S1439" i="151"/>
  <c r="U1439" i="151"/>
  <c r="V1439" i="151"/>
  <c r="W1439" i="151"/>
  <c r="R1440" i="151"/>
  <c r="S1440" i="151"/>
  <c r="U1440" i="151"/>
  <c r="V1440" i="151"/>
  <c r="W1440" i="151"/>
  <c r="R1441" i="151"/>
  <c r="S1441" i="151"/>
  <c r="U1441" i="151"/>
  <c r="V1441" i="151"/>
  <c r="W1441" i="151"/>
  <c r="R1442" i="151"/>
  <c r="S1442" i="151"/>
  <c r="U1442" i="151"/>
  <c r="V1442" i="151"/>
  <c r="W1442" i="151"/>
  <c r="R1443" i="151"/>
  <c r="S1443" i="151"/>
  <c r="U1443" i="151"/>
  <c r="V1443" i="151"/>
  <c r="W1443" i="151"/>
  <c r="R1444" i="151"/>
  <c r="S1444" i="151"/>
  <c r="U1444" i="151"/>
  <c r="V1444" i="151"/>
  <c r="W1444" i="151"/>
  <c r="R1445" i="151"/>
  <c r="S1445" i="151"/>
  <c r="U1445" i="151"/>
  <c r="V1445" i="151"/>
  <c r="W1445" i="151"/>
  <c r="R1446" i="151"/>
  <c r="S1446" i="151"/>
  <c r="U1446" i="151"/>
  <c r="V1446" i="151"/>
  <c r="W1446" i="151"/>
  <c r="R1447" i="151"/>
  <c r="S1447" i="151"/>
  <c r="U1447" i="151"/>
  <c r="V1447" i="151"/>
  <c r="W1447" i="151"/>
  <c r="R1448" i="151"/>
  <c r="S1448" i="151"/>
  <c r="U1448" i="151"/>
  <c r="V1448" i="151"/>
  <c r="W1448" i="151"/>
  <c r="R1449" i="151"/>
  <c r="S1449" i="151"/>
  <c r="U1449" i="151"/>
  <c r="V1449" i="151"/>
  <c r="W1449" i="151"/>
  <c r="R1450" i="151"/>
  <c r="S1450" i="151"/>
  <c r="U1450" i="151"/>
  <c r="V1450" i="151"/>
  <c r="W1450" i="151"/>
  <c r="R1451" i="151"/>
  <c r="S1451" i="151"/>
  <c r="U1451" i="151"/>
  <c r="V1451" i="151"/>
  <c r="W1451" i="151"/>
  <c r="R1452" i="151"/>
  <c r="S1452" i="151"/>
  <c r="U1452" i="151"/>
  <c r="V1452" i="151"/>
  <c r="W1452" i="151"/>
  <c r="R1453" i="151"/>
  <c r="S1453" i="151"/>
  <c r="U1453" i="151"/>
  <c r="V1453" i="151"/>
  <c r="W1453" i="151"/>
  <c r="R1454" i="151"/>
  <c r="S1454" i="151"/>
  <c r="U1454" i="151"/>
  <c r="V1454" i="151"/>
  <c r="W1454" i="151"/>
  <c r="R1455" i="151"/>
  <c r="S1455" i="151"/>
  <c r="U1455" i="151"/>
  <c r="V1455" i="151"/>
  <c r="W1455" i="151"/>
  <c r="R1456" i="151"/>
  <c r="S1456" i="151"/>
  <c r="U1456" i="151"/>
  <c r="V1456" i="151"/>
  <c r="W1456" i="151"/>
  <c r="R1457" i="151"/>
  <c r="S1457" i="151"/>
  <c r="U1457" i="151"/>
  <c r="V1457" i="151"/>
  <c r="W1457" i="151"/>
  <c r="R1458" i="151"/>
  <c r="S1458" i="151"/>
  <c r="U1458" i="151"/>
  <c r="V1458" i="151"/>
  <c r="W1458" i="151"/>
  <c r="R1459" i="151"/>
  <c r="S1459" i="151"/>
  <c r="U1459" i="151"/>
  <c r="V1459" i="151"/>
  <c r="W1459" i="151"/>
  <c r="R1460" i="151"/>
  <c r="S1460" i="151"/>
  <c r="U1460" i="151"/>
  <c r="V1460" i="151"/>
  <c r="W1460" i="151"/>
  <c r="R1461" i="151"/>
  <c r="S1461" i="151"/>
  <c r="U1461" i="151"/>
  <c r="V1461" i="151"/>
  <c r="W1461" i="151"/>
  <c r="R1462" i="151"/>
  <c r="S1462" i="151"/>
  <c r="U1462" i="151"/>
  <c r="V1462" i="151"/>
  <c r="W1462" i="151"/>
  <c r="R1463" i="151"/>
  <c r="S1463" i="151"/>
  <c r="U1463" i="151"/>
  <c r="V1463" i="151"/>
  <c r="W1463" i="151"/>
  <c r="R1464" i="151"/>
  <c r="S1464" i="151"/>
  <c r="U1464" i="151"/>
  <c r="V1464" i="151"/>
  <c r="W1464" i="151"/>
  <c r="R1465" i="151"/>
  <c r="S1465" i="151"/>
  <c r="U1465" i="151"/>
  <c r="V1465" i="151"/>
  <c r="W1465" i="151"/>
  <c r="R1466" i="151"/>
  <c r="S1466" i="151"/>
  <c r="U1466" i="151"/>
  <c r="V1466" i="151"/>
  <c r="W1466" i="151"/>
  <c r="R1467" i="151"/>
  <c r="S1467" i="151"/>
  <c r="U1467" i="151"/>
  <c r="V1467" i="151"/>
  <c r="W1467" i="151"/>
  <c r="R1468" i="151"/>
  <c r="S1468" i="151"/>
  <c r="U1468" i="151"/>
  <c r="V1468" i="151"/>
  <c r="W1468" i="151"/>
  <c r="R1469" i="151"/>
  <c r="S1469" i="151"/>
  <c r="U1469" i="151"/>
  <c r="V1469" i="151"/>
  <c r="W1469" i="151"/>
  <c r="R1470" i="151"/>
  <c r="S1470" i="151"/>
  <c r="U1470" i="151"/>
  <c r="V1470" i="151"/>
  <c r="W1470" i="151"/>
  <c r="R1471" i="151"/>
  <c r="S1471" i="151"/>
  <c r="U1471" i="151"/>
  <c r="V1471" i="151"/>
  <c r="W1471" i="151"/>
  <c r="R1472" i="151"/>
  <c r="S1472" i="151"/>
  <c r="U1472" i="151"/>
  <c r="V1472" i="151"/>
  <c r="W1472" i="151"/>
  <c r="R1473" i="151"/>
  <c r="S1473" i="151"/>
  <c r="U1473" i="151"/>
  <c r="V1473" i="151"/>
  <c r="W1473" i="151"/>
  <c r="R1474" i="151"/>
  <c r="S1474" i="151"/>
  <c r="U1474" i="151"/>
  <c r="V1474" i="151"/>
  <c r="W1474" i="151"/>
  <c r="R1475" i="151"/>
  <c r="S1475" i="151"/>
  <c r="U1475" i="151"/>
  <c r="V1475" i="151"/>
  <c r="W1475" i="151"/>
  <c r="R1476" i="151"/>
  <c r="S1476" i="151"/>
  <c r="U1476" i="151"/>
  <c r="V1476" i="151"/>
  <c r="W1476" i="151"/>
  <c r="R1477" i="151"/>
  <c r="S1477" i="151"/>
  <c r="U1477" i="151"/>
  <c r="V1477" i="151"/>
  <c r="W1477" i="151"/>
  <c r="R1478" i="151"/>
  <c r="S1478" i="151"/>
  <c r="U1478" i="151"/>
  <c r="V1478" i="151"/>
  <c r="W1478" i="151"/>
  <c r="R1479" i="151"/>
  <c r="S1479" i="151"/>
  <c r="U1479" i="151"/>
  <c r="V1479" i="151"/>
  <c r="W1479" i="151"/>
  <c r="R1480" i="151"/>
  <c r="S1480" i="151"/>
  <c r="U1480" i="151"/>
  <c r="V1480" i="151"/>
  <c r="W1480" i="151"/>
  <c r="R1481" i="151"/>
  <c r="S1481" i="151"/>
  <c r="U1481" i="151"/>
  <c r="V1481" i="151"/>
  <c r="W1481" i="151"/>
  <c r="R1482" i="151"/>
  <c r="S1482" i="151"/>
  <c r="U1482" i="151"/>
  <c r="V1482" i="151"/>
  <c r="W1482" i="151"/>
  <c r="R1483" i="151"/>
  <c r="S1483" i="151"/>
  <c r="U1483" i="151"/>
  <c r="V1483" i="151"/>
  <c r="W1483" i="151"/>
  <c r="R1484" i="151"/>
  <c r="S1484" i="151"/>
  <c r="U1484" i="151"/>
  <c r="V1484" i="151"/>
  <c r="W1484" i="151"/>
  <c r="R1485" i="151"/>
  <c r="S1485" i="151"/>
  <c r="U1485" i="151"/>
  <c r="V1485" i="151"/>
  <c r="W1485" i="151"/>
  <c r="R1486" i="151"/>
  <c r="S1486" i="151"/>
  <c r="U1486" i="151"/>
  <c r="V1486" i="151"/>
  <c r="W1486" i="151"/>
  <c r="R1487" i="151"/>
  <c r="S1487" i="151"/>
  <c r="U1487" i="151"/>
  <c r="V1487" i="151"/>
  <c r="W1487" i="151"/>
  <c r="R1488" i="151"/>
  <c r="S1488" i="151"/>
  <c r="U1488" i="151"/>
  <c r="V1488" i="151"/>
  <c r="W1488" i="151"/>
  <c r="R1489" i="151"/>
  <c r="S1489" i="151"/>
  <c r="U1489" i="151"/>
  <c r="V1489" i="151"/>
  <c r="W1489" i="151"/>
  <c r="R1490" i="151"/>
  <c r="S1490" i="151"/>
  <c r="U1490" i="151"/>
  <c r="V1490" i="151"/>
  <c r="W1490" i="151"/>
  <c r="R1491" i="151"/>
  <c r="S1491" i="151"/>
  <c r="U1491" i="151"/>
  <c r="V1491" i="151"/>
  <c r="W1491" i="151"/>
  <c r="R1492" i="151"/>
  <c r="S1492" i="151"/>
  <c r="U1492" i="151"/>
  <c r="V1492" i="151"/>
  <c r="W1492" i="151"/>
  <c r="R1493" i="151"/>
  <c r="S1493" i="151"/>
  <c r="U1493" i="151"/>
  <c r="V1493" i="151"/>
  <c r="W1493" i="151"/>
  <c r="R1494" i="151"/>
  <c r="S1494" i="151"/>
  <c r="U1494" i="151"/>
  <c r="V1494" i="151"/>
  <c r="W1494" i="151"/>
  <c r="R1495" i="151"/>
  <c r="S1495" i="151"/>
  <c r="U1495" i="151"/>
  <c r="V1495" i="151"/>
  <c r="W1495" i="151"/>
  <c r="R1496" i="151"/>
  <c r="S1496" i="151"/>
  <c r="U1496" i="151"/>
  <c r="V1496" i="151"/>
  <c r="W1496" i="151"/>
  <c r="R1497" i="151"/>
  <c r="S1497" i="151"/>
  <c r="U1497" i="151"/>
  <c r="V1497" i="151"/>
  <c r="W1497" i="151"/>
  <c r="R1498" i="151"/>
  <c r="S1498" i="151"/>
  <c r="U1498" i="151"/>
  <c r="V1498" i="151"/>
  <c r="W1498" i="151"/>
  <c r="R1499" i="151"/>
  <c r="S1499" i="151"/>
  <c r="U1499" i="151"/>
  <c r="V1499" i="151"/>
  <c r="W1499" i="151"/>
  <c r="R1500" i="151"/>
  <c r="S1500" i="151"/>
  <c r="U1500" i="151"/>
  <c r="V1500" i="151"/>
  <c r="W1500" i="151"/>
  <c r="R1501" i="151"/>
  <c r="S1501" i="151"/>
  <c r="U1501" i="151"/>
  <c r="V1501" i="151"/>
  <c r="W1501" i="151"/>
  <c r="R1502" i="151"/>
  <c r="S1502" i="151"/>
  <c r="U1502" i="151"/>
  <c r="V1502" i="151"/>
  <c r="W1502" i="151"/>
  <c r="R1503" i="151"/>
  <c r="S1503" i="151"/>
  <c r="U1503" i="151"/>
  <c r="V1503" i="151"/>
  <c r="W1503" i="151"/>
  <c r="R1504" i="151"/>
  <c r="S1504" i="151"/>
  <c r="U1504" i="151"/>
  <c r="V1504" i="151"/>
  <c r="W1504" i="151"/>
  <c r="R1505" i="151"/>
  <c r="S1505" i="151"/>
  <c r="U1505" i="151"/>
  <c r="V1505" i="151"/>
  <c r="W1505" i="151"/>
  <c r="R1506" i="151"/>
  <c r="S1506" i="151"/>
  <c r="U1506" i="151"/>
  <c r="V1506" i="151"/>
  <c r="W1506" i="151"/>
  <c r="R1507" i="151"/>
  <c r="S1507" i="151"/>
  <c r="U1507" i="151"/>
  <c r="V1507" i="151"/>
  <c r="W1507" i="151"/>
  <c r="R1508" i="151"/>
  <c r="S1508" i="151"/>
  <c r="U1508" i="151"/>
  <c r="V1508" i="151"/>
  <c r="W1508" i="151"/>
  <c r="R1509" i="151"/>
  <c r="S1509" i="151"/>
  <c r="U1509" i="151"/>
  <c r="V1509" i="151"/>
  <c r="W1509" i="151"/>
  <c r="R1510" i="151"/>
  <c r="S1510" i="151"/>
  <c r="U1510" i="151"/>
  <c r="V1510" i="151"/>
  <c r="W1510" i="151"/>
  <c r="R1511" i="151"/>
  <c r="S1511" i="151"/>
  <c r="U1511" i="151"/>
  <c r="V1511" i="151"/>
  <c r="W1511" i="151"/>
  <c r="R1512" i="151"/>
  <c r="S1512" i="151"/>
  <c r="U1512" i="151"/>
  <c r="V1512" i="151"/>
  <c r="W1512" i="151"/>
  <c r="R1513" i="151"/>
  <c r="S1513" i="151"/>
  <c r="U1513" i="151"/>
  <c r="V1513" i="151"/>
  <c r="W1513" i="151"/>
  <c r="R1514" i="151"/>
  <c r="S1514" i="151"/>
  <c r="U1514" i="151"/>
  <c r="V1514" i="151"/>
  <c r="W1514" i="151"/>
  <c r="R1515" i="151"/>
  <c r="S1515" i="151"/>
  <c r="U1515" i="151"/>
  <c r="V1515" i="151"/>
  <c r="W1515" i="151"/>
  <c r="R1516" i="151"/>
  <c r="S1516" i="151"/>
  <c r="U1516" i="151"/>
  <c r="V1516" i="151"/>
  <c r="W1516" i="151"/>
  <c r="R1517" i="151"/>
  <c r="S1517" i="151"/>
  <c r="U1517" i="151"/>
  <c r="V1517" i="151"/>
  <c r="W1517" i="151"/>
  <c r="R1518" i="151"/>
  <c r="S1518" i="151"/>
  <c r="U1518" i="151"/>
  <c r="V1518" i="151"/>
  <c r="W1518" i="151"/>
  <c r="R1519" i="151"/>
  <c r="S1519" i="151"/>
  <c r="U1519" i="151"/>
  <c r="V1519" i="151"/>
  <c r="W1519" i="151"/>
  <c r="R1520" i="151"/>
  <c r="S1520" i="151"/>
  <c r="U1520" i="151"/>
  <c r="V1520" i="151"/>
  <c r="W1520" i="151"/>
  <c r="R1521" i="151"/>
  <c r="S1521" i="151"/>
  <c r="U1521" i="151"/>
  <c r="V1521" i="151"/>
  <c r="W1521" i="151"/>
  <c r="R1522" i="151"/>
  <c r="S1522" i="151"/>
  <c r="U1522" i="151"/>
  <c r="V1522" i="151"/>
  <c r="W1522" i="151"/>
  <c r="R1523" i="151"/>
  <c r="S1523" i="151"/>
  <c r="U1523" i="151"/>
  <c r="V1523" i="151"/>
  <c r="W1523" i="151"/>
  <c r="R1524" i="151"/>
  <c r="S1524" i="151"/>
  <c r="U1524" i="151"/>
  <c r="V1524" i="151"/>
  <c r="W1524" i="151"/>
  <c r="R1525" i="151"/>
  <c r="S1525" i="151"/>
  <c r="U1525" i="151"/>
  <c r="V1525" i="151"/>
  <c r="W1525" i="151"/>
  <c r="R1526" i="151"/>
  <c r="S1526" i="151"/>
  <c r="U1526" i="151"/>
  <c r="V1526" i="151"/>
  <c r="W1526" i="151"/>
  <c r="R1527" i="151"/>
  <c r="S1527" i="151"/>
  <c r="U1527" i="151"/>
  <c r="V1527" i="151"/>
  <c r="W1527" i="151"/>
  <c r="R1528" i="151"/>
  <c r="S1528" i="151"/>
  <c r="U1528" i="151"/>
  <c r="V1528" i="151"/>
  <c r="W1528" i="151"/>
  <c r="R1529" i="151"/>
  <c r="S1529" i="151"/>
  <c r="U1529" i="151"/>
  <c r="V1529" i="151"/>
  <c r="W1529" i="151"/>
  <c r="R1530" i="151"/>
  <c r="S1530" i="151"/>
  <c r="U1530" i="151"/>
  <c r="V1530" i="151"/>
  <c r="W1530" i="151"/>
  <c r="R1531" i="151"/>
  <c r="S1531" i="151"/>
  <c r="U1531" i="151"/>
  <c r="V1531" i="151"/>
  <c r="W1531" i="151"/>
  <c r="R1532" i="151"/>
  <c r="S1532" i="151"/>
  <c r="U1532" i="151"/>
  <c r="V1532" i="151"/>
  <c r="W1532" i="151"/>
  <c r="R1533" i="151"/>
  <c r="S1533" i="151"/>
  <c r="U1533" i="151"/>
  <c r="V1533" i="151"/>
  <c r="W1533" i="151"/>
  <c r="R1534" i="151"/>
  <c r="S1534" i="151"/>
  <c r="U1534" i="151"/>
  <c r="V1534" i="151"/>
  <c r="W1534" i="151"/>
  <c r="R1535" i="151"/>
  <c r="S1535" i="151"/>
  <c r="U1535" i="151"/>
  <c r="V1535" i="151"/>
  <c r="W1535" i="151"/>
  <c r="R1536" i="151"/>
  <c r="S1536" i="151"/>
  <c r="U1536" i="151"/>
  <c r="V1536" i="151"/>
  <c r="W1536" i="151"/>
  <c r="R1537" i="151"/>
  <c r="S1537" i="151"/>
  <c r="U1537" i="151"/>
  <c r="V1537" i="151"/>
  <c r="W1537" i="151"/>
  <c r="R1538" i="151"/>
  <c r="S1538" i="151"/>
  <c r="U1538" i="151"/>
  <c r="V1538" i="151"/>
  <c r="W1538" i="151"/>
  <c r="R1539" i="151"/>
  <c r="S1539" i="151"/>
  <c r="U1539" i="151"/>
  <c r="V1539" i="151"/>
  <c r="W1539" i="151"/>
  <c r="R1540" i="151"/>
  <c r="S1540" i="151"/>
  <c r="U1540" i="151"/>
  <c r="V1540" i="151"/>
  <c r="W1540" i="151"/>
  <c r="R1541" i="151"/>
  <c r="S1541" i="151"/>
  <c r="U1541" i="151"/>
  <c r="V1541" i="151"/>
  <c r="W1541" i="151"/>
  <c r="R1542" i="151"/>
  <c r="S1542" i="151"/>
  <c r="U1542" i="151"/>
  <c r="V1542" i="151"/>
  <c r="W1542" i="151"/>
  <c r="R1543" i="151"/>
  <c r="S1543" i="151"/>
  <c r="U1543" i="151"/>
  <c r="V1543" i="151"/>
  <c r="W1543" i="151"/>
  <c r="R1544" i="151"/>
  <c r="S1544" i="151"/>
  <c r="U1544" i="151"/>
  <c r="V1544" i="151"/>
  <c r="W1544" i="151"/>
  <c r="R1545" i="151"/>
  <c r="S1545" i="151"/>
  <c r="U1545" i="151"/>
  <c r="V1545" i="151"/>
  <c r="W1545" i="151"/>
  <c r="R1546" i="151"/>
  <c r="S1546" i="151"/>
  <c r="U1546" i="151"/>
  <c r="V1546" i="151"/>
  <c r="W1546" i="151"/>
  <c r="R1547" i="151"/>
  <c r="S1547" i="151"/>
  <c r="U1547" i="151"/>
  <c r="V1547" i="151"/>
  <c r="W1547" i="151"/>
  <c r="R1548" i="151"/>
  <c r="S1548" i="151"/>
  <c r="U1548" i="151"/>
  <c r="V1548" i="151"/>
  <c r="W1548" i="151"/>
  <c r="R1549" i="151"/>
  <c r="S1549" i="151"/>
  <c r="U1549" i="151"/>
  <c r="V1549" i="151"/>
  <c r="W1549" i="151"/>
  <c r="R1550" i="151"/>
  <c r="S1550" i="151"/>
  <c r="U1550" i="151"/>
  <c r="V1550" i="151"/>
  <c r="W1550" i="151"/>
  <c r="R1551" i="151"/>
  <c r="S1551" i="151"/>
  <c r="U1551" i="151"/>
  <c r="V1551" i="151"/>
  <c r="W1551" i="151"/>
  <c r="R1552" i="151"/>
  <c r="S1552" i="151"/>
  <c r="U1552" i="151"/>
  <c r="V1552" i="151"/>
  <c r="W1552" i="151"/>
  <c r="R1553" i="151"/>
  <c r="S1553" i="151"/>
  <c r="U1553" i="151"/>
  <c r="V1553" i="151"/>
  <c r="W1553" i="151"/>
  <c r="R1554" i="151"/>
  <c r="S1554" i="151"/>
  <c r="U1554" i="151"/>
  <c r="V1554" i="151"/>
  <c r="W1554" i="151"/>
  <c r="R1555" i="151"/>
  <c r="S1555" i="151"/>
  <c r="U1555" i="151"/>
  <c r="V1555" i="151"/>
  <c r="W1555" i="151"/>
  <c r="R1556" i="151"/>
  <c r="S1556" i="151"/>
  <c r="U1556" i="151"/>
  <c r="V1556" i="151"/>
  <c r="W1556" i="151"/>
  <c r="R1557" i="151"/>
  <c r="S1557" i="151"/>
  <c r="U1557" i="151"/>
  <c r="V1557" i="151"/>
  <c r="W1557" i="151"/>
  <c r="R1558" i="151"/>
  <c r="S1558" i="151"/>
  <c r="U1558" i="151"/>
  <c r="V1558" i="151"/>
  <c r="W1558" i="151"/>
  <c r="R1559" i="151"/>
  <c r="S1559" i="151"/>
  <c r="U1559" i="151"/>
  <c r="V1559" i="151"/>
  <c r="W1559" i="151"/>
  <c r="R1560" i="151"/>
  <c r="S1560" i="151"/>
  <c r="U1560" i="151"/>
  <c r="V1560" i="151"/>
  <c r="W1560" i="151"/>
  <c r="R1561" i="151"/>
  <c r="S1561" i="151"/>
  <c r="U1561" i="151"/>
  <c r="V1561" i="151"/>
  <c r="W1561" i="151"/>
  <c r="R1562" i="151"/>
  <c r="S1562" i="151"/>
  <c r="U1562" i="151"/>
  <c r="V1562" i="151"/>
  <c r="W1562" i="151"/>
  <c r="R1563" i="151"/>
  <c r="S1563" i="151"/>
  <c r="U1563" i="151"/>
  <c r="V1563" i="151"/>
  <c r="W1563" i="151"/>
  <c r="R1564" i="151"/>
  <c r="S1564" i="151"/>
  <c r="U1564" i="151"/>
  <c r="V1564" i="151"/>
  <c r="W1564" i="151"/>
  <c r="R1565" i="151"/>
  <c r="S1565" i="151"/>
  <c r="U1565" i="151"/>
  <c r="V1565" i="151"/>
  <c r="W1565" i="151"/>
  <c r="R1566" i="151"/>
  <c r="S1566" i="151"/>
  <c r="U1566" i="151"/>
  <c r="V1566" i="151"/>
  <c r="W1566" i="151"/>
  <c r="R1567" i="151"/>
  <c r="S1567" i="151"/>
  <c r="U1567" i="151"/>
  <c r="V1567" i="151"/>
  <c r="W1567" i="151"/>
  <c r="R1568" i="151"/>
  <c r="S1568" i="151"/>
  <c r="U1568" i="151"/>
  <c r="V1568" i="151"/>
  <c r="W1568" i="151"/>
  <c r="R1569" i="151"/>
  <c r="S1569" i="151"/>
  <c r="U1569" i="151"/>
  <c r="V1569" i="151"/>
  <c r="W1569" i="151"/>
  <c r="R1570" i="151"/>
  <c r="S1570" i="151"/>
  <c r="U1570" i="151"/>
  <c r="V1570" i="151"/>
  <c r="W1570" i="151"/>
  <c r="R1571" i="151"/>
  <c r="S1571" i="151"/>
  <c r="U1571" i="151"/>
  <c r="V1571" i="151"/>
  <c r="W1571" i="151"/>
  <c r="R1572" i="151"/>
  <c r="S1572" i="151"/>
  <c r="U1572" i="151"/>
  <c r="V1572" i="151"/>
  <c r="W1572" i="151"/>
  <c r="R1573" i="151"/>
  <c r="S1573" i="151"/>
  <c r="U1573" i="151"/>
  <c r="V1573" i="151"/>
  <c r="W1573" i="151"/>
  <c r="R1574" i="151"/>
  <c r="S1574" i="151"/>
  <c r="U1574" i="151"/>
  <c r="V1574" i="151"/>
  <c r="W1574" i="151"/>
  <c r="R1575" i="151"/>
  <c r="S1575" i="151"/>
  <c r="U1575" i="151"/>
  <c r="V1575" i="151"/>
  <c r="W1575" i="151"/>
  <c r="R1576" i="151"/>
  <c r="S1576" i="151"/>
  <c r="U1576" i="151"/>
  <c r="V1576" i="151"/>
  <c r="W1576" i="151"/>
  <c r="R1577" i="151"/>
  <c r="S1577" i="151"/>
  <c r="U1577" i="151"/>
  <c r="V1577" i="151"/>
  <c r="W1577" i="151"/>
  <c r="R1578" i="151"/>
  <c r="S1578" i="151"/>
  <c r="U1578" i="151"/>
  <c r="V1578" i="151"/>
  <c r="W1578" i="151"/>
  <c r="R1579" i="151"/>
  <c r="S1579" i="151"/>
  <c r="U1579" i="151"/>
  <c r="V1579" i="151"/>
  <c r="W1579" i="151"/>
  <c r="R1580" i="151"/>
  <c r="S1580" i="151"/>
  <c r="U1580" i="151"/>
  <c r="V1580" i="151"/>
  <c r="W1580" i="151"/>
  <c r="R1581" i="151"/>
  <c r="S1581" i="151"/>
  <c r="U1581" i="151"/>
  <c r="V1581" i="151"/>
  <c r="W1581" i="151"/>
  <c r="R1582" i="151"/>
  <c r="S1582" i="151"/>
  <c r="U1582" i="151"/>
  <c r="V1582" i="151"/>
  <c r="W1582" i="151"/>
  <c r="R1583" i="151"/>
  <c r="S1583" i="151"/>
  <c r="U1583" i="151"/>
  <c r="V1583" i="151"/>
  <c r="W1583" i="151"/>
  <c r="R1584" i="151"/>
  <c r="S1584" i="151"/>
  <c r="U1584" i="151"/>
  <c r="V1584" i="151"/>
  <c r="W1584" i="151"/>
  <c r="R1585" i="151"/>
  <c r="S1585" i="151"/>
  <c r="U1585" i="151"/>
  <c r="V1585" i="151"/>
  <c r="W1585" i="151"/>
  <c r="R1586" i="151"/>
  <c r="S1586" i="151"/>
  <c r="U1586" i="151"/>
  <c r="V1586" i="151"/>
  <c r="W1586" i="151"/>
  <c r="R1587" i="151"/>
  <c r="S1587" i="151"/>
  <c r="U1587" i="151"/>
  <c r="V1587" i="151"/>
  <c r="W1587" i="151"/>
  <c r="R1588" i="151"/>
  <c r="S1588" i="151"/>
  <c r="U1588" i="151"/>
  <c r="V1588" i="151"/>
  <c r="W1588" i="151"/>
  <c r="R1589" i="151"/>
  <c r="S1589" i="151"/>
  <c r="U1589" i="151"/>
  <c r="V1589" i="151"/>
  <c r="W1589" i="151"/>
  <c r="R1590" i="151"/>
  <c r="S1590" i="151"/>
  <c r="U1590" i="151"/>
  <c r="V1590" i="151"/>
  <c r="W1590" i="151"/>
  <c r="R1591" i="151"/>
  <c r="S1591" i="151"/>
  <c r="U1591" i="151"/>
  <c r="V1591" i="151"/>
  <c r="W1591" i="151"/>
  <c r="R1592" i="151"/>
  <c r="S1592" i="151"/>
  <c r="U1592" i="151"/>
  <c r="V1592" i="151"/>
  <c r="W1592" i="151"/>
  <c r="R1593" i="151"/>
  <c r="S1593" i="151"/>
  <c r="U1593" i="151"/>
  <c r="V1593" i="151"/>
  <c r="W1593" i="151"/>
  <c r="R1594" i="151"/>
  <c r="S1594" i="151"/>
  <c r="U1594" i="151"/>
  <c r="V1594" i="151"/>
  <c r="W1594" i="151"/>
  <c r="R1595" i="151"/>
  <c r="S1595" i="151"/>
  <c r="U1595" i="151"/>
  <c r="V1595" i="151"/>
  <c r="W1595" i="151"/>
  <c r="R1596" i="151"/>
  <c r="S1596" i="151"/>
  <c r="U1596" i="151"/>
  <c r="V1596" i="151"/>
  <c r="W1596" i="151"/>
  <c r="R1597" i="151"/>
  <c r="S1597" i="151"/>
  <c r="U1597" i="151"/>
  <c r="V1597" i="151"/>
  <c r="W1597" i="151"/>
  <c r="R1598" i="151"/>
  <c r="S1598" i="151"/>
  <c r="U1598" i="151"/>
  <c r="V1598" i="151"/>
  <c r="W1598" i="151"/>
  <c r="R1599" i="151"/>
  <c r="S1599" i="151"/>
  <c r="U1599" i="151"/>
  <c r="V1599" i="151"/>
  <c r="W1599" i="151"/>
  <c r="R1600" i="151"/>
  <c r="S1600" i="151"/>
  <c r="U1600" i="151"/>
  <c r="V1600" i="151"/>
  <c r="W1600" i="151"/>
  <c r="R1601" i="151"/>
  <c r="S1601" i="151"/>
  <c r="U1601" i="151"/>
  <c r="V1601" i="151"/>
  <c r="W1601" i="151"/>
  <c r="R1602" i="151"/>
  <c r="S1602" i="151"/>
  <c r="U1602" i="151"/>
  <c r="V1602" i="151"/>
  <c r="W1602" i="151"/>
  <c r="R1603" i="151"/>
  <c r="S1603" i="151"/>
  <c r="U1603" i="151"/>
  <c r="V1603" i="151"/>
  <c r="W1603" i="151"/>
  <c r="R1604" i="151"/>
  <c r="S1604" i="151"/>
  <c r="U1604" i="151"/>
  <c r="V1604" i="151"/>
  <c r="W1604" i="151"/>
  <c r="R1605" i="151"/>
  <c r="S1605" i="151"/>
  <c r="U1605" i="151"/>
  <c r="V1605" i="151"/>
  <c r="W1605" i="151"/>
  <c r="R1606" i="151"/>
  <c r="S1606" i="151"/>
  <c r="U1606" i="151"/>
  <c r="V1606" i="151"/>
  <c r="W1606" i="151"/>
  <c r="R1607" i="151"/>
  <c r="S1607" i="151"/>
  <c r="U1607" i="151"/>
  <c r="V1607" i="151"/>
  <c r="W1607" i="151"/>
  <c r="R1608" i="151"/>
  <c r="S1608" i="151"/>
  <c r="U1608" i="151"/>
  <c r="V1608" i="151"/>
  <c r="W1608" i="151"/>
  <c r="R1609" i="151"/>
  <c r="S1609" i="151"/>
  <c r="U1609" i="151"/>
  <c r="V1609" i="151"/>
  <c r="W1609" i="151"/>
  <c r="R1610" i="151"/>
  <c r="S1610" i="151"/>
  <c r="U1610" i="151"/>
  <c r="V1610" i="151"/>
  <c r="W1610" i="151"/>
  <c r="R1611" i="151"/>
  <c r="S1611" i="151"/>
  <c r="U1611" i="151"/>
  <c r="V1611" i="151"/>
  <c r="W1611" i="151"/>
  <c r="R1612" i="151"/>
  <c r="S1612" i="151"/>
  <c r="U1612" i="151"/>
  <c r="V1612" i="151"/>
  <c r="W1612" i="151"/>
  <c r="R1613" i="151"/>
  <c r="S1613" i="151"/>
  <c r="U1613" i="151"/>
  <c r="V1613" i="151"/>
  <c r="W1613" i="151"/>
  <c r="R1614" i="151"/>
  <c r="S1614" i="151"/>
  <c r="U1614" i="151"/>
  <c r="V1614" i="151"/>
  <c r="W1614" i="151"/>
  <c r="R1615" i="151"/>
  <c r="S1615" i="151"/>
  <c r="U1615" i="151"/>
  <c r="V1615" i="151"/>
  <c r="W1615" i="151"/>
  <c r="R1616" i="151"/>
  <c r="S1616" i="151"/>
  <c r="U1616" i="151"/>
  <c r="V1616" i="151"/>
  <c r="W1616" i="151"/>
  <c r="R1617" i="151"/>
  <c r="S1617" i="151"/>
  <c r="U1617" i="151"/>
  <c r="V1617" i="151"/>
  <c r="W1617" i="151"/>
  <c r="R1618" i="151"/>
  <c r="S1618" i="151"/>
  <c r="U1618" i="151"/>
  <c r="V1618" i="151"/>
  <c r="W1618" i="151"/>
  <c r="R1619" i="151"/>
  <c r="S1619" i="151"/>
  <c r="U1619" i="151"/>
  <c r="V1619" i="151"/>
  <c r="W1619" i="151"/>
  <c r="R1620" i="151"/>
  <c r="S1620" i="151"/>
  <c r="U1620" i="151"/>
  <c r="V1620" i="151"/>
  <c r="W1620" i="151"/>
  <c r="R1621" i="151"/>
  <c r="S1621" i="151"/>
  <c r="U1621" i="151"/>
  <c r="V1621" i="151"/>
  <c r="W1621" i="151"/>
  <c r="R1622" i="151"/>
  <c r="S1622" i="151"/>
  <c r="U1622" i="151"/>
  <c r="V1622" i="151"/>
  <c r="W1622" i="151"/>
  <c r="R1623" i="151"/>
  <c r="S1623" i="151"/>
  <c r="U1623" i="151"/>
  <c r="V1623" i="151"/>
  <c r="W1623" i="151"/>
  <c r="R1624" i="151"/>
  <c r="S1624" i="151"/>
  <c r="U1624" i="151"/>
  <c r="V1624" i="151"/>
  <c r="W1624" i="151"/>
  <c r="R1625" i="151"/>
  <c r="S1625" i="151"/>
  <c r="U1625" i="151"/>
  <c r="V1625" i="151"/>
  <c r="W1625" i="151"/>
  <c r="R1626" i="151"/>
  <c r="S1626" i="151"/>
  <c r="U1626" i="151"/>
  <c r="V1626" i="151"/>
  <c r="W1626" i="151"/>
  <c r="R1627" i="151"/>
  <c r="S1627" i="151"/>
  <c r="U1627" i="151"/>
  <c r="V1627" i="151"/>
  <c r="W1627" i="151"/>
  <c r="R1628" i="151"/>
  <c r="S1628" i="151"/>
  <c r="U1628" i="151"/>
  <c r="V1628" i="151"/>
  <c r="W1628" i="151"/>
  <c r="R1629" i="151"/>
  <c r="S1629" i="151"/>
  <c r="U1629" i="151"/>
  <c r="V1629" i="151"/>
  <c r="W1629" i="151"/>
  <c r="R1630" i="151"/>
  <c r="S1630" i="151"/>
  <c r="U1630" i="151"/>
  <c r="V1630" i="151"/>
  <c r="W1630" i="151"/>
  <c r="R1631" i="151"/>
  <c r="S1631" i="151"/>
  <c r="U1631" i="151"/>
  <c r="V1631" i="151"/>
  <c r="W1631" i="151"/>
  <c r="R1632" i="151"/>
  <c r="S1632" i="151"/>
  <c r="U1632" i="151"/>
  <c r="V1632" i="151"/>
  <c r="W1632" i="151"/>
  <c r="R1633" i="151"/>
  <c r="S1633" i="151"/>
  <c r="U1633" i="151"/>
  <c r="V1633" i="151"/>
  <c r="W1633" i="151"/>
  <c r="R1634" i="151"/>
  <c r="S1634" i="151"/>
  <c r="U1634" i="151"/>
  <c r="V1634" i="151"/>
  <c r="W1634" i="151"/>
  <c r="R1635" i="151"/>
  <c r="S1635" i="151"/>
  <c r="U1635" i="151"/>
  <c r="V1635" i="151"/>
  <c r="W1635" i="151"/>
  <c r="R1636" i="151"/>
  <c r="S1636" i="151"/>
  <c r="U1636" i="151"/>
  <c r="V1636" i="151"/>
  <c r="W1636" i="151"/>
  <c r="R1637" i="151"/>
  <c r="S1637" i="151"/>
  <c r="U1637" i="151"/>
  <c r="V1637" i="151"/>
  <c r="W1637" i="151"/>
  <c r="R1638" i="151"/>
  <c r="S1638" i="151"/>
  <c r="U1638" i="151"/>
  <c r="V1638" i="151"/>
  <c r="W1638" i="151"/>
  <c r="R1639" i="151"/>
  <c r="S1639" i="151"/>
  <c r="U1639" i="151"/>
  <c r="V1639" i="151"/>
  <c r="W1639" i="151"/>
  <c r="R1640" i="151"/>
  <c r="S1640" i="151"/>
  <c r="U1640" i="151"/>
  <c r="V1640" i="151"/>
  <c r="W1640" i="151"/>
  <c r="R1641" i="151"/>
  <c r="S1641" i="151"/>
  <c r="U1641" i="151"/>
  <c r="V1641" i="151"/>
  <c r="W1641" i="151"/>
  <c r="R1642" i="151"/>
  <c r="S1642" i="151"/>
  <c r="U1642" i="151"/>
  <c r="V1642" i="151"/>
  <c r="W1642" i="151"/>
  <c r="R1643" i="151"/>
  <c r="S1643" i="151"/>
  <c r="U1643" i="151"/>
  <c r="V1643" i="151"/>
  <c r="W1643" i="151"/>
  <c r="R1644" i="151"/>
  <c r="S1644" i="151"/>
  <c r="U1644" i="151"/>
  <c r="V1644" i="151"/>
  <c r="W1644" i="151"/>
  <c r="R1645" i="151"/>
  <c r="S1645" i="151"/>
  <c r="U1645" i="151"/>
  <c r="V1645" i="151"/>
  <c r="W1645" i="151"/>
  <c r="R1646" i="151"/>
  <c r="S1646" i="151"/>
  <c r="U1646" i="151"/>
  <c r="V1646" i="151"/>
  <c r="W1646" i="151"/>
  <c r="R1647" i="151"/>
  <c r="S1647" i="151"/>
  <c r="U1647" i="151"/>
  <c r="V1647" i="151"/>
  <c r="W1647" i="151"/>
  <c r="R1648" i="151"/>
  <c r="S1648" i="151"/>
  <c r="U1648" i="151"/>
  <c r="V1648" i="151"/>
  <c r="W1648" i="151"/>
  <c r="R1649" i="151"/>
  <c r="S1649" i="151"/>
  <c r="U1649" i="151"/>
  <c r="V1649" i="151"/>
  <c r="W1649" i="151"/>
  <c r="R1650" i="151"/>
  <c r="S1650" i="151"/>
  <c r="U1650" i="151"/>
  <c r="V1650" i="151"/>
  <c r="W1650" i="151"/>
  <c r="R1651" i="151"/>
  <c r="S1651" i="151"/>
  <c r="U1651" i="151"/>
  <c r="V1651" i="151"/>
  <c r="W1651" i="151"/>
  <c r="R1652" i="151"/>
  <c r="S1652" i="151"/>
  <c r="U1652" i="151"/>
  <c r="V1652" i="151"/>
  <c r="W1652" i="151"/>
  <c r="R1653" i="151"/>
  <c r="S1653" i="151"/>
  <c r="U1653" i="151"/>
  <c r="V1653" i="151"/>
  <c r="W1653" i="151"/>
  <c r="R1654" i="151"/>
  <c r="S1654" i="151"/>
  <c r="U1654" i="151"/>
  <c r="V1654" i="151"/>
  <c r="W1654" i="151"/>
  <c r="R1655" i="151"/>
  <c r="S1655" i="151"/>
  <c r="U1655" i="151"/>
  <c r="V1655" i="151"/>
  <c r="W1655" i="151"/>
  <c r="R1656" i="151"/>
  <c r="S1656" i="151"/>
  <c r="U1656" i="151"/>
  <c r="V1656" i="151"/>
  <c r="W1656" i="151"/>
  <c r="R1657" i="151"/>
  <c r="S1657" i="151"/>
  <c r="U1657" i="151"/>
  <c r="V1657" i="151"/>
  <c r="W1657" i="151"/>
  <c r="R1658" i="151"/>
  <c r="S1658" i="151"/>
  <c r="U1658" i="151"/>
  <c r="V1658" i="151"/>
  <c r="W1658" i="151"/>
  <c r="R1659" i="151"/>
  <c r="S1659" i="151"/>
  <c r="U1659" i="151"/>
  <c r="V1659" i="151"/>
  <c r="W1659" i="151"/>
  <c r="R1660" i="151"/>
  <c r="S1660" i="151"/>
  <c r="U1660" i="151"/>
  <c r="V1660" i="151"/>
  <c r="W1660" i="151"/>
  <c r="R1661" i="151"/>
  <c r="S1661" i="151"/>
  <c r="U1661" i="151"/>
  <c r="V1661" i="151"/>
  <c r="W1661" i="151"/>
  <c r="R1662" i="151"/>
  <c r="S1662" i="151"/>
  <c r="U1662" i="151"/>
  <c r="V1662" i="151"/>
  <c r="W1662" i="151"/>
  <c r="R1663" i="151"/>
  <c r="S1663" i="151"/>
  <c r="U1663" i="151"/>
  <c r="V1663" i="151"/>
  <c r="W1663" i="151"/>
  <c r="R1664" i="151"/>
  <c r="S1664" i="151"/>
  <c r="U1664" i="151"/>
  <c r="V1664" i="151"/>
  <c r="W1664" i="151"/>
  <c r="R1665" i="151"/>
  <c r="S1665" i="151"/>
  <c r="U1665" i="151"/>
  <c r="V1665" i="151"/>
  <c r="W1665" i="151"/>
  <c r="R1666" i="151"/>
  <c r="S1666" i="151"/>
  <c r="U1666" i="151"/>
  <c r="V1666" i="151"/>
  <c r="W1666" i="151"/>
  <c r="R1667" i="151"/>
  <c r="S1667" i="151"/>
  <c r="U1667" i="151"/>
  <c r="V1667" i="151"/>
  <c r="W1667" i="151"/>
  <c r="R1668" i="151"/>
  <c r="S1668" i="151"/>
  <c r="U1668" i="151"/>
  <c r="V1668" i="151"/>
  <c r="W1668" i="151"/>
  <c r="R1669" i="151"/>
  <c r="S1669" i="151"/>
  <c r="U1669" i="151"/>
  <c r="V1669" i="151"/>
  <c r="W1669" i="151"/>
  <c r="R1670" i="151"/>
  <c r="S1670" i="151"/>
  <c r="U1670" i="151"/>
  <c r="V1670" i="151"/>
  <c r="W1670" i="151"/>
  <c r="R1671" i="151"/>
  <c r="S1671" i="151"/>
  <c r="U1671" i="151"/>
  <c r="V1671" i="151"/>
  <c r="W1671" i="151"/>
  <c r="R1672" i="151"/>
  <c r="S1672" i="151"/>
  <c r="U1672" i="151"/>
  <c r="V1672" i="151"/>
  <c r="W1672" i="151"/>
  <c r="R1673" i="151"/>
  <c r="S1673" i="151"/>
  <c r="U1673" i="151"/>
  <c r="V1673" i="151"/>
  <c r="W1673" i="151"/>
  <c r="R1674" i="151"/>
  <c r="S1674" i="151"/>
  <c r="U1674" i="151"/>
  <c r="V1674" i="151"/>
  <c r="W1674" i="151"/>
  <c r="R1675" i="151"/>
  <c r="S1675" i="151"/>
  <c r="U1675" i="151"/>
  <c r="V1675" i="151"/>
  <c r="W1675" i="151"/>
  <c r="R1676" i="151"/>
  <c r="S1676" i="151"/>
  <c r="U1676" i="151"/>
  <c r="V1676" i="151"/>
  <c r="W1676" i="151"/>
  <c r="R1677" i="151"/>
  <c r="S1677" i="151"/>
  <c r="U1677" i="151"/>
  <c r="V1677" i="151"/>
  <c r="W1677" i="151"/>
  <c r="R1678" i="151"/>
  <c r="S1678" i="151"/>
  <c r="U1678" i="151"/>
  <c r="V1678" i="151"/>
  <c r="W1678" i="151"/>
  <c r="R1679" i="151"/>
  <c r="S1679" i="151"/>
  <c r="U1679" i="151"/>
  <c r="V1679" i="151"/>
  <c r="W1679" i="151"/>
  <c r="R1680" i="151"/>
  <c r="S1680" i="151"/>
  <c r="U1680" i="151"/>
  <c r="V1680" i="151"/>
  <c r="W1680" i="151"/>
  <c r="R1681" i="151"/>
  <c r="S1681" i="151"/>
  <c r="U1681" i="151"/>
  <c r="V1681" i="151"/>
  <c r="W1681" i="151"/>
  <c r="R1682" i="151"/>
  <c r="S1682" i="151"/>
  <c r="U1682" i="151"/>
  <c r="V1682" i="151"/>
  <c r="W1682" i="151"/>
  <c r="R1683" i="151"/>
  <c r="S1683" i="151"/>
  <c r="U1683" i="151"/>
  <c r="V1683" i="151"/>
  <c r="W1683" i="151"/>
  <c r="R1684" i="151"/>
  <c r="S1684" i="151"/>
  <c r="U1684" i="151"/>
  <c r="V1684" i="151"/>
  <c r="W1684" i="151"/>
  <c r="R1685" i="151"/>
  <c r="S1685" i="151"/>
  <c r="U1685" i="151"/>
  <c r="V1685" i="151"/>
  <c r="W1685" i="151"/>
  <c r="R1686" i="151"/>
  <c r="S1686" i="151"/>
  <c r="U1686" i="151"/>
  <c r="V1686" i="151"/>
  <c r="W1686" i="151"/>
  <c r="R1687" i="151"/>
  <c r="S1687" i="151"/>
  <c r="U1687" i="151"/>
  <c r="V1687" i="151"/>
  <c r="W1687" i="151"/>
  <c r="R1688" i="151"/>
  <c r="S1688" i="151"/>
  <c r="U1688" i="151"/>
  <c r="V1688" i="151"/>
  <c r="W1688" i="151"/>
  <c r="R1689" i="151"/>
  <c r="S1689" i="151"/>
  <c r="U1689" i="151"/>
  <c r="V1689" i="151"/>
  <c r="W1689" i="151"/>
  <c r="R1690" i="151"/>
  <c r="S1690" i="151"/>
  <c r="U1690" i="151"/>
  <c r="V1690" i="151"/>
  <c r="W1690" i="151"/>
  <c r="R1691" i="151"/>
  <c r="S1691" i="151"/>
  <c r="U1691" i="151"/>
  <c r="V1691" i="151"/>
  <c r="W1691" i="151"/>
  <c r="R1692" i="151"/>
  <c r="S1692" i="151"/>
  <c r="U1692" i="151"/>
  <c r="V1692" i="151"/>
  <c r="W1692" i="151"/>
  <c r="R1693" i="151"/>
  <c r="S1693" i="151"/>
  <c r="U1693" i="151"/>
  <c r="V1693" i="151"/>
  <c r="W1693" i="151"/>
  <c r="R1694" i="151"/>
  <c r="S1694" i="151"/>
  <c r="U1694" i="151"/>
  <c r="V1694" i="151"/>
  <c r="W1694" i="151"/>
  <c r="R1695" i="151"/>
  <c r="S1695" i="151"/>
  <c r="U1695" i="151"/>
  <c r="V1695" i="151"/>
  <c r="W1695" i="151"/>
  <c r="R1696" i="151"/>
  <c r="S1696" i="151"/>
  <c r="U1696" i="151"/>
  <c r="V1696" i="151"/>
  <c r="W1696" i="151"/>
  <c r="R1697" i="151"/>
  <c r="S1697" i="151"/>
  <c r="U1697" i="151"/>
  <c r="V1697" i="151"/>
  <c r="W1697" i="151"/>
  <c r="R1698" i="151"/>
  <c r="S1698" i="151"/>
  <c r="U1698" i="151"/>
  <c r="V1698" i="151"/>
  <c r="W1698" i="151"/>
  <c r="R1699" i="151"/>
  <c r="S1699" i="151"/>
  <c r="U1699" i="151"/>
  <c r="V1699" i="151"/>
  <c r="W1699" i="151"/>
  <c r="R1700" i="151"/>
  <c r="S1700" i="151"/>
  <c r="U1700" i="151"/>
  <c r="V1700" i="151"/>
  <c r="W1700" i="151"/>
  <c r="R1701" i="151"/>
  <c r="S1701" i="151"/>
  <c r="U1701" i="151"/>
  <c r="V1701" i="151"/>
  <c r="W1701" i="151"/>
  <c r="R1702" i="151"/>
  <c r="S1702" i="151"/>
  <c r="U1702" i="151"/>
  <c r="V1702" i="151"/>
  <c r="W1702" i="151"/>
  <c r="R1703" i="151"/>
  <c r="S1703" i="151"/>
  <c r="U1703" i="151"/>
  <c r="V1703" i="151"/>
  <c r="W1703" i="151"/>
  <c r="R1704" i="151"/>
  <c r="S1704" i="151"/>
  <c r="U1704" i="151"/>
  <c r="V1704" i="151"/>
  <c r="W1704" i="151"/>
  <c r="R1705" i="151"/>
  <c r="S1705" i="151"/>
  <c r="U1705" i="151"/>
  <c r="V1705" i="151"/>
  <c r="W1705" i="151"/>
  <c r="R1706" i="151"/>
  <c r="S1706" i="151"/>
  <c r="U1706" i="151"/>
  <c r="V1706" i="151"/>
  <c r="W1706" i="151"/>
  <c r="R1707" i="151"/>
  <c r="S1707" i="151"/>
  <c r="U1707" i="151"/>
  <c r="V1707" i="151"/>
  <c r="W1707" i="151"/>
  <c r="R1708" i="151"/>
  <c r="S1708" i="151"/>
  <c r="U1708" i="151"/>
  <c r="V1708" i="151"/>
  <c r="W1708" i="151"/>
  <c r="R1709" i="151"/>
  <c r="S1709" i="151"/>
  <c r="U1709" i="151"/>
  <c r="V1709" i="151"/>
  <c r="W1709" i="151"/>
  <c r="R1710" i="151"/>
  <c r="S1710" i="151"/>
  <c r="U1710" i="151"/>
  <c r="V1710" i="151"/>
  <c r="W1710" i="151"/>
  <c r="R1711" i="151"/>
  <c r="S1711" i="151"/>
  <c r="U1711" i="151"/>
  <c r="V1711" i="151"/>
  <c r="W1711" i="151"/>
  <c r="R1712" i="151"/>
  <c r="S1712" i="151"/>
  <c r="U1712" i="151"/>
  <c r="V1712" i="151"/>
  <c r="W1712" i="151"/>
  <c r="R1713" i="151"/>
  <c r="S1713" i="151"/>
  <c r="U1713" i="151"/>
  <c r="V1713" i="151"/>
  <c r="W1713" i="151"/>
  <c r="R1714" i="151"/>
  <c r="S1714" i="151"/>
  <c r="U1714" i="151"/>
  <c r="V1714" i="151"/>
  <c r="W1714" i="151"/>
  <c r="R1715" i="151"/>
  <c r="S1715" i="151"/>
  <c r="U1715" i="151"/>
  <c r="V1715" i="151"/>
  <c r="W1715" i="151"/>
  <c r="R1716" i="151"/>
  <c r="S1716" i="151"/>
  <c r="U1716" i="151"/>
  <c r="V1716" i="151"/>
  <c r="W1716" i="151"/>
  <c r="R1717" i="151"/>
  <c r="S1717" i="151"/>
  <c r="U1717" i="151"/>
  <c r="V1717" i="151"/>
  <c r="W1717" i="151"/>
  <c r="R1718" i="151"/>
  <c r="S1718" i="151"/>
  <c r="U1718" i="151"/>
  <c r="V1718" i="151"/>
  <c r="W1718" i="151"/>
  <c r="R1719" i="151"/>
  <c r="S1719" i="151"/>
  <c r="U1719" i="151"/>
  <c r="V1719" i="151"/>
  <c r="W1719" i="151"/>
  <c r="R1720" i="151"/>
  <c r="S1720" i="151"/>
  <c r="U1720" i="151"/>
  <c r="V1720" i="151"/>
  <c r="W1720" i="151"/>
  <c r="R1721" i="151"/>
  <c r="S1721" i="151"/>
  <c r="U1721" i="151"/>
  <c r="V1721" i="151"/>
  <c r="W1721" i="151"/>
  <c r="R1722" i="151"/>
  <c r="S1722" i="151"/>
  <c r="U1722" i="151"/>
  <c r="V1722" i="151"/>
  <c r="W1722" i="151"/>
  <c r="R1723" i="151"/>
  <c r="S1723" i="151"/>
  <c r="U1723" i="151"/>
  <c r="V1723" i="151"/>
  <c r="W1723" i="151"/>
  <c r="R1724" i="151"/>
  <c r="S1724" i="151"/>
  <c r="U1724" i="151"/>
  <c r="V1724" i="151"/>
  <c r="W1724" i="151"/>
  <c r="R1725" i="151"/>
  <c r="S1725" i="151"/>
  <c r="U1725" i="151"/>
  <c r="V1725" i="151"/>
  <c r="W1725" i="151"/>
  <c r="R1726" i="151"/>
  <c r="S1726" i="151"/>
  <c r="U1726" i="151"/>
  <c r="V1726" i="151"/>
  <c r="W1726" i="151"/>
  <c r="R1727" i="151"/>
  <c r="S1727" i="151"/>
  <c r="U1727" i="151"/>
  <c r="V1727" i="151"/>
  <c r="W1727" i="151"/>
  <c r="R1728" i="151"/>
  <c r="S1728" i="151"/>
  <c r="U1728" i="151"/>
  <c r="V1728" i="151"/>
  <c r="W1728" i="151"/>
  <c r="R1729" i="151"/>
  <c r="S1729" i="151"/>
  <c r="U1729" i="151"/>
  <c r="V1729" i="151"/>
  <c r="W1729" i="151"/>
  <c r="R1730" i="151"/>
  <c r="S1730" i="151"/>
  <c r="U1730" i="151"/>
  <c r="V1730" i="151"/>
  <c r="W1730" i="151"/>
  <c r="R1731" i="151"/>
  <c r="S1731" i="151"/>
  <c r="U1731" i="151"/>
  <c r="V1731" i="151"/>
  <c r="W1731" i="151"/>
  <c r="R1732" i="151"/>
  <c r="S1732" i="151"/>
  <c r="U1732" i="151"/>
  <c r="V1732" i="151"/>
  <c r="W1732" i="151"/>
  <c r="R1733" i="151"/>
  <c r="S1733" i="151"/>
  <c r="U1733" i="151"/>
  <c r="V1733" i="151"/>
  <c r="W1733" i="151"/>
  <c r="R1734" i="151"/>
  <c r="S1734" i="151"/>
  <c r="U1734" i="151"/>
  <c r="V1734" i="151"/>
  <c r="W1734" i="151"/>
  <c r="R1735" i="151"/>
  <c r="S1735" i="151"/>
  <c r="U1735" i="151"/>
  <c r="V1735" i="151"/>
  <c r="W1735" i="151"/>
  <c r="R1736" i="151"/>
  <c r="S1736" i="151"/>
  <c r="U1736" i="151"/>
  <c r="V1736" i="151"/>
  <c r="W1736" i="151"/>
  <c r="R1737" i="151"/>
  <c r="S1737" i="151"/>
  <c r="U1737" i="151"/>
  <c r="V1737" i="151"/>
  <c r="W1737" i="151"/>
  <c r="R1738" i="151"/>
  <c r="S1738" i="151"/>
  <c r="U1738" i="151"/>
  <c r="V1738" i="151"/>
  <c r="W1738" i="151"/>
  <c r="R1739" i="151"/>
  <c r="S1739" i="151"/>
  <c r="U1739" i="151"/>
  <c r="V1739" i="151"/>
  <c r="W1739" i="151"/>
  <c r="R1740" i="151"/>
  <c r="S1740" i="151"/>
  <c r="U1740" i="151"/>
  <c r="V1740" i="151"/>
  <c r="W1740" i="151"/>
  <c r="R1741" i="151"/>
  <c r="S1741" i="151"/>
  <c r="U1741" i="151"/>
  <c r="V1741" i="151"/>
  <c r="W1741" i="151"/>
  <c r="R1742" i="151"/>
  <c r="S1742" i="151"/>
  <c r="U1742" i="151"/>
  <c r="V1742" i="151"/>
  <c r="W1742" i="151"/>
  <c r="R1743" i="151"/>
  <c r="S1743" i="151"/>
  <c r="U1743" i="151"/>
  <c r="V1743" i="151"/>
  <c r="W1743" i="151"/>
  <c r="R1744" i="151"/>
  <c r="S1744" i="151"/>
  <c r="U1744" i="151"/>
  <c r="V1744" i="151"/>
  <c r="W1744" i="151"/>
  <c r="R1745" i="151"/>
  <c r="S1745" i="151"/>
  <c r="U1745" i="151"/>
  <c r="V1745" i="151"/>
  <c r="W1745" i="151"/>
  <c r="R1746" i="151"/>
  <c r="S1746" i="151"/>
  <c r="U1746" i="151"/>
  <c r="V1746" i="151"/>
  <c r="W1746" i="151"/>
  <c r="R1747" i="151"/>
  <c r="S1747" i="151"/>
  <c r="U1747" i="151"/>
  <c r="V1747" i="151"/>
  <c r="W1747" i="151"/>
  <c r="R1748" i="151"/>
  <c r="S1748" i="151"/>
  <c r="U1748" i="151"/>
  <c r="V1748" i="151"/>
  <c r="W1748" i="151"/>
  <c r="R1749" i="151"/>
  <c r="S1749" i="151"/>
  <c r="U1749" i="151"/>
  <c r="V1749" i="151"/>
  <c r="W1749" i="151"/>
  <c r="R1750" i="151"/>
  <c r="S1750" i="151"/>
  <c r="U1750" i="151"/>
  <c r="V1750" i="151"/>
  <c r="W1750" i="151"/>
  <c r="R1751" i="151"/>
  <c r="S1751" i="151"/>
  <c r="U1751" i="151"/>
  <c r="V1751" i="151"/>
  <c r="W1751" i="151"/>
  <c r="R1752" i="151"/>
  <c r="S1752" i="151"/>
  <c r="U1752" i="151"/>
  <c r="V1752" i="151"/>
  <c r="W1752" i="151"/>
  <c r="R1753" i="151"/>
  <c r="S1753" i="151"/>
  <c r="U1753" i="151"/>
  <c r="V1753" i="151"/>
  <c r="W1753" i="151"/>
  <c r="R1754" i="151"/>
  <c r="S1754" i="151"/>
  <c r="U1754" i="151"/>
  <c r="V1754" i="151"/>
  <c r="W1754" i="151"/>
  <c r="R1755" i="151"/>
  <c r="S1755" i="151"/>
  <c r="U1755" i="151"/>
  <c r="V1755" i="151"/>
  <c r="W1755" i="151"/>
  <c r="R1756" i="151"/>
  <c r="S1756" i="151"/>
  <c r="U1756" i="151"/>
  <c r="V1756" i="151"/>
  <c r="W1756" i="151"/>
  <c r="R1757" i="151"/>
  <c r="S1757" i="151"/>
  <c r="U1757" i="151"/>
  <c r="V1757" i="151"/>
  <c r="W1757" i="151"/>
  <c r="R1758" i="151"/>
  <c r="S1758" i="151"/>
  <c r="U1758" i="151"/>
  <c r="V1758" i="151"/>
  <c r="W1758" i="151"/>
  <c r="R1759" i="151"/>
  <c r="S1759" i="151"/>
  <c r="U1759" i="151"/>
  <c r="V1759" i="151"/>
  <c r="W1759" i="151"/>
  <c r="R1760" i="151"/>
  <c r="S1760" i="151"/>
  <c r="U1760" i="151"/>
  <c r="V1760" i="151"/>
  <c r="W1760" i="151"/>
  <c r="R1761" i="151"/>
  <c r="S1761" i="151"/>
  <c r="U1761" i="151"/>
  <c r="V1761" i="151"/>
  <c r="W1761" i="151"/>
  <c r="R1762" i="151"/>
  <c r="S1762" i="151"/>
  <c r="U1762" i="151"/>
  <c r="V1762" i="151"/>
  <c r="W1762" i="151"/>
  <c r="R1763" i="151"/>
  <c r="S1763" i="151"/>
  <c r="U1763" i="151"/>
  <c r="V1763" i="151"/>
  <c r="W1763" i="151"/>
  <c r="R1764" i="151"/>
  <c r="S1764" i="151"/>
  <c r="U1764" i="151"/>
  <c r="V1764" i="151"/>
  <c r="W1764" i="151"/>
  <c r="R1765" i="151"/>
  <c r="S1765" i="151"/>
  <c r="U1765" i="151"/>
  <c r="V1765" i="151"/>
  <c r="W1765" i="151"/>
  <c r="R1766" i="151"/>
  <c r="S1766" i="151"/>
  <c r="U1766" i="151"/>
  <c r="V1766" i="151"/>
  <c r="W1766" i="151"/>
  <c r="R1767" i="151"/>
  <c r="S1767" i="151"/>
  <c r="U1767" i="151"/>
  <c r="V1767" i="151"/>
  <c r="W1767" i="151"/>
  <c r="R1768" i="151"/>
  <c r="S1768" i="151"/>
  <c r="U1768" i="151"/>
  <c r="V1768" i="151"/>
  <c r="W1768" i="151"/>
  <c r="R1769" i="151"/>
  <c r="S1769" i="151"/>
  <c r="U1769" i="151"/>
  <c r="V1769" i="151"/>
  <c r="W1769" i="151"/>
  <c r="R1770" i="151"/>
  <c r="S1770" i="151"/>
  <c r="U1770" i="151"/>
  <c r="V1770" i="151"/>
  <c r="W1770" i="151"/>
  <c r="R1771" i="151"/>
  <c r="S1771" i="151"/>
  <c r="U1771" i="151"/>
  <c r="V1771" i="151"/>
  <c r="W1771" i="151"/>
  <c r="R1772" i="151"/>
  <c r="S1772" i="151"/>
  <c r="U1772" i="151"/>
  <c r="V1772" i="151"/>
  <c r="W1772" i="151"/>
  <c r="R1773" i="151"/>
  <c r="S1773" i="151"/>
  <c r="U1773" i="151"/>
  <c r="V1773" i="151"/>
  <c r="W1773" i="151"/>
  <c r="R1774" i="151"/>
  <c r="S1774" i="151"/>
  <c r="U1774" i="151"/>
  <c r="V1774" i="151"/>
  <c r="W1774" i="151"/>
  <c r="R1775" i="151"/>
  <c r="S1775" i="151"/>
  <c r="U1775" i="151"/>
  <c r="V1775" i="151"/>
  <c r="W1775" i="151"/>
  <c r="R1776" i="151"/>
  <c r="S1776" i="151"/>
  <c r="U1776" i="151"/>
  <c r="V1776" i="151"/>
  <c r="W1776" i="151"/>
  <c r="R1777" i="151"/>
  <c r="S1777" i="151"/>
  <c r="U1777" i="151"/>
  <c r="V1777" i="151"/>
  <c r="W1777" i="151"/>
  <c r="R1778" i="151"/>
  <c r="S1778" i="151"/>
  <c r="U1778" i="151"/>
  <c r="V1778" i="151"/>
  <c r="W1778" i="151"/>
  <c r="R1779" i="151"/>
  <c r="S1779" i="151"/>
  <c r="U1779" i="151"/>
  <c r="V1779" i="151"/>
  <c r="W1779" i="151"/>
  <c r="R1780" i="151"/>
  <c r="S1780" i="151"/>
  <c r="U1780" i="151"/>
  <c r="V1780" i="151"/>
  <c r="W1780" i="151"/>
  <c r="R1781" i="151"/>
  <c r="S1781" i="151"/>
  <c r="U1781" i="151"/>
  <c r="V1781" i="151"/>
  <c r="W1781" i="151"/>
  <c r="R1782" i="151"/>
  <c r="S1782" i="151"/>
  <c r="U1782" i="151"/>
  <c r="V1782" i="151"/>
  <c r="W1782" i="151"/>
  <c r="R1783" i="151"/>
  <c r="S1783" i="151"/>
  <c r="U1783" i="151"/>
  <c r="V1783" i="151"/>
  <c r="W1783" i="151"/>
  <c r="R1784" i="151"/>
  <c r="S1784" i="151"/>
  <c r="U1784" i="151"/>
  <c r="V1784" i="151"/>
  <c r="W1784" i="151"/>
  <c r="R1785" i="151"/>
  <c r="S1785" i="151"/>
  <c r="U1785" i="151"/>
  <c r="V1785" i="151"/>
  <c r="W1785" i="151"/>
  <c r="R1786" i="151"/>
  <c r="S1786" i="151"/>
  <c r="U1786" i="151"/>
  <c r="V1786" i="151"/>
  <c r="W1786" i="151"/>
  <c r="R1787" i="151"/>
  <c r="S1787" i="151"/>
  <c r="U1787" i="151"/>
  <c r="V1787" i="151"/>
  <c r="W1787" i="151"/>
  <c r="R1788" i="151"/>
  <c r="S1788" i="151"/>
  <c r="U1788" i="151"/>
  <c r="V1788" i="151"/>
  <c r="W1788" i="151"/>
  <c r="R1789" i="151"/>
  <c r="S1789" i="151"/>
  <c r="U1789" i="151"/>
  <c r="V1789" i="151"/>
  <c r="W1789" i="151"/>
  <c r="R1790" i="151"/>
  <c r="S1790" i="151"/>
  <c r="U1790" i="151"/>
  <c r="V1790" i="151"/>
  <c r="W1790" i="151"/>
  <c r="R1791" i="151"/>
  <c r="S1791" i="151"/>
  <c r="U1791" i="151"/>
  <c r="V1791" i="151"/>
  <c r="W1791" i="151"/>
  <c r="R1792" i="151"/>
  <c r="S1792" i="151"/>
  <c r="U1792" i="151"/>
  <c r="V1792" i="151"/>
  <c r="W1792" i="151"/>
  <c r="R1793" i="151"/>
  <c r="S1793" i="151"/>
  <c r="U1793" i="151"/>
  <c r="V1793" i="151"/>
  <c r="W1793" i="151"/>
  <c r="R1794" i="151"/>
  <c r="S1794" i="151"/>
  <c r="U1794" i="151"/>
  <c r="V1794" i="151"/>
  <c r="W1794" i="151"/>
  <c r="R1795" i="151"/>
  <c r="S1795" i="151"/>
  <c r="U1795" i="151"/>
  <c r="V1795" i="151"/>
  <c r="W1795" i="151"/>
  <c r="R1796" i="151"/>
  <c r="S1796" i="151"/>
  <c r="U1796" i="151"/>
  <c r="V1796" i="151"/>
  <c r="W1796" i="151"/>
  <c r="R1797" i="151"/>
  <c r="S1797" i="151"/>
  <c r="U1797" i="151"/>
  <c r="V1797" i="151"/>
  <c r="W1797" i="151"/>
  <c r="R1798" i="151"/>
  <c r="S1798" i="151"/>
  <c r="U1798" i="151"/>
  <c r="V1798" i="151"/>
  <c r="W1798" i="151"/>
  <c r="R1799" i="151"/>
  <c r="S1799" i="151"/>
  <c r="U1799" i="151"/>
  <c r="V1799" i="151"/>
  <c r="W1799" i="151"/>
  <c r="R1800" i="151"/>
  <c r="S1800" i="151"/>
  <c r="U1800" i="151"/>
  <c r="V1800" i="151"/>
  <c r="W1800" i="151"/>
  <c r="R1801" i="151"/>
  <c r="S1801" i="151"/>
  <c r="U1801" i="151"/>
  <c r="V1801" i="151"/>
  <c r="W1801" i="151"/>
  <c r="R1802" i="151"/>
  <c r="S1802" i="151"/>
  <c r="U1802" i="151"/>
  <c r="V1802" i="151"/>
  <c r="W1802" i="151"/>
  <c r="R1803" i="151"/>
  <c r="S1803" i="151"/>
  <c r="U1803" i="151"/>
  <c r="V1803" i="151"/>
  <c r="W1803" i="151"/>
  <c r="R1804" i="151"/>
  <c r="S1804" i="151"/>
  <c r="U1804" i="151"/>
  <c r="V1804" i="151"/>
  <c r="W1804" i="151"/>
  <c r="R1805" i="151"/>
  <c r="S1805" i="151"/>
  <c r="U1805" i="151"/>
  <c r="V1805" i="151"/>
  <c r="W1805" i="151"/>
  <c r="R1806" i="151"/>
  <c r="S1806" i="151"/>
  <c r="U1806" i="151"/>
  <c r="V1806" i="151"/>
  <c r="W1806" i="151"/>
  <c r="R1807" i="151"/>
  <c r="S1807" i="151"/>
  <c r="U1807" i="151"/>
  <c r="V1807" i="151"/>
  <c r="W1807" i="151"/>
  <c r="R1808" i="151"/>
  <c r="S1808" i="151"/>
  <c r="U1808" i="151"/>
  <c r="V1808" i="151"/>
  <c r="W1808" i="151"/>
  <c r="R1809" i="151"/>
  <c r="S1809" i="151"/>
  <c r="U1809" i="151"/>
  <c r="V1809" i="151"/>
  <c r="W1809" i="151"/>
  <c r="R1810" i="151"/>
  <c r="S1810" i="151"/>
  <c r="U1810" i="151"/>
  <c r="V1810" i="151"/>
  <c r="W1810" i="151"/>
  <c r="R1811" i="151"/>
  <c r="S1811" i="151"/>
  <c r="U1811" i="151"/>
  <c r="V1811" i="151"/>
  <c r="W1811" i="151"/>
  <c r="R1812" i="151"/>
  <c r="S1812" i="151"/>
  <c r="U1812" i="151"/>
  <c r="V1812" i="151"/>
  <c r="W1812" i="151"/>
  <c r="R1813" i="151"/>
  <c r="S1813" i="151"/>
  <c r="U1813" i="151"/>
  <c r="V1813" i="151"/>
  <c r="W1813" i="151"/>
  <c r="R1814" i="151"/>
  <c r="S1814" i="151"/>
  <c r="U1814" i="151"/>
  <c r="V1814" i="151"/>
  <c r="W1814" i="151"/>
  <c r="R1815" i="151"/>
  <c r="S1815" i="151"/>
  <c r="U1815" i="151"/>
  <c r="V1815" i="151"/>
  <c r="W1815" i="151"/>
  <c r="R1816" i="151"/>
  <c r="S1816" i="151"/>
  <c r="U1816" i="151"/>
  <c r="V1816" i="151"/>
  <c r="W1816" i="151"/>
  <c r="R1817" i="151"/>
  <c r="S1817" i="151"/>
  <c r="U1817" i="151"/>
  <c r="V1817" i="151"/>
  <c r="W1817" i="151"/>
  <c r="R1818" i="151"/>
  <c r="S1818" i="151"/>
  <c r="U1818" i="151"/>
  <c r="V1818" i="151"/>
  <c r="W1818" i="151"/>
  <c r="R1819" i="151"/>
  <c r="S1819" i="151"/>
  <c r="U1819" i="151"/>
  <c r="V1819" i="151"/>
  <c r="W1819" i="151"/>
  <c r="R1820" i="151"/>
  <c r="S1820" i="151"/>
  <c r="U1820" i="151"/>
  <c r="V1820" i="151"/>
  <c r="W1820" i="151"/>
  <c r="R1821" i="151"/>
  <c r="S1821" i="151"/>
  <c r="U1821" i="151"/>
  <c r="V1821" i="151"/>
  <c r="W1821" i="151"/>
  <c r="R1822" i="151"/>
  <c r="S1822" i="151"/>
  <c r="U1822" i="151"/>
  <c r="V1822" i="151"/>
  <c r="W1822" i="151"/>
  <c r="R1823" i="151"/>
  <c r="S1823" i="151"/>
  <c r="U1823" i="151"/>
  <c r="V1823" i="151"/>
  <c r="W1823" i="151"/>
  <c r="R1824" i="151"/>
  <c r="S1824" i="151"/>
  <c r="U1824" i="151"/>
  <c r="V1824" i="151"/>
  <c r="W1824" i="151"/>
  <c r="R1825" i="151"/>
  <c r="S1825" i="151"/>
  <c r="U1825" i="151"/>
  <c r="V1825" i="151"/>
  <c r="W1825" i="151"/>
  <c r="R1826" i="151"/>
  <c r="S1826" i="151"/>
  <c r="U1826" i="151"/>
  <c r="V1826" i="151"/>
  <c r="W1826" i="151"/>
  <c r="R1827" i="151"/>
  <c r="S1827" i="151"/>
  <c r="U1827" i="151"/>
  <c r="V1827" i="151"/>
  <c r="W1827" i="151"/>
  <c r="R1828" i="151"/>
  <c r="S1828" i="151"/>
  <c r="U1828" i="151"/>
  <c r="V1828" i="151"/>
  <c r="W1828" i="151"/>
  <c r="R1829" i="151"/>
  <c r="S1829" i="151"/>
  <c r="U1829" i="151"/>
  <c r="V1829" i="151"/>
  <c r="W1829" i="151"/>
  <c r="R1830" i="151"/>
  <c r="S1830" i="151"/>
  <c r="U1830" i="151"/>
  <c r="V1830" i="151"/>
  <c r="W1830" i="151"/>
  <c r="R1831" i="151"/>
  <c r="S1831" i="151"/>
  <c r="U1831" i="151"/>
  <c r="V1831" i="151"/>
  <c r="W1831" i="151"/>
  <c r="R1832" i="151"/>
  <c r="S1832" i="151"/>
  <c r="U1832" i="151"/>
  <c r="V1832" i="151"/>
  <c r="W1832" i="151"/>
  <c r="R1833" i="151"/>
  <c r="S1833" i="151"/>
  <c r="U1833" i="151"/>
  <c r="V1833" i="151"/>
  <c r="W1833" i="151"/>
  <c r="R1834" i="151"/>
  <c r="S1834" i="151"/>
  <c r="U1834" i="151"/>
  <c r="V1834" i="151"/>
  <c r="W1834" i="151"/>
  <c r="R1835" i="151"/>
  <c r="S1835" i="151"/>
  <c r="U1835" i="151"/>
  <c r="V1835" i="151"/>
  <c r="W1835" i="151"/>
  <c r="R1836" i="151"/>
  <c r="S1836" i="151"/>
  <c r="U1836" i="151"/>
  <c r="V1836" i="151"/>
  <c r="W1836" i="151"/>
  <c r="R1837" i="151"/>
  <c r="S1837" i="151"/>
  <c r="U1837" i="151"/>
  <c r="V1837" i="151"/>
  <c r="W1837" i="151"/>
  <c r="R1838" i="151"/>
  <c r="S1838" i="151"/>
  <c r="U1838" i="151"/>
  <c r="V1838" i="151"/>
  <c r="W1838" i="151"/>
  <c r="R1839" i="151"/>
  <c r="S1839" i="151"/>
  <c r="U1839" i="151"/>
  <c r="V1839" i="151"/>
  <c r="W1839" i="151"/>
  <c r="R1840" i="151"/>
  <c r="S1840" i="151"/>
  <c r="U1840" i="151"/>
  <c r="V1840" i="151"/>
  <c r="W1840" i="151"/>
  <c r="R1841" i="151"/>
  <c r="S1841" i="151"/>
  <c r="U1841" i="151"/>
  <c r="V1841" i="151"/>
  <c r="W1841" i="151"/>
  <c r="R1842" i="151"/>
  <c r="S1842" i="151"/>
  <c r="U1842" i="151"/>
  <c r="V1842" i="151"/>
  <c r="W1842" i="151"/>
  <c r="R1843" i="151"/>
  <c r="S1843" i="151"/>
  <c r="U1843" i="151"/>
  <c r="V1843" i="151"/>
  <c r="W1843" i="151"/>
  <c r="R1844" i="151"/>
  <c r="S1844" i="151"/>
  <c r="U1844" i="151"/>
  <c r="V1844" i="151"/>
  <c r="W1844" i="151"/>
  <c r="R1845" i="151"/>
  <c r="S1845" i="151"/>
  <c r="U1845" i="151"/>
  <c r="V1845" i="151"/>
  <c r="W1845" i="151"/>
  <c r="R1846" i="151"/>
  <c r="S1846" i="151"/>
  <c r="U1846" i="151"/>
  <c r="V1846" i="151"/>
  <c r="W1846" i="151"/>
  <c r="R1847" i="151"/>
  <c r="S1847" i="151"/>
  <c r="U1847" i="151"/>
  <c r="V1847" i="151"/>
  <c r="W1847" i="151"/>
  <c r="R1848" i="151"/>
  <c r="S1848" i="151"/>
  <c r="U1848" i="151"/>
  <c r="V1848" i="151"/>
  <c r="W1848" i="151"/>
  <c r="R1849" i="151"/>
  <c r="S1849" i="151"/>
  <c r="U1849" i="151"/>
  <c r="V1849" i="151"/>
  <c r="W1849" i="151"/>
  <c r="R1850" i="151"/>
  <c r="S1850" i="151"/>
  <c r="U1850" i="151"/>
  <c r="V1850" i="151"/>
  <c r="W1850" i="151"/>
  <c r="R1851" i="151"/>
  <c r="S1851" i="151"/>
  <c r="U1851" i="151"/>
  <c r="V1851" i="151"/>
  <c r="W1851" i="151"/>
  <c r="R1852" i="151"/>
  <c r="S1852" i="151"/>
  <c r="U1852" i="151"/>
  <c r="V1852" i="151"/>
  <c r="W1852" i="151"/>
  <c r="R1853" i="151"/>
  <c r="S1853" i="151"/>
  <c r="U1853" i="151"/>
  <c r="V1853" i="151"/>
  <c r="W1853" i="151"/>
  <c r="R1854" i="151"/>
  <c r="S1854" i="151"/>
  <c r="U1854" i="151"/>
  <c r="V1854" i="151"/>
  <c r="W1854" i="151"/>
  <c r="R1855" i="151"/>
  <c r="S1855" i="151"/>
  <c r="U1855" i="151"/>
  <c r="V1855" i="151"/>
  <c r="W1855" i="151"/>
  <c r="R1856" i="151"/>
  <c r="S1856" i="151"/>
  <c r="U1856" i="151"/>
  <c r="V1856" i="151"/>
  <c r="W1856" i="151"/>
  <c r="R1857" i="151"/>
  <c r="S1857" i="151"/>
  <c r="U1857" i="151"/>
  <c r="V1857" i="151"/>
  <c r="W1857" i="151"/>
  <c r="R1858" i="151"/>
  <c r="S1858" i="151"/>
  <c r="U1858" i="151"/>
  <c r="V1858" i="151"/>
  <c r="W1858" i="151"/>
  <c r="R1859" i="151"/>
  <c r="S1859" i="151"/>
  <c r="U1859" i="151"/>
  <c r="V1859" i="151"/>
  <c r="W1859" i="151"/>
  <c r="R1860" i="151"/>
  <c r="S1860" i="151"/>
  <c r="U1860" i="151"/>
  <c r="V1860" i="151"/>
  <c r="W1860" i="151"/>
  <c r="R1861" i="151"/>
  <c r="S1861" i="151"/>
  <c r="U1861" i="151"/>
  <c r="V1861" i="151"/>
  <c r="W1861" i="151"/>
  <c r="R1862" i="151"/>
  <c r="S1862" i="151"/>
  <c r="U1862" i="151"/>
  <c r="V1862" i="151"/>
  <c r="W1862" i="151"/>
  <c r="R1863" i="151"/>
  <c r="S1863" i="151"/>
  <c r="U1863" i="151"/>
  <c r="V1863" i="151"/>
  <c r="W1863" i="151"/>
  <c r="R1864" i="151"/>
  <c r="S1864" i="151"/>
  <c r="U1864" i="151"/>
  <c r="V1864" i="151"/>
  <c r="W1864" i="151"/>
  <c r="R1865" i="151"/>
  <c r="S1865" i="151"/>
  <c r="U1865" i="151"/>
  <c r="V1865" i="151"/>
  <c r="W1865" i="151"/>
  <c r="R1866" i="151"/>
  <c r="S1866" i="151"/>
  <c r="U1866" i="151"/>
  <c r="V1866" i="151"/>
  <c r="W1866" i="151"/>
  <c r="R1867" i="151"/>
  <c r="S1867" i="151"/>
  <c r="U1867" i="151"/>
  <c r="V1867" i="151"/>
  <c r="W1867" i="151"/>
  <c r="R1868" i="151"/>
  <c r="S1868" i="151"/>
  <c r="U1868" i="151"/>
  <c r="V1868" i="151"/>
  <c r="W1868" i="151"/>
  <c r="R1869" i="151"/>
  <c r="S1869" i="151"/>
  <c r="U1869" i="151"/>
  <c r="V1869" i="151"/>
  <c r="W1869" i="151"/>
  <c r="R1870" i="151"/>
  <c r="S1870" i="151"/>
  <c r="U1870" i="151"/>
  <c r="V1870" i="151"/>
  <c r="W1870" i="151"/>
  <c r="R1871" i="151"/>
  <c r="S1871" i="151"/>
  <c r="U1871" i="151"/>
  <c r="V1871" i="151"/>
  <c r="W1871" i="151"/>
  <c r="R1872" i="151"/>
  <c r="S1872" i="151"/>
  <c r="U1872" i="151"/>
  <c r="V1872" i="151"/>
  <c r="W1872" i="151"/>
  <c r="R1873" i="151"/>
  <c r="S1873" i="151"/>
  <c r="U1873" i="151"/>
  <c r="V1873" i="151"/>
  <c r="W1873" i="151"/>
  <c r="R1874" i="151"/>
  <c r="S1874" i="151"/>
  <c r="U1874" i="151"/>
  <c r="V1874" i="151"/>
  <c r="W1874" i="151"/>
  <c r="R1875" i="151"/>
  <c r="S1875" i="151"/>
  <c r="U1875" i="151"/>
  <c r="V1875" i="151"/>
  <c r="W1875" i="151"/>
  <c r="R1876" i="151"/>
  <c r="S1876" i="151"/>
  <c r="U1876" i="151"/>
  <c r="V1876" i="151"/>
  <c r="W1876" i="151"/>
  <c r="R1877" i="151"/>
  <c r="S1877" i="151"/>
  <c r="U1877" i="151"/>
  <c r="V1877" i="151"/>
  <c r="W1877" i="151"/>
  <c r="R1878" i="151"/>
  <c r="S1878" i="151"/>
  <c r="U1878" i="151"/>
  <c r="V1878" i="151"/>
  <c r="W1878" i="151"/>
  <c r="R1879" i="151"/>
  <c r="S1879" i="151"/>
  <c r="U1879" i="151"/>
  <c r="V1879" i="151"/>
  <c r="W1879" i="151"/>
  <c r="R1880" i="151"/>
  <c r="S1880" i="151"/>
  <c r="U1880" i="151"/>
  <c r="V1880" i="151"/>
  <c r="W1880" i="151"/>
  <c r="R1881" i="151"/>
  <c r="S1881" i="151"/>
  <c r="U1881" i="151"/>
  <c r="V1881" i="151"/>
  <c r="W1881" i="151"/>
  <c r="R1882" i="151"/>
  <c r="S1882" i="151"/>
  <c r="U1882" i="151"/>
  <c r="V1882" i="151"/>
  <c r="W1882" i="151"/>
  <c r="R1883" i="151"/>
  <c r="S1883" i="151"/>
  <c r="U1883" i="151"/>
  <c r="V1883" i="151"/>
  <c r="W1883" i="151"/>
  <c r="R1884" i="151"/>
  <c r="S1884" i="151"/>
  <c r="U1884" i="151"/>
  <c r="V1884" i="151"/>
  <c r="W1884" i="151"/>
  <c r="R1885" i="151"/>
  <c r="S1885" i="151"/>
  <c r="U1885" i="151"/>
  <c r="V1885" i="151"/>
  <c r="W1885" i="151"/>
  <c r="R1886" i="151"/>
  <c r="S1886" i="151"/>
  <c r="U1886" i="151"/>
  <c r="V1886" i="151"/>
  <c r="W1886" i="151"/>
  <c r="R1887" i="151"/>
  <c r="S1887" i="151"/>
  <c r="U1887" i="151"/>
  <c r="V1887" i="151"/>
  <c r="W1887" i="151"/>
  <c r="R1888" i="151"/>
  <c r="S1888" i="151"/>
  <c r="U1888" i="151"/>
  <c r="V1888" i="151"/>
  <c r="W1888" i="151"/>
  <c r="R1889" i="151"/>
  <c r="S1889" i="151"/>
  <c r="U1889" i="151"/>
  <c r="V1889" i="151"/>
  <c r="W1889" i="151"/>
  <c r="R1890" i="151"/>
  <c r="S1890" i="151"/>
  <c r="U1890" i="151"/>
  <c r="V1890" i="151"/>
  <c r="W1890" i="151"/>
  <c r="R1891" i="151"/>
  <c r="S1891" i="151"/>
  <c r="U1891" i="151"/>
  <c r="V1891" i="151"/>
  <c r="W1891" i="151"/>
  <c r="R1892" i="151"/>
  <c r="S1892" i="151"/>
  <c r="U1892" i="151"/>
  <c r="V1892" i="151"/>
  <c r="W1892" i="151"/>
  <c r="R1893" i="151"/>
  <c r="S1893" i="151"/>
  <c r="U1893" i="151"/>
  <c r="V1893" i="151"/>
  <c r="W1893" i="151"/>
  <c r="R1894" i="151"/>
  <c r="S1894" i="151"/>
  <c r="U1894" i="151"/>
  <c r="V1894" i="151"/>
  <c r="W1894" i="151"/>
  <c r="R1895" i="151"/>
  <c r="S1895" i="151"/>
  <c r="U1895" i="151"/>
  <c r="V1895" i="151"/>
  <c r="W1895" i="151"/>
  <c r="R1896" i="151"/>
  <c r="S1896" i="151"/>
  <c r="U1896" i="151"/>
  <c r="V1896" i="151"/>
  <c r="W1896" i="151"/>
  <c r="R1897" i="151"/>
  <c r="S1897" i="151"/>
  <c r="U1897" i="151"/>
  <c r="V1897" i="151"/>
  <c r="W1897" i="151"/>
  <c r="R1898" i="151"/>
  <c r="S1898" i="151"/>
  <c r="U1898" i="151"/>
  <c r="V1898" i="151"/>
  <c r="W1898" i="151"/>
  <c r="R1899" i="151"/>
  <c r="S1899" i="151"/>
  <c r="U1899" i="151"/>
  <c r="V1899" i="151"/>
  <c r="W1899" i="151"/>
  <c r="R1900" i="151"/>
  <c r="S1900" i="151"/>
  <c r="U1900" i="151"/>
  <c r="V1900" i="151"/>
  <c r="W1900" i="151"/>
  <c r="R1901" i="151"/>
  <c r="S1901" i="151"/>
  <c r="U1901" i="151"/>
  <c r="V1901" i="151"/>
  <c r="W1901" i="151"/>
  <c r="R1902" i="151"/>
  <c r="S1902" i="151"/>
  <c r="U1902" i="151"/>
  <c r="V1902" i="151"/>
  <c r="W1902" i="151"/>
  <c r="R1903" i="151"/>
  <c r="S1903" i="151"/>
  <c r="U1903" i="151"/>
  <c r="V1903" i="151"/>
  <c r="W1903" i="151"/>
  <c r="R1904" i="151"/>
  <c r="S1904" i="151"/>
  <c r="U1904" i="151"/>
  <c r="V1904" i="151"/>
  <c r="W1904" i="151"/>
  <c r="R1905" i="151"/>
  <c r="S1905" i="151"/>
  <c r="U1905" i="151"/>
  <c r="V1905" i="151"/>
  <c r="W1905" i="151"/>
  <c r="R1906" i="151"/>
  <c r="S1906" i="151"/>
  <c r="U1906" i="151"/>
  <c r="V1906" i="151"/>
  <c r="W1906" i="151"/>
  <c r="R1907" i="151"/>
  <c r="S1907" i="151"/>
  <c r="U1907" i="151"/>
  <c r="V1907" i="151"/>
  <c r="W1907" i="151"/>
  <c r="R1908" i="151"/>
  <c r="S1908" i="151"/>
  <c r="U1908" i="151"/>
  <c r="V1908" i="151"/>
  <c r="W1908" i="151"/>
  <c r="R1909" i="151"/>
  <c r="S1909" i="151"/>
  <c r="U1909" i="151"/>
  <c r="V1909" i="151"/>
  <c r="W1909" i="151"/>
  <c r="R1910" i="151"/>
  <c r="S1910" i="151"/>
  <c r="U1910" i="151"/>
  <c r="V1910" i="151"/>
  <c r="W1910" i="151"/>
  <c r="R1911" i="151"/>
  <c r="S1911" i="151"/>
  <c r="U1911" i="151"/>
  <c r="V1911" i="151"/>
  <c r="W1911" i="151"/>
  <c r="R1912" i="151"/>
  <c r="S1912" i="151"/>
  <c r="U1912" i="151"/>
  <c r="V1912" i="151"/>
  <c r="W1912" i="151"/>
  <c r="R1913" i="151"/>
  <c r="S1913" i="151"/>
  <c r="U1913" i="151"/>
  <c r="V1913" i="151"/>
  <c r="W1913" i="151"/>
  <c r="R1914" i="151"/>
  <c r="S1914" i="151"/>
  <c r="U1914" i="151"/>
  <c r="V1914" i="151"/>
  <c r="W1914" i="151"/>
  <c r="R1915" i="151"/>
  <c r="S1915" i="151"/>
  <c r="U1915" i="151"/>
  <c r="V1915" i="151"/>
  <c r="W1915" i="151"/>
  <c r="R1916" i="151"/>
  <c r="S1916" i="151"/>
  <c r="U1916" i="151"/>
  <c r="V1916" i="151"/>
  <c r="W1916" i="151"/>
  <c r="R1917" i="151"/>
  <c r="S1917" i="151"/>
  <c r="U1917" i="151"/>
  <c r="V1917" i="151"/>
  <c r="W1917" i="151"/>
  <c r="R1918" i="151"/>
  <c r="S1918" i="151"/>
  <c r="U1918" i="151"/>
  <c r="V1918" i="151"/>
  <c r="W1918" i="151"/>
  <c r="R1919" i="151"/>
  <c r="S1919" i="151"/>
  <c r="U1919" i="151"/>
  <c r="V1919" i="151"/>
  <c r="W1919" i="151"/>
  <c r="R1920" i="151"/>
  <c r="S1920" i="151"/>
  <c r="U1920" i="151"/>
  <c r="V1920" i="151"/>
  <c r="W1920" i="151"/>
  <c r="R1921" i="151"/>
  <c r="S1921" i="151"/>
  <c r="U1921" i="151"/>
  <c r="V1921" i="151"/>
  <c r="W1921" i="151"/>
  <c r="R1922" i="151"/>
  <c r="S1922" i="151"/>
  <c r="U1922" i="151"/>
  <c r="V1922" i="151"/>
  <c r="W1922" i="151"/>
  <c r="R1923" i="151"/>
  <c r="S1923" i="151"/>
  <c r="U1923" i="151"/>
  <c r="V1923" i="151"/>
  <c r="W1923" i="151"/>
  <c r="R1924" i="151"/>
  <c r="S1924" i="151"/>
  <c r="U1924" i="151"/>
  <c r="V1924" i="151"/>
  <c r="W1924" i="151"/>
  <c r="R1925" i="151"/>
  <c r="S1925" i="151"/>
  <c r="U1925" i="151"/>
  <c r="V1925" i="151"/>
  <c r="W1925" i="151"/>
  <c r="R1926" i="151"/>
  <c r="S1926" i="151"/>
  <c r="U1926" i="151"/>
  <c r="V1926" i="151"/>
  <c r="W1926" i="151"/>
  <c r="R1927" i="151"/>
  <c r="S1927" i="151"/>
  <c r="U1927" i="151"/>
  <c r="V1927" i="151"/>
  <c r="W1927" i="151"/>
  <c r="R1928" i="151"/>
  <c r="S1928" i="151"/>
  <c r="U1928" i="151"/>
  <c r="V1928" i="151"/>
  <c r="W1928" i="151"/>
  <c r="R1929" i="151"/>
  <c r="S1929" i="151"/>
  <c r="U1929" i="151"/>
  <c r="V1929" i="151"/>
  <c r="W1929" i="151"/>
  <c r="R1930" i="151"/>
  <c r="S1930" i="151"/>
  <c r="U1930" i="151"/>
  <c r="V1930" i="151"/>
  <c r="W1930" i="151"/>
  <c r="R1931" i="151"/>
  <c r="S1931" i="151"/>
  <c r="U1931" i="151"/>
  <c r="V1931" i="151"/>
  <c r="W1931" i="151"/>
  <c r="R1932" i="151"/>
  <c r="S1932" i="151"/>
  <c r="U1932" i="151"/>
  <c r="V1932" i="151"/>
  <c r="W1932" i="151"/>
  <c r="R1933" i="151"/>
  <c r="S1933" i="151"/>
  <c r="U1933" i="151"/>
  <c r="V1933" i="151"/>
  <c r="W1933" i="151"/>
  <c r="R1934" i="151"/>
  <c r="S1934" i="151"/>
  <c r="U1934" i="151"/>
  <c r="V1934" i="151"/>
  <c r="W1934" i="151"/>
  <c r="R1935" i="151"/>
  <c r="S1935" i="151"/>
  <c r="U1935" i="151"/>
  <c r="V1935" i="151"/>
  <c r="W1935" i="151"/>
  <c r="R1936" i="151"/>
  <c r="S1936" i="151"/>
  <c r="U1936" i="151"/>
  <c r="V1936" i="151"/>
  <c r="W1936" i="151"/>
  <c r="R1937" i="151"/>
  <c r="S1937" i="151"/>
  <c r="U1937" i="151"/>
  <c r="V1937" i="151"/>
  <c r="W1937" i="151"/>
  <c r="R1938" i="151"/>
  <c r="S1938" i="151"/>
  <c r="U1938" i="151"/>
  <c r="V1938" i="151"/>
  <c r="W1938" i="151"/>
  <c r="R1939" i="151"/>
  <c r="S1939" i="151"/>
  <c r="U1939" i="151"/>
  <c r="V1939" i="151"/>
  <c r="W1939" i="151"/>
  <c r="R1940" i="151"/>
  <c r="S1940" i="151"/>
  <c r="U1940" i="151"/>
  <c r="V1940" i="151"/>
  <c r="W1940" i="151"/>
  <c r="R1941" i="151"/>
  <c r="S1941" i="151"/>
  <c r="U1941" i="151"/>
  <c r="V1941" i="151"/>
  <c r="W1941" i="151"/>
  <c r="R1942" i="151"/>
  <c r="S1942" i="151"/>
  <c r="U1942" i="151"/>
  <c r="V1942" i="151"/>
  <c r="W1942" i="151"/>
  <c r="R1943" i="151"/>
  <c r="S1943" i="151"/>
  <c r="U1943" i="151"/>
  <c r="V1943" i="151"/>
  <c r="W1943" i="151"/>
  <c r="R1944" i="151"/>
  <c r="S1944" i="151"/>
  <c r="U1944" i="151"/>
  <c r="V1944" i="151"/>
  <c r="W1944" i="151"/>
  <c r="R1945" i="151"/>
  <c r="S1945" i="151"/>
  <c r="U1945" i="151"/>
  <c r="V1945" i="151"/>
  <c r="W1945" i="151"/>
  <c r="R1946" i="151"/>
  <c r="S1946" i="151"/>
  <c r="U1946" i="151"/>
  <c r="V1946" i="151"/>
  <c r="W1946" i="151"/>
  <c r="R1947" i="151"/>
  <c r="S1947" i="151"/>
  <c r="U1947" i="151"/>
  <c r="V1947" i="151"/>
  <c r="W1947" i="151"/>
  <c r="R1948" i="151"/>
  <c r="S1948" i="151"/>
  <c r="U1948" i="151"/>
  <c r="V1948" i="151"/>
  <c r="W1948" i="151"/>
  <c r="R1949" i="151"/>
  <c r="S1949" i="151"/>
  <c r="U1949" i="151"/>
  <c r="V1949" i="151"/>
  <c r="W1949" i="151"/>
  <c r="R1950" i="151"/>
  <c r="S1950" i="151"/>
  <c r="U1950" i="151"/>
  <c r="V1950" i="151"/>
  <c r="W1950" i="151"/>
  <c r="R1951" i="151"/>
  <c r="S1951" i="151"/>
  <c r="U1951" i="151"/>
  <c r="V1951" i="151"/>
  <c r="W1951" i="151"/>
  <c r="R1952" i="151"/>
  <c r="S1952" i="151"/>
  <c r="U1952" i="151"/>
  <c r="V1952" i="151"/>
  <c r="W1952" i="151"/>
  <c r="R1953" i="151"/>
  <c r="S1953" i="151"/>
  <c r="U1953" i="151"/>
  <c r="V1953" i="151"/>
  <c r="W1953" i="151"/>
  <c r="R1954" i="151"/>
  <c r="S1954" i="151"/>
  <c r="U1954" i="151"/>
  <c r="V1954" i="151"/>
  <c r="W1954" i="151"/>
  <c r="R1955" i="151"/>
  <c r="S1955" i="151"/>
  <c r="U1955" i="151"/>
  <c r="V1955" i="151"/>
  <c r="W1955" i="151"/>
  <c r="R1956" i="151"/>
  <c r="S1956" i="151"/>
  <c r="U1956" i="151"/>
  <c r="V1956" i="151"/>
  <c r="W1956" i="151"/>
  <c r="R1957" i="151"/>
  <c r="S1957" i="151"/>
  <c r="U1957" i="151"/>
  <c r="V1957" i="151"/>
  <c r="W1957" i="151"/>
  <c r="R1958" i="151"/>
  <c r="S1958" i="151"/>
  <c r="U1958" i="151"/>
  <c r="V1958" i="151"/>
  <c r="W1958" i="151"/>
  <c r="R1959" i="151"/>
  <c r="S1959" i="151"/>
  <c r="U1959" i="151"/>
  <c r="V1959" i="151"/>
  <c r="W1959" i="151"/>
  <c r="R1960" i="151"/>
  <c r="S1960" i="151"/>
  <c r="U1960" i="151"/>
  <c r="V1960" i="151"/>
  <c r="W1960" i="151"/>
  <c r="R1961" i="151"/>
  <c r="S1961" i="151"/>
  <c r="U1961" i="151"/>
  <c r="V1961" i="151"/>
  <c r="W1961" i="151"/>
  <c r="R1962" i="151"/>
  <c r="S1962" i="151"/>
  <c r="U1962" i="151"/>
  <c r="V1962" i="151"/>
  <c r="W1962" i="151"/>
  <c r="R1963" i="151"/>
  <c r="S1963" i="151"/>
  <c r="U1963" i="151"/>
  <c r="V1963" i="151"/>
  <c r="W1963" i="151"/>
  <c r="R1964" i="151"/>
  <c r="S1964" i="151"/>
  <c r="U1964" i="151"/>
  <c r="V1964" i="151"/>
  <c r="W1964" i="151"/>
  <c r="R1965" i="151"/>
  <c r="S1965" i="151"/>
  <c r="U1965" i="151"/>
  <c r="V1965" i="151"/>
  <c r="W1965" i="151"/>
  <c r="R1966" i="151"/>
  <c r="S1966" i="151"/>
  <c r="U1966" i="151"/>
  <c r="V1966" i="151"/>
  <c r="W1966" i="151"/>
  <c r="R1967" i="151"/>
  <c r="S1967" i="151"/>
  <c r="U1967" i="151"/>
  <c r="V1967" i="151"/>
  <c r="W1967" i="151"/>
  <c r="R1968" i="151"/>
  <c r="S1968" i="151"/>
  <c r="U1968" i="151"/>
  <c r="V1968" i="151"/>
  <c r="W1968" i="151"/>
  <c r="R1969" i="151"/>
  <c r="S1969" i="151"/>
  <c r="U1969" i="151"/>
  <c r="V1969" i="151"/>
  <c r="W1969" i="151"/>
  <c r="R1970" i="151"/>
  <c r="S1970" i="151"/>
  <c r="U1970" i="151"/>
  <c r="V1970" i="151"/>
  <c r="W1970" i="151"/>
  <c r="R1971" i="151"/>
  <c r="S1971" i="151"/>
  <c r="U1971" i="151"/>
  <c r="V1971" i="151"/>
  <c r="W1971" i="151"/>
  <c r="R1972" i="151"/>
  <c r="S1972" i="151"/>
  <c r="U1972" i="151"/>
  <c r="V1972" i="151"/>
  <c r="W1972" i="151"/>
  <c r="R1973" i="151"/>
  <c r="S1973" i="151"/>
  <c r="U1973" i="151"/>
  <c r="V1973" i="151"/>
  <c r="W1973" i="151"/>
  <c r="R1974" i="151"/>
  <c r="S1974" i="151"/>
  <c r="U1974" i="151"/>
  <c r="V1974" i="151"/>
  <c r="W1974" i="151"/>
  <c r="R1975" i="151"/>
  <c r="S1975" i="151"/>
  <c r="U1975" i="151"/>
  <c r="V1975" i="151"/>
  <c r="W1975" i="151"/>
  <c r="R1976" i="151"/>
  <c r="S1976" i="151"/>
  <c r="U1976" i="151"/>
  <c r="V1976" i="151"/>
  <c r="W1976" i="151"/>
  <c r="R1977" i="151"/>
  <c r="S1977" i="151"/>
  <c r="U1977" i="151"/>
  <c r="V1977" i="151"/>
  <c r="W1977" i="151"/>
  <c r="R1978" i="151"/>
  <c r="S1978" i="151"/>
  <c r="U1978" i="151"/>
  <c r="V1978" i="151"/>
  <c r="W1978" i="151"/>
  <c r="R1979" i="151"/>
  <c r="S1979" i="151"/>
  <c r="U1979" i="151"/>
  <c r="V1979" i="151"/>
  <c r="W1979" i="151"/>
  <c r="R1980" i="151"/>
  <c r="S1980" i="151"/>
  <c r="U1980" i="151"/>
  <c r="V1980" i="151"/>
  <c r="W1980" i="151"/>
  <c r="R1981" i="151"/>
  <c r="S1981" i="151"/>
  <c r="U1981" i="151"/>
  <c r="V1981" i="151"/>
  <c r="W1981" i="151"/>
  <c r="R1982" i="151"/>
  <c r="S1982" i="151"/>
  <c r="U1982" i="151"/>
  <c r="V1982" i="151"/>
  <c r="W1982" i="151"/>
  <c r="R1983" i="151"/>
  <c r="S1983" i="151"/>
  <c r="U1983" i="151"/>
  <c r="V1983" i="151"/>
  <c r="W1983" i="151"/>
  <c r="R1984" i="151"/>
  <c r="S1984" i="151"/>
  <c r="U1984" i="151"/>
  <c r="V1984" i="151"/>
  <c r="W1984" i="151"/>
  <c r="R1985" i="151"/>
  <c r="S1985" i="151"/>
  <c r="U1985" i="151"/>
  <c r="V1985" i="151"/>
  <c r="W1985" i="151"/>
  <c r="R1986" i="151"/>
  <c r="S1986" i="151"/>
  <c r="U1986" i="151"/>
  <c r="V1986" i="151"/>
  <c r="W1986" i="151"/>
  <c r="R1987" i="151"/>
  <c r="S1987" i="151"/>
  <c r="U1987" i="151"/>
  <c r="V1987" i="151"/>
  <c r="W1987" i="151"/>
  <c r="R1988" i="151"/>
  <c r="S1988" i="151"/>
  <c r="U1988" i="151"/>
  <c r="V1988" i="151"/>
  <c r="W1988" i="151"/>
  <c r="R1989" i="151"/>
  <c r="S1989" i="151"/>
  <c r="U1989" i="151"/>
  <c r="V1989" i="151"/>
  <c r="W1989" i="151"/>
  <c r="R1990" i="151"/>
  <c r="S1990" i="151"/>
  <c r="U1990" i="151"/>
  <c r="V1990" i="151"/>
  <c r="W1990" i="151"/>
  <c r="R1991" i="151"/>
  <c r="S1991" i="151"/>
  <c r="U1991" i="151"/>
  <c r="V1991" i="151"/>
  <c r="W1991" i="151"/>
  <c r="R1992" i="151"/>
  <c r="S1992" i="151"/>
  <c r="U1992" i="151"/>
  <c r="V1992" i="151"/>
  <c r="W1992" i="151"/>
  <c r="R1993" i="151"/>
  <c r="S1993" i="151"/>
  <c r="U1993" i="151"/>
  <c r="V1993" i="151"/>
  <c r="W1993" i="151"/>
  <c r="R1994" i="151"/>
  <c r="S1994" i="151"/>
  <c r="U1994" i="151"/>
  <c r="V1994" i="151"/>
  <c r="W1994" i="151"/>
  <c r="R1995" i="151"/>
  <c r="S1995" i="151"/>
  <c r="U1995" i="151"/>
  <c r="V1995" i="151"/>
  <c r="W1995" i="151"/>
  <c r="R1996" i="151"/>
  <c r="S1996" i="151"/>
  <c r="U1996" i="151"/>
  <c r="V1996" i="151"/>
  <c r="W1996" i="151"/>
  <c r="R1997" i="151"/>
  <c r="S1997" i="151"/>
  <c r="U1997" i="151"/>
  <c r="V1997" i="151"/>
  <c r="W1997" i="151"/>
  <c r="R1998" i="151"/>
  <c r="S1998" i="151"/>
  <c r="U1998" i="151"/>
  <c r="V1998" i="151"/>
  <c r="W1998" i="151"/>
  <c r="R1999" i="151"/>
  <c r="S1999" i="151"/>
  <c r="U1999" i="151"/>
  <c r="V1999" i="151"/>
  <c r="W1999" i="151"/>
  <c r="R2000" i="151"/>
  <c r="S2000" i="151"/>
  <c r="U2000" i="151"/>
  <c r="V2000" i="151"/>
  <c r="W2000" i="151"/>
  <c r="R2001" i="151"/>
  <c r="S2001" i="151"/>
  <c r="U2001" i="151"/>
  <c r="V2001" i="151"/>
  <c r="W2001" i="151"/>
  <c r="R2002" i="151"/>
  <c r="S2002" i="151"/>
  <c r="U2002" i="151"/>
  <c r="V2002" i="151"/>
  <c r="W2002" i="151"/>
  <c r="R2003" i="151"/>
  <c r="S2003" i="151"/>
  <c r="U2003" i="151"/>
  <c r="V2003" i="151"/>
  <c r="W2003" i="151"/>
  <c r="R2004" i="151"/>
  <c r="S2004" i="151"/>
  <c r="U2004" i="151"/>
  <c r="V2004" i="151"/>
  <c r="W2004" i="151"/>
  <c r="R2005" i="151"/>
  <c r="S2005" i="151"/>
  <c r="U2005" i="151"/>
  <c r="V2005" i="151"/>
  <c r="W2005" i="151"/>
  <c r="R2006" i="151"/>
  <c r="S2006" i="151"/>
  <c r="U2006" i="151"/>
  <c r="V2006" i="151"/>
  <c r="W2006" i="151"/>
  <c r="R2007" i="151"/>
  <c r="S2007" i="151"/>
  <c r="U2007" i="151"/>
  <c r="V2007" i="151"/>
  <c r="W2007" i="151"/>
  <c r="R2008" i="151"/>
  <c r="S2008" i="151"/>
  <c r="U2008" i="151"/>
  <c r="V2008" i="151"/>
  <c r="W2008" i="151"/>
  <c r="R2009" i="151"/>
  <c r="S2009" i="151"/>
  <c r="U2009" i="151"/>
  <c r="V2009" i="151"/>
  <c r="W2009" i="151"/>
  <c r="R2010" i="151"/>
  <c r="S2010" i="151"/>
  <c r="U2010" i="151"/>
  <c r="V2010" i="151"/>
  <c r="W2010" i="151"/>
  <c r="R2011" i="151"/>
  <c r="S2011" i="151"/>
  <c r="U2011" i="151"/>
  <c r="V2011" i="151"/>
  <c r="W2011" i="151"/>
  <c r="R2012" i="151"/>
  <c r="S2012" i="151"/>
  <c r="U2012" i="151"/>
  <c r="V2012" i="151"/>
  <c r="W2012" i="151"/>
  <c r="R2013" i="151"/>
  <c r="S2013" i="151"/>
  <c r="U2013" i="151"/>
  <c r="V2013" i="151"/>
  <c r="W2013" i="151"/>
  <c r="R2014" i="151"/>
  <c r="S2014" i="151"/>
  <c r="U2014" i="151"/>
  <c r="V2014" i="151"/>
  <c r="W2014" i="151"/>
  <c r="R2015" i="151"/>
  <c r="S2015" i="151"/>
  <c r="U2015" i="151"/>
  <c r="V2015" i="151"/>
  <c r="W2015" i="151"/>
  <c r="R2016" i="151"/>
  <c r="S2016" i="151"/>
  <c r="U2016" i="151"/>
  <c r="V2016" i="151"/>
  <c r="W2016" i="151"/>
  <c r="R2017" i="151"/>
  <c r="S2017" i="151"/>
  <c r="U2017" i="151"/>
  <c r="V2017" i="151"/>
  <c r="W2017" i="151"/>
  <c r="R2018" i="151"/>
  <c r="S2018" i="151"/>
  <c r="U2018" i="151"/>
  <c r="V2018" i="151"/>
  <c r="W2018" i="151"/>
  <c r="R2019" i="151"/>
  <c r="S2019" i="151"/>
  <c r="U2019" i="151"/>
  <c r="V2019" i="151"/>
  <c r="W2019" i="151"/>
  <c r="R2020" i="151"/>
  <c r="S2020" i="151"/>
  <c r="U2020" i="151"/>
  <c r="V2020" i="151"/>
  <c r="W2020" i="151"/>
  <c r="R2021" i="151"/>
  <c r="S2021" i="151"/>
  <c r="U2021" i="151"/>
  <c r="V2021" i="151"/>
  <c r="W2021" i="151"/>
  <c r="R2022" i="151"/>
  <c r="S2022" i="151"/>
  <c r="U2022" i="151"/>
  <c r="V2022" i="151"/>
  <c r="W2022" i="151"/>
  <c r="R2023" i="151"/>
  <c r="S2023" i="151"/>
  <c r="U2023" i="151"/>
  <c r="V2023" i="151"/>
  <c r="W2023" i="151"/>
  <c r="R2024" i="151"/>
  <c r="S2024" i="151"/>
  <c r="U2024" i="151"/>
  <c r="V2024" i="151"/>
  <c r="W2024" i="151"/>
  <c r="R2025" i="151"/>
  <c r="S2025" i="151"/>
  <c r="U2025" i="151"/>
  <c r="V2025" i="151"/>
  <c r="W2025" i="151"/>
  <c r="R2026" i="151"/>
  <c r="S2026" i="151"/>
  <c r="U2026" i="151"/>
  <c r="V2026" i="151"/>
  <c r="W2026" i="151"/>
  <c r="R2027" i="151"/>
  <c r="S2027" i="151"/>
  <c r="U2027" i="151"/>
  <c r="V2027" i="151"/>
  <c r="W2027" i="151"/>
  <c r="R2028" i="151"/>
  <c r="S2028" i="151"/>
  <c r="U2028" i="151"/>
  <c r="V2028" i="151"/>
  <c r="W2028" i="151"/>
  <c r="R2029" i="151"/>
  <c r="S2029" i="151"/>
  <c r="U2029" i="151"/>
  <c r="V2029" i="151"/>
  <c r="W2029" i="151"/>
  <c r="R2030" i="151"/>
  <c r="S2030" i="151"/>
  <c r="U2030" i="151"/>
  <c r="V2030" i="151"/>
  <c r="W2030" i="151"/>
  <c r="R2031" i="151"/>
  <c r="S2031" i="151"/>
  <c r="U2031" i="151"/>
  <c r="V2031" i="151"/>
  <c r="W2031" i="151"/>
  <c r="R2032" i="151"/>
  <c r="S2032" i="151"/>
  <c r="U2032" i="151"/>
  <c r="V2032" i="151"/>
  <c r="W2032" i="151"/>
  <c r="R2033" i="151"/>
  <c r="S2033" i="151"/>
  <c r="U2033" i="151"/>
  <c r="V2033" i="151"/>
  <c r="W2033" i="151"/>
  <c r="R2034" i="151"/>
  <c r="S2034" i="151"/>
  <c r="U2034" i="151"/>
  <c r="V2034" i="151"/>
  <c r="W2034" i="151"/>
  <c r="R2035" i="151"/>
  <c r="S2035" i="151"/>
  <c r="U2035" i="151"/>
  <c r="V2035" i="151"/>
  <c r="W2035" i="151"/>
  <c r="R2036" i="151"/>
  <c r="S2036" i="151"/>
  <c r="U2036" i="151"/>
  <c r="V2036" i="151"/>
  <c r="W2036" i="151"/>
  <c r="R2037" i="151"/>
  <c r="S2037" i="151"/>
  <c r="U2037" i="151"/>
  <c r="V2037" i="151"/>
  <c r="W2037" i="151"/>
  <c r="R2038" i="151"/>
  <c r="S2038" i="151"/>
  <c r="U2038" i="151"/>
  <c r="V2038" i="151"/>
  <c r="W2038" i="151"/>
  <c r="R2039" i="151"/>
  <c r="S2039" i="151"/>
  <c r="U2039" i="151"/>
  <c r="V2039" i="151"/>
  <c r="W2039" i="151"/>
  <c r="R2040" i="151"/>
  <c r="S2040" i="151"/>
  <c r="U2040" i="151"/>
  <c r="V2040" i="151"/>
  <c r="W2040" i="151"/>
  <c r="R2041" i="151"/>
  <c r="S2041" i="151"/>
  <c r="U2041" i="151"/>
  <c r="V2041" i="151"/>
  <c r="W2041" i="151"/>
  <c r="R2042" i="151"/>
  <c r="S2042" i="151"/>
  <c r="U2042" i="151"/>
  <c r="V2042" i="151"/>
  <c r="W2042" i="151"/>
  <c r="R2043" i="151"/>
  <c r="S2043" i="151"/>
  <c r="U2043" i="151"/>
  <c r="V2043" i="151"/>
  <c r="W2043" i="151"/>
  <c r="R2044" i="151"/>
  <c r="S2044" i="151"/>
  <c r="U2044" i="151"/>
  <c r="V2044" i="151"/>
  <c r="W2044" i="151"/>
  <c r="R2045" i="151"/>
  <c r="S2045" i="151"/>
  <c r="U2045" i="151"/>
  <c r="V2045" i="151"/>
  <c r="W2045" i="151"/>
  <c r="R2046" i="151"/>
  <c r="S2046" i="151"/>
  <c r="U2046" i="151"/>
  <c r="V2046" i="151"/>
  <c r="W2046" i="151"/>
  <c r="R2047" i="151"/>
  <c r="S2047" i="151"/>
  <c r="U2047" i="151"/>
  <c r="V2047" i="151"/>
  <c r="W2047" i="151"/>
  <c r="R2048" i="151"/>
  <c r="S2048" i="151"/>
  <c r="U2048" i="151"/>
  <c r="V2048" i="151"/>
  <c r="W2048" i="151"/>
  <c r="R2049" i="151"/>
  <c r="S2049" i="151"/>
  <c r="U2049" i="151"/>
  <c r="V2049" i="151"/>
  <c r="W2049" i="151"/>
  <c r="R2050" i="151"/>
  <c r="S2050" i="151"/>
  <c r="U2050" i="151"/>
  <c r="V2050" i="151"/>
  <c r="W2050" i="151"/>
  <c r="R2051" i="151"/>
  <c r="S2051" i="151"/>
  <c r="U2051" i="151"/>
  <c r="V2051" i="151"/>
  <c r="W2051" i="151"/>
  <c r="R2052" i="151"/>
  <c r="S2052" i="151"/>
  <c r="U2052" i="151"/>
  <c r="V2052" i="151"/>
  <c r="W2052" i="151"/>
  <c r="R2053" i="151"/>
  <c r="S2053" i="151"/>
  <c r="U2053" i="151"/>
  <c r="V2053" i="151"/>
  <c r="W2053" i="151"/>
  <c r="R2054" i="151"/>
  <c r="S2054" i="151"/>
  <c r="U2054" i="151"/>
  <c r="V2054" i="151"/>
  <c r="W2054" i="151"/>
  <c r="R2055" i="151"/>
  <c r="S2055" i="151"/>
  <c r="U2055" i="151"/>
  <c r="V2055" i="151"/>
  <c r="W2055" i="151"/>
  <c r="R2056" i="151"/>
  <c r="S2056" i="151"/>
  <c r="U2056" i="151"/>
  <c r="V2056" i="151"/>
  <c r="W2056" i="151"/>
  <c r="R2057" i="151"/>
  <c r="S2057" i="151"/>
  <c r="U2057" i="151"/>
  <c r="V2057" i="151"/>
  <c r="W2057" i="151"/>
  <c r="R2058" i="151"/>
  <c r="S2058" i="151"/>
  <c r="U2058" i="151"/>
  <c r="V2058" i="151"/>
  <c r="W2058" i="151"/>
  <c r="R2059" i="151"/>
  <c r="S2059" i="151"/>
  <c r="U2059" i="151"/>
  <c r="V2059" i="151"/>
  <c r="W2059" i="151"/>
  <c r="R2060" i="151"/>
  <c r="S2060" i="151"/>
  <c r="U2060" i="151"/>
  <c r="V2060" i="151"/>
  <c r="W2060" i="151"/>
  <c r="R2061" i="151"/>
  <c r="S2061" i="151"/>
  <c r="U2061" i="151"/>
  <c r="V2061" i="151"/>
  <c r="W2061" i="151"/>
  <c r="R2062" i="151"/>
  <c r="S2062" i="151"/>
  <c r="U2062" i="151"/>
  <c r="V2062" i="151"/>
  <c r="W2062" i="151"/>
  <c r="R2063" i="151"/>
  <c r="S2063" i="151"/>
  <c r="U2063" i="151"/>
  <c r="V2063" i="151"/>
  <c r="W2063" i="151"/>
  <c r="R2064" i="151"/>
  <c r="S2064" i="151"/>
  <c r="U2064" i="151"/>
  <c r="V2064" i="151"/>
  <c r="W2064" i="151"/>
  <c r="R2065" i="151"/>
  <c r="S2065" i="151"/>
  <c r="U2065" i="151"/>
  <c r="V2065" i="151"/>
  <c r="W2065" i="151"/>
  <c r="R2066" i="151"/>
  <c r="S2066" i="151"/>
  <c r="U2066" i="151"/>
  <c r="V2066" i="151"/>
  <c r="W2066" i="151"/>
  <c r="R2067" i="151"/>
  <c r="S2067" i="151"/>
  <c r="U2067" i="151"/>
  <c r="V2067" i="151"/>
  <c r="W2067" i="151"/>
  <c r="R2068" i="151"/>
  <c r="S2068" i="151"/>
  <c r="U2068" i="151"/>
  <c r="V2068" i="151"/>
  <c r="W2068" i="151"/>
  <c r="R2069" i="151"/>
  <c r="S2069" i="151"/>
  <c r="U2069" i="151"/>
  <c r="V2069" i="151"/>
  <c r="W2069" i="151"/>
  <c r="R2070" i="151"/>
  <c r="S2070" i="151"/>
  <c r="U2070" i="151"/>
  <c r="V2070" i="151"/>
  <c r="W2070" i="151"/>
  <c r="R2071" i="151"/>
  <c r="S2071" i="151"/>
  <c r="U2071" i="151"/>
  <c r="V2071" i="151"/>
  <c r="W2071" i="151"/>
  <c r="R2072" i="151"/>
  <c r="S2072" i="151"/>
  <c r="U2072" i="151"/>
  <c r="V2072" i="151"/>
  <c r="W2072" i="151"/>
  <c r="R2073" i="151"/>
  <c r="S2073" i="151"/>
  <c r="U2073" i="151"/>
  <c r="V2073" i="151"/>
  <c r="W2073" i="151"/>
  <c r="R2074" i="151"/>
  <c r="S2074" i="151"/>
  <c r="U2074" i="151"/>
  <c r="V2074" i="151"/>
  <c r="W2074" i="151"/>
  <c r="R2075" i="151"/>
  <c r="S2075" i="151"/>
  <c r="U2075" i="151"/>
  <c r="V2075" i="151"/>
  <c r="W2075" i="151"/>
  <c r="R2076" i="151"/>
  <c r="S2076" i="151"/>
  <c r="U2076" i="151"/>
  <c r="V2076" i="151"/>
  <c r="W2076" i="151"/>
  <c r="R2077" i="151"/>
  <c r="S2077" i="151"/>
  <c r="U2077" i="151"/>
  <c r="V2077" i="151"/>
  <c r="W2077" i="151"/>
  <c r="R2078" i="151"/>
  <c r="S2078" i="151"/>
  <c r="U2078" i="151"/>
  <c r="V2078" i="151"/>
  <c r="W2078" i="151"/>
  <c r="R2079" i="151"/>
  <c r="S2079" i="151"/>
  <c r="U2079" i="151"/>
  <c r="V2079" i="151"/>
  <c r="W2079" i="151"/>
  <c r="R2080" i="151"/>
  <c r="S2080" i="151"/>
  <c r="U2080" i="151"/>
  <c r="V2080" i="151"/>
  <c r="W2080" i="151"/>
  <c r="R2081" i="151"/>
  <c r="S2081" i="151"/>
  <c r="U2081" i="151"/>
  <c r="V2081" i="151"/>
  <c r="W2081" i="151"/>
  <c r="R2082" i="151"/>
  <c r="S2082" i="151"/>
  <c r="U2082" i="151"/>
  <c r="V2082" i="151"/>
  <c r="W2082" i="151"/>
  <c r="R2083" i="151"/>
  <c r="S2083" i="151"/>
  <c r="U2083" i="151"/>
  <c r="V2083" i="151"/>
  <c r="W2083" i="151"/>
  <c r="R2084" i="151"/>
  <c r="S2084" i="151"/>
  <c r="U2084" i="151"/>
  <c r="V2084" i="151"/>
  <c r="W2084" i="151"/>
  <c r="R2085" i="151"/>
  <c r="S2085" i="151"/>
  <c r="U2085" i="151"/>
  <c r="V2085" i="151"/>
  <c r="W2085" i="151"/>
  <c r="R2086" i="151"/>
  <c r="S2086" i="151"/>
  <c r="U2086" i="151"/>
  <c r="V2086" i="151"/>
  <c r="W2086" i="151"/>
  <c r="R2087" i="151"/>
  <c r="S2087" i="151"/>
  <c r="U2087" i="151"/>
  <c r="V2087" i="151"/>
  <c r="W2087" i="151"/>
  <c r="R2088" i="151"/>
  <c r="S2088" i="151"/>
  <c r="U2088" i="151"/>
  <c r="V2088" i="151"/>
  <c r="W2088" i="151"/>
  <c r="R2089" i="151"/>
  <c r="S2089" i="151"/>
  <c r="U2089" i="151"/>
  <c r="V2089" i="151"/>
  <c r="W2089" i="151"/>
  <c r="R2090" i="151"/>
  <c r="S2090" i="151"/>
  <c r="U2090" i="151"/>
  <c r="V2090" i="151"/>
  <c r="W2090" i="151"/>
  <c r="R2091" i="151"/>
  <c r="S2091" i="151"/>
  <c r="U2091" i="151"/>
  <c r="V2091" i="151"/>
  <c r="W2091" i="151"/>
  <c r="R2092" i="151"/>
  <c r="S2092" i="151"/>
  <c r="U2092" i="151"/>
  <c r="V2092" i="151"/>
  <c r="W2092" i="151"/>
  <c r="R2093" i="151"/>
  <c r="S2093" i="151"/>
  <c r="U2093" i="151"/>
  <c r="V2093" i="151"/>
  <c r="W2093" i="151"/>
  <c r="R2094" i="151"/>
  <c r="S2094" i="151"/>
  <c r="U2094" i="151"/>
  <c r="V2094" i="151"/>
  <c r="W2094" i="151"/>
  <c r="R2095" i="151"/>
  <c r="S2095" i="151"/>
  <c r="U2095" i="151"/>
  <c r="V2095" i="151"/>
  <c r="W2095" i="151"/>
  <c r="R2096" i="151"/>
  <c r="S2096" i="151"/>
  <c r="U2096" i="151"/>
  <c r="V2096" i="151"/>
  <c r="W2096" i="151"/>
  <c r="R2097" i="151"/>
  <c r="S2097" i="151"/>
  <c r="U2097" i="151"/>
  <c r="V2097" i="151"/>
  <c r="W2097" i="151"/>
  <c r="R2098" i="151"/>
  <c r="S2098" i="151"/>
  <c r="U2098" i="151"/>
  <c r="V2098" i="151"/>
  <c r="W2098" i="151"/>
  <c r="R2099" i="151"/>
  <c r="S2099" i="151"/>
  <c r="U2099" i="151"/>
  <c r="V2099" i="151"/>
  <c r="W2099" i="151"/>
  <c r="R2100" i="151"/>
  <c r="S2100" i="151"/>
  <c r="U2100" i="151"/>
  <c r="V2100" i="151"/>
  <c r="W2100" i="151"/>
  <c r="R2101" i="151"/>
  <c r="S2101" i="151"/>
  <c r="U2101" i="151"/>
  <c r="V2101" i="151"/>
  <c r="W2101" i="151"/>
  <c r="R2102" i="151"/>
  <c r="S2102" i="151"/>
  <c r="U2102" i="151"/>
  <c r="V2102" i="151"/>
  <c r="W2102" i="151"/>
  <c r="R2103" i="151"/>
  <c r="S2103" i="151"/>
  <c r="U2103" i="151"/>
  <c r="V2103" i="151"/>
  <c r="W2103" i="151"/>
  <c r="R2104" i="151"/>
  <c r="S2104" i="151"/>
  <c r="U2104" i="151"/>
  <c r="V2104" i="151"/>
  <c r="W2104" i="151"/>
  <c r="R2105" i="151"/>
  <c r="S2105" i="151"/>
  <c r="U2105" i="151"/>
  <c r="V2105" i="151"/>
  <c r="W2105" i="151"/>
  <c r="R2106" i="151"/>
  <c r="S2106" i="151"/>
  <c r="U2106" i="151"/>
  <c r="V2106" i="151"/>
  <c r="W2106" i="151"/>
  <c r="R2107" i="151"/>
  <c r="S2107" i="151"/>
  <c r="U2107" i="151"/>
  <c r="V2107" i="151"/>
  <c r="W2107" i="151"/>
  <c r="R2108" i="151"/>
  <c r="S2108" i="151"/>
  <c r="U2108" i="151"/>
  <c r="V2108" i="151"/>
  <c r="W2108" i="151"/>
  <c r="R2109" i="151"/>
  <c r="S2109" i="151"/>
  <c r="U2109" i="151"/>
  <c r="V2109" i="151"/>
  <c r="W2109" i="151"/>
  <c r="R2110" i="151"/>
  <c r="S2110" i="151"/>
  <c r="U2110" i="151"/>
  <c r="V2110" i="151"/>
  <c r="W2110" i="151"/>
  <c r="R2111" i="151"/>
  <c r="S2111" i="151"/>
  <c r="U2111" i="151"/>
  <c r="V2111" i="151"/>
  <c r="W2111" i="151"/>
  <c r="R2112" i="151"/>
  <c r="S2112" i="151"/>
  <c r="U2112" i="151"/>
  <c r="V2112" i="151"/>
  <c r="W2112" i="151"/>
  <c r="R2113" i="151"/>
  <c r="S2113" i="151"/>
  <c r="U2113" i="151"/>
  <c r="V2113" i="151"/>
  <c r="W2113" i="151"/>
  <c r="R2114" i="151"/>
  <c r="S2114" i="151"/>
  <c r="U2114" i="151"/>
  <c r="V2114" i="151"/>
  <c r="W2114" i="151"/>
  <c r="R2115" i="151"/>
  <c r="S2115" i="151"/>
  <c r="U2115" i="151"/>
  <c r="V2115" i="151"/>
  <c r="W2115" i="151"/>
  <c r="R2116" i="151"/>
  <c r="S2116" i="151"/>
  <c r="U2116" i="151"/>
  <c r="V2116" i="151"/>
  <c r="W2116" i="151"/>
  <c r="R2117" i="151"/>
  <c r="S2117" i="151"/>
  <c r="U2117" i="151"/>
  <c r="V2117" i="151"/>
  <c r="W2117" i="151"/>
  <c r="R2118" i="151"/>
  <c r="S2118" i="151"/>
  <c r="U2118" i="151"/>
  <c r="V2118" i="151"/>
  <c r="W2118" i="151"/>
  <c r="R2119" i="151"/>
  <c r="S2119" i="151"/>
  <c r="U2119" i="151"/>
  <c r="V2119" i="151"/>
  <c r="W2119" i="151"/>
  <c r="R2120" i="151"/>
  <c r="S2120" i="151"/>
  <c r="U2120" i="151"/>
  <c r="V2120" i="151"/>
  <c r="W2120" i="151"/>
  <c r="R2121" i="151"/>
  <c r="S2121" i="151"/>
  <c r="U2121" i="151"/>
  <c r="V2121" i="151"/>
  <c r="W2121" i="151"/>
  <c r="R2122" i="151"/>
  <c r="S2122" i="151"/>
  <c r="U2122" i="151"/>
  <c r="V2122" i="151"/>
  <c r="W2122" i="151"/>
  <c r="R2123" i="151"/>
  <c r="S2123" i="151"/>
  <c r="U2123" i="151"/>
  <c r="V2123" i="151"/>
  <c r="W2123" i="151"/>
  <c r="R2124" i="151"/>
  <c r="S2124" i="151"/>
  <c r="U2124" i="151"/>
  <c r="V2124" i="151"/>
  <c r="W2124" i="151"/>
  <c r="R2125" i="151"/>
  <c r="S2125" i="151"/>
  <c r="U2125" i="151"/>
  <c r="V2125" i="151"/>
  <c r="W2125" i="151"/>
  <c r="R2126" i="151"/>
  <c r="S2126" i="151"/>
  <c r="U2126" i="151"/>
  <c r="V2126" i="151"/>
  <c r="W2126" i="151"/>
  <c r="R2127" i="151"/>
  <c r="S2127" i="151"/>
  <c r="U2127" i="151"/>
  <c r="V2127" i="151"/>
  <c r="W2127" i="151"/>
  <c r="R2128" i="151"/>
  <c r="S2128" i="151"/>
  <c r="U2128" i="151"/>
  <c r="V2128" i="151"/>
  <c r="W2128" i="151"/>
  <c r="R2129" i="151"/>
  <c r="S2129" i="151"/>
  <c r="U2129" i="151"/>
  <c r="V2129" i="151"/>
  <c r="W2129" i="151"/>
  <c r="R2130" i="151"/>
  <c r="S2130" i="151"/>
  <c r="U2130" i="151"/>
  <c r="V2130" i="151"/>
  <c r="W2130" i="151"/>
  <c r="R2131" i="151"/>
  <c r="S2131" i="151"/>
  <c r="U2131" i="151"/>
  <c r="V2131" i="151"/>
  <c r="W2131" i="151"/>
  <c r="R2132" i="151"/>
  <c r="S2132" i="151"/>
  <c r="U2132" i="151"/>
  <c r="V2132" i="151"/>
  <c r="W2132" i="151"/>
  <c r="R2133" i="151"/>
  <c r="S2133" i="151"/>
  <c r="U2133" i="151"/>
  <c r="V2133" i="151"/>
  <c r="W2133" i="151"/>
  <c r="R2134" i="151"/>
  <c r="S2134" i="151"/>
  <c r="U2134" i="151"/>
  <c r="V2134" i="151"/>
  <c r="W2134" i="151"/>
  <c r="R2135" i="151"/>
  <c r="S2135" i="151"/>
  <c r="U2135" i="151"/>
  <c r="V2135" i="151"/>
  <c r="W2135" i="151"/>
  <c r="R2136" i="151"/>
  <c r="S2136" i="151"/>
  <c r="U2136" i="151"/>
  <c r="V2136" i="151"/>
  <c r="W2136" i="151"/>
  <c r="R2137" i="151"/>
  <c r="S2137" i="151"/>
  <c r="U2137" i="151"/>
  <c r="V2137" i="151"/>
  <c r="W2137" i="151"/>
  <c r="R2138" i="151"/>
  <c r="S2138" i="151"/>
  <c r="U2138" i="151"/>
  <c r="V2138" i="151"/>
  <c r="W2138" i="151"/>
  <c r="R2139" i="151"/>
  <c r="S2139" i="151"/>
  <c r="U2139" i="151"/>
  <c r="V2139" i="151"/>
  <c r="W2139" i="151"/>
  <c r="R2140" i="151"/>
  <c r="S2140" i="151"/>
  <c r="U2140" i="151"/>
  <c r="V2140" i="151"/>
  <c r="W2140" i="151"/>
  <c r="R2141" i="151"/>
  <c r="S2141" i="151"/>
  <c r="U2141" i="151"/>
  <c r="V2141" i="151"/>
  <c r="W2141" i="151"/>
  <c r="R2142" i="151"/>
  <c r="S2142" i="151"/>
  <c r="U2142" i="151"/>
  <c r="V2142" i="151"/>
  <c r="W2142" i="151"/>
  <c r="R2143" i="151"/>
  <c r="S2143" i="151"/>
  <c r="U2143" i="151"/>
  <c r="V2143" i="151"/>
  <c r="W2143" i="151"/>
  <c r="R2144" i="151"/>
  <c r="S2144" i="151"/>
  <c r="U2144" i="151"/>
  <c r="V2144" i="151"/>
  <c r="W2144" i="151"/>
  <c r="R2145" i="151"/>
  <c r="S2145" i="151"/>
  <c r="U2145" i="151"/>
  <c r="V2145" i="151"/>
  <c r="W2145" i="151"/>
  <c r="R2146" i="151"/>
  <c r="S2146" i="151"/>
  <c r="U2146" i="151"/>
  <c r="V2146" i="151"/>
  <c r="W2146" i="151"/>
  <c r="R2147" i="151"/>
  <c r="S2147" i="151"/>
  <c r="U2147" i="151"/>
  <c r="V2147" i="151"/>
  <c r="W2147" i="151"/>
  <c r="R2148" i="151"/>
  <c r="S2148" i="151"/>
  <c r="U2148" i="151"/>
  <c r="V2148" i="151"/>
  <c r="W2148" i="151"/>
  <c r="R2149" i="151"/>
  <c r="S2149" i="151"/>
  <c r="U2149" i="151"/>
  <c r="V2149" i="151"/>
  <c r="W2149" i="151"/>
  <c r="R2150" i="151"/>
  <c r="S2150" i="151"/>
  <c r="U2150" i="151"/>
  <c r="V2150" i="151"/>
  <c r="W2150" i="151"/>
  <c r="R2151" i="151"/>
  <c r="S2151" i="151"/>
  <c r="U2151" i="151"/>
  <c r="V2151" i="151"/>
  <c r="W2151" i="151"/>
  <c r="R2152" i="151"/>
  <c r="S2152" i="151"/>
  <c r="U2152" i="151"/>
  <c r="V2152" i="151"/>
  <c r="W2152" i="151"/>
  <c r="R2153" i="151"/>
  <c r="S2153" i="151"/>
  <c r="U2153" i="151"/>
  <c r="V2153" i="151"/>
  <c r="W2153" i="151"/>
  <c r="R2154" i="151"/>
  <c r="S2154" i="151"/>
  <c r="U2154" i="151"/>
  <c r="V2154" i="151"/>
  <c r="W2154" i="151"/>
  <c r="R2155" i="151"/>
  <c r="S2155" i="151"/>
  <c r="U2155" i="151"/>
  <c r="V2155" i="151"/>
  <c r="W2155" i="151"/>
  <c r="R2156" i="151"/>
  <c r="S2156" i="151"/>
  <c r="U2156" i="151"/>
  <c r="V2156" i="151"/>
  <c r="W2156" i="151"/>
  <c r="R2157" i="151"/>
  <c r="S2157" i="151"/>
  <c r="U2157" i="151"/>
  <c r="V2157" i="151"/>
  <c r="W2157" i="151"/>
  <c r="R2158" i="151"/>
  <c r="S2158" i="151"/>
  <c r="U2158" i="151"/>
  <c r="V2158" i="151"/>
  <c r="W2158" i="151"/>
  <c r="R2159" i="151"/>
  <c r="S2159" i="151"/>
  <c r="U2159" i="151"/>
  <c r="V2159" i="151"/>
  <c r="W2159" i="151"/>
  <c r="R2160" i="151"/>
  <c r="S2160" i="151"/>
  <c r="U2160" i="151"/>
  <c r="V2160" i="151"/>
  <c r="W2160" i="151"/>
  <c r="R2161" i="151"/>
  <c r="S2161" i="151"/>
  <c r="U2161" i="151"/>
  <c r="V2161" i="151"/>
  <c r="W2161" i="151"/>
  <c r="R2162" i="151"/>
  <c r="S2162" i="151"/>
  <c r="U2162" i="151"/>
  <c r="V2162" i="151"/>
  <c r="W2162" i="151"/>
  <c r="R2163" i="151"/>
  <c r="S2163" i="151"/>
  <c r="U2163" i="151"/>
  <c r="V2163" i="151"/>
  <c r="W2163" i="151"/>
  <c r="R2164" i="151"/>
  <c r="S2164" i="151"/>
  <c r="U2164" i="151"/>
  <c r="V2164" i="151"/>
  <c r="W2164" i="151"/>
  <c r="R2165" i="151"/>
  <c r="S2165" i="151"/>
  <c r="U2165" i="151"/>
  <c r="V2165" i="151"/>
  <c r="W2165" i="151"/>
  <c r="R2166" i="151"/>
  <c r="S2166" i="151"/>
  <c r="U2166" i="151"/>
  <c r="V2166" i="151"/>
  <c r="W2166" i="151"/>
  <c r="R2167" i="151"/>
  <c r="S2167" i="151"/>
  <c r="U2167" i="151"/>
  <c r="V2167" i="151"/>
  <c r="W2167" i="151"/>
  <c r="R2168" i="151"/>
  <c r="S2168" i="151"/>
  <c r="U2168" i="151"/>
  <c r="V2168" i="151"/>
  <c r="W2168" i="151"/>
  <c r="R2169" i="151"/>
  <c r="S2169" i="151"/>
  <c r="U2169" i="151"/>
  <c r="V2169" i="151"/>
  <c r="W2169" i="151"/>
  <c r="R2170" i="151"/>
  <c r="S2170" i="151"/>
  <c r="U2170" i="151"/>
  <c r="V2170" i="151"/>
  <c r="W2170" i="151"/>
  <c r="R2171" i="151"/>
  <c r="S2171" i="151"/>
  <c r="U2171" i="151"/>
  <c r="V2171" i="151"/>
  <c r="W2171" i="151"/>
  <c r="R2172" i="151"/>
  <c r="S2172" i="151"/>
  <c r="U2172" i="151"/>
  <c r="V2172" i="151"/>
  <c r="W2172" i="151"/>
  <c r="R2173" i="151"/>
  <c r="S2173" i="151"/>
  <c r="U2173" i="151"/>
  <c r="V2173" i="151"/>
  <c r="W2173" i="151"/>
  <c r="R2174" i="151"/>
  <c r="S2174" i="151"/>
  <c r="U2174" i="151"/>
  <c r="V2174" i="151"/>
  <c r="W2174" i="151"/>
  <c r="R2175" i="151"/>
  <c r="S2175" i="151"/>
  <c r="U2175" i="151"/>
  <c r="V2175" i="151"/>
  <c r="W2175" i="151"/>
  <c r="R2176" i="151"/>
  <c r="S2176" i="151"/>
  <c r="U2176" i="151"/>
  <c r="V2176" i="151"/>
  <c r="W2176" i="151"/>
  <c r="R2177" i="151"/>
  <c r="S2177" i="151"/>
  <c r="U2177" i="151"/>
  <c r="V2177" i="151"/>
  <c r="W2177" i="151"/>
  <c r="R2178" i="151"/>
  <c r="S2178" i="151"/>
  <c r="U2178" i="151"/>
  <c r="V2178" i="151"/>
  <c r="W2178" i="151"/>
  <c r="R2179" i="151"/>
  <c r="S2179" i="151"/>
  <c r="U2179" i="151"/>
  <c r="V2179" i="151"/>
  <c r="W2179" i="151"/>
  <c r="R2180" i="151"/>
  <c r="S2180" i="151"/>
  <c r="U2180" i="151"/>
  <c r="V2180" i="151"/>
  <c r="W2180" i="151"/>
  <c r="R2181" i="151"/>
  <c r="S2181" i="151"/>
  <c r="U2181" i="151"/>
  <c r="V2181" i="151"/>
  <c r="W2181" i="151"/>
  <c r="R2182" i="151"/>
  <c r="S2182" i="151"/>
  <c r="U2182" i="151"/>
  <c r="V2182" i="151"/>
  <c r="W2182" i="151"/>
  <c r="R2183" i="151"/>
  <c r="S2183" i="151"/>
  <c r="U2183" i="151"/>
  <c r="V2183" i="151"/>
  <c r="W2183" i="151"/>
  <c r="R2184" i="151"/>
  <c r="S2184" i="151"/>
  <c r="U2184" i="151"/>
  <c r="V2184" i="151"/>
  <c r="W2184" i="151"/>
  <c r="R2185" i="151"/>
  <c r="S2185" i="151"/>
  <c r="U2185" i="151"/>
  <c r="V2185" i="151"/>
  <c r="W2185" i="151"/>
  <c r="R2186" i="151"/>
  <c r="S2186" i="151"/>
  <c r="U2186" i="151"/>
  <c r="V2186" i="151"/>
  <c r="W2186" i="151"/>
  <c r="R2187" i="151"/>
  <c r="S2187" i="151"/>
  <c r="U2187" i="151"/>
  <c r="V2187" i="151"/>
  <c r="W2187" i="151"/>
  <c r="R2188" i="151"/>
  <c r="S2188" i="151"/>
  <c r="U2188" i="151"/>
  <c r="V2188" i="151"/>
  <c r="W2188" i="151"/>
  <c r="R2189" i="151"/>
  <c r="S2189" i="151"/>
  <c r="U2189" i="151"/>
  <c r="V2189" i="151"/>
  <c r="W2189" i="151"/>
  <c r="R2190" i="151"/>
  <c r="S2190" i="151"/>
  <c r="U2190" i="151"/>
  <c r="V2190" i="151"/>
  <c r="W2190" i="151"/>
  <c r="R2191" i="151"/>
  <c r="S2191" i="151"/>
  <c r="U2191" i="151"/>
  <c r="V2191" i="151"/>
  <c r="W2191" i="151"/>
  <c r="R2192" i="151"/>
  <c r="S2192" i="151"/>
  <c r="U2192" i="151"/>
  <c r="V2192" i="151"/>
  <c r="W2192" i="151"/>
  <c r="R2193" i="151"/>
  <c r="S2193" i="151"/>
  <c r="U2193" i="151"/>
  <c r="V2193" i="151"/>
  <c r="W2193" i="151"/>
  <c r="R2194" i="151"/>
  <c r="S2194" i="151"/>
  <c r="U2194" i="151"/>
  <c r="V2194" i="151"/>
  <c r="W2194" i="151"/>
  <c r="R2195" i="151"/>
  <c r="S2195" i="151"/>
  <c r="U2195" i="151"/>
  <c r="V2195" i="151"/>
  <c r="W2195" i="151"/>
  <c r="R2196" i="151"/>
  <c r="S2196" i="151"/>
  <c r="U2196" i="151"/>
  <c r="V2196" i="151"/>
  <c r="W2196" i="151"/>
  <c r="R2197" i="151"/>
  <c r="S2197" i="151"/>
  <c r="U2197" i="151"/>
  <c r="V2197" i="151"/>
  <c r="W2197" i="151"/>
  <c r="R2198" i="151"/>
  <c r="S2198" i="151"/>
  <c r="U2198" i="151"/>
  <c r="V2198" i="151"/>
  <c r="W2198" i="151"/>
  <c r="R2199" i="151"/>
  <c r="S2199" i="151"/>
  <c r="U2199" i="151"/>
  <c r="V2199" i="151"/>
  <c r="W2199" i="151"/>
  <c r="R2200" i="151"/>
  <c r="S2200" i="151"/>
  <c r="U2200" i="151"/>
  <c r="V2200" i="151"/>
  <c r="W2200" i="151"/>
  <c r="R2201" i="151"/>
  <c r="S2201" i="151"/>
  <c r="U2201" i="151"/>
  <c r="V2201" i="151"/>
  <c r="W2201" i="151"/>
  <c r="R2202" i="151"/>
  <c r="S2202" i="151"/>
  <c r="U2202" i="151"/>
  <c r="V2202" i="151"/>
  <c r="W2202" i="151"/>
  <c r="R2203" i="151"/>
  <c r="S2203" i="151"/>
  <c r="U2203" i="151"/>
  <c r="V2203" i="151"/>
  <c r="W2203" i="151"/>
  <c r="R2204" i="151"/>
  <c r="S2204" i="151"/>
  <c r="U2204" i="151"/>
  <c r="V2204" i="151"/>
  <c r="W2204" i="151"/>
  <c r="R2205" i="151"/>
  <c r="S2205" i="151"/>
  <c r="U2205" i="151"/>
  <c r="V2205" i="151"/>
  <c r="W2205" i="151"/>
  <c r="R2206" i="151"/>
  <c r="S2206" i="151"/>
  <c r="U2206" i="151"/>
  <c r="V2206" i="151"/>
  <c r="W2206" i="151"/>
  <c r="R2207" i="151"/>
  <c r="S2207" i="151"/>
  <c r="U2207" i="151"/>
  <c r="V2207" i="151"/>
  <c r="W2207" i="151"/>
  <c r="R2208" i="151"/>
  <c r="S2208" i="151"/>
  <c r="U2208" i="151"/>
  <c r="V2208" i="151"/>
  <c r="W2208" i="151"/>
  <c r="R2209" i="151"/>
  <c r="S2209" i="151"/>
  <c r="U2209" i="151"/>
  <c r="V2209" i="151"/>
  <c r="W2209" i="151"/>
  <c r="R2210" i="151"/>
  <c r="S2210" i="151"/>
  <c r="U2210" i="151"/>
  <c r="V2210" i="151"/>
  <c r="W2210" i="151"/>
  <c r="R2211" i="151"/>
  <c r="S2211" i="151"/>
  <c r="U2211" i="151"/>
  <c r="V2211" i="151"/>
  <c r="W2211" i="151"/>
  <c r="R2212" i="151"/>
  <c r="S2212" i="151"/>
  <c r="U2212" i="151"/>
  <c r="V2212" i="151"/>
  <c r="W2212" i="151"/>
  <c r="R2213" i="151"/>
  <c r="S2213" i="151"/>
  <c r="U2213" i="151"/>
  <c r="V2213" i="151"/>
  <c r="W2213" i="151"/>
  <c r="R2214" i="151"/>
  <c r="S2214" i="151"/>
  <c r="U2214" i="151"/>
  <c r="V2214" i="151"/>
  <c r="W2214" i="151"/>
  <c r="R2215" i="151"/>
  <c r="S2215" i="151"/>
  <c r="U2215" i="151"/>
  <c r="V2215" i="151"/>
  <c r="W2215" i="151"/>
  <c r="R2216" i="151"/>
  <c r="S2216" i="151"/>
  <c r="U2216" i="151"/>
  <c r="V2216" i="151"/>
  <c r="W2216" i="151"/>
  <c r="R2217" i="151"/>
  <c r="S2217" i="151"/>
  <c r="U2217" i="151"/>
  <c r="V2217" i="151"/>
  <c r="W2217" i="151"/>
  <c r="R2218" i="151"/>
  <c r="S2218" i="151"/>
  <c r="U2218" i="151"/>
  <c r="V2218" i="151"/>
  <c r="W2218" i="151"/>
  <c r="R2219" i="151"/>
  <c r="S2219" i="151"/>
  <c r="U2219" i="151"/>
  <c r="V2219" i="151"/>
  <c r="W2219" i="151"/>
  <c r="R2220" i="151"/>
  <c r="S2220" i="151"/>
  <c r="U2220" i="151"/>
  <c r="V2220" i="151"/>
  <c r="W2220" i="151"/>
  <c r="R2221" i="151"/>
  <c r="S2221" i="151"/>
  <c r="U2221" i="151"/>
  <c r="V2221" i="151"/>
  <c r="W2221" i="151"/>
  <c r="R2222" i="151"/>
  <c r="S2222" i="151"/>
  <c r="U2222" i="151"/>
  <c r="V2222" i="151"/>
  <c r="W2222" i="151"/>
  <c r="R2223" i="151"/>
  <c r="S2223" i="151"/>
  <c r="U2223" i="151"/>
  <c r="V2223" i="151"/>
  <c r="W2223" i="151"/>
  <c r="R2224" i="151"/>
  <c r="S2224" i="151"/>
  <c r="U2224" i="151"/>
  <c r="V2224" i="151"/>
  <c r="W2224" i="151"/>
  <c r="R2225" i="151"/>
  <c r="S2225" i="151"/>
  <c r="U2225" i="151"/>
  <c r="V2225" i="151"/>
  <c r="W2225" i="151"/>
  <c r="R2226" i="151"/>
  <c r="S2226" i="151"/>
  <c r="U2226" i="151"/>
  <c r="V2226" i="151"/>
  <c r="W2226" i="151"/>
  <c r="R2227" i="151"/>
  <c r="S2227" i="151"/>
  <c r="U2227" i="151"/>
  <c r="V2227" i="151"/>
  <c r="W2227" i="151"/>
  <c r="R2228" i="151"/>
  <c r="S2228" i="151"/>
  <c r="U2228" i="151"/>
  <c r="V2228" i="151"/>
  <c r="W2228" i="151"/>
  <c r="R2229" i="151"/>
  <c r="S2229" i="151"/>
  <c r="U2229" i="151"/>
  <c r="V2229" i="151"/>
  <c r="W2229" i="151"/>
  <c r="R2230" i="151"/>
  <c r="S2230" i="151"/>
  <c r="U2230" i="151"/>
  <c r="V2230" i="151"/>
  <c r="W2230" i="151"/>
  <c r="R2231" i="151"/>
  <c r="S2231" i="151"/>
  <c r="U2231" i="151"/>
  <c r="V2231" i="151"/>
  <c r="W2231" i="151"/>
  <c r="R2232" i="151"/>
  <c r="S2232" i="151"/>
  <c r="U2232" i="151"/>
  <c r="V2232" i="151"/>
  <c r="W2232" i="151"/>
  <c r="R2233" i="151"/>
  <c r="S2233" i="151"/>
  <c r="U2233" i="151"/>
  <c r="V2233" i="151"/>
  <c r="W2233" i="151"/>
  <c r="R2234" i="151"/>
  <c r="S2234" i="151"/>
  <c r="U2234" i="151"/>
  <c r="V2234" i="151"/>
  <c r="W2234" i="151"/>
  <c r="R2235" i="151"/>
  <c r="S2235" i="151"/>
  <c r="U2235" i="151"/>
  <c r="V2235" i="151"/>
  <c r="W2235" i="151"/>
  <c r="R2236" i="151"/>
  <c r="S2236" i="151"/>
  <c r="U2236" i="151"/>
  <c r="V2236" i="151"/>
  <c r="W2236" i="151"/>
  <c r="R2237" i="151"/>
  <c r="S2237" i="151"/>
  <c r="U2237" i="151"/>
  <c r="V2237" i="151"/>
  <c r="W2237" i="151"/>
  <c r="R2238" i="151"/>
  <c r="S2238" i="151"/>
  <c r="U2238" i="151"/>
  <c r="V2238" i="151"/>
  <c r="W2238" i="151"/>
  <c r="R2239" i="151"/>
  <c r="S2239" i="151"/>
  <c r="U2239" i="151"/>
  <c r="V2239" i="151"/>
  <c r="W2239" i="151"/>
  <c r="R2240" i="151"/>
  <c r="S2240" i="151"/>
  <c r="U2240" i="151"/>
  <c r="V2240" i="151"/>
  <c r="W2240" i="151"/>
  <c r="R2241" i="151"/>
  <c r="S2241" i="151"/>
  <c r="U2241" i="151"/>
  <c r="V2241" i="151"/>
  <c r="W2241" i="151"/>
  <c r="R2242" i="151"/>
  <c r="S2242" i="151"/>
  <c r="U2242" i="151"/>
  <c r="V2242" i="151"/>
  <c r="W2242" i="151"/>
  <c r="R2243" i="151"/>
  <c r="S2243" i="151"/>
  <c r="U2243" i="151"/>
  <c r="V2243" i="151"/>
  <c r="W2243" i="151"/>
  <c r="R2244" i="151"/>
  <c r="S2244" i="151"/>
  <c r="U2244" i="151"/>
  <c r="V2244" i="151"/>
  <c r="W2244" i="151"/>
  <c r="R2245" i="151"/>
  <c r="S2245" i="151"/>
  <c r="U2245" i="151"/>
  <c r="V2245" i="151"/>
  <c r="W2245" i="151"/>
  <c r="R2246" i="151"/>
  <c r="S2246" i="151"/>
  <c r="U2246" i="151"/>
  <c r="V2246" i="151"/>
  <c r="W2246" i="151"/>
  <c r="R2247" i="151"/>
  <c r="S2247" i="151"/>
  <c r="U2247" i="151"/>
  <c r="V2247" i="151"/>
  <c r="W2247" i="151"/>
  <c r="R2248" i="151"/>
  <c r="S2248" i="151"/>
  <c r="U2248" i="151"/>
  <c r="V2248" i="151"/>
  <c r="W2248" i="151"/>
  <c r="R2249" i="151"/>
  <c r="S2249" i="151"/>
  <c r="U2249" i="151"/>
  <c r="V2249" i="151"/>
  <c r="W2249" i="151"/>
  <c r="R2250" i="151"/>
  <c r="S2250" i="151"/>
  <c r="U2250" i="151"/>
  <c r="V2250" i="151"/>
  <c r="W2250" i="151"/>
  <c r="R2251" i="151"/>
  <c r="S2251" i="151"/>
  <c r="U2251" i="151"/>
  <c r="V2251" i="151"/>
  <c r="W2251" i="151"/>
  <c r="R2252" i="151"/>
  <c r="S2252" i="151"/>
  <c r="U2252" i="151"/>
  <c r="V2252" i="151"/>
  <c r="W2252" i="151"/>
  <c r="R2253" i="151"/>
  <c r="S2253" i="151"/>
  <c r="U2253" i="151"/>
  <c r="V2253" i="151"/>
  <c r="W2253" i="151"/>
  <c r="R2254" i="151"/>
  <c r="S2254" i="151"/>
  <c r="U2254" i="151"/>
  <c r="V2254" i="151"/>
  <c r="W2254" i="151"/>
  <c r="R2255" i="151"/>
  <c r="S2255" i="151"/>
  <c r="U2255" i="151"/>
  <c r="V2255" i="151"/>
  <c r="W2255" i="151"/>
  <c r="R2256" i="151"/>
  <c r="S2256" i="151"/>
  <c r="U2256" i="151"/>
  <c r="V2256" i="151"/>
  <c r="W2256" i="151"/>
  <c r="R2257" i="151"/>
  <c r="S2257" i="151"/>
  <c r="U2257" i="151"/>
  <c r="V2257" i="151"/>
  <c r="W2257" i="151"/>
  <c r="R2258" i="151"/>
  <c r="S2258" i="151"/>
  <c r="U2258" i="151"/>
  <c r="V2258" i="151"/>
  <c r="W2258" i="151"/>
  <c r="R2259" i="151"/>
  <c r="S2259" i="151"/>
  <c r="U2259" i="151"/>
  <c r="V2259" i="151"/>
  <c r="W2259" i="151"/>
  <c r="R2260" i="151"/>
  <c r="S2260" i="151"/>
  <c r="U2260" i="151"/>
  <c r="V2260" i="151"/>
  <c r="W2260" i="151"/>
  <c r="R2261" i="151"/>
  <c r="S2261" i="151"/>
  <c r="U2261" i="151"/>
  <c r="V2261" i="151"/>
  <c r="W2261" i="151"/>
  <c r="R2262" i="151"/>
  <c r="S2262" i="151"/>
  <c r="U2262" i="151"/>
  <c r="V2262" i="151"/>
  <c r="W2262" i="151"/>
  <c r="R2263" i="151"/>
  <c r="S2263" i="151"/>
  <c r="U2263" i="151"/>
  <c r="V2263" i="151"/>
  <c r="W2263" i="151"/>
  <c r="R2264" i="151"/>
  <c r="S2264" i="151"/>
  <c r="U2264" i="151"/>
  <c r="V2264" i="151"/>
  <c r="W2264" i="151"/>
  <c r="R2265" i="151"/>
  <c r="S2265" i="151"/>
  <c r="U2265" i="151"/>
  <c r="V2265" i="151"/>
  <c r="W2265" i="151"/>
  <c r="R2266" i="151"/>
  <c r="S2266" i="151"/>
  <c r="U2266" i="151"/>
  <c r="V2266" i="151"/>
  <c r="W2266" i="151"/>
  <c r="R2267" i="151"/>
  <c r="S2267" i="151"/>
  <c r="U2267" i="151"/>
  <c r="V2267" i="151"/>
  <c r="W2267" i="151"/>
  <c r="R2268" i="151"/>
  <c r="S2268" i="151"/>
  <c r="U2268" i="151"/>
  <c r="V2268" i="151"/>
  <c r="W2268" i="151"/>
  <c r="R2269" i="151"/>
  <c r="S2269" i="151"/>
  <c r="U2269" i="151"/>
  <c r="V2269" i="151"/>
  <c r="W2269" i="151"/>
  <c r="R2270" i="151"/>
  <c r="S2270" i="151"/>
  <c r="U2270" i="151"/>
  <c r="V2270" i="151"/>
  <c r="W2270" i="151"/>
  <c r="R2271" i="151"/>
  <c r="S2271" i="151"/>
  <c r="U2271" i="151"/>
  <c r="V2271" i="151"/>
  <c r="W2271" i="151"/>
  <c r="R2272" i="151"/>
  <c r="S2272" i="151"/>
  <c r="U2272" i="151"/>
  <c r="V2272" i="151"/>
  <c r="W2272" i="151"/>
  <c r="R2273" i="151"/>
  <c r="S2273" i="151"/>
  <c r="U2273" i="151"/>
  <c r="V2273" i="151"/>
  <c r="W2273" i="151"/>
  <c r="R2274" i="151"/>
  <c r="S2274" i="151"/>
  <c r="U2274" i="151"/>
  <c r="V2274" i="151"/>
  <c r="W2274" i="151"/>
  <c r="R2275" i="151"/>
  <c r="S2275" i="151"/>
  <c r="U2275" i="151"/>
  <c r="V2275" i="151"/>
  <c r="W2275" i="151"/>
  <c r="R2276" i="151"/>
  <c r="S2276" i="151"/>
  <c r="U2276" i="151"/>
  <c r="V2276" i="151"/>
  <c r="W2276" i="151"/>
  <c r="R2277" i="151"/>
  <c r="S2277" i="151"/>
  <c r="U2277" i="151"/>
  <c r="V2277" i="151"/>
  <c r="W2277" i="151"/>
  <c r="R2278" i="151"/>
  <c r="S2278" i="151"/>
  <c r="U2278" i="151"/>
  <c r="V2278" i="151"/>
  <c r="W2278" i="151"/>
  <c r="R2279" i="151"/>
  <c r="S2279" i="151"/>
  <c r="U2279" i="151"/>
  <c r="V2279" i="151"/>
  <c r="W2279" i="151"/>
  <c r="R2280" i="151"/>
  <c r="S2280" i="151"/>
  <c r="U2280" i="151"/>
  <c r="V2280" i="151"/>
  <c r="W2280" i="151"/>
  <c r="R2281" i="151"/>
  <c r="S2281" i="151"/>
  <c r="U2281" i="151"/>
  <c r="V2281" i="151"/>
  <c r="W2281" i="151"/>
  <c r="R2282" i="151"/>
  <c r="S2282" i="151"/>
  <c r="U2282" i="151"/>
  <c r="V2282" i="151"/>
  <c r="W2282" i="151"/>
  <c r="R2283" i="151"/>
  <c r="S2283" i="151"/>
  <c r="U2283" i="151"/>
  <c r="V2283" i="151"/>
  <c r="W2283" i="151"/>
  <c r="R2284" i="151"/>
  <c r="S2284" i="151"/>
  <c r="U2284" i="151"/>
  <c r="V2284" i="151"/>
  <c r="W2284" i="151"/>
  <c r="R2285" i="151"/>
  <c r="S2285" i="151"/>
  <c r="U2285" i="151"/>
  <c r="V2285" i="151"/>
  <c r="W2285" i="151"/>
  <c r="R2286" i="151"/>
  <c r="S2286" i="151"/>
  <c r="U2286" i="151"/>
  <c r="V2286" i="151"/>
  <c r="W2286" i="151"/>
  <c r="R2287" i="151"/>
  <c r="S2287" i="151"/>
  <c r="U2287" i="151"/>
  <c r="V2287" i="151"/>
  <c r="W2287" i="151"/>
  <c r="R2288" i="151"/>
  <c r="S2288" i="151"/>
  <c r="U2288" i="151"/>
  <c r="V2288" i="151"/>
  <c r="W2288" i="151"/>
  <c r="R2289" i="151"/>
  <c r="S2289" i="151"/>
  <c r="U2289" i="151"/>
  <c r="V2289" i="151"/>
  <c r="W2289" i="151"/>
  <c r="R2290" i="151"/>
  <c r="S2290" i="151"/>
  <c r="U2290" i="151"/>
  <c r="V2290" i="151"/>
  <c r="W2290" i="151"/>
  <c r="R2291" i="151"/>
  <c r="S2291" i="151"/>
  <c r="U2291" i="151"/>
  <c r="V2291" i="151"/>
  <c r="W2291" i="151"/>
  <c r="R2292" i="151"/>
  <c r="S2292" i="151"/>
  <c r="U2292" i="151"/>
  <c r="V2292" i="151"/>
  <c r="W2292" i="151"/>
  <c r="R2293" i="151"/>
  <c r="S2293" i="151"/>
  <c r="U2293" i="151"/>
  <c r="V2293" i="151"/>
  <c r="W2293" i="151"/>
  <c r="R2294" i="151"/>
  <c r="S2294" i="151"/>
  <c r="U2294" i="151"/>
  <c r="V2294" i="151"/>
  <c r="W2294" i="151"/>
  <c r="R2295" i="151"/>
  <c r="S2295" i="151"/>
  <c r="U2295" i="151"/>
  <c r="V2295" i="151"/>
  <c r="W2295" i="151"/>
  <c r="R2296" i="151"/>
  <c r="S2296" i="151"/>
  <c r="U2296" i="151"/>
  <c r="V2296" i="151"/>
  <c r="W2296" i="151"/>
  <c r="R2297" i="151"/>
  <c r="S2297" i="151"/>
  <c r="U2297" i="151"/>
  <c r="V2297" i="151"/>
  <c r="W2297" i="151"/>
  <c r="R2298" i="151"/>
  <c r="S2298" i="151"/>
  <c r="U2298" i="151"/>
  <c r="V2298" i="151"/>
  <c r="W2298" i="151"/>
  <c r="R2299" i="151"/>
  <c r="S2299" i="151"/>
  <c r="U2299" i="151"/>
  <c r="V2299" i="151"/>
  <c r="W2299" i="151"/>
  <c r="R2300" i="151"/>
  <c r="S2300" i="151"/>
  <c r="U2300" i="151"/>
  <c r="V2300" i="151"/>
  <c r="W2300" i="151"/>
  <c r="R2301" i="151"/>
  <c r="S2301" i="151"/>
  <c r="U2301" i="151"/>
  <c r="V2301" i="151"/>
  <c r="W2301" i="151"/>
  <c r="R2302" i="151"/>
  <c r="S2302" i="151"/>
  <c r="U2302" i="151"/>
  <c r="V2302" i="151"/>
  <c r="W2302" i="151"/>
  <c r="R2303" i="151"/>
  <c r="S2303" i="151"/>
  <c r="U2303" i="151"/>
  <c r="V2303" i="151"/>
  <c r="W2303" i="151"/>
  <c r="R2304" i="151"/>
  <c r="S2304" i="151"/>
  <c r="U2304" i="151"/>
  <c r="V2304" i="151"/>
  <c r="W2304" i="151"/>
  <c r="R2305" i="151"/>
  <c r="S2305" i="151"/>
  <c r="U2305" i="151"/>
  <c r="V2305" i="151"/>
  <c r="W2305" i="151"/>
  <c r="R2306" i="151"/>
  <c r="S2306" i="151"/>
  <c r="U2306" i="151"/>
  <c r="V2306" i="151"/>
  <c r="W2306" i="151"/>
  <c r="R2307" i="151"/>
  <c r="S2307" i="151"/>
  <c r="U2307" i="151"/>
  <c r="V2307" i="151"/>
  <c r="W2307" i="151"/>
  <c r="R2308" i="151"/>
  <c r="S2308" i="151"/>
  <c r="U2308" i="151"/>
  <c r="V2308" i="151"/>
  <c r="W2308" i="151"/>
  <c r="R2309" i="151"/>
  <c r="S2309" i="151"/>
  <c r="U2309" i="151"/>
  <c r="V2309" i="151"/>
  <c r="W2309" i="151"/>
  <c r="R2310" i="151"/>
  <c r="S2310" i="151"/>
  <c r="U2310" i="151"/>
  <c r="V2310" i="151"/>
  <c r="W2310" i="151"/>
  <c r="R2311" i="151"/>
  <c r="S2311" i="151"/>
  <c r="U2311" i="151"/>
  <c r="V2311" i="151"/>
  <c r="W2311" i="151"/>
  <c r="R2312" i="151"/>
  <c r="S2312" i="151"/>
  <c r="U2312" i="151"/>
  <c r="V2312" i="151"/>
  <c r="W2312" i="151"/>
  <c r="R2313" i="151"/>
  <c r="S2313" i="151"/>
  <c r="U2313" i="151"/>
  <c r="V2313" i="151"/>
  <c r="W2313" i="151"/>
  <c r="R2314" i="151"/>
  <c r="S2314" i="151"/>
  <c r="U2314" i="151"/>
  <c r="V2314" i="151"/>
  <c r="W2314" i="151"/>
  <c r="R2315" i="151"/>
  <c r="S2315" i="151"/>
  <c r="U2315" i="151"/>
  <c r="V2315" i="151"/>
  <c r="W2315" i="151"/>
  <c r="R2316" i="151"/>
  <c r="S2316" i="151"/>
  <c r="U2316" i="151"/>
  <c r="V2316" i="151"/>
  <c r="W2316" i="151"/>
  <c r="R2317" i="151"/>
  <c r="S2317" i="151"/>
  <c r="U2317" i="151"/>
  <c r="V2317" i="151"/>
  <c r="W2317" i="151"/>
  <c r="R2318" i="151"/>
  <c r="S2318" i="151"/>
  <c r="U2318" i="151"/>
  <c r="V2318" i="151"/>
  <c r="W2318" i="151"/>
  <c r="R2319" i="151"/>
  <c r="S2319" i="151"/>
  <c r="U2319" i="151"/>
  <c r="V2319" i="151"/>
  <c r="W2319" i="151"/>
  <c r="R2320" i="151"/>
  <c r="S2320" i="151"/>
  <c r="U2320" i="151"/>
  <c r="V2320" i="151"/>
  <c r="W2320" i="151"/>
  <c r="R2321" i="151"/>
  <c r="S2321" i="151"/>
  <c r="U2321" i="151"/>
  <c r="V2321" i="151"/>
  <c r="W2321" i="151"/>
  <c r="R2322" i="151"/>
  <c r="S2322" i="151"/>
  <c r="U2322" i="151"/>
  <c r="V2322" i="151"/>
  <c r="W2322" i="151"/>
  <c r="R2323" i="151"/>
  <c r="S2323" i="151"/>
  <c r="U2323" i="151"/>
  <c r="V2323" i="151"/>
  <c r="W2323" i="151"/>
  <c r="R2324" i="151"/>
  <c r="S2324" i="151"/>
  <c r="U2324" i="151"/>
  <c r="V2324" i="151"/>
  <c r="W2324" i="151"/>
  <c r="R2325" i="151"/>
  <c r="S2325" i="151"/>
  <c r="U2325" i="151"/>
  <c r="V2325" i="151"/>
  <c r="W2325" i="151"/>
  <c r="R2326" i="151"/>
  <c r="S2326" i="151"/>
  <c r="U2326" i="151"/>
  <c r="V2326" i="151"/>
  <c r="W2326" i="151"/>
  <c r="R2327" i="151"/>
  <c r="S2327" i="151"/>
  <c r="U2327" i="151"/>
  <c r="V2327" i="151"/>
  <c r="W2327" i="151"/>
  <c r="R2328" i="151"/>
  <c r="S2328" i="151"/>
  <c r="U2328" i="151"/>
  <c r="V2328" i="151"/>
  <c r="W2328" i="151"/>
  <c r="R2329" i="151"/>
  <c r="S2329" i="151"/>
  <c r="U2329" i="151"/>
  <c r="V2329" i="151"/>
  <c r="W2329" i="151"/>
  <c r="R2330" i="151"/>
  <c r="S2330" i="151"/>
  <c r="U2330" i="151"/>
  <c r="V2330" i="151"/>
  <c r="W2330" i="151"/>
  <c r="R2331" i="151"/>
  <c r="S2331" i="151"/>
  <c r="U2331" i="151"/>
  <c r="V2331" i="151"/>
  <c r="W2331" i="151"/>
  <c r="R2332" i="151"/>
  <c r="S2332" i="151"/>
  <c r="U2332" i="151"/>
  <c r="V2332" i="151"/>
  <c r="W2332" i="151"/>
  <c r="R2333" i="151"/>
  <c r="S2333" i="151"/>
  <c r="U2333" i="151"/>
  <c r="V2333" i="151"/>
  <c r="W2333" i="151"/>
  <c r="R2334" i="151"/>
  <c r="S2334" i="151"/>
  <c r="U2334" i="151"/>
  <c r="V2334" i="151"/>
  <c r="W2334" i="151"/>
  <c r="R2335" i="151"/>
  <c r="S2335" i="151"/>
  <c r="U2335" i="151"/>
  <c r="V2335" i="151"/>
  <c r="W2335" i="151"/>
  <c r="R2336" i="151"/>
  <c r="S2336" i="151"/>
  <c r="U2336" i="151"/>
  <c r="V2336" i="151"/>
  <c r="W2336" i="151"/>
  <c r="R2337" i="151"/>
  <c r="S2337" i="151"/>
  <c r="U2337" i="151"/>
  <c r="V2337" i="151"/>
  <c r="W2337" i="151"/>
  <c r="R2338" i="151"/>
  <c r="S2338" i="151"/>
  <c r="U2338" i="151"/>
  <c r="V2338" i="151"/>
  <c r="W2338" i="151"/>
  <c r="R2339" i="151"/>
  <c r="S2339" i="151"/>
  <c r="U2339" i="151"/>
  <c r="V2339" i="151"/>
  <c r="W2339" i="151"/>
  <c r="R2340" i="151"/>
  <c r="S2340" i="151"/>
  <c r="U2340" i="151"/>
  <c r="V2340" i="151"/>
  <c r="W2340" i="151"/>
  <c r="R2341" i="151"/>
  <c r="S2341" i="151"/>
  <c r="U2341" i="151"/>
  <c r="V2341" i="151"/>
  <c r="W2341" i="151"/>
  <c r="R2342" i="151"/>
  <c r="S2342" i="151"/>
  <c r="U2342" i="151"/>
  <c r="V2342" i="151"/>
  <c r="W2342" i="151"/>
  <c r="R2343" i="151"/>
  <c r="S2343" i="151"/>
  <c r="U2343" i="151"/>
  <c r="V2343" i="151"/>
  <c r="W2343" i="151"/>
  <c r="R2344" i="151"/>
  <c r="S2344" i="151"/>
  <c r="U2344" i="151"/>
  <c r="V2344" i="151"/>
  <c r="W2344" i="151"/>
  <c r="R2345" i="151"/>
  <c r="S2345" i="151"/>
  <c r="U2345" i="151"/>
  <c r="V2345" i="151"/>
  <c r="W2345" i="151"/>
  <c r="R2346" i="151"/>
  <c r="S2346" i="151"/>
  <c r="U2346" i="151"/>
  <c r="V2346" i="151"/>
  <c r="W2346" i="151"/>
  <c r="R2347" i="151"/>
  <c r="S2347" i="151"/>
  <c r="U2347" i="151"/>
  <c r="V2347" i="151"/>
  <c r="W2347" i="151"/>
  <c r="R2348" i="151"/>
  <c r="S2348" i="151"/>
  <c r="U2348" i="151"/>
  <c r="V2348" i="151"/>
  <c r="W2348" i="151"/>
  <c r="R2349" i="151"/>
  <c r="S2349" i="151"/>
  <c r="U2349" i="151"/>
  <c r="V2349" i="151"/>
  <c r="W2349" i="151"/>
  <c r="R2350" i="151"/>
  <c r="S2350" i="151"/>
  <c r="U2350" i="151"/>
  <c r="V2350" i="151"/>
  <c r="W2350" i="151"/>
  <c r="R2351" i="151"/>
  <c r="S2351" i="151"/>
  <c r="U2351" i="151"/>
  <c r="V2351" i="151"/>
  <c r="W2351" i="151"/>
  <c r="R2352" i="151"/>
  <c r="S2352" i="151"/>
  <c r="U2352" i="151"/>
  <c r="V2352" i="151"/>
  <c r="W2352" i="151"/>
  <c r="R2353" i="151"/>
  <c r="S2353" i="151"/>
  <c r="U2353" i="151"/>
  <c r="V2353" i="151"/>
  <c r="W2353" i="151"/>
  <c r="R2354" i="151"/>
  <c r="S2354" i="151"/>
  <c r="U2354" i="151"/>
  <c r="V2354" i="151"/>
  <c r="W2354" i="151"/>
  <c r="R2355" i="151"/>
  <c r="S2355" i="151"/>
  <c r="U2355" i="151"/>
  <c r="V2355" i="151"/>
  <c r="W2355" i="151"/>
  <c r="R2356" i="151"/>
  <c r="S2356" i="151"/>
  <c r="U2356" i="151"/>
  <c r="V2356" i="151"/>
  <c r="W2356" i="151"/>
  <c r="R2357" i="151"/>
  <c r="S2357" i="151"/>
  <c r="U2357" i="151"/>
  <c r="V2357" i="151"/>
  <c r="W2357" i="151"/>
  <c r="R2358" i="151"/>
  <c r="S2358" i="151"/>
  <c r="U2358" i="151"/>
  <c r="V2358" i="151"/>
  <c r="W2358" i="151"/>
  <c r="R2359" i="151"/>
  <c r="S2359" i="151"/>
  <c r="U2359" i="151"/>
  <c r="V2359" i="151"/>
  <c r="W2359" i="151"/>
  <c r="R2360" i="151"/>
  <c r="S2360" i="151"/>
  <c r="U2360" i="151"/>
  <c r="V2360" i="151"/>
  <c r="W2360" i="151"/>
  <c r="R2361" i="151"/>
  <c r="S2361" i="151"/>
  <c r="U2361" i="151"/>
  <c r="V2361" i="151"/>
  <c r="W2361" i="151"/>
  <c r="R2362" i="151"/>
  <c r="S2362" i="151"/>
  <c r="U2362" i="151"/>
  <c r="V2362" i="151"/>
  <c r="W2362" i="151"/>
  <c r="R2363" i="151"/>
  <c r="S2363" i="151"/>
  <c r="U2363" i="151"/>
  <c r="V2363" i="151"/>
  <c r="W2363" i="151"/>
  <c r="R2364" i="151"/>
  <c r="S2364" i="151"/>
  <c r="U2364" i="151"/>
  <c r="V2364" i="151"/>
  <c r="W2364" i="151"/>
  <c r="R2365" i="151"/>
  <c r="S2365" i="151"/>
  <c r="U2365" i="151"/>
  <c r="V2365" i="151"/>
  <c r="W2365" i="151"/>
  <c r="R2366" i="151"/>
  <c r="S2366" i="151"/>
  <c r="U2366" i="151"/>
  <c r="V2366" i="151"/>
  <c r="W2366" i="151"/>
  <c r="R2367" i="151"/>
  <c r="S2367" i="151"/>
  <c r="U2367" i="151"/>
  <c r="V2367" i="151"/>
  <c r="W2367" i="151"/>
  <c r="R2368" i="151"/>
  <c r="S2368" i="151"/>
  <c r="U2368" i="151"/>
  <c r="V2368" i="151"/>
  <c r="W2368" i="151"/>
  <c r="R2369" i="151"/>
  <c r="S2369" i="151"/>
  <c r="U2369" i="151"/>
  <c r="V2369" i="151"/>
  <c r="W2369" i="151"/>
  <c r="R2370" i="151"/>
  <c r="S2370" i="151"/>
  <c r="U2370" i="151"/>
  <c r="V2370" i="151"/>
  <c r="W2370" i="151"/>
  <c r="R2371" i="151"/>
  <c r="S2371" i="151"/>
  <c r="U2371" i="151"/>
  <c r="V2371" i="151"/>
  <c r="W2371" i="151"/>
  <c r="R2372" i="151"/>
  <c r="S2372" i="151"/>
  <c r="U2372" i="151"/>
  <c r="V2372" i="151"/>
  <c r="W2372" i="151"/>
  <c r="R2373" i="151"/>
  <c r="S2373" i="151"/>
  <c r="U2373" i="151"/>
  <c r="V2373" i="151"/>
  <c r="W2373" i="151"/>
  <c r="R2374" i="151"/>
  <c r="S2374" i="151"/>
  <c r="U2374" i="151"/>
  <c r="V2374" i="151"/>
  <c r="W2374" i="151"/>
  <c r="R2375" i="151"/>
  <c r="S2375" i="151"/>
  <c r="U2375" i="151"/>
  <c r="V2375" i="151"/>
  <c r="W2375" i="151"/>
  <c r="R2376" i="151"/>
  <c r="S2376" i="151"/>
  <c r="U2376" i="151"/>
  <c r="V2376" i="151"/>
  <c r="W2376" i="151"/>
  <c r="R2377" i="151"/>
  <c r="S2377" i="151"/>
  <c r="U2377" i="151"/>
  <c r="V2377" i="151"/>
  <c r="W2377" i="151"/>
  <c r="R2378" i="151"/>
  <c r="S2378" i="151"/>
  <c r="U2378" i="151"/>
  <c r="V2378" i="151"/>
  <c r="W2378" i="151"/>
  <c r="R2379" i="151"/>
  <c r="S2379" i="151"/>
  <c r="U2379" i="151"/>
  <c r="V2379" i="151"/>
  <c r="W2379" i="151"/>
  <c r="R2380" i="151"/>
  <c r="S2380" i="151"/>
  <c r="U2380" i="151"/>
  <c r="V2380" i="151"/>
  <c r="W2380" i="151"/>
  <c r="R2381" i="151"/>
  <c r="S2381" i="151"/>
  <c r="U2381" i="151"/>
  <c r="V2381" i="151"/>
  <c r="W2381" i="151"/>
  <c r="R2382" i="151"/>
  <c r="S2382" i="151"/>
  <c r="U2382" i="151"/>
  <c r="V2382" i="151"/>
  <c r="W2382" i="151"/>
  <c r="R2383" i="151"/>
  <c r="S2383" i="151"/>
  <c r="U2383" i="151"/>
  <c r="V2383" i="151"/>
  <c r="W2383" i="151"/>
  <c r="R2384" i="151"/>
  <c r="S2384" i="151"/>
  <c r="U2384" i="151"/>
  <c r="V2384" i="151"/>
  <c r="W2384" i="151"/>
  <c r="R2385" i="151"/>
  <c r="S2385" i="151"/>
  <c r="U2385" i="151"/>
  <c r="V2385" i="151"/>
  <c r="W2385" i="151"/>
  <c r="R2386" i="151"/>
  <c r="S2386" i="151"/>
  <c r="U2386" i="151"/>
  <c r="V2386" i="151"/>
  <c r="W2386" i="151"/>
  <c r="R2387" i="151"/>
  <c r="S2387" i="151"/>
  <c r="U2387" i="151"/>
  <c r="V2387" i="151"/>
  <c r="W2387" i="151"/>
  <c r="R2388" i="151"/>
  <c r="S2388" i="151"/>
  <c r="U2388" i="151"/>
  <c r="V2388" i="151"/>
  <c r="W2388" i="151"/>
  <c r="R2389" i="151"/>
  <c r="S2389" i="151"/>
  <c r="U2389" i="151"/>
  <c r="V2389" i="151"/>
  <c r="W2389" i="151"/>
  <c r="R2390" i="151"/>
  <c r="S2390" i="151"/>
  <c r="U2390" i="151"/>
  <c r="V2390" i="151"/>
  <c r="W2390" i="151"/>
  <c r="R2391" i="151"/>
  <c r="S2391" i="151"/>
  <c r="U2391" i="151"/>
  <c r="V2391" i="151"/>
  <c r="W2391" i="151"/>
  <c r="R2392" i="151"/>
  <c r="S2392" i="151"/>
  <c r="U2392" i="151"/>
  <c r="V2392" i="151"/>
  <c r="W2392" i="151"/>
  <c r="R2393" i="151"/>
  <c r="S2393" i="151"/>
  <c r="U2393" i="151"/>
  <c r="V2393" i="151"/>
  <c r="W2393" i="151"/>
  <c r="R2394" i="151"/>
  <c r="S2394" i="151"/>
  <c r="U2394" i="151"/>
  <c r="V2394" i="151"/>
  <c r="W2394" i="151"/>
  <c r="R2395" i="151"/>
  <c r="S2395" i="151"/>
  <c r="U2395" i="151"/>
  <c r="V2395" i="151"/>
  <c r="W2395" i="151"/>
  <c r="R2396" i="151"/>
  <c r="S2396" i="151"/>
  <c r="U2396" i="151"/>
  <c r="V2396" i="151"/>
  <c r="W2396" i="151"/>
  <c r="R2397" i="151"/>
  <c r="S2397" i="151"/>
  <c r="U2397" i="151"/>
  <c r="V2397" i="151"/>
  <c r="W2397" i="151"/>
  <c r="R2398" i="151"/>
  <c r="S2398" i="151"/>
  <c r="U2398" i="151"/>
  <c r="V2398" i="151"/>
  <c r="W2398" i="151"/>
  <c r="R2399" i="151"/>
  <c r="S2399" i="151"/>
  <c r="U2399" i="151"/>
  <c r="V2399" i="151"/>
  <c r="W2399" i="151"/>
  <c r="R2400" i="151"/>
  <c r="S2400" i="151"/>
  <c r="U2400" i="151"/>
  <c r="V2400" i="151"/>
  <c r="W2400" i="151"/>
  <c r="R2401" i="151"/>
  <c r="S2401" i="151"/>
  <c r="U2401" i="151"/>
  <c r="V2401" i="151"/>
  <c r="W2401" i="151"/>
  <c r="R2402" i="151"/>
  <c r="S2402" i="151"/>
  <c r="U2402" i="151"/>
  <c r="V2402" i="151"/>
  <c r="W2402" i="151"/>
  <c r="R2403" i="151"/>
  <c r="S2403" i="151"/>
  <c r="U2403" i="151"/>
  <c r="V2403" i="151"/>
  <c r="W2403" i="151"/>
  <c r="R2404" i="151"/>
  <c r="S2404" i="151"/>
  <c r="U2404" i="151"/>
  <c r="V2404" i="151"/>
  <c r="W2404" i="151"/>
  <c r="R2405" i="151"/>
  <c r="S2405" i="151"/>
  <c r="U2405" i="151"/>
  <c r="V2405" i="151"/>
  <c r="W2405" i="151"/>
  <c r="R2406" i="151"/>
  <c r="S2406" i="151"/>
  <c r="U2406" i="151"/>
  <c r="V2406" i="151"/>
  <c r="W2406" i="151"/>
  <c r="R2407" i="151"/>
  <c r="S2407" i="151"/>
  <c r="U2407" i="151"/>
  <c r="V2407" i="151"/>
  <c r="W2407" i="151"/>
  <c r="R2408" i="151"/>
  <c r="S2408" i="151"/>
  <c r="U2408" i="151"/>
  <c r="V2408" i="151"/>
  <c r="W2408" i="151"/>
  <c r="R2409" i="151"/>
  <c r="S2409" i="151"/>
  <c r="U2409" i="151"/>
  <c r="V2409" i="151"/>
  <c r="W2409" i="151"/>
  <c r="R2410" i="151"/>
  <c r="S2410" i="151"/>
  <c r="U2410" i="151"/>
  <c r="V2410" i="151"/>
  <c r="W2410" i="151"/>
  <c r="R2411" i="151"/>
  <c r="S2411" i="151"/>
  <c r="U2411" i="151"/>
  <c r="V2411" i="151"/>
  <c r="W2411" i="151"/>
  <c r="R2412" i="151"/>
  <c r="S2412" i="151"/>
  <c r="U2412" i="151"/>
  <c r="V2412" i="151"/>
  <c r="W2412" i="151"/>
  <c r="R2413" i="151"/>
  <c r="S2413" i="151"/>
  <c r="U2413" i="151"/>
  <c r="V2413" i="151"/>
  <c r="W2413" i="151"/>
  <c r="R2414" i="151"/>
  <c r="S2414" i="151"/>
  <c r="U2414" i="151"/>
  <c r="V2414" i="151"/>
  <c r="W2414" i="151"/>
  <c r="R2415" i="151"/>
  <c r="S2415" i="151"/>
  <c r="U2415" i="151"/>
  <c r="V2415" i="151"/>
  <c r="W2415" i="151"/>
  <c r="R2416" i="151"/>
  <c r="S2416" i="151"/>
  <c r="U2416" i="151"/>
  <c r="V2416" i="151"/>
  <c r="W2416" i="151"/>
  <c r="R2417" i="151"/>
  <c r="S2417" i="151"/>
  <c r="U2417" i="151"/>
  <c r="V2417" i="151"/>
  <c r="W2417" i="151"/>
  <c r="R2418" i="151"/>
  <c r="S2418" i="151"/>
  <c r="U2418" i="151"/>
  <c r="V2418" i="151"/>
  <c r="W2418" i="151"/>
  <c r="R2419" i="151"/>
  <c r="S2419" i="151"/>
  <c r="U2419" i="151"/>
  <c r="V2419" i="151"/>
  <c r="W2419" i="151"/>
  <c r="R2420" i="151"/>
  <c r="S2420" i="151"/>
  <c r="U2420" i="151"/>
  <c r="V2420" i="151"/>
  <c r="W2420" i="151"/>
  <c r="R2421" i="151"/>
  <c r="S2421" i="151"/>
  <c r="U2421" i="151"/>
  <c r="V2421" i="151"/>
  <c r="W2421" i="151"/>
  <c r="R2422" i="151"/>
  <c r="S2422" i="151"/>
  <c r="U2422" i="151"/>
  <c r="V2422" i="151"/>
  <c r="W2422" i="151"/>
  <c r="R2423" i="151"/>
  <c r="S2423" i="151"/>
  <c r="U2423" i="151"/>
  <c r="V2423" i="151"/>
  <c r="W2423" i="151"/>
  <c r="R2424" i="151"/>
  <c r="S2424" i="151"/>
  <c r="U2424" i="151"/>
  <c r="V2424" i="151"/>
  <c r="W2424" i="151"/>
  <c r="R2425" i="151"/>
  <c r="S2425" i="151"/>
  <c r="U2425" i="151"/>
  <c r="V2425" i="151"/>
  <c r="W2425" i="151"/>
  <c r="R2426" i="151"/>
  <c r="S2426" i="151"/>
  <c r="U2426" i="151"/>
  <c r="V2426" i="151"/>
  <c r="W2426" i="151"/>
  <c r="R2427" i="151"/>
  <c r="S2427" i="151"/>
  <c r="U2427" i="151"/>
  <c r="V2427" i="151"/>
  <c r="W2427" i="151"/>
  <c r="R2428" i="151"/>
  <c r="S2428" i="151"/>
  <c r="U2428" i="151"/>
  <c r="V2428" i="151"/>
  <c r="W2428" i="151"/>
  <c r="R2429" i="151"/>
  <c r="S2429" i="151"/>
  <c r="U2429" i="151"/>
  <c r="V2429" i="151"/>
  <c r="W2429" i="151"/>
  <c r="R2430" i="151"/>
  <c r="S2430" i="151"/>
  <c r="U2430" i="151"/>
  <c r="V2430" i="151"/>
  <c r="W2430" i="151"/>
  <c r="R2431" i="151"/>
  <c r="S2431" i="151"/>
  <c r="U2431" i="151"/>
  <c r="V2431" i="151"/>
  <c r="W2431" i="151"/>
  <c r="R2432" i="151"/>
  <c r="S2432" i="151"/>
  <c r="U2432" i="151"/>
  <c r="V2432" i="151"/>
  <c r="W2432" i="151"/>
  <c r="R2433" i="151"/>
  <c r="S2433" i="151"/>
  <c r="U2433" i="151"/>
  <c r="V2433" i="151"/>
  <c r="W2433" i="151"/>
  <c r="R2434" i="151"/>
  <c r="S2434" i="151"/>
  <c r="U2434" i="151"/>
  <c r="V2434" i="151"/>
  <c r="W2434" i="151"/>
  <c r="R2435" i="151"/>
  <c r="S2435" i="151"/>
  <c r="U2435" i="151"/>
  <c r="V2435" i="151"/>
  <c r="W2435" i="151"/>
  <c r="R2436" i="151"/>
  <c r="S2436" i="151"/>
  <c r="U2436" i="151"/>
  <c r="V2436" i="151"/>
  <c r="W2436" i="151"/>
  <c r="R2437" i="151"/>
  <c r="S2437" i="151"/>
  <c r="U2437" i="151"/>
  <c r="V2437" i="151"/>
  <c r="W2437" i="151"/>
  <c r="R2438" i="151"/>
  <c r="S2438" i="151"/>
  <c r="U2438" i="151"/>
  <c r="V2438" i="151"/>
  <c r="W2438" i="151"/>
  <c r="R2439" i="151"/>
  <c r="S2439" i="151"/>
  <c r="U2439" i="151"/>
  <c r="V2439" i="151"/>
  <c r="W2439" i="151"/>
  <c r="R2440" i="151"/>
  <c r="S2440" i="151"/>
  <c r="U2440" i="151"/>
  <c r="V2440" i="151"/>
  <c r="W2440" i="151"/>
  <c r="R2441" i="151"/>
  <c r="S2441" i="151"/>
  <c r="U2441" i="151"/>
  <c r="V2441" i="151"/>
  <c r="W2441" i="151"/>
  <c r="R2442" i="151"/>
  <c r="S2442" i="151"/>
  <c r="U2442" i="151"/>
  <c r="V2442" i="151"/>
  <c r="W2442" i="151"/>
  <c r="R2443" i="151"/>
  <c r="S2443" i="151"/>
  <c r="U2443" i="151"/>
  <c r="V2443" i="151"/>
  <c r="W2443" i="151"/>
  <c r="R2444" i="151"/>
  <c r="S2444" i="151"/>
  <c r="U2444" i="151"/>
  <c r="V2444" i="151"/>
  <c r="W2444" i="151"/>
  <c r="R2445" i="151"/>
  <c r="S2445" i="151"/>
  <c r="U2445" i="151"/>
  <c r="V2445" i="151"/>
  <c r="W2445" i="151"/>
  <c r="R2446" i="151"/>
  <c r="S2446" i="151"/>
  <c r="U2446" i="151"/>
  <c r="V2446" i="151"/>
  <c r="W2446" i="151"/>
  <c r="R2447" i="151"/>
  <c r="S2447" i="151"/>
  <c r="U2447" i="151"/>
  <c r="V2447" i="151"/>
  <c r="W2447" i="151"/>
  <c r="R2448" i="151"/>
  <c r="S2448" i="151"/>
  <c r="U2448" i="151"/>
  <c r="V2448" i="151"/>
  <c r="W2448" i="151"/>
  <c r="R2449" i="151"/>
  <c r="S2449" i="151"/>
  <c r="U2449" i="151"/>
  <c r="V2449" i="151"/>
  <c r="W2449" i="151"/>
  <c r="R2450" i="151"/>
  <c r="S2450" i="151"/>
  <c r="U2450" i="151"/>
  <c r="V2450" i="151"/>
  <c r="W2450" i="151"/>
  <c r="R2451" i="151"/>
  <c r="S2451" i="151"/>
  <c r="U2451" i="151"/>
  <c r="V2451" i="151"/>
  <c r="W2451" i="151"/>
  <c r="R2452" i="151"/>
  <c r="S2452" i="151"/>
  <c r="U2452" i="151"/>
  <c r="V2452" i="151"/>
  <c r="W2452" i="151"/>
  <c r="R2453" i="151"/>
  <c r="S2453" i="151"/>
  <c r="U2453" i="151"/>
  <c r="V2453" i="151"/>
  <c r="W2453" i="151"/>
  <c r="R2454" i="151"/>
  <c r="S2454" i="151"/>
  <c r="U2454" i="151"/>
  <c r="V2454" i="151"/>
  <c r="W2454" i="151"/>
  <c r="R2455" i="151"/>
  <c r="S2455" i="151"/>
  <c r="U2455" i="151"/>
  <c r="V2455" i="151"/>
  <c r="W2455" i="151"/>
  <c r="R2456" i="151"/>
  <c r="S2456" i="151"/>
  <c r="U2456" i="151"/>
  <c r="V2456" i="151"/>
  <c r="W2456" i="151"/>
  <c r="R2457" i="151"/>
  <c r="S2457" i="151"/>
  <c r="U2457" i="151"/>
  <c r="V2457" i="151"/>
  <c r="W2457" i="151"/>
  <c r="R2458" i="151"/>
  <c r="S2458" i="151"/>
  <c r="U2458" i="151"/>
  <c r="V2458" i="151"/>
  <c r="W2458" i="151"/>
  <c r="R2459" i="151"/>
  <c r="S2459" i="151"/>
  <c r="U2459" i="151"/>
  <c r="V2459" i="151"/>
  <c r="W2459" i="151"/>
  <c r="R2460" i="151"/>
  <c r="S2460" i="151"/>
  <c r="U2460" i="151"/>
  <c r="V2460" i="151"/>
  <c r="W2460" i="151"/>
  <c r="R2461" i="151"/>
  <c r="S2461" i="151"/>
  <c r="U2461" i="151"/>
  <c r="V2461" i="151"/>
  <c r="W2461" i="151"/>
  <c r="R2462" i="151"/>
  <c r="S2462" i="151"/>
  <c r="U2462" i="151"/>
  <c r="V2462" i="151"/>
  <c r="W2462" i="151"/>
  <c r="R2463" i="151"/>
  <c r="S2463" i="151"/>
  <c r="U2463" i="151"/>
  <c r="V2463" i="151"/>
  <c r="W2463" i="151"/>
  <c r="R2464" i="151"/>
  <c r="S2464" i="151"/>
  <c r="U2464" i="151"/>
  <c r="V2464" i="151"/>
  <c r="W2464" i="151"/>
  <c r="R2465" i="151"/>
  <c r="S2465" i="151"/>
  <c r="U2465" i="151"/>
  <c r="V2465" i="151"/>
  <c r="W2465" i="151"/>
  <c r="R2466" i="151"/>
  <c r="S2466" i="151"/>
  <c r="U2466" i="151"/>
  <c r="V2466" i="151"/>
  <c r="W2466" i="151"/>
  <c r="R2467" i="151"/>
  <c r="S2467" i="151"/>
  <c r="U2467" i="151"/>
  <c r="V2467" i="151"/>
  <c r="W2467" i="151"/>
  <c r="R2468" i="151"/>
  <c r="S2468" i="151"/>
  <c r="U2468" i="151"/>
  <c r="V2468" i="151"/>
  <c r="W2468" i="151"/>
  <c r="R2469" i="151"/>
  <c r="S2469" i="151"/>
  <c r="U2469" i="151"/>
  <c r="V2469" i="151"/>
  <c r="W2469" i="151"/>
  <c r="R2470" i="151"/>
  <c r="S2470" i="151"/>
  <c r="U2470" i="151"/>
  <c r="V2470" i="151"/>
  <c r="W2470" i="151"/>
  <c r="R2471" i="151"/>
  <c r="S2471" i="151"/>
  <c r="U2471" i="151"/>
  <c r="V2471" i="151"/>
  <c r="W2471" i="151"/>
  <c r="R2472" i="151"/>
  <c r="S2472" i="151"/>
  <c r="U2472" i="151"/>
  <c r="V2472" i="151"/>
  <c r="W2472" i="151"/>
  <c r="R2473" i="151"/>
  <c r="S2473" i="151"/>
  <c r="U2473" i="151"/>
  <c r="V2473" i="151"/>
  <c r="W2473" i="151"/>
  <c r="R2474" i="151"/>
  <c r="S2474" i="151"/>
  <c r="U2474" i="151"/>
  <c r="V2474" i="151"/>
  <c r="W2474" i="151"/>
  <c r="R2475" i="151"/>
  <c r="S2475" i="151"/>
  <c r="U2475" i="151"/>
  <c r="V2475" i="151"/>
  <c r="W2475" i="151"/>
  <c r="R2476" i="151"/>
  <c r="S2476" i="151"/>
  <c r="U2476" i="151"/>
  <c r="V2476" i="151"/>
  <c r="W2476" i="151"/>
  <c r="R2477" i="151"/>
  <c r="S2477" i="151"/>
  <c r="U2477" i="151"/>
  <c r="V2477" i="151"/>
  <c r="W2477" i="151"/>
  <c r="R2478" i="151"/>
  <c r="S2478" i="151"/>
  <c r="U2478" i="151"/>
  <c r="V2478" i="151"/>
  <c r="W2478" i="151"/>
  <c r="R2479" i="151"/>
  <c r="S2479" i="151"/>
  <c r="U2479" i="151"/>
  <c r="V2479" i="151"/>
  <c r="W2479" i="151"/>
  <c r="R2480" i="151"/>
  <c r="S2480" i="151"/>
  <c r="U2480" i="151"/>
  <c r="V2480" i="151"/>
  <c r="W2480" i="151"/>
  <c r="R2481" i="151"/>
  <c r="S2481" i="151"/>
  <c r="U2481" i="151"/>
  <c r="V2481" i="151"/>
  <c r="W2481" i="151"/>
  <c r="R2482" i="151"/>
  <c r="S2482" i="151"/>
  <c r="U2482" i="151"/>
  <c r="V2482" i="151"/>
  <c r="W2482" i="151"/>
  <c r="R2483" i="151"/>
  <c r="S2483" i="151"/>
  <c r="U2483" i="151"/>
  <c r="V2483" i="151"/>
  <c r="W2483" i="151"/>
  <c r="R2484" i="151"/>
  <c r="S2484" i="151"/>
  <c r="U2484" i="151"/>
  <c r="V2484" i="151"/>
  <c r="W2484" i="151"/>
  <c r="R2485" i="151"/>
  <c r="S2485" i="151"/>
  <c r="U2485" i="151"/>
  <c r="V2485" i="151"/>
  <c r="W2485" i="151"/>
  <c r="R2486" i="151"/>
  <c r="S2486" i="151"/>
  <c r="U2486" i="151"/>
  <c r="V2486" i="151"/>
  <c r="W2486" i="151"/>
  <c r="R2487" i="151"/>
  <c r="S2487" i="151"/>
  <c r="U2487" i="151"/>
  <c r="V2487" i="151"/>
  <c r="W2487" i="151"/>
  <c r="R2488" i="151"/>
  <c r="S2488" i="151"/>
  <c r="U2488" i="151"/>
  <c r="V2488" i="151"/>
  <c r="W2488" i="151"/>
  <c r="R2489" i="151"/>
  <c r="S2489" i="151"/>
  <c r="U2489" i="151"/>
  <c r="V2489" i="151"/>
  <c r="W2489" i="151"/>
  <c r="R2490" i="151"/>
  <c r="S2490" i="151"/>
  <c r="U2490" i="151"/>
  <c r="V2490" i="151"/>
  <c r="W2490" i="151"/>
  <c r="R2491" i="151"/>
  <c r="S2491" i="151"/>
  <c r="U2491" i="151"/>
  <c r="V2491" i="151"/>
  <c r="W2491" i="151"/>
  <c r="R2492" i="151"/>
  <c r="S2492" i="151"/>
  <c r="U2492" i="151"/>
  <c r="V2492" i="151"/>
  <c r="W2492" i="151"/>
  <c r="R2493" i="151"/>
  <c r="S2493" i="151"/>
  <c r="U2493" i="151"/>
  <c r="V2493" i="151"/>
  <c r="W2493" i="151"/>
  <c r="R2494" i="151"/>
  <c r="S2494" i="151"/>
  <c r="U2494" i="151"/>
  <c r="V2494" i="151"/>
  <c r="W2494" i="151"/>
  <c r="R2495" i="151"/>
  <c r="S2495" i="151"/>
  <c r="U2495" i="151"/>
  <c r="V2495" i="151"/>
  <c r="W2495" i="151"/>
  <c r="R2496" i="151"/>
  <c r="S2496" i="151"/>
  <c r="U2496" i="151"/>
  <c r="V2496" i="151"/>
  <c r="W2496" i="151"/>
  <c r="R2497" i="151"/>
  <c r="S2497" i="151"/>
  <c r="U2497" i="151"/>
  <c r="V2497" i="151"/>
  <c r="W2497" i="151"/>
  <c r="R2498" i="151"/>
  <c r="S2498" i="151"/>
  <c r="U2498" i="151"/>
  <c r="V2498" i="151"/>
  <c r="W2498" i="151"/>
  <c r="R2499" i="151"/>
  <c r="S2499" i="151"/>
  <c r="U2499" i="151"/>
  <c r="V2499" i="151"/>
  <c r="W2499" i="151"/>
  <c r="R2500" i="151"/>
  <c r="S2500" i="151"/>
  <c r="U2500" i="151"/>
  <c r="V2500" i="151"/>
  <c r="W2500" i="151"/>
  <c r="R2501" i="151"/>
  <c r="S2501" i="151"/>
  <c r="U2501" i="151"/>
  <c r="V2501" i="151"/>
  <c r="W2501" i="151"/>
  <c r="R2502" i="151"/>
  <c r="S2502" i="151"/>
  <c r="U2502" i="151"/>
  <c r="V2502" i="151"/>
  <c r="W2502" i="151"/>
  <c r="R2503" i="151"/>
  <c r="S2503" i="151"/>
  <c r="U2503" i="151"/>
  <c r="V2503" i="151"/>
  <c r="W2503" i="151"/>
  <c r="R2504" i="151"/>
  <c r="S2504" i="151"/>
  <c r="U2504" i="151"/>
  <c r="V2504" i="151"/>
  <c r="W2504" i="151"/>
  <c r="R2505" i="151"/>
  <c r="S2505" i="151"/>
  <c r="U2505" i="151"/>
  <c r="V2505" i="151"/>
  <c r="W2505" i="151"/>
  <c r="R2506" i="151"/>
  <c r="S2506" i="151"/>
  <c r="U2506" i="151"/>
  <c r="V2506" i="151"/>
  <c r="W2506" i="151"/>
  <c r="R2507" i="151"/>
  <c r="S2507" i="151"/>
  <c r="U2507" i="151"/>
  <c r="V2507" i="151"/>
  <c r="W2507" i="151"/>
  <c r="R2508" i="151"/>
  <c r="S2508" i="151"/>
  <c r="U2508" i="151"/>
  <c r="V2508" i="151"/>
  <c r="W2508" i="151"/>
  <c r="R2509" i="151"/>
  <c r="S2509" i="151"/>
  <c r="U2509" i="151"/>
  <c r="V2509" i="151"/>
  <c r="W2509" i="151"/>
  <c r="R2510" i="151"/>
  <c r="S2510" i="151"/>
  <c r="U2510" i="151"/>
  <c r="V2510" i="151"/>
  <c r="W2510" i="151"/>
  <c r="R2511" i="151"/>
  <c r="S2511" i="151"/>
  <c r="U2511" i="151"/>
  <c r="V2511" i="151"/>
  <c r="W2511" i="151"/>
  <c r="R2512" i="151"/>
  <c r="S2512" i="151"/>
  <c r="U2512" i="151"/>
  <c r="V2512" i="151"/>
  <c r="W2512" i="151"/>
  <c r="R2513" i="151"/>
  <c r="S2513" i="151"/>
  <c r="U2513" i="151"/>
  <c r="V2513" i="151"/>
  <c r="W2513" i="151"/>
  <c r="R2514" i="151"/>
  <c r="S2514" i="151"/>
  <c r="U2514" i="151"/>
  <c r="V2514" i="151"/>
  <c r="W2514" i="151"/>
  <c r="R2515" i="151"/>
  <c r="S2515" i="151"/>
  <c r="U2515" i="151"/>
  <c r="V2515" i="151"/>
  <c r="W2515" i="151"/>
  <c r="R2516" i="151"/>
  <c r="S2516" i="151"/>
  <c r="U2516" i="151"/>
  <c r="V2516" i="151"/>
  <c r="W2516" i="151"/>
  <c r="R2517" i="151"/>
  <c r="S2517" i="151"/>
  <c r="U2517" i="151"/>
  <c r="V2517" i="151"/>
  <c r="W2517" i="151"/>
  <c r="R2518" i="151"/>
  <c r="S2518" i="151"/>
  <c r="U2518" i="151"/>
  <c r="V2518" i="151"/>
  <c r="W2518" i="151"/>
  <c r="R2519" i="151"/>
  <c r="S2519" i="151"/>
  <c r="U2519" i="151"/>
  <c r="V2519" i="151"/>
  <c r="W2519" i="151"/>
  <c r="R2520" i="151"/>
  <c r="S2520" i="151"/>
  <c r="U2520" i="151"/>
  <c r="V2520" i="151"/>
  <c r="W2520" i="151"/>
  <c r="R2521" i="151"/>
  <c r="S2521" i="151"/>
  <c r="U2521" i="151"/>
  <c r="V2521" i="151"/>
  <c r="W2521" i="151"/>
  <c r="R2522" i="151"/>
  <c r="S2522" i="151"/>
  <c r="U2522" i="151"/>
  <c r="V2522" i="151"/>
  <c r="W2522" i="151"/>
  <c r="R2523" i="151"/>
  <c r="S2523" i="151"/>
  <c r="U2523" i="151"/>
  <c r="V2523" i="151"/>
  <c r="W2523" i="151"/>
  <c r="R2524" i="151"/>
  <c r="S2524" i="151"/>
  <c r="U2524" i="151"/>
  <c r="V2524" i="151"/>
  <c r="W2524" i="151"/>
  <c r="R2525" i="151"/>
  <c r="S2525" i="151"/>
  <c r="U2525" i="151"/>
  <c r="V2525" i="151"/>
  <c r="W2525" i="151"/>
  <c r="R2526" i="151"/>
  <c r="S2526" i="151"/>
  <c r="U2526" i="151"/>
  <c r="V2526" i="151"/>
  <c r="W2526" i="151"/>
  <c r="R2527" i="151"/>
  <c r="S2527" i="151"/>
  <c r="U2527" i="151"/>
  <c r="V2527" i="151"/>
  <c r="W2527" i="151"/>
  <c r="R2528" i="151"/>
  <c r="S2528" i="151"/>
  <c r="U2528" i="151"/>
  <c r="V2528" i="151"/>
  <c r="W2528" i="151"/>
  <c r="R2529" i="151"/>
  <c r="S2529" i="151"/>
  <c r="U2529" i="151"/>
  <c r="V2529" i="151"/>
  <c r="W2529" i="151"/>
  <c r="R2530" i="151"/>
  <c r="S2530" i="151"/>
  <c r="U2530" i="151"/>
  <c r="V2530" i="151"/>
  <c r="W2530" i="151"/>
  <c r="R2531" i="151"/>
  <c r="S2531" i="151"/>
  <c r="U2531" i="151"/>
  <c r="V2531" i="151"/>
  <c r="W2531" i="151"/>
  <c r="R2532" i="151"/>
  <c r="S2532" i="151"/>
  <c r="U2532" i="151"/>
  <c r="V2532" i="151"/>
  <c r="W2532" i="151"/>
  <c r="R2533" i="151"/>
  <c r="S2533" i="151"/>
  <c r="U2533" i="151"/>
  <c r="V2533" i="151"/>
  <c r="W2533" i="151"/>
  <c r="R2534" i="151"/>
  <c r="S2534" i="151"/>
  <c r="U2534" i="151"/>
  <c r="V2534" i="151"/>
  <c r="W2534" i="151"/>
  <c r="R2535" i="151"/>
  <c r="S2535" i="151"/>
  <c r="U2535" i="151"/>
  <c r="V2535" i="151"/>
  <c r="W2535" i="151"/>
  <c r="R2536" i="151"/>
  <c r="S2536" i="151"/>
  <c r="U2536" i="151"/>
  <c r="V2536" i="151"/>
  <c r="W2536" i="151"/>
  <c r="R2537" i="151"/>
  <c r="S2537" i="151"/>
  <c r="U2537" i="151"/>
  <c r="V2537" i="151"/>
  <c r="W2537" i="151"/>
  <c r="R2538" i="151"/>
  <c r="S2538" i="151"/>
  <c r="U2538" i="151"/>
  <c r="V2538" i="151"/>
  <c r="W2538" i="151"/>
  <c r="R2539" i="151"/>
  <c r="S2539" i="151"/>
  <c r="U2539" i="151"/>
  <c r="V2539" i="151"/>
  <c r="W2539" i="151"/>
  <c r="R2540" i="151"/>
  <c r="S2540" i="151"/>
  <c r="U2540" i="151"/>
  <c r="V2540" i="151"/>
  <c r="W2540" i="151"/>
  <c r="R2541" i="151"/>
  <c r="S2541" i="151"/>
  <c r="U2541" i="151"/>
  <c r="V2541" i="151"/>
  <c r="W2541" i="151"/>
  <c r="R2542" i="151"/>
  <c r="S2542" i="151"/>
  <c r="U2542" i="151"/>
  <c r="V2542" i="151"/>
  <c r="W2542" i="151"/>
  <c r="R2543" i="151"/>
  <c r="S2543" i="151"/>
  <c r="U2543" i="151"/>
  <c r="V2543" i="151"/>
  <c r="W2543" i="151"/>
  <c r="R2544" i="151"/>
  <c r="S2544" i="151"/>
  <c r="U2544" i="151"/>
  <c r="V2544" i="151"/>
  <c r="W2544" i="151"/>
  <c r="R2545" i="151"/>
  <c r="S2545" i="151"/>
  <c r="U2545" i="151"/>
  <c r="V2545" i="151"/>
  <c r="W2545" i="151"/>
  <c r="R2546" i="151"/>
  <c r="S2546" i="151"/>
  <c r="U2546" i="151"/>
  <c r="V2546" i="151"/>
  <c r="W2546" i="151"/>
  <c r="R2547" i="151"/>
  <c r="S2547" i="151"/>
  <c r="U2547" i="151"/>
  <c r="V2547" i="151"/>
  <c r="W2547" i="151"/>
  <c r="R2548" i="151"/>
  <c r="S2548" i="151"/>
  <c r="U2548" i="151"/>
  <c r="V2548" i="151"/>
  <c r="W2548" i="151"/>
  <c r="R2549" i="151"/>
  <c r="S2549" i="151"/>
  <c r="U2549" i="151"/>
  <c r="V2549" i="151"/>
  <c r="W2549" i="151"/>
  <c r="R2550" i="151"/>
  <c r="S2550" i="151"/>
  <c r="U2550" i="151"/>
  <c r="V2550" i="151"/>
  <c r="W2550" i="151"/>
  <c r="R2551" i="151"/>
  <c r="S2551" i="151"/>
  <c r="U2551" i="151"/>
  <c r="V2551" i="151"/>
  <c r="W2551" i="151"/>
  <c r="R2552" i="151"/>
  <c r="S2552" i="151"/>
  <c r="U2552" i="151"/>
  <c r="V2552" i="151"/>
  <c r="W2552" i="151"/>
  <c r="R2553" i="151"/>
  <c r="S2553" i="151"/>
  <c r="U2553" i="151"/>
  <c r="V2553" i="151"/>
  <c r="W2553" i="151"/>
  <c r="R2554" i="151"/>
  <c r="S2554" i="151"/>
  <c r="U2554" i="151"/>
  <c r="V2554" i="151"/>
  <c r="W2554" i="151"/>
  <c r="R2555" i="151"/>
  <c r="S2555" i="151"/>
  <c r="U2555" i="151"/>
  <c r="V2555" i="151"/>
  <c r="W2555" i="151"/>
  <c r="R2556" i="151"/>
  <c r="S2556" i="151"/>
  <c r="U2556" i="151"/>
  <c r="V2556" i="151"/>
  <c r="W2556" i="151"/>
  <c r="R2557" i="151"/>
  <c r="S2557" i="151"/>
  <c r="U2557" i="151"/>
  <c r="V2557" i="151"/>
  <c r="W2557" i="151"/>
  <c r="R2558" i="151"/>
  <c r="S2558" i="151"/>
  <c r="U2558" i="151"/>
  <c r="V2558" i="151"/>
  <c r="W2558" i="151"/>
  <c r="R2559" i="151"/>
  <c r="S2559" i="151"/>
  <c r="U2559" i="151"/>
  <c r="V2559" i="151"/>
  <c r="W2559" i="151"/>
  <c r="R2560" i="151"/>
  <c r="S2560" i="151"/>
  <c r="U2560" i="151"/>
  <c r="V2560" i="151"/>
  <c r="W2560" i="151"/>
  <c r="R2561" i="151"/>
  <c r="S2561" i="151"/>
  <c r="U2561" i="151"/>
  <c r="V2561" i="151"/>
  <c r="W2561" i="151"/>
  <c r="R2562" i="151"/>
  <c r="S2562" i="151"/>
  <c r="U2562" i="151"/>
  <c r="V2562" i="151"/>
  <c r="W2562" i="151"/>
  <c r="R2563" i="151"/>
  <c r="S2563" i="151"/>
  <c r="U2563" i="151"/>
  <c r="V2563" i="151"/>
  <c r="W2563" i="151"/>
  <c r="R2564" i="151"/>
  <c r="S2564" i="151"/>
  <c r="U2564" i="151"/>
  <c r="V2564" i="151"/>
  <c r="W2564" i="151"/>
  <c r="R2565" i="151"/>
  <c r="S2565" i="151"/>
  <c r="U2565" i="151"/>
  <c r="V2565" i="151"/>
  <c r="W2565" i="151"/>
  <c r="R2566" i="151"/>
  <c r="S2566" i="151"/>
  <c r="U2566" i="151"/>
  <c r="V2566" i="151"/>
  <c r="W2566" i="151"/>
  <c r="R2567" i="151"/>
  <c r="S2567" i="151"/>
  <c r="U2567" i="151"/>
  <c r="V2567" i="151"/>
  <c r="W2567" i="151"/>
  <c r="R2568" i="151"/>
  <c r="S2568" i="151"/>
  <c r="U2568" i="151"/>
  <c r="V2568" i="151"/>
  <c r="W2568" i="151"/>
  <c r="R2569" i="151"/>
  <c r="S2569" i="151"/>
  <c r="U2569" i="151"/>
  <c r="V2569" i="151"/>
  <c r="W2569" i="151"/>
  <c r="R2570" i="151"/>
  <c r="S2570" i="151"/>
  <c r="U2570" i="151"/>
  <c r="V2570" i="151"/>
  <c r="W2570" i="151"/>
  <c r="R2571" i="151"/>
  <c r="S2571" i="151"/>
  <c r="U2571" i="151"/>
  <c r="V2571" i="151"/>
  <c r="W2571" i="151"/>
  <c r="R2572" i="151"/>
  <c r="S2572" i="151"/>
  <c r="U2572" i="151"/>
  <c r="V2572" i="151"/>
  <c r="W2572" i="151"/>
  <c r="R2573" i="151"/>
  <c r="S2573" i="151"/>
  <c r="U2573" i="151"/>
  <c r="V2573" i="151"/>
  <c r="W2573" i="151"/>
  <c r="R2574" i="151"/>
  <c r="S2574" i="151"/>
  <c r="U2574" i="151"/>
  <c r="V2574" i="151"/>
  <c r="W2574" i="151"/>
  <c r="R2575" i="151"/>
  <c r="S2575" i="151"/>
  <c r="U2575" i="151"/>
  <c r="V2575" i="151"/>
  <c r="W2575" i="151"/>
  <c r="R2576" i="151"/>
  <c r="S2576" i="151"/>
  <c r="U2576" i="151"/>
  <c r="V2576" i="151"/>
  <c r="W2576" i="151"/>
  <c r="R2577" i="151"/>
  <c r="S2577" i="151"/>
  <c r="U2577" i="151"/>
  <c r="V2577" i="151"/>
  <c r="W2577" i="151"/>
  <c r="R2578" i="151"/>
  <c r="S2578" i="151"/>
  <c r="U2578" i="151"/>
  <c r="V2578" i="151"/>
  <c r="W2578" i="151"/>
  <c r="R2579" i="151"/>
  <c r="S2579" i="151"/>
  <c r="U2579" i="151"/>
  <c r="V2579" i="151"/>
  <c r="W2579" i="151"/>
  <c r="R2580" i="151"/>
  <c r="S2580" i="151"/>
  <c r="U2580" i="151"/>
  <c r="V2580" i="151"/>
  <c r="W2580" i="151"/>
  <c r="R2581" i="151"/>
  <c r="S2581" i="151"/>
  <c r="U2581" i="151"/>
  <c r="V2581" i="151"/>
  <c r="W2581" i="151"/>
  <c r="R2582" i="151"/>
  <c r="S2582" i="151"/>
  <c r="U2582" i="151"/>
  <c r="V2582" i="151"/>
  <c r="W2582" i="151"/>
  <c r="R2583" i="151"/>
  <c r="S2583" i="151"/>
  <c r="U2583" i="151"/>
  <c r="V2583" i="151"/>
  <c r="W2583" i="151"/>
  <c r="R2584" i="151"/>
  <c r="S2584" i="151"/>
  <c r="U2584" i="151"/>
  <c r="V2584" i="151"/>
  <c r="W2584" i="151"/>
  <c r="R2585" i="151"/>
  <c r="S2585" i="151"/>
  <c r="U2585" i="151"/>
  <c r="V2585" i="151"/>
  <c r="W2585" i="151"/>
  <c r="R2586" i="151"/>
  <c r="S2586" i="151"/>
  <c r="U2586" i="151"/>
  <c r="V2586" i="151"/>
  <c r="W2586" i="151"/>
  <c r="R2587" i="151"/>
  <c r="S2587" i="151"/>
  <c r="U2587" i="151"/>
  <c r="V2587" i="151"/>
  <c r="W2587" i="151"/>
  <c r="R2588" i="151"/>
  <c r="S2588" i="151"/>
  <c r="U2588" i="151"/>
  <c r="V2588" i="151"/>
  <c r="W2588" i="151"/>
  <c r="R2589" i="151"/>
  <c r="S2589" i="151"/>
  <c r="U2589" i="151"/>
  <c r="V2589" i="151"/>
  <c r="W2589" i="151"/>
  <c r="R2590" i="151"/>
  <c r="S2590" i="151"/>
  <c r="U2590" i="151"/>
  <c r="V2590" i="151"/>
  <c r="W2590" i="151"/>
  <c r="R2591" i="151"/>
  <c r="S2591" i="151"/>
  <c r="U2591" i="151"/>
  <c r="V2591" i="151"/>
  <c r="W2591" i="151"/>
  <c r="R2592" i="151"/>
  <c r="S2592" i="151"/>
  <c r="U2592" i="151"/>
  <c r="V2592" i="151"/>
  <c r="W2592" i="151"/>
  <c r="R2593" i="151"/>
  <c r="S2593" i="151"/>
  <c r="U2593" i="151"/>
  <c r="V2593" i="151"/>
  <c r="W2593" i="151"/>
  <c r="R2594" i="151"/>
  <c r="S2594" i="151"/>
  <c r="U2594" i="151"/>
  <c r="V2594" i="151"/>
  <c r="W2594" i="151"/>
  <c r="R2595" i="151"/>
  <c r="S2595" i="151"/>
  <c r="U2595" i="151"/>
  <c r="V2595" i="151"/>
  <c r="W2595" i="151"/>
  <c r="R2596" i="151"/>
  <c r="S2596" i="151"/>
  <c r="U2596" i="151"/>
  <c r="V2596" i="151"/>
  <c r="W2596" i="151"/>
  <c r="R2597" i="151"/>
  <c r="S2597" i="151"/>
  <c r="U2597" i="151"/>
  <c r="V2597" i="151"/>
  <c r="W2597" i="151"/>
  <c r="R2598" i="151"/>
  <c r="S2598" i="151"/>
  <c r="U2598" i="151"/>
  <c r="V2598" i="151"/>
  <c r="W2598" i="151"/>
  <c r="R2599" i="151"/>
  <c r="S2599" i="151"/>
  <c r="U2599" i="151"/>
  <c r="V2599" i="151"/>
  <c r="W2599" i="151"/>
  <c r="R2600" i="151"/>
  <c r="S2600" i="151"/>
  <c r="U2600" i="151"/>
  <c r="V2600" i="151"/>
  <c r="W2600" i="151"/>
  <c r="R2601" i="151"/>
  <c r="S2601" i="151"/>
  <c r="U2601" i="151"/>
  <c r="V2601" i="151"/>
  <c r="W2601" i="151"/>
  <c r="R2602" i="151"/>
  <c r="S2602" i="151"/>
  <c r="U2602" i="151"/>
  <c r="V2602" i="151"/>
  <c r="W2602" i="151"/>
  <c r="R2603" i="151"/>
  <c r="S2603" i="151"/>
  <c r="U2603" i="151"/>
  <c r="V2603" i="151"/>
  <c r="W2603" i="151"/>
  <c r="R2604" i="151"/>
  <c r="S2604" i="151"/>
  <c r="U2604" i="151"/>
  <c r="V2604" i="151"/>
  <c r="W2604" i="151"/>
  <c r="R2605" i="151"/>
  <c r="S2605" i="151"/>
  <c r="U2605" i="151"/>
  <c r="V2605" i="151"/>
  <c r="W2605" i="151"/>
  <c r="R2606" i="151"/>
  <c r="S2606" i="151"/>
  <c r="U2606" i="151"/>
  <c r="V2606" i="151"/>
  <c r="W2606" i="151"/>
  <c r="R2607" i="151"/>
  <c r="S2607" i="151"/>
  <c r="U2607" i="151"/>
  <c r="V2607" i="151"/>
  <c r="W2607" i="151"/>
  <c r="R2608" i="151"/>
  <c r="S2608" i="151"/>
  <c r="U2608" i="151"/>
  <c r="V2608" i="151"/>
  <c r="W2608" i="151"/>
  <c r="R2609" i="151"/>
  <c r="S2609" i="151"/>
  <c r="U2609" i="151"/>
  <c r="V2609" i="151"/>
  <c r="W2609" i="151"/>
  <c r="R2610" i="151"/>
  <c r="S2610" i="151"/>
  <c r="U2610" i="151"/>
  <c r="V2610" i="151"/>
  <c r="W2610" i="151"/>
  <c r="R2611" i="151"/>
  <c r="S2611" i="151"/>
  <c r="U2611" i="151"/>
  <c r="V2611" i="151"/>
  <c r="W2611" i="151"/>
  <c r="R2612" i="151"/>
  <c r="S2612" i="151"/>
  <c r="U2612" i="151"/>
  <c r="V2612" i="151"/>
  <c r="W2612" i="151"/>
  <c r="R2613" i="151"/>
  <c r="S2613" i="151"/>
  <c r="U2613" i="151"/>
  <c r="V2613" i="151"/>
  <c r="W2613" i="151"/>
  <c r="R2614" i="151"/>
  <c r="S2614" i="151"/>
  <c r="U2614" i="151"/>
  <c r="V2614" i="151"/>
  <c r="W2614" i="151"/>
  <c r="R2615" i="151"/>
  <c r="S2615" i="151"/>
  <c r="U2615" i="151"/>
  <c r="V2615" i="151"/>
  <c r="W2615" i="151"/>
  <c r="R2616" i="151"/>
  <c r="S2616" i="151"/>
  <c r="U2616" i="151"/>
  <c r="V2616" i="151"/>
  <c r="W2616" i="151"/>
  <c r="R2617" i="151"/>
  <c r="S2617" i="151"/>
  <c r="U2617" i="151"/>
  <c r="V2617" i="151"/>
  <c r="W2617" i="151"/>
  <c r="R2618" i="151"/>
  <c r="S2618" i="151"/>
  <c r="U2618" i="151"/>
  <c r="V2618" i="151"/>
  <c r="W2618" i="151"/>
  <c r="R2619" i="151"/>
  <c r="S2619" i="151"/>
  <c r="U2619" i="151"/>
  <c r="V2619" i="151"/>
  <c r="W2619" i="151"/>
  <c r="R2620" i="151"/>
  <c r="S2620" i="151"/>
  <c r="U2620" i="151"/>
  <c r="V2620" i="151"/>
  <c r="W2620" i="151"/>
  <c r="R2621" i="151"/>
  <c r="S2621" i="151"/>
  <c r="U2621" i="151"/>
  <c r="V2621" i="151"/>
  <c r="W2621" i="151"/>
  <c r="R2622" i="151"/>
  <c r="S2622" i="151"/>
  <c r="U2622" i="151"/>
  <c r="V2622" i="151"/>
  <c r="W2622" i="151"/>
  <c r="R2623" i="151"/>
  <c r="S2623" i="151"/>
  <c r="U2623" i="151"/>
  <c r="V2623" i="151"/>
  <c r="W2623" i="151"/>
  <c r="R2624" i="151"/>
  <c r="S2624" i="151"/>
  <c r="U2624" i="151"/>
  <c r="V2624" i="151"/>
  <c r="W2624" i="151"/>
  <c r="R2625" i="151"/>
  <c r="S2625" i="151"/>
  <c r="U2625" i="151"/>
  <c r="V2625" i="151"/>
  <c r="W2625" i="151"/>
  <c r="R2626" i="151"/>
  <c r="S2626" i="151"/>
  <c r="U2626" i="151"/>
  <c r="V2626" i="151"/>
  <c r="W2626" i="151"/>
  <c r="R2627" i="151"/>
  <c r="S2627" i="151"/>
  <c r="U2627" i="151"/>
  <c r="V2627" i="151"/>
  <c r="W2627" i="151"/>
  <c r="R2628" i="151"/>
  <c r="S2628" i="151"/>
  <c r="U2628" i="151"/>
  <c r="V2628" i="151"/>
  <c r="W2628" i="151"/>
  <c r="R2629" i="151"/>
  <c r="S2629" i="151"/>
  <c r="U2629" i="151"/>
  <c r="V2629" i="151"/>
  <c r="W2629" i="151"/>
  <c r="R2630" i="151"/>
  <c r="S2630" i="151"/>
  <c r="U2630" i="151"/>
  <c r="V2630" i="151"/>
  <c r="W2630" i="151"/>
  <c r="R2631" i="151"/>
  <c r="S2631" i="151"/>
  <c r="U2631" i="151"/>
  <c r="V2631" i="151"/>
  <c r="W2631" i="151"/>
  <c r="R2632" i="151"/>
  <c r="S2632" i="151"/>
  <c r="U2632" i="151"/>
  <c r="V2632" i="151"/>
  <c r="W2632" i="151"/>
  <c r="R2633" i="151"/>
  <c r="S2633" i="151"/>
  <c r="U2633" i="151"/>
  <c r="V2633" i="151"/>
  <c r="W2633" i="151"/>
  <c r="R2634" i="151"/>
  <c r="S2634" i="151"/>
  <c r="U2634" i="151"/>
  <c r="V2634" i="151"/>
  <c r="W2634" i="151"/>
  <c r="R2635" i="151"/>
  <c r="S2635" i="151"/>
  <c r="U2635" i="151"/>
  <c r="V2635" i="151"/>
  <c r="W2635" i="151"/>
  <c r="R2636" i="151"/>
  <c r="S2636" i="151"/>
  <c r="U2636" i="151"/>
  <c r="V2636" i="151"/>
  <c r="W2636" i="151"/>
  <c r="R2637" i="151"/>
  <c r="S2637" i="151"/>
  <c r="U2637" i="151"/>
  <c r="V2637" i="151"/>
  <c r="W2637" i="151"/>
  <c r="R2638" i="151"/>
  <c r="S2638" i="151"/>
  <c r="U2638" i="151"/>
  <c r="V2638" i="151"/>
  <c r="W2638" i="151"/>
  <c r="R2639" i="151"/>
  <c r="S2639" i="151"/>
  <c r="U2639" i="151"/>
  <c r="V2639" i="151"/>
  <c r="W2639" i="151"/>
  <c r="R2640" i="151"/>
  <c r="S2640" i="151"/>
  <c r="U2640" i="151"/>
  <c r="V2640" i="151"/>
  <c r="W2640" i="151"/>
  <c r="R2641" i="151"/>
  <c r="S2641" i="151"/>
  <c r="U2641" i="151"/>
  <c r="V2641" i="151"/>
  <c r="W2641" i="151"/>
  <c r="R2642" i="151"/>
  <c r="S2642" i="151"/>
  <c r="U2642" i="151"/>
  <c r="V2642" i="151"/>
  <c r="W2642" i="151"/>
  <c r="R2643" i="151"/>
  <c r="S2643" i="151"/>
  <c r="U2643" i="151"/>
  <c r="V2643" i="151"/>
  <c r="W2643" i="151"/>
  <c r="R2644" i="151"/>
  <c r="S2644" i="151"/>
  <c r="U2644" i="151"/>
  <c r="V2644" i="151"/>
  <c r="W2644" i="151"/>
  <c r="R2645" i="151"/>
  <c r="S2645" i="151"/>
  <c r="U2645" i="151"/>
  <c r="V2645" i="151"/>
  <c r="W2645" i="151"/>
  <c r="R2646" i="151"/>
  <c r="S2646" i="151"/>
  <c r="U2646" i="151"/>
  <c r="V2646" i="151"/>
  <c r="W2646" i="151"/>
  <c r="R2647" i="151"/>
  <c r="S2647" i="151"/>
  <c r="U2647" i="151"/>
  <c r="V2647" i="151"/>
  <c r="W2647" i="151"/>
  <c r="R2648" i="151"/>
  <c r="S2648" i="151"/>
  <c r="U2648" i="151"/>
  <c r="V2648" i="151"/>
  <c r="W2648" i="151"/>
  <c r="R2649" i="151"/>
  <c r="S2649" i="151"/>
  <c r="U2649" i="151"/>
  <c r="V2649" i="151"/>
  <c r="W2649" i="151"/>
  <c r="R2650" i="151"/>
  <c r="S2650" i="151"/>
  <c r="U2650" i="151"/>
  <c r="V2650" i="151"/>
  <c r="W2650" i="151"/>
  <c r="R2651" i="151"/>
  <c r="S2651" i="151"/>
  <c r="U2651" i="151"/>
  <c r="V2651" i="151"/>
  <c r="W2651" i="151"/>
  <c r="R2652" i="151"/>
  <c r="S2652" i="151"/>
  <c r="U2652" i="151"/>
  <c r="V2652" i="151"/>
  <c r="W2652" i="151"/>
  <c r="R2653" i="151"/>
  <c r="S2653" i="151"/>
  <c r="U2653" i="151"/>
  <c r="V2653" i="151"/>
  <c r="W2653" i="151"/>
  <c r="R2654" i="151"/>
  <c r="S2654" i="151"/>
  <c r="U2654" i="151"/>
  <c r="V2654" i="151"/>
  <c r="W2654" i="151"/>
  <c r="R2655" i="151"/>
  <c r="S2655" i="151"/>
  <c r="U2655" i="151"/>
  <c r="V2655" i="151"/>
  <c r="W2655" i="151"/>
  <c r="R2656" i="151"/>
  <c r="S2656" i="151"/>
  <c r="U2656" i="151"/>
  <c r="V2656" i="151"/>
  <c r="W2656" i="151"/>
  <c r="R2657" i="151"/>
  <c r="S2657" i="151"/>
  <c r="U2657" i="151"/>
  <c r="V2657" i="151"/>
  <c r="W2657" i="151"/>
  <c r="R2658" i="151"/>
  <c r="S2658" i="151"/>
  <c r="U2658" i="151"/>
  <c r="V2658" i="151"/>
  <c r="W2658" i="151"/>
  <c r="R2659" i="151"/>
  <c r="S2659" i="151"/>
  <c r="U2659" i="151"/>
  <c r="V2659" i="151"/>
  <c r="W2659" i="151"/>
  <c r="R2660" i="151"/>
  <c r="S2660" i="151"/>
  <c r="U2660" i="151"/>
  <c r="V2660" i="151"/>
  <c r="W2660" i="151"/>
  <c r="R2661" i="151"/>
  <c r="S2661" i="151"/>
  <c r="U2661" i="151"/>
  <c r="V2661" i="151"/>
  <c r="W2661" i="151"/>
  <c r="R2662" i="151"/>
  <c r="S2662" i="151"/>
  <c r="U2662" i="151"/>
  <c r="V2662" i="151"/>
  <c r="W2662" i="151"/>
  <c r="R2663" i="151"/>
  <c r="S2663" i="151"/>
  <c r="U2663" i="151"/>
  <c r="V2663" i="151"/>
  <c r="W2663" i="151"/>
  <c r="R2664" i="151"/>
  <c r="S2664" i="151"/>
  <c r="U2664" i="151"/>
  <c r="V2664" i="151"/>
  <c r="W2664" i="151"/>
  <c r="R2665" i="151"/>
  <c r="S2665" i="151"/>
  <c r="U2665" i="151"/>
  <c r="V2665" i="151"/>
  <c r="W2665" i="151"/>
  <c r="R2666" i="151"/>
  <c r="S2666" i="151"/>
  <c r="U2666" i="151"/>
  <c r="V2666" i="151"/>
  <c r="W2666" i="151"/>
  <c r="R2667" i="151"/>
  <c r="S2667" i="151"/>
  <c r="U2667" i="151"/>
  <c r="V2667" i="151"/>
  <c r="W2667" i="151"/>
  <c r="R2668" i="151"/>
  <c r="S2668" i="151"/>
  <c r="U2668" i="151"/>
  <c r="V2668" i="151"/>
  <c r="W2668" i="151"/>
  <c r="R2669" i="151"/>
  <c r="S2669" i="151"/>
  <c r="U2669" i="151"/>
  <c r="V2669" i="151"/>
  <c r="W2669" i="151"/>
  <c r="R2670" i="151"/>
  <c r="S2670" i="151"/>
  <c r="U2670" i="151"/>
  <c r="V2670" i="151"/>
  <c r="W2670" i="151"/>
  <c r="R2671" i="151"/>
  <c r="S2671" i="151"/>
  <c r="U2671" i="151"/>
  <c r="V2671" i="151"/>
  <c r="W2671" i="151"/>
  <c r="R2672" i="151"/>
  <c r="S2672" i="151"/>
  <c r="U2672" i="151"/>
  <c r="V2672" i="151"/>
  <c r="W2672" i="151"/>
  <c r="R2673" i="151"/>
  <c r="S2673" i="151"/>
  <c r="U2673" i="151"/>
  <c r="V2673" i="151"/>
  <c r="W2673" i="151"/>
  <c r="R2674" i="151"/>
  <c r="S2674" i="151"/>
  <c r="U2674" i="151"/>
  <c r="V2674" i="151"/>
  <c r="W2674" i="151"/>
  <c r="R2675" i="151"/>
  <c r="S2675" i="151"/>
  <c r="U2675" i="151"/>
  <c r="V2675" i="151"/>
  <c r="W2675" i="151"/>
  <c r="R2676" i="151"/>
  <c r="S2676" i="151"/>
  <c r="U2676" i="151"/>
  <c r="V2676" i="151"/>
  <c r="W2676" i="151"/>
  <c r="R2677" i="151"/>
  <c r="S2677" i="151"/>
  <c r="U2677" i="151"/>
  <c r="V2677" i="151"/>
  <c r="W2677" i="151"/>
  <c r="R2678" i="151"/>
  <c r="S2678" i="151"/>
  <c r="U2678" i="151"/>
  <c r="V2678" i="151"/>
  <c r="W2678" i="151"/>
  <c r="R2679" i="151"/>
  <c r="S2679" i="151"/>
  <c r="U2679" i="151"/>
  <c r="V2679" i="151"/>
  <c r="W2679" i="151"/>
  <c r="R2680" i="151"/>
  <c r="S2680" i="151"/>
  <c r="U2680" i="151"/>
  <c r="V2680" i="151"/>
  <c r="W2680" i="151"/>
  <c r="R2681" i="151"/>
  <c r="S2681" i="151"/>
  <c r="U2681" i="151"/>
  <c r="V2681" i="151"/>
  <c r="W2681" i="151"/>
  <c r="R2682" i="151"/>
  <c r="S2682" i="151"/>
  <c r="U2682" i="151"/>
  <c r="V2682" i="151"/>
  <c r="W2682" i="151"/>
  <c r="R2683" i="151"/>
  <c r="S2683" i="151"/>
  <c r="U2683" i="151"/>
  <c r="V2683" i="151"/>
  <c r="W2683" i="151"/>
  <c r="R2684" i="151"/>
  <c r="S2684" i="151"/>
  <c r="U2684" i="151"/>
  <c r="V2684" i="151"/>
  <c r="W2684" i="151"/>
  <c r="R2685" i="151"/>
  <c r="S2685" i="151"/>
  <c r="U2685" i="151"/>
  <c r="V2685" i="151"/>
  <c r="W2685" i="151"/>
  <c r="R2686" i="151"/>
  <c r="S2686" i="151"/>
  <c r="U2686" i="151"/>
  <c r="V2686" i="151"/>
  <c r="W2686" i="151"/>
  <c r="R2687" i="151"/>
  <c r="S2687" i="151"/>
  <c r="U2687" i="151"/>
  <c r="V2687" i="151"/>
  <c r="W2687" i="151"/>
  <c r="R2688" i="151"/>
  <c r="S2688" i="151"/>
  <c r="U2688" i="151"/>
  <c r="V2688" i="151"/>
  <c r="W2688" i="151"/>
  <c r="R2689" i="151"/>
  <c r="S2689" i="151"/>
  <c r="U2689" i="151"/>
  <c r="V2689" i="151"/>
  <c r="W2689" i="151"/>
  <c r="R2690" i="151"/>
  <c r="S2690" i="151"/>
  <c r="U2690" i="151"/>
  <c r="V2690" i="151"/>
  <c r="W2690" i="151"/>
  <c r="R2691" i="151"/>
  <c r="S2691" i="151"/>
  <c r="U2691" i="151"/>
  <c r="V2691" i="151"/>
  <c r="W2691" i="151"/>
  <c r="R2692" i="151"/>
  <c r="S2692" i="151"/>
  <c r="U2692" i="151"/>
  <c r="V2692" i="151"/>
  <c r="W2692" i="151"/>
  <c r="R2693" i="151"/>
  <c r="S2693" i="151"/>
  <c r="U2693" i="151"/>
  <c r="V2693" i="151"/>
  <c r="W2693" i="151"/>
  <c r="R2694" i="151"/>
  <c r="S2694" i="151"/>
  <c r="U2694" i="151"/>
  <c r="V2694" i="151"/>
  <c r="W2694" i="151"/>
  <c r="R2695" i="151"/>
  <c r="S2695" i="151"/>
  <c r="U2695" i="151"/>
  <c r="V2695" i="151"/>
  <c r="W2695" i="151"/>
  <c r="R2696" i="151"/>
  <c r="S2696" i="151"/>
  <c r="U2696" i="151"/>
  <c r="V2696" i="151"/>
  <c r="W2696" i="151"/>
  <c r="R2697" i="151"/>
  <c r="S2697" i="151"/>
  <c r="U2697" i="151"/>
  <c r="V2697" i="151"/>
  <c r="W2697" i="151"/>
  <c r="R2698" i="151"/>
  <c r="S2698" i="151"/>
  <c r="U2698" i="151"/>
  <c r="V2698" i="151"/>
  <c r="W2698" i="151"/>
  <c r="R2699" i="151"/>
  <c r="S2699" i="151"/>
  <c r="U2699" i="151"/>
  <c r="V2699" i="151"/>
  <c r="W2699" i="151"/>
  <c r="R2700" i="151"/>
  <c r="S2700" i="151"/>
  <c r="U2700" i="151"/>
  <c r="V2700" i="151"/>
  <c r="W2700" i="151"/>
  <c r="R2701" i="151"/>
  <c r="S2701" i="151"/>
  <c r="U2701" i="151"/>
  <c r="V2701" i="151"/>
  <c r="W2701" i="151"/>
  <c r="R2702" i="151"/>
  <c r="S2702" i="151"/>
  <c r="U2702" i="151"/>
  <c r="V2702" i="151"/>
  <c r="W2702" i="151"/>
  <c r="R2703" i="151"/>
  <c r="S2703" i="151"/>
  <c r="U2703" i="151"/>
  <c r="V2703" i="151"/>
  <c r="W2703" i="151"/>
  <c r="R2704" i="151"/>
  <c r="S2704" i="151"/>
  <c r="U2704" i="151"/>
  <c r="V2704" i="151"/>
  <c r="W2704" i="151"/>
  <c r="R2705" i="151"/>
  <c r="S2705" i="151"/>
  <c r="U2705" i="151"/>
  <c r="V2705" i="151"/>
  <c r="W2705" i="151"/>
  <c r="R2706" i="151"/>
  <c r="S2706" i="151"/>
  <c r="U2706" i="151"/>
  <c r="V2706" i="151"/>
  <c r="W2706" i="151"/>
  <c r="R2707" i="151"/>
  <c r="S2707" i="151"/>
  <c r="U2707" i="151"/>
  <c r="V2707" i="151"/>
  <c r="W2707" i="151"/>
  <c r="R2708" i="151"/>
  <c r="S2708" i="151"/>
  <c r="U2708" i="151"/>
  <c r="V2708" i="151"/>
  <c r="W2708" i="151"/>
  <c r="R2709" i="151"/>
  <c r="S2709" i="151"/>
  <c r="U2709" i="151"/>
  <c r="V2709" i="151"/>
  <c r="W2709" i="151"/>
  <c r="R2710" i="151"/>
  <c r="S2710" i="151"/>
  <c r="U2710" i="151"/>
  <c r="V2710" i="151"/>
  <c r="W2710" i="151"/>
  <c r="R2711" i="151"/>
  <c r="S2711" i="151"/>
  <c r="U2711" i="151"/>
  <c r="V2711" i="151"/>
  <c r="W2711" i="151"/>
  <c r="R2712" i="151"/>
  <c r="S2712" i="151"/>
  <c r="U2712" i="151"/>
  <c r="V2712" i="151"/>
  <c r="W2712" i="151"/>
  <c r="R2713" i="151"/>
  <c r="S2713" i="151"/>
  <c r="U2713" i="151"/>
  <c r="V2713" i="151"/>
  <c r="W2713" i="151"/>
  <c r="R2714" i="151"/>
  <c r="S2714" i="151"/>
  <c r="U2714" i="151"/>
  <c r="V2714" i="151"/>
  <c r="W2714" i="151"/>
  <c r="R2715" i="151"/>
  <c r="S2715" i="151"/>
  <c r="U2715" i="151"/>
  <c r="V2715" i="151"/>
  <c r="W2715" i="151"/>
  <c r="R2716" i="151"/>
  <c r="S2716" i="151"/>
  <c r="U2716" i="151"/>
  <c r="V2716" i="151"/>
  <c r="W2716" i="151"/>
  <c r="R2717" i="151"/>
  <c r="S2717" i="151"/>
  <c r="U2717" i="151"/>
  <c r="V2717" i="151"/>
  <c r="W2717" i="151"/>
  <c r="R2718" i="151"/>
  <c r="S2718" i="151"/>
  <c r="U2718" i="151"/>
  <c r="V2718" i="151"/>
  <c r="W2718" i="151"/>
  <c r="R2719" i="151"/>
  <c r="S2719" i="151"/>
  <c r="U2719" i="151"/>
  <c r="V2719" i="151"/>
  <c r="W2719" i="151"/>
  <c r="R2720" i="151"/>
  <c r="S2720" i="151"/>
  <c r="U2720" i="151"/>
  <c r="V2720" i="151"/>
  <c r="W2720" i="151"/>
  <c r="R2721" i="151"/>
  <c r="S2721" i="151"/>
  <c r="U2721" i="151"/>
  <c r="V2721" i="151"/>
  <c r="W2721" i="151"/>
  <c r="R2722" i="151"/>
  <c r="S2722" i="151"/>
  <c r="U2722" i="151"/>
  <c r="V2722" i="151"/>
  <c r="W2722" i="151"/>
  <c r="R2723" i="151"/>
  <c r="S2723" i="151"/>
  <c r="U2723" i="151"/>
  <c r="V2723" i="151"/>
  <c r="W2723" i="151"/>
  <c r="R2724" i="151"/>
  <c r="S2724" i="151"/>
  <c r="U2724" i="151"/>
  <c r="V2724" i="151"/>
  <c r="W2724" i="151"/>
  <c r="R2725" i="151"/>
  <c r="S2725" i="151"/>
  <c r="U2725" i="151"/>
  <c r="V2725" i="151"/>
  <c r="W2725" i="151"/>
  <c r="R2726" i="151"/>
  <c r="S2726" i="151"/>
  <c r="U2726" i="151"/>
  <c r="V2726" i="151"/>
  <c r="W2726" i="151"/>
  <c r="R2727" i="151"/>
  <c r="S2727" i="151"/>
  <c r="U2727" i="151"/>
  <c r="V2727" i="151"/>
  <c r="W2727" i="151"/>
  <c r="R2728" i="151"/>
  <c r="S2728" i="151"/>
  <c r="U2728" i="151"/>
  <c r="V2728" i="151"/>
  <c r="W2728" i="151"/>
  <c r="R2729" i="151"/>
  <c r="S2729" i="151"/>
  <c r="U2729" i="151"/>
  <c r="V2729" i="151"/>
  <c r="W2729" i="151"/>
  <c r="R2730" i="151"/>
  <c r="S2730" i="151"/>
  <c r="U2730" i="151"/>
  <c r="V2730" i="151"/>
  <c r="W2730" i="151"/>
  <c r="R2731" i="151"/>
  <c r="S2731" i="151"/>
  <c r="U2731" i="151"/>
  <c r="V2731" i="151"/>
  <c r="W2731" i="151"/>
  <c r="R2732" i="151"/>
  <c r="S2732" i="151"/>
  <c r="U2732" i="151"/>
  <c r="V2732" i="151"/>
  <c r="W2732" i="151"/>
  <c r="R2733" i="151"/>
  <c r="S2733" i="151"/>
  <c r="U2733" i="151"/>
  <c r="V2733" i="151"/>
  <c r="W2733" i="151"/>
  <c r="R2734" i="151"/>
  <c r="S2734" i="151"/>
  <c r="U2734" i="151"/>
  <c r="V2734" i="151"/>
  <c r="W2734" i="151"/>
  <c r="R2735" i="151"/>
  <c r="S2735" i="151"/>
  <c r="U2735" i="151"/>
  <c r="V2735" i="151"/>
  <c r="W2735" i="151"/>
  <c r="R2736" i="151"/>
  <c r="S2736" i="151"/>
  <c r="U2736" i="151"/>
  <c r="V2736" i="151"/>
  <c r="W2736" i="151"/>
  <c r="R2737" i="151"/>
  <c r="S2737" i="151"/>
  <c r="U2737" i="151"/>
  <c r="V2737" i="151"/>
  <c r="W2737" i="151"/>
  <c r="R2738" i="151"/>
  <c r="S2738" i="151"/>
  <c r="U2738" i="151"/>
  <c r="V2738" i="151"/>
  <c r="W2738" i="151"/>
  <c r="R2739" i="151"/>
  <c r="S2739" i="151"/>
  <c r="U2739" i="151"/>
  <c r="V2739" i="151"/>
  <c r="W2739" i="151"/>
  <c r="R2740" i="151"/>
  <c r="S2740" i="151"/>
  <c r="U2740" i="151"/>
  <c r="V2740" i="151"/>
  <c r="W2740" i="151"/>
  <c r="R2741" i="151"/>
  <c r="S2741" i="151"/>
  <c r="U2741" i="151"/>
  <c r="V2741" i="151"/>
  <c r="W2741" i="151"/>
  <c r="R2742" i="151"/>
  <c r="S2742" i="151"/>
  <c r="U2742" i="151"/>
  <c r="V2742" i="151"/>
  <c r="W2742" i="151"/>
  <c r="R2743" i="151"/>
  <c r="S2743" i="151"/>
  <c r="U2743" i="151"/>
  <c r="V2743" i="151"/>
  <c r="W2743" i="151"/>
  <c r="R2744" i="151"/>
  <c r="S2744" i="151"/>
  <c r="U2744" i="151"/>
  <c r="V2744" i="151"/>
  <c r="W2744" i="151"/>
  <c r="R2745" i="151"/>
  <c r="S2745" i="151"/>
  <c r="U2745" i="151"/>
  <c r="V2745" i="151"/>
  <c r="W2745" i="151"/>
  <c r="R2746" i="151"/>
  <c r="S2746" i="151"/>
  <c r="U2746" i="151"/>
  <c r="V2746" i="151"/>
  <c r="W2746" i="151"/>
  <c r="R2747" i="151"/>
  <c r="S2747" i="151"/>
  <c r="U2747" i="151"/>
  <c r="V2747" i="151"/>
  <c r="W2747" i="151"/>
  <c r="R2748" i="151"/>
  <c r="S2748" i="151"/>
  <c r="U2748" i="151"/>
  <c r="V2748" i="151"/>
  <c r="W2748" i="151"/>
  <c r="R2749" i="151"/>
  <c r="S2749" i="151"/>
  <c r="U2749" i="151"/>
  <c r="V2749" i="151"/>
  <c r="W2749" i="151"/>
  <c r="R2750" i="151"/>
  <c r="S2750" i="151"/>
  <c r="U2750" i="151"/>
  <c r="V2750" i="151"/>
  <c r="W2750" i="151"/>
  <c r="R2751" i="151"/>
  <c r="S2751" i="151"/>
  <c r="U2751" i="151"/>
  <c r="V2751" i="151"/>
  <c r="W2751" i="151"/>
  <c r="R2752" i="151"/>
  <c r="S2752" i="151"/>
  <c r="U2752" i="151"/>
  <c r="V2752" i="151"/>
  <c r="W2752" i="151"/>
  <c r="R2753" i="151"/>
  <c r="S2753" i="151"/>
  <c r="U2753" i="151"/>
  <c r="V2753" i="151"/>
  <c r="W2753" i="151"/>
  <c r="R2754" i="151"/>
  <c r="S2754" i="151"/>
  <c r="U2754" i="151"/>
  <c r="V2754" i="151"/>
  <c r="W2754" i="151"/>
  <c r="R2755" i="151"/>
  <c r="S2755" i="151"/>
  <c r="U2755" i="151"/>
  <c r="V2755" i="151"/>
  <c r="W2755" i="151"/>
  <c r="R2756" i="151"/>
  <c r="S2756" i="151"/>
  <c r="U2756" i="151"/>
  <c r="V2756" i="151"/>
  <c r="W2756" i="151"/>
  <c r="R2757" i="151"/>
  <c r="S2757" i="151"/>
  <c r="U2757" i="151"/>
  <c r="V2757" i="151"/>
  <c r="W2757" i="151"/>
  <c r="R2758" i="151"/>
  <c r="S2758" i="151"/>
  <c r="U2758" i="151"/>
  <c r="V2758" i="151"/>
  <c r="W2758" i="151"/>
  <c r="R2759" i="151"/>
  <c r="S2759" i="151"/>
  <c r="U2759" i="151"/>
  <c r="V2759" i="151"/>
  <c r="W2759" i="151"/>
  <c r="R2760" i="151"/>
  <c r="S2760" i="151"/>
  <c r="U2760" i="151"/>
  <c r="V2760" i="151"/>
  <c r="W2760" i="151"/>
  <c r="R2761" i="151"/>
  <c r="S2761" i="151"/>
  <c r="U2761" i="151"/>
  <c r="V2761" i="151"/>
  <c r="W2761" i="151"/>
  <c r="R2762" i="151"/>
  <c r="S2762" i="151"/>
  <c r="U2762" i="151"/>
  <c r="V2762" i="151"/>
  <c r="W2762" i="151"/>
  <c r="R2763" i="151"/>
  <c r="S2763" i="151"/>
  <c r="U2763" i="151"/>
  <c r="V2763" i="151"/>
  <c r="W2763" i="151"/>
  <c r="R2764" i="151"/>
  <c r="S2764" i="151"/>
  <c r="U2764" i="151"/>
  <c r="V2764" i="151"/>
  <c r="W2764" i="151"/>
  <c r="R2765" i="151"/>
  <c r="S2765" i="151"/>
  <c r="U2765" i="151"/>
  <c r="V2765" i="151"/>
  <c r="W2765" i="151"/>
  <c r="R2766" i="151"/>
  <c r="S2766" i="151"/>
  <c r="U2766" i="151"/>
  <c r="V2766" i="151"/>
  <c r="W2766" i="151"/>
  <c r="R2767" i="151"/>
  <c r="S2767" i="151"/>
  <c r="U2767" i="151"/>
  <c r="V2767" i="151"/>
  <c r="W2767" i="151"/>
  <c r="R2768" i="151"/>
  <c r="S2768" i="151"/>
  <c r="U2768" i="151"/>
  <c r="V2768" i="151"/>
  <c r="W2768" i="151"/>
  <c r="R2769" i="151"/>
  <c r="S2769" i="151"/>
  <c r="U2769" i="151"/>
  <c r="V2769" i="151"/>
  <c r="W2769" i="151"/>
  <c r="R2770" i="151"/>
  <c r="S2770" i="151"/>
  <c r="U2770" i="151"/>
  <c r="V2770" i="151"/>
  <c r="W2770" i="151"/>
  <c r="R2771" i="151"/>
  <c r="S2771" i="151"/>
  <c r="U2771" i="151"/>
  <c r="V2771" i="151"/>
  <c r="W2771" i="151"/>
  <c r="R2772" i="151"/>
  <c r="S2772" i="151"/>
  <c r="U2772" i="151"/>
  <c r="V2772" i="151"/>
  <c r="W2772" i="151"/>
  <c r="R2773" i="151"/>
  <c r="S2773" i="151"/>
  <c r="U2773" i="151"/>
  <c r="V2773" i="151"/>
  <c r="W2773" i="151"/>
  <c r="R2774" i="151"/>
  <c r="S2774" i="151"/>
  <c r="U2774" i="151"/>
  <c r="V2774" i="151"/>
  <c r="W2774" i="151"/>
  <c r="R2775" i="151"/>
  <c r="S2775" i="151"/>
  <c r="U2775" i="151"/>
  <c r="V2775" i="151"/>
  <c r="W2775" i="151"/>
  <c r="R2776" i="151"/>
  <c r="S2776" i="151"/>
  <c r="U2776" i="151"/>
  <c r="V2776" i="151"/>
  <c r="W2776" i="151"/>
  <c r="R2777" i="151"/>
  <c r="S2777" i="151"/>
  <c r="U2777" i="151"/>
  <c r="V2777" i="151"/>
  <c r="W2777" i="151"/>
  <c r="R2778" i="151"/>
  <c r="S2778" i="151"/>
  <c r="U2778" i="151"/>
  <c r="V2778" i="151"/>
  <c r="W2778" i="151"/>
  <c r="R2779" i="151"/>
  <c r="S2779" i="151"/>
  <c r="U2779" i="151"/>
  <c r="V2779" i="151"/>
  <c r="W2779" i="151"/>
  <c r="R2780" i="151"/>
  <c r="S2780" i="151"/>
  <c r="U2780" i="151"/>
  <c r="V2780" i="151"/>
  <c r="W2780" i="151"/>
  <c r="R2781" i="151"/>
  <c r="S2781" i="151"/>
  <c r="U2781" i="151"/>
  <c r="V2781" i="151"/>
  <c r="W2781" i="151"/>
  <c r="R2782" i="151"/>
  <c r="S2782" i="151"/>
  <c r="U2782" i="151"/>
  <c r="V2782" i="151"/>
  <c r="W2782" i="151"/>
  <c r="R2783" i="151"/>
  <c r="S2783" i="151"/>
  <c r="U2783" i="151"/>
  <c r="V2783" i="151"/>
  <c r="W2783" i="151"/>
  <c r="R2784" i="151"/>
  <c r="S2784" i="151"/>
  <c r="U2784" i="151"/>
  <c r="V2784" i="151"/>
  <c r="W2784" i="151"/>
  <c r="R2785" i="151"/>
  <c r="S2785" i="151"/>
  <c r="U2785" i="151"/>
  <c r="V2785" i="151"/>
  <c r="W2785" i="151"/>
  <c r="R2786" i="151"/>
  <c r="S2786" i="151"/>
  <c r="U2786" i="151"/>
  <c r="V2786" i="151"/>
  <c r="W2786" i="151"/>
  <c r="R2787" i="151"/>
  <c r="S2787" i="151"/>
  <c r="U2787" i="151"/>
  <c r="V2787" i="151"/>
  <c r="W2787" i="151"/>
  <c r="R2788" i="151"/>
  <c r="S2788" i="151"/>
  <c r="U2788" i="151"/>
  <c r="V2788" i="151"/>
  <c r="W2788" i="151"/>
  <c r="R2789" i="151"/>
  <c r="S2789" i="151"/>
  <c r="U2789" i="151"/>
  <c r="V2789" i="151"/>
  <c r="W2789" i="151"/>
  <c r="R2790" i="151"/>
  <c r="S2790" i="151"/>
  <c r="U2790" i="151"/>
  <c r="V2790" i="151"/>
  <c r="W2790" i="151"/>
  <c r="R2791" i="151"/>
  <c r="S2791" i="151"/>
  <c r="U2791" i="151"/>
  <c r="V2791" i="151"/>
  <c r="W2791" i="151"/>
  <c r="R2792" i="151"/>
  <c r="S2792" i="151"/>
  <c r="U2792" i="151"/>
  <c r="V2792" i="151"/>
  <c r="W2792" i="151"/>
  <c r="R2793" i="151"/>
  <c r="S2793" i="151"/>
  <c r="U2793" i="151"/>
  <c r="V2793" i="151"/>
  <c r="W2793" i="151"/>
  <c r="R2794" i="151"/>
  <c r="S2794" i="151"/>
  <c r="U2794" i="151"/>
  <c r="V2794" i="151"/>
  <c r="W2794" i="151"/>
  <c r="R2795" i="151"/>
  <c r="S2795" i="151"/>
  <c r="U2795" i="151"/>
  <c r="V2795" i="151"/>
  <c r="W2795" i="151"/>
  <c r="R2796" i="151"/>
  <c r="S2796" i="151"/>
  <c r="U2796" i="151"/>
  <c r="V2796" i="151"/>
  <c r="W2796" i="151"/>
  <c r="R2797" i="151"/>
  <c r="S2797" i="151"/>
  <c r="U2797" i="151"/>
  <c r="V2797" i="151"/>
  <c r="W2797" i="151"/>
  <c r="R2798" i="151"/>
  <c r="S2798" i="151"/>
  <c r="U2798" i="151"/>
  <c r="V2798" i="151"/>
  <c r="W2798" i="151"/>
  <c r="R2799" i="151"/>
  <c r="S2799" i="151"/>
  <c r="U2799" i="151"/>
  <c r="V2799" i="151"/>
  <c r="W2799" i="151"/>
  <c r="R2800" i="151"/>
  <c r="S2800" i="151"/>
  <c r="U2800" i="151"/>
  <c r="V2800" i="151"/>
  <c r="W2800" i="151"/>
  <c r="R2801" i="151"/>
  <c r="S2801" i="151"/>
  <c r="U2801" i="151"/>
  <c r="V2801" i="151"/>
  <c r="W2801" i="151"/>
  <c r="R2802" i="151"/>
  <c r="S2802" i="151"/>
  <c r="U2802" i="151"/>
  <c r="V2802" i="151"/>
  <c r="W2802" i="151"/>
  <c r="R2803" i="151"/>
  <c r="S2803" i="151"/>
  <c r="U2803" i="151"/>
  <c r="V2803" i="151"/>
  <c r="W2803" i="151"/>
  <c r="R2804" i="151"/>
  <c r="S2804" i="151"/>
  <c r="U2804" i="151"/>
  <c r="V2804" i="151"/>
  <c r="W2804" i="151"/>
  <c r="R2805" i="151"/>
  <c r="S2805" i="151"/>
  <c r="U2805" i="151"/>
  <c r="V2805" i="151"/>
  <c r="W2805" i="151"/>
  <c r="R2806" i="151"/>
  <c r="S2806" i="151"/>
  <c r="U2806" i="151"/>
  <c r="V2806" i="151"/>
  <c r="W2806" i="151"/>
  <c r="R2807" i="151"/>
  <c r="S2807" i="151"/>
  <c r="U2807" i="151"/>
  <c r="V2807" i="151"/>
  <c r="W2807" i="151"/>
  <c r="R2808" i="151"/>
  <c r="S2808" i="151"/>
  <c r="U2808" i="151"/>
  <c r="V2808" i="151"/>
  <c r="W2808" i="151"/>
  <c r="R2809" i="151"/>
  <c r="S2809" i="151"/>
  <c r="U2809" i="151"/>
  <c r="V2809" i="151"/>
  <c r="W2809" i="151"/>
  <c r="R2810" i="151"/>
  <c r="S2810" i="151"/>
  <c r="U2810" i="151"/>
  <c r="V2810" i="151"/>
  <c r="W2810" i="151"/>
  <c r="R2811" i="151"/>
  <c r="S2811" i="151"/>
  <c r="U2811" i="151"/>
  <c r="V2811" i="151"/>
  <c r="W2811" i="151"/>
  <c r="R2812" i="151"/>
  <c r="S2812" i="151"/>
  <c r="U2812" i="151"/>
  <c r="V2812" i="151"/>
  <c r="W2812" i="151"/>
  <c r="R2813" i="151"/>
  <c r="S2813" i="151"/>
  <c r="U2813" i="151"/>
  <c r="V2813" i="151"/>
  <c r="W2813" i="151"/>
  <c r="R2814" i="151"/>
  <c r="S2814" i="151"/>
  <c r="U2814" i="151"/>
  <c r="V2814" i="151"/>
  <c r="W2814" i="151"/>
  <c r="R2815" i="151"/>
  <c r="S2815" i="151"/>
  <c r="U2815" i="151"/>
  <c r="V2815" i="151"/>
  <c r="W2815" i="151"/>
  <c r="R2816" i="151"/>
  <c r="S2816" i="151"/>
  <c r="U2816" i="151"/>
  <c r="V2816" i="151"/>
  <c r="W2816" i="151"/>
  <c r="R2817" i="151"/>
  <c r="S2817" i="151"/>
  <c r="U2817" i="151"/>
  <c r="V2817" i="151"/>
  <c r="W2817" i="151"/>
  <c r="R2818" i="151"/>
  <c r="S2818" i="151"/>
  <c r="U2818" i="151"/>
  <c r="V2818" i="151"/>
  <c r="W2818" i="151"/>
  <c r="R2819" i="151"/>
  <c r="S2819" i="151"/>
  <c r="U2819" i="151"/>
  <c r="V2819" i="151"/>
  <c r="W2819" i="151"/>
  <c r="R2820" i="151"/>
  <c r="S2820" i="151"/>
  <c r="U2820" i="151"/>
  <c r="V2820" i="151"/>
  <c r="W2820" i="151"/>
  <c r="R2821" i="151"/>
  <c r="S2821" i="151"/>
  <c r="U2821" i="151"/>
  <c r="V2821" i="151"/>
  <c r="W2821" i="151"/>
  <c r="R2822" i="151"/>
  <c r="S2822" i="151"/>
  <c r="U2822" i="151"/>
  <c r="V2822" i="151"/>
  <c r="W2822" i="151"/>
  <c r="R2823" i="151"/>
  <c r="S2823" i="151"/>
  <c r="U2823" i="151"/>
  <c r="V2823" i="151"/>
  <c r="W2823" i="151"/>
  <c r="R2824" i="151"/>
  <c r="S2824" i="151"/>
  <c r="U2824" i="151"/>
  <c r="V2824" i="151"/>
  <c r="W2824" i="151"/>
  <c r="R2825" i="151"/>
  <c r="S2825" i="151"/>
  <c r="U2825" i="151"/>
  <c r="V2825" i="151"/>
  <c r="W2825" i="151"/>
  <c r="R2826" i="151"/>
  <c r="S2826" i="151"/>
  <c r="U2826" i="151"/>
  <c r="V2826" i="151"/>
  <c r="W2826" i="151"/>
  <c r="R2827" i="151"/>
  <c r="S2827" i="151"/>
  <c r="U2827" i="151"/>
  <c r="V2827" i="151"/>
  <c r="W2827" i="151"/>
  <c r="R2828" i="151"/>
  <c r="S2828" i="151"/>
  <c r="U2828" i="151"/>
  <c r="V2828" i="151"/>
  <c r="W2828" i="151"/>
  <c r="R2829" i="151"/>
  <c r="S2829" i="151"/>
  <c r="U2829" i="151"/>
  <c r="V2829" i="151"/>
  <c r="W2829" i="151"/>
  <c r="R2830" i="151"/>
  <c r="S2830" i="151"/>
  <c r="U2830" i="151"/>
  <c r="V2830" i="151"/>
  <c r="W2830" i="151"/>
  <c r="R2831" i="151"/>
  <c r="S2831" i="151"/>
  <c r="U2831" i="151"/>
  <c r="V2831" i="151"/>
  <c r="W2831" i="151"/>
  <c r="R2832" i="151"/>
  <c r="S2832" i="151"/>
  <c r="U2832" i="151"/>
  <c r="V2832" i="151"/>
  <c r="W2832" i="151"/>
  <c r="R2833" i="151"/>
  <c r="S2833" i="151"/>
  <c r="U2833" i="151"/>
  <c r="V2833" i="151"/>
  <c r="W2833" i="151"/>
  <c r="R2834" i="151"/>
  <c r="S2834" i="151"/>
  <c r="U2834" i="151"/>
  <c r="V2834" i="151"/>
  <c r="W2834" i="151"/>
  <c r="R2835" i="151"/>
  <c r="S2835" i="151"/>
  <c r="U2835" i="151"/>
  <c r="V2835" i="151"/>
  <c r="W2835" i="151"/>
  <c r="R2836" i="151"/>
  <c r="S2836" i="151"/>
  <c r="U2836" i="151"/>
  <c r="V2836" i="151"/>
  <c r="W2836" i="151"/>
  <c r="R2837" i="151"/>
  <c r="S2837" i="151"/>
  <c r="U2837" i="151"/>
  <c r="V2837" i="151"/>
  <c r="W2837" i="151"/>
  <c r="R2838" i="151"/>
  <c r="S2838" i="151"/>
  <c r="U2838" i="151"/>
  <c r="V2838" i="151"/>
  <c r="W2838" i="151"/>
  <c r="R2839" i="151"/>
  <c r="S2839" i="151"/>
  <c r="U2839" i="151"/>
  <c r="V2839" i="151"/>
  <c r="W2839" i="151"/>
  <c r="R2840" i="151"/>
  <c r="S2840" i="151"/>
  <c r="U2840" i="151"/>
  <c r="V2840" i="151"/>
  <c r="W2840" i="151"/>
  <c r="R2841" i="151"/>
  <c r="S2841" i="151"/>
  <c r="U2841" i="151"/>
  <c r="V2841" i="151"/>
  <c r="W2841" i="151"/>
  <c r="R2842" i="151"/>
  <c r="S2842" i="151"/>
  <c r="U2842" i="151"/>
  <c r="V2842" i="151"/>
  <c r="W2842" i="151"/>
  <c r="R2843" i="151"/>
  <c r="S2843" i="151"/>
  <c r="U2843" i="151"/>
  <c r="V2843" i="151"/>
  <c r="W2843" i="151"/>
  <c r="R2844" i="151"/>
  <c r="S2844" i="151"/>
  <c r="U2844" i="151"/>
  <c r="V2844" i="151"/>
  <c r="W2844" i="151"/>
  <c r="R2845" i="151"/>
  <c r="S2845" i="151"/>
  <c r="U2845" i="151"/>
  <c r="V2845" i="151"/>
  <c r="W2845" i="151"/>
  <c r="R2846" i="151"/>
  <c r="S2846" i="151"/>
  <c r="U2846" i="151"/>
  <c r="V2846" i="151"/>
  <c r="W2846" i="151"/>
  <c r="R2847" i="151"/>
  <c r="S2847" i="151"/>
  <c r="U2847" i="151"/>
  <c r="V2847" i="151"/>
  <c r="W2847" i="151"/>
  <c r="R2848" i="151"/>
  <c r="S2848" i="151"/>
  <c r="U2848" i="151"/>
  <c r="V2848" i="151"/>
  <c r="W2848" i="151"/>
  <c r="R2849" i="151"/>
  <c r="S2849" i="151"/>
  <c r="U2849" i="151"/>
  <c r="V2849" i="151"/>
  <c r="W2849" i="151"/>
  <c r="R2850" i="151"/>
  <c r="S2850" i="151"/>
  <c r="U2850" i="151"/>
  <c r="V2850" i="151"/>
  <c r="W2850" i="151"/>
  <c r="R2851" i="151"/>
  <c r="S2851" i="151"/>
  <c r="U2851" i="151"/>
  <c r="V2851" i="151"/>
  <c r="W2851" i="151"/>
  <c r="R2852" i="151"/>
  <c r="S2852" i="151"/>
  <c r="U2852" i="151"/>
  <c r="V2852" i="151"/>
  <c r="W2852" i="151"/>
  <c r="R2853" i="151"/>
  <c r="S2853" i="151"/>
  <c r="U2853" i="151"/>
  <c r="V2853" i="151"/>
  <c r="W2853" i="151"/>
  <c r="R2854" i="151"/>
  <c r="S2854" i="151"/>
  <c r="U2854" i="151"/>
  <c r="V2854" i="151"/>
  <c r="W2854" i="151"/>
  <c r="R2855" i="151"/>
  <c r="S2855" i="151"/>
  <c r="U2855" i="151"/>
  <c r="V2855" i="151"/>
  <c r="W2855" i="151"/>
  <c r="R2856" i="151"/>
  <c r="S2856" i="151"/>
  <c r="U2856" i="151"/>
  <c r="V2856" i="151"/>
  <c r="W2856" i="151"/>
  <c r="R2857" i="151"/>
  <c r="S2857" i="151"/>
  <c r="U2857" i="151"/>
  <c r="V2857" i="151"/>
  <c r="W2857" i="151"/>
  <c r="R2858" i="151"/>
  <c r="S2858" i="151"/>
  <c r="U2858" i="151"/>
  <c r="V2858" i="151"/>
  <c r="W2858" i="151"/>
  <c r="R2859" i="151"/>
  <c r="S2859" i="151"/>
  <c r="U2859" i="151"/>
  <c r="V2859" i="151"/>
  <c r="W2859" i="151"/>
  <c r="R2860" i="151"/>
  <c r="S2860" i="151"/>
  <c r="U2860" i="151"/>
  <c r="V2860" i="151"/>
  <c r="W2860" i="151"/>
  <c r="R2861" i="151"/>
  <c r="S2861" i="151"/>
  <c r="U2861" i="151"/>
  <c r="V2861" i="151"/>
  <c r="W2861" i="151"/>
  <c r="R2862" i="151"/>
  <c r="S2862" i="151"/>
  <c r="U2862" i="151"/>
  <c r="V2862" i="151"/>
  <c r="W2862" i="151"/>
  <c r="R2863" i="151"/>
  <c r="S2863" i="151"/>
  <c r="U2863" i="151"/>
  <c r="V2863" i="151"/>
  <c r="W2863" i="151"/>
  <c r="R2864" i="151"/>
  <c r="S2864" i="151"/>
  <c r="U2864" i="151"/>
  <c r="V2864" i="151"/>
  <c r="W2864" i="151"/>
  <c r="R2865" i="151"/>
  <c r="S2865" i="151"/>
  <c r="U2865" i="151"/>
  <c r="V2865" i="151"/>
  <c r="W2865" i="151"/>
  <c r="R2866" i="151"/>
  <c r="S2866" i="151"/>
  <c r="U2866" i="151"/>
  <c r="V2866" i="151"/>
  <c r="W2866" i="151"/>
  <c r="R2867" i="151"/>
  <c r="S2867" i="151"/>
  <c r="U2867" i="151"/>
  <c r="V2867" i="151"/>
  <c r="W2867" i="151"/>
  <c r="R2868" i="151"/>
  <c r="S2868" i="151"/>
  <c r="U2868" i="151"/>
  <c r="V2868" i="151"/>
  <c r="W2868" i="151"/>
  <c r="R2869" i="151"/>
  <c r="S2869" i="151"/>
  <c r="U2869" i="151"/>
  <c r="V2869" i="151"/>
  <c r="W2869" i="151"/>
  <c r="R2870" i="151"/>
  <c r="S2870" i="151"/>
  <c r="U2870" i="151"/>
  <c r="V2870" i="151"/>
  <c r="W2870" i="151"/>
  <c r="R2871" i="151"/>
  <c r="S2871" i="151"/>
  <c r="U2871" i="151"/>
  <c r="V2871" i="151"/>
  <c r="W2871" i="151"/>
  <c r="R2872" i="151"/>
  <c r="S2872" i="151"/>
  <c r="U2872" i="151"/>
  <c r="V2872" i="151"/>
  <c r="W2872" i="151"/>
  <c r="R2873" i="151"/>
  <c r="S2873" i="151"/>
  <c r="U2873" i="151"/>
  <c r="V2873" i="151"/>
  <c r="W2873" i="151"/>
  <c r="R2874" i="151"/>
  <c r="S2874" i="151"/>
  <c r="U2874" i="151"/>
  <c r="V2874" i="151"/>
  <c r="W2874" i="151"/>
  <c r="R2875" i="151"/>
  <c r="S2875" i="151"/>
  <c r="U2875" i="151"/>
  <c r="V2875" i="151"/>
  <c r="W2875" i="151"/>
  <c r="R2876" i="151"/>
  <c r="S2876" i="151"/>
  <c r="U2876" i="151"/>
  <c r="V2876" i="151"/>
  <c r="W2876" i="151"/>
  <c r="R2877" i="151"/>
  <c r="S2877" i="151"/>
  <c r="U2877" i="151"/>
  <c r="V2877" i="151"/>
  <c r="W2877" i="151"/>
  <c r="R2878" i="151"/>
  <c r="S2878" i="151"/>
  <c r="U2878" i="151"/>
  <c r="V2878" i="151"/>
  <c r="W2878" i="151"/>
  <c r="R2879" i="151"/>
  <c r="S2879" i="151"/>
  <c r="U2879" i="151"/>
  <c r="V2879" i="151"/>
  <c r="W2879" i="151"/>
  <c r="R2880" i="151"/>
  <c r="S2880" i="151"/>
  <c r="U2880" i="151"/>
  <c r="V2880" i="151"/>
  <c r="W2880" i="151"/>
  <c r="R2881" i="151"/>
  <c r="S2881" i="151"/>
  <c r="U2881" i="151"/>
  <c r="V2881" i="151"/>
  <c r="W2881" i="151"/>
  <c r="R2882" i="151"/>
  <c r="S2882" i="151"/>
  <c r="U2882" i="151"/>
  <c r="V2882" i="151"/>
  <c r="W2882" i="151"/>
  <c r="R2883" i="151"/>
  <c r="S2883" i="151"/>
  <c r="U2883" i="151"/>
  <c r="V2883" i="151"/>
  <c r="W2883" i="151"/>
  <c r="R2884" i="151"/>
  <c r="S2884" i="151"/>
  <c r="U2884" i="151"/>
  <c r="V2884" i="151"/>
  <c r="W2884" i="151"/>
  <c r="R2885" i="151"/>
  <c r="S2885" i="151"/>
  <c r="U2885" i="151"/>
  <c r="V2885" i="151"/>
  <c r="W2885" i="151"/>
  <c r="R2886" i="151"/>
  <c r="S2886" i="151"/>
  <c r="U2886" i="151"/>
  <c r="V2886" i="151"/>
  <c r="W2886" i="151"/>
  <c r="R2887" i="151"/>
  <c r="S2887" i="151"/>
  <c r="U2887" i="151"/>
  <c r="V2887" i="151"/>
  <c r="W2887" i="151"/>
  <c r="R2888" i="151"/>
  <c r="S2888" i="151"/>
  <c r="U2888" i="151"/>
  <c r="V2888" i="151"/>
  <c r="W2888" i="151"/>
  <c r="R2889" i="151"/>
  <c r="S2889" i="151"/>
  <c r="U2889" i="151"/>
  <c r="V2889" i="151"/>
  <c r="W2889" i="151"/>
  <c r="R2890" i="151"/>
  <c r="S2890" i="151"/>
  <c r="U2890" i="151"/>
  <c r="V2890" i="151"/>
  <c r="W2890" i="151"/>
  <c r="R2891" i="151"/>
  <c r="S2891" i="151"/>
  <c r="U2891" i="151"/>
  <c r="V2891" i="151"/>
  <c r="W2891" i="151"/>
  <c r="R2892" i="151"/>
  <c r="S2892" i="151"/>
  <c r="U2892" i="151"/>
  <c r="V2892" i="151"/>
  <c r="W2892" i="151"/>
  <c r="R2893" i="151"/>
  <c r="S2893" i="151"/>
  <c r="U2893" i="151"/>
  <c r="V2893" i="151"/>
  <c r="W2893" i="151"/>
  <c r="R2894" i="151"/>
  <c r="S2894" i="151"/>
  <c r="U2894" i="151"/>
  <c r="V2894" i="151"/>
  <c r="W2894" i="151"/>
  <c r="R2895" i="151"/>
  <c r="S2895" i="151"/>
  <c r="U2895" i="151"/>
  <c r="V2895" i="151"/>
  <c r="W2895" i="151"/>
  <c r="R2896" i="151"/>
  <c r="S2896" i="151"/>
  <c r="U2896" i="151"/>
  <c r="V2896" i="151"/>
  <c r="W2896" i="151"/>
  <c r="R2897" i="151"/>
  <c r="S2897" i="151"/>
  <c r="U2897" i="151"/>
  <c r="V2897" i="151"/>
  <c r="W2897" i="151"/>
  <c r="R2898" i="151"/>
  <c r="S2898" i="151"/>
  <c r="U2898" i="151"/>
  <c r="V2898" i="151"/>
  <c r="W2898" i="151"/>
  <c r="R2899" i="151"/>
  <c r="S2899" i="151"/>
  <c r="U2899" i="151"/>
  <c r="V2899" i="151"/>
  <c r="W2899" i="151"/>
  <c r="R2900" i="151"/>
  <c r="S2900" i="151"/>
  <c r="U2900" i="151"/>
  <c r="V2900" i="151"/>
  <c r="W2900" i="151"/>
  <c r="R2901" i="151"/>
  <c r="S2901" i="151"/>
  <c r="U2901" i="151"/>
  <c r="V2901" i="151"/>
  <c r="W2901" i="151"/>
  <c r="R2902" i="151"/>
  <c r="S2902" i="151"/>
  <c r="U2902" i="151"/>
  <c r="V2902" i="151"/>
  <c r="W2902" i="151"/>
  <c r="R2903" i="151"/>
  <c r="S2903" i="151"/>
  <c r="U2903" i="151"/>
  <c r="V2903" i="151"/>
  <c r="W2903" i="151"/>
  <c r="R2904" i="151"/>
  <c r="S2904" i="151"/>
  <c r="U2904" i="151"/>
  <c r="V2904" i="151"/>
  <c r="W2904" i="151"/>
  <c r="R2905" i="151"/>
  <c r="S2905" i="151"/>
  <c r="U2905" i="151"/>
  <c r="V2905" i="151"/>
  <c r="W2905" i="151"/>
  <c r="R2906" i="151"/>
  <c r="S2906" i="151"/>
  <c r="U2906" i="151"/>
  <c r="V2906" i="151"/>
  <c r="W2906" i="151"/>
  <c r="R2907" i="151"/>
  <c r="S2907" i="151"/>
  <c r="U2907" i="151"/>
  <c r="V2907" i="151"/>
  <c r="W2907" i="151"/>
  <c r="R2908" i="151"/>
  <c r="S2908" i="151"/>
  <c r="U2908" i="151"/>
  <c r="V2908" i="151"/>
  <c r="W2908" i="151"/>
  <c r="R2909" i="151"/>
  <c r="S2909" i="151"/>
  <c r="U2909" i="151"/>
  <c r="V2909" i="151"/>
  <c r="W2909" i="151"/>
  <c r="R2910" i="151"/>
  <c r="S2910" i="151"/>
  <c r="U2910" i="151"/>
  <c r="V2910" i="151"/>
  <c r="W2910" i="151"/>
  <c r="R2911" i="151"/>
  <c r="S2911" i="151"/>
  <c r="U2911" i="151"/>
  <c r="V2911" i="151"/>
  <c r="W2911" i="151"/>
  <c r="R2912" i="151"/>
  <c r="S2912" i="151"/>
  <c r="U2912" i="151"/>
  <c r="V2912" i="151"/>
  <c r="W2912" i="151"/>
  <c r="R2913" i="151"/>
  <c r="S2913" i="151"/>
  <c r="U2913" i="151"/>
  <c r="V2913" i="151"/>
  <c r="W2913" i="151"/>
  <c r="R2914" i="151"/>
  <c r="S2914" i="151"/>
  <c r="U2914" i="151"/>
  <c r="V2914" i="151"/>
  <c r="W2914" i="151"/>
  <c r="R2915" i="151"/>
  <c r="S2915" i="151"/>
  <c r="U2915" i="151"/>
  <c r="V2915" i="151"/>
  <c r="W2915" i="151"/>
  <c r="R2916" i="151"/>
  <c r="S2916" i="151"/>
  <c r="U2916" i="151"/>
  <c r="V2916" i="151"/>
  <c r="W2916" i="151"/>
  <c r="R2917" i="151"/>
  <c r="S2917" i="151"/>
  <c r="U2917" i="151"/>
  <c r="V2917" i="151"/>
  <c r="W2917" i="151"/>
  <c r="R2918" i="151"/>
  <c r="S2918" i="151"/>
  <c r="U2918" i="151"/>
  <c r="V2918" i="151"/>
  <c r="W2918" i="151"/>
  <c r="R2919" i="151"/>
  <c r="S2919" i="151"/>
  <c r="U2919" i="151"/>
  <c r="V2919" i="151"/>
  <c r="W2919" i="151"/>
  <c r="R2920" i="151"/>
  <c r="S2920" i="151"/>
  <c r="U2920" i="151"/>
  <c r="V2920" i="151"/>
  <c r="W2920" i="151"/>
  <c r="R2921" i="151"/>
  <c r="S2921" i="151"/>
  <c r="U2921" i="151"/>
  <c r="V2921" i="151"/>
  <c r="W2921" i="151"/>
  <c r="R2922" i="151"/>
  <c r="S2922" i="151"/>
  <c r="U2922" i="151"/>
  <c r="V2922" i="151"/>
  <c r="W2922" i="151"/>
  <c r="R2923" i="151"/>
  <c r="S2923" i="151"/>
  <c r="U2923" i="151"/>
  <c r="V2923" i="151"/>
  <c r="W2923" i="151"/>
  <c r="R2924" i="151"/>
  <c r="S2924" i="151"/>
  <c r="U2924" i="151"/>
  <c r="V2924" i="151"/>
  <c r="W2924" i="151"/>
  <c r="R2925" i="151"/>
  <c r="S2925" i="151"/>
  <c r="U2925" i="151"/>
  <c r="V2925" i="151"/>
  <c r="W2925" i="151"/>
  <c r="R2926" i="151"/>
  <c r="S2926" i="151"/>
  <c r="U2926" i="151"/>
  <c r="V2926" i="151"/>
  <c r="W2926" i="151"/>
  <c r="R2927" i="151"/>
  <c r="S2927" i="151"/>
  <c r="U2927" i="151"/>
  <c r="V2927" i="151"/>
  <c r="W2927" i="151"/>
  <c r="R2928" i="151"/>
  <c r="S2928" i="151"/>
  <c r="U2928" i="151"/>
  <c r="V2928" i="151"/>
  <c r="W2928" i="151"/>
  <c r="R2929" i="151"/>
  <c r="S2929" i="151"/>
  <c r="U2929" i="151"/>
  <c r="V2929" i="151"/>
  <c r="W2929" i="151"/>
  <c r="R2930" i="151"/>
  <c r="S2930" i="151"/>
  <c r="U2930" i="151"/>
  <c r="V2930" i="151"/>
  <c r="W2930" i="151"/>
  <c r="R2931" i="151"/>
  <c r="S2931" i="151"/>
  <c r="U2931" i="151"/>
  <c r="V2931" i="151"/>
  <c r="W2931" i="151"/>
  <c r="R2932" i="151"/>
  <c r="S2932" i="151"/>
  <c r="U2932" i="151"/>
  <c r="V2932" i="151"/>
  <c r="W2932" i="151"/>
  <c r="R2933" i="151"/>
  <c r="S2933" i="151"/>
  <c r="U2933" i="151"/>
  <c r="V2933" i="151"/>
  <c r="W2933" i="151"/>
  <c r="R2934" i="151"/>
  <c r="S2934" i="151"/>
  <c r="U2934" i="151"/>
  <c r="V2934" i="151"/>
  <c r="W2934" i="151"/>
  <c r="R2935" i="151"/>
  <c r="S2935" i="151"/>
  <c r="U2935" i="151"/>
  <c r="V2935" i="151"/>
  <c r="W2935" i="151"/>
  <c r="R2936" i="151"/>
  <c r="S2936" i="151"/>
  <c r="U2936" i="151"/>
  <c r="V2936" i="151"/>
  <c r="W2936" i="151"/>
  <c r="R2937" i="151"/>
  <c r="S2937" i="151"/>
  <c r="U2937" i="151"/>
  <c r="V2937" i="151"/>
  <c r="W2937" i="151"/>
  <c r="R2938" i="151"/>
  <c r="S2938" i="151"/>
  <c r="U2938" i="151"/>
  <c r="V2938" i="151"/>
  <c r="W2938" i="151"/>
  <c r="R2939" i="151"/>
  <c r="S2939" i="151"/>
  <c r="U2939" i="151"/>
  <c r="V2939" i="151"/>
  <c r="W2939" i="151"/>
  <c r="R2940" i="151"/>
  <c r="S2940" i="151"/>
  <c r="U2940" i="151"/>
  <c r="V2940" i="151"/>
  <c r="W2940" i="151"/>
  <c r="R2941" i="151"/>
  <c r="S2941" i="151"/>
  <c r="U2941" i="151"/>
  <c r="V2941" i="151"/>
  <c r="W2941" i="151"/>
  <c r="R2942" i="151"/>
  <c r="S2942" i="151"/>
  <c r="U2942" i="151"/>
  <c r="V2942" i="151"/>
  <c r="W2942" i="151"/>
  <c r="R2943" i="151"/>
  <c r="S2943" i="151"/>
  <c r="U2943" i="151"/>
  <c r="V2943" i="151"/>
  <c r="W2943" i="151"/>
  <c r="R2944" i="151"/>
  <c r="S2944" i="151"/>
  <c r="U2944" i="151"/>
  <c r="V2944" i="151"/>
  <c r="W2944" i="151"/>
  <c r="R2945" i="151"/>
  <c r="S2945" i="151"/>
  <c r="U2945" i="151"/>
  <c r="V2945" i="151"/>
  <c r="W2945" i="151"/>
  <c r="R2946" i="151"/>
  <c r="S2946" i="151"/>
  <c r="U2946" i="151"/>
  <c r="V2946" i="151"/>
  <c r="W2946" i="151"/>
  <c r="R2947" i="151"/>
  <c r="S2947" i="151"/>
  <c r="U2947" i="151"/>
  <c r="V2947" i="151"/>
  <c r="W2947" i="151"/>
  <c r="R2948" i="151"/>
  <c r="S2948" i="151"/>
  <c r="U2948" i="151"/>
  <c r="V2948" i="151"/>
  <c r="W2948" i="151"/>
  <c r="R2949" i="151"/>
  <c r="S2949" i="151"/>
  <c r="U2949" i="151"/>
  <c r="V2949" i="151"/>
  <c r="W2949" i="151"/>
  <c r="R2950" i="151"/>
  <c r="S2950" i="151"/>
  <c r="U2950" i="151"/>
  <c r="V2950" i="151"/>
  <c r="W2950" i="151"/>
  <c r="R2951" i="151"/>
  <c r="S2951" i="151"/>
  <c r="U2951" i="151"/>
  <c r="V2951" i="151"/>
  <c r="W2951" i="151"/>
  <c r="R2952" i="151"/>
  <c r="S2952" i="151"/>
  <c r="U2952" i="151"/>
  <c r="V2952" i="151"/>
  <c r="W2952" i="151"/>
  <c r="R2953" i="151"/>
  <c r="S2953" i="151"/>
  <c r="U2953" i="151"/>
  <c r="V2953" i="151"/>
  <c r="W2953" i="151"/>
  <c r="R2954" i="151"/>
  <c r="S2954" i="151"/>
  <c r="U2954" i="151"/>
  <c r="V2954" i="151"/>
  <c r="W2954" i="151"/>
  <c r="R2955" i="151"/>
  <c r="S2955" i="151"/>
  <c r="U2955" i="151"/>
  <c r="V2955" i="151"/>
  <c r="W2955" i="151"/>
  <c r="R2956" i="151"/>
  <c r="S2956" i="151"/>
  <c r="U2956" i="151"/>
  <c r="V2956" i="151"/>
  <c r="W2956" i="151"/>
  <c r="R2957" i="151"/>
  <c r="S2957" i="151"/>
  <c r="U2957" i="151"/>
  <c r="V2957" i="151"/>
  <c r="W2957" i="151"/>
  <c r="R2958" i="151"/>
  <c r="S2958" i="151"/>
  <c r="U2958" i="151"/>
  <c r="V2958" i="151"/>
  <c r="W2958" i="151"/>
  <c r="R2959" i="151"/>
  <c r="S2959" i="151"/>
  <c r="U2959" i="151"/>
  <c r="V2959" i="151"/>
  <c r="W2959" i="151"/>
  <c r="R2960" i="151"/>
  <c r="S2960" i="151"/>
  <c r="U2960" i="151"/>
  <c r="V2960" i="151"/>
  <c r="W2960" i="151"/>
  <c r="R2961" i="151"/>
  <c r="S2961" i="151"/>
  <c r="U2961" i="151"/>
  <c r="V2961" i="151"/>
  <c r="W2961" i="151"/>
  <c r="R2962" i="151"/>
  <c r="S2962" i="151"/>
  <c r="U2962" i="151"/>
  <c r="V2962" i="151"/>
  <c r="W2962" i="151"/>
  <c r="R2963" i="151"/>
  <c r="S2963" i="151"/>
  <c r="U2963" i="151"/>
  <c r="V2963" i="151"/>
  <c r="W2963" i="151"/>
  <c r="R2964" i="151"/>
  <c r="S2964" i="151"/>
  <c r="U2964" i="151"/>
  <c r="V2964" i="151"/>
  <c r="W2964" i="151"/>
  <c r="R2965" i="151"/>
  <c r="S2965" i="151"/>
  <c r="U2965" i="151"/>
  <c r="V2965" i="151"/>
  <c r="W2965" i="151"/>
  <c r="R2966" i="151"/>
  <c r="S2966" i="151"/>
  <c r="U2966" i="151"/>
  <c r="V2966" i="151"/>
  <c r="W2966" i="151"/>
  <c r="R2967" i="151"/>
  <c r="S2967" i="151"/>
  <c r="U2967" i="151"/>
  <c r="V2967" i="151"/>
  <c r="W2967" i="151"/>
  <c r="R2968" i="151"/>
  <c r="S2968" i="151"/>
  <c r="U2968" i="151"/>
  <c r="V2968" i="151"/>
  <c r="W2968" i="151"/>
  <c r="R2969" i="151"/>
  <c r="S2969" i="151"/>
  <c r="U2969" i="151"/>
  <c r="V2969" i="151"/>
  <c r="W2969" i="151"/>
  <c r="R2970" i="151"/>
  <c r="S2970" i="151"/>
  <c r="U2970" i="151"/>
  <c r="V2970" i="151"/>
  <c r="W2970" i="151"/>
  <c r="R2971" i="151"/>
  <c r="S2971" i="151"/>
  <c r="U2971" i="151"/>
  <c r="V2971" i="151"/>
  <c r="W2971" i="151"/>
  <c r="R2972" i="151"/>
  <c r="S2972" i="151"/>
  <c r="U2972" i="151"/>
  <c r="V2972" i="151"/>
  <c r="W2972" i="151"/>
  <c r="R2973" i="151"/>
  <c r="S2973" i="151"/>
  <c r="U2973" i="151"/>
  <c r="V2973" i="151"/>
  <c r="W2973" i="151"/>
  <c r="R2974" i="151"/>
  <c r="S2974" i="151"/>
  <c r="U2974" i="151"/>
  <c r="V2974" i="151"/>
  <c r="W2974" i="151"/>
  <c r="R2975" i="151"/>
  <c r="S2975" i="151"/>
  <c r="U2975" i="151"/>
  <c r="V2975" i="151"/>
  <c r="W2975" i="151"/>
  <c r="R2976" i="151"/>
  <c r="S2976" i="151"/>
  <c r="U2976" i="151"/>
  <c r="V2976" i="151"/>
  <c r="W2976" i="151"/>
  <c r="R2977" i="151"/>
  <c r="S2977" i="151"/>
  <c r="U2977" i="151"/>
  <c r="V2977" i="151"/>
  <c r="W2977" i="151"/>
  <c r="R2978" i="151"/>
  <c r="S2978" i="151"/>
  <c r="U2978" i="151"/>
  <c r="V2978" i="151"/>
  <c r="W2978" i="151"/>
  <c r="R2979" i="151"/>
  <c r="S2979" i="151"/>
  <c r="U2979" i="151"/>
  <c r="V2979" i="151"/>
  <c r="W2979" i="151"/>
  <c r="R2980" i="151"/>
  <c r="S2980" i="151"/>
  <c r="U2980" i="151"/>
  <c r="V2980" i="151"/>
  <c r="W2980" i="151"/>
  <c r="R2981" i="151"/>
  <c r="S2981" i="151"/>
  <c r="U2981" i="151"/>
  <c r="V2981" i="151"/>
  <c r="W2981" i="151"/>
  <c r="R2982" i="151"/>
  <c r="S2982" i="151"/>
  <c r="U2982" i="151"/>
  <c r="V2982" i="151"/>
  <c r="W2982" i="151"/>
  <c r="R2983" i="151"/>
  <c r="S2983" i="151"/>
  <c r="U2983" i="151"/>
  <c r="V2983" i="151"/>
  <c r="W2983" i="151"/>
  <c r="R2984" i="151"/>
  <c r="S2984" i="151"/>
  <c r="U2984" i="151"/>
  <c r="V2984" i="151"/>
  <c r="W2984" i="151"/>
  <c r="R2985" i="151"/>
  <c r="S2985" i="151"/>
  <c r="U2985" i="151"/>
  <c r="V2985" i="151"/>
  <c r="W2985" i="151"/>
  <c r="R2986" i="151"/>
  <c r="S2986" i="151"/>
  <c r="U2986" i="151"/>
  <c r="V2986" i="151"/>
  <c r="W2986" i="151"/>
  <c r="R2987" i="151"/>
  <c r="S2987" i="151"/>
  <c r="U2987" i="151"/>
  <c r="V2987" i="151"/>
  <c r="W2987" i="151"/>
  <c r="R2988" i="151"/>
  <c r="S2988" i="151"/>
  <c r="U2988" i="151"/>
  <c r="V2988" i="151"/>
  <c r="W2988" i="151"/>
  <c r="R2989" i="151"/>
  <c r="S2989" i="151"/>
  <c r="U2989" i="151"/>
  <c r="V2989" i="151"/>
  <c r="W2989" i="151"/>
  <c r="R2990" i="151"/>
  <c r="S2990" i="151"/>
  <c r="U2990" i="151"/>
  <c r="V2990" i="151"/>
  <c r="W2990" i="151"/>
  <c r="R2991" i="151"/>
  <c r="S2991" i="151"/>
  <c r="U2991" i="151"/>
  <c r="V2991" i="151"/>
  <c r="W2991" i="151"/>
  <c r="R2992" i="151"/>
  <c r="S2992" i="151"/>
  <c r="U2992" i="151"/>
  <c r="V2992" i="151"/>
  <c r="W2992" i="151"/>
  <c r="R2993" i="151"/>
  <c r="S2993" i="151"/>
  <c r="U2993" i="151"/>
  <c r="V2993" i="151"/>
  <c r="W2993" i="151"/>
  <c r="R2994" i="151"/>
  <c r="S2994" i="151"/>
  <c r="U2994" i="151"/>
  <c r="V2994" i="151"/>
  <c r="W2994" i="151"/>
  <c r="R2995" i="151"/>
  <c r="S2995" i="151"/>
  <c r="U2995" i="151"/>
  <c r="V2995" i="151"/>
  <c r="W2995" i="151"/>
  <c r="R2996" i="151"/>
  <c r="S2996" i="151"/>
  <c r="U2996" i="151"/>
  <c r="V2996" i="151"/>
  <c r="W2996" i="151"/>
  <c r="R2997" i="151"/>
  <c r="S2997" i="151"/>
  <c r="U2997" i="151"/>
  <c r="V2997" i="151"/>
  <c r="W2997" i="151"/>
  <c r="R2998" i="151"/>
  <c r="S2998" i="151"/>
  <c r="U2998" i="151"/>
  <c r="V2998" i="151"/>
  <c r="W2998" i="151"/>
  <c r="R2999" i="151"/>
  <c r="S2999" i="151"/>
  <c r="U2999" i="151"/>
  <c r="V2999" i="151"/>
  <c r="W2999" i="151"/>
  <c r="R3000" i="151"/>
  <c r="S3000" i="151"/>
  <c r="U3000" i="151"/>
  <c r="V3000" i="151"/>
  <c r="W3000" i="151"/>
  <c r="R3001" i="151"/>
  <c r="S3001" i="151"/>
  <c r="U3001" i="151"/>
  <c r="V3001" i="151"/>
  <c r="W3001" i="151"/>
  <c r="R3002" i="151"/>
  <c r="S3002" i="151"/>
  <c r="U3002" i="151"/>
  <c r="V3002" i="151"/>
  <c r="W3002" i="151"/>
  <c r="R3003" i="151"/>
  <c r="S3003" i="151"/>
  <c r="U3003" i="151"/>
  <c r="V3003" i="151"/>
  <c r="W3003" i="151"/>
  <c r="AA63" i="151"/>
  <c r="AA62" i="151"/>
  <c r="AA61" i="151"/>
  <c r="AA60" i="151"/>
  <c r="AA59" i="151"/>
  <c r="AA58" i="151"/>
  <c r="AA57" i="151"/>
  <c r="AA56" i="151"/>
  <c r="AA37" i="151"/>
  <c r="AB37" i="151" a="1"/>
  <c r="AB37" i="151"/>
  <c r="AC37" i="151"/>
  <c r="AB36" i="151" a="1"/>
  <c r="AB36" i="151"/>
  <c r="AC36" i="151"/>
  <c r="AA36" i="151"/>
  <c r="AA35" i="151"/>
  <c r="AB35" i="151" a="1"/>
  <c r="AB35" i="151"/>
  <c r="AC35" i="151"/>
  <c r="AB34" i="151" a="1"/>
  <c r="AB34" i="151"/>
  <c r="AC34" i="151"/>
  <c r="AA34" i="151"/>
  <c r="AA33" i="151"/>
  <c r="AB33" i="151" a="1"/>
  <c r="AB33" i="151"/>
  <c r="AC33" i="151"/>
  <c r="AB32" i="151" a="1"/>
  <c r="AB32" i="151"/>
  <c r="AC32" i="151"/>
  <c r="AA32" i="151"/>
  <c r="AA31" i="151"/>
  <c r="AB31" i="151" a="1"/>
  <c r="AB31" i="151"/>
  <c r="AC31" i="151"/>
  <c r="AA30" i="151"/>
  <c r="AB30" i="151" a="1"/>
  <c r="AB30" i="151"/>
  <c r="AC30" i="151"/>
  <c r="AB29" i="151" a="1"/>
  <c r="AB29" i="151"/>
  <c r="AC29" i="151"/>
  <c r="AA29" i="151"/>
  <c r="AA28" i="151"/>
  <c r="AB28" i="151" a="1"/>
  <c r="AB28" i="151"/>
  <c r="AC28" i="151"/>
  <c r="AB27" i="151" a="1"/>
  <c r="AB27" i="151"/>
  <c r="AC27" i="151"/>
  <c r="AA27" i="151"/>
  <c r="AA26" i="151"/>
  <c r="AA25" i="151"/>
  <c r="AA24" i="151"/>
  <c r="AA23" i="151"/>
  <c r="AA22" i="151"/>
  <c r="AA21" i="151"/>
  <c r="AA20" i="151"/>
  <c r="AA19" i="151"/>
  <c r="AA18" i="151"/>
  <c r="AA14" i="151"/>
  <c r="AA13" i="151"/>
  <c r="AA12" i="151"/>
  <c r="AA11" i="151"/>
  <c r="AH10" i="151"/>
  <c r="AA10" i="151"/>
  <c r="AA9" i="151"/>
  <c r="AH8" i="151"/>
  <c r="AI8" i="151"/>
  <c r="AA8" i="151"/>
  <c r="AA7" i="151"/>
  <c r="AA6" i="151"/>
  <c r="AI5" i="151"/>
  <c r="AJ5" i="151"/>
  <c r="AH5" i="151"/>
  <c r="AA5" i="151"/>
  <c r="AI4" i="151"/>
  <c r="AH4" i="151"/>
  <c r="AJ4" i="151"/>
  <c r="W4" i="151"/>
  <c r="V4" i="151"/>
  <c r="U4" i="151"/>
  <c r="S4" i="151"/>
  <c r="R4" i="151"/>
  <c r="I1003" i="151"/>
  <c r="H1003" i="151"/>
  <c r="G1003" i="151"/>
  <c r="B1003" i="151"/>
  <c r="I1002" i="151"/>
  <c r="H1002" i="151"/>
  <c r="G1002" i="151"/>
  <c r="B1002" i="151"/>
  <c r="K1004" i="146"/>
  <c r="I1001" i="151"/>
  <c r="H1001" i="151"/>
  <c r="G1001" i="151"/>
  <c r="B1001" i="151"/>
  <c r="K1003" i="146"/>
  <c r="I1000" i="151"/>
  <c r="H1000" i="151"/>
  <c r="G1000" i="151"/>
  <c r="B1000" i="151"/>
  <c r="K1002" i="146"/>
  <c r="I999" i="151"/>
  <c r="H999" i="151"/>
  <c r="G999" i="151"/>
  <c r="B999" i="151"/>
  <c r="K1001" i="146"/>
  <c r="I998" i="151"/>
  <c r="H998" i="151"/>
  <c r="G998" i="151"/>
  <c r="B998" i="151"/>
  <c r="K1000" i="146"/>
  <c r="I997" i="151"/>
  <c r="H997" i="151"/>
  <c r="G997" i="151"/>
  <c r="B997" i="151"/>
  <c r="K999" i="146"/>
  <c r="I996" i="151"/>
  <c r="H996" i="151"/>
  <c r="G996" i="151"/>
  <c r="B996" i="151"/>
  <c r="K998" i="146"/>
  <c r="I995" i="151"/>
  <c r="H995" i="151"/>
  <c r="G995" i="151"/>
  <c r="B995" i="151"/>
  <c r="K997" i="146"/>
  <c r="I994" i="151"/>
  <c r="H994" i="151"/>
  <c r="G994" i="151"/>
  <c r="B994" i="151"/>
  <c r="K996" i="146"/>
  <c r="I993" i="151"/>
  <c r="H993" i="151"/>
  <c r="G993" i="151"/>
  <c r="B993" i="151"/>
  <c r="K995" i="146"/>
  <c r="I992" i="151"/>
  <c r="H992" i="151"/>
  <c r="G992" i="151"/>
  <c r="B992" i="151"/>
  <c r="K994" i="146"/>
  <c r="I991" i="151"/>
  <c r="H991" i="151"/>
  <c r="G991" i="151"/>
  <c r="B991" i="151"/>
  <c r="K993" i="146"/>
  <c r="I990" i="151"/>
  <c r="H990" i="151"/>
  <c r="G990" i="151"/>
  <c r="B990" i="151"/>
  <c r="K992" i="146"/>
  <c r="I989" i="151"/>
  <c r="H989" i="151"/>
  <c r="G989" i="151"/>
  <c r="B989" i="151"/>
  <c r="K991" i="146"/>
  <c r="I988" i="151"/>
  <c r="H988" i="151"/>
  <c r="G988" i="151"/>
  <c r="B988" i="151"/>
  <c r="K990" i="146"/>
  <c r="I987" i="151"/>
  <c r="H987" i="151"/>
  <c r="G987" i="151"/>
  <c r="B987" i="151"/>
  <c r="K989" i="146"/>
  <c r="I986" i="151"/>
  <c r="H986" i="151"/>
  <c r="G986" i="151"/>
  <c r="B986" i="151"/>
  <c r="K988" i="146"/>
  <c r="I985" i="151"/>
  <c r="H985" i="151"/>
  <c r="G985" i="151"/>
  <c r="B985" i="151"/>
  <c r="K987" i="146"/>
  <c r="I984" i="151"/>
  <c r="H984" i="151"/>
  <c r="G984" i="151"/>
  <c r="B984" i="151"/>
  <c r="K986" i="146"/>
  <c r="I983" i="151"/>
  <c r="H983" i="151"/>
  <c r="G983" i="151"/>
  <c r="B983" i="151"/>
  <c r="K985" i="146"/>
  <c r="I982" i="151"/>
  <c r="H982" i="151"/>
  <c r="G982" i="151"/>
  <c r="B982" i="151"/>
  <c r="K984" i="146"/>
  <c r="I981" i="151"/>
  <c r="H981" i="151"/>
  <c r="G981" i="151"/>
  <c r="B981" i="151"/>
  <c r="K983" i="146"/>
  <c r="I980" i="151"/>
  <c r="H980" i="151"/>
  <c r="G980" i="151"/>
  <c r="B980" i="151"/>
  <c r="K982" i="146"/>
  <c r="I979" i="151"/>
  <c r="H979" i="151"/>
  <c r="G979" i="151"/>
  <c r="B979" i="151"/>
  <c r="K981" i="146"/>
  <c r="I978" i="151"/>
  <c r="H978" i="151"/>
  <c r="G978" i="151"/>
  <c r="B978" i="151"/>
  <c r="K980" i="146"/>
  <c r="I977" i="151"/>
  <c r="H977" i="151"/>
  <c r="G977" i="151"/>
  <c r="B977" i="151"/>
  <c r="K979" i="146"/>
  <c r="I976" i="151"/>
  <c r="H976" i="151"/>
  <c r="G976" i="151"/>
  <c r="B976" i="151"/>
  <c r="K978" i="146"/>
  <c r="I975" i="151"/>
  <c r="H975" i="151"/>
  <c r="G975" i="151"/>
  <c r="B975" i="151"/>
  <c r="K977" i="146"/>
  <c r="I974" i="151"/>
  <c r="H974" i="151"/>
  <c r="G974" i="151"/>
  <c r="B974" i="151"/>
  <c r="K976" i="146"/>
  <c r="I973" i="151"/>
  <c r="H973" i="151"/>
  <c r="G973" i="151"/>
  <c r="B973" i="151"/>
  <c r="K975" i="146"/>
  <c r="I972" i="151"/>
  <c r="H972" i="151"/>
  <c r="G972" i="151"/>
  <c r="B972" i="151"/>
  <c r="K974" i="146"/>
  <c r="I971" i="151"/>
  <c r="H971" i="151"/>
  <c r="G971" i="151"/>
  <c r="B971" i="151"/>
  <c r="K973" i="146"/>
  <c r="I970" i="151"/>
  <c r="H970" i="151"/>
  <c r="G970" i="151"/>
  <c r="B970" i="151"/>
  <c r="K972" i="146"/>
  <c r="I969" i="151"/>
  <c r="H969" i="151"/>
  <c r="G969" i="151"/>
  <c r="B969" i="151"/>
  <c r="K971" i="146"/>
  <c r="I968" i="151"/>
  <c r="H968" i="151"/>
  <c r="G968" i="151"/>
  <c r="B968" i="151"/>
  <c r="K970" i="146"/>
  <c r="I967" i="151"/>
  <c r="H967" i="151"/>
  <c r="G967" i="151"/>
  <c r="B967" i="151"/>
  <c r="K969" i="146"/>
  <c r="I966" i="151"/>
  <c r="H966" i="151"/>
  <c r="G966" i="151"/>
  <c r="B966" i="151"/>
  <c r="K968" i="146"/>
  <c r="I965" i="151"/>
  <c r="H965" i="151"/>
  <c r="G965" i="151"/>
  <c r="B965" i="151"/>
  <c r="K967" i="146"/>
  <c r="I964" i="151"/>
  <c r="H964" i="151"/>
  <c r="G964" i="151"/>
  <c r="B964" i="151"/>
  <c r="K966" i="146"/>
  <c r="I963" i="151"/>
  <c r="H963" i="151"/>
  <c r="G963" i="151"/>
  <c r="B963" i="151"/>
  <c r="K965" i="146"/>
  <c r="I962" i="151"/>
  <c r="H962" i="151"/>
  <c r="G962" i="151"/>
  <c r="B962" i="151"/>
  <c r="K964" i="146"/>
  <c r="I961" i="151"/>
  <c r="H961" i="151"/>
  <c r="G961" i="151"/>
  <c r="B961" i="151"/>
  <c r="K963" i="146"/>
  <c r="I960" i="151"/>
  <c r="H960" i="151"/>
  <c r="G960" i="151"/>
  <c r="B960" i="151"/>
  <c r="K962" i="146"/>
  <c r="I959" i="151"/>
  <c r="H959" i="151"/>
  <c r="G959" i="151"/>
  <c r="B959" i="151"/>
  <c r="K961" i="146"/>
  <c r="I958" i="151"/>
  <c r="H958" i="151"/>
  <c r="G958" i="151"/>
  <c r="B958" i="151"/>
  <c r="K960" i="146"/>
  <c r="I957" i="151"/>
  <c r="H957" i="151"/>
  <c r="G957" i="151"/>
  <c r="B957" i="151"/>
  <c r="K959" i="146"/>
  <c r="I956" i="151"/>
  <c r="H956" i="151"/>
  <c r="G956" i="151"/>
  <c r="B956" i="151"/>
  <c r="K958" i="146"/>
  <c r="I955" i="151"/>
  <c r="H955" i="151"/>
  <c r="G955" i="151"/>
  <c r="B955" i="151"/>
  <c r="K957" i="146"/>
  <c r="I954" i="151"/>
  <c r="H954" i="151"/>
  <c r="G954" i="151"/>
  <c r="B954" i="151"/>
  <c r="K956" i="146"/>
  <c r="I953" i="151"/>
  <c r="H953" i="151"/>
  <c r="G953" i="151"/>
  <c r="B953" i="151"/>
  <c r="K955" i="146"/>
  <c r="I952" i="151"/>
  <c r="H952" i="151"/>
  <c r="G952" i="151"/>
  <c r="B952" i="151"/>
  <c r="K954" i="146"/>
  <c r="I951" i="151"/>
  <c r="H951" i="151"/>
  <c r="G951" i="151"/>
  <c r="B951" i="151"/>
  <c r="K953" i="146"/>
  <c r="I950" i="151"/>
  <c r="H950" i="151"/>
  <c r="G950" i="151"/>
  <c r="B950" i="151"/>
  <c r="K952" i="146"/>
  <c r="I949" i="151"/>
  <c r="H949" i="151"/>
  <c r="G949" i="151"/>
  <c r="B949" i="151"/>
  <c r="K951" i="146"/>
  <c r="I948" i="151"/>
  <c r="H948" i="151"/>
  <c r="G948" i="151"/>
  <c r="B948" i="151"/>
  <c r="K950" i="146"/>
  <c r="I947" i="151"/>
  <c r="H947" i="151"/>
  <c r="G947" i="151"/>
  <c r="B947" i="151"/>
  <c r="K949" i="146"/>
  <c r="I946" i="151"/>
  <c r="H946" i="151"/>
  <c r="G946" i="151"/>
  <c r="B946" i="151"/>
  <c r="K948" i="146"/>
  <c r="I945" i="151"/>
  <c r="H945" i="151"/>
  <c r="G945" i="151"/>
  <c r="B945" i="151"/>
  <c r="K947" i="146"/>
  <c r="I944" i="151"/>
  <c r="H944" i="151"/>
  <c r="G944" i="151"/>
  <c r="B944" i="151"/>
  <c r="K946" i="146"/>
  <c r="I943" i="151"/>
  <c r="H943" i="151"/>
  <c r="G943" i="151"/>
  <c r="B943" i="151"/>
  <c r="K945" i="146"/>
  <c r="I942" i="151"/>
  <c r="H942" i="151"/>
  <c r="G942" i="151"/>
  <c r="B942" i="151"/>
  <c r="K944" i="146"/>
  <c r="I941" i="151"/>
  <c r="H941" i="151"/>
  <c r="G941" i="151"/>
  <c r="B941" i="151"/>
  <c r="K943" i="146"/>
  <c r="I940" i="151"/>
  <c r="H940" i="151"/>
  <c r="G940" i="151"/>
  <c r="B940" i="151"/>
  <c r="K942" i="146"/>
  <c r="I939" i="151"/>
  <c r="H939" i="151"/>
  <c r="G939" i="151"/>
  <c r="B939" i="151"/>
  <c r="K941" i="146"/>
  <c r="I938" i="151"/>
  <c r="H938" i="151"/>
  <c r="G938" i="151"/>
  <c r="B938" i="151"/>
  <c r="K940" i="146"/>
  <c r="I937" i="151"/>
  <c r="H937" i="151"/>
  <c r="G937" i="151"/>
  <c r="B937" i="151"/>
  <c r="K939" i="146"/>
  <c r="I936" i="151"/>
  <c r="H936" i="151"/>
  <c r="G936" i="151"/>
  <c r="B936" i="151"/>
  <c r="K938" i="146"/>
  <c r="I935" i="151"/>
  <c r="H935" i="151"/>
  <c r="G935" i="151"/>
  <c r="B935" i="151"/>
  <c r="K937" i="146"/>
  <c r="I934" i="151"/>
  <c r="H934" i="151"/>
  <c r="G934" i="151"/>
  <c r="B934" i="151"/>
  <c r="K936" i="146"/>
  <c r="I933" i="151"/>
  <c r="H933" i="151"/>
  <c r="G933" i="151"/>
  <c r="B933" i="151"/>
  <c r="K935" i="146"/>
  <c r="I932" i="151"/>
  <c r="H932" i="151"/>
  <c r="G932" i="151"/>
  <c r="B932" i="151"/>
  <c r="K934" i="146"/>
  <c r="I931" i="151"/>
  <c r="H931" i="151"/>
  <c r="G931" i="151"/>
  <c r="B931" i="151"/>
  <c r="K933" i="146"/>
  <c r="I930" i="151"/>
  <c r="H930" i="151"/>
  <c r="G930" i="151"/>
  <c r="B930" i="151"/>
  <c r="K932" i="146"/>
  <c r="I929" i="151"/>
  <c r="H929" i="151"/>
  <c r="G929" i="151"/>
  <c r="B929" i="151"/>
  <c r="K931" i="146"/>
  <c r="I928" i="151"/>
  <c r="H928" i="151"/>
  <c r="G928" i="151"/>
  <c r="B928" i="151"/>
  <c r="K930" i="146"/>
  <c r="I927" i="151"/>
  <c r="H927" i="151"/>
  <c r="G927" i="151"/>
  <c r="B927" i="151"/>
  <c r="K929" i="146"/>
  <c r="I926" i="151"/>
  <c r="H926" i="151"/>
  <c r="G926" i="151"/>
  <c r="B926" i="151"/>
  <c r="K928" i="146"/>
  <c r="I925" i="151"/>
  <c r="H925" i="151"/>
  <c r="G925" i="151"/>
  <c r="B925" i="151"/>
  <c r="K927" i="146"/>
  <c r="I924" i="151"/>
  <c r="H924" i="151"/>
  <c r="G924" i="151"/>
  <c r="B924" i="151"/>
  <c r="K926" i="146"/>
  <c r="I923" i="151"/>
  <c r="H923" i="151"/>
  <c r="G923" i="151"/>
  <c r="B923" i="151"/>
  <c r="K925" i="146"/>
  <c r="I922" i="151"/>
  <c r="H922" i="151"/>
  <c r="G922" i="151"/>
  <c r="B922" i="151"/>
  <c r="K924" i="146"/>
  <c r="I921" i="151"/>
  <c r="H921" i="151"/>
  <c r="G921" i="151"/>
  <c r="B921" i="151"/>
  <c r="K923" i="146"/>
  <c r="I920" i="151"/>
  <c r="H920" i="151"/>
  <c r="G920" i="151"/>
  <c r="B920" i="151"/>
  <c r="K922" i="146"/>
  <c r="I919" i="151"/>
  <c r="H919" i="151"/>
  <c r="G919" i="151"/>
  <c r="B919" i="151"/>
  <c r="K921" i="146"/>
  <c r="I918" i="151"/>
  <c r="H918" i="151"/>
  <c r="G918" i="151"/>
  <c r="B918" i="151"/>
  <c r="K920" i="146"/>
  <c r="I917" i="151"/>
  <c r="H917" i="151"/>
  <c r="G917" i="151"/>
  <c r="B917" i="151"/>
  <c r="K919" i="146"/>
  <c r="I916" i="151"/>
  <c r="H916" i="151"/>
  <c r="G916" i="151"/>
  <c r="B916" i="151"/>
  <c r="K918" i="146"/>
  <c r="I915" i="151"/>
  <c r="H915" i="151"/>
  <c r="G915" i="151"/>
  <c r="B915" i="151"/>
  <c r="K917" i="146"/>
  <c r="I914" i="151"/>
  <c r="H914" i="151"/>
  <c r="G914" i="151"/>
  <c r="B914" i="151"/>
  <c r="K916" i="146"/>
  <c r="I913" i="151"/>
  <c r="H913" i="151"/>
  <c r="G913" i="151"/>
  <c r="B913" i="151"/>
  <c r="K915" i="146"/>
  <c r="I912" i="151"/>
  <c r="H912" i="151"/>
  <c r="G912" i="151"/>
  <c r="B912" i="151"/>
  <c r="K914" i="146"/>
  <c r="I911" i="151"/>
  <c r="H911" i="151"/>
  <c r="G911" i="151"/>
  <c r="B911" i="151"/>
  <c r="K913" i="146"/>
  <c r="I910" i="151"/>
  <c r="H910" i="151"/>
  <c r="G910" i="151"/>
  <c r="B910" i="151"/>
  <c r="K912" i="146"/>
  <c r="I909" i="151"/>
  <c r="H909" i="151"/>
  <c r="G909" i="151"/>
  <c r="B909" i="151"/>
  <c r="K911" i="146"/>
  <c r="I908" i="151"/>
  <c r="H908" i="151"/>
  <c r="G908" i="151"/>
  <c r="B908" i="151"/>
  <c r="K910" i="146"/>
  <c r="I907" i="151"/>
  <c r="H907" i="151"/>
  <c r="G907" i="151"/>
  <c r="B907" i="151"/>
  <c r="K909" i="146"/>
  <c r="I906" i="151"/>
  <c r="H906" i="151"/>
  <c r="G906" i="151"/>
  <c r="B906" i="151"/>
  <c r="K908" i="146"/>
  <c r="I905" i="151"/>
  <c r="H905" i="151"/>
  <c r="G905" i="151"/>
  <c r="B905" i="151"/>
  <c r="K907" i="146"/>
  <c r="I904" i="151"/>
  <c r="H904" i="151"/>
  <c r="G904" i="151"/>
  <c r="B904" i="151"/>
  <c r="K906" i="146"/>
  <c r="I903" i="151"/>
  <c r="H903" i="151"/>
  <c r="G903" i="151"/>
  <c r="B903" i="151"/>
  <c r="K905" i="146"/>
  <c r="I902" i="151"/>
  <c r="H902" i="151"/>
  <c r="G902" i="151"/>
  <c r="B902" i="151"/>
  <c r="K904" i="146"/>
  <c r="I901" i="151"/>
  <c r="H901" i="151"/>
  <c r="G901" i="151"/>
  <c r="B901" i="151"/>
  <c r="K903" i="146"/>
  <c r="I900" i="151"/>
  <c r="H900" i="151"/>
  <c r="G900" i="151"/>
  <c r="B900" i="151"/>
  <c r="K902" i="146"/>
  <c r="I899" i="151"/>
  <c r="H899" i="151"/>
  <c r="G899" i="151"/>
  <c r="B899" i="151"/>
  <c r="K901" i="146"/>
  <c r="I898" i="151"/>
  <c r="H898" i="151"/>
  <c r="G898" i="151"/>
  <c r="B898" i="151"/>
  <c r="K900" i="146"/>
  <c r="I897" i="151"/>
  <c r="H897" i="151"/>
  <c r="G897" i="151"/>
  <c r="B897" i="151"/>
  <c r="K899" i="146"/>
  <c r="I896" i="151"/>
  <c r="H896" i="151"/>
  <c r="G896" i="151"/>
  <c r="B896" i="151"/>
  <c r="K898" i="146"/>
  <c r="I895" i="151"/>
  <c r="H895" i="151"/>
  <c r="G895" i="151"/>
  <c r="B895" i="151"/>
  <c r="K897" i="146"/>
  <c r="I894" i="151"/>
  <c r="H894" i="151"/>
  <c r="G894" i="151"/>
  <c r="B894" i="151"/>
  <c r="K896" i="146"/>
  <c r="I893" i="151"/>
  <c r="H893" i="151"/>
  <c r="G893" i="151"/>
  <c r="B893" i="151"/>
  <c r="K895" i="146"/>
  <c r="I892" i="151"/>
  <c r="H892" i="151"/>
  <c r="G892" i="151"/>
  <c r="B892" i="151"/>
  <c r="K894" i="146"/>
  <c r="I891" i="151"/>
  <c r="H891" i="151"/>
  <c r="G891" i="151"/>
  <c r="B891" i="151"/>
  <c r="K893" i="146"/>
  <c r="I890" i="151"/>
  <c r="H890" i="151"/>
  <c r="G890" i="151"/>
  <c r="B890" i="151"/>
  <c r="K892" i="146"/>
  <c r="I889" i="151"/>
  <c r="H889" i="151"/>
  <c r="G889" i="151"/>
  <c r="B889" i="151"/>
  <c r="K891" i="146"/>
  <c r="I888" i="151"/>
  <c r="H888" i="151"/>
  <c r="G888" i="151"/>
  <c r="B888" i="151"/>
  <c r="K890" i="146"/>
  <c r="I887" i="151"/>
  <c r="H887" i="151"/>
  <c r="G887" i="151"/>
  <c r="B887" i="151"/>
  <c r="K889" i="146"/>
  <c r="I886" i="151"/>
  <c r="H886" i="151"/>
  <c r="G886" i="151"/>
  <c r="B886" i="151"/>
  <c r="K888" i="146"/>
  <c r="I885" i="151"/>
  <c r="H885" i="151"/>
  <c r="G885" i="151"/>
  <c r="B885" i="151"/>
  <c r="K887" i="146"/>
  <c r="I884" i="151"/>
  <c r="H884" i="151"/>
  <c r="G884" i="151"/>
  <c r="B884" i="151"/>
  <c r="K886" i="146"/>
  <c r="I883" i="151"/>
  <c r="H883" i="151"/>
  <c r="G883" i="151"/>
  <c r="B883" i="151"/>
  <c r="K885" i="146"/>
  <c r="I882" i="151"/>
  <c r="H882" i="151"/>
  <c r="G882" i="151"/>
  <c r="B882" i="151"/>
  <c r="K884" i="146"/>
  <c r="I881" i="151"/>
  <c r="H881" i="151"/>
  <c r="G881" i="151"/>
  <c r="B881" i="151"/>
  <c r="K883" i="146"/>
  <c r="I880" i="151"/>
  <c r="H880" i="151"/>
  <c r="G880" i="151"/>
  <c r="B880" i="151"/>
  <c r="K882" i="146"/>
  <c r="I879" i="151"/>
  <c r="H879" i="151"/>
  <c r="G879" i="151"/>
  <c r="B879" i="151"/>
  <c r="K881" i="146"/>
  <c r="I878" i="151"/>
  <c r="H878" i="151"/>
  <c r="G878" i="151"/>
  <c r="B878" i="151"/>
  <c r="K880" i="146"/>
  <c r="I877" i="151"/>
  <c r="H877" i="151"/>
  <c r="G877" i="151"/>
  <c r="B877" i="151"/>
  <c r="K879" i="146"/>
  <c r="I876" i="151"/>
  <c r="H876" i="151"/>
  <c r="G876" i="151"/>
  <c r="B876" i="151"/>
  <c r="K878" i="146"/>
  <c r="I875" i="151"/>
  <c r="H875" i="151"/>
  <c r="G875" i="151"/>
  <c r="B875" i="151"/>
  <c r="K877" i="146"/>
  <c r="I874" i="151"/>
  <c r="H874" i="151"/>
  <c r="G874" i="151"/>
  <c r="B874" i="151"/>
  <c r="K876" i="146"/>
  <c r="I873" i="151"/>
  <c r="H873" i="151"/>
  <c r="G873" i="151"/>
  <c r="B873" i="151"/>
  <c r="K875" i="146"/>
  <c r="I872" i="151"/>
  <c r="H872" i="151"/>
  <c r="G872" i="151"/>
  <c r="B872" i="151"/>
  <c r="K874" i="146"/>
  <c r="I871" i="151"/>
  <c r="H871" i="151"/>
  <c r="G871" i="151"/>
  <c r="B871" i="151"/>
  <c r="K873" i="146"/>
  <c r="I870" i="151"/>
  <c r="H870" i="151"/>
  <c r="G870" i="151"/>
  <c r="B870" i="151"/>
  <c r="K872" i="146"/>
  <c r="I869" i="151"/>
  <c r="H869" i="151"/>
  <c r="G869" i="151"/>
  <c r="B869" i="151"/>
  <c r="K871" i="146"/>
  <c r="I868" i="151"/>
  <c r="H868" i="151"/>
  <c r="G868" i="151"/>
  <c r="B868" i="151"/>
  <c r="K870" i="146"/>
  <c r="I867" i="151"/>
  <c r="H867" i="151"/>
  <c r="G867" i="151"/>
  <c r="B867" i="151"/>
  <c r="K869" i="146"/>
  <c r="I866" i="151"/>
  <c r="H866" i="151"/>
  <c r="G866" i="151"/>
  <c r="B866" i="151"/>
  <c r="K868" i="146"/>
  <c r="I865" i="151"/>
  <c r="H865" i="151"/>
  <c r="G865" i="151"/>
  <c r="B865" i="151"/>
  <c r="K867" i="146"/>
  <c r="I864" i="151"/>
  <c r="H864" i="151"/>
  <c r="G864" i="151"/>
  <c r="B864" i="151"/>
  <c r="K866" i="146"/>
  <c r="I863" i="151"/>
  <c r="H863" i="151"/>
  <c r="G863" i="151"/>
  <c r="B863" i="151"/>
  <c r="K865" i="146"/>
  <c r="I862" i="151"/>
  <c r="H862" i="151"/>
  <c r="G862" i="151"/>
  <c r="B862" i="151"/>
  <c r="K864" i="146"/>
  <c r="I861" i="151"/>
  <c r="H861" i="151"/>
  <c r="G861" i="151"/>
  <c r="B861" i="151"/>
  <c r="K863" i="146"/>
  <c r="I860" i="151"/>
  <c r="H860" i="151"/>
  <c r="G860" i="151"/>
  <c r="B860" i="151"/>
  <c r="K862" i="146"/>
  <c r="I859" i="151"/>
  <c r="H859" i="151"/>
  <c r="G859" i="151"/>
  <c r="B859" i="151"/>
  <c r="K861" i="146"/>
  <c r="I858" i="151"/>
  <c r="H858" i="151"/>
  <c r="G858" i="151"/>
  <c r="B858" i="151"/>
  <c r="K860" i="146"/>
  <c r="I857" i="151"/>
  <c r="H857" i="151"/>
  <c r="G857" i="151"/>
  <c r="B857" i="151"/>
  <c r="K859" i="146"/>
  <c r="I856" i="151"/>
  <c r="H856" i="151"/>
  <c r="G856" i="151"/>
  <c r="B856" i="151"/>
  <c r="K858" i="146"/>
  <c r="I855" i="151"/>
  <c r="H855" i="151"/>
  <c r="G855" i="151"/>
  <c r="B855" i="151"/>
  <c r="K857" i="146"/>
  <c r="I854" i="151"/>
  <c r="H854" i="151"/>
  <c r="G854" i="151"/>
  <c r="B854" i="151"/>
  <c r="K856" i="146"/>
  <c r="I853" i="151"/>
  <c r="H853" i="151"/>
  <c r="G853" i="151"/>
  <c r="B853" i="151"/>
  <c r="K855" i="146"/>
  <c r="I852" i="151"/>
  <c r="H852" i="151"/>
  <c r="G852" i="151"/>
  <c r="B852" i="151"/>
  <c r="K854" i="146"/>
  <c r="I851" i="151"/>
  <c r="H851" i="151"/>
  <c r="G851" i="151"/>
  <c r="B851" i="151"/>
  <c r="K853" i="146"/>
  <c r="I850" i="151"/>
  <c r="H850" i="151"/>
  <c r="G850" i="151"/>
  <c r="B850" i="151"/>
  <c r="K852" i="146"/>
  <c r="I849" i="151"/>
  <c r="H849" i="151"/>
  <c r="G849" i="151"/>
  <c r="B849" i="151"/>
  <c r="K851" i="146"/>
  <c r="I848" i="151"/>
  <c r="H848" i="151"/>
  <c r="G848" i="151"/>
  <c r="B848" i="151"/>
  <c r="K850" i="146"/>
  <c r="I847" i="151"/>
  <c r="H847" i="151"/>
  <c r="G847" i="151"/>
  <c r="B847" i="151"/>
  <c r="K849" i="146"/>
  <c r="I846" i="151"/>
  <c r="H846" i="151"/>
  <c r="G846" i="151"/>
  <c r="B846" i="151"/>
  <c r="K848" i="146"/>
  <c r="I845" i="151"/>
  <c r="H845" i="151"/>
  <c r="G845" i="151"/>
  <c r="B845" i="151"/>
  <c r="K847" i="146"/>
  <c r="I844" i="151"/>
  <c r="H844" i="151"/>
  <c r="G844" i="151"/>
  <c r="B844" i="151"/>
  <c r="K846" i="146"/>
  <c r="I843" i="151"/>
  <c r="H843" i="151"/>
  <c r="G843" i="151"/>
  <c r="B843" i="151"/>
  <c r="K845" i="146"/>
  <c r="I842" i="151"/>
  <c r="H842" i="151"/>
  <c r="G842" i="151"/>
  <c r="B842" i="151"/>
  <c r="K844" i="146"/>
  <c r="I841" i="151"/>
  <c r="H841" i="151"/>
  <c r="G841" i="151"/>
  <c r="B841" i="151"/>
  <c r="K843" i="146"/>
  <c r="I840" i="151"/>
  <c r="H840" i="151"/>
  <c r="G840" i="151"/>
  <c r="B840" i="151"/>
  <c r="K842" i="146"/>
  <c r="I839" i="151"/>
  <c r="H839" i="151"/>
  <c r="G839" i="151"/>
  <c r="B839" i="151"/>
  <c r="K841" i="146"/>
  <c r="I838" i="151"/>
  <c r="H838" i="151"/>
  <c r="G838" i="151"/>
  <c r="B838" i="151"/>
  <c r="K840" i="146"/>
  <c r="I837" i="151"/>
  <c r="H837" i="151"/>
  <c r="G837" i="151"/>
  <c r="B837" i="151"/>
  <c r="K839" i="146"/>
  <c r="I836" i="151"/>
  <c r="H836" i="151"/>
  <c r="G836" i="151"/>
  <c r="B836" i="151"/>
  <c r="K838" i="146"/>
  <c r="I835" i="151"/>
  <c r="H835" i="151"/>
  <c r="G835" i="151"/>
  <c r="B835" i="151"/>
  <c r="K837" i="146"/>
  <c r="I834" i="151"/>
  <c r="H834" i="151"/>
  <c r="G834" i="151"/>
  <c r="B834" i="151"/>
  <c r="K836" i="146"/>
  <c r="I833" i="151"/>
  <c r="H833" i="151"/>
  <c r="G833" i="151"/>
  <c r="B833" i="151"/>
  <c r="K835" i="146"/>
  <c r="I832" i="151"/>
  <c r="H832" i="151"/>
  <c r="G832" i="151"/>
  <c r="B832" i="151"/>
  <c r="K834" i="146"/>
  <c r="I831" i="151"/>
  <c r="H831" i="151"/>
  <c r="G831" i="151"/>
  <c r="B831" i="151"/>
  <c r="K833" i="146"/>
  <c r="I830" i="151"/>
  <c r="H830" i="151"/>
  <c r="G830" i="151"/>
  <c r="B830" i="151"/>
  <c r="K832" i="146"/>
  <c r="I829" i="151"/>
  <c r="H829" i="151"/>
  <c r="G829" i="151"/>
  <c r="B829" i="151"/>
  <c r="K831" i="146"/>
  <c r="I828" i="151"/>
  <c r="H828" i="151"/>
  <c r="G828" i="151"/>
  <c r="B828" i="151"/>
  <c r="K830" i="146"/>
  <c r="I827" i="151"/>
  <c r="H827" i="151"/>
  <c r="G827" i="151"/>
  <c r="B827" i="151"/>
  <c r="K829" i="146"/>
  <c r="I826" i="151"/>
  <c r="H826" i="151"/>
  <c r="G826" i="151"/>
  <c r="B826" i="151"/>
  <c r="K828" i="146"/>
  <c r="I825" i="151"/>
  <c r="H825" i="151"/>
  <c r="G825" i="151"/>
  <c r="B825" i="151"/>
  <c r="K827" i="146"/>
  <c r="I824" i="151"/>
  <c r="H824" i="151"/>
  <c r="G824" i="151"/>
  <c r="B824" i="151"/>
  <c r="K826" i="146"/>
  <c r="I823" i="151"/>
  <c r="H823" i="151"/>
  <c r="G823" i="151"/>
  <c r="B823" i="151"/>
  <c r="K825" i="146"/>
  <c r="I822" i="151"/>
  <c r="H822" i="151"/>
  <c r="G822" i="151"/>
  <c r="B822" i="151"/>
  <c r="K824" i="146"/>
  <c r="I821" i="151"/>
  <c r="H821" i="151"/>
  <c r="G821" i="151"/>
  <c r="B821" i="151"/>
  <c r="K823" i="146"/>
  <c r="I820" i="151"/>
  <c r="H820" i="151"/>
  <c r="G820" i="151"/>
  <c r="B820" i="151"/>
  <c r="K822" i="146"/>
  <c r="I819" i="151"/>
  <c r="H819" i="151"/>
  <c r="G819" i="151"/>
  <c r="B819" i="151"/>
  <c r="K821" i="146"/>
  <c r="I818" i="151"/>
  <c r="H818" i="151"/>
  <c r="G818" i="151"/>
  <c r="B818" i="151"/>
  <c r="K820" i="146"/>
  <c r="I817" i="151"/>
  <c r="H817" i="151"/>
  <c r="G817" i="151"/>
  <c r="B817" i="151"/>
  <c r="K819" i="146"/>
  <c r="I816" i="151"/>
  <c r="H816" i="151"/>
  <c r="G816" i="151"/>
  <c r="B816" i="151"/>
  <c r="K818" i="146"/>
  <c r="I815" i="151"/>
  <c r="H815" i="151"/>
  <c r="G815" i="151"/>
  <c r="B815" i="151"/>
  <c r="K817" i="146"/>
  <c r="I814" i="151"/>
  <c r="H814" i="151"/>
  <c r="G814" i="151"/>
  <c r="B814" i="151"/>
  <c r="K816" i="146"/>
  <c r="I813" i="151"/>
  <c r="H813" i="151"/>
  <c r="G813" i="151"/>
  <c r="B813" i="151"/>
  <c r="K815" i="146"/>
  <c r="I812" i="151"/>
  <c r="H812" i="151"/>
  <c r="G812" i="151"/>
  <c r="B812" i="151"/>
  <c r="K814" i="146"/>
  <c r="I811" i="151"/>
  <c r="H811" i="151"/>
  <c r="G811" i="151"/>
  <c r="B811" i="151"/>
  <c r="K813" i="146"/>
  <c r="I810" i="151"/>
  <c r="H810" i="151"/>
  <c r="G810" i="151"/>
  <c r="B810" i="151"/>
  <c r="K812" i="146"/>
  <c r="I809" i="151"/>
  <c r="H809" i="151"/>
  <c r="G809" i="151"/>
  <c r="B809" i="151"/>
  <c r="K811" i="146"/>
  <c r="I808" i="151"/>
  <c r="H808" i="151"/>
  <c r="G808" i="151"/>
  <c r="B808" i="151"/>
  <c r="K810" i="146"/>
  <c r="I807" i="151"/>
  <c r="H807" i="151"/>
  <c r="G807" i="151"/>
  <c r="B807" i="151"/>
  <c r="K809" i="146"/>
  <c r="I806" i="151"/>
  <c r="H806" i="151"/>
  <c r="G806" i="151"/>
  <c r="B806" i="151"/>
  <c r="K808" i="146"/>
  <c r="I805" i="151"/>
  <c r="H805" i="151"/>
  <c r="G805" i="151"/>
  <c r="B805" i="151"/>
  <c r="K807" i="146"/>
  <c r="I804" i="151"/>
  <c r="H804" i="151"/>
  <c r="G804" i="151"/>
  <c r="B804" i="151"/>
  <c r="K806" i="146"/>
  <c r="I803" i="151"/>
  <c r="H803" i="151"/>
  <c r="G803" i="151"/>
  <c r="B803" i="151"/>
  <c r="K805" i="146"/>
  <c r="I802" i="151"/>
  <c r="H802" i="151"/>
  <c r="G802" i="151"/>
  <c r="B802" i="151"/>
  <c r="K804" i="146"/>
  <c r="I801" i="151"/>
  <c r="H801" i="151"/>
  <c r="G801" i="151"/>
  <c r="B801" i="151"/>
  <c r="K803" i="146"/>
  <c r="I800" i="151"/>
  <c r="H800" i="151"/>
  <c r="G800" i="151"/>
  <c r="B800" i="151"/>
  <c r="K802" i="146"/>
  <c r="I799" i="151"/>
  <c r="H799" i="151"/>
  <c r="G799" i="151"/>
  <c r="B799" i="151"/>
  <c r="K801" i="146"/>
  <c r="I798" i="151"/>
  <c r="H798" i="151"/>
  <c r="G798" i="151"/>
  <c r="B798" i="151"/>
  <c r="K800" i="146"/>
  <c r="I797" i="151"/>
  <c r="H797" i="151"/>
  <c r="G797" i="151"/>
  <c r="B797" i="151"/>
  <c r="K799" i="146"/>
  <c r="I796" i="151"/>
  <c r="H796" i="151"/>
  <c r="G796" i="151"/>
  <c r="B796" i="151"/>
  <c r="K798" i="146"/>
  <c r="I795" i="151"/>
  <c r="H795" i="151"/>
  <c r="G795" i="151"/>
  <c r="B795" i="151"/>
  <c r="K797" i="146"/>
  <c r="I794" i="151"/>
  <c r="H794" i="151"/>
  <c r="G794" i="151"/>
  <c r="B794" i="151"/>
  <c r="K796" i="146"/>
  <c r="I793" i="151"/>
  <c r="H793" i="151"/>
  <c r="G793" i="151"/>
  <c r="B793" i="151"/>
  <c r="K795" i="146"/>
  <c r="I792" i="151"/>
  <c r="H792" i="151"/>
  <c r="G792" i="151"/>
  <c r="B792" i="151"/>
  <c r="K794" i="146"/>
  <c r="I791" i="151"/>
  <c r="H791" i="151"/>
  <c r="G791" i="151"/>
  <c r="B791" i="151"/>
  <c r="K793" i="146"/>
  <c r="I790" i="151"/>
  <c r="H790" i="151"/>
  <c r="G790" i="151"/>
  <c r="B790" i="151"/>
  <c r="K792" i="146"/>
  <c r="I789" i="151"/>
  <c r="H789" i="151"/>
  <c r="G789" i="151"/>
  <c r="B789" i="151"/>
  <c r="K791" i="146"/>
  <c r="I788" i="151"/>
  <c r="H788" i="151"/>
  <c r="G788" i="151"/>
  <c r="B788" i="151"/>
  <c r="K790" i="146"/>
  <c r="I787" i="151"/>
  <c r="H787" i="151"/>
  <c r="G787" i="151"/>
  <c r="B787" i="151"/>
  <c r="K789" i="146"/>
  <c r="I786" i="151"/>
  <c r="H786" i="151"/>
  <c r="G786" i="151"/>
  <c r="B786" i="151"/>
  <c r="K788" i="146"/>
  <c r="I785" i="151"/>
  <c r="H785" i="151"/>
  <c r="G785" i="151"/>
  <c r="B785" i="151"/>
  <c r="K787" i="146"/>
  <c r="I784" i="151"/>
  <c r="H784" i="151"/>
  <c r="G784" i="151"/>
  <c r="B784" i="151"/>
  <c r="K786" i="146"/>
  <c r="I783" i="151"/>
  <c r="H783" i="151"/>
  <c r="G783" i="151"/>
  <c r="B783" i="151"/>
  <c r="K785" i="146"/>
  <c r="I782" i="151"/>
  <c r="H782" i="151"/>
  <c r="G782" i="151"/>
  <c r="B782" i="151"/>
  <c r="K784" i="146"/>
  <c r="I781" i="151"/>
  <c r="H781" i="151"/>
  <c r="G781" i="151"/>
  <c r="B781" i="151"/>
  <c r="K783" i="146"/>
  <c r="I780" i="151"/>
  <c r="H780" i="151"/>
  <c r="G780" i="151"/>
  <c r="B780" i="151"/>
  <c r="K782" i="146"/>
  <c r="I779" i="151"/>
  <c r="H779" i="151"/>
  <c r="G779" i="151"/>
  <c r="B779" i="151"/>
  <c r="K781" i="146"/>
  <c r="I778" i="151"/>
  <c r="H778" i="151"/>
  <c r="G778" i="151"/>
  <c r="B778" i="151"/>
  <c r="K780" i="146"/>
  <c r="I777" i="151"/>
  <c r="H777" i="151"/>
  <c r="G777" i="151"/>
  <c r="B777" i="151"/>
  <c r="K779" i="146"/>
  <c r="I776" i="151"/>
  <c r="H776" i="151"/>
  <c r="G776" i="151"/>
  <c r="B776" i="151"/>
  <c r="K778" i="146"/>
  <c r="I775" i="151"/>
  <c r="H775" i="151"/>
  <c r="G775" i="151"/>
  <c r="B775" i="151"/>
  <c r="K777" i="146"/>
  <c r="I774" i="151"/>
  <c r="H774" i="151"/>
  <c r="G774" i="151"/>
  <c r="B774" i="151"/>
  <c r="K776" i="146"/>
  <c r="I773" i="151"/>
  <c r="H773" i="151"/>
  <c r="G773" i="151"/>
  <c r="B773" i="151"/>
  <c r="K775" i="146"/>
  <c r="I772" i="151"/>
  <c r="H772" i="151"/>
  <c r="G772" i="151"/>
  <c r="B772" i="151"/>
  <c r="K774" i="146"/>
  <c r="I771" i="151"/>
  <c r="H771" i="151"/>
  <c r="G771" i="151"/>
  <c r="B771" i="151"/>
  <c r="K773" i="146"/>
  <c r="I770" i="151"/>
  <c r="H770" i="151"/>
  <c r="G770" i="151"/>
  <c r="B770" i="151"/>
  <c r="K772" i="146"/>
  <c r="I769" i="151"/>
  <c r="H769" i="151"/>
  <c r="G769" i="151"/>
  <c r="B769" i="151"/>
  <c r="K771" i="146"/>
  <c r="I768" i="151"/>
  <c r="H768" i="151"/>
  <c r="G768" i="151"/>
  <c r="B768" i="151"/>
  <c r="K770" i="146"/>
  <c r="I767" i="151"/>
  <c r="H767" i="151"/>
  <c r="G767" i="151"/>
  <c r="B767" i="151"/>
  <c r="K769" i="146"/>
  <c r="I766" i="151"/>
  <c r="H766" i="151"/>
  <c r="G766" i="151"/>
  <c r="B766" i="151"/>
  <c r="K768" i="146"/>
  <c r="I765" i="151"/>
  <c r="H765" i="151"/>
  <c r="G765" i="151"/>
  <c r="B765" i="151"/>
  <c r="K767" i="146"/>
  <c r="I764" i="151"/>
  <c r="H764" i="151"/>
  <c r="G764" i="151"/>
  <c r="B764" i="151"/>
  <c r="K766" i="146"/>
  <c r="I763" i="151"/>
  <c r="H763" i="151"/>
  <c r="G763" i="151"/>
  <c r="B763" i="151"/>
  <c r="K765" i="146"/>
  <c r="I762" i="151"/>
  <c r="H762" i="151"/>
  <c r="G762" i="151"/>
  <c r="B762" i="151"/>
  <c r="K764" i="146"/>
  <c r="I761" i="151"/>
  <c r="H761" i="151"/>
  <c r="G761" i="151"/>
  <c r="B761" i="151"/>
  <c r="K763" i="146"/>
  <c r="I760" i="151"/>
  <c r="H760" i="151"/>
  <c r="G760" i="151"/>
  <c r="B760" i="151"/>
  <c r="K762" i="146"/>
  <c r="I759" i="151"/>
  <c r="H759" i="151"/>
  <c r="G759" i="151"/>
  <c r="B759" i="151"/>
  <c r="K761" i="146"/>
  <c r="I758" i="151"/>
  <c r="H758" i="151"/>
  <c r="G758" i="151"/>
  <c r="B758" i="151"/>
  <c r="K760" i="146"/>
  <c r="I757" i="151"/>
  <c r="H757" i="151"/>
  <c r="G757" i="151"/>
  <c r="B757" i="151"/>
  <c r="K759" i="146"/>
  <c r="I756" i="151"/>
  <c r="H756" i="151"/>
  <c r="G756" i="151"/>
  <c r="B756" i="151"/>
  <c r="K758" i="146"/>
  <c r="I755" i="151"/>
  <c r="H755" i="151"/>
  <c r="G755" i="151"/>
  <c r="B755" i="151"/>
  <c r="K757" i="146"/>
  <c r="I754" i="151"/>
  <c r="H754" i="151"/>
  <c r="G754" i="151"/>
  <c r="B754" i="151"/>
  <c r="K756" i="146"/>
  <c r="I753" i="151"/>
  <c r="H753" i="151"/>
  <c r="G753" i="151"/>
  <c r="B753" i="151"/>
  <c r="K755" i="146"/>
  <c r="I752" i="151"/>
  <c r="H752" i="151"/>
  <c r="G752" i="151"/>
  <c r="B752" i="151"/>
  <c r="K754" i="146"/>
  <c r="I751" i="151"/>
  <c r="H751" i="151"/>
  <c r="G751" i="151"/>
  <c r="B751" i="151"/>
  <c r="K753" i="146"/>
  <c r="I750" i="151"/>
  <c r="H750" i="151"/>
  <c r="G750" i="151"/>
  <c r="B750" i="151"/>
  <c r="K752" i="146"/>
  <c r="I749" i="151"/>
  <c r="H749" i="151"/>
  <c r="G749" i="151"/>
  <c r="B749" i="151"/>
  <c r="K751" i="146"/>
  <c r="I748" i="151"/>
  <c r="H748" i="151"/>
  <c r="G748" i="151"/>
  <c r="B748" i="151"/>
  <c r="K750" i="146"/>
  <c r="I747" i="151"/>
  <c r="H747" i="151"/>
  <c r="G747" i="151"/>
  <c r="B747" i="151"/>
  <c r="K749" i="146"/>
  <c r="I746" i="151"/>
  <c r="H746" i="151"/>
  <c r="G746" i="151"/>
  <c r="B746" i="151"/>
  <c r="K748" i="146"/>
  <c r="I745" i="151"/>
  <c r="H745" i="151"/>
  <c r="G745" i="151"/>
  <c r="B745" i="151"/>
  <c r="K747" i="146"/>
  <c r="I744" i="151"/>
  <c r="H744" i="151"/>
  <c r="G744" i="151"/>
  <c r="B744" i="151"/>
  <c r="K746" i="146"/>
  <c r="I743" i="151"/>
  <c r="H743" i="151"/>
  <c r="G743" i="151"/>
  <c r="B743" i="151"/>
  <c r="K745" i="146"/>
  <c r="I742" i="151"/>
  <c r="H742" i="151"/>
  <c r="G742" i="151"/>
  <c r="B742" i="151"/>
  <c r="K744" i="146"/>
  <c r="I741" i="151"/>
  <c r="H741" i="151"/>
  <c r="G741" i="151"/>
  <c r="B741" i="151"/>
  <c r="K743" i="146"/>
  <c r="I740" i="151"/>
  <c r="H740" i="151"/>
  <c r="G740" i="151"/>
  <c r="B740" i="151"/>
  <c r="K742" i="146"/>
  <c r="I739" i="151"/>
  <c r="H739" i="151"/>
  <c r="G739" i="151"/>
  <c r="B739" i="151"/>
  <c r="K741" i="146"/>
  <c r="I738" i="151"/>
  <c r="H738" i="151"/>
  <c r="G738" i="151"/>
  <c r="B738" i="151"/>
  <c r="K740" i="146"/>
  <c r="I737" i="151"/>
  <c r="H737" i="151"/>
  <c r="G737" i="151"/>
  <c r="B737" i="151"/>
  <c r="K739" i="146"/>
  <c r="I736" i="151"/>
  <c r="H736" i="151"/>
  <c r="G736" i="151"/>
  <c r="B736" i="151"/>
  <c r="K738" i="146"/>
  <c r="I735" i="151"/>
  <c r="H735" i="151"/>
  <c r="G735" i="151"/>
  <c r="B735" i="151"/>
  <c r="K737" i="146"/>
  <c r="I734" i="151"/>
  <c r="H734" i="151"/>
  <c r="G734" i="151"/>
  <c r="B734" i="151"/>
  <c r="K736" i="146"/>
  <c r="I733" i="151"/>
  <c r="H733" i="151"/>
  <c r="G733" i="151"/>
  <c r="B733" i="151"/>
  <c r="K735" i="146"/>
  <c r="I732" i="151"/>
  <c r="H732" i="151"/>
  <c r="G732" i="151"/>
  <c r="B732" i="151"/>
  <c r="K734" i="146"/>
  <c r="I731" i="151"/>
  <c r="H731" i="151"/>
  <c r="G731" i="151"/>
  <c r="B731" i="151"/>
  <c r="K733" i="146"/>
  <c r="I730" i="151"/>
  <c r="H730" i="151"/>
  <c r="G730" i="151"/>
  <c r="B730" i="151"/>
  <c r="K732" i="146"/>
  <c r="I729" i="151"/>
  <c r="H729" i="151"/>
  <c r="G729" i="151"/>
  <c r="B729" i="151"/>
  <c r="K731" i="146"/>
  <c r="I728" i="151"/>
  <c r="H728" i="151"/>
  <c r="G728" i="151"/>
  <c r="B728" i="151"/>
  <c r="K730" i="146"/>
  <c r="I727" i="151"/>
  <c r="H727" i="151"/>
  <c r="G727" i="151"/>
  <c r="B727" i="151"/>
  <c r="K729" i="146"/>
  <c r="I726" i="151"/>
  <c r="H726" i="151"/>
  <c r="G726" i="151"/>
  <c r="B726" i="151"/>
  <c r="K728" i="146"/>
  <c r="I725" i="151"/>
  <c r="H725" i="151"/>
  <c r="G725" i="151"/>
  <c r="B725" i="151"/>
  <c r="K727" i="146"/>
  <c r="I724" i="151"/>
  <c r="H724" i="151"/>
  <c r="G724" i="151"/>
  <c r="B724" i="151"/>
  <c r="K726" i="146"/>
  <c r="I723" i="151"/>
  <c r="H723" i="151"/>
  <c r="G723" i="151"/>
  <c r="B723" i="151"/>
  <c r="K725" i="146"/>
  <c r="I722" i="151"/>
  <c r="H722" i="151"/>
  <c r="G722" i="151"/>
  <c r="B722" i="151"/>
  <c r="K724" i="146"/>
  <c r="I721" i="151"/>
  <c r="H721" i="151"/>
  <c r="G721" i="151"/>
  <c r="B721" i="151"/>
  <c r="K723" i="146"/>
  <c r="I720" i="151"/>
  <c r="H720" i="151"/>
  <c r="G720" i="151"/>
  <c r="B720" i="151"/>
  <c r="K722" i="146"/>
  <c r="I719" i="151"/>
  <c r="H719" i="151"/>
  <c r="G719" i="151"/>
  <c r="B719" i="151"/>
  <c r="K721" i="146"/>
  <c r="I718" i="151"/>
  <c r="H718" i="151"/>
  <c r="G718" i="151"/>
  <c r="B718" i="151"/>
  <c r="K720" i="146"/>
  <c r="I717" i="151"/>
  <c r="H717" i="151"/>
  <c r="G717" i="151"/>
  <c r="B717" i="151"/>
  <c r="K719" i="146"/>
  <c r="I716" i="151"/>
  <c r="H716" i="151"/>
  <c r="G716" i="151"/>
  <c r="B716" i="151"/>
  <c r="K718" i="146"/>
  <c r="I715" i="151"/>
  <c r="H715" i="151"/>
  <c r="G715" i="151"/>
  <c r="B715" i="151"/>
  <c r="K717" i="146"/>
  <c r="I714" i="151"/>
  <c r="H714" i="151"/>
  <c r="G714" i="151"/>
  <c r="B714" i="151"/>
  <c r="K716" i="146"/>
  <c r="I713" i="151"/>
  <c r="H713" i="151"/>
  <c r="G713" i="151"/>
  <c r="B713" i="151"/>
  <c r="K715" i="146"/>
  <c r="I712" i="151"/>
  <c r="H712" i="151"/>
  <c r="G712" i="151"/>
  <c r="B712" i="151"/>
  <c r="K714" i="146"/>
  <c r="I711" i="151"/>
  <c r="H711" i="151"/>
  <c r="G711" i="151"/>
  <c r="B711" i="151"/>
  <c r="K713" i="146"/>
  <c r="I710" i="151"/>
  <c r="H710" i="151"/>
  <c r="G710" i="151"/>
  <c r="B710" i="151"/>
  <c r="K712" i="146"/>
  <c r="I709" i="151"/>
  <c r="H709" i="151"/>
  <c r="G709" i="151"/>
  <c r="B709" i="151"/>
  <c r="K711" i="146"/>
  <c r="I708" i="151"/>
  <c r="H708" i="151"/>
  <c r="G708" i="151"/>
  <c r="B708" i="151"/>
  <c r="K710" i="146"/>
  <c r="I707" i="151"/>
  <c r="H707" i="151"/>
  <c r="G707" i="151"/>
  <c r="B707" i="151"/>
  <c r="K709" i="146"/>
  <c r="I706" i="151"/>
  <c r="H706" i="151"/>
  <c r="G706" i="151"/>
  <c r="B706" i="151"/>
  <c r="K708" i="146"/>
  <c r="I705" i="151"/>
  <c r="H705" i="151"/>
  <c r="G705" i="151"/>
  <c r="B705" i="151"/>
  <c r="K707" i="146"/>
  <c r="I704" i="151"/>
  <c r="H704" i="151"/>
  <c r="G704" i="151"/>
  <c r="B704" i="151"/>
  <c r="K706" i="146"/>
  <c r="I703" i="151"/>
  <c r="H703" i="151"/>
  <c r="G703" i="151"/>
  <c r="B703" i="151"/>
  <c r="K705" i="146"/>
  <c r="I702" i="151"/>
  <c r="H702" i="151"/>
  <c r="G702" i="151"/>
  <c r="B702" i="151"/>
  <c r="K704" i="146"/>
  <c r="I701" i="151"/>
  <c r="H701" i="151"/>
  <c r="G701" i="151"/>
  <c r="B701" i="151"/>
  <c r="K703" i="146"/>
  <c r="I700" i="151"/>
  <c r="H700" i="151"/>
  <c r="G700" i="151"/>
  <c r="B700" i="151"/>
  <c r="K702" i="146"/>
  <c r="I699" i="151"/>
  <c r="H699" i="151"/>
  <c r="G699" i="151"/>
  <c r="B699" i="151"/>
  <c r="K701" i="146"/>
  <c r="I698" i="151"/>
  <c r="H698" i="151"/>
  <c r="G698" i="151"/>
  <c r="B698" i="151"/>
  <c r="K700" i="146"/>
  <c r="I697" i="151"/>
  <c r="H697" i="151"/>
  <c r="G697" i="151"/>
  <c r="B697" i="151"/>
  <c r="K699" i="146"/>
  <c r="I696" i="151"/>
  <c r="H696" i="151"/>
  <c r="G696" i="151"/>
  <c r="B696" i="151"/>
  <c r="K698" i="146"/>
  <c r="I695" i="151"/>
  <c r="H695" i="151"/>
  <c r="G695" i="151"/>
  <c r="B695" i="151"/>
  <c r="K697" i="146"/>
  <c r="I694" i="151"/>
  <c r="H694" i="151"/>
  <c r="G694" i="151"/>
  <c r="B694" i="151"/>
  <c r="K696" i="146"/>
  <c r="I693" i="151"/>
  <c r="H693" i="151"/>
  <c r="G693" i="151"/>
  <c r="B693" i="151"/>
  <c r="K695" i="146"/>
  <c r="I692" i="151"/>
  <c r="H692" i="151"/>
  <c r="G692" i="151"/>
  <c r="B692" i="151"/>
  <c r="K694" i="146"/>
  <c r="I691" i="151"/>
  <c r="H691" i="151"/>
  <c r="G691" i="151"/>
  <c r="B691" i="151"/>
  <c r="K693" i="146"/>
  <c r="I690" i="151"/>
  <c r="H690" i="151"/>
  <c r="G690" i="151"/>
  <c r="B690" i="151"/>
  <c r="K692" i="146"/>
  <c r="I689" i="151"/>
  <c r="H689" i="151"/>
  <c r="G689" i="151"/>
  <c r="B689" i="151"/>
  <c r="K691" i="146"/>
  <c r="I688" i="151"/>
  <c r="H688" i="151"/>
  <c r="G688" i="151"/>
  <c r="B688" i="151"/>
  <c r="K690" i="146"/>
  <c r="I687" i="151"/>
  <c r="H687" i="151"/>
  <c r="G687" i="151"/>
  <c r="B687" i="151"/>
  <c r="K689" i="146"/>
  <c r="I686" i="151"/>
  <c r="H686" i="151"/>
  <c r="G686" i="151"/>
  <c r="B686" i="151"/>
  <c r="K688" i="146"/>
  <c r="I685" i="151"/>
  <c r="H685" i="151"/>
  <c r="G685" i="151"/>
  <c r="B685" i="151"/>
  <c r="K687" i="146"/>
  <c r="I684" i="151"/>
  <c r="H684" i="151"/>
  <c r="G684" i="151"/>
  <c r="B684" i="151"/>
  <c r="K686" i="146"/>
  <c r="I683" i="151"/>
  <c r="H683" i="151"/>
  <c r="G683" i="151"/>
  <c r="B683" i="151"/>
  <c r="K685" i="146"/>
  <c r="I682" i="151"/>
  <c r="H682" i="151"/>
  <c r="G682" i="151"/>
  <c r="B682" i="151"/>
  <c r="K684" i="146"/>
  <c r="I681" i="151"/>
  <c r="H681" i="151"/>
  <c r="G681" i="151"/>
  <c r="B681" i="151"/>
  <c r="K683" i="146"/>
  <c r="I680" i="151"/>
  <c r="H680" i="151"/>
  <c r="G680" i="151"/>
  <c r="B680" i="151"/>
  <c r="K682" i="146"/>
  <c r="I679" i="151"/>
  <c r="H679" i="151"/>
  <c r="G679" i="151"/>
  <c r="B679" i="151"/>
  <c r="K681" i="146"/>
  <c r="I678" i="151"/>
  <c r="H678" i="151"/>
  <c r="G678" i="151"/>
  <c r="B678" i="151"/>
  <c r="K680" i="146"/>
  <c r="I677" i="151"/>
  <c r="H677" i="151"/>
  <c r="G677" i="151"/>
  <c r="B677" i="151"/>
  <c r="K679" i="146"/>
  <c r="I676" i="151"/>
  <c r="H676" i="151"/>
  <c r="G676" i="151"/>
  <c r="B676" i="151"/>
  <c r="K678" i="146"/>
  <c r="I675" i="151"/>
  <c r="H675" i="151"/>
  <c r="G675" i="151"/>
  <c r="B675" i="151"/>
  <c r="K677" i="146"/>
  <c r="I674" i="151"/>
  <c r="H674" i="151"/>
  <c r="G674" i="151"/>
  <c r="B674" i="151"/>
  <c r="K676" i="146"/>
  <c r="I673" i="151"/>
  <c r="H673" i="151"/>
  <c r="G673" i="151"/>
  <c r="B673" i="151"/>
  <c r="K675" i="146"/>
  <c r="I672" i="151"/>
  <c r="H672" i="151"/>
  <c r="G672" i="151"/>
  <c r="B672" i="151"/>
  <c r="K674" i="146"/>
  <c r="I671" i="151"/>
  <c r="H671" i="151"/>
  <c r="G671" i="151"/>
  <c r="B671" i="151"/>
  <c r="K673" i="146"/>
  <c r="I670" i="151"/>
  <c r="H670" i="151"/>
  <c r="G670" i="151"/>
  <c r="B670" i="151"/>
  <c r="K672" i="146"/>
  <c r="I669" i="151"/>
  <c r="H669" i="151"/>
  <c r="G669" i="151"/>
  <c r="B669" i="151"/>
  <c r="K671" i="146"/>
  <c r="I668" i="151"/>
  <c r="H668" i="151"/>
  <c r="G668" i="151"/>
  <c r="B668" i="151"/>
  <c r="K670" i="146"/>
  <c r="I667" i="151"/>
  <c r="H667" i="151"/>
  <c r="G667" i="151"/>
  <c r="B667" i="151"/>
  <c r="K669" i="146"/>
  <c r="I666" i="151"/>
  <c r="H666" i="151"/>
  <c r="G666" i="151"/>
  <c r="B666" i="151"/>
  <c r="K668" i="146"/>
  <c r="I665" i="151"/>
  <c r="H665" i="151"/>
  <c r="G665" i="151"/>
  <c r="B665" i="151"/>
  <c r="K667" i="146"/>
  <c r="I664" i="151"/>
  <c r="H664" i="151"/>
  <c r="G664" i="151"/>
  <c r="B664" i="151"/>
  <c r="K666" i="146"/>
  <c r="I663" i="151"/>
  <c r="H663" i="151"/>
  <c r="G663" i="151"/>
  <c r="B663" i="151"/>
  <c r="K665" i="146"/>
  <c r="I662" i="151"/>
  <c r="H662" i="151"/>
  <c r="G662" i="151"/>
  <c r="B662" i="151"/>
  <c r="K664" i="146"/>
  <c r="I661" i="151"/>
  <c r="H661" i="151"/>
  <c r="G661" i="151"/>
  <c r="B661" i="151"/>
  <c r="K663" i="146"/>
  <c r="I660" i="151"/>
  <c r="H660" i="151"/>
  <c r="G660" i="151"/>
  <c r="B660" i="151"/>
  <c r="K662" i="146"/>
  <c r="I659" i="151"/>
  <c r="H659" i="151"/>
  <c r="G659" i="151"/>
  <c r="B659" i="151"/>
  <c r="K661" i="146"/>
  <c r="I658" i="151"/>
  <c r="H658" i="151"/>
  <c r="G658" i="151"/>
  <c r="B658" i="151"/>
  <c r="K660" i="146"/>
  <c r="I657" i="151"/>
  <c r="H657" i="151"/>
  <c r="G657" i="151"/>
  <c r="B657" i="151"/>
  <c r="K659" i="146"/>
  <c r="I656" i="151"/>
  <c r="H656" i="151"/>
  <c r="G656" i="151"/>
  <c r="B656" i="151"/>
  <c r="K658" i="146"/>
  <c r="I655" i="151"/>
  <c r="H655" i="151"/>
  <c r="G655" i="151"/>
  <c r="B655" i="151"/>
  <c r="K657" i="146"/>
  <c r="I654" i="151"/>
  <c r="H654" i="151"/>
  <c r="G654" i="151"/>
  <c r="B654" i="151"/>
  <c r="K656" i="146"/>
  <c r="I653" i="151"/>
  <c r="H653" i="151"/>
  <c r="G653" i="151"/>
  <c r="B653" i="151"/>
  <c r="K655" i="146"/>
  <c r="I652" i="151"/>
  <c r="H652" i="151"/>
  <c r="G652" i="151"/>
  <c r="B652" i="151"/>
  <c r="K654" i="146"/>
  <c r="I651" i="151"/>
  <c r="H651" i="151"/>
  <c r="G651" i="151"/>
  <c r="B651" i="151"/>
  <c r="K653" i="146"/>
  <c r="I650" i="151"/>
  <c r="H650" i="151"/>
  <c r="G650" i="151"/>
  <c r="B650" i="151"/>
  <c r="K652" i="146"/>
  <c r="I649" i="151"/>
  <c r="H649" i="151"/>
  <c r="G649" i="151"/>
  <c r="B649" i="151"/>
  <c r="K651" i="146"/>
  <c r="I648" i="151"/>
  <c r="H648" i="151"/>
  <c r="G648" i="151"/>
  <c r="B648" i="151"/>
  <c r="K650" i="146"/>
  <c r="I647" i="151"/>
  <c r="H647" i="151"/>
  <c r="G647" i="151"/>
  <c r="B647" i="151"/>
  <c r="K649" i="146"/>
  <c r="I646" i="151"/>
  <c r="H646" i="151"/>
  <c r="G646" i="151"/>
  <c r="B646" i="151"/>
  <c r="K648" i="146"/>
  <c r="I645" i="151"/>
  <c r="H645" i="151"/>
  <c r="G645" i="151"/>
  <c r="B645" i="151"/>
  <c r="K647" i="146"/>
  <c r="I644" i="151"/>
  <c r="H644" i="151"/>
  <c r="G644" i="151"/>
  <c r="B644" i="151"/>
  <c r="K646" i="146"/>
  <c r="I643" i="151"/>
  <c r="H643" i="151"/>
  <c r="G643" i="151"/>
  <c r="B643" i="151"/>
  <c r="K645" i="146"/>
  <c r="I642" i="151"/>
  <c r="H642" i="151"/>
  <c r="G642" i="151"/>
  <c r="B642" i="151"/>
  <c r="K644" i="146"/>
  <c r="I641" i="151"/>
  <c r="H641" i="151"/>
  <c r="G641" i="151"/>
  <c r="B641" i="151"/>
  <c r="K643" i="146"/>
  <c r="I640" i="151"/>
  <c r="H640" i="151"/>
  <c r="G640" i="151"/>
  <c r="B640" i="151"/>
  <c r="K642" i="146"/>
  <c r="I639" i="151"/>
  <c r="H639" i="151"/>
  <c r="G639" i="151"/>
  <c r="B639" i="151"/>
  <c r="K641" i="146"/>
  <c r="I638" i="151"/>
  <c r="H638" i="151"/>
  <c r="G638" i="151"/>
  <c r="B638" i="151"/>
  <c r="K640" i="146"/>
  <c r="I637" i="151"/>
  <c r="H637" i="151"/>
  <c r="G637" i="151"/>
  <c r="B637" i="151"/>
  <c r="K639" i="146"/>
  <c r="I636" i="151"/>
  <c r="H636" i="151"/>
  <c r="G636" i="151"/>
  <c r="B636" i="151"/>
  <c r="K638" i="146"/>
  <c r="I635" i="151"/>
  <c r="H635" i="151"/>
  <c r="G635" i="151"/>
  <c r="B635" i="151"/>
  <c r="K637" i="146"/>
  <c r="I634" i="151"/>
  <c r="H634" i="151"/>
  <c r="G634" i="151"/>
  <c r="B634" i="151"/>
  <c r="K636" i="146"/>
  <c r="I633" i="151"/>
  <c r="H633" i="151"/>
  <c r="G633" i="151"/>
  <c r="B633" i="151"/>
  <c r="K635" i="146"/>
  <c r="I632" i="151"/>
  <c r="H632" i="151"/>
  <c r="G632" i="151"/>
  <c r="B632" i="151"/>
  <c r="K634" i="146"/>
  <c r="I631" i="151"/>
  <c r="H631" i="151"/>
  <c r="G631" i="151"/>
  <c r="B631" i="151"/>
  <c r="K633" i="146"/>
  <c r="I630" i="151"/>
  <c r="H630" i="151"/>
  <c r="G630" i="151"/>
  <c r="B630" i="151"/>
  <c r="K632" i="146"/>
  <c r="I629" i="151"/>
  <c r="H629" i="151"/>
  <c r="G629" i="151"/>
  <c r="B629" i="151"/>
  <c r="K631" i="146"/>
  <c r="I628" i="151"/>
  <c r="H628" i="151"/>
  <c r="G628" i="151"/>
  <c r="B628" i="151"/>
  <c r="K630" i="146"/>
  <c r="I627" i="151"/>
  <c r="H627" i="151"/>
  <c r="G627" i="151"/>
  <c r="B627" i="151"/>
  <c r="K629" i="146"/>
  <c r="I626" i="151"/>
  <c r="H626" i="151"/>
  <c r="G626" i="151"/>
  <c r="B626" i="151"/>
  <c r="K628" i="146"/>
  <c r="I625" i="151"/>
  <c r="H625" i="151"/>
  <c r="G625" i="151"/>
  <c r="B625" i="151"/>
  <c r="K627" i="146"/>
  <c r="I624" i="151"/>
  <c r="H624" i="151"/>
  <c r="G624" i="151"/>
  <c r="B624" i="151"/>
  <c r="K626" i="146"/>
  <c r="I623" i="151"/>
  <c r="H623" i="151"/>
  <c r="G623" i="151"/>
  <c r="B623" i="151"/>
  <c r="K625" i="146"/>
  <c r="I622" i="151"/>
  <c r="H622" i="151"/>
  <c r="G622" i="151"/>
  <c r="B622" i="151"/>
  <c r="K624" i="146"/>
  <c r="I621" i="151"/>
  <c r="H621" i="151"/>
  <c r="G621" i="151"/>
  <c r="B621" i="151"/>
  <c r="K623" i="146"/>
  <c r="I620" i="151"/>
  <c r="H620" i="151"/>
  <c r="G620" i="151"/>
  <c r="B620" i="151"/>
  <c r="K622" i="146"/>
  <c r="I619" i="151"/>
  <c r="H619" i="151"/>
  <c r="G619" i="151"/>
  <c r="B619" i="151"/>
  <c r="K621" i="146"/>
  <c r="I618" i="151"/>
  <c r="H618" i="151"/>
  <c r="G618" i="151"/>
  <c r="B618" i="151"/>
  <c r="K620" i="146"/>
  <c r="I617" i="151"/>
  <c r="H617" i="151"/>
  <c r="G617" i="151"/>
  <c r="B617" i="151"/>
  <c r="K619" i="146"/>
  <c r="I616" i="151"/>
  <c r="H616" i="151"/>
  <c r="G616" i="151"/>
  <c r="B616" i="151"/>
  <c r="K618" i="146"/>
  <c r="I615" i="151"/>
  <c r="H615" i="151"/>
  <c r="G615" i="151"/>
  <c r="B615" i="151"/>
  <c r="K617" i="146"/>
  <c r="I614" i="151"/>
  <c r="H614" i="151"/>
  <c r="G614" i="151"/>
  <c r="B614" i="151"/>
  <c r="K616" i="146"/>
  <c r="I613" i="151"/>
  <c r="H613" i="151"/>
  <c r="G613" i="151"/>
  <c r="B613" i="151"/>
  <c r="K615" i="146"/>
  <c r="I612" i="151"/>
  <c r="H612" i="151"/>
  <c r="G612" i="151"/>
  <c r="B612" i="151"/>
  <c r="K614" i="146"/>
  <c r="I611" i="151"/>
  <c r="H611" i="151"/>
  <c r="G611" i="151"/>
  <c r="B611" i="151"/>
  <c r="K613" i="146"/>
  <c r="I610" i="151"/>
  <c r="H610" i="151"/>
  <c r="G610" i="151"/>
  <c r="B610" i="151"/>
  <c r="K612" i="146"/>
  <c r="I609" i="151"/>
  <c r="H609" i="151"/>
  <c r="G609" i="151"/>
  <c r="B609" i="151"/>
  <c r="K611" i="146"/>
  <c r="I608" i="151"/>
  <c r="H608" i="151"/>
  <c r="G608" i="151"/>
  <c r="B608" i="151"/>
  <c r="K610" i="146"/>
  <c r="I607" i="151"/>
  <c r="H607" i="151"/>
  <c r="G607" i="151"/>
  <c r="B607" i="151"/>
  <c r="K609" i="146"/>
  <c r="I606" i="151"/>
  <c r="H606" i="151"/>
  <c r="G606" i="151"/>
  <c r="B606" i="151"/>
  <c r="K608" i="146"/>
  <c r="I605" i="151"/>
  <c r="H605" i="151"/>
  <c r="G605" i="151"/>
  <c r="B605" i="151"/>
  <c r="K607" i="146"/>
  <c r="I604" i="151"/>
  <c r="H604" i="151"/>
  <c r="G604" i="151"/>
  <c r="B604" i="151"/>
  <c r="K606" i="146"/>
  <c r="I603" i="151"/>
  <c r="H603" i="151"/>
  <c r="G603" i="151"/>
  <c r="B603" i="151"/>
  <c r="K605" i="146"/>
  <c r="I602" i="151"/>
  <c r="H602" i="151"/>
  <c r="G602" i="151"/>
  <c r="B602" i="151"/>
  <c r="K604" i="146"/>
  <c r="I601" i="151"/>
  <c r="H601" i="151"/>
  <c r="G601" i="151"/>
  <c r="B601" i="151"/>
  <c r="K603" i="146"/>
  <c r="I600" i="151"/>
  <c r="H600" i="151"/>
  <c r="G600" i="151"/>
  <c r="B600" i="151"/>
  <c r="K602" i="146"/>
  <c r="I599" i="151"/>
  <c r="H599" i="151"/>
  <c r="G599" i="151"/>
  <c r="B599" i="151"/>
  <c r="K601" i="146"/>
  <c r="I598" i="151"/>
  <c r="H598" i="151"/>
  <c r="G598" i="151"/>
  <c r="B598" i="151"/>
  <c r="K600" i="146"/>
  <c r="I597" i="151"/>
  <c r="H597" i="151"/>
  <c r="G597" i="151"/>
  <c r="B597" i="151"/>
  <c r="K599" i="146"/>
  <c r="I596" i="151"/>
  <c r="H596" i="151"/>
  <c r="G596" i="151"/>
  <c r="B596" i="151"/>
  <c r="K598" i="146"/>
  <c r="I595" i="151"/>
  <c r="H595" i="151"/>
  <c r="G595" i="151"/>
  <c r="B595" i="151"/>
  <c r="K597" i="146"/>
  <c r="I594" i="151"/>
  <c r="H594" i="151"/>
  <c r="G594" i="151"/>
  <c r="B594" i="151"/>
  <c r="K596" i="146"/>
  <c r="I593" i="151"/>
  <c r="H593" i="151"/>
  <c r="G593" i="151"/>
  <c r="B593" i="151"/>
  <c r="K595" i="146"/>
  <c r="I592" i="151"/>
  <c r="H592" i="151"/>
  <c r="G592" i="151"/>
  <c r="B592" i="151"/>
  <c r="K594" i="146"/>
  <c r="I591" i="151"/>
  <c r="H591" i="151"/>
  <c r="G591" i="151"/>
  <c r="B591" i="151"/>
  <c r="K593" i="146"/>
  <c r="I590" i="151"/>
  <c r="H590" i="151"/>
  <c r="G590" i="151"/>
  <c r="B590" i="151"/>
  <c r="K592" i="146"/>
  <c r="I589" i="151"/>
  <c r="H589" i="151"/>
  <c r="G589" i="151"/>
  <c r="B589" i="151"/>
  <c r="K591" i="146"/>
  <c r="I588" i="151"/>
  <c r="H588" i="151"/>
  <c r="G588" i="151"/>
  <c r="B588" i="151"/>
  <c r="K590" i="146"/>
  <c r="I587" i="151"/>
  <c r="H587" i="151"/>
  <c r="G587" i="151"/>
  <c r="B587" i="151"/>
  <c r="K589" i="146"/>
  <c r="I586" i="151"/>
  <c r="H586" i="151"/>
  <c r="G586" i="151"/>
  <c r="B586" i="151"/>
  <c r="K588" i="146"/>
  <c r="I585" i="151"/>
  <c r="H585" i="151"/>
  <c r="G585" i="151"/>
  <c r="B585" i="151"/>
  <c r="K587" i="146"/>
  <c r="I584" i="151"/>
  <c r="H584" i="151"/>
  <c r="G584" i="151"/>
  <c r="B584" i="151"/>
  <c r="K586" i="146"/>
  <c r="I583" i="151"/>
  <c r="H583" i="151"/>
  <c r="G583" i="151"/>
  <c r="B583" i="151"/>
  <c r="K585" i="146"/>
  <c r="I582" i="151"/>
  <c r="H582" i="151"/>
  <c r="G582" i="151"/>
  <c r="B582" i="151"/>
  <c r="K584" i="146"/>
  <c r="I581" i="151"/>
  <c r="H581" i="151"/>
  <c r="G581" i="151"/>
  <c r="B581" i="151"/>
  <c r="K583" i="146"/>
  <c r="I580" i="151"/>
  <c r="H580" i="151"/>
  <c r="G580" i="151"/>
  <c r="B580" i="151"/>
  <c r="K582" i="146"/>
  <c r="I579" i="151"/>
  <c r="H579" i="151"/>
  <c r="G579" i="151"/>
  <c r="B579" i="151"/>
  <c r="K581" i="146"/>
  <c r="I578" i="151"/>
  <c r="H578" i="151"/>
  <c r="G578" i="151"/>
  <c r="B578" i="151"/>
  <c r="K580" i="146"/>
  <c r="I577" i="151"/>
  <c r="H577" i="151"/>
  <c r="G577" i="151"/>
  <c r="B577" i="151"/>
  <c r="K579" i="146"/>
  <c r="I576" i="151"/>
  <c r="H576" i="151"/>
  <c r="G576" i="151"/>
  <c r="B576" i="151"/>
  <c r="K578" i="146"/>
  <c r="I575" i="151"/>
  <c r="H575" i="151"/>
  <c r="G575" i="151"/>
  <c r="B575" i="151"/>
  <c r="K577" i="146"/>
  <c r="I574" i="151"/>
  <c r="H574" i="151"/>
  <c r="G574" i="151"/>
  <c r="B574" i="151"/>
  <c r="K576" i="146"/>
  <c r="I573" i="151"/>
  <c r="H573" i="151"/>
  <c r="G573" i="151"/>
  <c r="B573" i="151"/>
  <c r="K575" i="146"/>
  <c r="I572" i="151"/>
  <c r="H572" i="151"/>
  <c r="G572" i="151"/>
  <c r="B572" i="151"/>
  <c r="K574" i="146"/>
  <c r="I571" i="151"/>
  <c r="H571" i="151"/>
  <c r="G571" i="151"/>
  <c r="B571" i="151"/>
  <c r="K573" i="146"/>
  <c r="I570" i="151"/>
  <c r="H570" i="151"/>
  <c r="G570" i="151"/>
  <c r="B570" i="151"/>
  <c r="K572" i="146"/>
  <c r="I569" i="151"/>
  <c r="H569" i="151"/>
  <c r="G569" i="151"/>
  <c r="B569" i="151"/>
  <c r="K571" i="146"/>
  <c r="I568" i="151"/>
  <c r="H568" i="151"/>
  <c r="G568" i="151"/>
  <c r="B568" i="151"/>
  <c r="K570" i="146"/>
  <c r="I567" i="151"/>
  <c r="H567" i="151"/>
  <c r="G567" i="151"/>
  <c r="B567" i="151"/>
  <c r="K569" i="146"/>
  <c r="I566" i="151"/>
  <c r="H566" i="151"/>
  <c r="G566" i="151"/>
  <c r="B566" i="151"/>
  <c r="K568" i="146"/>
  <c r="I565" i="151"/>
  <c r="H565" i="151"/>
  <c r="G565" i="151"/>
  <c r="B565" i="151"/>
  <c r="K567" i="146"/>
  <c r="I564" i="151"/>
  <c r="H564" i="151"/>
  <c r="G564" i="151"/>
  <c r="B564" i="151"/>
  <c r="K566" i="146"/>
  <c r="I563" i="151"/>
  <c r="H563" i="151"/>
  <c r="G563" i="151"/>
  <c r="B563" i="151"/>
  <c r="K565" i="146"/>
  <c r="I562" i="151"/>
  <c r="H562" i="151"/>
  <c r="G562" i="151"/>
  <c r="B562" i="151"/>
  <c r="K564" i="146"/>
  <c r="I561" i="151"/>
  <c r="H561" i="151"/>
  <c r="G561" i="151"/>
  <c r="B561" i="151"/>
  <c r="K563" i="146"/>
  <c r="I560" i="151"/>
  <c r="H560" i="151"/>
  <c r="G560" i="151"/>
  <c r="B560" i="151"/>
  <c r="K562" i="146"/>
  <c r="I559" i="151"/>
  <c r="H559" i="151"/>
  <c r="G559" i="151"/>
  <c r="B559" i="151"/>
  <c r="K561" i="146"/>
  <c r="I558" i="151"/>
  <c r="H558" i="151"/>
  <c r="G558" i="151"/>
  <c r="B558" i="151"/>
  <c r="K560" i="146"/>
  <c r="I557" i="151"/>
  <c r="H557" i="151"/>
  <c r="G557" i="151"/>
  <c r="B557" i="151"/>
  <c r="K559" i="146"/>
  <c r="I556" i="151"/>
  <c r="H556" i="151"/>
  <c r="G556" i="151"/>
  <c r="B556" i="151"/>
  <c r="K558" i="146"/>
  <c r="I555" i="151"/>
  <c r="H555" i="151"/>
  <c r="G555" i="151"/>
  <c r="B555" i="151"/>
  <c r="K557" i="146"/>
  <c r="I554" i="151"/>
  <c r="H554" i="151"/>
  <c r="G554" i="151"/>
  <c r="B554" i="151"/>
  <c r="K556" i="146"/>
  <c r="I553" i="151"/>
  <c r="H553" i="151"/>
  <c r="G553" i="151"/>
  <c r="B553" i="151"/>
  <c r="K555" i="146"/>
  <c r="I552" i="151"/>
  <c r="H552" i="151"/>
  <c r="G552" i="151"/>
  <c r="B552" i="151"/>
  <c r="K554" i="146"/>
  <c r="I551" i="151"/>
  <c r="H551" i="151"/>
  <c r="G551" i="151"/>
  <c r="B551" i="151"/>
  <c r="K553" i="146"/>
  <c r="I550" i="151"/>
  <c r="H550" i="151"/>
  <c r="G550" i="151"/>
  <c r="B550" i="151"/>
  <c r="K552" i="146"/>
  <c r="I549" i="151"/>
  <c r="H549" i="151"/>
  <c r="G549" i="151"/>
  <c r="B549" i="151"/>
  <c r="K551" i="146"/>
  <c r="I548" i="151"/>
  <c r="H548" i="151"/>
  <c r="G548" i="151"/>
  <c r="B548" i="151"/>
  <c r="K550" i="146"/>
  <c r="I547" i="151"/>
  <c r="H547" i="151"/>
  <c r="G547" i="151"/>
  <c r="B547" i="151"/>
  <c r="K549" i="146"/>
  <c r="I546" i="151"/>
  <c r="H546" i="151"/>
  <c r="G546" i="151"/>
  <c r="B546" i="151"/>
  <c r="K548" i="146"/>
  <c r="I545" i="151"/>
  <c r="H545" i="151"/>
  <c r="G545" i="151"/>
  <c r="B545" i="151"/>
  <c r="K547" i="146"/>
  <c r="I544" i="151"/>
  <c r="H544" i="151"/>
  <c r="G544" i="151"/>
  <c r="B544" i="151"/>
  <c r="K546" i="146"/>
  <c r="I543" i="151"/>
  <c r="H543" i="151"/>
  <c r="G543" i="151"/>
  <c r="B543" i="151"/>
  <c r="K545" i="146"/>
  <c r="I542" i="151"/>
  <c r="H542" i="151"/>
  <c r="G542" i="151"/>
  <c r="B542" i="151"/>
  <c r="K544" i="146"/>
  <c r="I541" i="151"/>
  <c r="H541" i="151"/>
  <c r="G541" i="151"/>
  <c r="B541" i="151"/>
  <c r="K543" i="146"/>
  <c r="I540" i="151"/>
  <c r="H540" i="151"/>
  <c r="G540" i="151"/>
  <c r="B540" i="151"/>
  <c r="K542" i="146"/>
  <c r="I539" i="151"/>
  <c r="H539" i="151"/>
  <c r="G539" i="151"/>
  <c r="B539" i="151"/>
  <c r="K541" i="146"/>
  <c r="I538" i="151"/>
  <c r="H538" i="151"/>
  <c r="G538" i="151"/>
  <c r="B538" i="151"/>
  <c r="K540" i="146"/>
  <c r="I537" i="151"/>
  <c r="H537" i="151"/>
  <c r="G537" i="151"/>
  <c r="B537" i="151"/>
  <c r="K539" i="146"/>
  <c r="I536" i="151"/>
  <c r="H536" i="151"/>
  <c r="G536" i="151"/>
  <c r="B536" i="151"/>
  <c r="K538" i="146"/>
  <c r="I535" i="151"/>
  <c r="H535" i="151"/>
  <c r="G535" i="151"/>
  <c r="B535" i="151"/>
  <c r="K537" i="146"/>
  <c r="I534" i="151"/>
  <c r="H534" i="151"/>
  <c r="G534" i="151"/>
  <c r="B534" i="151"/>
  <c r="K536" i="146"/>
  <c r="I533" i="151"/>
  <c r="H533" i="151"/>
  <c r="G533" i="151"/>
  <c r="B533" i="151"/>
  <c r="K535" i="146"/>
  <c r="I532" i="151"/>
  <c r="H532" i="151"/>
  <c r="G532" i="151"/>
  <c r="B532" i="151"/>
  <c r="K534" i="146"/>
  <c r="I531" i="151"/>
  <c r="H531" i="151"/>
  <c r="G531" i="151"/>
  <c r="B531" i="151"/>
  <c r="K533" i="146"/>
  <c r="I530" i="151"/>
  <c r="H530" i="151"/>
  <c r="G530" i="151"/>
  <c r="B530" i="151"/>
  <c r="K532" i="146"/>
  <c r="I529" i="151"/>
  <c r="H529" i="151"/>
  <c r="G529" i="151"/>
  <c r="B529" i="151"/>
  <c r="K531" i="146"/>
  <c r="I528" i="151"/>
  <c r="H528" i="151"/>
  <c r="G528" i="151"/>
  <c r="B528" i="151"/>
  <c r="K530" i="146"/>
  <c r="I527" i="151"/>
  <c r="H527" i="151"/>
  <c r="G527" i="151"/>
  <c r="B527" i="151"/>
  <c r="K529" i="146"/>
  <c r="I526" i="151"/>
  <c r="H526" i="151"/>
  <c r="G526" i="151"/>
  <c r="B526" i="151"/>
  <c r="K528" i="146"/>
  <c r="I525" i="151"/>
  <c r="H525" i="151"/>
  <c r="G525" i="151"/>
  <c r="B525" i="151"/>
  <c r="K527" i="146"/>
  <c r="I524" i="151"/>
  <c r="H524" i="151"/>
  <c r="G524" i="151"/>
  <c r="B524" i="151"/>
  <c r="K526" i="146"/>
  <c r="I523" i="151"/>
  <c r="H523" i="151"/>
  <c r="G523" i="151"/>
  <c r="B523" i="151"/>
  <c r="K525" i="146"/>
  <c r="I522" i="151"/>
  <c r="H522" i="151"/>
  <c r="G522" i="151"/>
  <c r="B522" i="151"/>
  <c r="K524" i="146"/>
  <c r="I521" i="151"/>
  <c r="H521" i="151"/>
  <c r="G521" i="151"/>
  <c r="B521" i="151"/>
  <c r="K523" i="146"/>
  <c r="I520" i="151"/>
  <c r="H520" i="151"/>
  <c r="G520" i="151"/>
  <c r="B520" i="151"/>
  <c r="K522" i="146"/>
  <c r="I519" i="151"/>
  <c r="H519" i="151"/>
  <c r="G519" i="151"/>
  <c r="B519" i="151"/>
  <c r="K521" i="146"/>
  <c r="I518" i="151"/>
  <c r="H518" i="151"/>
  <c r="G518" i="151"/>
  <c r="B518" i="151"/>
  <c r="K520" i="146"/>
  <c r="I517" i="151"/>
  <c r="H517" i="151"/>
  <c r="G517" i="151"/>
  <c r="B517" i="151"/>
  <c r="K519" i="146"/>
  <c r="I516" i="151"/>
  <c r="H516" i="151"/>
  <c r="G516" i="151"/>
  <c r="B516" i="151"/>
  <c r="K518" i="146"/>
  <c r="I515" i="151"/>
  <c r="H515" i="151"/>
  <c r="G515" i="151"/>
  <c r="B515" i="151"/>
  <c r="K517" i="146"/>
  <c r="I514" i="151"/>
  <c r="H514" i="151"/>
  <c r="G514" i="151"/>
  <c r="B514" i="151"/>
  <c r="K516" i="146"/>
  <c r="I513" i="151"/>
  <c r="H513" i="151"/>
  <c r="G513" i="151"/>
  <c r="B513" i="151"/>
  <c r="K515" i="146"/>
  <c r="I512" i="151"/>
  <c r="H512" i="151"/>
  <c r="G512" i="151"/>
  <c r="B512" i="151"/>
  <c r="K514" i="146"/>
  <c r="I511" i="151"/>
  <c r="H511" i="151"/>
  <c r="G511" i="151"/>
  <c r="B511" i="151"/>
  <c r="K513" i="146"/>
  <c r="I510" i="151"/>
  <c r="H510" i="151"/>
  <c r="G510" i="151"/>
  <c r="B510" i="151"/>
  <c r="K512" i="146"/>
  <c r="I509" i="151"/>
  <c r="H509" i="151"/>
  <c r="G509" i="151"/>
  <c r="B509" i="151"/>
  <c r="K511" i="146"/>
  <c r="I508" i="151"/>
  <c r="H508" i="151"/>
  <c r="G508" i="151"/>
  <c r="B508" i="151"/>
  <c r="K510" i="146"/>
  <c r="I507" i="151"/>
  <c r="H507" i="151"/>
  <c r="G507" i="151"/>
  <c r="B507" i="151"/>
  <c r="K509" i="146"/>
  <c r="I506" i="151"/>
  <c r="H506" i="151"/>
  <c r="G506" i="151"/>
  <c r="B506" i="151"/>
  <c r="K508" i="146"/>
  <c r="I505" i="151"/>
  <c r="H505" i="151"/>
  <c r="G505" i="151"/>
  <c r="B505" i="151"/>
  <c r="K507" i="146"/>
  <c r="I504" i="151"/>
  <c r="H504" i="151"/>
  <c r="G504" i="151"/>
  <c r="B504" i="151"/>
  <c r="K506" i="146"/>
  <c r="I503" i="151"/>
  <c r="H503" i="151"/>
  <c r="G503" i="151"/>
  <c r="B503" i="151"/>
  <c r="K505" i="146"/>
  <c r="I502" i="151"/>
  <c r="H502" i="151"/>
  <c r="G502" i="151"/>
  <c r="B502" i="151"/>
  <c r="K504" i="146"/>
  <c r="I501" i="151"/>
  <c r="H501" i="151"/>
  <c r="G501" i="151"/>
  <c r="B501" i="151"/>
  <c r="K503" i="146"/>
  <c r="I500" i="151"/>
  <c r="H500" i="151"/>
  <c r="G500" i="151"/>
  <c r="B500" i="151"/>
  <c r="K502" i="146"/>
  <c r="I499" i="151"/>
  <c r="H499" i="151"/>
  <c r="G499" i="151"/>
  <c r="B499" i="151"/>
  <c r="K501" i="146"/>
  <c r="I498" i="151"/>
  <c r="H498" i="151"/>
  <c r="G498" i="151"/>
  <c r="B498" i="151"/>
  <c r="K500" i="146"/>
  <c r="I497" i="151"/>
  <c r="H497" i="151"/>
  <c r="G497" i="151"/>
  <c r="B497" i="151"/>
  <c r="K499" i="146"/>
  <c r="I496" i="151"/>
  <c r="H496" i="151"/>
  <c r="G496" i="151"/>
  <c r="B496" i="151"/>
  <c r="K498" i="146"/>
  <c r="I495" i="151"/>
  <c r="H495" i="151"/>
  <c r="G495" i="151"/>
  <c r="B495" i="151"/>
  <c r="K497" i="146"/>
  <c r="I494" i="151"/>
  <c r="H494" i="151"/>
  <c r="G494" i="151"/>
  <c r="B494" i="151"/>
  <c r="K496" i="146"/>
  <c r="I493" i="151"/>
  <c r="H493" i="151"/>
  <c r="G493" i="151"/>
  <c r="B493" i="151"/>
  <c r="K495" i="146"/>
  <c r="I492" i="151"/>
  <c r="H492" i="151"/>
  <c r="G492" i="151"/>
  <c r="B492" i="151"/>
  <c r="K494" i="146"/>
  <c r="I491" i="151"/>
  <c r="H491" i="151"/>
  <c r="G491" i="151"/>
  <c r="B491" i="151"/>
  <c r="K493" i="146"/>
  <c r="I490" i="151"/>
  <c r="H490" i="151"/>
  <c r="G490" i="151"/>
  <c r="B490" i="151"/>
  <c r="K492" i="146"/>
  <c r="I489" i="151"/>
  <c r="H489" i="151"/>
  <c r="G489" i="151"/>
  <c r="B489" i="151"/>
  <c r="K491" i="146"/>
  <c r="I488" i="151"/>
  <c r="H488" i="151"/>
  <c r="G488" i="151"/>
  <c r="B488" i="151"/>
  <c r="K490" i="146"/>
  <c r="I487" i="151"/>
  <c r="H487" i="151"/>
  <c r="G487" i="151"/>
  <c r="B487" i="151"/>
  <c r="K489" i="146"/>
  <c r="I486" i="151"/>
  <c r="H486" i="151"/>
  <c r="G486" i="151"/>
  <c r="B486" i="151"/>
  <c r="K488" i="146"/>
  <c r="I485" i="151"/>
  <c r="H485" i="151"/>
  <c r="G485" i="151"/>
  <c r="B485" i="151"/>
  <c r="K487" i="146"/>
  <c r="I484" i="151"/>
  <c r="H484" i="151"/>
  <c r="G484" i="151"/>
  <c r="B484" i="151"/>
  <c r="K486" i="146"/>
  <c r="I483" i="151"/>
  <c r="H483" i="151"/>
  <c r="G483" i="151"/>
  <c r="B483" i="151"/>
  <c r="K485" i="146"/>
  <c r="I482" i="151"/>
  <c r="H482" i="151"/>
  <c r="G482" i="151"/>
  <c r="B482" i="151"/>
  <c r="K484" i="146"/>
  <c r="I481" i="151"/>
  <c r="H481" i="151"/>
  <c r="G481" i="151"/>
  <c r="B481" i="151"/>
  <c r="K483" i="146"/>
  <c r="I480" i="151"/>
  <c r="H480" i="151"/>
  <c r="G480" i="151"/>
  <c r="B480" i="151"/>
  <c r="K482" i="146"/>
  <c r="I479" i="151"/>
  <c r="H479" i="151"/>
  <c r="G479" i="151"/>
  <c r="B479" i="151"/>
  <c r="K481" i="146"/>
  <c r="I478" i="151"/>
  <c r="H478" i="151"/>
  <c r="G478" i="151"/>
  <c r="B478" i="151"/>
  <c r="K480" i="146"/>
  <c r="I477" i="151"/>
  <c r="H477" i="151"/>
  <c r="G477" i="151"/>
  <c r="B477" i="151"/>
  <c r="K479" i="146"/>
  <c r="I476" i="151"/>
  <c r="H476" i="151"/>
  <c r="G476" i="151"/>
  <c r="B476" i="151"/>
  <c r="K478" i="146"/>
  <c r="I475" i="151"/>
  <c r="H475" i="151"/>
  <c r="G475" i="151"/>
  <c r="B475" i="151"/>
  <c r="K477" i="146"/>
  <c r="I474" i="151"/>
  <c r="H474" i="151"/>
  <c r="G474" i="151"/>
  <c r="B474" i="151"/>
  <c r="K476" i="146"/>
  <c r="I473" i="151"/>
  <c r="H473" i="151"/>
  <c r="G473" i="151"/>
  <c r="B473" i="151"/>
  <c r="K475" i="146"/>
  <c r="I472" i="151"/>
  <c r="H472" i="151"/>
  <c r="G472" i="151"/>
  <c r="B472" i="151"/>
  <c r="K474" i="146"/>
  <c r="I471" i="151"/>
  <c r="H471" i="151"/>
  <c r="G471" i="151"/>
  <c r="B471" i="151"/>
  <c r="K473" i="146"/>
  <c r="I470" i="151"/>
  <c r="H470" i="151"/>
  <c r="G470" i="151"/>
  <c r="B470" i="151"/>
  <c r="K472" i="146"/>
  <c r="I469" i="151"/>
  <c r="H469" i="151"/>
  <c r="G469" i="151"/>
  <c r="B469" i="151"/>
  <c r="K471" i="146"/>
  <c r="I468" i="151"/>
  <c r="H468" i="151"/>
  <c r="G468" i="151"/>
  <c r="B468" i="151"/>
  <c r="K470" i="146"/>
  <c r="I467" i="151"/>
  <c r="H467" i="151"/>
  <c r="G467" i="151"/>
  <c r="B467" i="151"/>
  <c r="K469" i="146"/>
  <c r="I466" i="151"/>
  <c r="H466" i="151"/>
  <c r="G466" i="151"/>
  <c r="B466" i="151"/>
  <c r="K468" i="146"/>
  <c r="I465" i="151"/>
  <c r="H465" i="151"/>
  <c r="G465" i="151"/>
  <c r="B465" i="151"/>
  <c r="K467" i="146"/>
  <c r="I464" i="151"/>
  <c r="H464" i="151"/>
  <c r="G464" i="151"/>
  <c r="B464" i="151"/>
  <c r="K466" i="146"/>
  <c r="I463" i="151"/>
  <c r="H463" i="151"/>
  <c r="G463" i="151"/>
  <c r="B463" i="151"/>
  <c r="K465" i="146"/>
  <c r="I462" i="151"/>
  <c r="H462" i="151"/>
  <c r="G462" i="151"/>
  <c r="B462" i="151"/>
  <c r="K464" i="146"/>
  <c r="I461" i="151"/>
  <c r="H461" i="151"/>
  <c r="G461" i="151"/>
  <c r="B461" i="151"/>
  <c r="K463" i="146"/>
  <c r="I460" i="151"/>
  <c r="H460" i="151"/>
  <c r="G460" i="151"/>
  <c r="B460" i="151"/>
  <c r="K462" i="146"/>
  <c r="I459" i="151"/>
  <c r="H459" i="151"/>
  <c r="G459" i="151"/>
  <c r="B459" i="151"/>
  <c r="K461" i="146"/>
  <c r="I458" i="151"/>
  <c r="H458" i="151"/>
  <c r="G458" i="151"/>
  <c r="B458" i="151"/>
  <c r="K460" i="146"/>
  <c r="I457" i="151"/>
  <c r="H457" i="151"/>
  <c r="G457" i="151"/>
  <c r="B457" i="151"/>
  <c r="K459" i="146"/>
  <c r="I456" i="151"/>
  <c r="H456" i="151"/>
  <c r="G456" i="151"/>
  <c r="B456" i="151"/>
  <c r="K458" i="146"/>
  <c r="I455" i="151"/>
  <c r="H455" i="151"/>
  <c r="G455" i="151"/>
  <c r="B455" i="151"/>
  <c r="K457" i="146"/>
  <c r="I454" i="151"/>
  <c r="H454" i="151"/>
  <c r="G454" i="151"/>
  <c r="B454" i="151"/>
  <c r="K456" i="146"/>
  <c r="I453" i="151"/>
  <c r="H453" i="151"/>
  <c r="G453" i="151"/>
  <c r="B453" i="151"/>
  <c r="K455" i="146"/>
  <c r="I452" i="151"/>
  <c r="H452" i="151"/>
  <c r="G452" i="151"/>
  <c r="B452" i="151"/>
  <c r="K454" i="146"/>
  <c r="I451" i="151"/>
  <c r="H451" i="151"/>
  <c r="G451" i="151"/>
  <c r="B451" i="151"/>
  <c r="K453" i="146"/>
  <c r="I450" i="151"/>
  <c r="H450" i="151"/>
  <c r="G450" i="151"/>
  <c r="B450" i="151"/>
  <c r="K452" i="146"/>
  <c r="I449" i="151"/>
  <c r="H449" i="151"/>
  <c r="G449" i="151"/>
  <c r="B449" i="151"/>
  <c r="K451" i="146"/>
  <c r="I448" i="151"/>
  <c r="H448" i="151"/>
  <c r="G448" i="151"/>
  <c r="B448" i="151"/>
  <c r="K450" i="146"/>
  <c r="I447" i="151"/>
  <c r="H447" i="151"/>
  <c r="G447" i="151"/>
  <c r="B447" i="151"/>
  <c r="K449" i="146"/>
  <c r="I446" i="151"/>
  <c r="H446" i="151"/>
  <c r="G446" i="151"/>
  <c r="B446" i="151"/>
  <c r="K448" i="146"/>
  <c r="I445" i="151"/>
  <c r="H445" i="151"/>
  <c r="G445" i="151"/>
  <c r="B445" i="151"/>
  <c r="K447" i="146"/>
  <c r="I444" i="151"/>
  <c r="H444" i="151"/>
  <c r="G444" i="151"/>
  <c r="B444" i="151"/>
  <c r="K446" i="146"/>
  <c r="I443" i="151"/>
  <c r="H443" i="151"/>
  <c r="G443" i="151"/>
  <c r="B443" i="151"/>
  <c r="K445" i="146"/>
  <c r="I442" i="151"/>
  <c r="H442" i="151"/>
  <c r="G442" i="151"/>
  <c r="B442" i="151"/>
  <c r="K444" i="146"/>
  <c r="I441" i="151"/>
  <c r="H441" i="151"/>
  <c r="G441" i="151"/>
  <c r="B441" i="151"/>
  <c r="K443" i="146"/>
  <c r="I440" i="151"/>
  <c r="H440" i="151"/>
  <c r="G440" i="151"/>
  <c r="B440" i="151"/>
  <c r="K442" i="146"/>
  <c r="I439" i="151"/>
  <c r="H439" i="151"/>
  <c r="G439" i="151"/>
  <c r="B439" i="151"/>
  <c r="K441" i="146"/>
  <c r="I438" i="151"/>
  <c r="H438" i="151"/>
  <c r="G438" i="151"/>
  <c r="B438" i="151"/>
  <c r="K440" i="146"/>
  <c r="I437" i="151"/>
  <c r="H437" i="151"/>
  <c r="G437" i="151"/>
  <c r="B437" i="151"/>
  <c r="K439" i="146"/>
  <c r="I436" i="151"/>
  <c r="H436" i="151"/>
  <c r="G436" i="151"/>
  <c r="B436" i="151"/>
  <c r="K438" i="146"/>
  <c r="I435" i="151"/>
  <c r="H435" i="151"/>
  <c r="G435" i="151"/>
  <c r="B435" i="151"/>
  <c r="K437" i="146"/>
  <c r="I434" i="151"/>
  <c r="H434" i="151"/>
  <c r="G434" i="151"/>
  <c r="B434" i="151"/>
  <c r="K436" i="146"/>
  <c r="I433" i="151"/>
  <c r="H433" i="151"/>
  <c r="G433" i="151"/>
  <c r="B433" i="151"/>
  <c r="K435" i="146"/>
  <c r="I432" i="151"/>
  <c r="H432" i="151"/>
  <c r="G432" i="151"/>
  <c r="B432" i="151"/>
  <c r="K434" i="146"/>
  <c r="I431" i="151"/>
  <c r="H431" i="151"/>
  <c r="G431" i="151"/>
  <c r="B431" i="151"/>
  <c r="K433" i="146"/>
  <c r="I430" i="151"/>
  <c r="H430" i="151"/>
  <c r="G430" i="151"/>
  <c r="B430" i="151"/>
  <c r="K432" i="146"/>
  <c r="I429" i="151"/>
  <c r="H429" i="151"/>
  <c r="G429" i="151"/>
  <c r="B429" i="151"/>
  <c r="K431" i="146"/>
  <c r="I428" i="151"/>
  <c r="H428" i="151"/>
  <c r="G428" i="151"/>
  <c r="B428" i="151"/>
  <c r="K430" i="146"/>
  <c r="I427" i="151"/>
  <c r="H427" i="151"/>
  <c r="G427" i="151"/>
  <c r="B427" i="151"/>
  <c r="K429" i="146"/>
  <c r="I426" i="151"/>
  <c r="H426" i="151"/>
  <c r="G426" i="151"/>
  <c r="B426" i="151"/>
  <c r="K428" i="146"/>
  <c r="I425" i="151"/>
  <c r="H425" i="151"/>
  <c r="G425" i="151"/>
  <c r="B425" i="151"/>
  <c r="K427" i="146"/>
  <c r="I424" i="151"/>
  <c r="H424" i="151"/>
  <c r="G424" i="151"/>
  <c r="B424" i="151"/>
  <c r="K426" i="146"/>
  <c r="I423" i="151"/>
  <c r="H423" i="151"/>
  <c r="G423" i="151"/>
  <c r="B423" i="151"/>
  <c r="K425" i="146"/>
  <c r="I422" i="151"/>
  <c r="H422" i="151"/>
  <c r="G422" i="151"/>
  <c r="B422" i="151"/>
  <c r="K424" i="146"/>
  <c r="I421" i="151"/>
  <c r="H421" i="151"/>
  <c r="G421" i="151"/>
  <c r="B421" i="151"/>
  <c r="K423" i="146"/>
  <c r="I420" i="151"/>
  <c r="H420" i="151"/>
  <c r="G420" i="151"/>
  <c r="B420" i="151"/>
  <c r="K422" i="146"/>
  <c r="I419" i="151"/>
  <c r="H419" i="151"/>
  <c r="G419" i="151"/>
  <c r="B419" i="151"/>
  <c r="K421" i="146"/>
  <c r="I418" i="151"/>
  <c r="H418" i="151"/>
  <c r="G418" i="151"/>
  <c r="B418" i="151"/>
  <c r="K420" i="146"/>
  <c r="I417" i="151"/>
  <c r="H417" i="151"/>
  <c r="G417" i="151"/>
  <c r="B417" i="151"/>
  <c r="K419" i="146"/>
  <c r="I416" i="151"/>
  <c r="H416" i="151"/>
  <c r="G416" i="151"/>
  <c r="B416" i="151"/>
  <c r="K418" i="146"/>
  <c r="I415" i="151"/>
  <c r="H415" i="151"/>
  <c r="G415" i="151"/>
  <c r="B415" i="151"/>
  <c r="K417" i="146"/>
  <c r="I414" i="151"/>
  <c r="H414" i="151"/>
  <c r="G414" i="151"/>
  <c r="B414" i="151"/>
  <c r="K416" i="146"/>
  <c r="I413" i="151"/>
  <c r="H413" i="151"/>
  <c r="G413" i="151"/>
  <c r="B413" i="151"/>
  <c r="K415" i="146"/>
  <c r="I412" i="151"/>
  <c r="H412" i="151"/>
  <c r="G412" i="151"/>
  <c r="B412" i="151"/>
  <c r="K414" i="146"/>
  <c r="I411" i="151"/>
  <c r="H411" i="151"/>
  <c r="G411" i="151"/>
  <c r="B411" i="151"/>
  <c r="K413" i="146"/>
  <c r="I410" i="151"/>
  <c r="H410" i="151"/>
  <c r="G410" i="151"/>
  <c r="B410" i="151"/>
  <c r="K412" i="146"/>
  <c r="I409" i="151"/>
  <c r="H409" i="151"/>
  <c r="G409" i="151"/>
  <c r="B409" i="151"/>
  <c r="K411" i="146"/>
  <c r="I408" i="151"/>
  <c r="H408" i="151"/>
  <c r="G408" i="151"/>
  <c r="B408" i="151"/>
  <c r="K410" i="146"/>
  <c r="I407" i="151"/>
  <c r="H407" i="151"/>
  <c r="G407" i="151"/>
  <c r="B407" i="151"/>
  <c r="K409" i="146"/>
  <c r="I406" i="151"/>
  <c r="H406" i="151"/>
  <c r="G406" i="151"/>
  <c r="B406" i="151"/>
  <c r="K408" i="146"/>
  <c r="I405" i="151"/>
  <c r="H405" i="151"/>
  <c r="G405" i="151"/>
  <c r="B405" i="151"/>
  <c r="K407" i="146"/>
  <c r="I404" i="151"/>
  <c r="H404" i="151"/>
  <c r="G404" i="151"/>
  <c r="B404" i="151"/>
  <c r="K406" i="146"/>
  <c r="I403" i="151"/>
  <c r="H403" i="151"/>
  <c r="G403" i="151"/>
  <c r="B403" i="151"/>
  <c r="K405" i="146"/>
  <c r="I402" i="151"/>
  <c r="H402" i="151"/>
  <c r="G402" i="151"/>
  <c r="B402" i="151"/>
  <c r="K404" i="146"/>
  <c r="I401" i="151"/>
  <c r="H401" i="151"/>
  <c r="G401" i="151"/>
  <c r="B401" i="151"/>
  <c r="K403" i="146"/>
  <c r="I400" i="151"/>
  <c r="H400" i="151"/>
  <c r="G400" i="151"/>
  <c r="B400" i="151"/>
  <c r="K402" i="146"/>
  <c r="I399" i="151"/>
  <c r="H399" i="151"/>
  <c r="G399" i="151"/>
  <c r="B399" i="151"/>
  <c r="K401" i="146"/>
  <c r="I398" i="151"/>
  <c r="H398" i="151"/>
  <c r="G398" i="151"/>
  <c r="B398" i="151"/>
  <c r="K400" i="146"/>
  <c r="I397" i="151"/>
  <c r="H397" i="151"/>
  <c r="G397" i="151"/>
  <c r="B397" i="151"/>
  <c r="K399" i="146"/>
  <c r="I396" i="151"/>
  <c r="H396" i="151"/>
  <c r="G396" i="151"/>
  <c r="B396" i="151"/>
  <c r="K398" i="146"/>
  <c r="I395" i="151"/>
  <c r="H395" i="151"/>
  <c r="G395" i="151"/>
  <c r="B395" i="151"/>
  <c r="K397" i="146"/>
  <c r="I394" i="151"/>
  <c r="H394" i="151"/>
  <c r="G394" i="151"/>
  <c r="B394" i="151"/>
  <c r="K396" i="146"/>
  <c r="I393" i="151"/>
  <c r="H393" i="151"/>
  <c r="G393" i="151"/>
  <c r="B393" i="151"/>
  <c r="K395" i="146"/>
  <c r="I392" i="151"/>
  <c r="H392" i="151"/>
  <c r="G392" i="151"/>
  <c r="B392" i="151"/>
  <c r="K394" i="146"/>
  <c r="I391" i="151"/>
  <c r="H391" i="151"/>
  <c r="G391" i="151"/>
  <c r="B391" i="151"/>
  <c r="K393" i="146"/>
  <c r="I390" i="151"/>
  <c r="H390" i="151"/>
  <c r="G390" i="151"/>
  <c r="B390" i="151"/>
  <c r="K392" i="146"/>
  <c r="I389" i="151"/>
  <c r="H389" i="151"/>
  <c r="G389" i="151"/>
  <c r="B389" i="151"/>
  <c r="K391" i="146"/>
  <c r="I388" i="151"/>
  <c r="H388" i="151"/>
  <c r="G388" i="151"/>
  <c r="B388" i="151"/>
  <c r="K390" i="146"/>
  <c r="I387" i="151"/>
  <c r="H387" i="151"/>
  <c r="G387" i="151"/>
  <c r="B387" i="151"/>
  <c r="K389" i="146"/>
  <c r="I386" i="151"/>
  <c r="H386" i="151"/>
  <c r="G386" i="151"/>
  <c r="B386" i="151"/>
  <c r="K388" i="146"/>
  <c r="I385" i="151"/>
  <c r="H385" i="151"/>
  <c r="G385" i="151"/>
  <c r="B385" i="151"/>
  <c r="K387" i="146"/>
  <c r="I384" i="151"/>
  <c r="H384" i="151"/>
  <c r="G384" i="151"/>
  <c r="B384" i="151"/>
  <c r="K386" i="146"/>
  <c r="I383" i="151"/>
  <c r="H383" i="151"/>
  <c r="G383" i="151"/>
  <c r="B383" i="151"/>
  <c r="K385" i="146"/>
  <c r="I382" i="151"/>
  <c r="H382" i="151"/>
  <c r="G382" i="151"/>
  <c r="B382" i="151"/>
  <c r="K384" i="146"/>
  <c r="I381" i="151"/>
  <c r="H381" i="151"/>
  <c r="G381" i="151"/>
  <c r="B381" i="151"/>
  <c r="K383" i="146"/>
  <c r="I380" i="151"/>
  <c r="H380" i="151"/>
  <c r="G380" i="151"/>
  <c r="B380" i="151"/>
  <c r="K382" i="146"/>
  <c r="I379" i="151"/>
  <c r="H379" i="151"/>
  <c r="G379" i="151"/>
  <c r="B379" i="151"/>
  <c r="K381" i="146"/>
  <c r="I378" i="151"/>
  <c r="H378" i="151"/>
  <c r="G378" i="151"/>
  <c r="B378" i="151"/>
  <c r="K380" i="146"/>
  <c r="I377" i="151"/>
  <c r="H377" i="151"/>
  <c r="G377" i="151"/>
  <c r="B377" i="151"/>
  <c r="K379" i="146"/>
  <c r="I376" i="151"/>
  <c r="H376" i="151"/>
  <c r="G376" i="151"/>
  <c r="B376" i="151"/>
  <c r="K378" i="146"/>
  <c r="I375" i="151"/>
  <c r="H375" i="151"/>
  <c r="G375" i="151"/>
  <c r="B375" i="151"/>
  <c r="K377" i="146"/>
  <c r="I374" i="151"/>
  <c r="H374" i="151"/>
  <c r="G374" i="151"/>
  <c r="B374" i="151"/>
  <c r="K376" i="146"/>
  <c r="I373" i="151"/>
  <c r="H373" i="151"/>
  <c r="G373" i="151"/>
  <c r="B373" i="151"/>
  <c r="K375" i="146"/>
  <c r="I372" i="151"/>
  <c r="H372" i="151"/>
  <c r="G372" i="151"/>
  <c r="B372" i="151"/>
  <c r="K374" i="146"/>
  <c r="I371" i="151"/>
  <c r="H371" i="151"/>
  <c r="G371" i="151"/>
  <c r="B371" i="151"/>
  <c r="K373" i="146"/>
  <c r="I370" i="151"/>
  <c r="H370" i="151"/>
  <c r="G370" i="151"/>
  <c r="B370" i="151"/>
  <c r="K372" i="146"/>
  <c r="I369" i="151"/>
  <c r="H369" i="151"/>
  <c r="G369" i="151"/>
  <c r="B369" i="151"/>
  <c r="K371" i="146"/>
  <c r="I368" i="151"/>
  <c r="H368" i="151"/>
  <c r="G368" i="151"/>
  <c r="B368" i="151"/>
  <c r="K370" i="146"/>
  <c r="I367" i="151"/>
  <c r="H367" i="151"/>
  <c r="G367" i="151"/>
  <c r="B367" i="151"/>
  <c r="K369" i="146"/>
  <c r="I366" i="151"/>
  <c r="H366" i="151"/>
  <c r="G366" i="151"/>
  <c r="B366" i="151"/>
  <c r="K368" i="146"/>
  <c r="I365" i="151"/>
  <c r="H365" i="151"/>
  <c r="G365" i="151"/>
  <c r="B365" i="151"/>
  <c r="K367" i="146"/>
  <c r="I364" i="151"/>
  <c r="H364" i="151"/>
  <c r="G364" i="151"/>
  <c r="B364" i="151"/>
  <c r="K366" i="146"/>
  <c r="I363" i="151"/>
  <c r="H363" i="151"/>
  <c r="G363" i="151"/>
  <c r="B363" i="151"/>
  <c r="K365" i="146"/>
  <c r="I362" i="151"/>
  <c r="H362" i="151"/>
  <c r="G362" i="151"/>
  <c r="B362" i="151"/>
  <c r="K364" i="146"/>
  <c r="I361" i="151"/>
  <c r="H361" i="151"/>
  <c r="G361" i="151"/>
  <c r="B361" i="151"/>
  <c r="K363" i="146"/>
  <c r="I360" i="151"/>
  <c r="H360" i="151"/>
  <c r="G360" i="151"/>
  <c r="B360" i="151"/>
  <c r="K362" i="146"/>
  <c r="I359" i="151"/>
  <c r="H359" i="151"/>
  <c r="G359" i="151"/>
  <c r="B359" i="151"/>
  <c r="K361" i="146"/>
  <c r="I358" i="151"/>
  <c r="H358" i="151"/>
  <c r="G358" i="151"/>
  <c r="B358" i="151"/>
  <c r="K360" i="146"/>
  <c r="I357" i="151"/>
  <c r="H357" i="151"/>
  <c r="G357" i="151"/>
  <c r="B357" i="151"/>
  <c r="K359" i="146"/>
  <c r="I356" i="151"/>
  <c r="H356" i="151"/>
  <c r="G356" i="151"/>
  <c r="B356" i="151"/>
  <c r="K358" i="146"/>
  <c r="I355" i="151"/>
  <c r="H355" i="151"/>
  <c r="G355" i="151"/>
  <c r="B355" i="151"/>
  <c r="K357" i="146"/>
  <c r="I354" i="151"/>
  <c r="H354" i="151"/>
  <c r="G354" i="151"/>
  <c r="B354" i="151"/>
  <c r="K356" i="146"/>
  <c r="I353" i="151"/>
  <c r="H353" i="151"/>
  <c r="G353" i="151"/>
  <c r="B353" i="151"/>
  <c r="K355" i="146"/>
  <c r="I352" i="151"/>
  <c r="H352" i="151"/>
  <c r="G352" i="151"/>
  <c r="B352" i="151"/>
  <c r="K354" i="146"/>
  <c r="I351" i="151"/>
  <c r="H351" i="151"/>
  <c r="G351" i="151"/>
  <c r="B351" i="151"/>
  <c r="K353" i="146"/>
  <c r="I350" i="151"/>
  <c r="H350" i="151"/>
  <c r="G350" i="151"/>
  <c r="B350" i="151"/>
  <c r="K352" i="146"/>
  <c r="I349" i="151"/>
  <c r="H349" i="151"/>
  <c r="G349" i="151"/>
  <c r="B349" i="151"/>
  <c r="K351" i="146"/>
  <c r="I348" i="151"/>
  <c r="H348" i="151"/>
  <c r="G348" i="151"/>
  <c r="B348" i="151"/>
  <c r="K350" i="146"/>
  <c r="I347" i="151"/>
  <c r="H347" i="151"/>
  <c r="G347" i="151"/>
  <c r="B347" i="151"/>
  <c r="K349" i="146"/>
  <c r="I346" i="151"/>
  <c r="H346" i="151"/>
  <c r="G346" i="151"/>
  <c r="B346" i="151"/>
  <c r="K348" i="146"/>
  <c r="I345" i="151"/>
  <c r="H345" i="151"/>
  <c r="G345" i="151"/>
  <c r="B345" i="151"/>
  <c r="K347" i="146"/>
  <c r="I344" i="151"/>
  <c r="H344" i="151"/>
  <c r="G344" i="151"/>
  <c r="B344" i="151"/>
  <c r="K346" i="146"/>
  <c r="I343" i="151"/>
  <c r="H343" i="151"/>
  <c r="G343" i="151"/>
  <c r="B343" i="151"/>
  <c r="K345" i="146"/>
  <c r="I342" i="151"/>
  <c r="H342" i="151"/>
  <c r="G342" i="151"/>
  <c r="B342" i="151"/>
  <c r="K344" i="146"/>
  <c r="I341" i="151"/>
  <c r="H341" i="151"/>
  <c r="G341" i="151"/>
  <c r="B341" i="151"/>
  <c r="K343" i="146"/>
  <c r="I340" i="151"/>
  <c r="H340" i="151"/>
  <c r="G340" i="151"/>
  <c r="B340" i="151"/>
  <c r="K342" i="146"/>
  <c r="I339" i="151"/>
  <c r="H339" i="151"/>
  <c r="G339" i="151"/>
  <c r="B339" i="151"/>
  <c r="K341" i="146"/>
  <c r="I338" i="151"/>
  <c r="H338" i="151"/>
  <c r="G338" i="151"/>
  <c r="B338" i="151"/>
  <c r="K340" i="146"/>
  <c r="I337" i="151"/>
  <c r="H337" i="151"/>
  <c r="G337" i="151"/>
  <c r="B337" i="151"/>
  <c r="K339" i="146"/>
  <c r="I336" i="151"/>
  <c r="H336" i="151"/>
  <c r="G336" i="151"/>
  <c r="B336" i="151"/>
  <c r="K338" i="146"/>
  <c r="I335" i="151"/>
  <c r="H335" i="151"/>
  <c r="G335" i="151"/>
  <c r="B335" i="151"/>
  <c r="K337" i="146"/>
  <c r="I334" i="151"/>
  <c r="H334" i="151"/>
  <c r="G334" i="151"/>
  <c r="B334" i="151"/>
  <c r="K336" i="146"/>
  <c r="I333" i="151"/>
  <c r="H333" i="151"/>
  <c r="G333" i="151"/>
  <c r="B333" i="151"/>
  <c r="K335" i="146"/>
  <c r="I332" i="151"/>
  <c r="H332" i="151"/>
  <c r="G332" i="151"/>
  <c r="B332" i="151"/>
  <c r="K334" i="146"/>
  <c r="I331" i="151"/>
  <c r="H331" i="151"/>
  <c r="G331" i="151"/>
  <c r="B331" i="151"/>
  <c r="K333" i="146"/>
  <c r="I330" i="151"/>
  <c r="H330" i="151"/>
  <c r="G330" i="151"/>
  <c r="B330" i="151"/>
  <c r="K332" i="146"/>
  <c r="I329" i="151"/>
  <c r="H329" i="151"/>
  <c r="G329" i="151"/>
  <c r="B329" i="151"/>
  <c r="K331" i="146"/>
  <c r="I328" i="151"/>
  <c r="H328" i="151"/>
  <c r="G328" i="151"/>
  <c r="B328" i="151"/>
  <c r="K330" i="146"/>
  <c r="I327" i="151"/>
  <c r="H327" i="151"/>
  <c r="G327" i="151"/>
  <c r="B327" i="151"/>
  <c r="K329" i="146"/>
  <c r="I326" i="151"/>
  <c r="H326" i="151"/>
  <c r="G326" i="151"/>
  <c r="B326" i="151"/>
  <c r="K328" i="146"/>
  <c r="I325" i="151"/>
  <c r="H325" i="151"/>
  <c r="G325" i="151"/>
  <c r="B325" i="151"/>
  <c r="K327" i="146"/>
  <c r="I324" i="151"/>
  <c r="H324" i="151"/>
  <c r="G324" i="151"/>
  <c r="B324" i="151"/>
  <c r="K326" i="146"/>
  <c r="I323" i="151"/>
  <c r="H323" i="151"/>
  <c r="G323" i="151"/>
  <c r="B323" i="151"/>
  <c r="K325" i="146"/>
  <c r="I322" i="151"/>
  <c r="H322" i="151"/>
  <c r="G322" i="151"/>
  <c r="B322" i="151"/>
  <c r="K324" i="146"/>
  <c r="I321" i="151"/>
  <c r="H321" i="151"/>
  <c r="G321" i="151"/>
  <c r="B321" i="151"/>
  <c r="K323" i="146"/>
  <c r="I320" i="151"/>
  <c r="H320" i="151"/>
  <c r="G320" i="151"/>
  <c r="B320" i="151"/>
  <c r="K322" i="146"/>
  <c r="I319" i="151"/>
  <c r="H319" i="151"/>
  <c r="G319" i="151"/>
  <c r="B319" i="151"/>
  <c r="K321" i="146"/>
  <c r="I318" i="151"/>
  <c r="H318" i="151"/>
  <c r="G318" i="151"/>
  <c r="B318" i="151"/>
  <c r="K320" i="146"/>
  <c r="I317" i="151"/>
  <c r="H317" i="151"/>
  <c r="G317" i="151"/>
  <c r="B317" i="151"/>
  <c r="K319" i="146"/>
  <c r="I316" i="151"/>
  <c r="H316" i="151"/>
  <c r="G316" i="151"/>
  <c r="B316" i="151"/>
  <c r="K318" i="146"/>
  <c r="I315" i="151"/>
  <c r="H315" i="151"/>
  <c r="G315" i="151"/>
  <c r="B315" i="151"/>
  <c r="K317" i="146"/>
  <c r="I314" i="151"/>
  <c r="H314" i="151"/>
  <c r="G314" i="151"/>
  <c r="B314" i="151"/>
  <c r="K316" i="146"/>
  <c r="I313" i="151"/>
  <c r="H313" i="151"/>
  <c r="G313" i="151"/>
  <c r="B313" i="151"/>
  <c r="K315" i="146"/>
  <c r="I312" i="151"/>
  <c r="H312" i="151"/>
  <c r="G312" i="151"/>
  <c r="B312" i="151"/>
  <c r="K314" i="146"/>
  <c r="I311" i="151"/>
  <c r="H311" i="151"/>
  <c r="G311" i="151"/>
  <c r="B311" i="151"/>
  <c r="K313" i="146"/>
  <c r="I310" i="151"/>
  <c r="H310" i="151"/>
  <c r="G310" i="151"/>
  <c r="B310" i="151"/>
  <c r="K312" i="146"/>
  <c r="I309" i="151"/>
  <c r="H309" i="151"/>
  <c r="G309" i="151"/>
  <c r="B309" i="151"/>
  <c r="K311" i="146"/>
  <c r="I308" i="151"/>
  <c r="H308" i="151"/>
  <c r="G308" i="151"/>
  <c r="B308" i="151"/>
  <c r="K310" i="146"/>
  <c r="I307" i="151"/>
  <c r="H307" i="151"/>
  <c r="G307" i="151"/>
  <c r="B307" i="151"/>
  <c r="K309" i="146"/>
  <c r="I306" i="151"/>
  <c r="H306" i="151"/>
  <c r="G306" i="151"/>
  <c r="B306" i="151"/>
  <c r="K308" i="146"/>
  <c r="I305" i="151"/>
  <c r="H305" i="151"/>
  <c r="G305" i="151"/>
  <c r="B305" i="151"/>
  <c r="K307" i="146"/>
  <c r="I304" i="151"/>
  <c r="H304" i="151"/>
  <c r="G304" i="151"/>
  <c r="B304" i="151"/>
  <c r="K306" i="146"/>
  <c r="I303" i="151"/>
  <c r="H303" i="151"/>
  <c r="G303" i="151"/>
  <c r="B303" i="151"/>
  <c r="K305" i="146"/>
  <c r="I302" i="151"/>
  <c r="H302" i="151"/>
  <c r="G302" i="151"/>
  <c r="B302" i="151"/>
  <c r="K304" i="146"/>
  <c r="I301" i="151"/>
  <c r="H301" i="151"/>
  <c r="G301" i="151"/>
  <c r="B301" i="151"/>
  <c r="K303" i="146"/>
  <c r="I300" i="151"/>
  <c r="H300" i="151"/>
  <c r="G300" i="151"/>
  <c r="B300" i="151"/>
  <c r="K302" i="146"/>
  <c r="I299" i="151"/>
  <c r="H299" i="151"/>
  <c r="G299" i="151"/>
  <c r="B299" i="151"/>
  <c r="K301" i="146"/>
  <c r="I298" i="151"/>
  <c r="H298" i="151"/>
  <c r="G298" i="151"/>
  <c r="B298" i="151"/>
  <c r="K300" i="146"/>
  <c r="I297" i="151"/>
  <c r="H297" i="151"/>
  <c r="G297" i="151"/>
  <c r="B297" i="151"/>
  <c r="K299" i="146"/>
  <c r="I296" i="151"/>
  <c r="H296" i="151"/>
  <c r="G296" i="151"/>
  <c r="B296" i="151"/>
  <c r="K298" i="146"/>
  <c r="I295" i="151"/>
  <c r="H295" i="151"/>
  <c r="G295" i="151"/>
  <c r="B295" i="151"/>
  <c r="K297" i="146"/>
  <c r="I294" i="151"/>
  <c r="H294" i="151"/>
  <c r="G294" i="151"/>
  <c r="B294" i="151"/>
  <c r="K296" i="146"/>
  <c r="I293" i="151"/>
  <c r="H293" i="151"/>
  <c r="G293" i="151"/>
  <c r="B293" i="151"/>
  <c r="K295" i="146"/>
  <c r="I292" i="151"/>
  <c r="H292" i="151"/>
  <c r="G292" i="151"/>
  <c r="B292" i="151"/>
  <c r="K294" i="146"/>
  <c r="I291" i="151"/>
  <c r="H291" i="151"/>
  <c r="G291" i="151"/>
  <c r="B291" i="151"/>
  <c r="K293" i="146"/>
  <c r="I290" i="151"/>
  <c r="H290" i="151"/>
  <c r="G290" i="151"/>
  <c r="B290" i="151"/>
  <c r="K292" i="146"/>
  <c r="I289" i="151"/>
  <c r="H289" i="151"/>
  <c r="G289" i="151"/>
  <c r="B289" i="151"/>
  <c r="K291" i="146"/>
  <c r="I288" i="151"/>
  <c r="H288" i="151"/>
  <c r="G288" i="151"/>
  <c r="B288" i="151"/>
  <c r="K290" i="146"/>
  <c r="I287" i="151"/>
  <c r="H287" i="151"/>
  <c r="G287" i="151"/>
  <c r="B287" i="151"/>
  <c r="K289" i="146"/>
  <c r="I286" i="151"/>
  <c r="H286" i="151"/>
  <c r="G286" i="151"/>
  <c r="B286" i="151"/>
  <c r="K288" i="146"/>
  <c r="I285" i="151"/>
  <c r="H285" i="151"/>
  <c r="G285" i="151"/>
  <c r="B285" i="151"/>
  <c r="K287" i="146"/>
  <c r="I284" i="151"/>
  <c r="H284" i="151"/>
  <c r="G284" i="151"/>
  <c r="B284" i="151"/>
  <c r="K286" i="146"/>
  <c r="I283" i="151"/>
  <c r="H283" i="151"/>
  <c r="G283" i="151"/>
  <c r="B283" i="151"/>
  <c r="K285" i="146"/>
  <c r="I282" i="151"/>
  <c r="H282" i="151"/>
  <c r="G282" i="151"/>
  <c r="B282" i="151"/>
  <c r="K284" i="146"/>
  <c r="I281" i="151"/>
  <c r="H281" i="151"/>
  <c r="G281" i="151"/>
  <c r="B281" i="151"/>
  <c r="K283" i="146"/>
  <c r="I280" i="151"/>
  <c r="H280" i="151"/>
  <c r="G280" i="151"/>
  <c r="B280" i="151"/>
  <c r="K282" i="146"/>
  <c r="I279" i="151"/>
  <c r="H279" i="151"/>
  <c r="G279" i="151"/>
  <c r="B279" i="151"/>
  <c r="K281" i="146"/>
  <c r="I278" i="151"/>
  <c r="H278" i="151"/>
  <c r="G278" i="151"/>
  <c r="B278" i="151"/>
  <c r="K280" i="146"/>
  <c r="I277" i="151"/>
  <c r="H277" i="151"/>
  <c r="G277" i="151"/>
  <c r="B277" i="151"/>
  <c r="K279" i="146"/>
  <c r="I276" i="151"/>
  <c r="H276" i="151"/>
  <c r="G276" i="151"/>
  <c r="B276" i="151"/>
  <c r="K278" i="146"/>
  <c r="I275" i="151"/>
  <c r="H275" i="151"/>
  <c r="G275" i="151"/>
  <c r="B275" i="151"/>
  <c r="K277" i="146"/>
  <c r="I274" i="151"/>
  <c r="H274" i="151"/>
  <c r="G274" i="151"/>
  <c r="B274" i="151"/>
  <c r="K276" i="146"/>
  <c r="I273" i="151"/>
  <c r="H273" i="151"/>
  <c r="G273" i="151"/>
  <c r="B273" i="151"/>
  <c r="K275" i="146"/>
  <c r="I272" i="151"/>
  <c r="H272" i="151"/>
  <c r="G272" i="151"/>
  <c r="B272" i="151"/>
  <c r="K274" i="146"/>
  <c r="I271" i="151"/>
  <c r="H271" i="151"/>
  <c r="G271" i="151"/>
  <c r="B271" i="151"/>
  <c r="K273" i="146"/>
  <c r="I270" i="151"/>
  <c r="H270" i="151"/>
  <c r="G270" i="151"/>
  <c r="B270" i="151"/>
  <c r="K272" i="146"/>
  <c r="I269" i="151"/>
  <c r="H269" i="151"/>
  <c r="G269" i="151"/>
  <c r="B269" i="151"/>
  <c r="K271" i="146"/>
  <c r="I268" i="151"/>
  <c r="H268" i="151"/>
  <c r="G268" i="151"/>
  <c r="B268" i="151"/>
  <c r="K270" i="146"/>
  <c r="I267" i="151"/>
  <c r="H267" i="151"/>
  <c r="G267" i="151"/>
  <c r="B267" i="151"/>
  <c r="K269" i="146"/>
  <c r="I266" i="151"/>
  <c r="H266" i="151"/>
  <c r="G266" i="151"/>
  <c r="B266" i="151"/>
  <c r="K268" i="146"/>
  <c r="I265" i="151"/>
  <c r="H265" i="151"/>
  <c r="G265" i="151"/>
  <c r="B265" i="151"/>
  <c r="K267" i="146"/>
  <c r="I264" i="151"/>
  <c r="H264" i="151"/>
  <c r="G264" i="151"/>
  <c r="B264" i="151"/>
  <c r="K266" i="146"/>
  <c r="I263" i="151"/>
  <c r="H263" i="151"/>
  <c r="G263" i="151"/>
  <c r="B263" i="151"/>
  <c r="K265" i="146"/>
  <c r="I262" i="151"/>
  <c r="H262" i="151"/>
  <c r="G262" i="151"/>
  <c r="B262" i="151"/>
  <c r="K264" i="146"/>
  <c r="I261" i="151"/>
  <c r="H261" i="151"/>
  <c r="G261" i="151"/>
  <c r="B261" i="151"/>
  <c r="K263" i="146"/>
  <c r="I260" i="151"/>
  <c r="H260" i="151"/>
  <c r="G260" i="151"/>
  <c r="B260" i="151"/>
  <c r="K262" i="146"/>
  <c r="I259" i="151"/>
  <c r="H259" i="151"/>
  <c r="G259" i="151"/>
  <c r="B259" i="151"/>
  <c r="K261" i="146"/>
  <c r="I258" i="151"/>
  <c r="H258" i="151"/>
  <c r="G258" i="151"/>
  <c r="B258" i="151"/>
  <c r="K260" i="146"/>
  <c r="I257" i="151"/>
  <c r="H257" i="151"/>
  <c r="G257" i="151"/>
  <c r="B257" i="151"/>
  <c r="K259" i="146"/>
  <c r="I256" i="151"/>
  <c r="H256" i="151"/>
  <c r="G256" i="151"/>
  <c r="B256" i="151"/>
  <c r="K258" i="146"/>
  <c r="I255" i="151"/>
  <c r="H255" i="151"/>
  <c r="G255" i="151"/>
  <c r="B255" i="151"/>
  <c r="K257" i="146"/>
  <c r="I254" i="151"/>
  <c r="H254" i="151"/>
  <c r="G254" i="151"/>
  <c r="B254" i="151"/>
  <c r="K256" i="146"/>
  <c r="I253" i="151"/>
  <c r="H253" i="151"/>
  <c r="G253" i="151"/>
  <c r="B253" i="151"/>
  <c r="K255" i="146"/>
  <c r="I252" i="151"/>
  <c r="H252" i="151"/>
  <c r="G252" i="151"/>
  <c r="B252" i="151"/>
  <c r="K254" i="146"/>
  <c r="I251" i="151"/>
  <c r="H251" i="151"/>
  <c r="G251" i="151"/>
  <c r="B251" i="151"/>
  <c r="K253" i="146"/>
  <c r="I250" i="151"/>
  <c r="H250" i="151"/>
  <c r="G250" i="151"/>
  <c r="B250" i="151"/>
  <c r="K252" i="146"/>
  <c r="I249" i="151"/>
  <c r="H249" i="151"/>
  <c r="G249" i="151"/>
  <c r="B249" i="151"/>
  <c r="K251" i="146"/>
  <c r="I248" i="151"/>
  <c r="H248" i="151"/>
  <c r="G248" i="151"/>
  <c r="B248" i="151"/>
  <c r="K250" i="146"/>
  <c r="I247" i="151"/>
  <c r="H247" i="151"/>
  <c r="G247" i="151"/>
  <c r="B247" i="151"/>
  <c r="K249" i="146"/>
  <c r="I246" i="151"/>
  <c r="H246" i="151"/>
  <c r="G246" i="151"/>
  <c r="B246" i="151"/>
  <c r="K248" i="146"/>
  <c r="I245" i="151"/>
  <c r="H245" i="151"/>
  <c r="G245" i="151"/>
  <c r="B245" i="151"/>
  <c r="K247" i="146"/>
  <c r="I244" i="151"/>
  <c r="H244" i="151"/>
  <c r="G244" i="151"/>
  <c r="B244" i="151"/>
  <c r="K246" i="146"/>
  <c r="I243" i="151"/>
  <c r="H243" i="151"/>
  <c r="G243" i="151"/>
  <c r="B243" i="151"/>
  <c r="K245" i="146"/>
  <c r="I242" i="151"/>
  <c r="H242" i="151"/>
  <c r="G242" i="151"/>
  <c r="B242" i="151"/>
  <c r="K244" i="146"/>
  <c r="I241" i="151"/>
  <c r="H241" i="151"/>
  <c r="G241" i="151"/>
  <c r="B241" i="151"/>
  <c r="K243" i="146"/>
  <c r="I240" i="151"/>
  <c r="H240" i="151"/>
  <c r="G240" i="151"/>
  <c r="B240" i="151"/>
  <c r="K242" i="146"/>
  <c r="I239" i="151"/>
  <c r="H239" i="151"/>
  <c r="G239" i="151"/>
  <c r="B239" i="151"/>
  <c r="K241" i="146"/>
  <c r="I238" i="151"/>
  <c r="H238" i="151"/>
  <c r="G238" i="151"/>
  <c r="B238" i="151"/>
  <c r="K240" i="146"/>
  <c r="I237" i="151"/>
  <c r="H237" i="151"/>
  <c r="G237" i="151"/>
  <c r="B237" i="151"/>
  <c r="K239" i="146"/>
  <c r="I236" i="151"/>
  <c r="H236" i="151"/>
  <c r="G236" i="151"/>
  <c r="B236" i="151"/>
  <c r="K238" i="146"/>
  <c r="I235" i="151"/>
  <c r="H235" i="151"/>
  <c r="G235" i="151"/>
  <c r="B235" i="151"/>
  <c r="K237" i="146"/>
  <c r="I234" i="151"/>
  <c r="H234" i="151"/>
  <c r="G234" i="151"/>
  <c r="B234" i="151"/>
  <c r="K236" i="146"/>
  <c r="I233" i="151"/>
  <c r="H233" i="151"/>
  <c r="G233" i="151"/>
  <c r="B233" i="151"/>
  <c r="K235" i="146"/>
  <c r="I232" i="151"/>
  <c r="H232" i="151"/>
  <c r="G232" i="151"/>
  <c r="B232" i="151"/>
  <c r="K234" i="146"/>
  <c r="I231" i="151"/>
  <c r="H231" i="151"/>
  <c r="G231" i="151"/>
  <c r="B231" i="151"/>
  <c r="K233" i="146"/>
  <c r="I230" i="151"/>
  <c r="H230" i="151"/>
  <c r="G230" i="151"/>
  <c r="B230" i="151"/>
  <c r="K232" i="146"/>
  <c r="I229" i="151"/>
  <c r="H229" i="151"/>
  <c r="G229" i="151"/>
  <c r="B229" i="151"/>
  <c r="K231" i="146"/>
  <c r="I228" i="151"/>
  <c r="H228" i="151"/>
  <c r="G228" i="151"/>
  <c r="B228" i="151"/>
  <c r="K230" i="146"/>
  <c r="I227" i="151"/>
  <c r="H227" i="151"/>
  <c r="G227" i="151"/>
  <c r="B227" i="151"/>
  <c r="K229" i="146"/>
  <c r="I226" i="151"/>
  <c r="H226" i="151"/>
  <c r="G226" i="151"/>
  <c r="B226" i="151"/>
  <c r="K228" i="146"/>
  <c r="I225" i="151"/>
  <c r="H225" i="151"/>
  <c r="G225" i="151"/>
  <c r="B225" i="151"/>
  <c r="K227" i="146"/>
  <c r="I224" i="151"/>
  <c r="H224" i="151"/>
  <c r="G224" i="151"/>
  <c r="B224" i="151"/>
  <c r="K226" i="146"/>
  <c r="I223" i="151"/>
  <c r="H223" i="151"/>
  <c r="G223" i="151"/>
  <c r="B223" i="151"/>
  <c r="K225" i="146"/>
  <c r="I222" i="151"/>
  <c r="H222" i="151"/>
  <c r="G222" i="151"/>
  <c r="B222" i="151"/>
  <c r="K224" i="146"/>
  <c r="I221" i="151"/>
  <c r="H221" i="151"/>
  <c r="G221" i="151"/>
  <c r="B221" i="151"/>
  <c r="K223" i="146"/>
  <c r="I220" i="151"/>
  <c r="H220" i="151"/>
  <c r="G220" i="151"/>
  <c r="B220" i="151"/>
  <c r="K222" i="146"/>
  <c r="I219" i="151"/>
  <c r="H219" i="151"/>
  <c r="G219" i="151"/>
  <c r="B219" i="151"/>
  <c r="K221" i="146"/>
  <c r="I218" i="151"/>
  <c r="H218" i="151"/>
  <c r="G218" i="151"/>
  <c r="B218" i="151"/>
  <c r="K220" i="146"/>
  <c r="I217" i="151"/>
  <c r="H217" i="151"/>
  <c r="G217" i="151"/>
  <c r="B217" i="151"/>
  <c r="K219" i="146"/>
  <c r="I216" i="151"/>
  <c r="H216" i="151"/>
  <c r="G216" i="151"/>
  <c r="B216" i="151"/>
  <c r="K218" i="146"/>
  <c r="I215" i="151"/>
  <c r="H215" i="151"/>
  <c r="G215" i="151"/>
  <c r="B215" i="151"/>
  <c r="K217" i="146"/>
  <c r="I214" i="151"/>
  <c r="H214" i="151"/>
  <c r="G214" i="151"/>
  <c r="B214" i="151"/>
  <c r="K216" i="146"/>
  <c r="I213" i="151"/>
  <c r="H213" i="151"/>
  <c r="G213" i="151"/>
  <c r="B213" i="151"/>
  <c r="K215" i="146"/>
  <c r="I212" i="151"/>
  <c r="H212" i="151"/>
  <c r="G212" i="151"/>
  <c r="B212" i="151"/>
  <c r="K214" i="146"/>
  <c r="I211" i="151"/>
  <c r="H211" i="151"/>
  <c r="G211" i="151"/>
  <c r="B211" i="151"/>
  <c r="K213" i="146"/>
  <c r="I210" i="151"/>
  <c r="H210" i="151"/>
  <c r="G210" i="151"/>
  <c r="B210" i="151"/>
  <c r="K212" i="146"/>
  <c r="I209" i="151"/>
  <c r="H209" i="151"/>
  <c r="G209" i="151"/>
  <c r="B209" i="151"/>
  <c r="K211" i="146"/>
  <c r="I208" i="151"/>
  <c r="H208" i="151"/>
  <c r="G208" i="151"/>
  <c r="B208" i="151"/>
  <c r="K210" i="146"/>
  <c r="I207" i="151"/>
  <c r="H207" i="151"/>
  <c r="G207" i="151"/>
  <c r="B207" i="151"/>
  <c r="K209" i="146"/>
  <c r="I206" i="151"/>
  <c r="H206" i="151"/>
  <c r="G206" i="151"/>
  <c r="B206" i="151"/>
  <c r="K208" i="146"/>
  <c r="I205" i="151"/>
  <c r="H205" i="151"/>
  <c r="G205" i="151"/>
  <c r="B205" i="151"/>
  <c r="K207" i="146"/>
  <c r="I204" i="151"/>
  <c r="H204" i="151"/>
  <c r="G204" i="151"/>
  <c r="B204" i="151"/>
  <c r="K206" i="146"/>
  <c r="I203" i="151"/>
  <c r="H203" i="151"/>
  <c r="G203" i="151"/>
  <c r="B203" i="151"/>
  <c r="K205" i="146"/>
  <c r="I202" i="151"/>
  <c r="H202" i="151"/>
  <c r="G202" i="151"/>
  <c r="B202" i="151"/>
  <c r="K204" i="146"/>
  <c r="I201" i="151"/>
  <c r="H201" i="151"/>
  <c r="G201" i="151"/>
  <c r="B201" i="151"/>
  <c r="K203" i="146"/>
  <c r="I200" i="151"/>
  <c r="H200" i="151"/>
  <c r="G200" i="151"/>
  <c r="B200" i="151"/>
  <c r="K202" i="146"/>
  <c r="I199" i="151"/>
  <c r="H199" i="151"/>
  <c r="G199" i="151"/>
  <c r="B199" i="151"/>
  <c r="K201" i="146"/>
  <c r="I198" i="151"/>
  <c r="H198" i="151"/>
  <c r="G198" i="151"/>
  <c r="B198" i="151"/>
  <c r="K200" i="146"/>
  <c r="I197" i="151"/>
  <c r="H197" i="151"/>
  <c r="G197" i="151"/>
  <c r="B197" i="151"/>
  <c r="K199" i="146"/>
  <c r="I196" i="151"/>
  <c r="H196" i="151"/>
  <c r="G196" i="151"/>
  <c r="B196" i="151"/>
  <c r="K198" i="146"/>
  <c r="I195" i="151"/>
  <c r="H195" i="151"/>
  <c r="G195" i="151"/>
  <c r="B195" i="151"/>
  <c r="I194" i="151"/>
  <c r="H194" i="151"/>
  <c r="G194" i="151"/>
  <c r="B194" i="151"/>
  <c r="I193" i="151"/>
  <c r="H193" i="151"/>
  <c r="G193" i="151"/>
  <c r="B193" i="151"/>
  <c r="I192" i="151"/>
  <c r="H192" i="151"/>
  <c r="G192" i="151"/>
  <c r="B192" i="151"/>
  <c r="I191" i="151"/>
  <c r="H191" i="151"/>
  <c r="G191" i="151"/>
  <c r="B191" i="151"/>
  <c r="I190" i="151"/>
  <c r="H190" i="151"/>
  <c r="G190" i="151"/>
  <c r="B190" i="151"/>
  <c r="I189" i="151"/>
  <c r="H189" i="151"/>
  <c r="G189" i="151"/>
  <c r="B189" i="151"/>
  <c r="I188" i="151"/>
  <c r="H188" i="151"/>
  <c r="G188" i="151"/>
  <c r="B188" i="151"/>
  <c r="I187" i="151"/>
  <c r="H187" i="151"/>
  <c r="G187" i="151"/>
  <c r="B187" i="151"/>
  <c r="I186" i="151"/>
  <c r="H186" i="151"/>
  <c r="G186" i="151"/>
  <c r="B186" i="151"/>
  <c r="I185" i="151"/>
  <c r="H185" i="151"/>
  <c r="G185" i="151"/>
  <c r="B185" i="151"/>
  <c r="I184" i="151"/>
  <c r="H184" i="151"/>
  <c r="G184" i="151"/>
  <c r="B184" i="151"/>
  <c r="I183" i="151"/>
  <c r="H183" i="151"/>
  <c r="G183" i="151"/>
  <c r="B183" i="151"/>
  <c r="I182" i="151"/>
  <c r="H182" i="151"/>
  <c r="G182" i="151"/>
  <c r="B182" i="151"/>
  <c r="I181" i="151"/>
  <c r="H181" i="151"/>
  <c r="G181" i="151"/>
  <c r="B181" i="151"/>
  <c r="I180" i="151"/>
  <c r="H180" i="151"/>
  <c r="G180" i="151"/>
  <c r="B180" i="151"/>
  <c r="I179" i="151"/>
  <c r="H179" i="151"/>
  <c r="G179" i="151"/>
  <c r="B179" i="151"/>
  <c r="I178" i="151"/>
  <c r="H178" i="151"/>
  <c r="G178" i="151"/>
  <c r="B178" i="151"/>
  <c r="I177" i="151"/>
  <c r="H177" i="151"/>
  <c r="G177" i="151"/>
  <c r="B177" i="151"/>
  <c r="I176" i="151"/>
  <c r="H176" i="151"/>
  <c r="G176" i="151"/>
  <c r="B176" i="151"/>
  <c r="I175" i="151"/>
  <c r="H175" i="151"/>
  <c r="G175" i="151"/>
  <c r="B175" i="151"/>
  <c r="I174" i="151"/>
  <c r="H174" i="151"/>
  <c r="G174" i="151"/>
  <c r="B174" i="151"/>
  <c r="I173" i="151"/>
  <c r="H173" i="151"/>
  <c r="G173" i="151"/>
  <c r="B173" i="151"/>
  <c r="I172" i="151"/>
  <c r="H172" i="151"/>
  <c r="G172" i="151"/>
  <c r="B172" i="151"/>
  <c r="I171" i="151"/>
  <c r="H171" i="151"/>
  <c r="G171" i="151"/>
  <c r="B171" i="151"/>
  <c r="I170" i="151"/>
  <c r="H170" i="151"/>
  <c r="G170" i="151"/>
  <c r="B170" i="151"/>
  <c r="I169" i="151"/>
  <c r="H169" i="151"/>
  <c r="G169" i="151"/>
  <c r="B169" i="151"/>
  <c r="I168" i="151"/>
  <c r="H168" i="151"/>
  <c r="G168" i="151"/>
  <c r="B168" i="151"/>
  <c r="I167" i="151"/>
  <c r="H167" i="151"/>
  <c r="G167" i="151"/>
  <c r="B167" i="151"/>
  <c r="I166" i="151"/>
  <c r="H166" i="151"/>
  <c r="G166" i="151"/>
  <c r="B166" i="151"/>
  <c r="I165" i="151"/>
  <c r="H165" i="151"/>
  <c r="G165" i="151"/>
  <c r="B165" i="151"/>
  <c r="I164" i="151"/>
  <c r="H164" i="151"/>
  <c r="G164" i="151"/>
  <c r="B164" i="151"/>
  <c r="I163" i="151"/>
  <c r="H163" i="151"/>
  <c r="G163" i="151"/>
  <c r="B163" i="151"/>
  <c r="I162" i="151"/>
  <c r="H162" i="151"/>
  <c r="G162" i="151"/>
  <c r="B162" i="151"/>
  <c r="I161" i="151"/>
  <c r="H161" i="151"/>
  <c r="G161" i="151"/>
  <c r="B161" i="151"/>
  <c r="I160" i="151"/>
  <c r="H160" i="151"/>
  <c r="G160" i="151"/>
  <c r="B160" i="151"/>
  <c r="I159" i="151"/>
  <c r="H159" i="151"/>
  <c r="G159" i="151"/>
  <c r="B159" i="151"/>
  <c r="I158" i="151"/>
  <c r="H158" i="151"/>
  <c r="G158" i="151"/>
  <c r="B158" i="151"/>
  <c r="I157" i="151"/>
  <c r="H157" i="151"/>
  <c r="G157" i="151"/>
  <c r="B157" i="151"/>
  <c r="I156" i="151"/>
  <c r="H156" i="151"/>
  <c r="G156" i="151"/>
  <c r="B156" i="151"/>
  <c r="I155" i="151"/>
  <c r="H155" i="151"/>
  <c r="G155" i="151"/>
  <c r="B155" i="151"/>
  <c r="I154" i="151"/>
  <c r="H154" i="151"/>
  <c r="G154" i="151"/>
  <c r="B154" i="151"/>
  <c r="I153" i="151"/>
  <c r="H153" i="151"/>
  <c r="G153" i="151"/>
  <c r="B153" i="151"/>
  <c r="I152" i="151"/>
  <c r="H152" i="151"/>
  <c r="G152" i="151"/>
  <c r="B152" i="151"/>
  <c r="I151" i="151"/>
  <c r="H151" i="151"/>
  <c r="G151" i="151"/>
  <c r="B151" i="151"/>
  <c r="I150" i="151"/>
  <c r="H150" i="151"/>
  <c r="G150" i="151"/>
  <c r="B150" i="151"/>
  <c r="I149" i="151"/>
  <c r="H149" i="151"/>
  <c r="G149" i="151"/>
  <c r="B149" i="151"/>
  <c r="I148" i="151"/>
  <c r="H148" i="151"/>
  <c r="G148" i="151"/>
  <c r="B148" i="151"/>
  <c r="I147" i="151"/>
  <c r="H147" i="151"/>
  <c r="G147" i="151"/>
  <c r="B147" i="151"/>
  <c r="I146" i="151"/>
  <c r="H146" i="151"/>
  <c r="G146" i="151"/>
  <c r="B146" i="151"/>
  <c r="I145" i="151"/>
  <c r="H145" i="151"/>
  <c r="G145" i="151"/>
  <c r="B145" i="151"/>
  <c r="I144" i="151"/>
  <c r="H144" i="151"/>
  <c r="G144" i="151"/>
  <c r="B144" i="151"/>
  <c r="I143" i="151"/>
  <c r="H143" i="151"/>
  <c r="G143" i="151"/>
  <c r="B143" i="151"/>
  <c r="I142" i="151"/>
  <c r="H142" i="151"/>
  <c r="G142" i="151"/>
  <c r="B142" i="151"/>
  <c r="I141" i="151"/>
  <c r="H141" i="151"/>
  <c r="G141" i="151"/>
  <c r="B141" i="151"/>
  <c r="I140" i="151"/>
  <c r="H140" i="151"/>
  <c r="G140" i="151"/>
  <c r="B140" i="151"/>
  <c r="I139" i="151"/>
  <c r="H139" i="151"/>
  <c r="G139" i="151"/>
  <c r="B139" i="151"/>
  <c r="I138" i="151"/>
  <c r="H138" i="151"/>
  <c r="G138" i="151"/>
  <c r="B138" i="151"/>
  <c r="I137" i="151"/>
  <c r="H137" i="151"/>
  <c r="G137" i="151"/>
  <c r="B137" i="151"/>
  <c r="I136" i="151"/>
  <c r="H136" i="151"/>
  <c r="G136" i="151"/>
  <c r="B136" i="151"/>
  <c r="I135" i="151"/>
  <c r="H135" i="151"/>
  <c r="G135" i="151"/>
  <c r="B135" i="151"/>
  <c r="I134" i="151"/>
  <c r="H134" i="151"/>
  <c r="G134" i="151"/>
  <c r="B134" i="151"/>
  <c r="I133" i="151"/>
  <c r="H133" i="151"/>
  <c r="G133" i="151"/>
  <c r="B133" i="151"/>
  <c r="I132" i="151"/>
  <c r="H132" i="151"/>
  <c r="G132" i="151"/>
  <c r="B132" i="151"/>
  <c r="I131" i="151"/>
  <c r="H131" i="151"/>
  <c r="G131" i="151"/>
  <c r="B131" i="151"/>
  <c r="I130" i="151"/>
  <c r="H130" i="151"/>
  <c r="G130" i="151"/>
  <c r="B130" i="151"/>
  <c r="I129" i="151"/>
  <c r="H129" i="151"/>
  <c r="G129" i="151"/>
  <c r="B129" i="151"/>
  <c r="I128" i="151"/>
  <c r="H128" i="151"/>
  <c r="G128" i="151"/>
  <c r="B128" i="151"/>
  <c r="I127" i="151"/>
  <c r="H127" i="151"/>
  <c r="G127" i="151"/>
  <c r="B127" i="151"/>
  <c r="I126" i="151"/>
  <c r="H126" i="151"/>
  <c r="G126" i="151"/>
  <c r="B126" i="151"/>
  <c r="I125" i="151"/>
  <c r="H125" i="151"/>
  <c r="G125" i="151"/>
  <c r="B125" i="151"/>
  <c r="I124" i="151"/>
  <c r="H124" i="151"/>
  <c r="G124" i="151"/>
  <c r="B124" i="151"/>
  <c r="I123" i="151"/>
  <c r="H123" i="151"/>
  <c r="G123" i="151"/>
  <c r="B123" i="151"/>
  <c r="I122" i="151"/>
  <c r="H122" i="151"/>
  <c r="G122" i="151"/>
  <c r="B122" i="151"/>
  <c r="I121" i="151"/>
  <c r="H121" i="151"/>
  <c r="G121" i="151"/>
  <c r="B121" i="151"/>
  <c r="I120" i="151"/>
  <c r="H120" i="151"/>
  <c r="G120" i="151"/>
  <c r="B120" i="151"/>
  <c r="I119" i="151"/>
  <c r="H119" i="151"/>
  <c r="G119" i="151"/>
  <c r="B119" i="151"/>
  <c r="I118" i="151"/>
  <c r="H118" i="151"/>
  <c r="G118" i="151"/>
  <c r="B118" i="151"/>
  <c r="I117" i="151"/>
  <c r="H117" i="151"/>
  <c r="G117" i="151"/>
  <c r="B117" i="151"/>
  <c r="I116" i="151"/>
  <c r="H116" i="151"/>
  <c r="G116" i="151"/>
  <c r="B116" i="151"/>
  <c r="I115" i="151"/>
  <c r="H115" i="151"/>
  <c r="G115" i="151"/>
  <c r="B115" i="151"/>
  <c r="I114" i="151"/>
  <c r="H114" i="151"/>
  <c r="G114" i="151"/>
  <c r="B114" i="151"/>
  <c r="I113" i="151"/>
  <c r="H113" i="151"/>
  <c r="G113" i="151"/>
  <c r="B113" i="151"/>
  <c r="I112" i="151"/>
  <c r="H112" i="151"/>
  <c r="G112" i="151"/>
  <c r="B112" i="151"/>
  <c r="I111" i="151"/>
  <c r="H111" i="151"/>
  <c r="G111" i="151"/>
  <c r="B111" i="151"/>
  <c r="I110" i="151"/>
  <c r="H110" i="151"/>
  <c r="G110" i="151"/>
  <c r="B110" i="151"/>
  <c r="I109" i="151"/>
  <c r="H109" i="151"/>
  <c r="G109" i="151"/>
  <c r="B109" i="151"/>
  <c r="I108" i="151"/>
  <c r="H108" i="151"/>
  <c r="G108" i="151"/>
  <c r="B108" i="151"/>
  <c r="I107" i="151"/>
  <c r="H107" i="151"/>
  <c r="G107" i="151"/>
  <c r="B107" i="151"/>
  <c r="I106" i="151"/>
  <c r="H106" i="151"/>
  <c r="G106" i="151"/>
  <c r="B106" i="151"/>
  <c r="I105" i="151"/>
  <c r="H105" i="151"/>
  <c r="G105" i="151"/>
  <c r="B105" i="151"/>
  <c r="I104" i="151"/>
  <c r="H104" i="151"/>
  <c r="G104" i="151"/>
  <c r="B104" i="151"/>
  <c r="I103" i="151"/>
  <c r="H103" i="151"/>
  <c r="G103" i="151"/>
  <c r="B103" i="151"/>
  <c r="I102" i="151"/>
  <c r="H102" i="151"/>
  <c r="G102" i="151"/>
  <c r="B102" i="151"/>
  <c r="I101" i="151"/>
  <c r="H101" i="151"/>
  <c r="G101" i="151"/>
  <c r="B101" i="151"/>
  <c r="I100" i="151"/>
  <c r="H100" i="151"/>
  <c r="G100" i="151"/>
  <c r="B100" i="151"/>
  <c r="I99" i="151"/>
  <c r="H99" i="151"/>
  <c r="G99" i="151"/>
  <c r="B99" i="151"/>
  <c r="I98" i="151"/>
  <c r="H98" i="151"/>
  <c r="G98" i="151"/>
  <c r="B98" i="151"/>
  <c r="I97" i="151"/>
  <c r="H97" i="151"/>
  <c r="G97" i="151"/>
  <c r="B97" i="151"/>
  <c r="I96" i="151"/>
  <c r="H96" i="151"/>
  <c r="G96" i="151"/>
  <c r="B96" i="151"/>
  <c r="I95" i="151"/>
  <c r="H95" i="151"/>
  <c r="G95" i="151"/>
  <c r="B95" i="151"/>
  <c r="I94" i="151"/>
  <c r="H94" i="151"/>
  <c r="G94" i="151"/>
  <c r="B94" i="151"/>
  <c r="I93" i="151"/>
  <c r="H93" i="151"/>
  <c r="G93" i="151"/>
  <c r="B93" i="151"/>
  <c r="I92" i="151"/>
  <c r="H92" i="151"/>
  <c r="G92" i="151"/>
  <c r="B92" i="151"/>
  <c r="I91" i="151"/>
  <c r="H91" i="151"/>
  <c r="G91" i="151"/>
  <c r="B91" i="151"/>
  <c r="I90" i="151"/>
  <c r="H90" i="151"/>
  <c r="G90" i="151"/>
  <c r="B90" i="151"/>
  <c r="I89" i="151"/>
  <c r="H89" i="151"/>
  <c r="G89" i="151"/>
  <c r="B89" i="151"/>
  <c r="I88" i="151"/>
  <c r="H88" i="151"/>
  <c r="G88" i="151"/>
  <c r="B88" i="151"/>
  <c r="I87" i="151"/>
  <c r="H87" i="151"/>
  <c r="G87" i="151"/>
  <c r="B87" i="151"/>
  <c r="I86" i="151"/>
  <c r="H86" i="151"/>
  <c r="G86" i="151"/>
  <c r="B86" i="151"/>
  <c r="I85" i="151"/>
  <c r="H85" i="151"/>
  <c r="G85" i="151"/>
  <c r="B85" i="151"/>
  <c r="I84" i="151"/>
  <c r="H84" i="151"/>
  <c r="G84" i="151"/>
  <c r="B84" i="151"/>
  <c r="I83" i="151"/>
  <c r="H83" i="151"/>
  <c r="G83" i="151"/>
  <c r="B83" i="151"/>
  <c r="I82" i="151"/>
  <c r="H82" i="151"/>
  <c r="G82" i="151"/>
  <c r="B82" i="151"/>
  <c r="I81" i="151"/>
  <c r="H81" i="151"/>
  <c r="G81" i="151"/>
  <c r="B81" i="151"/>
  <c r="I80" i="151"/>
  <c r="H80" i="151"/>
  <c r="G80" i="151"/>
  <c r="B80" i="151"/>
  <c r="I79" i="151"/>
  <c r="H79" i="151"/>
  <c r="G79" i="151"/>
  <c r="B79" i="151"/>
  <c r="I78" i="151"/>
  <c r="H78" i="151"/>
  <c r="G78" i="151"/>
  <c r="B78" i="151"/>
  <c r="I77" i="151"/>
  <c r="H77" i="151"/>
  <c r="G77" i="151"/>
  <c r="B77" i="151"/>
  <c r="I76" i="151"/>
  <c r="H76" i="151"/>
  <c r="G76" i="151"/>
  <c r="B76" i="151"/>
  <c r="I75" i="151"/>
  <c r="H75" i="151"/>
  <c r="G75" i="151"/>
  <c r="B75" i="151"/>
  <c r="I74" i="151"/>
  <c r="H74" i="151"/>
  <c r="G74" i="151"/>
  <c r="B74" i="151"/>
  <c r="I73" i="151"/>
  <c r="H73" i="151"/>
  <c r="G73" i="151"/>
  <c r="B73" i="151"/>
  <c r="I72" i="151"/>
  <c r="H72" i="151"/>
  <c r="G72" i="151"/>
  <c r="B72" i="151"/>
  <c r="I71" i="151"/>
  <c r="H71" i="151"/>
  <c r="G71" i="151"/>
  <c r="B71" i="151"/>
  <c r="I70" i="151"/>
  <c r="H70" i="151"/>
  <c r="G70" i="151"/>
  <c r="B70" i="151"/>
  <c r="I69" i="151"/>
  <c r="H69" i="151"/>
  <c r="G69" i="151"/>
  <c r="B69" i="151"/>
  <c r="I68" i="151"/>
  <c r="H68" i="151"/>
  <c r="G68" i="151"/>
  <c r="B68" i="151"/>
  <c r="I67" i="151"/>
  <c r="H67" i="151"/>
  <c r="G67" i="151"/>
  <c r="B67" i="151"/>
  <c r="I66" i="151"/>
  <c r="H66" i="151"/>
  <c r="G66" i="151"/>
  <c r="B66" i="151"/>
  <c r="I65" i="151"/>
  <c r="H65" i="151"/>
  <c r="G65" i="151"/>
  <c r="B65" i="151"/>
  <c r="I64" i="151"/>
  <c r="H64" i="151"/>
  <c r="G64" i="151"/>
  <c r="B64" i="151"/>
  <c r="I63" i="151"/>
  <c r="H63" i="151"/>
  <c r="G63" i="151"/>
  <c r="B63" i="151"/>
  <c r="I62" i="151"/>
  <c r="H62" i="151"/>
  <c r="G62" i="151"/>
  <c r="B62" i="151"/>
  <c r="I61" i="151"/>
  <c r="H61" i="151"/>
  <c r="G61" i="151"/>
  <c r="B61" i="151"/>
  <c r="I60" i="151"/>
  <c r="H60" i="151"/>
  <c r="G60" i="151"/>
  <c r="B60" i="151"/>
  <c r="I59" i="151"/>
  <c r="H59" i="151"/>
  <c r="G59" i="151"/>
  <c r="B59" i="151"/>
  <c r="I58" i="151"/>
  <c r="H58" i="151"/>
  <c r="G58" i="151"/>
  <c r="B58" i="151"/>
  <c r="I57" i="151"/>
  <c r="H57" i="151"/>
  <c r="G57" i="151"/>
  <c r="B57" i="151"/>
  <c r="I56" i="151"/>
  <c r="H56" i="151"/>
  <c r="G56" i="151"/>
  <c r="B56" i="151"/>
  <c r="I55" i="151"/>
  <c r="H55" i="151"/>
  <c r="G55" i="151"/>
  <c r="B55" i="151"/>
  <c r="I54" i="151"/>
  <c r="H54" i="151"/>
  <c r="G54" i="151"/>
  <c r="B54" i="151"/>
  <c r="I53" i="151"/>
  <c r="H53" i="151"/>
  <c r="G53" i="151"/>
  <c r="B53" i="151"/>
  <c r="I52" i="151"/>
  <c r="H52" i="151"/>
  <c r="G52" i="151"/>
  <c r="B52" i="151"/>
  <c r="I51" i="151"/>
  <c r="H51" i="151"/>
  <c r="G51" i="151"/>
  <c r="B51" i="151"/>
  <c r="I50" i="151"/>
  <c r="H50" i="151"/>
  <c r="G50" i="151"/>
  <c r="B50" i="151"/>
  <c r="I49" i="151"/>
  <c r="H49" i="151"/>
  <c r="G49" i="151"/>
  <c r="B49" i="151"/>
  <c r="I48" i="151"/>
  <c r="H48" i="151"/>
  <c r="G48" i="151"/>
  <c r="B48" i="151"/>
  <c r="I47" i="151"/>
  <c r="H47" i="151"/>
  <c r="G47" i="151"/>
  <c r="B47" i="151"/>
  <c r="I46" i="151"/>
  <c r="H46" i="151"/>
  <c r="G46" i="151"/>
  <c r="B46" i="151"/>
  <c r="I45" i="151"/>
  <c r="H45" i="151"/>
  <c r="G45" i="151"/>
  <c r="B45" i="151"/>
  <c r="I44" i="151"/>
  <c r="H44" i="151"/>
  <c r="G44" i="151"/>
  <c r="B44" i="151"/>
  <c r="I43" i="151"/>
  <c r="H43" i="151"/>
  <c r="G43" i="151"/>
  <c r="B43" i="151"/>
  <c r="I42" i="151"/>
  <c r="H42" i="151"/>
  <c r="G42" i="151"/>
  <c r="B42" i="151"/>
  <c r="I41" i="151"/>
  <c r="H41" i="151"/>
  <c r="G41" i="151"/>
  <c r="B41" i="151"/>
  <c r="I40" i="151"/>
  <c r="H40" i="151"/>
  <c r="G40" i="151"/>
  <c r="B40" i="151"/>
  <c r="I39" i="151"/>
  <c r="H39" i="151"/>
  <c r="G39" i="151"/>
  <c r="B39" i="151"/>
  <c r="I38" i="151"/>
  <c r="H38" i="151"/>
  <c r="G38" i="151"/>
  <c r="B38" i="151"/>
  <c r="I37" i="151"/>
  <c r="H37" i="151"/>
  <c r="G37" i="151"/>
  <c r="B37" i="151"/>
  <c r="I36" i="151"/>
  <c r="H36" i="151"/>
  <c r="G36" i="151"/>
  <c r="B36" i="151"/>
  <c r="I35" i="151"/>
  <c r="H35" i="151"/>
  <c r="G35" i="151"/>
  <c r="B35" i="151"/>
  <c r="I34" i="151"/>
  <c r="H34" i="151"/>
  <c r="G34" i="151"/>
  <c r="B34" i="151"/>
  <c r="I33" i="151"/>
  <c r="H33" i="151"/>
  <c r="G33" i="151"/>
  <c r="B33" i="151"/>
  <c r="I32" i="151"/>
  <c r="H32" i="151"/>
  <c r="G32" i="151"/>
  <c r="B32" i="151"/>
  <c r="I31" i="151"/>
  <c r="H31" i="151"/>
  <c r="G31" i="151"/>
  <c r="B31" i="151"/>
  <c r="I30" i="151"/>
  <c r="H30" i="151"/>
  <c r="G30" i="151"/>
  <c r="B30" i="151"/>
  <c r="I29" i="151"/>
  <c r="H29" i="151"/>
  <c r="G29" i="151"/>
  <c r="B29" i="151"/>
  <c r="I28" i="151"/>
  <c r="H28" i="151"/>
  <c r="G28" i="151"/>
  <c r="B28" i="151"/>
  <c r="I27" i="151"/>
  <c r="H27" i="151"/>
  <c r="G27" i="151"/>
  <c r="B27" i="151"/>
  <c r="I26" i="151"/>
  <c r="H26" i="151"/>
  <c r="G26" i="151"/>
  <c r="B26" i="151"/>
  <c r="I25" i="151"/>
  <c r="H25" i="151"/>
  <c r="G25" i="151"/>
  <c r="B25" i="151"/>
  <c r="I24" i="151"/>
  <c r="H24" i="151"/>
  <c r="G24" i="151"/>
  <c r="B24" i="151"/>
  <c r="I23" i="151"/>
  <c r="H23" i="151"/>
  <c r="G23" i="151"/>
  <c r="B23" i="151"/>
  <c r="I22" i="151"/>
  <c r="H22" i="151"/>
  <c r="G22" i="151"/>
  <c r="B22" i="151"/>
  <c r="I21" i="151"/>
  <c r="H21" i="151"/>
  <c r="G21" i="151"/>
  <c r="B21" i="151"/>
  <c r="I20" i="151"/>
  <c r="H20" i="151"/>
  <c r="G20" i="151"/>
  <c r="B20" i="151"/>
  <c r="I19" i="151"/>
  <c r="H19" i="151"/>
  <c r="G19" i="151"/>
  <c r="B19" i="151"/>
  <c r="I18" i="151"/>
  <c r="H18" i="151"/>
  <c r="G18" i="151"/>
  <c r="B18" i="151"/>
  <c r="I17" i="151"/>
  <c r="H17" i="151"/>
  <c r="G17" i="151"/>
  <c r="B17" i="151"/>
  <c r="I16" i="151"/>
  <c r="H16" i="151"/>
  <c r="G16" i="151"/>
  <c r="B16" i="151"/>
  <c r="I15" i="151"/>
  <c r="H15" i="151"/>
  <c r="G15" i="151"/>
  <c r="B15" i="151"/>
  <c r="I14" i="151"/>
  <c r="H14" i="151"/>
  <c r="G14" i="151"/>
  <c r="B14" i="151"/>
  <c r="I13" i="151"/>
  <c r="H13" i="151"/>
  <c r="G13" i="151"/>
  <c r="B13" i="151"/>
  <c r="I12" i="151"/>
  <c r="H12" i="151"/>
  <c r="G12" i="151"/>
  <c r="B12" i="151"/>
  <c r="I11" i="151"/>
  <c r="H11" i="151"/>
  <c r="G11" i="151"/>
  <c r="B11" i="151"/>
  <c r="I10" i="151"/>
  <c r="H10" i="151"/>
  <c r="G10" i="151"/>
  <c r="B10" i="151"/>
  <c r="I9" i="151"/>
  <c r="H9" i="151"/>
  <c r="G9" i="151"/>
  <c r="B9" i="151"/>
  <c r="I8" i="151"/>
  <c r="H8" i="151"/>
  <c r="G8" i="151"/>
  <c r="B8" i="151"/>
  <c r="I7" i="151"/>
  <c r="H7" i="151"/>
  <c r="G7" i="151"/>
  <c r="B7" i="151"/>
  <c r="I6" i="151"/>
  <c r="H6" i="151"/>
  <c r="G6" i="151"/>
  <c r="B6" i="151"/>
  <c r="N5" i="151"/>
  <c r="M5" i="151"/>
  <c r="O5" i="151"/>
  <c r="I5" i="151"/>
  <c r="H5" i="151"/>
  <c r="G5" i="151"/>
  <c r="B5" i="151"/>
  <c r="N4" i="151"/>
  <c r="M4" i="151"/>
  <c r="I4" i="151"/>
  <c r="H4" i="151"/>
  <c r="G4" i="151"/>
  <c r="B4" i="151"/>
  <c r="K6" i="146"/>
  <c r="I5" i="146"/>
  <c r="AI9" i="151"/>
  <c r="AI10" i="151"/>
  <c r="AI11" i="151"/>
  <c r="AI12" i="151"/>
  <c r="AI13" i="151"/>
  <c r="AI14" i="151"/>
  <c r="AI15" i="151"/>
  <c r="AI16" i="151"/>
  <c r="AI17" i="151"/>
  <c r="AI18" i="151"/>
  <c r="AI19" i="151"/>
  <c r="AI20" i="151"/>
  <c r="AI21" i="151"/>
  <c r="AI22" i="151"/>
  <c r="AI23" i="151"/>
  <c r="AI24" i="151"/>
  <c r="AI25" i="151"/>
  <c r="AI26" i="151"/>
  <c r="AI27" i="151"/>
  <c r="AI28" i="151"/>
  <c r="AI29" i="151"/>
  <c r="AI30" i="151"/>
  <c r="AI31" i="151"/>
  <c r="Y1427" i="151"/>
  <c r="Y2148" i="151"/>
  <c r="Y1519" i="151"/>
  <c r="Y1399" i="151"/>
  <c r="Y1369" i="151"/>
  <c r="Y2147" i="151"/>
  <c r="Y1303" i="151"/>
  <c r="Y1261" i="151"/>
  <c r="Y1253" i="151"/>
  <c r="Y1237" i="151"/>
  <c r="Y1173" i="151"/>
  <c r="Y1165" i="151"/>
  <c r="Y1157" i="151"/>
  <c r="Y1149" i="151"/>
  <c r="Y1141" i="151"/>
  <c r="Y1133" i="151"/>
  <c r="Y1125" i="151"/>
  <c r="Y1117" i="151"/>
  <c r="Y1109" i="151"/>
  <c r="Y1101" i="151"/>
  <c r="Y1093" i="151"/>
  <c r="Y1085" i="151"/>
  <c r="Y1077" i="151"/>
  <c r="Y1069" i="151"/>
  <c r="Y1061" i="151"/>
  <c r="Y1053" i="151"/>
  <c r="Y1045" i="151"/>
  <c r="Y1037" i="151"/>
  <c r="Y533" i="151"/>
  <c r="Y469" i="151"/>
  <c r="Y101" i="151"/>
  <c r="Y93" i="151"/>
  <c r="Y1395" i="151"/>
  <c r="Y1320" i="151"/>
  <c r="Y1319" i="151"/>
  <c r="Y1295" i="151"/>
  <c r="Y1437" i="151"/>
  <c r="Y1365" i="151"/>
  <c r="Y1341" i="151"/>
  <c r="Y1333" i="151"/>
  <c r="Y1325" i="151"/>
  <c r="Y1323" i="151"/>
  <c r="Y1312" i="151"/>
  <c r="Y1288" i="151"/>
  <c r="Y1415" i="151"/>
  <c r="Y1353" i="151"/>
  <c r="Y1434" i="151"/>
  <c r="Y1268" i="151"/>
  <c r="Y1260" i="151"/>
  <c r="Y1244" i="151"/>
  <c r="Y1236" i="151"/>
  <c r="Y1220" i="151"/>
  <c r="Y1196" i="151"/>
  <c r="Y1188" i="151"/>
  <c r="Y1180" i="151"/>
  <c r="Y1172" i="151"/>
  <c r="Y1020" i="151"/>
  <c r="Y1012" i="151"/>
  <c r="Y1004" i="151"/>
  <c r="Y996" i="151"/>
  <c r="Y988" i="151"/>
  <c r="Y980" i="151"/>
  <c r="Y972" i="151"/>
  <c r="Y964" i="151"/>
  <c r="Y956" i="151"/>
  <c r="Y948" i="151"/>
  <c r="Y940" i="151"/>
  <c r="Y932" i="151"/>
  <c r="Y770" i="151"/>
  <c r="Y762" i="151"/>
  <c r="Y754" i="151"/>
  <c r="Y234" i="151"/>
  <c r="Y226" i="151"/>
  <c r="Y218" i="151"/>
  <c r="Y210" i="151"/>
  <c r="Y202" i="151"/>
  <c r="Y194" i="151"/>
  <c r="Y186" i="151"/>
  <c r="Y178" i="151"/>
  <c r="Y170" i="151"/>
  <c r="Y162" i="151"/>
  <c r="Y154" i="151"/>
  <c r="Y138" i="151"/>
  <c r="Y130" i="151"/>
  <c r="Y122" i="151"/>
  <c r="Y114" i="151"/>
  <c r="Y106" i="151"/>
  <c r="Y98" i="151"/>
  <c r="Y90" i="151"/>
  <c r="Y82" i="151"/>
  <c r="Y74" i="151"/>
  <c r="Y58" i="151"/>
  <c r="Y50" i="151"/>
  <c r="Y42" i="151"/>
  <c r="Y34" i="151"/>
  <c r="Y26" i="151"/>
  <c r="AC48" i="151"/>
  <c r="Y18" i="151"/>
  <c r="Y1264" i="151"/>
  <c r="Y1240" i="151"/>
  <c r="Y928" i="151"/>
  <c r="Y2842" i="151"/>
  <c r="Y1455" i="151"/>
  <c r="Y1453" i="151"/>
  <c r="Y924" i="151"/>
  <c r="Y916" i="151"/>
  <c r="Y908" i="151"/>
  <c r="Y900" i="151"/>
  <c r="Y892" i="151"/>
  <c r="Y884" i="151"/>
  <c r="Y876" i="151"/>
  <c r="Y868" i="151"/>
  <c r="Y860" i="151"/>
  <c r="Y852" i="151"/>
  <c r="Y844" i="151"/>
  <c r="Y836" i="151"/>
  <c r="Y828" i="151"/>
  <c r="Y820" i="151"/>
  <c r="Y812" i="151"/>
  <c r="Y804" i="151"/>
  <c r="Y724" i="151"/>
  <c r="Y716" i="151"/>
  <c r="Y708" i="151"/>
  <c r="Y692" i="151"/>
  <c r="Y676" i="151"/>
  <c r="Y588" i="151"/>
  <c r="Y556" i="151"/>
  <c r="Y548" i="151"/>
  <c r="Y540" i="151"/>
  <c r="Y532" i="151"/>
  <c r="Y524" i="151"/>
  <c r="Y516" i="151"/>
  <c r="Y508" i="151"/>
  <c r="Y492" i="151"/>
  <c r="Y476" i="151"/>
  <c r="Y100" i="151"/>
  <c r="Y92" i="151"/>
  <c r="Y84" i="151"/>
  <c r="Y76" i="151"/>
  <c r="Y68" i="151"/>
  <c r="Y60" i="151"/>
  <c r="Y52" i="151"/>
  <c r="Y44" i="151"/>
  <c r="Y36" i="151"/>
  <c r="Y28" i="151"/>
  <c r="Y20" i="151"/>
  <c r="Y1507" i="151"/>
  <c r="Y1493" i="151"/>
  <c r="Y645" i="151"/>
  <c r="Y637" i="151"/>
  <c r="Y597" i="151"/>
  <c r="Y589" i="151"/>
  <c r="Y581" i="151"/>
  <c r="Y573" i="151"/>
  <c r="Y509" i="151"/>
  <c r="Y461" i="151"/>
  <c r="Y21" i="151"/>
  <c r="Y1451" i="151"/>
  <c r="Y1491" i="151"/>
  <c r="Y2355" i="151"/>
  <c r="Y2347" i="151"/>
  <c r="Y1505" i="151"/>
  <c r="Y1269" i="151"/>
  <c r="Y1425" i="151"/>
  <c r="Y1387" i="151"/>
  <c r="Y1488" i="151"/>
  <c r="Y1472" i="151"/>
  <c r="Y1456" i="151"/>
  <c r="Y1534" i="151"/>
  <c r="Y1411" i="151"/>
  <c r="Y1389" i="151"/>
  <c r="Y1373" i="151"/>
  <c r="Y1495" i="151"/>
  <c r="Y501" i="151"/>
  <c r="Y1401" i="151"/>
  <c r="Y1345" i="151"/>
  <c r="Y1533" i="151"/>
  <c r="Y1439" i="151"/>
  <c r="Y1377" i="151"/>
  <c r="Y2838" i="151"/>
  <c r="Y2743" i="151"/>
  <c r="Y2695" i="151"/>
  <c r="Y2687" i="151"/>
  <c r="Y2851" i="151"/>
  <c r="Y2854" i="151"/>
  <c r="Y2846" i="151"/>
  <c r="Y2750" i="151"/>
  <c r="Y2726" i="151"/>
  <c r="Y2710" i="151"/>
  <c r="Y2702" i="151"/>
  <c r="Y2694" i="151"/>
  <c r="Y1543" i="151"/>
  <c r="Y1525" i="151"/>
  <c r="Y1498" i="151"/>
  <c r="Y1479" i="151"/>
  <c r="Y1463" i="151"/>
  <c r="Y1392" i="151"/>
  <c r="Y1376" i="151"/>
  <c r="Y1352" i="151"/>
  <c r="Y1344" i="151"/>
  <c r="Y2095" i="151"/>
  <c r="Y2087" i="151"/>
  <c r="Y2079" i="151"/>
  <c r="Y2071" i="151"/>
  <c r="Y2063" i="151"/>
  <c r="Y2055" i="151"/>
  <c r="Y2047" i="151"/>
  <c r="Y2039" i="151"/>
  <c r="Y2031" i="151"/>
  <c r="Y2023" i="151"/>
  <c r="Y2015" i="151"/>
  <c r="Y2007" i="151"/>
  <c r="Y1999" i="151"/>
  <c r="Y1991" i="151"/>
  <c r="Y1983" i="151"/>
  <c r="Y1975" i="151"/>
  <c r="Y1967" i="151"/>
  <c r="Y1959" i="151"/>
  <c r="Y1951" i="151"/>
  <c r="Y1943" i="151"/>
  <c r="Y1935" i="151"/>
  <c r="Y1927" i="151"/>
  <c r="Y1919" i="151"/>
  <c r="Y1911" i="151"/>
  <c r="Y1903" i="151"/>
  <c r="Y1895" i="151"/>
  <c r="Y1887" i="151"/>
  <c r="Y1879" i="151"/>
  <c r="Y1871" i="151"/>
  <c r="Y1863" i="151"/>
  <c r="Y1855" i="151"/>
  <c r="Y1847" i="151"/>
  <c r="Y1839" i="151"/>
  <c r="Y1831" i="151"/>
  <c r="Y1823" i="151"/>
  <c r="Y1815" i="151"/>
  <c r="Y1807" i="151"/>
  <c r="Y1799" i="151"/>
  <c r="Y1791" i="151"/>
  <c r="Y1783" i="151"/>
  <c r="Y1775" i="151"/>
  <c r="Y1767" i="151"/>
  <c r="Y1759" i="151"/>
  <c r="Y1751" i="151"/>
  <c r="Y1743" i="151"/>
  <c r="Y1735" i="151"/>
  <c r="Y1727" i="151"/>
  <c r="Y1719" i="151"/>
  <c r="Y1711" i="151"/>
  <c r="Y1703" i="151"/>
  <c r="Y1695" i="151"/>
  <c r="Y1687" i="151"/>
  <c r="Y1679" i="151"/>
  <c r="Y1671" i="151"/>
  <c r="Y1663" i="151"/>
  <c r="Y1655" i="151"/>
  <c r="Y1647" i="151"/>
  <c r="Y1639" i="151"/>
  <c r="Y1631" i="151"/>
  <c r="Y1623" i="151"/>
  <c r="Y1615" i="151"/>
  <c r="Y1607" i="151"/>
  <c r="Y1546" i="151"/>
  <c r="Y1309" i="151"/>
  <c r="Y1293" i="151"/>
  <c r="Y1285" i="151"/>
  <c r="Y1271" i="151"/>
  <c r="Y1258" i="151"/>
  <c r="Y1170" i="151"/>
  <c r="Y1162" i="151"/>
  <c r="Y1154" i="151"/>
  <c r="Y1146" i="151"/>
  <c r="Y1138" i="151"/>
  <c r="Y1130" i="151"/>
  <c r="Y1122" i="151"/>
  <c r="Y1114" i="151"/>
  <c r="Y1106" i="151"/>
  <c r="Y1090" i="151"/>
  <c r="Y1082" i="151"/>
  <c r="Y1074" i="151"/>
  <c r="Y1066" i="151"/>
  <c r="Y1058" i="151"/>
  <c r="Y1050" i="151"/>
  <c r="Y746" i="151"/>
  <c r="Y1547" i="151"/>
  <c r="Y1539" i="151"/>
  <c r="Y1504" i="151"/>
  <c r="Y1485" i="151"/>
  <c r="Y1469" i="151"/>
  <c r="Y1450" i="151"/>
  <c r="Y1431" i="151"/>
  <c r="Y1366" i="151"/>
  <c r="Y1334" i="151"/>
  <c r="Y741" i="151"/>
  <c r="Y733" i="151"/>
  <c r="Y725" i="151"/>
  <c r="Y717" i="151"/>
  <c r="Y709" i="151"/>
  <c r="Y693" i="151"/>
  <c r="Y629" i="151"/>
  <c r="Y565" i="151"/>
  <c r="Y979" i="151"/>
  <c r="Y947" i="151"/>
  <c r="Y621" i="151"/>
  <c r="Y557" i="151"/>
  <c r="Y525" i="151"/>
  <c r="Y1364" i="151"/>
  <c r="Y1356" i="151"/>
  <c r="Y1338" i="151"/>
  <c r="Y1330" i="151"/>
  <c r="Y1316" i="151"/>
  <c r="Y1284" i="151"/>
  <c r="Y1276" i="151"/>
  <c r="Y1249" i="151"/>
  <c r="Y1241" i="151"/>
  <c r="Y1201" i="151"/>
  <c r="Y1193" i="151"/>
  <c r="Y1169" i="151"/>
  <c r="Y1161" i="151"/>
  <c r="Y1153" i="151"/>
  <c r="Y1145" i="151"/>
  <c r="Y1137" i="151"/>
  <c r="Y1129" i="151"/>
  <c r="Y1121" i="151"/>
  <c r="Y1113" i="151"/>
  <c r="Y1105" i="151"/>
  <c r="Y1097" i="151"/>
  <c r="Y1089" i="151"/>
  <c r="Y1081" i="151"/>
  <c r="Y1073" i="151"/>
  <c r="Y1065" i="151"/>
  <c r="Y1057" i="151"/>
  <c r="Y1025" i="151"/>
  <c r="Y985" i="151"/>
  <c r="Y961" i="151"/>
  <c r="Y929" i="151"/>
  <c r="Y137" i="151"/>
  <c r="Y129" i="151"/>
  <c r="Y121" i="151"/>
  <c r="Y113" i="151"/>
  <c r="Y105" i="151"/>
  <c r="Y97" i="151"/>
  <c r="Y2853" i="151"/>
  <c r="Y2741" i="151"/>
  <c r="Y2733" i="151"/>
  <c r="Y2693" i="151"/>
  <c r="Y2685" i="151"/>
  <c r="Y2684" i="151"/>
  <c r="Y2676" i="151"/>
  <c r="Y2668" i="151"/>
  <c r="Y2660" i="151"/>
  <c r="Y2652" i="151"/>
  <c r="Y2644" i="151"/>
  <c r="Y2636" i="151"/>
  <c r="Y2628" i="151"/>
  <c r="Y2620" i="151"/>
  <c r="Y2612" i="151"/>
  <c r="Y2604" i="151"/>
  <c r="Y2596" i="151"/>
  <c r="Y2588" i="151"/>
  <c r="Y2580" i="151"/>
  <c r="Y2572" i="151"/>
  <c r="Y2564" i="151"/>
  <c r="Y2556" i="151"/>
  <c r="Y2548" i="151"/>
  <c r="Y2540" i="151"/>
  <c r="Y2532" i="151"/>
  <c r="Y2524" i="151"/>
  <c r="Y2516" i="151"/>
  <c r="Y2508" i="151"/>
  <c r="Y2500" i="151"/>
  <c r="Y2492" i="151"/>
  <c r="Y2484" i="151"/>
  <c r="Y2864" i="151"/>
  <c r="Y2848" i="151"/>
  <c r="Y2744" i="151"/>
  <c r="Y2696" i="151"/>
  <c r="Y2221" i="151"/>
  <c r="Y2213" i="151"/>
  <c r="Y2205" i="151"/>
  <c r="Y2197" i="151"/>
  <c r="Y2189" i="151"/>
  <c r="Y2181" i="151"/>
  <c r="Y2173" i="151"/>
  <c r="Y2165" i="151"/>
  <c r="Y2157" i="151"/>
  <c r="Y2149" i="151"/>
  <c r="Y2141" i="151"/>
  <c r="Y2133" i="151"/>
  <c r="Y2125" i="151"/>
  <c r="Y2117" i="151"/>
  <c r="Y2109" i="151"/>
  <c r="Y2101" i="151"/>
  <c r="Y2093" i="151"/>
  <c r="Y2857" i="151"/>
  <c r="Y2841" i="151"/>
  <c r="Y2860" i="151"/>
  <c r="Y2836" i="151"/>
  <c r="Y2847" i="151"/>
  <c r="Y2839" i="151"/>
  <c r="Y2751" i="151"/>
  <c r="Y2719" i="151"/>
  <c r="Y2085" i="151"/>
  <c r="Y2077" i="151"/>
  <c r="Y2069" i="151"/>
  <c r="Y2061" i="151"/>
  <c r="Y2053" i="151"/>
  <c r="Y2045" i="151"/>
  <c r="Y2037" i="151"/>
  <c r="Y2029" i="151"/>
  <c r="Y2021" i="151"/>
  <c r="Y2013" i="151"/>
  <c r="Y2005" i="151"/>
  <c r="Y1997" i="151"/>
  <c r="Y1989" i="151"/>
  <c r="Y1981" i="151"/>
  <c r="Y1973" i="151"/>
  <c r="Y1965" i="151"/>
  <c r="Y1957" i="151"/>
  <c r="Y1949" i="151"/>
  <c r="Y1941" i="151"/>
  <c r="Y1933" i="151"/>
  <c r="Y1925" i="151"/>
  <c r="Y1917" i="151"/>
  <c r="Y1909" i="151"/>
  <c r="Y1901" i="151"/>
  <c r="Y1893" i="151"/>
  <c r="Y1885" i="151"/>
  <c r="Y1877" i="151"/>
  <c r="Y1869" i="151"/>
  <c r="Y1861" i="151"/>
  <c r="Y1853" i="151"/>
  <c r="Y1845" i="151"/>
  <c r="Y1837" i="151"/>
  <c r="Y1829" i="151"/>
  <c r="Y1821" i="151"/>
  <c r="Y1813" i="151"/>
  <c r="Y1805" i="151"/>
  <c r="Y1797" i="151"/>
  <c r="Y1789" i="151"/>
  <c r="Y1781" i="151"/>
  <c r="Y1773" i="151"/>
  <c r="Y1765" i="151"/>
  <c r="Y1757" i="151"/>
  <c r="Y1749" i="151"/>
  <c r="Y1741" i="151"/>
  <c r="Y1733" i="151"/>
  <c r="Y1725" i="151"/>
  <c r="Y1717" i="151"/>
  <c r="Y1709" i="151"/>
  <c r="Y1701" i="151"/>
  <c r="Y1693" i="151"/>
  <c r="Y1685" i="151"/>
  <c r="Y1677" i="151"/>
  <c r="Y1669" i="151"/>
  <c r="Y1661" i="151"/>
  <c r="Y1653" i="151"/>
  <c r="Y1645" i="151"/>
  <c r="Y1637" i="151"/>
  <c r="Y1629" i="151"/>
  <c r="Y1621" i="151"/>
  <c r="Y1613" i="151"/>
  <c r="Y1550" i="151"/>
  <c r="Y1536" i="151"/>
  <c r="Y1501" i="151"/>
  <c r="Y1482" i="151"/>
  <c r="Y1466" i="151"/>
  <c r="Y1447" i="151"/>
  <c r="Y1379" i="151"/>
  <c r="Y1355" i="151"/>
  <c r="Y1306" i="151"/>
  <c r="Y1298" i="151"/>
  <c r="Y1274" i="151"/>
  <c r="Y1263" i="151"/>
  <c r="Y1231" i="151"/>
  <c r="Y1223" i="151"/>
  <c r="Y1111" i="151"/>
  <c r="Y1103" i="151"/>
  <c r="Y1095" i="151"/>
  <c r="Y1087" i="151"/>
  <c r="Y1079" i="151"/>
  <c r="Y1071" i="151"/>
  <c r="Y1063" i="151"/>
  <c r="Y1055" i="151"/>
  <c r="Y1047" i="151"/>
  <c r="Y1039" i="151"/>
  <c r="Y1031" i="151"/>
  <c r="Y1029" i="151"/>
  <c r="Y1529" i="151"/>
  <c r="Y1475" i="151"/>
  <c r="Y1459" i="151"/>
  <c r="Y1440" i="151"/>
  <c r="Y1418" i="151"/>
  <c r="Y1402" i="151"/>
  <c r="Y1380" i="151"/>
  <c r="Y1348" i="151"/>
  <c r="Y1337" i="151"/>
  <c r="Y1291" i="151"/>
  <c r="Y1283" i="151"/>
  <c r="Y1275" i="151"/>
  <c r="Y1256" i="151"/>
  <c r="Y1232" i="151"/>
  <c r="Y1224" i="151"/>
  <c r="Y1216" i="151"/>
  <c r="Y1208" i="151"/>
  <c r="Y1200" i="151"/>
  <c r="Y1192" i="151"/>
  <c r="Y1176" i="151"/>
  <c r="Y1008" i="151"/>
  <c r="Y1000" i="151"/>
  <c r="Y976" i="151"/>
  <c r="Y968" i="151"/>
  <c r="Y944" i="151"/>
  <c r="Y936" i="151"/>
  <c r="Y608" i="151"/>
  <c r="Y600" i="151"/>
  <c r="Y592" i="151"/>
  <c r="Y584" i="151"/>
  <c r="Y544" i="151"/>
  <c r="Y536" i="151"/>
  <c r="Y528" i="151"/>
  <c r="Y480" i="151"/>
  <c r="Y472" i="151"/>
  <c r="Y464" i="151"/>
  <c r="Y1532" i="151"/>
  <c r="Y1513" i="151"/>
  <c r="Y1443" i="151"/>
  <c r="Y1421" i="151"/>
  <c r="Y1405" i="151"/>
  <c r="Y1383" i="151"/>
  <c r="Y1359" i="151"/>
  <c r="Y1351" i="151"/>
  <c r="Y1318" i="151"/>
  <c r="Y1302" i="151"/>
  <c r="Y1286" i="151"/>
  <c r="Y1278" i="151"/>
  <c r="Y1267" i="151"/>
  <c r="Y1251" i="151"/>
  <c r="Y1235" i="151"/>
  <c r="Y1227" i="151"/>
  <c r="Y1019" i="151"/>
  <c r="Y1011" i="151"/>
  <c r="Y987" i="151"/>
  <c r="Y955" i="151"/>
  <c r="Y1516" i="151"/>
  <c r="Y1424" i="151"/>
  <c r="Y1408" i="151"/>
  <c r="Y1386" i="151"/>
  <c r="Y1370" i="151"/>
  <c r="Y1362" i="151"/>
  <c r="Y1327" i="151"/>
  <c r="Y1313" i="151"/>
  <c r="Y1305" i="151"/>
  <c r="Y1281" i="151"/>
  <c r="Y1254" i="151"/>
  <c r="Y1246" i="151"/>
  <c r="Y1238" i="151"/>
  <c r="Y1166" i="151"/>
  <c r="Y1158" i="151"/>
  <c r="Y1150" i="151"/>
  <c r="Y1142" i="151"/>
  <c r="Y1134" i="151"/>
  <c r="Y1126" i="151"/>
  <c r="Y1118" i="151"/>
  <c r="Y1110" i="151"/>
  <c r="Y1102" i="151"/>
  <c r="Y1094" i="151"/>
  <c r="Y1086" i="151"/>
  <c r="Y1078" i="151"/>
  <c r="Y1070" i="151"/>
  <c r="Y1062" i="151"/>
  <c r="Y1054" i="151"/>
  <c r="Y1046" i="151"/>
  <c r="Y1038" i="151"/>
  <c r="Y1022" i="151"/>
  <c r="Y990" i="151"/>
  <c r="Y982" i="151"/>
  <c r="Y958" i="151"/>
  <c r="Y950" i="151"/>
  <c r="Y926" i="151"/>
  <c r="Y670" i="151"/>
  <c r="Y662" i="151"/>
  <c r="Y654" i="151"/>
  <c r="Y646" i="151"/>
  <c r="Y638" i="151"/>
  <c r="Y630" i="151"/>
  <c r="Y1049" i="151"/>
  <c r="Y1041" i="151"/>
  <c r="Y1033" i="151"/>
  <c r="Y993" i="151"/>
  <c r="Y953" i="151"/>
  <c r="Y1336" i="151"/>
  <c r="Y1328" i="151"/>
  <c r="Y992" i="151"/>
  <c r="Y2997" i="151"/>
  <c r="Y2989" i="151"/>
  <c r="Y2981" i="151"/>
  <c r="Y2973" i="151"/>
  <c r="Y2965" i="151"/>
  <c r="Y2957" i="151"/>
  <c r="Y2949" i="151"/>
  <c r="Y2941" i="151"/>
  <c r="Y2933" i="151"/>
  <c r="Y2925" i="151"/>
  <c r="Y2917" i="151"/>
  <c r="Y2909" i="151"/>
  <c r="Y2901" i="151"/>
  <c r="Y2893" i="151"/>
  <c r="Y2856" i="151"/>
  <c r="Y2840" i="151"/>
  <c r="Y1407" i="151"/>
  <c r="Y1339" i="151"/>
  <c r="Y1317" i="151"/>
  <c r="Y1301" i="151"/>
  <c r="Y984" i="151"/>
  <c r="Y1397" i="151"/>
  <c r="Y1471" i="151"/>
  <c r="Y1272" i="151"/>
  <c r="Y2731" i="151"/>
  <c r="Y2339" i="151"/>
  <c r="Y1489" i="151"/>
  <c r="Y1417" i="151"/>
  <c r="Y1367" i="151"/>
  <c r="Y1273" i="151"/>
  <c r="Y1184" i="151"/>
  <c r="Y580" i="151"/>
  <c r="Y484" i="151"/>
  <c r="Y2833" i="151"/>
  <c r="Y2825" i="151"/>
  <c r="Y2817" i="151"/>
  <c r="Y2809" i="151"/>
  <c r="Y2801" i="151"/>
  <c r="Y2793" i="151"/>
  <c r="Y2785" i="151"/>
  <c r="Y2777" i="151"/>
  <c r="Y2769" i="151"/>
  <c r="Y2761" i="151"/>
  <c r="Y2753" i="151"/>
  <c r="Y1509" i="151"/>
  <c r="Y1473" i="151"/>
  <c r="Y1445" i="151"/>
  <c r="Y1381" i="151"/>
  <c r="Y1279" i="151"/>
  <c r="Y1024" i="151"/>
  <c r="Y952" i="151"/>
  <c r="Y2697" i="151"/>
  <c r="Y1649" i="151"/>
  <c r="Y1641" i="151"/>
  <c r="Y1633" i="151"/>
  <c r="Y1625" i="151"/>
  <c r="Y1617" i="151"/>
  <c r="Y1609" i="151"/>
  <c r="Y1601" i="151"/>
  <c r="Y1593" i="151"/>
  <c r="Y1585" i="151"/>
  <c r="Y1577" i="151"/>
  <c r="Y1569" i="151"/>
  <c r="Y1561" i="151"/>
  <c r="Y1553" i="151"/>
  <c r="Y623" i="151"/>
  <c r="Y599" i="151"/>
  <c r="Y1368" i="151"/>
  <c r="Y1277" i="151"/>
  <c r="Y1599" i="151"/>
  <c r="Y1591" i="151"/>
  <c r="Y1583" i="151"/>
  <c r="Y1575" i="151"/>
  <c r="Y1567" i="151"/>
  <c r="Y1559" i="151"/>
  <c r="Y1435" i="151"/>
  <c r="Y1385" i="151"/>
  <c r="Y1371" i="151"/>
  <c r="Y1363" i="151"/>
  <c r="Y1292" i="151"/>
  <c r="Y1289" i="151"/>
  <c r="Y1204" i="151"/>
  <c r="Y2749" i="151"/>
  <c r="Y1499" i="151"/>
  <c r="Y1477" i="151"/>
  <c r="Y2832" i="151"/>
  <c r="Y2824" i="151"/>
  <c r="Y2816" i="151"/>
  <c r="Y2808" i="151"/>
  <c r="Y2800" i="151"/>
  <c r="Y2792" i="151"/>
  <c r="Y1605" i="151"/>
  <c r="Y1597" i="151"/>
  <c r="Y1589" i="151"/>
  <c r="Y1581" i="151"/>
  <c r="Y1573" i="151"/>
  <c r="Y1565" i="151"/>
  <c r="Y1557" i="151"/>
  <c r="Y1419" i="151"/>
  <c r="Y1391" i="151"/>
  <c r="Y2476" i="151"/>
  <c r="Y2468" i="151"/>
  <c r="Y2460" i="151"/>
  <c r="Y2452" i="151"/>
  <c r="Y2444" i="151"/>
  <c r="Y2436" i="151"/>
  <c r="Y2428" i="151"/>
  <c r="Y2420" i="151"/>
  <c r="Y2412" i="151"/>
  <c r="Y2404" i="151"/>
  <c r="Y2396" i="151"/>
  <c r="Y2388" i="151"/>
  <c r="Y2380" i="151"/>
  <c r="Y2372" i="151"/>
  <c r="Y2364" i="151"/>
  <c r="Y2356" i="151"/>
  <c r="Y2348" i="151"/>
  <c r="Y2340" i="151"/>
  <c r="Y2332" i="151"/>
  <c r="Y2324" i="151"/>
  <c r="Y2316" i="151"/>
  <c r="Y2308" i="151"/>
  <c r="Y2300" i="151"/>
  <c r="Y2292" i="151"/>
  <c r="Y2284" i="151"/>
  <c r="Y2276" i="151"/>
  <c r="Y2268" i="151"/>
  <c r="Y2260" i="151"/>
  <c r="Y2252" i="151"/>
  <c r="Y2244" i="151"/>
  <c r="Y2236" i="151"/>
  <c r="Y1551" i="151"/>
  <c r="Y1497" i="151"/>
  <c r="Y1457" i="151"/>
  <c r="Y1423" i="151"/>
  <c r="Y1403" i="151"/>
  <c r="Y1331" i="151"/>
  <c r="Y1307" i="151"/>
  <c r="Y1304" i="151"/>
  <c r="Y1296" i="151"/>
  <c r="Y1280" i="151"/>
  <c r="Y1265" i="151"/>
  <c r="Y1545" i="151"/>
  <c r="Y1542" i="151"/>
  <c r="Y1531" i="151"/>
  <c r="Y1503" i="151"/>
  <c r="Y1483" i="151"/>
  <c r="Y1449" i="151"/>
  <c r="Y1429" i="151"/>
  <c r="Y1409" i="151"/>
  <c r="Y1375" i="151"/>
  <c r="Y1372" i="151"/>
  <c r="Y1361" i="151"/>
  <c r="Y1349" i="151"/>
  <c r="Y1299" i="151"/>
  <c r="Y1287" i="151"/>
  <c r="Y1259" i="151"/>
  <c r="Y1247" i="151"/>
  <c r="Y960" i="151"/>
  <c r="Y493" i="151"/>
  <c r="Y460" i="151"/>
  <c r="Y2999" i="151"/>
  <c r="Y2991" i="151"/>
  <c r="Y2983" i="151"/>
  <c r="Y2975" i="151"/>
  <c r="Y2967" i="151"/>
  <c r="Y2959" i="151"/>
  <c r="Y2951" i="151"/>
  <c r="Y2943" i="151"/>
  <c r="Y2935" i="151"/>
  <c r="Y2927" i="151"/>
  <c r="Y2919" i="151"/>
  <c r="Y2911" i="151"/>
  <c r="Y2903" i="151"/>
  <c r="Y2895" i="151"/>
  <c r="Y2887" i="151"/>
  <c r="Y2879" i="151"/>
  <c r="Y2871" i="151"/>
  <c r="Y2852" i="151"/>
  <c r="Y2844" i="151"/>
  <c r="Y2830" i="151"/>
  <c r="Y2822" i="151"/>
  <c r="Y2814" i="151"/>
  <c r="Y2806" i="151"/>
  <c r="Y2798" i="151"/>
  <c r="Y2790" i="151"/>
  <c r="Y2782" i="151"/>
  <c r="Y2774" i="151"/>
  <c r="Y2766" i="151"/>
  <c r="Y2758" i="151"/>
  <c r="Y2712" i="151"/>
  <c r="Y2709" i="151"/>
  <c r="Y2701" i="151"/>
  <c r="Y2698" i="151"/>
  <c r="Y2146" i="151"/>
  <c r="Y2138" i="151"/>
  <c r="Y2130" i="151"/>
  <c r="Y2122" i="151"/>
  <c r="Y2114" i="151"/>
  <c r="Y2106" i="151"/>
  <c r="Y2098" i="151"/>
  <c r="Y2090" i="151"/>
  <c r="Y2082" i="151"/>
  <c r="Y2074" i="151"/>
  <c r="Y2066" i="151"/>
  <c r="Y2058" i="151"/>
  <c r="Y2050" i="151"/>
  <c r="Y2042" i="151"/>
  <c r="Y2034" i="151"/>
  <c r="Y2026" i="151"/>
  <c r="Y2018" i="151"/>
  <c r="Y2010" i="151"/>
  <c r="Y2002" i="151"/>
  <c r="Y1730" i="151"/>
  <c r="Y1690" i="151"/>
  <c r="Y1674" i="151"/>
  <c r="Y1666" i="151"/>
  <c r="Y1343" i="151"/>
  <c r="Y1340" i="151"/>
  <c r="Y1329" i="151"/>
  <c r="Y1549" i="151"/>
  <c r="Y1537" i="151"/>
  <c r="Y1526" i="151"/>
  <c r="Y1523" i="151"/>
  <c r="Y1481" i="151"/>
  <c r="Y1461" i="151"/>
  <c r="Y1441" i="151"/>
  <c r="Y1332" i="151"/>
  <c r="Y1311" i="151"/>
  <c r="Y1308" i="151"/>
  <c r="Y1297" i="151"/>
  <c r="Y1257" i="151"/>
  <c r="Y1245" i="151"/>
  <c r="Y612" i="151"/>
  <c r="Y2885" i="151"/>
  <c r="Y2877" i="151"/>
  <c r="Y2869" i="151"/>
  <c r="Y2850" i="151"/>
  <c r="Y2718" i="151"/>
  <c r="Y1487" i="151"/>
  <c r="Y1467" i="151"/>
  <c r="Y1433" i="151"/>
  <c r="Y1413" i="151"/>
  <c r="Y1393" i="151"/>
  <c r="Y1347" i="151"/>
  <c r="Y1335" i="151"/>
  <c r="Y1324" i="151"/>
  <c r="Y1321" i="151"/>
  <c r="Y1300" i="151"/>
  <c r="Y1248" i="151"/>
  <c r="Y1212" i="151"/>
  <c r="Y2845" i="151"/>
  <c r="Y2331" i="151"/>
  <c r="Y2323" i="151"/>
  <c r="Y2315" i="151"/>
  <c r="Y2307" i="151"/>
  <c r="Y2299" i="151"/>
  <c r="Y2291" i="151"/>
  <c r="Y2283" i="151"/>
  <c r="Y2275" i="151"/>
  <c r="Y2267" i="151"/>
  <c r="Y2259" i="151"/>
  <c r="Y2251" i="151"/>
  <c r="Y2243" i="151"/>
  <c r="Y2235" i="151"/>
  <c r="Y2227" i="151"/>
  <c r="Y2219" i="151"/>
  <c r="Y2211" i="151"/>
  <c r="Y2203" i="151"/>
  <c r="Y2195" i="151"/>
  <c r="Y2187" i="151"/>
  <c r="Y2179" i="151"/>
  <c r="Y2171" i="151"/>
  <c r="Y2163" i="151"/>
  <c r="Y2155" i="151"/>
  <c r="Y1535" i="151"/>
  <c r="Y1521" i="151"/>
  <c r="Y1315" i="151"/>
  <c r="Y591" i="151"/>
  <c r="Y2740" i="151"/>
  <c r="Y2732" i="151"/>
  <c r="Y1541" i="151"/>
  <c r="Y1538" i="151"/>
  <c r="Y1530" i="151"/>
  <c r="Y1527" i="151"/>
  <c r="Y1465" i="151"/>
  <c r="Y1360" i="151"/>
  <c r="Y1357" i="151"/>
  <c r="Y1255" i="151"/>
  <c r="Y1252" i="151"/>
  <c r="Y1016" i="151"/>
  <c r="Y2737" i="151"/>
  <c r="Y2715" i="151"/>
  <c r="Y2706" i="151"/>
  <c r="Y2681" i="151"/>
  <c r="Y2673" i="151"/>
  <c r="Y2665" i="151"/>
  <c r="Y2657" i="151"/>
  <c r="Y2649" i="151"/>
  <c r="Y2641" i="151"/>
  <c r="Y2633" i="151"/>
  <c r="Y2625" i="151"/>
  <c r="Y2617" i="151"/>
  <c r="Y2609" i="151"/>
  <c r="Y2601" i="151"/>
  <c r="Y2593" i="151"/>
  <c r="Y2585" i="151"/>
  <c r="Y2577" i="151"/>
  <c r="Y2569" i="151"/>
  <c r="Y2561" i="151"/>
  <c r="Y2553" i="151"/>
  <c r="Y2545" i="151"/>
  <c r="Y2537" i="151"/>
  <c r="Y2529" i="151"/>
  <c r="Y2521" i="151"/>
  <c r="Y2513" i="151"/>
  <c r="Y2505" i="151"/>
  <c r="Y2497" i="151"/>
  <c r="Y2489" i="151"/>
  <c r="Y2481" i="151"/>
  <c r="Y2473" i="151"/>
  <c r="Y2465" i="151"/>
  <c r="Y2457" i="151"/>
  <c r="Y2449" i="151"/>
  <c r="Y2441" i="151"/>
  <c r="Y2433" i="151"/>
  <c r="Y2425" i="151"/>
  <c r="Y2417" i="151"/>
  <c r="Y2409" i="151"/>
  <c r="Y2401" i="151"/>
  <c r="Y2393" i="151"/>
  <c r="Y2385" i="151"/>
  <c r="Y2377" i="151"/>
  <c r="Y2369" i="151"/>
  <c r="Y2361" i="151"/>
  <c r="Y2353" i="151"/>
  <c r="Y2345" i="151"/>
  <c r="Y2337" i="151"/>
  <c r="Y2329" i="151"/>
  <c r="Y2321" i="151"/>
  <c r="Y2313" i="151"/>
  <c r="Y2305" i="151"/>
  <c r="Y2297" i="151"/>
  <c r="Y2289" i="151"/>
  <c r="Y2281" i="151"/>
  <c r="Y2273" i="151"/>
  <c r="Y2265" i="151"/>
  <c r="Y2257" i="151"/>
  <c r="Y2249" i="151"/>
  <c r="Y2241" i="151"/>
  <c r="Y2233" i="151"/>
  <c r="Y2225" i="151"/>
  <c r="Y2217" i="151"/>
  <c r="Y2209" i="151"/>
  <c r="Y2201" i="151"/>
  <c r="Y2193" i="151"/>
  <c r="Y2185" i="151"/>
  <c r="Y2177" i="151"/>
  <c r="Y2169" i="151"/>
  <c r="Y2161" i="151"/>
  <c r="Y2153" i="151"/>
  <c r="Y2866" i="151"/>
  <c r="Y2863" i="151"/>
  <c r="Y2728" i="151"/>
  <c r="Y2725" i="151"/>
  <c r="Y2724" i="151"/>
  <c r="Y2711" i="151"/>
  <c r="Y2690" i="151"/>
  <c r="Y2143" i="151"/>
  <c r="Y2135" i="151"/>
  <c r="Y2127" i="151"/>
  <c r="Y2119" i="151"/>
  <c r="Y2111" i="151"/>
  <c r="Y2103" i="151"/>
  <c r="Y2717" i="151"/>
  <c r="Y2861" i="151"/>
  <c r="Y2858" i="151"/>
  <c r="Y2855" i="151"/>
  <c r="Y2849" i="151"/>
  <c r="Y2843" i="151"/>
  <c r="Y2837" i="151"/>
  <c r="Y2834" i="151"/>
  <c r="Y2742" i="151"/>
  <c r="Y2734" i="151"/>
  <c r="Y2703" i="151"/>
  <c r="Y2686" i="151"/>
  <c r="Y2867" i="151"/>
  <c r="Y2456" i="151"/>
  <c r="Y2448" i="151"/>
  <c r="Y2440" i="151"/>
  <c r="Y2432" i="151"/>
  <c r="Y2424" i="151"/>
  <c r="Y2416" i="151"/>
  <c r="Y2408" i="151"/>
  <c r="Y2400" i="151"/>
  <c r="Y2312" i="151"/>
  <c r="Y2304" i="151"/>
  <c r="Y2296" i="151"/>
  <c r="Y2288" i="151"/>
  <c r="Y2280" i="151"/>
  <c r="Y2272" i="151"/>
  <c r="Y2264" i="151"/>
  <c r="Y2256" i="151"/>
  <c r="Y2248" i="151"/>
  <c r="Y2240" i="151"/>
  <c r="Y2232" i="151"/>
  <c r="Y2224" i="151"/>
  <c r="Y2216" i="151"/>
  <c r="Y2208" i="151"/>
  <c r="Y2200" i="151"/>
  <c r="Y2192" i="151"/>
  <c r="Y2184" i="151"/>
  <c r="Y2176" i="151"/>
  <c r="Y2168" i="151"/>
  <c r="Y2160" i="151"/>
  <c r="Y2152" i="151"/>
  <c r="Y3000" i="151"/>
  <c r="Y2992" i="151"/>
  <c r="Y2984" i="151"/>
  <c r="Y2976" i="151"/>
  <c r="Y2968" i="151"/>
  <c r="Y2960" i="151"/>
  <c r="Y2952" i="151"/>
  <c r="Y2944" i="151"/>
  <c r="Y2936" i="151"/>
  <c r="Y2928" i="151"/>
  <c r="Y2920" i="151"/>
  <c r="Y2912" i="151"/>
  <c r="Y2904" i="151"/>
  <c r="Y2896" i="151"/>
  <c r="Y2888" i="151"/>
  <c r="Y2880" i="151"/>
  <c r="Y2872" i="151"/>
  <c r="Y2865" i="151"/>
  <c r="Y2862" i="151"/>
  <c r="Y2859" i="151"/>
  <c r="Y2835" i="151"/>
  <c r="Y2735" i="151"/>
  <c r="Y2727" i="151"/>
  <c r="Y1540" i="151"/>
  <c r="Y1511" i="151"/>
  <c r="Y1508" i="151"/>
  <c r="Y1492" i="151"/>
  <c r="Y1476" i="151"/>
  <c r="Y1460" i="151"/>
  <c r="Y1444" i="151"/>
  <c r="Y1428" i="151"/>
  <c r="Y1412" i="151"/>
  <c r="Y1396" i="151"/>
  <c r="Y1544" i="151"/>
  <c r="Y1514" i="151"/>
  <c r="Y1502" i="151"/>
  <c r="Y1486" i="151"/>
  <c r="Y1470" i="151"/>
  <c r="Y1454" i="151"/>
  <c r="Y1438" i="151"/>
  <c r="Y1422" i="151"/>
  <c r="Y1406" i="151"/>
  <c r="Y1390" i="151"/>
  <c r="Y1374" i="151"/>
  <c r="Y1342" i="151"/>
  <c r="Y1310" i="151"/>
  <c r="Y1548" i="151"/>
  <c r="Y1520" i="151"/>
  <c r="Y1517" i="151"/>
  <c r="Y1496" i="151"/>
  <c r="Y1480" i="151"/>
  <c r="Y1464" i="151"/>
  <c r="Y1448" i="151"/>
  <c r="Y1432" i="151"/>
  <c r="Y1416" i="151"/>
  <c r="Y1400" i="151"/>
  <c r="Y1384" i="151"/>
  <c r="Y1346" i="151"/>
  <c r="Y1314" i="151"/>
  <c r="Y1552" i="151"/>
  <c r="Y1512" i="151"/>
  <c r="Y1506" i="151"/>
  <c r="Y1490" i="151"/>
  <c r="Y1474" i="151"/>
  <c r="Y1458" i="151"/>
  <c r="Y1442" i="151"/>
  <c r="Y1426" i="151"/>
  <c r="Y1410" i="151"/>
  <c r="Y1394" i="151"/>
  <c r="Y1378" i="151"/>
  <c r="Y1350" i="151"/>
  <c r="Y1994" i="151"/>
  <c r="Y1986" i="151"/>
  <c r="Y1978" i="151"/>
  <c r="Y1970" i="151"/>
  <c r="Y1962" i="151"/>
  <c r="Y1954" i="151"/>
  <c r="Y1946" i="151"/>
  <c r="Y1938" i="151"/>
  <c r="Y1930" i="151"/>
  <c r="Y1922" i="151"/>
  <c r="Y1914" i="151"/>
  <c r="Y1906" i="151"/>
  <c r="Y1898" i="151"/>
  <c r="Y1890" i="151"/>
  <c r="Y1882" i="151"/>
  <c r="Y1874" i="151"/>
  <c r="Y1866" i="151"/>
  <c r="Y1858" i="151"/>
  <c r="Y1850" i="151"/>
  <c r="Y1842" i="151"/>
  <c r="Y1834" i="151"/>
  <c r="Y1826" i="151"/>
  <c r="Y1818" i="151"/>
  <c r="Y1810" i="151"/>
  <c r="Y1802" i="151"/>
  <c r="Y1794" i="151"/>
  <c r="Y1786" i="151"/>
  <c r="Y1778" i="151"/>
  <c r="Y1770" i="151"/>
  <c r="Y1762" i="151"/>
  <c r="Y1754" i="151"/>
  <c r="Y1746" i="151"/>
  <c r="Y1738" i="151"/>
  <c r="Y1722" i="151"/>
  <c r="Y1714" i="151"/>
  <c r="Y1706" i="151"/>
  <c r="Y1698" i="151"/>
  <c r="Y1682" i="151"/>
  <c r="Y1658" i="151"/>
  <c r="Y1650" i="151"/>
  <c r="Y1642" i="151"/>
  <c r="Y1634" i="151"/>
  <c r="Y1626" i="151"/>
  <c r="Y1618" i="151"/>
  <c r="Y1610" i="151"/>
  <c r="Y1602" i="151"/>
  <c r="Y1594" i="151"/>
  <c r="Y1586" i="151"/>
  <c r="Y1578" i="151"/>
  <c r="Y1570" i="151"/>
  <c r="Y1562" i="151"/>
  <c r="Y1554" i="151"/>
  <c r="Y1524" i="151"/>
  <c r="Y1515" i="151"/>
  <c r="Y1500" i="151"/>
  <c r="Y1484" i="151"/>
  <c r="Y1468" i="151"/>
  <c r="Y1452" i="151"/>
  <c r="Y1436" i="151"/>
  <c r="Y1420" i="151"/>
  <c r="Y1404" i="151"/>
  <c r="Y1388" i="151"/>
  <c r="Y1354" i="151"/>
  <c r="Y1322" i="151"/>
  <c r="Y1290" i="151"/>
  <c r="Y1528" i="151"/>
  <c r="Y1518" i="151"/>
  <c r="Y1510" i="151"/>
  <c r="Y1494" i="151"/>
  <c r="Y1478" i="151"/>
  <c r="Y1462" i="151"/>
  <c r="Y1446" i="151"/>
  <c r="Y1430" i="151"/>
  <c r="Y1414" i="151"/>
  <c r="Y1398" i="151"/>
  <c r="Y1382" i="151"/>
  <c r="Y1358" i="151"/>
  <c r="Y1326" i="151"/>
  <c r="Y1234" i="151"/>
  <c r="Y1226" i="151"/>
  <c r="Y1209" i="151"/>
  <c r="Y1206" i="151"/>
  <c r="Y1203" i="151"/>
  <c r="Y1195" i="151"/>
  <c r="Y1181" i="151"/>
  <c r="Y1178" i="151"/>
  <c r="Y1175" i="151"/>
  <c r="Y1164" i="151"/>
  <c r="Y1156" i="151"/>
  <c r="Y1148" i="151"/>
  <c r="Y1140" i="151"/>
  <c r="Y1132" i="151"/>
  <c r="Y1124" i="151"/>
  <c r="Y1116" i="151"/>
  <c r="Y1108" i="151"/>
  <c r="Y1100" i="151"/>
  <c r="Y1092" i="151"/>
  <c r="Y1084" i="151"/>
  <c r="Y1076" i="151"/>
  <c r="Y1068" i="151"/>
  <c r="Y1060" i="151"/>
  <c r="Y1052" i="151"/>
  <c r="Y1044" i="151"/>
  <c r="Y1036" i="151"/>
  <c r="Y1028" i="151"/>
  <c r="Y1005" i="151"/>
  <c r="Y1002" i="151"/>
  <c r="Y999" i="151"/>
  <c r="Y973" i="151"/>
  <c r="Y970" i="151"/>
  <c r="Y967" i="151"/>
  <c r="Y941" i="151"/>
  <c r="Y938" i="151"/>
  <c r="Y935" i="151"/>
  <c r="Y665" i="151"/>
  <c r="Y657" i="151"/>
  <c r="Y649" i="151"/>
  <c r="Y641" i="151"/>
  <c r="Y633" i="151"/>
  <c r="Y103" i="151"/>
  <c r="Y95" i="151"/>
  <c r="Y1282" i="151"/>
  <c r="Y1250" i="151"/>
  <c r="Y1243" i="151"/>
  <c r="Y1229" i="151"/>
  <c r="Y1221" i="151"/>
  <c r="Y1218" i="151"/>
  <c r="Y1215" i="151"/>
  <c r="Y1198" i="151"/>
  <c r="Y1190" i="151"/>
  <c r="Y1187" i="151"/>
  <c r="Y1167" i="151"/>
  <c r="Y1159" i="151"/>
  <c r="Y1151" i="151"/>
  <c r="Y1143" i="151"/>
  <c r="Y1135" i="151"/>
  <c r="Y1127" i="151"/>
  <c r="Y1119" i="151"/>
  <c r="Y1017" i="151"/>
  <c r="Y1014" i="151"/>
  <c r="Y796" i="151"/>
  <c r="Y788" i="151"/>
  <c r="Y780" i="151"/>
  <c r="Y772" i="151"/>
  <c r="Y764" i="151"/>
  <c r="Y756" i="151"/>
  <c r="Y748" i="151"/>
  <c r="Y740" i="151"/>
  <c r="Y732" i="151"/>
  <c r="Y700" i="151"/>
  <c r="Y684" i="151"/>
  <c r="Y668" i="151"/>
  <c r="Y660" i="151"/>
  <c r="Y652" i="151"/>
  <c r="Y644" i="151"/>
  <c r="Y636" i="151"/>
  <c r="Y628" i="151"/>
  <c r="Y576" i="151"/>
  <c r="Y568" i="151"/>
  <c r="Y560" i="151"/>
  <c r="Y559" i="151"/>
  <c r="Y549" i="151"/>
  <c r="Y500" i="151"/>
  <c r="Y1098" i="151"/>
  <c r="Y1042" i="151"/>
  <c r="Y1034" i="151"/>
  <c r="Y1026" i="151"/>
  <c r="Y1023" i="151"/>
  <c r="Y997" i="151"/>
  <c r="Y994" i="151"/>
  <c r="Y991" i="151"/>
  <c r="Y965" i="151"/>
  <c r="Y962" i="151"/>
  <c r="Y959" i="151"/>
  <c r="Y933" i="151"/>
  <c r="Y930" i="151"/>
  <c r="Y927" i="151"/>
  <c r="Y671" i="151"/>
  <c r="Y663" i="151"/>
  <c r="Y655" i="151"/>
  <c r="Y647" i="151"/>
  <c r="Y639" i="151"/>
  <c r="Y631" i="151"/>
  <c r="Y620" i="151"/>
  <c r="Y552" i="151"/>
  <c r="Y541" i="151"/>
  <c r="Y1213" i="151"/>
  <c r="Y1210" i="151"/>
  <c r="Y1207" i="151"/>
  <c r="Y1185" i="151"/>
  <c r="Y1182" i="151"/>
  <c r="Y1179" i="151"/>
  <c r="Y1009" i="151"/>
  <c r="Y1006" i="151"/>
  <c r="Y1003" i="151"/>
  <c r="Y977" i="151"/>
  <c r="Y974" i="151"/>
  <c r="Y971" i="151"/>
  <c r="Y945" i="151"/>
  <c r="Y942" i="151"/>
  <c r="Y939" i="151"/>
  <c r="Y738" i="151"/>
  <c r="Y666" i="151"/>
  <c r="Y658" i="151"/>
  <c r="Y650" i="151"/>
  <c r="Y642" i="151"/>
  <c r="Y634" i="151"/>
  <c r="Y604" i="151"/>
  <c r="Y596" i="151"/>
  <c r="Y527" i="151"/>
  <c r="Y517" i="151"/>
  <c r="Y462" i="151"/>
  <c r="Y136" i="151"/>
  <c r="Y128" i="151"/>
  <c r="Y120" i="151"/>
  <c r="Y112" i="151"/>
  <c r="Y104" i="151"/>
  <c r="Y96" i="151"/>
  <c r="Y1294" i="151"/>
  <c r="Y1262" i="151"/>
  <c r="Y1230" i="151"/>
  <c r="Y1222" i="151"/>
  <c r="Y1219" i="151"/>
  <c r="Y1199" i="151"/>
  <c r="Y1191" i="151"/>
  <c r="Y1168" i="151"/>
  <c r="Y1160" i="151"/>
  <c r="Y1152" i="151"/>
  <c r="Y1144" i="151"/>
  <c r="Y1136" i="151"/>
  <c r="Y1128" i="151"/>
  <c r="Y1120" i="151"/>
  <c r="Y1112" i="151"/>
  <c r="Y1104" i="151"/>
  <c r="Y1096" i="151"/>
  <c r="Y1088" i="151"/>
  <c r="Y1080" i="151"/>
  <c r="Y1072" i="151"/>
  <c r="Y1064" i="151"/>
  <c r="Y1056" i="151"/>
  <c r="Y1048" i="151"/>
  <c r="Y1040" i="151"/>
  <c r="Y1032" i="151"/>
  <c r="Y1021" i="151"/>
  <c r="Y1018" i="151"/>
  <c r="Y1015" i="151"/>
  <c r="Y989" i="151"/>
  <c r="Y986" i="151"/>
  <c r="Y983" i="151"/>
  <c r="Y957" i="151"/>
  <c r="Y954" i="151"/>
  <c r="Y951" i="151"/>
  <c r="Y925" i="151"/>
  <c r="Y765" i="151"/>
  <c r="Y757" i="151"/>
  <c r="Y749" i="151"/>
  <c r="Y701" i="151"/>
  <c r="Y685" i="151"/>
  <c r="Y677" i="151"/>
  <c r="Y669" i="151"/>
  <c r="Y661" i="151"/>
  <c r="Y653" i="151"/>
  <c r="Y520" i="151"/>
  <c r="Y235" i="151"/>
  <c r="Y227" i="151"/>
  <c r="Y219" i="151"/>
  <c r="Y211" i="151"/>
  <c r="Y203" i="151"/>
  <c r="Y195" i="151"/>
  <c r="Y187" i="151"/>
  <c r="Y179" i="151"/>
  <c r="Y171" i="151"/>
  <c r="Y163" i="151"/>
  <c r="Y155" i="151"/>
  <c r="Y147" i="151"/>
  <c r="Y139" i="151"/>
  <c r="Y131" i="151"/>
  <c r="Y123" i="151"/>
  <c r="Y115" i="151"/>
  <c r="Y107" i="151"/>
  <c r="Y99" i="151"/>
  <c r="Y91" i="151"/>
  <c r="Y83" i="151"/>
  <c r="Y75" i="151"/>
  <c r="Y67" i="151"/>
  <c r="Y59" i="151"/>
  <c r="Y51" i="151"/>
  <c r="Y43" i="151"/>
  <c r="Y35" i="151"/>
  <c r="Y27" i="151"/>
  <c r="Y19" i="151"/>
  <c r="Y1266" i="151"/>
  <c r="Y1233" i="151"/>
  <c r="Y1225" i="151"/>
  <c r="Y1205" i="151"/>
  <c r="Y1202" i="151"/>
  <c r="Y1194" i="151"/>
  <c r="Y1177" i="151"/>
  <c r="Y1174" i="151"/>
  <c r="Y1171" i="151"/>
  <c r="Y1163" i="151"/>
  <c r="Y1155" i="151"/>
  <c r="Y1147" i="151"/>
  <c r="Y1139" i="151"/>
  <c r="Y1131" i="151"/>
  <c r="Y1123" i="151"/>
  <c r="Y1115" i="151"/>
  <c r="Y1107" i="151"/>
  <c r="Y1099" i="151"/>
  <c r="Y1091" i="151"/>
  <c r="Y1083" i="151"/>
  <c r="Y1075" i="151"/>
  <c r="Y1067" i="151"/>
  <c r="Y1059" i="151"/>
  <c r="Y1051" i="151"/>
  <c r="Y1043" i="151"/>
  <c r="Y1035" i="151"/>
  <c r="Y1027" i="151"/>
  <c r="Y1001" i="151"/>
  <c r="Y998" i="151"/>
  <c r="Y995" i="151"/>
  <c r="Y969" i="151"/>
  <c r="Y966" i="151"/>
  <c r="Y963" i="151"/>
  <c r="Y937" i="151"/>
  <c r="Y934" i="151"/>
  <c r="Y931" i="151"/>
  <c r="Y672" i="151"/>
  <c r="Y664" i="151"/>
  <c r="Y656" i="151"/>
  <c r="Y648" i="151"/>
  <c r="Y640" i="151"/>
  <c r="Y632" i="151"/>
  <c r="Y624" i="151"/>
  <c r="Y613" i="151"/>
  <c r="Y572" i="151"/>
  <c r="Y564" i="151"/>
  <c r="Y512" i="151"/>
  <c r="Y504" i="151"/>
  <c r="Y496" i="151"/>
  <c r="Y495" i="151"/>
  <c r="Y485" i="151"/>
  <c r="Y468" i="151"/>
  <c r="Y102" i="151"/>
  <c r="Y94" i="151"/>
  <c r="Y1270" i="151"/>
  <c r="Y1242" i="151"/>
  <c r="Y1239" i="151"/>
  <c r="Y1228" i="151"/>
  <c r="Y1217" i="151"/>
  <c r="Y1214" i="151"/>
  <c r="Y1211" i="151"/>
  <c r="Y1197" i="151"/>
  <c r="Y1189" i="151"/>
  <c r="Y1186" i="151"/>
  <c r="Y1183" i="151"/>
  <c r="Y1030" i="151"/>
  <c r="Y1013" i="151"/>
  <c r="Y1010" i="151"/>
  <c r="Y1007" i="151"/>
  <c r="Y981" i="151"/>
  <c r="Y978" i="151"/>
  <c r="Y975" i="151"/>
  <c r="Y949" i="151"/>
  <c r="Y946" i="151"/>
  <c r="Y943" i="151"/>
  <c r="Y683" i="151"/>
  <c r="Y675" i="151"/>
  <c r="Y667" i="151"/>
  <c r="Y659" i="151"/>
  <c r="Y651" i="151"/>
  <c r="Y643" i="151"/>
  <c r="Y635" i="151"/>
  <c r="Y616" i="151"/>
  <c r="Y605" i="151"/>
  <c r="Y488" i="151"/>
  <c r="Y477" i="151"/>
  <c r="Y3002" i="151"/>
  <c r="Y2994" i="151"/>
  <c r="Y2986" i="151"/>
  <c r="Y2978" i="151"/>
  <c r="Y2970" i="151"/>
  <c r="Y2962" i="151"/>
  <c r="Y2954" i="151"/>
  <c r="Y2946" i="151"/>
  <c r="Y2938" i="151"/>
  <c r="Y2930" i="151"/>
  <c r="Y2922" i="151"/>
  <c r="Y2914" i="151"/>
  <c r="Y2906" i="151"/>
  <c r="Y2898" i="151"/>
  <c r="Y2890" i="151"/>
  <c r="Y2882" i="151"/>
  <c r="Y2874" i="151"/>
  <c r="Y2827" i="151"/>
  <c r="Y2819" i="151"/>
  <c r="Y2811" i="151"/>
  <c r="Y2803" i="151"/>
  <c r="Y2795" i="151"/>
  <c r="Y2787" i="151"/>
  <c r="Y3003" i="151"/>
  <c r="Y2995" i="151"/>
  <c r="Y2987" i="151"/>
  <c r="Y2979" i="151"/>
  <c r="Y2971" i="151"/>
  <c r="Y2963" i="151"/>
  <c r="Y2955" i="151"/>
  <c r="Y2947" i="151"/>
  <c r="Y2939" i="151"/>
  <c r="Y2931" i="151"/>
  <c r="Y2923" i="151"/>
  <c r="Y2915" i="151"/>
  <c r="Y2907" i="151"/>
  <c r="Y2899" i="151"/>
  <c r="Y2891" i="151"/>
  <c r="Y2883" i="151"/>
  <c r="Y2875" i="151"/>
  <c r="Y2707" i="151"/>
  <c r="Y2998" i="151"/>
  <c r="Y2990" i="151"/>
  <c r="Y2982" i="151"/>
  <c r="Y2974" i="151"/>
  <c r="Y2966" i="151"/>
  <c r="Y2958" i="151"/>
  <c r="Y2950" i="151"/>
  <c r="Y2942" i="151"/>
  <c r="Y2934" i="151"/>
  <c r="Y2926" i="151"/>
  <c r="Y2918" i="151"/>
  <c r="Y2910" i="151"/>
  <c r="Y2902" i="151"/>
  <c r="Y2894" i="151"/>
  <c r="Y2886" i="151"/>
  <c r="Y2878" i="151"/>
  <c r="Y2870" i="151"/>
  <c r="Y2831" i="151"/>
  <c r="Y2823" i="151"/>
  <c r="Y2815" i="151"/>
  <c r="Y2807" i="151"/>
  <c r="Y2799" i="151"/>
  <c r="Y2791" i="151"/>
  <c r="Y2783" i="151"/>
  <c r="Y2775" i="151"/>
  <c r="Y2767" i="151"/>
  <c r="Y2759" i="151"/>
  <c r="Y3001" i="151"/>
  <c r="Y2993" i="151"/>
  <c r="Y2985" i="151"/>
  <c r="Y2977" i="151"/>
  <c r="Y2969" i="151"/>
  <c r="Y2961" i="151"/>
  <c r="Y2953" i="151"/>
  <c r="Y2945" i="151"/>
  <c r="Y2937" i="151"/>
  <c r="Y2929" i="151"/>
  <c r="Y2921" i="151"/>
  <c r="Y2913" i="151"/>
  <c r="Y2905" i="151"/>
  <c r="Y2897" i="151"/>
  <c r="Y2889" i="151"/>
  <c r="Y2881" i="151"/>
  <c r="Y2873" i="151"/>
  <c r="Y2826" i="151"/>
  <c r="Y2818" i="151"/>
  <c r="Y2810" i="151"/>
  <c r="Y2802" i="151"/>
  <c r="Y2794" i="151"/>
  <c r="Y2786" i="151"/>
  <c r="Y2778" i="151"/>
  <c r="Y2770" i="151"/>
  <c r="Y2762" i="151"/>
  <c r="Y2754" i="151"/>
  <c r="Y2745" i="151"/>
  <c r="Y2677" i="151"/>
  <c r="Y2669" i="151"/>
  <c r="Y2661" i="151"/>
  <c r="Y2653" i="151"/>
  <c r="Y2645" i="151"/>
  <c r="Y2637" i="151"/>
  <c r="Y2629" i="151"/>
  <c r="Y2621" i="151"/>
  <c r="Y2613" i="151"/>
  <c r="Y2605" i="151"/>
  <c r="Y2597" i="151"/>
  <c r="Y2589" i="151"/>
  <c r="Y2581" i="151"/>
  <c r="Y2573" i="151"/>
  <c r="Y2565" i="151"/>
  <c r="Y2557" i="151"/>
  <c r="Y2549" i="151"/>
  <c r="Y2541" i="151"/>
  <c r="Y2533" i="151"/>
  <c r="Y2525" i="151"/>
  <c r="Y2517" i="151"/>
  <c r="Y2509" i="151"/>
  <c r="Y2501" i="151"/>
  <c r="Y2493" i="151"/>
  <c r="Y2485" i="151"/>
  <c r="Y2477" i="151"/>
  <c r="Y2469" i="151"/>
  <c r="Y2461" i="151"/>
  <c r="Y2453" i="151"/>
  <c r="Y2445" i="151"/>
  <c r="Y2437" i="151"/>
  <c r="Y2429" i="151"/>
  <c r="Y2421" i="151"/>
  <c r="Y2413" i="151"/>
  <c r="Y2405" i="151"/>
  <c r="Y2397" i="151"/>
  <c r="Y2389" i="151"/>
  <c r="Y2381" i="151"/>
  <c r="Y2373" i="151"/>
  <c r="Y2365" i="151"/>
  <c r="Y2357" i="151"/>
  <c r="Y2349" i="151"/>
  <c r="Y2341" i="151"/>
  <c r="Y2333" i="151"/>
  <c r="Y2325" i="151"/>
  <c r="Y2317" i="151"/>
  <c r="Y2996" i="151"/>
  <c r="Y2988" i="151"/>
  <c r="Y2980" i="151"/>
  <c r="Y2972" i="151"/>
  <c r="Y2964" i="151"/>
  <c r="Y2956" i="151"/>
  <c r="Y2948" i="151"/>
  <c r="Y2940" i="151"/>
  <c r="Y2932" i="151"/>
  <c r="Y2924" i="151"/>
  <c r="Y2916" i="151"/>
  <c r="Y2908" i="151"/>
  <c r="Y2900" i="151"/>
  <c r="Y2892" i="151"/>
  <c r="Y2884" i="151"/>
  <c r="Y2876" i="151"/>
  <c r="Y2868" i="151"/>
  <c r="Y2720" i="151"/>
  <c r="Y2828" i="151"/>
  <c r="Y2820" i="151"/>
  <c r="Y2812" i="151"/>
  <c r="Y2804" i="151"/>
  <c r="Y2796" i="151"/>
  <c r="Y2788" i="151"/>
  <c r="Y2780" i="151"/>
  <c r="Y2772" i="151"/>
  <c r="Y2764" i="151"/>
  <c r="Y2756" i="151"/>
  <c r="Y2747" i="151"/>
  <c r="Y2722" i="151"/>
  <c r="Y2713" i="151"/>
  <c r="Y2700" i="151"/>
  <c r="Y2688" i="151"/>
  <c r="Y2679" i="151"/>
  <c r="Y2671" i="151"/>
  <c r="Y2663" i="151"/>
  <c r="Y2655" i="151"/>
  <c r="Y2647" i="151"/>
  <c r="Y2639" i="151"/>
  <c r="Y2631" i="151"/>
  <c r="Y2623" i="151"/>
  <c r="Y2615" i="151"/>
  <c r="Y2607" i="151"/>
  <c r="Y2599" i="151"/>
  <c r="Y2591" i="151"/>
  <c r="Y2583" i="151"/>
  <c r="Y2575" i="151"/>
  <c r="Y2567" i="151"/>
  <c r="Y2559" i="151"/>
  <c r="Y2551" i="151"/>
  <c r="Y2543" i="151"/>
  <c r="Y2535" i="151"/>
  <c r="Y2527" i="151"/>
  <c r="Y2519" i="151"/>
  <c r="Y2511" i="151"/>
  <c r="Y2503" i="151"/>
  <c r="Y2495" i="151"/>
  <c r="Y2487" i="151"/>
  <c r="Y2479" i="151"/>
  <c r="Y2471" i="151"/>
  <c r="Y2463" i="151"/>
  <c r="Y2455" i="151"/>
  <c r="Y2447" i="151"/>
  <c r="Y2439" i="151"/>
  <c r="Y2431" i="151"/>
  <c r="Y2423" i="151"/>
  <c r="Y2415" i="151"/>
  <c r="Y2407" i="151"/>
  <c r="Y2399" i="151"/>
  <c r="Y2391" i="151"/>
  <c r="Y2383" i="151"/>
  <c r="Y2375" i="151"/>
  <c r="Y2367" i="151"/>
  <c r="Y2359" i="151"/>
  <c r="Y2351" i="151"/>
  <c r="Y2343" i="151"/>
  <c r="Y2335" i="151"/>
  <c r="Y2327" i="151"/>
  <c r="Y2319" i="151"/>
  <c r="Y2311" i="151"/>
  <c r="Y2303" i="151"/>
  <c r="Y2295" i="151"/>
  <c r="Y2287" i="151"/>
  <c r="Y2279" i="151"/>
  <c r="Y2271" i="151"/>
  <c r="Y2263" i="151"/>
  <c r="Y2255" i="151"/>
  <c r="Y2247" i="151"/>
  <c r="Y2239" i="151"/>
  <c r="Y2231" i="151"/>
  <c r="Y2223" i="151"/>
  <c r="Y2215" i="151"/>
  <c r="Y2207" i="151"/>
  <c r="Y2199" i="151"/>
  <c r="Y2738" i="151"/>
  <c r="Y2729" i="151"/>
  <c r="Y2716" i="151"/>
  <c r="Y2704" i="151"/>
  <c r="Y2691" i="151"/>
  <c r="Y2682" i="151"/>
  <c r="Y2674" i="151"/>
  <c r="Y2666" i="151"/>
  <c r="Y2658" i="151"/>
  <c r="Y2650" i="151"/>
  <c r="Y2642" i="151"/>
  <c r="Y2634" i="151"/>
  <c r="Y2626" i="151"/>
  <c r="Y2618" i="151"/>
  <c r="Y2610" i="151"/>
  <c r="Y2602" i="151"/>
  <c r="Y2594" i="151"/>
  <c r="Y2586" i="151"/>
  <c r="Y2578" i="151"/>
  <c r="Y2570" i="151"/>
  <c r="Y2562" i="151"/>
  <c r="Y2554" i="151"/>
  <c r="Y2546" i="151"/>
  <c r="Y2538" i="151"/>
  <c r="Y2530" i="151"/>
  <c r="Y2522" i="151"/>
  <c r="Y2514" i="151"/>
  <c r="Y2506" i="151"/>
  <c r="Y2498" i="151"/>
  <c r="Y2490" i="151"/>
  <c r="Y2482" i="151"/>
  <c r="Y2474" i="151"/>
  <c r="Y2466" i="151"/>
  <c r="Y2458" i="151"/>
  <c r="Y2450" i="151"/>
  <c r="Y2442" i="151"/>
  <c r="Y2434" i="151"/>
  <c r="Y2426" i="151"/>
  <c r="Y2418" i="151"/>
  <c r="Y2410" i="151"/>
  <c r="Y2402" i="151"/>
  <c r="Y2394" i="151"/>
  <c r="Y2386" i="151"/>
  <c r="Y2378" i="151"/>
  <c r="Y2370" i="151"/>
  <c r="Y2362" i="151"/>
  <c r="Y2354" i="151"/>
  <c r="Y2346" i="151"/>
  <c r="Y2338" i="151"/>
  <c r="Y2330" i="151"/>
  <c r="Y2322" i="151"/>
  <c r="Y2314" i="151"/>
  <c r="Y2306" i="151"/>
  <c r="Y2298" i="151"/>
  <c r="Y2290" i="151"/>
  <c r="Y2282" i="151"/>
  <c r="Y2274" i="151"/>
  <c r="Y2266" i="151"/>
  <c r="Y2258" i="151"/>
  <c r="Y2250" i="151"/>
  <c r="Y2242" i="151"/>
  <c r="Y2234" i="151"/>
  <c r="Y2309" i="151"/>
  <c r="Y2301" i="151"/>
  <c r="Y2293" i="151"/>
  <c r="Y2285" i="151"/>
  <c r="Y2277" i="151"/>
  <c r="Y2269" i="151"/>
  <c r="Y2261" i="151"/>
  <c r="Y2253" i="151"/>
  <c r="Y2245" i="151"/>
  <c r="Y2237" i="151"/>
  <c r="Y2229" i="151"/>
  <c r="Y2829" i="151"/>
  <c r="Y2821" i="151"/>
  <c r="Y2813" i="151"/>
  <c r="Y2805" i="151"/>
  <c r="Y2797" i="151"/>
  <c r="Y2789" i="151"/>
  <c r="Y2781" i="151"/>
  <c r="Y2773" i="151"/>
  <c r="Y2765" i="151"/>
  <c r="Y2757" i="151"/>
  <c r="Y2748" i="151"/>
  <c r="Y2736" i="151"/>
  <c r="Y2723" i="151"/>
  <c r="Y2714" i="151"/>
  <c r="Y2689" i="151"/>
  <c r="Y2680" i="151"/>
  <c r="Y2672" i="151"/>
  <c r="Y2664" i="151"/>
  <c r="Y2656" i="151"/>
  <c r="Y2648" i="151"/>
  <c r="Y2640" i="151"/>
  <c r="Y2632" i="151"/>
  <c r="Y2624" i="151"/>
  <c r="Y2616" i="151"/>
  <c r="Y2608" i="151"/>
  <c r="Y2600" i="151"/>
  <c r="Y2592" i="151"/>
  <c r="Y2584" i="151"/>
  <c r="Y2576" i="151"/>
  <c r="Y2568" i="151"/>
  <c r="Y2560" i="151"/>
  <c r="Y2552" i="151"/>
  <c r="Y2544" i="151"/>
  <c r="Y2536" i="151"/>
  <c r="Y2528" i="151"/>
  <c r="Y2520" i="151"/>
  <c r="Y2512" i="151"/>
  <c r="Y2504" i="151"/>
  <c r="Y2496" i="151"/>
  <c r="Y2488" i="151"/>
  <c r="Y2480" i="151"/>
  <c r="Y2472" i="151"/>
  <c r="Y2464" i="151"/>
  <c r="Y2392" i="151"/>
  <c r="Y2384" i="151"/>
  <c r="Y2376" i="151"/>
  <c r="Y2368" i="151"/>
  <c r="Y2360" i="151"/>
  <c r="Y2352" i="151"/>
  <c r="Y2344" i="151"/>
  <c r="Y2336" i="151"/>
  <c r="Y2328" i="151"/>
  <c r="Y2320" i="151"/>
  <c r="Y2784" i="151"/>
  <c r="Y2776" i="151"/>
  <c r="Y2768" i="151"/>
  <c r="Y2760" i="151"/>
  <c r="Y2752" i="151"/>
  <c r="Y2739" i="151"/>
  <c r="Y2730" i="151"/>
  <c r="Y2705" i="151"/>
  <c r="Y2692" i="151"/>
  <c r="Y2683" i="151"/>
  <c r="Y2675" i="151"/>
  <c r="Y2667" i="151"/>
  <c r="Y2659" i="151"/>
  <c r="Y2651" i="151"/>
  <c r="Y2643" i="151"/>
  <c r="Y2635" i="151"/>
  <c r="Y2627" i="151"/>
  <c r="Y2619" i="151"/>
  <c r="Y2611" i="151"/>
  <c r="Y2603" i="151"/>
  <c r="Y2595" i="151"/>
  <c r="Y2587" i="151"/>
  <c r="Y2579" i="151"/>
  <c r="Y2571" i="151"/>
  <c r="Y2563" i="151"/>
  <c r="Y2555" i="151"/>
  <c r="Y2547" i="151"/>
  <c r="Y2539" i="151"/>
  <c r="Y2531" i="151"/>
  <c r="Y2523" i="151"/>
  <c r="Y2515" i="151"/>
  <c r="Y2507" i="151"/>
  <c r="Y2499" i="151"/>
  <c r="Y2491" i="151"/>
  <c r="Y2483" i="151"/>
  <c r="Y2475" i="151"/>
  <c r="Y2467" i="151"/>
  <c r="Y2459" i="151"/>
  <c r="Y2451" i="151"/>
  <c r="Y2443" i="151"/>
  <c r="Y2435" i="151"/>
  <c r="Y2427" i="151"/>
  <c r="Y2419" i="151"/>
  <c r="Y2411" i="151"/>
  <c r="Y2403" i="151"/>
  <c r="Y2395" i="151"/>
  <c r="Y2387" i="151"/>
  <c r="Y2379" i="151"/>
  <c r="Y2371" i="151"/>
  <c r="Y2363" i="151"/>
  <c r="Y2144" i="151"/>
  <c r="Y2136" i="151"/>
  <c r="Y2128" i="151"/>
  <c r="Y2120" i="151"/>
  <c r="Y2779" i="151"/>
  <c r="Y2771" i="151"/>
  <c r="Y2763" i="151"/>
  <c r="Y2755" i="151"/>
  <c r="Y2746" i="151"/>
  <c r="Y2721" i="151"/>
  <c r="Y2708" i="151"/>
  <c r="Y2699" i="151"/>
  <c r="Y2678" i="151"/>
  <c r="Y2670" i="151"/>
  <c r="Y2662" i="151"/>
  <c r="Y2654" i="151"/>
  <c r="Y2646" i="151"/>
  <c r="Y2638" i="151"/>
  <c r="Y2630" i="151"/>
  <c r="Y2622" i="151"/>
  <c r="Y2614" i="151"/>
  <c r="Y2606" i="151"/>
  <c r="Y2598" i="151"/>
  <c r="Y2590" i="151"/>
  <c r="Y2582" i="151"/>
  <c r="Y2574" i="151"/>
  <c r="Y2566" i="151"/>
  <c r="Y2558" i="151"/>
  <c r="Y2550" i="151"/>
  <c r="Y2542" i="151"/>
  <c r="Y2534" i="151"/>
  <c r="Y2526" i="151"/>
  <c r="Y2518" i="151"/>
  <c r="Y2510" i="151"/>
  <c r="Y2502" i="151"/>
  <c r="Y2494" i="151"/>
  <c r="Y2486" i="151"/>
  <c r="Y2478" i="151"/>
  <c r="Y2470" i="151"/>
  <c r="Y2462" i="151"/>
  <c r="Y2454" i="151"/>
  <c r="Y2446" i="151"/>
  <c r="Y2438" i="151"/>
  <c r="Y2430" i="151"/>
  <c r="Y2422" i="151"/>
  <c r="Y2414" i="151"/>
  <c r="Y2406" i="151"/>
  <c r="Y2398" i="151"/>
  <c r="Y2390" i="151"/>
  <c r="Y2382" i="151"/>
  <c r="Y2374" i="151"/>
  <c r="Y2366" i="151"/>
  <c r="Y2358" i="151"/>
  <c r="Y2350" i="151"/>
  <c r="Y2342" i="151"/>
  <c r="Y2334" i="151"/>
  <c r="Y2326" i="151"/>
  <c r="Y2318" i="151"/>
  <c r="Y2310" i="151"/>
  <c r="Y2302" i="151"/>
  <c r="Y2294" i="151"/>
  <c r="Y2286" i="151"/>
  <c r="Y2278" i="151"/>
  <c r="Y2270" i="151"/>
  <c r="Y2262" i="151"/>
  <c r="Y2254" i="151"/>
  <c r="Y2246" i="151"/>
  <c r="Y2238" i="151"/>
  <c r="Y2230" i="151"/>
  <c r="Y2222" i="151"/>
  <c r="Y2214" i="151"/>
  <c r="Y2206" i="151"/>
  <c r="Y2198" i="151"/>
  <c r="Y2190" i="151"/>
  <c r="Y2182" i="151"/>
  <c r="Y2174" i="151"/>
  <c r="Y2166" i="151"/>
  <c r="Y2158" i="151"/>
  <c r="Y2150" i="151"/>
  <c r="Y2112" i="151"/>
  <c r="Y2104" i="151"/>
  <c r="Y2096" i="151"/>
  <c r="Y2088" i="151"/>
  <c r="Y2080" i="151"/>
  <c r="Y2072" i="151"/>
  <c r="Y2064" i="151"/>
  <c r="Y2056" i="151"/>
  <c r="Y2048" i="151"/>
  <c r="Y2040" i="151"/>
  <c r="Y2032" i="151"/>
  <c r="Y2024" i="151"/>
  <c r="Y2016" i="151"/>
  <c r="Y2008" i="151"/>
  <c r="Y2000" i="151"/>
  <c r="Y1992" i="151"/>
  <c r="Y1984" i="151"/>
  <c r="Y1976" i="151"/>
  <c r="Y1968" i="151"/>
  <c r="Y1960" i="151"/>
  <c r="Y1952" i="151"/>
  <c r="Y1944" i="151"/>
  <c r="Y1936" i="151"/>
  <c r="Y1928" i="151"/>
  <c r="Y1920" i="151"/>
  <c r="Y1912" i="151"/>
  <c r="Y1904" i="151"/>
  <c r="Y1896" i="151"/>
  <c r="Y1888" i="151"/>
  <c r="Y1880" i="151"/>
  <c r="Y1872" i="151"/>
  <c r="Y1864" i="151"/>
  <c r="Y1856" i="151"/>
  <c r="Y1848" i="151"/>
  <c r="Y1840" i="151"/>
  <c r="Y1832" i="151"/>
  <c r="Y1824" i="151"/>
  <c r="Y1816" i="151"/>
  <c r="Y1808" i="151"/>
  <c r="Y1800" i="151"/>
  <c r="Y1792" i="151"/>
  <c r="Y1784" i="151"/>
  <c r="Y1776" i="151"/>
  <c r="Y1768" i="151"/>
  <c r="Y1760" i="151"/>
  <c r="Y1752" i="151"/>
  <c r="Y1744" i="151"/>
  <c r="Y1736" i="151"/>
  <c r="Y1728" i="151"/>
  <c r="Y1720" i="151"/>
  <c r="Y1712" i="151"/>
  <c r="Y1704" i="151"/>
  <c r="Y1696" i="151"/>
  <c r="Y1688" i="151"/>
  <c r="Y1680" i="151"/>
  <c r="Y1672" i="151"/>
  <c r="Y1664" i="151"/>
  <c r="Y2139" i="151"/>
  <c r="Y2131" i="151"/>
  <c r="Y2123" i="151"/>
  <c r="Y2115" i="151"/>
  <c r="Y2107" i="151"/>
  <c r="Y2099" i="151"/>
  <c r="Y2091" i="151"/>
  <c r="Y2083" i="151"/>
  <c r="Y2075" i="151"/>
  <c r="Y2067" i="151"/>
  <c r="Y2059" i="151"/>
  <c r="Y2051" i="151"/>
  <c r="Y2043" i="151"/>
  <c r="Y2035" i="151"/>
  <c r="Y2027" i="151"/>
  <c r="Y2019" i="151"/>
  <c r="Y2011" i="151"/>
  <c r="Y2003" i="151"/>
  <c r="Y1995" i="151"/>
  <c r="Y1987" i="151"/>
  <c r="Y1979" i="151"/>
  <c r="Y1971" i="151"/>
  <c r="Y1963" i="151"/>
  <c r="Y1955" i="151"/>
  <c r="Y1947" i="151"/>
  <c r="Y1939" i="151"/>
  <c r="Y1931" i="151"/>
  <c r="Y1923" i="151"/>
  <c r="Y1915" i="151"/>
  <c r="Y1907" i="151"/>
  <c r="Y1899" i="151"/>
  <c r="Y1891" i="151"/>
  <c r="Y1883" i="151"/>
  <c r="Y1875" i="151"/>
  <c r="Y1867" i="151"/>
  <c r="Y1859" i="151"/>
  <c r="Y1851" i="151"/>
  <c r="Y1843" i="151"/>
  <c r="Y1835" i="151"/>
  <c r="Y1827" i="151"/>
  <c r="Y1819" i="151"/>
  <c r="Y1811" i="151"/>
  <c r="Y1803" i="151"/>
  <c r="Y1795" i="151"/>
  <c r="Y1787" i="151"/>
  <c r="Y1779" i="151"/>
  <c r="Y1771" i="151"/>
  <c r="Y1763" i="151"/>
  <c r="Y1755" i="151"/>
  <c r="Y1747" i="151"/>
  <c r="Y1739" i="151"/>
  <c r="Y1731" i="151"/>
  <c r="Y1723" i="151"/>
  <c r="Y1715" i="151"/>
  <c r="Y1707" i="151"/>
  <c r="Y1699" i="151"/>
  <c r="Y1691" i="151"/>
  <c r="Y1683" i="151"/>
  <c r="Y1675" i="151"/>
  <c r="Y1667" i="151"/>
  <c r="Y1659" i="151"/>
  <c r="Y1651" i="151"/>
  <c r="Y1643" i="151"/>
  <c r="Y1635" i="151"/>
  <c r="Y1627" i="151"/>
  <c r="Y1619" i="151"/>
  <c r="Y1611" i="151"/>
  <c r="Y1603" i="151"/>
  <c r="Y1595" i="151"/>
  <c r="Y1587" i="151"/>
  <c r="Y1579" i="151"/>
  <c r="Y1571" i="151"/>
  <c r="Y1563" i="151"/>
  <c r="Y1555" i="151"/>
  <c r="Y2228" i="151"/>
  <c r="Y2220" i="151"/>
  <c r="Y2212" i="151"/>
  <c r="Y2204" i="151"/>
  <c r="Y2196" i="151"/>
  <c r="Y2188" i="151"/>
  <c r="Y2180" i="151"/>
  <c r="Y2172" i="151"/>
  <c r="Y2164" i="151"/>
  <c r="Y2156" i="151"/>
  <c r="Y2142" i="151"/>
  <c r="Y2134" i="151"/>
  <c r="Y2126" i="151"/>
  <c r="Y2118" i="151"/>
  <c r="Y2110" i="151"/>
  <c r="Y2102" i="151"/>
  <c r="Y2094" i="151"/>
  <c r="Y2086" i="151"/>
  <c r="Y2078" i="151"/>
  <c r="Y2070" i="151"/>
  <c r="Y2062" i="151"/>
  <c r="Y2054" i="151"/>
  <c r="Y2046" i="151"/>
  <c r="Y2038" i="151"/>
  <c r="Y2030" i="151"/>
  <c r="Y2022" i="151"/>
  <c r="Y2014" i="151"/>
  <c r="Y2006" i="151"/>
  <c r="Y1998" i="151"/>
  <c r="Y1990" i="151"/>
  <c r="Y1982" i="151"/>
  <c r="Y1974" i="151"/>
  <c r="Y1966" i="151"/>
  <c r="Y1958" i="151"/>
  <c r="Y1950" i="151"/>
  <c r="Y1942" i="151"/>
  <c r="Y1934" i="151"/>
  <c r="Y1926" i="151"/>
  <c r="Y1918" i="151"/>
  <c r="Y1910" i="151"/>
  <c r="Y1902" i="151"/>
  <c r="Y1894" i="151"/>
  <c r="Y1886" i="151"/>
  <c r="Y1878" i="151"/>
  <c r="Y1870" i="151"/>
  <c r="Y1862" i="151"/>
  <c r="Y1854" i="151"/>
  <c r="Y1846" i="151"/>
  <c r="Y1838" i="151"/>
  <c r="Y1830" i="151"/>
  <c r="Y1822" i="151"/>
  <c r="Y1814" i="151"/>
  <c r="Y1806" i="151"/>
  <c r="Y1798" i="151"/>
  <c r="Y1790" i="151"/>
  <c r="Y1782" i="151"/>
  <c r="Y1774" i="151"/>
  <c r="Y1766" i="151"/>
  <c r="Y1758" i="151"/>
  <c r="Y1750" i="151"/>
  <c r="Y1742" i="151"/>
  <c r="Y1734" i="151"/>
  <c r="Y1726" i="151"/>
  <c r="Y1718" i="151"/>
  <c r="Y1710" i="151"/>
  <c r="Y1702" i="151"/>
  <c r="Y1694" i="151"/>
  <c r="Y1686" i="151"/>
  <c r="Y1678" i="151"/>
  <c r="Y1670" i="151"/>
  <c r="Y1662" i="151"/>
  <c r="Y1654" i="151"/>
  <c r="Y1646" i="151"/>
  <c r="Y1638" i="151"/>
  <c r="Y1630" i="151"/>
  <c r="Y1622" i="151"/>
  <c r="Y1614" i="151"/>
  <c r="Y1606" i="151"/>
  <c r="Y1598" i="151"/>
  <c r="Y1590" i="151"/>
  <c r="Y1582" i="151"/>
  <c r="Y1574" i="151"/>
  <c r="Y1566" i="151"/>
  <c r="Y1558" i="151"/>
  <c r="Y2191" i="151"/>
  <c r="Y2183" i="151"/>
  <c r="Y2175" i="151"/>
  <c r="Y2167" i="151"/>
  <c r="Y2159" i="151"/>
  <c r="Y2151" i="151"/>
  <c r="Y2145" i="151"/>
  <c r="Y2137" i="151"/>
  <c r="Y2129" i="151"/>
  <c r="Y2121" i="151"/>
  <c r="Y2113" i="151"/>
  <c r="Y2105" i="151"/>
  <c r="Y2097" i="151"/>
  <c r="Y2089" i="151"/>
  <c r="Y2081" i="151"/>
  <c r="Y2073" i="151"/>
  <c r="Y2065" i="151"/>
  <c r="Y2057" i="151"/>
  <c r="Y2049" i="151"/>
  <c r="Y2041" i="151"/>
  <c r="Y2033" i="151"/>
  <c r="Y2025" i="151"/>
  <c r="Y2017" i="151"/>
  <c r="Y2009" i="151"/>
  <c r="Y2001" i="151"/>
  <c r="Y1993" i="151"/>
  <c r="Y1985" i="151"/>
  <c r="Y1977" i="151"/>
  <c r="Y1969" i="151"/>
  <c r="Y1961" i="151"/>
  <c r="Y1953" i="151"/>
  <c r="Y1945" i="151"/>
  <c r="Y1937" i="151"/>
  <c r="Y1929" i="151"/>
  <c r="Y1921" i="151"/>
  <c r="Y1913" i="151"/>
  <c r="Y1905" i="151"/>
  <c r="Y1897" i="151"/>
  <c r="Y1889" i="151"/>
  <c r="Y1881" i="151"/>
  <c r="Y1873" i="151"/>
  <c r="Y1865" i="151"/>
  <c r="Y1857" i="151"/>
  <c r="Y1849" i="151"/>
  <c r="Y1841" i="151"/>
  <c r="Y1833" i="151"/>
  <c r="Y1825" i="151"/>
  <c r="Y1817" i="151"/>
  <c r="Y1809" i="151"/>
  <c r="Y1801" i="151"/>
  <c r="Y1793" i="151"/>
  <c r="Y1785" i="151"/>
  <c r="Y1777" i="151"/>
  <c r="Y1769" i="151"/>
  <c r="Y1761" i="151"/>
  <c r="Y1753" i="151"/>
  <c r="Y1745" i="151"/>
  <c r="Y1737" i="151"/>
  <c r="Y1729" i="151"/>
  <c r="Y1721" i="151"/>
  <c r="Y1713" i="151"/>
  <c r="Y1705" i="151"/>
  <c r="Y1697" i="151"/>
  <c r="Y1689" i="151"/>
  <c r="Y1681" i="151"/>
  <c r="Y1673" i="151"/>
  <c r="Y1665" i="151"/>
  <c r="Y1657" i="151"/>
  <c r="Y2226" i="151"/>
  <c r="Y2218" i="151"/>
  <c r="Y2210" i="151"/>
  <c r="Y2202" i="151"/>
  <c r="Y2194" i="151"/>
  <c r="Y2186" i="151"/>
  <c r="Y2178" i="151"/>
  <c r="Y2170" i="151"/>
  <c r="Y2162" i="151"/>
  <c r="Y2154" i="151"/>
  <c r="Y2140" i="151"/>
  <c r="Y2132" i="151"/>
  <c r="Y2124" i="151"/>
  <c r="Y2116" i="151"/>
  <c r="Y2108" i="151"/>
  <c r="Y2100" i="151"/>
  <c r="Y2092" i="151"/>
  <c r="Y2084" i="151"/>
  <c r="Y2076" i="151"/>
  <c r="Y2068" i="151"/>
  <c r="Y2060" i="151"/>
  <c r="Y2052" i="151"/>
  <c r="Y2044" i="151"/>
  <c r="Y2036" i="151"/>
  <c r="Y2028" i="151"/>
  <c r="Y2020" i="151"/>
  <c r="Y2012" i="151"/>
  <c r="Y2004" i="151"/>
  <c r="Y1996" i="151"/>
  <c r="Y1988" i="151"/>
  <c r="Y1980" i="151"/>
  <c r="Y1972" i="151"/>
  <c r="Y1964" i="151"/>
  <c r="Y1956" i="151"/>
  <c r="Y1948" i="151"/>
  <c r="Y1940" i="151"/>
  <c r="Y1932" i="151"/>
  <c r="Y1924" i="151"/>
  <c r="Y1916" i="151"/>
  <c r="Y1908" i="151"/>
  <c r="Y1900" i="151"/>
  <c r="Y1892" i="151"/>
  <c r="Y1884" i="151"/>
  <c r="Y1876" i="151"/>
  <c r="Y1868" i="151"/>
  <c r="Y1860" i="151"/>
  <c r="Y1852" i="151"/>
  <c r="Y1844" i="151"/>
  <c r="Y1836" i="151"/>
  <c r="Y1828" i="151"/>
  <c r="Y1820" i="151"/>
  <c r="Y1812" i="151"/>
  <c r="Y1804" i="151"/>
  <c r="Y1796" i="151"/>
  <c r="Y1788" i="151"/>
  <c r="Y1780" i="151"/>
  <c r="Y1772" i="151"/>
  <c r="Y1764" i="151"/>
  <c r="Y1756" i="151"/>
  <c r="Y1748" i="151"/>
  <c r="Y1740" i="151"/>
  <c r="Y1732" i="151"/>
  <c r="Y1724" i="151"/>
  <c r="Y1716" i="151"/>
  <c r="Y1708" i="151"/>
  <c r="Y1700" i="151"/>
  <c r="Y1692" i="151"/>
  <c r="Y1684" i="151"/>
  <c r="Y1676" i="151"/>
  <c r="Y1668" i="151"/>
  <c r="Y1660" i="151"/>
  <c r="Y1652" i="151"/>
  <c r="Y1644" i="151"/>
  <c r="Y1636" i="151"/>
  <c r="Y1628" i="151"/>
  <c r="Y1620" i="151"/>
  <c r="Y1612" i="151"/>
  <c r="Y1604" i="151"/>
  <c r="Y1596" i="151"/>
  <c r="Y1588" i="151"/>
  <c r="Y1580" i="151"/>
  <c r="Y1572" i="151"/>
  <c r="Y1564" i="151"/>
  <c r="Y1556" i="151"/>
  <c r="Y1522" i="151"/>
  <c r="Y1656" i="151"/>
  <c r="Y1648" i="151"/>
  <c r="Y1640" i="151"/>
  <c r="Y1632" i="151"/>
  <c r="Y1624" i="151"/>
  <c r="Y1616" i="151"/>
  <c r="Y1608" i="151"/>
  <c r="Y1600" i="151"/>
  <c r="Y1592" i="151"/>
  <c r="Y1584" i="151"/>
  <c r="Y1576" i="151"/>
  <c r="Y1568" i="151"/>
  <c r="Y1560" i="151"/>
  <c r="Y567" i="151"/>
  <c r="Y535" i="151"/>
  <c r="Y503" i="151"/>
  <c r="Y471" i="151"/>
  <c r="Y463" i="151"/>
  <c r="Y609" i="151"/>
  <c r="Y577" i="151"/>
  <c r="Y545" i="151"/>
  <c r="Y513" i="151"/>
  <c r="Y481" i="151"/>
  <c r="Y458" i="151"/>
  <c r="Y615" i="151"/>
  <c r="Y583" i="151"/>
  <c r="Y551" i="151"/>
  <c r="Y519" i="151"/>
  <c r="Y487" i="151"/>
  <c r="Y625" i="151"/>
  <c r="Y607" i="151"/>
  <c r="Y593" i="151"/>
  <c r="Y575" i="151"/>
  <c r="Y561" i="151"/>
  <c r="Y543" i="151"/>
  <c r="Y529" i="151"/>
  <c r="Y511" i="151"/>
  <c r="Y497" i="151"/>
  <c r="Y479" i="151"/>
  <c r="Y465" i="151"/>
  <c r="T6" i="151"/>
  <c r="X6" i="151"/>
  <c r="T10" i="151"/>
  <c r="T14" i="151"/>
  <c r="T18" i="151"/>
  <c r="X18" i="151"/>
  <c r="T31" i="151"/>
  <c r="X31" i="151"/>
  <c r="T37" i="151"/>
  <c r="X37" i="151"/>
  <c r="T43" i="151"/>
  <c r="X43" i="151"/>
  <c r="T63" i="151"/>
  <c r="X63" i="151"/>
  <c r="T68" i="151"/>
  <c r="X68" i="151"/>
  <c r="T74" i="151"/>
  <c r="X74" i="151"/>
  <c r="T81" i="151"/>
  <c r="T87" i="151"/>
  <c r="X87" i="151"/>
  <c r="T92" i="151"/>
  <c r="X92" i="151"/>
  <c r="T100" i="151"/>
  <c r="X100" i="151"/>
  <c r="T108" i="151"/>
  <c r="X108" i="151"/>
  <c r="T116" i="151"/>
  <c r="X116" i="151"/>
  <c r="T124" i="151"/>
  <c r="X124" i="151"/>
  <c r="T132" i="151"/>
  <c r="X132" i="151"/>
  <c r="T147" i="151"/>
  <c r="T157" i="151"/>
  <c r="X157" i="151"/>
  <c r="T161" i="151"/>
  <c r="T171" i="151"/>
  <c r="X171" i="151"/>
  <c r="T176" i="151"/>
  <c r="X176" i="151"/>
  <c r="T191" i="151"/>
  <c r="T196" i="151"/>
  <c r="X196" i="151"/>
  <c r="T206" i="151"/>
  <c r="X206" i="151"/>
  <c r="T210" i="151"/>
  <c r="X210" i="151"/>
  <c r="T221" i="151"/>
  <c r="X221" i="151"/>
  <c r="T225" i="151"/>
  <c r="T235" i="151"/>
  <c r="X235" i="151"/>
  <c r="T240" i="151"/>
  <c r="X240" i="151"/>
  <c r="T244" i="151"/>
  <c r="T248" i="151"/>
  <c r="T252" i="151"/>
  <c r="T256" i="151"/>
  <c r="T260" i="151"/>
  <c r="T264" i="151"/>
  <c r="T268" i="151"/>
  <c r="T272" i="151"/>
  <c r="T276" i="151"/>
  <c r="T280" i="151"/>
  <c r="T284" i="151"/>
  <c r="T288" i="151"/>
  <c r="T292" i="151"/>
  <c r="T296" i="151"/>
  <c r="T300" i="151"/>
  <c r="T304" i="151"/>
  <c r="X304" i="151"/>
  <c r="T308" i="151"/>
  <c r="T312" i="151"/>
  <c r="T316" i="151"/>
  <c r="T320" i="151"/>
  <c r="T324" i="151"/>
  <c r="T328" i="151"/>
  <c r="T332" i="151"/>
  <c r="T336" i="151"/>
  <c r="X336" i="151"/>
  <c r="T340" i="151"/>
  <c r="T344" i="151"/>
  <c r="T348" i="151"/>
  <c r="T24" i="151"/>
  <c r="T30" i="151"/>
  <c r="X30" i="151"/>
  <c r="T36" i="151"/>
  <c r="X36" i="151"/>
  <c r="T42" i="151"/>
  <c r="X42" i="151"/>
  <c r="T49" i="151"/>
  <c r="X49" i="151"/>
  <c r="T56" i="151"/>
  <c r="T62" i="151"/>
  <c r="X62" i="151"/>
  <c r="T91" i="151"/>
  <c r="X91" i="151"/>
  <c r="T99" i="151"/>
  <c r="X99" i="151"/>
  <c r="T107" i="151"/>
  <c r="X107" i="151"/>
  <c r="T115" i="151"/>
  <c r="X115" i="151"/>
  <c r="T123" i="151"/>
  <c r="X123" i="151"/>
  <c r="T131" i="151"/>
  <c r="X131" i="151"/>
  <c r="T136" i="151"/>
  <c r="X136" i="151"/>
  <c r="T142" i="151"/>
  <c r="X142" i="151"/>
  <c r="T146" i="151"/>
  <c r="X146" i="151"/>
  <c r="T151" i="151"/>
  <c r="T156" i="151"/>
  <c r="X156" i="151"/>
  <c r="T166" i="151"/>
  <c r="X166" i="151"/>
  <c r="T170" i="151"/>
  <c r="X170" i="151"/>
  <c r="T181" i="151"/>
  <c r="X181" i="151"/>
  <c r="T185" i="151"/>
  <c r="T195" i="151"/>
  <c r="X195" i="151"/>
  <c r="T200" i="151"/>
  <c r="T215" i="151"/>
  <c r="T220" i="151"/>
  <c r="X220" i="151"/>
  <c r="T230" i="151"/>
  <c r="T234" i="151"/>
  <c r="X234" i="151"/>
  <c r="T5" i="151"/>
  <c r="X5" i="151"/>
  <c r="T23" i="151"/>
  <c r="X23" i="151"/>
  <c r="T28" i="151"/>
  <c r="X28" i="151"/>
  <c r="T34" i="151"/>
  <c r="X34" i="151"/>
  <c r="T41" i="151"/>
  <c r="T48" i="151"/>
  <c r="T54" i="151"/>
  <c r="X54" i="151"/>
  <c r="T60" i="151"/>
  <c r="X60" i="151"/>
  <c r="T66" i="151"/>
  <c r="X66" i="151"/>
  <c r="T79" i="151"/>
  <c r="X79" i="151"/>
  <c r="T85" i="151"/>
  <c r="X85" i="151"/>
  <c r="T97" i="151"/>
  <c r="X97" i="151"/>
  <c r="T105" i="151"/>
  <c r="X105" i="151"/>
  <c r="T113" i="151"/>
  <c r="X113" i="151"/>
  <c r="T121" i="151"/>
  <c r="X121" i="151"/>
  <c r="T129" i="151"/>
  <c r="X129" i="151"/>
  <c r="T135" i="151"/>
  <c r="X135" i="151"/>
  <c r="T141" i="151"/>
  <c r="X141" i="151"/>
  <c r="T145" i="151"/>
  <c r="T150" i="151"/>
  <c r="X150" i="151"/>
  <c r="T154" i="151"/>
  <c r="X154" i="151"/>
  <c r="T165" i="151"/>
  <c r="X165" i="151"/>
  <c r="T169" i="151"/>
  <c r="T179" i="151"/>
  <c r="X179" i="151"/>
  <c r="T184" i="151"/>
  <c r="X184" i="151"/>
  <c r="T199" i="151"/>
  <c r="T204" i="151"/>
  <c r="X204" i="151"/>
  <c r="T214" i="151"/>
  <c r="X214" i="151"/>
  <c r="T218" i="151"/>
  <c r="X218" i="151"/>
  <c r="T229" i="151"/>
  <c r="X229" i="151"/>
  <c r="T233" i="151"/>
  <c r="T477" i="151"/>
  <c r="T509" i="151"/>
  <c r="X509" i="151"/>
  <c r="T8" i="151"/>
  <c r="T12" i="151"/>
  <c r="X12" i="151"/>
  <c r="T16" i="151"/>
  <c r="T22" i="151"/>
  <c r="X22" i="151"/>
  <c r="T27" i="151"/>
  <c r="X27" i="151"/>
  <c r="T47" i="151"/>
  <c r="X47" i="151"/>
  <c r="T53" i="151"/>
  <c r="X53" i="151"/>
  <c r="T59" i="151"/>
  <c r="X59" i="151"/>
  <c r="T72" i="151"/>
  <c r="T78" i="151"/>
  <c r="X78" i="151"/>
  <c r="T84" i="151"/>
  <c r="X84" i="151"/>
  <c r="T89" i="151"/>
  <c r="T96" i="151"/>
  <c r="X96" i="151"/>
  <c r="T104" i="151"/>
  <c r="X104" i="151"/>
  <c r="T112" i="151"/>
  <c r="X112" i="151"/>
  <c r="T120" i="151"/>
  <c r="X120" i="151"/>
  <c r="T128" i="151"/>
  <c r="X128" i="151"/>
  <c r="T140" i="151"/>
  <c r="X140" i="151"/>
  <c r="T159" i="151"/>
  <c r="T164" i="151"/>
  <c r="X164" i="151"/>
  <c r="T174" i="151"/>
  <c r="X174" i="151"/>
  <c r="T178" i="151"/>
  <c r="X178" i="151"/>
  <c r="T189" i="151"/>
  <c r="X189" i="151"/>
  <c r="T193" i="151"/>
  <c r="X193" i="151"/>
  <c r="T203" i="151"/>
  <c r="X203" i="151"/>
  <c r="T208" i="151"/>
  <c r="T223" i="151"/>
  <c r="T228" i="151"/>
  <c r="X228" i="151"/>
  <c r="T238" i="151"/>
  <c r="T242" i="151"/>
  <c r="T246" i="151"/>
  <c r="T250" i="151"/>
  <c r="X250" i="151"/>
  <c r="T254" i="151"/>
  <c r="T258" i="151"/>
  <c r="T262" i="151"/>
  <c r="T266" i="151"/>
  <c r="T270" i="151"/>
  <c r="T274" i="151"/>
  <c r="T278" i="151"/>
  <c r="T282" i="151"/>
  <c r="X282" i="151"/>
  <c r="T286" i="151"/>
  <c r="T290" i="151"/>
  <c r="T294" i="151"/>
  <c r="T298" i="151"/>
  <c r="T302" i="151"/>
  <c r="T306" i="151"/>
  <c r="T310" i="151"/>
  <c r="T314" i="151"/>
  <c r="X314" i="151"/>
  <c r="T318" i="151"/>
  <c r="T322" i="151"/>
  <c r="T326" i="151"/>
  <c r="T330" i="151"/>
  <c r="T334" i="151"/>
  <c r="T338" i="151"/>
  <c r="T342" i="151"/>
  <c r="T346" i="151"/>
  <c r="X346" i="151"/>
  <c r="T350" i="151"/>
  <c r="T354" i="151"/>
  <c r="T358" i="151"/>
  <c r="T362" i="151"/>
  <c r="T366" i="151"/>
  <c r="T370" i="151"/>
  <c r="T374" i="151"/>
  <c r="T378" i="151"/>
  <c r="X378" i="151"/>
  <c r="T382" i="151"/>
  <c r="T386" i="151"/>
  <c r="T21" i="151"/>
  <c r="X21" i="151"/>
  <c r="T26" i="151"/>
  <c r="X26" i="151"/>
  <c r="T33" i="151"/>
  <c r="X33" i="151"/>
  <c r="T40" i="151"/>
  <c r="T46" i="151"/>
  <c r="X46" i="151"/>
  <c r="T52" i="151"/>
  <c r="X52" i="151"/>
  <c r="T58" i="151"/>
  <c r="X58" i="151"/>
  <c r="T65" i="151"/>
  <c r="T71" i="151"/>
  <c r="X71" i="151"/>
  <c r="T77" i="151"/>
  <c r="X77" i="151"/>
  <c r="T83" i="151"/>
  <c r="X83" i="151"/>
  <c r="T95" i="151"/>
  <c r="X95" i="151"/>
  <c r="T103" i="151"/>
  <c r="X103" i="151"/>
  <c r="T111" i="151"/>
  <c r="X111" i="151"/>
  <c r="T119" i="151"/>
  <c r="X119" i="151"/>
  <c r="T127" i="151"/>
  <c r="X127" i="151"/>
  <c r="T134" i="151"/>
  <c r="X134" i="151"/>
  <c r="T139" i="151"/>
  <c r="X139" i="151"/>
  <c r="T144" i="151"/>
  <c r="T149" i="151"/>
  <c r="X149" i="151"/>
  <c r="T153" i="151"/>
  <c r="T163" i="151"/>
  <c r="X163" i="151"/>
  <c r="T168" i="151"/>
  <c r="T183" i="151"/>
  <c r="T188" i="151"/>
  <c r="X188" i="151"/>
  <c r="T198" i="151"/>
  <c r="X198" i="151"/>
  <c r="T202" i="151"/>
  <c r="X202" i="151"/>
  <c r="T213" i="151"/>
  <c r="X213" i="151"/>
  <c r="T217" i="151"/>
  <c r="T227" i="151"/>
  <c r="X227" i="151"/>
  <c r="T232" i="151"/>
  <c r="T485" i="151"/>
  <c r="T517" i="151"/>
  <c r="T7" i="151"/>
  <c r="T19" i="151"/>
  <c r="X19" i="151"/>
  <c r="T25" i="151"/>
  <c r="T32" i="151"/>
  <c r="T38" i="151"/>
  <c r="X38" i="151"/>
  <c r="T44" i="151"/>
  <c r="X44" i="151"/>
  <c r="T50" i="151"/>
  <c r="X50" i="151"/>
  <c r="T57" i="151"/>
  <c r="T64" i="151"/>
  <c r="T69" i="151"/>
  <c r="X69" i="151"/>
  <c r="T75" i="151"/>
  <c r="X75" i="151"/>
  <c r="T93" i="151"/>
  <c r="X93" i="151"/>
  <c r="T101" i="151"/>
  <c r="X101" i="151"/>
  <c r="T109" i="151"/>
  <c r="X109" i="151"/>
  <c r="T117" i="151"/>
  <c r="X117" i="151"/>
  <c r="T125" i="151"/>
  <c r="X125" i="151"/>
  <c r="T133" i="151"/>
  <c r="X133" i="151"/>
  <c r="T137" i="151"/>
  <c r="X137" i="151"/>
  <c r="T143" i="151"/>
  <c r="T152" i="151"/>
  <c r="T167" i="151"/>
  <c r="X167" i="151"/>
  <c r="T172" i="151"/>
  <c r="X172" i="151"/>
  <c r="T182" i="151"/>
  <c r="X182" i="151"/>
  <c r="T186" i="151"/>
  <c r="X186" i="151"/>
  <c r="T197" i="151"/>
  <c r="X197" i="151"/>
  <c r="T201" i="151"/>
  <c r="T211" i="151"/>
  <c r="X211" i="151"/>
  <c r="T216" i="151"/>
  <c r="T231" i="151"/>
  <c r="X231" i="151"/>
  <c r="T236" i="151"/>
  <c r="X236" i="151"/>
  <c r="T461" i="151"/>
  <c r="T88" i="151"/>
  <c r="T177" i="151"/>
  <c r="T180" i="151"/>
  <c r="X180" i="151"/>
  <c r="T207" i="151"/>
  <c r="T219" i="151"/>
  <c r="X219" i="151"/>
  <c r="T237" i="151"/>
  <c r="X237" i="151"/>
  <c r="T253" i="151"/>
  <c r="T269" i="151"/>
  <c r="T285" i="151"/>
  <c r="T301" i="151"/>
  <c r="T317" i="151"/>
  <c r="T333" i="151"/>
  <c r="T349" i="151"/>
  <c r="T356" i="151"/>
  <c r="X356" i="151"/>
  <c r="T363" i="151"/>
  <c r="T381" i="151"/>
  <c r="T388" i="151"/>
  <c r="T392" i="151"/>
  <c r="T396" i="151"/>
  <c r="T400" i="151"/>
  <c r="T404" i="151"/>
  <c r="T408" i="151"/>
  <c r="X408" i="151"/>
  <c r="T412" i="151"/>
  <c r="T416" i="151"/>
  <c r="T420" i="151"/>
  <c r="T424" i="151"/>
  <c r="T428" i="151"/>
  <c r="T432" i="151"/>
  <c r="T436" i="151"/>
  <c r="T440" i="151"/>
  <c r="X440" i="151"/>
  <c r="T444" i="151"/>
  <c r="T448" i="151"/>
  <c r="T452" i="151"/>
  <c r="T456" i="151"/>
  <c r="T460" i="151"/>
  <c r="T469" i="151"/>
  <c r="T478" i="151"/>
  <c r="T482" i="151"/>
  <c r="X482" i="151"/>
  <c r="T513" i="151"/>
  <c r="T549" i="151"/>
  <c r="T581" i="151"/>
  <c r="T613" i="151"/>
  <c r="T633" i="151"/>
  <c r="X633" i="151"/>
  <c r="T641" i="151"/>
  <c r="X641" i="151"/>
  <c r="T649" i="151"/>
  <c r="X649" i="151"/>
  <c r="T657" i="151"/>
  <c r="X657" i="151"/>
  <c r="T665" i="151"/>
  <c r="X665" i="151"/>
  <c r="T673" i="151"/>
  <c r="X673" i="151"/>
  <c r="T681" i="151"/>
  <c r="X681" i="151"/>
  <c r="T689" i="151"/>
  <c r="X689" i="151"/>
  <c r="T705" i="151"/>
  <c r="X705" i="151"/>
  <c r="T11" i="151"/>
  <c r="T29" i="151"/>
  <c r="X29" i="151"/>
  <c r="T35" i="151"/>
  <c r="X35" i="151"/>
  <c r="T94" i="151"/>
  <c r="X94" i="151"/>
  <c r="T110" i="151"/>
  <c r="X110" i="151"/>
  <c r="T126" i="151"/>
  <c r="X126" i="151"/>
  <c r="T138" i="151"/>
  <c r="X138" i="151"/>
  <c r="T162" i="151"/>
  <c r="X162" i="151"/>
  <c r="T192" i="151"/>
  <c r="T222" i="151"/>
  <c r="T243" i="151"/>
  <c r="X243" i="151"/>
  <c r="T259" i="151"/>
  <c r="T275" i="151"/>
  <c r="T291" i="151"/>
  <c r="T307" i="151"/>
  <c r="T323" i="151"/>
  <c r="T339" i="151"/>
  <c r="T352" i="151"/>
  <c r="T359" i="151"/>
  <c r="X359" i="151"/>
  <c r="T377" i="151"/>
  <c r="T384" i="151"/>
  <c r="T464" i="151"/>
  <c r="T468" i="151"/>
  <c r="T473" i="151"/>
  <c r="T486" i="151"/>
  <c r="T490" i="151"/>
  <c r="T495" i="151"/>
  <c r="X495" i="151"/>
  <c r="T499" i="151"/>
  <c r="T504" i="151"/>
  <c r="T508" i="151"/>
  <c r="T521" i="151"/>
  <c r="T526" i="151"/>
  <c r="T530" i="151"/>
  <c r="T535" i="151"/>
  <c r="T539" i="151"/>
  <c r="X539" i="151"/>
  <c r="T544" i="151"/>
  <c r="T548" i="151"/>
  <c r="T553" i="151"/>
  <c r="T558" i="151"/>
  <c r="T562" i="151"/>
  <c r="T567" i="151"/>
  <c r="T571" i="151"/>
  <c r="T576" i="151"/>
  <c r="X576" i="151"/>
  <c r="T580" i="151"/>
  <c r="T585" i="151"/>
  <c r="T590" i="151"/>
  <c r="T594" i="151"/>
  <c r="T599" i="151"/>
  <c r="T603" i="151"/>
  <c r="T608" i="151"/>
  <c r="T612" i="151"/>
  <c r="X612" i="151"/>
  <c r="T617" i="151"/>
  <c r="T622" i="151"/>
  <c r="T626" i="151"/>
  <c r="T632" i="151"/>
  <c r="X632" i="151"/>
  <c r="T640" i="151"/>
  <c r="X640" i="151"/>
  <c r="T648" i="151"/>
  <c r="X648" i="151"/>
  <c r="T656" i="151"/>
  <c r="X656" i="151"/>
  <c r="T664" i="151"/>
  <c r="X664" i="151"/>
  <c r="T672" i="151"/>
  <c r="X672" i="151"/>
  <c r="T680" i="151"/>
  <c r="X680" i="151"/>
  <c r="T688" i="151"/>
  <c r="X688" i="151"/>
  <c r="T694" i="151"/>
  <c r="T699" i="151"/>
  <c r="T704" i="151"/>
  <c r="X704" i="151"/>
  <c r="T17" i="151"/>
  <c r="T20" i="151"/>
  <c r="X20" i="151"/>
  <c r="T155" i="151"/>
  <c r="X155" i="151"/>
  <c r="T173" i="151"/>
  <c r="X173" i="151"/>
  <c r="T249" i="151"/>
  <c r="T265" i="151"/>
  <c r="T281" i="151"/>
  <c r="T297" i="151"/>
  <c r="T313" i="151"/>
  <c r="T329" i="151"/>
  <c r="X329" i="151"/>
  <c r="T345" i="151"/>
  <c r="T355" i="151"/>
  <c r="T373" i="151"/>
  <c r="T380" i="151"/>
  <c r="T387" i="151"/>
  <c r="T391" i="151"/>
  <c r="T395" i="151"/>
  <c r="T399" i="151"/>
  <c r="X399" i="151"/>
  <c r="T403" i="151"/>
  <c r="T407" i="151"/>
  <c r="T411" i="151"/>
  <c r="T415" i="151"/>
  <c r="T419" i="151"/>
  <c r="T423" i="151"/>
  <c r="T427" i="151"/>
  <c r="T431" i="151"/>
  <c r="X431" i="151"/>
  <c r="T435" i="151"/>
  <c r="T439" i="151"/>
  <c r="T443" i="151"/>
  <c r="T447" i="151"/>
  <c r="T451" i="151"/>
  <c r="T455" i="151"/>
  <c r="T459" i="151"/>
  <c r="T481" i="151"/>
  <c r="X481" i="151"/>
  <c r="T512" i="151"/>
  <c r="T516" i="151"/>
  <c r="T525" i="151"/>
  <c r="T557" i="151"/>
  <c r="T589" i="151"/>
  <c r="T621" i="151"/>
  <c r="T631" i="151"/>
  <c r="X631" i="151"/>
  <c r="T639" i="151"/>
  <c r="X639" i="151"/>
  <c r="T647" i="151"/>
  <c r="X647" i="151"/>
  <c r="T655" i="151"/>
  <c r="X655" i="151"/>
  <c r="T663" i="151"/>
  <c r="X663" i="151"/>
  <c r="T671" i="151"/>
  <c r="X671" i="151"/>
  <c r="T679" i="151"/>
  <c r="X679" i="151"/>
  <c r="T687" i="151"/>
  <c r="X687" i="151"/>
  <c r="T693" i="151"/>
  <c r="X693" i="151"/>
  <c r="T709" i="151"/>
  <c r="X709" i="151"/>
  <c r="T90" i="151"/>
  <c r="X90" i="151"/>
  <c r="T106" i="151"/>
  <c r="X106" i="151"/>
  <c r="T122" i="151"/>
  <c r="X122" i="151"/>
  <c r="T158" i="151"/>
  <c r="X158" i="151"/>
  <c r="T209" i="151"/>
  <c r="T212" i="151"/>
  <c r="X212" i="151"/>
  <c r="T239" i="151"/>
  <c r="T255" i="151"/>
  <c r="X255" i="151"/>
  <c r="T271" i="151"/>
  <c r="T287" i="151"/>
  <c r="T303" i="151"/>
  <c r="T319" i="151"/>
  <c r="T335" i="151"/>
  <c r="T351" i="151"/>
  <c r="T369" i="151"/>
  <c r="T376" i="151"/>
  <c r="X376" i="151"/>
  <c r="T383" i="151"/>
  <c r="T463" i="151"/>
  <c r="T467" i="151"/>
  <c r="T472" i="151"/>
  <c r="T476" i="151"/>
  <c r="T489" i="151"/>
  <c r="T494" i="151"/>
  <c r="T498" i="151"/>
  <c r="T503" i="151"/>
  <c r="T507" i="151"/>
  <c r="T520" i="151"/>
  <c r="T524" i="151"/>
  <c r="T529" i="151"/>
  <c r="T534" i="151"/>
  <c r="T538" i="151"/>
  <c r="T543" i="151"/>
  <c r="X543" i="151"/>
  <c r="T547" i="151"/>
  <c r="T552" i="151"/>
  <c r="T556" i="151"/>
  <c r="T561" i="151"/>
  <c r="T566" i="151"/>
  <c r="T570" i="151"/>
  <c r="T575" i="151"/>
  <c r="T579" i="151"/>
  <c r="X579" i="151"/>
  <c r="T584" i="151"/>
  <c r="T588" i="151"/>
  <c r="T593" i="151"/>
  <c r="T598" i="151"/>
  <c r="T602" i="151"/>
  <c r="T607" i="151"/>
  <c r="T611" i="151"/>
  <c r="T616" i="151"/>
  <c r="X616" i="151"/>
  <c r="T620" i="151"/>
  <c r="T625" i="151"/>
  <c r="T630" i="151"/>
  <c r="X630" i="151"/>
  <c r="T638" i="151"/>
  <c r="X638" i="151"/>
  <c r="T646" i="151"/>
  <c r="X646" i="151"/>
  <c r="T654" i="151"/>
  <c r="X654" i="151"/>
  <c r="T662" i="151"/>
  <c r="X662" i="151"/>
  <c r="T670" i="151"/>
  <c r="X670" i="151"/>
  <c r="T678" i="151"/>
  <c r="X678" i="151"/>
  <c r="T686" i="151"/>
  <c r="X686" i="151"/>
  <c r="T692" i="151"/>
  <c r="X692" i="151"/>
  <c r="T698" i="151"/>
  <c r="T703" i="151"/>
  <c r="T708" i="151"/>
  <c r="X708" i="151"/>
  <c r="T13" i="151"/>
  <c r="T80" i="151"/>
  <c r="X80" i="151"/>
  <c r="T194" i="151"/>
  <c r="X194" i="151"/>
  <c r="T224" i="151"/>
  <c r="T245" i="151"/>
  <c r="T261" i="151"/>
  <c r="T277" i="151"/>
  <c r="T293" i="151"/>
  <c r="T309" i="151"/>
  <c r="T325" i="151"/>
  <c r="X325" i="151"/>
  <c r="T341" i="151"/>
  <c r="T365" i="151"/>
  <c r="T372" i="151"/>
  <c r="T379" i="151"/>
  <c r="T390" i="151"/>
  <c r="T394" i="151"/>
  <c r="T398" i="151"/>
  <c r="T402" i="151"/>
  <c r="X402" i="151"/>
  <c r="T406" i="151"/>
  <c r="T410" i="151"/>
  <c r="T414" i="151"/>
  <c r="T418" i="151"/>
  <c r="T422" i="151"/>
  <c r="T426" i="151"/>
  <c r="T430" i="151"/>
  <c r="T434" i="151"/>
  <c r="X434" i="151"/>
  <c r="T438" i="151"/>
  <c r="T442" i="151"/>
  <c r="T446" i="151"/>
  <c r="T450" i="151"/>
  <c r="T454" i="151"/>
  <c r="T458" i="151"/>
  <c r="T480" i="151"/>
  <c r="T484" i="151"/>
  <c r="X484" i="151"/>
  <c r="T493" i="151"/>
  <c r="T511" i="151"/>
  <c r="T515" i="151"/>
  <c r="T533" i="151"/>
  <c r="T565" i="151"/>
  <c r="T597" i="151"/>
  <c r="T629" i="151"/>
  <c r="X629" i="151"/>
  <c r="T637" i="151"/>
  <c r="X637" i="151"/>
  <c r="T645" i="151"/>
  <c r="X645" i="151"/>
  <c r="T653" i="151"/>
  <c r="X653" i="151"/>
  <c r="T661" i="151"/>
  <c r="X661" i="151"/>
  <c r="T669" i="151"/>
  <c r="X669" i="151"/>
  <c r="T677" i="151"/>
  <c r="X677" i="151"/>
  <c r="T685" i="151"/>
  <c r="X685" i="151"/>
  <c r="T697" i="151"/>
  <c r="X697" i="151"/>
  <c r="T55" i="151"/>
  <c r="X55" i="151"/>
  <c r="T61" i="151"/>
  <c r="X61" i="151"/>
  <c r="T67" i="151"/>
  <c r="T70" i="151"/>
  <c r="X70" i="151"/>
  <c r="T86" i="151"/>
  <c r="X86" i="151"/>
  <c r="T102" i="151"/>
  <c r="X102" i="151"/>
  <c r="T118" i="151"/>
  <c r="X118" i="151"/>
  <c r="T148" i="151"/>
  <c r="X148" i="151"/>
  <c r="T175" i="151"/>
  <c r="X175" i="151"/>
  <c r="T187" i="151"/>
  <c r="X187" i="151"/>
  <c r="T205" i="151"/>
  <c r="X205" i="151"/>
  <c r="T251" i="151"/>
  <c r="T267" i="151"/>
  <c r="T283" i="151"/>
  <c r="T299" i="151"/>
  <c r="T315" i="151"/>
  <c r="T331" i="151"/>
  <c r="X331" i="151"/>
  <c r="T347" i="151"/>
  <c r="T361" i="151"/>
  <c r="T368" i="151"/>
  <c r="T375" i="151"/>
  <c r="T462" i="151"/>
  <c r="T466" i="151"/>
  <c r="T471" i="151"/>
  <c r="T475" i="151"/>
  <c r="X475" i="151"/>
  <c r="T488" i="151"/>
  <c r="T492" i="151"/>
  <c r="T497" i="151"/>
  <c r="T502" i="151"/>
  <c r="T506" i="151"/>
  <c r="T519" i="151"/>
  <c r="T523" i="151"/>
  <c r="T528" i="151"/>
  <c r="T532" i="151"/>
  <c r="T537" i="151"/>
  <c r="T542" i="151"/>
  <c r="T546" i="151"/>
  <c r="T551" i="151"/>
  <c r="T555" i="151"/>
  <c r="T560" i="151"/>
  <c r="T564" i="151"/>
  <c r="X564" i="151"/>
  <c r="T569" i="151"/>
  <c r="T574" i="151"/>
  <c r="T578" i="151"/>
  <c r="T583" i="151"/>
  <c r="T587" i="151"/>
  <c r="T592" i="151"/>
  <c r="T596" i="151"/>
  <c r="T601" i="151"/>
  <c r="T606" i="151"/>
  <c r="T610" i="151"/>
  <c r="T615" i="151"/>
  <c r="T619" i="151"/>
  <c r="T624" i="151"/>
  <c r="T628" i="151"/>
  <c r="X628" i="151"/>
  <c r="T636" i="151"/>
  <c r="X636" i="151"/>
  <c r="T644" i="151"/>
  <c r="X644" i="151"/>
  <c r="T652" i="151"/>
  <c r="X652" i="151"/>
  <c r="T660" i="151"/>
  <c r="X660" i="151"/>
  <c r="T668" i="151"/>
  <c r="X668" i="151"/>
  <c r="T676" i="151"/>
  <c r="X676" i="151"/>
  <c r="T684" i="151"/>
  <c r="X684" i="151"/>
  <c r="T691" i="151"/>
  <c r="T696" i="151"/>
  <c r="X696" i="151"/>
  <c r="T702" i="151"/>
  <c r="X702" i="151"/>
  <c r="T707" i="151"/>
  <c r="T15" i="151"/>
  <c r="X15" i="151"/>
  <c r="T39" i="151"/>
  <c r="X39" i="151"/>
  <c r="T45" i="151"/>
  <c r="X45" i="151"/>
  <c r="T51" i="151"/>
  <c r="X51" i="151"/>
  <c r="T82" i="151"/>
  <c r="X82" i="151"/>
  <c r="T98" i="151"/>
  <c r="X98" i="151"/>
  <c r="T114" i="151"/>
  <c r="X114" i="151"/>
  <c r="T130" i="151"/>
  <c r="X130" i="151"/>
  <c r="T226" i="151"/>
  <c r="X226" i="151"/>
  <c r="T247" i="151"/>
  <c r="T263" i="151"/>
  <c r="T279" i="151"/>
  <c r="T295" i="151"/>
  <c r="T311" i="151"/>
  <c r="T327" i="151"/>
  <c r="X327" i="151"/>
  <c r="T343" i="151"/>
  <c r="T353" i="151"/>
  <c r="T360" i="151"/>
  <c r="T367" i="151"/>
  <c r="T385" i="151"/>
  <c r="T465" i="151"/>
  <c r="T470" i="151"/>
  <c r="T474" i="151"/>
  <c r="X474" i="151"/>
  <c r="T487" i="151"/>
  <c r="T491" i="151"/>
  <c r="T496" i="151"/>
  <c r="T500" i="151"/>
  <c r="T505" i="151"/>
  <c r="T518" i="151"/>
  <c r="T522" i="151"/>
  <c r="T527" i="151"/>
  <c r="X527" i="151"/>
  <c r="T531" i="151"/>
  <c r="T536" i="151"/>
  <c r="T540" i="151"/>
  <c r="T545" i="151"/>
  <c r="T550" i="151"/>
  <c r="T554" i="151"/>
  <c r="T559" i="151"/>
  <c r="T563" i="151"/>
  <c r="T568" i="151"/>
  <c r="T572" i="151"/>
  <c r="T577" i="151"/>
  <c r="T582" i="151"/>
  <c r="T586" i="151"/>
  <c r="T591" i="151"/>
  <c r="T595" i="151"/>
  <c r="T600" i="151"/>
  <c r="X600" i="151"/>
  <c r="T604" i="151"/>
  <c r="T609" i="151"/>
  <c r="T614" i="151"/>
  <c r="T618" i="151"/>
  <c r="T623" i="151"/>
  <c r="T627" i="151"/>
  <c r="T634" i="151"/>
  <c r="X634" i="151"/>
  <c r="T642" i="151"/>
  <c r="X642" i="151"/>
  <c r="T650" i="151"/>
  <c r="X650" i="151"/>
  <c r="T658" i="151"/>
  <c r="X658" i="151"/>
  <c r="T666" i="151"/>
  <c r="X666" i="151"/>
  <c r="T674" i="151"/>
  <c r="X674" i="151"/>
  <c r="T682" i="151"/>
  <c r="X682" i="151"/>
  <c r="T690" i="151"/>
  <c r="T695" i="151"/>
  <c r="T700" i="151"/>
  <c r="X700" i="151"/>
  <c r="T706" i="151"/>
  <c r="T73" i="151"/>
  <c r="T76" i="151"/>
  <c r="X76" i="151"/>
  <c r="T289" i="151"/>
  <c r="T357" i="151"/>
  <c r="T371" i="151"/>
  <c r="T393" i="151"/>
  <c r="T425" i="151"/>
  <c r="X425" i="151"/>
  <c r="T457" i="151"/>
  <c r="T514" i="151"/>
  <c r="T573" i="151"/>
  <c r="T643" i="151"/>
  <c r="X643" i="151"/>
  <c r="T675" i="151"/>
  <c r="X675" i="151"/>
  <c r="T714" i="151"/>
  <c r="T719" i="151"/>
  <c r="T724" i="151"/>
  <c r="X724" i="151"/>
  <c r="T730" i="151"/>
  <c r="T735" i="151"/>
  <c r="T740" i="151"/>
  <c r="X740" i="151"/>
  <c r="T746" i="151"/>
  <c r="T751" i="151"/>
  <c r="T755" i="151"/>
  <c r="T760" i="151"/>
  <c r="X760" i="151"/>
  <c r="T764" i="151"/>
  <c r="X764" i="151"/>
  <c r="T769" i="151"/>
  <c r="X769" i="151"/>
  <c r="T774" i="151"/>
  <c r="T778" i="151"/>
  <c r="T783" i="151"/>
  <c r="T787" i="151"/>
  <c r="T792" i="151"/>
  <c r="T796" i="151"/>
  <c r="X796" i="151"/>
  <c r="T801" i="151"/>
  <c r="X801" i="151"/>
  <c r="T806" i="151"/>
  <c r="T810" i="151"/>
  <c r="T815" i="151"/>
  <c r="T819" i="151"/>
  <c r="T824" i="151"/>
  <c r="T828" i="151"/>
  <c r="X828" i="151"/>
  <c r="T833" i="151"/>
  <c r="T838" i="151"/>
  <c r="X838" i="151"/>
  <c r="T842" i="151"/>
  <c r="T847" i="151"/>
  <c r="T851" i="151"/>
  <c r="T856" i="151"/>
  <c r="T860" i="151"/>
  <c r="X860" i="151"/>
  <c r="T865" i="151"/>
  <c r="T870" i="151"/>
  <c r="T874" i="151"/>
  <c r="X874" i="151"/>
  <c r="T879" i="151"/>
  <c r="T883" i="151"/>
  <c r="T888" i="151"/>
  <c r="T892" i="151"/>
  <c r="X892" i="151"/>
  <c r="T897" i="151"/>
  <c r="T902" i="151"/>
  <c r="T906" i="151"/>
  <c r="T911" i="151"/>
  <c r="X911" i="151"/>
  <c r="T915" i="151"/>
  <c r="T920" i="151"/>
  <c r="T924" i="151"/>
  <c r="X924" i="151"/>
  <c r="T305" i="151"/>
  <c r="T413" i="151"/>
  <c r="T445" i="151"/>
  <c r="T605" i="151"/>
  <c r="T713" i="151"/>
  <c r="X713" i="151"/>
  <c r="T729" i="151"/>
  <c r="X729" i="151"/>
  <c r="T745" i="151"/>
  <c r="X745" i="151"/>
  <c r="T773" i="151"/>
  <c r="X773" i="151"/>
  <c r="T805" i="151"/>
  <c r="X805" i="151"/>
  <c r="T837" i="151"/>
  <c r="X837" i="151"/>
  <c r="T869" i="151"/>
  <c r="X869" i="151"/>
  <c r="T901" i="151"/>
  <c r="X901" i="151"/>
  <c r="T321" i="151"/>
  <c r="X321" i="151"/>
  <c r="T401" i="151"/>
  <c r="T433" i="151"/>
  <c r="T483" i="151"/>
  <c r="T501" i="151"/>
  <c r="T651" i="151"/>
  <c r="X651" i="151"/>
  <c r="T683" i="151"/>
  <c r="X683" i="151"/>
  <c r="T712" i="151"/>
  <c r="X712" i="151"/>
  <c r="T718" i="151"/>
  <c r="T723" i="151"/>
  <c r="T728" i="151"/>
  <c r="X728" i="151"/>
  <c r="T734" i="151"/>
  <c r="T739" i="151"/>
  <c r="T744" i="151"/>
  <c r="X744" i="151"/>
  <c r="T750" i="151"/>
  <c r="T754" i="151"/>
  <c r="T759" i="151"/>
  <c r="X759" i="151"/>
  <c r="T763" i="151"/>
  <c r="T768" i="151"/>
  <c r="T772" i="151"/>
  <c r="X772" i="151"/>
  <c r="T777" i="151"/>
  <c r="T782" i="151"/>
  <c r="T786" i="151"/>
  <c r="T791" i="151"/>
  <c r="T795" i="151"/>
  <c r="X795" i="151"/>
  <c r="T800" i="151"/>
  <c r="T804" i="151"/>
  <c r="X804" i="151"/>
  <c r="T809" i="151"/>
  <c r="T814" i="151"/>
  <c r="T818" i="151"/>
  <c r="T823" i="151"/>
  <c r="T827" i="151"/>
  <c r="T832" i="151"/>
  <c r="X832" i="151"/>
  <c r="T836" i="151"/>
  <c r="X836" i="151"/>
  <c r="T841" i="151"/>
  <c r="T846" i="151"/>
  <c r="T850" i="151"/>
  <c r="T855" i="151"/>
  <c r="T859" i="151"/>
  <c r="T864" i="151"/>
  <c r="T868" i="151"/>
  <c r="X868" i="151"/>
  <c r="T873" i="151"/>
  <c r="T878" i="151"/>
  <c r="T882" i="151"/>
  <c r="T887" i="151"/>
  <c r="T891" i="151"/>
  <c r="T896" i="151"/>
  <c r="T900" i="151"/>
  <c r="X900" i="151"/>
  <c r="T905" i="151"/>
  <c r="T910" i="151"/>
  <c r="T914" i="151"/>
  <c r="T919" i="151"/>
  <c r="T923" i="151"/>
  <c r="T337" i="151"/>
  <c r="T389" i="151"/>
  <c r="T421" i="151"/>
  <c r="T453" i="151"/>
  <c r="X453" i="151"/>
  <c r="T510" i="151"/>
  <c r="T717" i="151"/>
  <c r="X717" i="151"/>
  <c r="T733" i="151"/>
  <c r="X733" i="151"/>
  <c r="T749" i="151"/>
  <c r="X749" i="151"/>
  <c r="T781" i="151"/>
  <c r="X781" i="151"/>
  <c r="T813" i="151"/>
  <c r="X813" i="151"/>
  <c r="T845" i="151"/>
  <c r="X845" i="151"/>
  <c r="T877" i="151"/>
  <c r="X877" i="151"/>
  <c r="T909" i="151"/>
  <c r="X909" i="151"/>
  <c r="T364" i="151"/>
  <c r="T409" i="151"/>
  <c r="T441" i="151"/>
  <c r="T659" i="151"/>
  <c r="X659" i="151"/>
  <c r="T711" i="151"/>
  <c r="T716" i="151"/>
  <c r="X716" i="151"/>
  <c r="T722" i="151"/>
  <c r="X722" i="151"/>
  <c r="T727" i="151"/>
  <c r="T732" i="151"/>
  <c r="X732" i="151"/>
  <c r="T738" i="151"/>
  <c r="T743" i="151"/>
  <c r="T748" i="151"/>
  <c r="X748" i="151"/>
  <c r="T753" i="151"/>
  <c r="X753" i="151"/>
  <c r="T758" i="151"/>
  <c r="T762" i="151"/>
  <c r="X762" i="151"/>
  <c r="T767" i="151"/>
  <c r="T771" i="151"/>
  <c r="T776" i="151"/>
  <c r="T780" i="151"/>
  <c r="X780" i="151"/>
  <c r="T785" i="151"/>
  <c r="T790" i="151"/>
  <c r="T794" i="151"/>
  <c r="T799" i="151"/>
  <c r="X799" i="151"/>
  <c r="T803" i="151"/>
  <c r="T808" i="151"/>
  <c r="T812" i="151"/>
  <c r="X812" i="151"/>
  <c r="T817" i="151"/>
  <c r="T822" i="151"/>
  <c r="T826" i="151"/>
  <c r="T831" i="151"/>
  <c r="T835" i="151"/>
  <c r="X835" i="151"/>
  <c r="T840" i="151"/>
  <c r="T844" i="151"/>
  <c r="X844" i="151"/>
  <c r="T849" i="151"/>
  <c r="T854" i="151"/>
  <c r="T858" i="151"/>
  <c r="T863" i="151"/>
  <c r="T867" i="151"/>
  <c r="T872" i="151"/>
  <c r="X872" i="151"/>
  <c r="T876" i="151"/>
  <c r="X876" i="151"/>
  <c r="T881" i="151"/>
  <c r="T886" i="151"/>
  <c r="T890" i="151"/>
  <c r="T895" i="151"/>
  <c r="T899" i="151"/>
  <c r="T904" i="151"/>
  <c r="T908" i="151"/>
  <c r="X908" i="151"/>
  <c r="T913" i="151"/>
  <c r="X913" i="151"/>
  <c r="T918" i="151"/>
  <c r="T922" i="151"/>
  <c r="T190" i="151"/>
  <c r="X190" i="151"/>
  <c r="T241" i="151"/>
  <c r="T397" i="151"/>
  <c r="T429" i="151"/>
  <c r="T479" i="151"/>
  <c r="X479" i="151"/>
  <c r="T721" i="151"/>
  <c r="X721" i="151"/>
  <c r="T737" i="151"/>
  <c r="X737" i="151"/>
  <c r="T757" i="151"/>
  <c r="X757" i="151"/>
  <c r="T789" i="151"/>
  <c r="X789" i="151"/>
  <c r="T821" i="151"/>
  <c r="X821" i="151"/>
  <c r="T853" i="151"/>
  <c r="X853" i="151"/>
  <c r="T885" i="151"/>
  <c r="X885" i="151"/>
  <c r="T917" i="151"/>
  <c r="X917" i="151"/>
  <c r="T273" i="151"/>
  <c r="T405" i="151"/>
  <c r="T437" i="151"/>
  <c r="T541" i="151"/>
  <c r="T701" i="151"/>
  <c r="X701" i="151"/>
  <c r="T725" i="151"/>
  <c r="X725" i="151"/>
  <c r="T741" i="151"/>
  <c r="X741" i="151"/>
  <c r="T765" i="151"/>
  <c r="X765" i="151"/>
  <c r="T797" i="151"/>
  <c r="X797" i="151"/>
  <c r="T829" i="151"/>
  <c r="X829" i="151"/>
  <c r="T861" i="151"/>
  <c r="X861" i="151"/>
  <c r="T893" i="151"/>
  <c r="X893" i="151"/>
  <c r="T925" i="151"/>
  <c r="X925" i="151"/>
  <c r="T926" i="151"/>
  <c r="X926" i="151"/>
  <c r="T927" i="151"/>
  <c r="X927" i="151"/>
  <c r="T928" i="151"/>
  <c r="X928" i="151"/>
  <c r="T929" i="151"/>
  <c r="X929" i="151"/>
  <c r="T930" i="151"/>
  <c r="X930" i="151"/>
  <c r="T931" i="151"/>
  <c r="X931" i="151"/>
  <c r="T932" i="151"/>
  <c r="X932" i="151"/>
  <c r="T933" i="151"/>
  <c r="X933" i="151"/>
  <c r="T934" i="151"/>
  <c r="X934" i="151"/>
  <c r="T935" i="151"/>
  <c r="X935" i="151"/>
  <c r="T936" i="151"/>
  <c r="X936" i="151"/>
  <c r="T937" i="151"/>
  <c r="X937" i="151"/>
  <c r="T938" i="151"/>
  <c r="X938" i="151"/>
  <c r="T939" i="151"/>
  <c r="X939" i="151"/>
  <c r="T940" i="151"/>
  <c r="X940" i="151"/>
  <c r="T941" i="151"/>
  <c r="X941" i="151"/>
  <c r="T942" i="151"/>
  <c r="X942" i="151"/>
  <c r="T943" i="151"/>
  <c r="X943" i="151"/>
  <c r="T944" i="151"/>
  <c r="X944" i="151"/>
  <c r="T945" i="151"/>
  <c r="X945" i="151"/>
  <c r="T946" i="151"/>
  <c r="X946" i="151"/>
  <c r="T947" i="151"/>
  <c r="X947" i="151"/>
  <c r="T948" i="151"/>
  <c r="X948" i="151"/>
  <c r="T949" i="151"/>
  <c r="X949" i="151"/>
  <c r="T950" i="151"/>
  <c r="X950" i="151"/>
  <c r="T951" i="151"/>
  <c r="X951" i="151"/>
  <c r="T952" i="151"/>
  <c r="X952" i="151"/>
  <c r="T953" i="151"/>
  <c r="X953" i="151"/>
  <c r="T954" i="151"/>
  <c r="X954" i="151"/>
  <c r="T955" i="151"/>
  <c r="X955" i="151"/>
  <c r="T956" i="151"/>
  <c r="X956" i="151"/>
  <c r="T957" i="151"/>
  <c r="X957" i="151"/>
  <c r="T958" i="151"/>
  <c r="X958" i="151"/>
  <c r="T959" i="151"/>
  <c r="X959" i="151"/>
  <c r="T960" i="151"/>
  <c r="X960" i="151"/>
  <c r="T961" i="151"/>
  <c r="X961" i="151"/>
  <c r="T962" i="151"/>
  <c r="X962" i="151"/>
  <c r="T963" i="151"/>
  <c r="X963" i="151"/>
  <c r="T964" i="151"/>
  <c r="X964" i="151"/>
  <c r="T965" i="151"/>
  <c r="X965" i="151"/>
  <c r="T966" i="151"/>
  <c r="X966" i="151"/>
  <c r="T967" i="151"/>
  <c r="X967" i="151"/>
  <c r="T968" i="151"/>
  <c r="X968" i="151"/>
  <c r="T257" i="151"/>
  <c r="T766" i="151"/>
  <c r="T775" i="151"/>
  <c r="T798" i="151"/>
  <c r="T807" i="151"/>
  <c r="T830" i="151"/>
  <c r="T839" i="151"/>
  <c r="T862" i="151"/>
  <c r="X862" i="151"/>
  <c r="T871" i="151"/>
  <c r="T894" i="151"/>
  <c r="T903" i="151"/>
  <c r="T417" i="151"/>
  <c r="T667" i="151"/>
  <c r="X667" i="151"/>
  <c r="T731" i="151"/>
  <c r="T160" i="151"/>
  <c r="T449" i="151"/>
  <c r="X449" i="151"/>
  <c r="T710" i="151"/>
  <c r="X710" i="151"/>
  <c r="T742" i="151"/>
  <c r="T736" i="151"/>
  <c r="X736" i="151"/>
  <c r="T756" i="151"/>
  <c r="X756" i="151"/>
  <c r="T788" i="151"/>
  <c r="X788" i="151"/>
  <c r="T820" i="151"/>
  <c r="X820" i="151"/>
  <c r="T852" i="151"/>
  <c r="X852" i="151"/>
  <c r="T884" i="151"/>
  <c r="X884" i="151"/>
  <c r="T916" i="151"/>
  <c r="X916" i="151"/>
  <c r="T969" i="151"/>
  <c r="X969" i="151"/>
  <c r="T970" i="151"/>
  <c r="X970" i="151"/>
  <c r="T971" i="151"/>
  <c r="X971" i="151"/>
  <c r="T972" i="151"/>
  <c r="X972" i="151"/>
  <c r="T973" i="151"/>
  <c r="X973" i="151"/>
  <c r="T974" i="151"/>
  <c r="X974" i="151"/>
  <c r="T975" i="151"/>
  <c r="X975" i="151"/>
  <c r="T976" i="151"/>
  <c r="X976" i="151"/>
  <c r="T977" i="151"/>
  <c r="X977" i="151"/>
  <c r="T978" i="151"/>
  <c r="X978" i="151"/>
  <c r="T979" i="151"/>
  <c r="X979" i="151"/>
  <c r="T980" i="151"/>
  <c r="X980" i="151"/>
  <c r="T981" i="151"/>
  <c r="X981" i="151"/>
  <c r="T982" i="151"/>
  <c r="X982" i="151"/>
  <c r="T983" i="151"/>
  <c r="X983" i="151"/>
  <c r="T984" i="151"/>
  <c r="X984" i="151"/>
  <c r="T985" i="151"/>
  <c r="X985" i="151"/>
  <c r="T986" i="151"/>
  <c r="X986" i="151"/>
  <c r="T987" i="151"/>
  <c r="X987" i="151"/>
  <c r="T988" i="151"/>
  <c r="X988" i="151"/>
  <c r="T989" i="151"/>
  <c r="X989" i="151"/>
  <c r="T990" i="151"/>
  <c r="X990" i="151"/>
  <c r="T991" i="151"/>
  <c r="X991" i="151"/>
  <c r="T992" i="151"/>
  <c r="X992" i="151"/>
  <c r="T993" i="151"/>
  <c r="X993" i="151"/>
  <c r="T994" i="151"/>
  <c r="X994" i="151"/>
  <c r="T995" i="151"/>
  <c r="X995" i="151"/>
  <c r="T996" i="151"/>
  <c r="X996" i="151"/>
  <c r="T997" i="151"/>
  <c r="X997" i="151"/>
  <c r="T998" i="151"/>
  <c r="X998" i="151"/>
  <c r="T999" i="151"/>
  <c r="X999" i="151"/>
  <c r="T1000" i="151"/>
  <c r="X1000" i="151"/>
  <c r="T1001" i="151"/>
  <c r="X1001" i="151"/>
  <c r="T1002" i="151"/>
  <c r="X1002" i="151"/>
  <c r="T1003" i="151"/>
  <c r="X1003" i="151"/>
  <c r="T1004" i="151"/>
  <c r="X1004" i="151"/>
  <c r="T1005" i="151"/>
  <c r="X1005" i="151"/>
  <c r="T1006" i="151"/>
  <c r="X1006" i="151"/>
  <c r="T1007" i="151"/>
  <c r="X1007" i="151"/>
  <c r="T1008" i="151"/>
  <c r="X1008" i="151"/>
  <c r="T1009" i="151"/>
  <c r="X1009" i="151"/>
  <c r="T1010" i="151"/>
  <c r="X1010" i="151"/>
  <c r="T1011" i="151"/>
  <c r="X1011" i="151"/>
  <c r="T1012" i="151"/>
  <c r="X1012" i="151"/>
  <c r="T1013" i="151"/>
  <c r="X1013" i="151"/>
  <c r="T1014" i="151"/>
  <c r="X1014" i="151"/>
  <c r="T1015" i="151"/>
  <c r="X1015" i="151"/>
  <c r="T1016" i="151"/>
  <c r="X1016" i="151"/>
  <c r="T1017" i="151"/>
  <c r="X1017" i="151"/>
  <c r="T1018" i="151"/>
  <c r="X1018" i="151"/>
  <c r="T1019" i="151"/>
  <c r="X1019" i="151"/>
  <c r="T1020" i="151"/>
  <c r="X1020" i="151"/>
  <c r="T1021" i="151"/>
  <c r="X1021" i="151"/>
  <c r="T1022" i="151"/>
  <c r="X1022" i="151"/>
  <c r="T1023" i="151"/>
  <c r="X1023" i="151"/>
  <c r="T1024" i="151"/>
  <c r="X1024" i="151"/>
  <c r="T1025" i="151"/>
  <c r="X1025" i="151"/>
  <c r="T1026" i="151"/>
  <c r="X1026" i="151"/>
  <c r="T1027" i="151"/>
  <c r="X1027" i="151"/>
  <c r="T1028" i="151"/>
  <c r="X1028" i="151"/>
  <c r="T1029" i="151"/>
  <c r="X1029" i="151"/>
  <c r="T1030" i="151"/>
  <c r="X1030" i="151"/>
  <c r="T1031" i="151"/>
  <c r="X1031" i="151"/>
  <c r="T1032" i="151"/>
  <c r="X1032" i="151"/>
  <c r="T1033" i="151"/>
  <c r="X1033" i="151"/>
  <c r="T1034" i="151"/>
  <c r="X1034" i="151"/>
  <c r="T1035" i="151"/>
  <c r="X1035" i="151"/>
  <c r="T1036" i="151"/>
  <c r="X1036" i="151"/>
  <c r="T1037" i="151"/>
  <c r="X1037" i="151"/>
  <c r="T1038" i="151"/>
  <c r="X1038" i="151"/>
  <c r="T1039" i="151"/>
  <c r="X1039" i="151"/>
  <c r="T1040" i="151"/>
  <c r="X1040" i="151"/>
  <c r="T1041" i="151"/>
  <c r="X1041" i="151"/>
  <c r="T1042" i="151"/>
  <c r="X1042" i="151"/>
  <c r="T1043" i="151"/>
  <c r="X1043" i="151"/>
  <c r="T1044" i="151"/>
  <c r="X1044" i="151"/>
  <c r="T1045" i="151"/>
  <c r="X1045" i="151"/>
  <c r="T1046" i="151"/>
  <c r="X1046" i="151"/>
  <c r="T715" i="151"/>
  <c r="X715" i="151"/>
  <c r="T747" i="151"/>
  <c r="X747" i="151"/>
  <c r="T770" i="151"/>
  <c r="T779" i="151"/>
  <c r="T802" i="151"/>
  <c r="T811" i="151"/>
  <c r="T834" i="151"/>
  <c r="T843" i="151"/>
  <c r="T866" i="151"/>
  <c r="X866" i="151"/>
  <c r="T875" i="151"/>
  <c r="X875" i="151"/>
  <c r="T898" i="151"/>
  <c r="T907" i="151"/>
  <c r="T9" i="151"/>
  <c r="T726" i="151"/>
  <c r="T761" i="151"/>
  <c r="X761" i="151"/>
  <c r="T793" i="151"/>
  <c r="T825" i="151"/>
  <c r="X825" i="151"/>
  <c r="T857" i="151"/>
  <c r="T889" i="151"/>
  <c r="T921" i="151"/>
  <c r="T816" i="151"/>
  <c r="T1047" i="151"/>
  <c r="X1047" i="151"/>
  <c r="T1048" i="151"/>
  <c r="X1048" i="151"/>
  <c r="T1049" i="151"/>
  <c r="X1049" i="151"/>
  <c r="T1050" i="151"/>
  <c r="X1050" i="151"/>
  <c r="T1051" i="151"/>
  <c r="X1051" i="151"/>
  <c r="T1052" i="151"/>
  <c r="X1052" i="151"/>
  <c r="T1053" i="151"/>
  <c r="X1053" i="151"/>
  <c r="T1054" i="151"/>
  <c r="X1054" i="151"/>
  <c r="T1055" i="151"/>
  <c r="X1055" i="151"/>
  <c r="T1056" i="151"/>
  <c r="X1056" i="151"/>
  <c r="T1057" i="151"/>
  <c r="X1057" i="151"/>
  <c r="T1058" i="151"/>
  <c r="X1058" i="151"/>
  <c r="T1059" i="151"/>
  <c r="X1059" i="151"/>
  <c r="T1060" i="151"/>
  <c r="X1060" i="151"/>
  <c r="T1061" i="151"/>
  <c r="X1061" i="151"/>
  <c r="T1062" i="151"/>
  <c r="X1062" i="151"/>
  <c r="T1063" i="151"/>
  <c r="X1063" i="151"/>
  <c r="T1064" i="151"/>
  <c r="X1064" i="151"/>
  <c r="T1065" i="151"/>
  <c r="X1065" i="151"/>
  <c r="T1066" i="151"/>
  <c r="X1066" i="151"/>
  <c r="T1067" i="151"/>
  <c r="X1067" i="151"/>
  <c r="T1068" i="151"/>
  <c r="X1068" i="151"/>
  <c r="T1069" i="151"/>
  <c r="X1069" i="151"/>
  <c r="T1070" i="151"/>
  <c r="X1070" i="151"/>
  <c r="T1071" i="151"/>
  <c r="X1071" i="151"/>
  <c r="T1072" i="151"/>
  <c r="X1072" i="151"/>
  <c r="T1073" i="151"/>
  <c r="X1073" i="151"/>
  <c r="T1074" i="151"/>
  <c r="X1074" i="151"/>
  <c r="T1075" i="151"/>
  <c r="X1075" i="151"/>
  <c r="T1076" i="151"/>
  <c r="X1076" i="151"/>
  <c r="T1077" i="151"/>
  <c r="X1077" i="151"/>
  <c r="T1078" i="151"/>
  <c r="X1078" i="151"/>
  <c r="T1079" i="151"/>
  <c r="X1079" i="151"/>
  <c r="T1080" i="151"/>
  <c r="X1080" i="151"/>
  <c r="T1081" i="151"/>
  <c r="X1081" i="151"/>
  <c r="T1082" i="151"/>
  <c r="X1082" i="151"/>
  <c r="T1083" i="151"/>
  <c r="X1083" i="151"/>
  <c r="T1084" i="151"/>
  <c r="X1084" i="151"/>
  <c r="T1085" i="151"/>
  <c r="X1085" i="151"/>
  <c r="T1086" i="151"/>
  <c r="X1086" i="151"/>
  <c r="T1087" i="151"/>
  <c r="X1087" i="151"/>
  <c r="T1088" i="151"/>
  <c r="X1088" i="151"/>
  <c r="T1089" i="151"/>
  <c r="X1089" i="151"/>
  <c r="T1090" i="151"/>
  <c r="X1090" i="151"/>
  <c r="T1091" i="151"/>
  <c r="X1091" i="151"/>
  <c r="T1092" i="151"/>
  <c r="X1092" i="151"/>
  <c r="T1093" i="151"/>
  <c r="X1093" i="151"/>
  <c r="T1094" i="151"/>
  <c r="X1094" i="151"/>
  <c r="T1095" i="151"/>
  <c r="X1095" i="151"/>
  <c r="T1096" i="151"/>
  <c r="X1096" i="151"/>
  <c r="T1097" i="151"/>
  <c r="X1097" i="151"/>
  <c r="T1098" i="151"/>
  <c r="X1098" i="151"/>
  <c r="T1099" i="151"/>
  <c r="X1099" i="151"/>
  <c r="T1100" i="151"/>
  <c r="X1100" i="151"/>
  <c r="T1101" i="151"/>
  <c r="X1101" i="151"/>
  <c r="T1102" i="151"/>
  <c r="X1102" i="151"/>
  <c r="T1103" i="151"/>
  <c r="X1103" i="151"/>
  <c r="T1104" i="151"/>
  <c r="X1104" i="151"/>
  <c r="T1105" i="151"/>
  <c r="X1105" i="151"/>
  <c r="T1106" i="151"/>
  <c r="X1106" i="151"/>
  <c r="T1107" i="151"/>
  <c r="X1107" i="151"/>
  <c r="T1108" i="151"/>
  <c r="X1108" i="151"/>
  <c r="T1109" i="151"/>
  <c r="X1109" i="151"/>
  <c r="T1110" i="151"/>
  <c r="X1110" i="151"/>
  <c r="T1111" i="151"/>
  <c r="X1111" i="151"/>
  <c r="T1112" i="151"/>
  <c r="X1112" i="151"/>
  <c r="T1113" i="151"/>
  <c r="X1113" i="151"/>
  <c r="T1114" i="151"/>
  <c r="X1114" i="151"/>
  <c r="T1115" i="151"/>
  <c r="X1115" i="151"/>
  <c r="T1116" i="151"/>
  <c r="X1116" i="151"/>
  <c r="T1117" i="151"/>
  <c r="X1117" i="151"/>
  <c r="T1118" i="151"/>
  <c r="X1118" i="151"/>
  <c r="T1119" i="151"/>
  <c r="X1119" i="151"/>
  <c r="T1120" i="151"/>
  <c r="X1120" i="151"/>
  <c r="T1121" i="151"/>
  <c r="X1121" i="151"/>
  <c r="T1122" i="151"/>
  <c r="X1122" i="151"/>
  <c r="T1123" i="151"/>
  <c r="X1123" i="151"/>
  <c r="T1124" i="151"/>
  <c r="X1124" i="151"/>
  <c r="T1125" i="151"/>
  <c r="X1125" i="151"/>
  <c r="T1126" i="151"/>
  <c r="X1126" i="151"/>
  <c r="T1127" i="151"/>
  <c r="X1127" i="151"/>
  <c r="T1128" i="151"/>
  <c r="X1128" i="151"/>
  <c r="T1129" i="151"/>
  <c r="X1129" i="151"/>
  <c r="T1130" i="151"/>
  <c r="X1130" i="151"/>
  <c r="T1131" i="151"/>
  <c r="X1131" i="151"/>
  <c r="T1132" i="151"/>
  <c r="X1132" i="151"/>
  <c r="T1133" i="151"/>
  <c r="X1133" i="151"/>
  <c r="T1134" i="151"/>
  <c r="X1134" i="151"/>
  <c r="T1135" i="151"/>
  <c r="X1135" i="151"/>
  <c r="T1136" i="151"/>
  <c r="X1136" i="151"/>
  <c r="T1137" i="151"/>
  <c r="X1137" i="151"/>
  <c r="T1138" i="151"/>
  <c r="X1138" i="151"/>
  <c r="T1139" i="151"/>
  <c r="X1139" i="151"/>
  <c r="T1140" i="151"/>
  <c r="X1140" i="151"/>
  <c r="T1141" i="151"/>
  <c r="X1141" i="151"/>
  <c r="T1142" i="151"/>
  <c r="X1142" i="151"/>
  <c r="T1143" i="151"/>
  <c r="X1143" i="151"/>
  <c r="T1144" i="151"/>
  <c r="X1144" i="151"/>
  <c r="T1145" i="151"/>
  <c r="X1145" i="151"/>
  <c r="T1146" i="151"/>
  <c r="X1146" i="151"/>
  <c r="T1147" i="151"/>
  <c r="X1147" i="151"/>
  <c r="T1148" i="151"/>
  <c r="X1148" i="151"/>
  <c r="T1149" i="151"/>
  <c r="X1149" i="151"/>
  <c r="T1150" i="151"/>
  <c r="X1150" i="151"/>
  <c r="T1151" i="151"/>
  <c r="X1151" i="151"/>
  <c r="T1152" i="151"/>
  <c r="X1152" i="151"/>
  <c r="T1153" i="151"/>
  <c r="X1153" i="151"/>
  <c r="T1154" i="151"/>
  <c r="X1154" i="151"/>
  <c r="T1155" i="151"/>
  <c r="X1155" i="151"/>
  <c r="T1156" i="151"/>
  <c r="X1156" i="151"/>
  <c r="T1157" i="151"/>
  <c r="X1157" i="151"/>
  <c r="T1158" i="151"/>
  <c r="X1158" i="151"/>
  <c r="T1159" i="151"/>
  <c r="X1159" i="151"/>
  <c r="T1160" i="151"/>
  <c r="X1160" i="151"/>
  <c r="T1161" i="151"/>
  <c r="X1161" i="151"/>
  <c r="T1162" i="151"/>
  <c r="X1162" i="151"/>
  <c r="T1163" i="151"/>
  <c r="X1163" i="151"/>
  <c r="T1164" i="151"/>
  <c r="X1164" i="151"/>
  <c r="T1165" i="151"/>
  <c r="X1165" i="151"/>
  <c r="T1166" i="151"/>
  <c r="X1166" i="151"/>
  <c r="T1167" i="151"/>
  <c r="X1167" i="151"/>
  <c r="T1168" i="151"/>
  <c r="X1168" i="151"/>
  <c r="T1169" i="151"/>
  <c r="X1169" i="151"/>
  <c r="T1170" i="151"/>
  <c r="X1170" i="151"/>
  <c r="T1171" i="151"/>
  <c r="X1171" i="151"/>
  <c r="T1172" i="151"/>
  <c r="X1172" i="151"/>
  <c r="T1173" i="151"/>
  <c r="X1173" i="151"/>
  <c r="T1174" i="151"/>
  <c r="X1174" i="151"/>
  <c r="T1175" i="151"/>
  <c r="X1175" i="151"/>
  <c r="T848" i="151"/>
  <c r="T1559" i="151"/>
  <c r="X1559" i="151"/>
  <c r="T1567" i="151"/>
  <c r="X1567" i="151"/>
  <c r="T1575" i="151"/>
  <c r="X1575" i="151"/>
  <c r="T1583" i="151"/>
  <c r="X1583" i="151"/>
  <c r="T1591" i="151"/>
  <c r="X1591" i="151"/>
  <c r="T1599" i="151"/>
  <c r="X1599" i="151"/>
  <c r="T1607" i="151"/>
  <c r="X1607" i="151"/>
  <c r="T1615" i="151"/>
  <c r="X1615" i="151"/>
  <c r="T1623" i="151"/>
  <c r="X1623" i="151"/>
  <c r="T1631" i="151"/>
  <c r="X1631" i="151"/>
  <c r="T1639" i="151"/>
  <c r="X1639" i="151"/>
  <c r="T1647" i="151"/>
  <c r="X1647" i="151"/>
  <c r="T1655" i="151"/>
  <c r="X1655" i="151"/>
  <c r="T1663" i="151"/>
  <c r="X1663" i="151"/>
  <c r="T1671" i="151"/>
  <c r="X1671" i="151"/>
  <c r="T1679" i="151"/>
  <c r="X1679" i="151"/>
  <c r="T1687" i="151"/>
  <c r="X1687" i="151"/>
  <c r="T1695" i="151"/>
  <c r="X1695" i="151"/>
  <c r="T1703" i="151"/>
  <c r="X1703" i="151"/>
  <c r="T1711" i="151"/>
  <c r="X1711" i="151"/>
  <c r="T1719" i="151"/>
  <c r="X1719" i="151"/>
  <c r="T635" i="151"/>
  <c r="X635" i="151"/>
  <c r="T880" i="151"/>
  <c r="T1558" i="151"/>
  <c r="X1558" i="151"/>
  <c r="T1566" i="151"/>
  <c r="X1566" i="151"/>
  <c r="T1574" i="151"/>
  <c r="X1574" i="151"/>
  <c r="T1582" i="151"/>
  <c r="X1582" i="151"/>
  <c r="T1590" i="151"/>
  <c r="X1590" i="151"/>
  <c r="T1598" i="151"/>
  <c r="X1598" i="151"/>
  <c r="T1606" i="151"/>
  <c r="X1606" i="151"/>
  <c r="T1614" i="151"/>
  <c r="X1614" i="151"/>
  <c r="T1622" i="151"/>
  <c r="X1622" i="151"/>
  <c r="T1630" i="151"/>
  <c r="X1630" i="151"/>
  <c r="T1638" i="151"/>
  <c r="X1638" i="151"/>
  <c r="T1646" i="151"/>
  <c r="X1646" i="151"/>
  <c r="T1654" i="151"/>
  <c r="X1654" i="151"/>
  <c r="T1662" i="151"/>
  <c r="X1662" i="151"/>
  <c r="T1670" i="151"/>
  <c r="X1670" i="151"/>
  <c r="T1678" i="151"/>
  <c r="X1678" i="151"/>
  <c r="T1686" i="151"/>
  <c r="X1686" i="151"/>
  <c r="T1694" i="151"/>
  <c r="X1694" i="151"/>
  <c r="T1702" i="151"/>
  <c r="X1702" i="151"/>
  <c r="T912" i="151"/>
  <c r="X912" i="151"/>
  <c r="T1557" i="151"/>
  <c r="X1557" i="151"/>
  <c r="T1565" i="151"/>
  <c r="X1565" i="151"/>
  <c r="T1573" i="151"/>
  <c r="X1573" i="151"/>
  <c r="T1581" i="151"/>
  <c r="X1581" i="151"/>
  <c r="T1589" i="151"/>
  <c r="X1589" i="151"/>
  <c r="T1597" i="151"/>
  <c r="X1597" i="151"/>
  <c r="T1605" i="151"/>
  <c r="X1605" i="151"/>
  <c r="T1613" i="151"/>
  <c r="X1613" i="151"/>
  <c r="T1621" i="151"/>
  <c r="X1621" i="151"/>
  <c r="T1629" i="151"/>
  <c r="X1629" i="151"/>
  <c r="T1637" i="151"/>
  <c r="X1637" i="151"/>
  <c r="T720" i="151"/>
  <c r="X720" i="151"/>
  <c r="T1555" i="151"/>
  <c r="X1555" i="151"/>
  <c r="T1563" i="151"/>
  <c r="X1563" i="151"/>
  <c r="T1571" i="151"/>
  <c r="X1571" i="151"/>
  <c r="T1579" i="151"/>
  <c r="X1579" i="151"/>
  <c r="T1587" i="151"/>
  <c r="X1587" i="151"/>
  <c r="T1595" i="151"/>
  <c r="X1595" i="151"/>
  <c r="T1603" i="151"/>
  <c r="X1603" i="151"/>
  <c r="T1611" i="151"/>
  <c r="X1611" i="151"/>
  <c r="T1619" i="151"/>
  <c r="X1619" i="151"/>
  <c r="T1627" i="151"/>
  <c r="X1627" i="151"/>
  <c r="T1635" i="151"/>
  <c r="X1635" i="151"/>
  <c r="T1643" i="151"/>
  <c r="X1643" i="151"/>
  <c r="T1651" i="151"/>
  <c r="X1651" i="151"/>
  <c r="T1659" i="151"/>
  <c r="X1659" i="151"/>
  <c r="T1667" i="151"/>
  <c r="X1667" i="151"/>
  <c r="T1675" i="151"/>
  <c r="X1675" i="151"/>
  <c r="T1683" i="151"/>
  <c r="X1683" i="151"/>
  <c r="T1691" i="151"/>
  <c r="X1691" i="151"/>
  <c r="T1699" i="151"/>
  <c r="X1699" i="151"/>
  <c r="T1707" i="151"/>
  <c r="X1707" i="151"/>
  <c r="T1715" i="151"/>
  <c r="X1715" i="151"/>
  <c r="T1723" i="151"/>
  <c r="X1723" i="151"/>
  <c r="T752" i="151"/>
  <c r="X752" i="151"/>
  <c r="T1554" i="151"/>
  <c r="X1554" i="151"/>
  <c r="T1562" i="151"/>
  <c r="X1562" i="151"/>
  <c r="T1570" i="151"/>
  <c r="X1570" i="151"/>
  <c r="T1578" i="151"/>
  <c r="X1578" i="151"/>
  <c r="T1586" i="151"/>
  <c r="X1586" i="151"/>
  <c r="T1594" i="151"/>
  <c r="X1594" i="151"/>
  <c r="T1602" i="151"/>
  <c r="X1602" i="151"/>
  <c r="T1610" i="151"/>
  <c r="X1610" i="151"/>
  <c r="T1618" i="151"/>
  <c r="X1618" i="151"/>
  <c r="T1626" i="151"/>
  <c r="X1626" i="151"/>
  <c r="T1634" i="151"/>
  <c r="X1634" i="151"/>
  <c r="T1642" i="151"/>
  <c r="X1642" i="151"/>
  <c r="T1650" i="151"/>
  <c r="X1650" i="151"/>
  <c r="T1658" i="151"/>
  <c r="X1658" i="151"/>
  <c r="T1666" i="151"/>
  <c r="X1666" i="151"/>
  <c r="T1674" i="151"/>
  <c r="X1674" i="151"/>
  <c r="T1682" i="151"/>
  <c r="X1682" i="151"/>
  <c r="T1690" i="151"/>
  <c r="X1690" i="151"/>
  <c r="T1698" i="151"/>
  <c r="X1698" i="151"/>
  <c r="T1706" i="151"/>
  <c r="X1706" i="151"/>
  <c r="T1176" i="151"/>
  <c r="X1176" i="151"/>
  <c r="T1184" i="151"/>
  <c r="X1184" i="151"/>
  <c r="T1192" i="151"/>
  <c r="X1192" i="151"/>
  <c r="T1200" i="151"/>
  <c r="X1200" i="151"/>
  <c r="T1208" i="151"/>
  <c r="X1208" i="151"/>
  <c r="T1216" i="151"/>
  <c r="X1216" i="151"/>
  <c r="T1217" i="151"/>
  <c r="X1217" i="151"/>
  <c r="T1218" i="151"/>
  <c r="X1218" i="151"/>
  <c r="T1219" i="151"/>
  <c r="X1219" i="151"/>
  <c r="T1220" i="151"/>
  <c r="X1220" i="151"/>
  <c r="T1221" i="151"/>
  <c r="X1221" i="151"/>
  <c r="T1222" i="151"/>
  <c r="X1222" i="151"/>
  <c r="T1223" i="151"/>
  <c r="X1223" i="151"/>
  <c r="T1224" i="151"/>
  <c r="X1224" i="151"/>
  <c r="T1225" i="151"/>
  <c r="X1225" i="151"/>
  <c r="T1226" i="151"/>
  <c r="X1226" i="151"/>
  <c r="T1227" i="151"/>
  <c r="X1227" i="151"/>
  <c r="T1228" i="151"/>
  <c r="X1228" i="151"/>
  <c r="T1229" i="151"/>
  <c r="X1229" i="151"/>
  <c r="T1230" i="151"/>
  <c r="X1230" i="151"/>
  <c r="T1231" i="151"/>
  <c r="X1231" i="151"/>
  <c r="T1232" i="151"/>
  <c r="X1232" i="151"/>
  <c r="T1233" i="151"/>
  <c r="X1233" i="151"/>
  <c r="T1234" i="151"/>
  <c r="X1234" i="151"/>
  <c r="T1235" i="151"/>
  <c r="X1235" i="151"/>
  <c r="T1236" i="151"/>
  <c r="X1236" i="151"/>
  <c r="T1237" i="151"/>
  <c r="X1237" i="151"/>
  <c r="T1238" i="151"/>
  <c r="X1238" i="151"/>
  <c r="T1239" i="151"/>
  <c r="X1239" i="151"/>
  <c r="T1240" i="151"/>
  <c r="X1240" i="151"/>
  <c r="T1241" i="151"/>
  <c r="X1241" i="151"/>
  <c r="T1242" i="151"/>
  <c r="X1242" i="151"/>
  <c r="T1243" i="151"/>
  <c r="X1243" i="151"/>
  <c r="T1244" i="151"/>
  <c r="X1244" i="151"/>
  <c r="T1245" i="151"/>
  <c r="X1245" i="151"/>
  <c r="T1246" i="151"/>
  <c r="X1246" i="151"/>
  <c r="T1247" i="151"/>
  <c r="X1247" i="151"/>
  <c r="T1248" i="151"/>
  <c r="X1248" i="151"/>
  <c r="T1249" i="151"/>
  <c r="X1249" i="151"/>
  <c r="T1250" i="151"/>
  <c r="X1250" i="151"/>
  <c r="T1251" i="151"/>
  <c r="X1251" i="151"/>
  <c r="T1252" i="151"/>
  <c r="X1252" i="151"/>
  <c r="T1253" i="151"/>
  <c r="X1253" i="151"/>
  <c r="T1254" i="151"/>
  <c r="X1254" i="151"/>
  <c r="T1255" i="151"/>
  <c r="X1255" i="151"/>
  <c r="T1256" i="151"/>
  <c r="X1256" i="151"/>
  <c r="T1257" i="151"/>
  <c r="X1257" i="151"/>
  <c r="T1258" i="151"/>
  <c r="X1258" i="151"/>
  <c r="T1259" i="151"/>
  <c r="X1259" i="151"/>
  <c r="T1260" i="151"/>
  <c r="X1260" i="151"/>
  <c r="T1261" i="151"/>
  <c r="X1261" i="151"/>
  <c r="T1262" i="151"/>
  <c r="X1262" i="151"/>
  <c r="T1263" i="151"/>
  <c r="X1263" i="151"/>
  <c r="T1264" i="151"/>
  <c r="X1264" i="151"/>
  <c r="T1265" i="151"/>
  <c r="X1265" i="151"/>
  <c r="T1266" i="151"/>
  <c r="X1266" i="151"/>
  <c r="T1267" i="151"/>
  <c r="X1267" i="151"/>
  <c r="T1268" i="151"/>
  <c r="X1268" i="151"/>
  <c r="T1269" i="151"/>
  <c r="X1269" i="151"/>
  <c r="T1270" i="151"/>
  <c r="X1270" i="151"/>
  <c r="T1271" i="151"/>
  <c r="X1271" i="151"/>
  <c r="T1272" i="151"/>
  <c r="X1272" i="151"/>
  <c r="T1273" i="151"/>
  <c r="X1273" i="151"/>
  <c r="T1274" i="151"/>
  <c r="X1274" i="151"/>
  <c r="T1275" i="151"/>
  <c r="X1275" i="151"/>
  <c r="T1276" i="151"/>
  <c r="X1276" i="151"/>
  <c r="T1277" i="151"/>
  <c r="X1277" i="151"/>
  <c r="T1278" i="151"/>
  <c r="X1278" i="151"/>
  <c r="T1279" i="151"/>
  <c r="X1279" i="151"/>
  <c r="T1280" i="151"/>
  <c r="X1280" i="151"/>
  <c r="T1281" i="151"/>
  <c r="X1281" i="151"/>
  <c r="T1282" i="151"/>
  <c r="X1282" i="151"/>
  <c r="T1283" i="151"/>
  <c r="X1283" i="151"/>
  <c r="T1284" i="151"/>
  <c r="X1284" i="151"/>
  <c r="T1285" i="151"/>
  <c r="X1285" i="151"/>
  <c r="T1286" i="151"/>
  <c r="X1286" i="151"/>
  <c r="T1287" i="151"/>
  <c r="X1287" i="151"/>
  <c r="T1288" i="151"/>
  <c r="X1288" i="151"/>
  <c r="T1289" i="151"/>
  <c r="X1289" i="151"/>
  <c r="T1290" i="151"/>
  <c r="X1290" i="151"/>
  <c r="T1291" i="151"/>
  <c r="X1291" i="151"/>
  <c r="T1292" i="151"/>
  <c r="X1292" i="151"/>
  <c r="T1293" i="151"/>
  <c r="X1293" i="151"/>
  <c r="T1294" i="151"/>
  <c r="X1294" i="151"/>
  <c r="T1295" i="151"/>
  <c r="X1295" i="151"/>
  <c r="T1296" i="151"/>
  <c r="X1296" i="151"/>
  <c r="T1297" i="151"/>
  <c r="X1297" i="151"/>
  <c r="T1298" i="151"/>
  <c r="X1298" i="151"/>
  <c r="T1299" i="151"/>
  <c r="X1299" i="151"/>
  <c r="T1300" i="151"/>
  <c r="X1300" i="151"/>
  <c r="T1301" i="151"/>
  <c r="X1301" i="151"/>
  <c r="T1302" i="151"/>
  <c r="X1302" i="151"/>
  <c r="T1303" i="151"/>
  <c r="X1303" i="151"/>
  <c r="T1304" i="151"/>
  <c r="X1304" i="151"/>
  <c r="T1305" i="151"/>
  <c r="X1305" i="151"/>
  <c r="T1306" i="151"/>
  <c r="X1306" i="151"/>
  <c r="T1307" i="151"/>
  <c r="X1307" i="151"/>
  <c r="T1308" i="151"/>
  <c r="X1308" i="151"/>
  <c r="T1309" i="151"/>
  <c r="X1309" i="151"/>
  <c r="T1310" i="151"/>
  <c r="X1310" i="151"/>
  <c r="T1311" i="151"/>
  <c r="X1311" i="151"/>
  <c r="T1312" i="151"/>
  <c r="X1312" i="151"/>
  <c r="T1313" i="151"/>
  <c r="X1313" i="151"/>
  <c r="T1314" i="151"/>
  <c r="X1314" i="151"/>
  <c r="T1315" i="151"/>
  <c r="X1315" i="151"/>
  <c r="T1316" i="151"/>
  <c r="X1316" i="151"/>
  <c r="T1317" i="151"/>
  <c r="X1317" i="151"/>
  <c r="T1318" i="151"/>
  <c r="X1318" i="151"/>
  <c r="T1319" i="151"/>
  <c r="X1319" i="151"/>
  <c r="T1320" i="151"/>
  <c r="X1320" i="151"/>
  <c r="T1321" i="151"/>
  <c r="X1321" i="151"/>
  <c r="T1322" i="151"/>
  <c r="X1322" i="151"/>
  <c r="T1323" i="151"/>
  <c r="X1323" i="151"/>
  <c r="T1324" i="151"/>
  <c r="X1324" i="151"/>
  <c r="T1325" i="151"/>
  <c r="X1325" i="151"/>
  <c r="T1326" i="151"/>
  <c r="X1326" i="151"/>
  <c r="T1327" i="151"/>
  <c r="X1327" i="151"/>
  <c r="T1328" i="151"/>
  <c r="X1328" i="151"/>
  <c r="T1329" i="151"/>
  <c r="X1329" i="151"/>
  <c r="T1330" i="151"/>
  <c r="X1330" i="151"/>
  <c r="T1331" i="151"/>
  <c r="X1331" i="151"/>
  <c r="T1332" i="151"/>
  <c r="X1332" i="151"/>
  <c r="T1333" i="151"/>
  <c r="X1333" i="151"/>
  <c r="T1334" i="151"/>
  <c r="X1334" i="151"/>
  <c r="T1335" i="151"/>
  <c r="X1335" i="151"/>
  <c r="T1336" i="151"/>
  <c r="X1336" i="151"/>
  <c r="T1337" i="151"/>
  <c r="X1337" i="151"/>
  <c r="T1338" i="151"/>
  <c r="X1338" i="151"/>
  <c r="T1339" i="151"/>
  <c r="X1339" i="151"/>
  <c r="T1340" i="151"/>
  <c r="X1340" i="151"/>
  <c r="T1341" i="151"/>
  <c r="X1341" i="151"/>
  <c r="T1342" i="151"/>
  <c r="X1342" i="151"/>
  <c r="T1343" i="151"/>
  <c r="X1343" i="151"/>
  <c r="T1344" i="151"/>
  <c r="X1344" i="151"/>
  <c r="T1345" i="151"/>
  <c r="X1345" i="151"/>
  <c r="T1346" i="151"/>
  <c r="X1346" i="151"/>
  <c r="T1347" i="151"/>
  <c r="X1347" i="151"/>
  <c r="T1348" i="151"/>
  <c r="X1348" i="151"/>
  <c r="T1349" i="151"/>
  <c r="X1349" i="151"/>
  <c r="T1350" i="151"/>
  <c r="X1350" i="151"/>
  <c r="T1351" i="151"/>
  <c r="X1351" i="151"/>
  <c r="T1352" i="151"/>
  <c r="X1352" i="151"/>
  <c r="T1353" i="151"/>
  <c r="X1353" i="151"/>
  <c r="T1354" i="151"/>
  <c r="X1354" i="151"/>
  <c r="T1355" i="151"/>
  <c r="X1355" i="151"/>
  <c r="T1356" i="151"/>
  <c r="X1356" i="151"/>
  <c r="T1357" i="151"/>
  <c r="X1357" i="151"/>
  <c r="T1358" i="151"/>
  <c r="X1358" i="151"/>
  <c r="T1359" i="151"/>
  <c r="X1359" i="151"/>
  <c r="T1360" i="151"/>
  <c r="X1360" i="151"/>
  <c r="T1361" i="151"/>
  <c r="X1361" i="151"/>
  <c r="T1362" i="151"/>
  <c r="X1362" i="151"/>
  <c r="T1363" i="151"/>
  <c r="X1363" i="151"/>
  <c r="T1364" i="151"/>
  <c r="X1364" i="151"/>
  <c r="T1365" i="151"/>
  <c r="X1365" i="151"/>
  <c r="T1366" i="151"/>
  <c r="X1366" i="151"/>
  <c r="T1367" i="151"/>
  <c r="X1367" i="151"/>
  <c r="T1368" i="151"/>
  <c r="X1368" i="151"/>
  <c r="T1369" i="151"/>
  <c r="X1369" i="151"/>
  <c r="T1370" i="151"/>
  <c r="X1370" i="151"/>
  <c r="T1371" i="151"/>
  <c r="X1371" i="151"/>
  <c r="T1372" i="151"/>
  <c r="X1372" i="151"/>
  <c r="T1373" i="151"/>
  <c r="X1373" i="151"/>
  <c r="T1374" i="151"/>
  <c r="X1374" i="151"/>
  <c r="T1375" i="151"/>
  <c r="X1375" i="151"/>
  <c r="T1376" i="151"/>
  <c r="X1376" i="151"/>
  <c r="T1377" i="151"/>
  <c r="X1377" i="151"/>
  <c r="T1378" i="151"/>
  <c r="X1378" i="151"/>
  <c r="T1379" i="151"/>
  <c r="X1379" i="151"/>
  <c r="T1380" i="151"/>
  <c r="X1380" i="151"/>
  <c r="T1183" i="151"/>
  <c r="X1183" i="151"/>
  <c r="T1191" i="151"/>
  <c r="X1191" i="151"/>
  <c r="T1199" i="151"/>
  <c r="X1199" i="151"/>
  <c r="T1207" i="151"/>
  <c r="X1207" i="151"/>
  <c r="T1215" i="151"/>
  <c r="X1215" i="151"/>
  <c r="T1529" i="151"/>
  <c r="X1529" i="151"/>
  <c r="T1537" i="151"/>
  <c r="X1537" i="151"/>
  <c r="T1545" i="151"/>
  <c r="X1545" i="151"/>
  <c r="T1553" i="151"/>
  <c r="X1553" i="151"/>
  <c r="T1556" i="151"/>
  <c r="X1556" i="151"/>
  <c r="T1585" i="151"/>
  <c r="X1585" i="151"/>
  <c r="T1588" i="151"/>
  <c r="X1588" i="151"/>
  <c r="T1617" i="151"/>
  <c r="X1617" i="151"/>
  <c r="T1620" i="151"/>
  <c r="X1620" i="151"/>
  <c r="T1710" i="151"/>
  <c r="X1710" i="151"/>
  <c r="T1720" i="151"/>
  <c r="X1720" i="151"/>
  <c r="T1726" i="151"/>
  <c r="X1726" i="151"/>
  <c r="T1734" i="151"/>
  <c r="X1734" i="151"/>
  <c r="T1742" i="151"/>
  <c r="X1742" i="151"/>
  <c r="T1750" i="151"/>
  <c r="X1750" i="151"/>
  <c r="T1758" i="151"/>
  <c r="X1758" i="151"/>
  <c r="T1766" i="151"/>
  <c r="X1766" i="151"/>
  <c r="T1774" i="151"/>
  <c r="X1774" i="151"/>
  <c r="T1782" i="151"/>
  <c r="X1782" i="151"/>
  <c r="T1790" i="151"/>
  <c r="X1790" i="151"/>
  <c r="T1798" i="151"/>
  <c r="X1798" i="151"/>
  <c r="T1806" i="151"/>
  <c r="X1806" i="151"/>
  <c r="T1814" i="151"/>
  <c r="X1814" i="151"/>
  <c r="T1822" i="151"/>
  <c r="X1822" i="151"/>
  <c r="T1830" i="151"/>
  <c r="X1830" i="151"/>
  <c r="T1838" i="151"/>
  <c r="X1838" i="151"/>
  <c r="T1846" i="151"/>
  <c r="X1846" i="151"/>
  <c r="T1854" i="151"/>
  <c r="X1854" i="151"/>
  <c r="T1862" i="151"/>
  <c r="X1862" i="151"/>
  <c r="T1870" i="151"/>
  <c r="X1870" i="151"/>
  <c r="T1878" i="151"/>
  <c r="X1878" i="151"/>
  <c r="T1886" i="151"/>
  <c r="X1886" i="151"/>
  <c r="T1894" i="151"/>
  <c r="X1894" i="151"/>
  <c r="T1902" i="151"/>
  <c r="X1902" i="151"/>
  <c r="T1910" i="151"/>
  <c r="X1910" i="151"/>
  <c r="T1182" i="151"/>
  <c r="X1182" i="151"/>
  <c r="T1190" i="151"/>
  <c r="X1190" i="151"/>
  <c r="T1198" i="151"/>
  <c r="X1198" i="151"/>
  <c r="T1206" i="151"/>
  <c r="X1206" i="151"/>
  <c r="T1214" i="151"/>
  <c r="X1214" i="151"/>
  <c r="T1528" i="151"/>
  <c r="X1528" i="151"/>
  <c r="T1536" i="151"/>
  <c r="X1536" i="151"/>
  <c r="T1544" i="151"/>
  <c r="X1544" i="151"/>
  <c r="T1552" i="151"/>
  <c r="X1552" i="151"/>
  <c r="T1584" i="151"/>
  <c r="X1584" i="151"/>
  <c r="T1616" i="151"/>
  <c r="X1616" i="151"/>
  <c r="T1645" i="151"/>
  <c r="X1645" i="151"/>
  <c r="T1649" i="151"/>
  <c r="X1649" i="151"/>
  <c r="T1653" i="151"/>
  <c r="X1653" i="151"/>
  <c r="T1657" i="151"/>
  <c r="X1657" i="151"/>
  <c r="T1661" i="151"/>
  <c r="X1661" i="151"/>
  <c r="T1665" i="151"/>
  <c r="X1665" i="151"/>
  <c r="T1669" i="151"/>
  <c r="X1669" i="151"/>
  <c r="T1673" i="151"/>
  <c r="X1673" i="151"/>
  <c r="T1677" i="151"/>
  <c r="X1677" i="151"/>
  <c r="T1681" i="151"/>
  <c r="X1681" i="151"/>
  <c r="T1685" i="151"/>
  <c r="X1685" i="151"/>
  <c r="T1689" i="151"/>
  <c r="X1689" i="151"/>
  <c r="T1693" i="151"/>
  <c r="X1693" i="151"/>
  <c r="T1697" i="151"/>
  <c r="X1697" i="151"/>
  <c r="T1701" i="151"/>
  <c r="X1701" i="151"/>
  <c r="T1705" i="151"/>
  <c r="X1705" i="151"/>
  <c r="T1709" i="151"/>
  <c r="X1709" i="151"/>
  <c r="T1725" i="151"/>
  <c r="X1725" i="151"/>
  <c r="T1733" i="151"/>
  <c r="X1733" i="151"/>
  <c r="T1741" i="151"/>
  <c r="X1741" i="151"/>
  <c r="T1749" i="151"/>
  <c r="X1749" i="151"/>
  <c r="T1757" i="151"/>
  <c r="X1757" i="151"/>
  <c r="T1765" i="151"/>
  <c r="X1765" i="151"/>
  <c r="T1773" i="151"/>
  <c r="X1773" i="151"/>
  <c r="T1781" i="151"/>
  <c r="X1781" i="151"/>
  <c r="T1789" i="151"/>
  <c r="X1789" i="151"/>
  <c r="T1797" i="151"/>
  <c r="X1797" i="151"/>
  <c r="T1805" i="151"/>
  <c r="X1805" i="151"/>
  <c r="T1813" i="151"/>
  <c r="X1813" i="151"/>
  <c r="T1821" i="151"/>
  <c r="X1821" i="151"/>
  <c r="T1829" i="151"/>
  <c r="X1829" i="151"/>
  <c r="T1837" i="151"/>
  <c r="X1837" i="151"/>
  <c r="T1845" i="151"/>
  <c r="X1845" i="151"/>
  <c r="T1853" i="151"/>
  <c r="X1853" i="151"/>
  <c r="T1861" i="151"/>
  <c r="X1861" i="151"/>
  <c r="T1869" i="151"/>
  <c r="X1869" i="151"/>
  <c r="T1877" i="151"/>
  <c r="X1877" i="151"/>
  <c r="T1885" i="151"/>
  <c r="X1885" i="151"/>
  <c r="T1893" i="151"/>
  <c r="X1893" i="151"/>
  <c r="T1901" i="151"/>
  <c r="X1901" i="151"/>
  <c r="T1909" i="151"/>
  <c r="X1909" i="151"/>
  <c r="T784" i="151"/>
  <c r="T1181" i="151"/>
  <c r="X1181" i="151"/>
  <c r="T1189" i="151"/>
  <c r="X1189" i="151"/>
  <c r="T1197" i="151"/>
  <c r="X1197" i="151"/>
  <c r="T1205" i="151"/>
  <c r="X1205" i="151"/>
  <c r="T1213" i="151"/>
  <c r="X1213" i="151"/>
  <c r="T1527" i="151"/>
  <c r="X1527" i="151"/>
  <c r="T1535" i="151"/>
  <c r="X1535" i="151"/>
  <c r="T1543" i="151"/>
  <c r="X1543" i="151"/>
  <c r="T1551" i="151"/>
  <c r="X1551" i="151"/>
  <c r="T1577" i="151"/>
  <c r="X1577" i="151"/>
  <c r="T1580" i="151"/>
  <c r="X1580" i="151"/>
  <c r="T1609" i="151"/>
  <c r="X1609" i="151"/>
  <c r="T1612" i="151"/>
  <c r="X1612" i="151"/>
  <c r="T1641" i="151"/>
  <c r="X1641" i="151"/>
  <c r="T1644" i="151"/>
  <c r="X1644" i="151"/>
  <c r="T1648" i="151"/>
  <c r="X1648" i="151"/>
  <c r="T1652" i="151"/>
  <c r="X1652" i="151"/>
  <c r="T1656" i="151"/>
  <c r="X1656" i="151"/>
  <c r="T1660" i="151"/>
  <c r="X1660" i="151"/>
  <c r="T1664" i="151"/>
  <c r="X1664" i="151"/>
  <c r="T1668" i="151"/>
  <c r="X1668" i="151"/>
  <c r="T1672" i="151"/>
  <c r="X1672" i="151"/>
  <c r="T1676" i="151"/>
  <c r="X1676" i="151"/>
  <c r="T1680" i="151"/>
  <c r="X1680" i="151"/>
  <c r="T1684" i="151"/>
  <c r="X1684" i="151"/>
  <c r="T1688" i="151"/>
  <c r="X1688" i="151"/>
  <c r="T1692" i="151"/>
  <c r="X1692" i="151"/>
  <c r="T1696" i="151"/>
  <c r="X1696" i="151"/>
  <c r="T1700" i="151"/>
  <c r="X1700" i="151"/>
  <c r="T1704" i="151"/>
  <c r="X1704" i="151"/>
  <c r="T1708" i="151"/>
  <c r="X1708" i="151"/>
  <c r="T1714" i="151"/>
  <c r="X1714" i="151"/>
  <c r="T1724" i="151"/>
  <c r="X1724" i="151"/>
  <c r="T1732" i="151"/>
  <c r="X1732" i="151"/>
  <c r="T1740" i="151"/>
  <c r="X1740" i="151"/>
  <c r="T1748" i="151"/>
  <c r="X1748" i="151"/>
  <c r="T1756" i="151"/>
  <c r="X1756" i="151"/>
  <c r="T1764" i="151"/>
  <c r="X1764" i="151"/>
  <c r="T1772" i="151"/>
  <c r="X1772" i="151"/>
  <c r="T1780" i="151"/>
  <c r="X1780" i="151"/>
  <c r="T1788" i="151"/>
  <c r="X1788" i="151"/>
  <c r="T1796" i="151"/>
  <c r="X1796" i="151"/>
  <c r="T1804" i="151"/>
  <c r="X1804" i="151"/>
  <c r="T1812" i="151"/>
  <c r="X1812" i="151"/>
  <c r="T1820" i="151"/>
  <c r="X1820" i="151"/>
  <c r="T1828" i="151"/>
  <c r="X1828" i="151"/>
  <c r="T1836" i="151"/>
  <c r="X1836" i="151"/>
  <c r="T1844" i="151"/>
  <c r="X1844" i="151"/>
  <c r="T1852" i="151"/>
  <c r="X1852" i="151"/>
  <c r="T1860" i="151"/>
  <c r="X1860" i="151"/>
  <c r="T1868" i="151"/>
  <c r="X1868" i="151"/>
  <c r="T1876" i="151"/>
  <c r="X1876" i="151"/>
  <c r="T1884" i="151"/>
  <c r="X1884" i="151"/>
  <c r="T1892" i="151"/>
  <c r="X1892" i="151"/>
  <c r="T1180" i="151"/>
  <c r="X1180" i="151"/>
  <c r="T1188" i="151"/>
  <c r="X1188" i="151"/>
  <c r="T1196" i="151"/>
  <c r="X1196" i="151"/>
  <c r="T1204" i="151"/>
  <c r="X1204" i="151"/>
  <c r="T1212" i="151"/>
  <c r="X1212" i="151"/>
  <c r="T1179" i="151"/>
  <c r="X1179" i="151"/>
  <c r="T1187" i="151"/>
  <c r="X1187" i="151"/>
  <c r="T1195" i="151"/>
  <c r="X1195" i="151"/>
  <c r="T1203" i="151"/>
  <c r="X1203" i="151"/>
  <c r="T1211" i="151"/>
  <c r="X1211" i="151"/>
  <c r="T1525" i="151"/>
  <c r="X1525" i="151"/>
  <c r="T1533" i="151"/>
  <c r="X1533" i="151"/>
  <c r="T1541" i="151"/>
  <c r="X1541" i="151"/>
  <c r="T1549" i="151"/>
  <c r="X1549" i="151"/>
  <c r="T1569" i="151"/>
  <c r="X1569" i="151"/>
  <c r="T1572" i="151"/>
  <c r="X1572" i="151"/>
  <c r="T1601" i="151"/>
  <c r="X1601" i="151"/>
  <c r="T1604" i="151"/>
  <c r="X1604" i="151"/>
  <c r="T1633" i="151"/>
  <c r="X1633" i="151"/>
  <c r="T1636" i="151"/>
  <c r="X1636" i="151"/>
  <c r="T1712" i="151"/>
  <c r="X1712" i="151"/>
  <c r="T1718" i="151"/>
  <c r="X1718" i="151"/>
  <c r="T1730" i="151"/>
  <c r="X1730" i="151"/>
  <c r="T1738" i="151"/>
  <c r="X1738" i="151"/>
  <c r="T1746" i="151"/>
  <c r="X1746" i="151"/>
  <c r="T1754" i="151"/>
  <c r="X1754" i="151"/>
  <c r="T1762" i="151"/>
  <c r="X1762" i="151"/>
  <c r="T1770" i="151"/>
  <c r="X1770" i="151"/>
  <c r="T1778" i="151"/>
  <c r="X1778" i="151"/>
  <c r="T1786" i="151"/>
  <c r="X1786" i="151"/>
  <c r="T1794" i="151"/>
  <c r="X1794" i="151"/>
  <c r="T1802" i="151"/>
  <c r="X1802" i="151"/>
  <c r="T1810" i="151"/>
  <c r="X1810" i="151"/>
  <c r="T1818" i="151"/>
  <c r="X1818" i="151"/>
  <c r="T1826" i="151"/>
  <c r="X1826" i="151"/>
  <c r="T1178" i="151"/>
  <c r="X1178" i="151"/>
  <c r="T1186" i="151"/>
  <c r="X1186" i="151"/>
  <c r="T1194" i="151"/>
  <c r="X1194" i="151"/>
  <c r="T1202" i="151"/>
  <c r="X1202" i="151"/>
  <c r="T1210" i="151"/>
  <c r="X1210" i="151"/>
  <c r="T1524" i="151"/>
  <c r="X1524" i="151"/>
  <c r="T1532" i="151"/>
  <c r="X1532" i="151"/>
  <c r="T1540" i="151"/>
  <c r="X1540" i="151"/>
  <c r="T1548" i="151"/>
  <c r="X1548" i="151"/>
  <c r="T1568" i="151"/>
  <c r="X1568" i="151"/>
  <c r="T1600" i="151"/>
  <c r="X1600" i="151"/>
  <c r="T1632" i="151"/>
  <c r="X1632" i="151"/>
  <c r="T1717" i="151"/>
  <c r="X1717" i="151"/>
  <c r="T1729" i="151"/>
  <c r="X1729" i="151"/>
  <c r="T1737" i="151"/>
  <c r="X1737" i="151"/>
  <c r="T1745" i="151"/>
  <c r="X1745" i="151"/>
  <c r="T1753" i="151"/>
  <c r="X1753" i="151"/>
  <c r="T1761" i="151"/>
  <c r="X1761" i="151"/>
  <c r="T1769" i="151"/>
  <c r="X1769" i="151"/>
  <c r="T1777" i="151"/>
  <c r="X1777" i="151"/>
  <c r="T1785" i="151"/>
  <c r="X1785" i="151"/>
  <c r="T1793" i="151"/>
  <c r="X1793" i="151"/>
  <c r="T1801" i="151"/>
  <c r="X1801" i="151"/>
  <c r="T1809" i="151"/>
  <c r="X1809" i="151"/>
  <c r="T1817" i="151"/>
  <c r="X1817" i="151"/>
  <c r="T1825" i="151"/>
  <c r="X1825" i="151"/>
  <c r="T1833" i="151"/>
  <c r="X1833" i="151"/>
  <c r="T1841" i="151"/>
  <c r="X1841" i="151"/>
  <c r="T1849" i="151"/>
  <c r="X1849" i="151"/>
  <c r="T1857" i="151"/>
  <c r="X1857" i="151"/>
  <c r="T1865" i="151"/>
  <c r="X1865" i="151"/>
  <c r="T1873" i="151"/>
  <c r="X1873" i="151"/>
  <c r="T1881" i="151"/>
  <c r="X1881" i="151"/>
  <c r="T1889" i="151"/>
  <c r="X1889" i="151"/>
  <c r="T1897" i="151"/>
  <c r="X1897" i="151"/>
  <c r="T1209" i="151"/>
  <c r="X1209" i="151"/>
  <c r="T1382" i="151"/>
  <c r="X1382" i="151"/>
  <c r="T1390" i="151"/>
  <c r="X1390" i="151"/>
  <c r="T1398" i="151"/>
  <c r="X1398" i="151"/>
  <c r="T1406" i="151"/>
  <c r="X1406" i="151"/>
  <c r="T1414" i="151"/>
  <c r="X1414" i="151"/>
  <c r="T1727" i="151"/>
  <c r="X1727" i="151"/>
  <c r="T1759" i="151"/>
  <c r="X1759" i="151"/>
  <c r="T1791" i="151"/>
  <c r="X1791" i="151"/>
  <c r="T1823" i="151"/>
  <c r="X1823" i="151"/>
  <c r="T1834" i="151"/>
  <c r="X1834" i="151"/>
  <c r="T1842" i="151"/>
  <c r="X1842" i="151"/>
  <c r="T1850" i="151"/>
  <c r="X1850" i="151"/>
  <c r="T1858" i="151"/>
  <c r="X1858" i="151"/>
  <c r="T1866" i="151"/>
  <c r="X1866" i="151"/>
  <c r="T1874" i="151"/>
  <c r="X1874" i="151"/>
  <c r="T1882" i="151"/>
  <c r="X1882" i="151"/>
  <c r="T1890" i="151"/>
  <c r="X1890" i="151"/>
  <c r="T1903" i="151"/>
  <c r="X1903" i="151"/>
  <c r="T1915" i="151"/>
  <c r="X1915" i="151"/>
  <c r="T1923" i="151"/>
  <c r="X1923" i="151"/>
  <c r="T1931" i="151"/>
  <c r="X1931" i="151"/>
  <c r="T1939" i="151"/>
  <c r="X1939" i="151"/>
  <c r="T1947" i="151"/>
  <c r="X1947" i="151"/>
  <c r="T1955" i="151"/>
  <c r="X1955" i="151"/>
  <c r="T1381" i="151"/>
  <c r="X1381" i="151"/>
  <c r="T1389" i="151"/>
  <c r="X1389" i="151"/>
  <c r="T1397" i="151"/>
  <c r="X1397" i="151"/>
  <c r="T1405" i="151"/>
  <c r="X1405" i="151"/>
  <c r="T1413" i="151"/>
  <c r="X1413" i="151"/>
  <c r="T1534" i="151"/>
  <c r="X1534" i="151"/>
  <c r="T1539" i="151"/>
  <c r="X1539" i="151"/>
  <c r="T1752" i="151"/>
  <c r="X1752" i="151"/>
  <c r="T1755" i="151"/>
  <c r="X1755" i="151"/>
  <c r="T1784" i="151"/>
  <c r="X1784" i="151"/>
  <c r="T1787" i="151"/>
  <c r="X1787" i="151"/>
  <c r="T1816" i="151"/>
  <c r="X1816" i="151"/>
  <c r="T1819" i="151"/>
  <c r="X1819" i="151"/>
  <c r="T1898" i="151"/>
  <c r="X1898" i="151"/>
  <c r="T1908" i="151"/>
  <c r="X1908" i="151"/>
  <c r="T1914" i="151"/>
  <c r="X1914" i="151"/>
  <c r="T1922" i="151"/>
  <c r="X1922" i="151"/>
  <c r="T1930" i="151"/>
  <c r="X1930" i="151"/>
  <c r="T1938" i="151"/>
  <c r="X1938" i="151"/>
  <c r="T1946" i="151"/>
  <c r="X1946" i="151"/>
  <c r="T1954" i="151"/>
  <c r="X1954" i="151"/>
  <c r="T1962" i="151"/>
  <c r="X1962" i="151"/>
  <c r="T1970" i="151"/>
  <c r="X1970" i="151"/>
  <c r="T1978" i="151"/>
  <c r="X1978" i="151"/>
  <c r="T1986" i="151"/>
  <c r="X1986" i="151"/>
  <c r="T1994" i="151"/>
  <c r="X1994" i="151"/>
  <c r="T2002" i="151"/>
  <c r="X2002" i="151"/>
  <c r="T2010" i="151"/>
  <c r="X2010" i="151"/>
  <c r="T2018" i="151"/>
  <c r="X2018" i="151"/>
  <c r="T2026" i="151"/>
  <c r="X2026" i="151"/>
  <c r="T2034" i="151"/>
  <c r="X2034" i="151"/>
  <c r="T2042" i="151"/>
  <c r="X2042" i="151"/>
  <c r="T2050" i="151"/>
  <c r="X2050" i="151"/>
  <c r="T2058" i="151"/>
  <c r="X2058" i="151"/>
  <c r="T2066" i="151"/>
  <c r="X2066" i="151"/>
  <c r="T2074" i="151"/>
  <c r="X2074" i="151"/>
  <c r="T2082" i="151"/>
  <c r="X2082" i="151"/>
  <c r="T2090" i="151"/>
  <c r="X2090" i="151"/>
  <c r="T2098" i="151"/>
  <c r="X2098" i="151"/>
  <c r="T2106" i="151"/>
  <c r="X2106" i="151"/>
  <c r="T1388" i="151"/>
  <c r="X1388" i="151"/>
  <c r="T1396" i="151"/>
  <c r="X1396" i="151"/>
  <c r="T1404" i="151"/>
  <c r="X1404" i="151"/>
  <c r="T1412" i="151"/>
  <c r="X1412" i="151"/>
  <c r="T1538" i="151"/>
  <c r="X1538" i="151"/>
  <c r="T1576" i="151"/>
  <c r="X1576" i="151"/>
  <c r="T1608" i="151"/>
  <c r="X1608" i="151"/>
  <c r="T1640" i="151"/>
  <c r="X1640" i="151"/>
  <c r="T1713" i="151"/>
  <c r="X1713" i="151"/>
  <c r="T1751" i="151"/>
  <c r="X1751" i="151"/>
  <c r="T1783" i="151"/>
  <c r="X1783" i="151"/>
  <c r="T1815" i="151"/>
  <c r="X1815" i="151"/>
  <c r="T1907" i="151"/>
  <c r="X1907" i="151"/>
  <c r="T1913" i="151"/>
  <c r="X1913" i="151"/>
  <c r="T1921" i="151"/>
  <c r="X1921" i="151"/>
  <c r="T1929" i="151"/>
  <c r="X1929" i="151"/>
  <c r="T1937" i="151"/>
  <c r="X1937" i="151"/>
  <c r="T1945" i="151"/>
  <c r="X1945" i="151"/>
  <c r="T1953" i="151"/>
  <c r="X1953" i="151"/>
  <c r="T1961" i="151"/>
  <c r="X1961" i="151"/>
  <c r="T1969" i="151"/>
  <c r="X1969" i="151"/>
  <c r="T1977" i="151"/>
  <c r="X1977" i="151"/>
  <c r="T1985" i="151"/>
  <c r="X1985" i="151"/>
  <c r="T1993" i="151"/>
  <c r="X1993" i="151"/>
  <c r="T2001" i="151"/>
  <c r="X2001" i="151"/>
  <c r="T2009" i="151"/>
  <c r="X2009" i="151"/>
  <c r="T2017" i="151"/>
  <c r="X2017" i="151"/>
  <c r="T2025" i="151"/>
  <c r="X2025" i="151"/>
  <c r="T2033" i="151"/>
  <c r="X2033" i="151"/>
  <c r="T2041" i="151"/>
  <c r="X2041" i="151"/>
  <c r="T2049" i="151"/>
  <c r="X2049" i="151"/>
  <c r="T2057" i="151"/>
  <c r="X2057" i="151"/>
  <c r="T2065" i="151"/>
  <c r="X2065" i="151"/>
  <c r="T2073" i="151"/>
  <c r="X2073" i="151"/>
  <c r="T2081" i="151"/>
  <c r="X2081" i="151"/>
  <c r="T2089" i="151"/>
  <c r="X2089" i="151"/>
  <c r="T1387" i="151"/>
  <c r="X1387" i="151"/>
  <c r="T1395" i="151"/>
  <c r="X1395" i="151"/>
  <c r="T1403" i="151"/>
  <c r="X1403" i="151"/>
  <c r="T1411" i="151"/>
  <c r="X1411" i="151"/>
  <c r="T1523" i="151"/>
  <c r="X1523" i="151"/>
  <c r="T1744" i="151"/>
  <c r="X1744" i="151"/>
  <c r="T1747" i="151"/>
  <c r="X1747" i="151"/>
  <c r="T1776" i="151"/>
  <c r="X1776" i="151"/>
  <c r="T1779" i="151"/>
  <c r="X1779" i="151"/>
  <c r="T1808" i="151"/>
  <c r="X1808" i="151"/>
  <c r="T1811" i="151"/>
  <c r="X1811" i="151"/>
  <c r="T1912" i="151"/>
  <c r="X1912" i="151"/>
  <c r="T1920" i="151"/>
  <c r="X1920" i="151"/>
  <c r="T1928" i="151"/>
  <c r="X1928" i="151"/>
  <c r="T1936" i="151"/>
  <c r="X1936" i="151"/>
  <c r="T1944" i="151"/>
  <c r="X1944" i="151"/>
  <c r="T1952" i="151"/>
  <c r="X1952" i="151"/>
  <c r="T1960" i="151"/>
  <c r="X1960" i="151"/>
  <c r="T1968" i="151"/>
  <c r="X1968" i="151"/>
  <c r="T1976" i="151"/>
  <c r="X1976" i="151"/>
  <c r="T1984" i="151"/>
  <c r="X1984" i="151"/>
  <c r="T1992" i="151"/>
  <c r="X1992" i="151"/>
  <c r="T2000" i="151"/>
  <c r="X2000" i="151"/>
  <c r="T2008" i="151"/>
  <c r="X2008" i="151"/>
  <c r="T2016" i="151"/>
  <c r="X2016" i="151"/>
  <c r="T2024" i="151"/>
  <c r="X2024" i="151"/>
  <c r="T2032" i="151"/>
  <c r="X2032" i="151"/>
  <c r="T2040" i="151"/>
  <c r="X2040" i="151"/>
  <c r="T2048" i="151"/>
  <c r="X2048" i="151"/>
  <c r="T2056" i="151"/>
  <c r="X2056" i="151"/>
  <c r="T2064" i="151"/>
  <c r="X2064" i="151"/>
  <c r="T2072" i="151"/>
  <c r="X2072" i="151"/>
  <c r="T2080" i="151"/>
  <c r="X2080" i="151"/>
  <c r="T2088" i="151"/>
  <c r="X2088" i="151"/>
  <c r="T2096" i="151"/>
  <c r="X2096" i="151"/>
  <c r="T2104" i="151"/>
  <c r="X2104" i="151"/>
  <c r="T1177" i="151"/>
  <c r="X1177" i="151"/>
  <c r="T1386" i="151"/>
  <c r="X1386" i="151"/>
  <c r="T1394" i="151"/>
  <c r="X1394" i="151"/>
  <c r="T1402" i="151"/>
  <c r="X1402" i="151"/>
  <c r="T1410" i="151"/>
  <c r="X1410" i="151"/>
  <c r="T1418" i="151"/>
  <c r="X1418" i="151"/>
  <c r="T1419" i="151"/>
  <c r="X1419" i="151"/>
  <c r="T1420" i="151"/>
  <c r="X1420" i="151"/>
  <c r="T1421" i="151"/>
  <c r="X1421" i="151"/>
  <c r="T1422" i="151"/>
  <c r="X1422" i="151"/>
  <c r="T1423" i="151"/>
  <c r="X1423" i="151"/>
  <c r="T1424" i="151"/>
  <c r="X1424" i="151"/>
  <c r="T1425" i="151"/>
  <c r="X1425" i="151"/>
  <c r="T1426" i="151"/>
  <c r="X1426" i="151"/>
  <c r="T1427" i="151"/>
  <c r="X1427" i="151"/>
  <c r="T1428" i="151"/>
  <c r="X1428" i="151"/>
  <c r="T1429" i="151"/>
  <c r="X1429" i="151"/>
  <c r="T1430" i="151"/>
  <c r="X1430" i="151"/>
  <c r="T1431" i="151"/>
  <c r="X1431" i="151"/>
  <c r="T1432" i="151"/>
  <c r="X1432" i="151"/>
  <c r="T1433" i="151"/>
  <c r="X1433" i="151"/>
  <c r="T1434" i="151"/>
  <c r="X1434" i="151"/>
  <c r="T1435" i="151"/>
  <c r="X1435" i="151"/>
  <c r="T1436" i="151"/>
  <c r="X1436" i="151"/>
  <c r="T1437" i="151"/>
  <c r="X1437" i="151"/>
  <c r="T1438" i="151"/>
  <c r="X1438" i="151"/>
  <c r="T1439" i="151"/>
  <c r="X1439" i="151"/>
  <c r="T1440" i="151"/>
  <c r="X1440" i="151"/>
  <c r="T1441" i="151"/>
  <c r="X1441" i="151"/>
  <c r="T1442" i="151"/>
  <c r="X1442" i="151"/>
  <c r="T1443" i="151"/>
  <c r="X1443" i="151"/>
  <c r="T1444" i="151"/>
  <c r="X1444" i="151"/>
  <c r="T1445" i="151"/>
  <c r="X1445" i="151"/>
  <c r="T1446" i="151"/>
  <c r="X1446" i="151"/>
  <c r="T1447" i="151"/>
  <c r="X1447" i="151"/>
  <c r="T1448" i="151"/>
  <c r="X1448" i="151"/>
  <c r="T1449" i="151"/>
  <c r="X1449" i="151"/>
  <c r="T1450" i="151"/>
  <c r="X1450" i="151"/>
  <c r="T1451" i="151"/>
  <c r="X1451" i="151"/>
  <c r="T1452" i="151"/>
  <c r="X1452" i="151"/>
  <c r="T1453" i="151"/>
  <c r="X1453" i="151"/>
  <c r="T1454" i="151"/>
  <c r="X1454" i="151"/>
  <c r="T1455" i="151"/>
  <c r="X1455" i="151"/>
  <c r="T1456" i="151"/>
  <c r="X1456" i="151"/>
  <c r="T1457" i="151"/>
  <c r="X1457" i="151"/>
  <c r="T1458" i="151"/>
  <c r="X1458" i="151"/>
  <c r="T1459" i="151"/>
  <c r="X1459" i="151"/>
  <c r="T1460" i="151"/>
  <c r="X1460" i="151"/>
  <c r="T1461" i="151"/>
  <c r="X1461" i="151"/>
  <c r="T1462" i="151"/>
  <c r="X1462" i="151"/>
  <c r="T1463" i="151"/>
  <c r="X1463" i="151"/>
  <c r="T1464" i="151"/>
  <c r="X1464" i="151"/>
  <c r="T1465" i="151"/>
  <c r="X1465" i="151"/>
  <c r="T1466" i="151"/>
  <c r="X1466" i="151"/>
  <c r="T1467" i="151"/>
  <c r="X1467" i="151"/>
  <c r="T1468" i="151"/>
  <c r="X1468" i="151"/>
  <c r="T1469" i="151"/>
  <c r="X1469" i="151"/>
  <c r="T1470" i="151"/>
  <c r="X1470" i="151"/>
  <c r="T1471" i="151"/>
  <c r="X1471" i="151"/>
  <c r="T1472" i="151"/>
  <c r="X1472" i="151"/>
  <c r="T1473" i="151"/>
  <c r="X1473" i="151"/>
  <c r="T1474" i="151"/>
  <c r="X1474" i="151"/>
  <c r="T1475" i="151"/>
  <c r="X1475" i="151"/>
  <c r="T1476" i="151"/>
  <c r="X1476" i="151"/>
  <c r="T1477" i="151"/>
  <c r="X1477" i="151"/>
  <c r="T1478" i="151"/>
  <c r="X1478" i="151"/>
  <c r="T1479" i="151"/>
  <c r="X1479" i="151"/>
  <c r="T1480" i="151"/>
  <c r="X1480" i="151"/>
  <c r="T1481" i="151"/>
  <c r="X1481" i="151"/>
  <c r="T1482" i="151"/>
  <c r="X1482" i="151"/>
  <c r="T1483" i="151"/>
  <c r="X1483" i="151"/>
  <c r="T1484" i="151"/>
  <c r="X1484" i="151"/>
  <c r="T1485" i="151"/>
  <c r="X1485" i="151"/>
  <c r="T1486" i="151"/>
  <c r="X1486" i="151"/>
  <c r="T1487" i="151"/>
  <c r="X1487" i="151"/>
  <c r="T1488" i="151"/>
  <c r="X1488" i="151"/>
  <c r="T1489" i="151"/>
  <c r="X1489" i="151"/>
  <c r="T1490" i="151"/>
  <c r="X1490" i="151"/>
  <c r="T1491" i="151"/>
  <c r="X1491" i="151"/>
  <c r="T1492" i="151"/>
  <c r="X1492" i="151"/>
  <c r="T1493" i="151"/>
  <c r="X1493" i="151"/>
  <c r="T1494" i="151"/>
  <c r="X1494" i="151"/>
  <c r="T1495" i="151"/>
  <c r="X1495" i="151"/>
  <c r="T1496" i="151"/>
  <c r="X1496" i="151"/>
  <c r="T1497" i="151"/>
  <c r="X1497" i="151"/>
  <c r="T1498" i="151"/>
  <c r="X1498" i="151"/>
  <c r="T1499" i="151"/>
  <c r="X1499" i="151"/>
  <c r="T1500" i="151"/>
  <c r="X1500" i="151"/>
  <c r="T1501" i="151"/>
  <c r="X1501" i="151"/>
  <c r="T1502" i="151"/>
  <c r="X1502" i="151"/>
  <c r="T1503" i="151"/>
  <c r="X1503" i="151"/>
  <c r="T1504" i="151"/>
  <c r="X1504" i="151"/>
  <c r="T1505" i="151"/>
  <c r="X1505" i="151"/>
  <c r="T1506" i="151"/>
  <c r="X1506" i="151"/>
  <c r="T1507" i="151"/>
  <c r="X1507" i="151"/>
  <c r="T1508" i="151"/>
  <c r="X1508" i="151"/>
  <c r="T1509" i="151"/>
  <c r="X1509" i="151"/>
  <c r="T1510" i="151"/>
  <c r="X1510" i="151"/>
  <c r="T1511" i="151"/>
  <c r="X1511" i="151"/>
  <c r="T1512" i="151"/>
  <c r="X1512" i="151"/>
  <c r="T1513" i="151"/>
  <c r="X1513" i="151"/>
  <c r="T1514" i="151"/>
  <c r="X1514" i="151"/>
  <c r="T1515" i="151"/>
  <c r="X1515" i="151"/>
  <c r="T1516" i="151"/>
  <c r="X1516" i="151"/>
  <c r="T1517" i="151"/>
  <c r="X1517" i="151"/>
  <c r="T1518" i="151"/>
  <c r="X1518" i="151"/>
  <c r="T1519" i="151"/>
  <c r="X1519" i="151"/>
  <c r="T1520" i="151"/>
  <c r="X1520" i="151"/>
  <c r="T1521" i="151"/>
  <c r="X1521" i="151"/>
  <c r="T1522" i="151"/>
  <c r="X1522" i="151"/>
  <c r="T1542" i="151"/>
  <c r="X1542" i="151"/>
  <c r="T1547" i="151"/>
  <c r="X1547" i="151"/>
  <c r="T1561" i="151"/>
  <c r="X1561" i="151"/>
  <c r="T1564" i="151"/>
  <c r="X1564" i="151"/>
  <c r="T1593" i="151"/>
  <c r="X1593" i="151"/>
  <c r="T1596" i="151"/>
  <c r="X1596" i="151"/>
  <c r="T1625" i="151"/>
  <c r="X1625" i="151"/>
  <c r="T1628" i="151"/>
  <c r="X1628" i="151"/>
  <c r="T1716" i="151"/>
  <c r="X1716" i="151"/>
  <c r="T1185" i="151"/>
  <c r="X1185" i="151"/>
  <c r="T1385" i="151"/>
  <c r="X1385" i="151"/>
  <c r="T1393" i="151"/>
  <c r="X1393" i="151"/>
  <c r="T1401" i="151"/>
  <c r="X1401" i="151"/>
  <c r="T1409" i="151"/>
  <c r="X1409" i="151"/>
  <c r="T1417" i="151"/>
  <c r="X1417" i="151"/>
  <c r="T1546" i="151"/>
  <c r="X1546" i="151"/>
  <c r="T1560" i="151"/>
  <c r="X1560" i="151"/>
  <c r="T1592" i="151"/>
  <c r="X1592" i="151"/>
  <c r="T1624" i="151"/>
  <c r="X1624" i="151"/>
  <c r="T1722" i="151"/>
  <c r="X1722" i="151"/>
  <c r="T1736" i="151"/>
  <c r="X1736" i="151"/>
  <c r="T1739" i="151"/>
  <c r="X1739" i="151"/>
  <c r="T1768" i="151"/>
  <c r="X1768" i="151"/>
  <c r="T1771" i="151"/>
  <c r="X1771" i="151"/>
  <c r="T1800" i="151"/>
  <c r="X1800" i="151"/>
  <c r="T1803" i="151"/>
  <c r="X1803" i="151"/>
  <c r="T1832" i="151"/>
  <c r="X1832" i="151"/>
  <c r="T1840" i="151"/>
  <c r="X1840" i="151"/>
  <c r="T1848" i="151"/>
  <c r="X1848" i="151"/>
  <c r="T1856" i="151"/>
  <c r="X1856" i="151"/>
  <c r="T1864" i="151"/>
  <c r="X1864" i="151"/>
  <c r="T1872" i="151"/>
  <c r="X1872" i="151"/>
  <c r="T1880" i="151"/>
  <c r="X1880" i="151"/>
  <c r="T1888" i="151"/>
  <c r="X1888" i="151"/>
  <c r="T1896" i="151"/>
  <c r="X1896" i="151"/>
  <c r="T1918" i="151"/>
  <c r="X1918" i="151"/>
  <c r="T1926" i="151"/>
  <c r="X1926" i="151"/>
  <c r="T1934" i="151"/>
  <c r="X1934" i="151"/>
  <c r="T1942" i="151"/>
  <c r="X1942" i="151"/>
  <c r="T1950" i="151"/>
  <c r="X1950" i="151"/>
  <c r="T1958" i="151"/>
  <c r="X1958" i="151"/>
  <c r="T1966" i="151"/>
  <c r="X1966" i="151"/>
  <c r="T1974" i="151"/>
  <c r="X1974" i="151"/>
  <c r="T1982" i="151"/>
  <c r="X1982" i="151"/>
  <c r="T1990" i="151"/>
  <c r="X1990" i="151"/>
  <c r="T1998" i="151"/>
  <c r="X1998" i="151"/>
  <c r="T2006" i="151"/>
  <c r="X2006" i="151"/>
  <c r="T2014" i="151"/>
  <c r="X2014" i="151"/>
  <c r="T2022" i="151"/>
  <c r="X2022" i="151"/>
  <c r="T2030" i="151"/>
  <c r="X2030" i="151"/>
  <c r="T2038" i="151"/>
  <c r="X2038" i="151"/>
  <c r="T2046" i="151"/>
  <c r="X2046" i="151"/>
  <c r="T2054" i="151"/>
  <c r="X2054" i="151"/>
  <c r="T2062" i="151"/>
  <c r="X2062" i="151"/>
  <c r="T2070" i="151"/>
  <c r="X2070" i="151"/>
  <c r="T2078" i="151"/>
  <c r="X2078" i="151"/>
  <c r="T2086" i="151"/>
  <c r="X2086" i="151"/>
  <c r="T2094" i="151"/>
  <c r="X2094" i="151"/>
  <c r="T2102" i="151"/>
  <c r="X2102" i="151"/>
  <c r="T2110" i="151"/>
  <c r="X2110" i="151"/>
  <c r="T1201" i="151"/>
  <c r="X1201" i="151"/>
  <c r="T1383" i="151"/>
  <c r="X1383" i="151"/>
  <c r="T1391" i="151"/>
  <c r="X1391" i="151"/>
  <c r="T1399" i="151"/>
  <c r="X1399" i="151"/>
  <c r="T1407" i="151"/>
  <c r="X1407" i="151"/>
  <c r="T1415" i="151"/>
  <c r="X1415" i="151"/>
  <c r="T1530" i="151"/>
  <c r="X1530" i="151"/>
  <c r="T1550" i="151"/>
  <c r="X1550" i="151"/>
  <c r="T1728" i="151"/>
  <c r="X1728" i="151"/>
  <c r="T1731" i="151"/>
  <c r="X1731" i="151"/>
  <c r="T1760" i="151"/>
  <c r="X1760" i="151"/>
  <c r="T1763" i="151"/>
  <c r="X1763" i="151"/>
  <c r="T1792" i="151"/>
  <c r="X1792" i="151"/>
  <c r="T1795" i="151"/>
  <c r="X1795" i="151"/>
  <c r="T1824" i="151"/>
  <c r="X1824" i="151"/>
  <c r="T1827" i="151"/>
  <c r="X1827" i="151"/>
  <c r="T1899" i="151"/>
  <c r="X1899" i="151"/>
  <c r="T1904" i="151"/>
  <c r="X1904" i="151"/>
  <c r="T1916" i="151"/>
  <c r="X1916" i="151"/>
  <c r="T1924" i="151"/>
  <c r="X1924" i="151"/>
  <c r="T1932" i="151"/>
  <c r="X1932" i="151"/>
  <c r="T1940" i="151"/>
  <c r="X1940" i="151"/>
  <c r="T1948" i="151"/>
  <c r="X1948" i="151"/>
  <c r="T1956" i="151"/>
  <c r="X1956" i="151"/>
  <c r="T1964" i="151"/>
  <c r="X1964" i="151"/>
  <c r="T1972" i="151"/>
  <c r="X1972" i="151"/>
  <c r="T1980" i="151"/>
  <c r="X1980" i="151"/>
  <c r="T1988" i="151"/>
  <c r="X1988" i="151"/>
  <c r="T1996" i="151"/>
  <c r="X1996" i="151"/>
  <c r="T2004" i="151"/>
  <c r="X2004" i="151"/>
  <c r="T2012" i="151"/>
  <c r="X2012" i="151"/>
  <c r="T2020" i="151"/>
  <c r="X2020" i="151"/>
  <c r="T2028" i="151"/>
  <c r="X2028" i="151"/>
  <c r="T2036" i="151"/>
  <c r="X2036" i="151"/>
  <c r="T2044" i="151"/>
  <c r="X2044" i="151"/>
  <c r="T2052" i="151"/>
  <c r="X2052" i="151"/>
  <c r="T2060" i="151"/>
  <c r="X2060" i="151"/>
  <c r="T2068" i="151"/>
  <c r="X2068" i="151"/>
  <c r="T2076" i="151"/>
  <c r="X2076" i="151"/>
  <c r="T2084" i="151"/>
  <c r="X2084" i="151"/>
  <c r="T2092" i="151"/>
  <c r="X2092" i="151"/>
  <c r="T2100" i="151"/>
  <c r="X2100" i="151"/>
  <c r="T2108" i="151"/>
  <c r="X2108" i="151"/>
  <c r="T1392" i="151"/>
  <c r="X1392" i="151"/>
  <c r="T1735" i="151"/>
  <c r="X1735" i="151"/>
  <c r="T1799" i="151"/>
  <c r="X1799" i="151"/>
  <c r="T1847" i="151"/>
  <c r="X1847" i="151"/>
  <c r="T1879" i="151"/>
  <c r="X1879" i="151"/>
  <c r="T1963" i="151"/>
  <c r="X1963" i="151"/>
  <c r="T1981" i="151"/>
  <c r="X1981" i="151"/>
  <c r="T1995" i="151"/>
  <c r="X1995" i="151"/>
  <c r="T2013" i="151"/>
  <c r="X2013" i="151"/>
  <c r="T2027" i="151"/>
  <c r="X2027" i="151"/>
  <c r="T2045" i="151"/>
  <c r="X2045" i="151"/>
  <c r="T2059" i="151"/>
  <c r="X2059" i="151"/>
  <c r="T2077" i="151"/>
  <c r="X2077" i="151"/>
  <c r="T2091" i="151"/>
  <c r="X2091" i="151"/>
  <c r="T2118" i="151"/>
  <c r="X2118" i="151"/>
  <c r="T2126" i="151"/>
  <c r="X2126" i="151"/>
  <c r="T2134" i="151"/>
  <c r="X2134" i="151"/>
  <c r="T2142" i="151"/>
  <c r="X2142" i="151"/>
  <c r="T2152" i="151"/>
  <c r="X2152" i="151"/>
  <c r="T2160" i="151"/>
  <c r="X2160" i="151"/>
  <c r="T2168" i="151"/>
  <c r="X2168" i="151"/>
  <c r="T2176" i="151"/>
  <c r="X2176" i="151"/>
  <c r="T2184" i="151"/>
  <c r="X2184" i="151"/>
  <c r="T2192" i="151"/>
  <c r="X2192" i="151"/>
  <c r="T2200" i="151"/>
  <c r="X2200" i="151"/>
  <c r="T2208" i="151"/>
  <c r="X2208" i="151"/>
  <c r="T2216" i="151"/>
  <c r="X2216" i="151"/>
  <c r="T2224" i="151"/>
  <c r="X2224" i="151"/>
  <c r="T2232" i="151"/>
  <c r="X2232" i="151"/>
  <c r="T2240" i="151"/>
  <c r="X2240" i="151"/>
  <c r="T2248" i="151"/>
  <c r="X2248" i="151"/>
  <c r="T2256" i="151"/>
  <c r="X2256" i="151"/>
  <c r="T2264" i="151"/>
  <c r="X2264" i="151"/>
  <c r="T2272" i="151"/>
  <c r="X2272" i="151"/>
  <c r="T2280" i="151"/>
  <c r="X2280" i="151"/>
  <c r="T2288" i="151"/>
  <c r="X2288" i="151"/>
  <c r="T2296" i="151"/>
  <c r="X2296" i="151"/>
  <c r="T2304" i="151"/>
  <c r="X2304" i="151"/>
  <c r="T2312" i="151"/>
  <c r="X2312" i="151"/>
  <c r="T2320" i="151"/>
  <c r="X2320" i="151"/>
  <c r="T2328" i="151"/>
  <c r="X2328" i="151"/>
  <c r="T2336" i="151"/>
  <c r="X2336" i="151"/>
  <c r="T2344" i="151"/>
  <c r="X2344" i="151"/>
  <c r="T1400" i="151"/>
  <c r="X1400" i="151"/>
  <c r="T1721" i="151"/>
  <c r="X1721" i="151"/>
  <c r="T1743" i="151"/>
  <c r="X1743" i="151"/>
  <c r="T1807" i="151"/>
  <c r="X1807" i="151"/>
  <c r="T1835" i="151"/>
  <c r="X1835" i="151"/>
  <c r="T1867" i="151"/>
  <c r="X1867" i="151"/>
  <c r="T1905" i="151"/>
  <c r="X1905" i="151"/>
  <c r="T1991" i="151"/>
  <c r="X1991" i="151"/>
  <c r="T2023" i="151"/>
  <c r="X2023" i="151"/>
  <c r="T2055" i="151"/>
  <c r="X2055" i="151"/>
  <c r="T2087" i="151"/>
  <c r="X2087" i="151"/>
  <c r="T2117" i="151"/>
  <c r="X2117" i="151"/>
  <c r="T2125" i="151"/>
  <c r="X2125" i="151"/>
  <c r="T2133" i="151"/>
  <c r="X2133" i="151"/>
  <c r="T2141" i="151"/>
  <c r="X2141" i="151"/>
  <c r="T2151" i="151"/>
  <c r="X2151" i="151"/>
  <c r="T2159" i="151"/>
  <c r="X2159" i="151"/>
  <c r="T2167" i="151"/>
  <c r="X2167" i="151"/>
  <c r="T2175" i="151"/>
  <c r="X2175" i="151"/>
  <c r="T2183" i="151"/>
  <c r="X2183" i="151"/>
  <c r="T2191" i="151"/>
  <c r="X2191" i="151"/>
  <c r="T2199" i="151"/>
  <c r="X2199" i="151"/>
  <c r="T2207" i="151"/>
  <c r="X2207" i="151"/>
  <c r="T2215" i="151"/>
  <c r="X2215" i="151"/>
  <c r="T2223" i="151"/>
  <c r="X2223" i="151"/>
  <c r="T2231" i="151"/>
  <c r="X2231" i="151"/>
  <c r="T2239" i="151"/>
  <c r="X2239" i="151"/>
  <c r="T2247" i="151"/>
  <c r="X2247" i="151"/>
  <c r="T2255" i="151"/>
  <c r="X2255" i="151"/>
  <c r="T2263" i="151"/>
  <c r="X2263" i="151"/>
  <c r="T2271" i="151"/>
  <c r="X2271" i="151"/>
  <c r="T2279" i="151"/>
  <c r="X2279" i="151"/>
  <c r="T2287" i="151"/>
  <c r="X2287" i="151"/>
  <c r="T2295" i="151"/>
  <c r="X2295" i="151"/>
  <c r="T2303" i="151"/>
  <c r="X2303" i="151"/>
  <c r="T2311" i="151"/>
  <c r="X2311" i="151"/>
  <c r="T2319" i="151"/>
  <c r="X2319" i="151"/>
  <c r="T2327" i="151"/>
  <c r="X2327" i="151"/>
  <c r="T2335" i="151"/>
  <c r="X2335" i="151"/>
  <c r="T2343" i="151"/>
  <c r="X2343" i="151"/>
  <c r="T1408" i="151"/>
  <c r="X1408" i="151"/>
  <c r="T1855" i="151"/>
  <c r="X1855" i="151"/>
  <c r="T1887" i="151"/>
  <c r="X1887" i="151"/>
  <c r="T1911" i="151"/>
  <c r="X1911" i="151"/>
  <c r="T1927" i="151"/>
  <c r="X1927" i="151"/>
  <c r="T1943" i="151"/>
  <c r="X1943" i="151"/>
  <c r="T1959" i="151"/>
  <c r="X1959" i="151"/>
  <c r="T1973" i="151"/>
  <c r="X1973" i="151"/>
  <c r="T1987" i="151"/>
  <c r="X1987" i="151"/>
  <c r="T2005" i="151"/>
  <c r="X2005" i="151"/>
  <c r="T2019" i="151"/>
  <c r="X2019" i="151"/>
  <c r="T2037" i="151"/>
  <c r="X2037" i="151"/>
  <c r="T2051" i="151"/>
  <c r="X2051" i="151"/>
  <c r="T2069" i="151"/>
  <c r="X2069" i="151"/>
  <c r="T2083" i="151"/>
  <c r="X2083" i="151"/>
  <c r="T2116" i="151"/>
  <c r="X2116" i="151"/>
  <c r="T2124" i="151"/>
  <c r="X2124" i="151"/>
  <c r="T2132" i="151"/>
  <c r="X2132" i="151"/>
  <c r="T2140" i="151"/>
  <c r="X2140" i="151"/>
  <c r="T2150" i="151"/>
  <c r="X2150" i="151"/>
  <c r="T2158" i="151"/>
  <c r="X2158" i="151"/>
  <c r="T2166" i="151"/>
  <c r="X2166" i="151"/>
  <c r="T2174" i="151"/>
  <c r="X2174" i="151"/>
  <c r="T2182" i="151"/>
  <c r="X2182" i="151"/>
  <c r="T2190" i="151"/>
  <c r="X2190" i="151"/>
  <c r="T2198" i="151"/>
  <c r="X2198" i="151"/>
  <c r="T2206" i="151"/>
  <c r="X2206" i="151"/>
  <c r="T2214" i="151"/>
  <c r="X2214" i="151"/>
  <c r="T2222" i="151"/>
  <c r="X2222" i="151"/>
  <c r="T2230" i="151"/>
  <c r="X2230" i="151"/>
  <c r="T2238" i="151"/>
  <c r="X2238" i="151"/>
  <c r="T2246" i="151"/>
  <c r="X2246" i="151"/>
  <c r="T2254" i="151"/>
  <c r="X2254" i="151"/>
  <c r="T2262" i="151"/>
  <c r="X2262" i="151"/>
  <c r="T2270" i="151"/>
  <c r="X2270" i="151"/>
  <c r="T2278" i="151"/>
  <c r="X2278" i="151"/>
  <c r="T2286" i="151"/>
  <c r="X2286" i="151"/>
  <c r="T2294" i="151"/>
  <c r="X2294" i="151"/>
  <c r="T2302" i="151"/>
  <c r="X2302" i="151"/>
  <c r="T2310" i="151"/>
  <c r="X2310" i="151"/>
  <c r="T2318" i="151"/>
  <c r="X2318" i="151"/>
  <c r="T2326" i="151"/>
  <c r="X2326" i="151"/>
  <c r="T2334" i="151"/>
  <c r="X2334" i="151"/>
  <c r="T2342" i="151"/>
  <c r="X2342" i="151"/>
  <c r="T2350" i="151"/>
  <c r="X2350" i="151"/>
  <c r="T1416" i="151"/>
  <c r="X1416" i="151"/>
  <c r="T1843" i="151"/>
  <c r="X1843" i="151"/>
  <c r="T1875" i="151"/>
  <c r="X1875" i="151"/>
  <c r="T1917" i="151"/>
  <c r="X1917" i="151"/>
  <c r="T1933" i="151"/>
  <c r="X1933" i="151"/>
  <c r="T1949" i="151"/>
  <c r="X1949" i="151"/>
  <c r="T1983" i="151"/>
  <c r="X1983" i="151"/>
  <c r="T2015" i="151"/>
  <c r="X2015" i="151"/>
  <c r="T2047" i="151"/>
  <c r="X2047" i="151"/>
  <c r="T2079" i="151"/>
  <c r="X2079" i="151"/>
  <c r="T2097" i="151"/>
  <c r="X2097" i="151"/>
  <c r="T2101" i="151"/>
  <c r="X2101" i="151"/>
  <c r="T2105" i="151"/>
  <c r="X2105" i="151"/>
  <c r="T2109" i="151"/>
  <c r="X2109" i="151"/>
  <c r="T2115" i="151"/>
  <c r="X2115" i="151"/>
  <c r="T2123" i="151"/>
  <c r="X2123" i="151"/>
  <c r="T2131" i="151"/>
  <c r="X2131" i="151"/>
  <c r="T2139" i="151"/>
  <c r="X2139" i="151"/>
  <c r="T2147" i="151"/>
  <c r="X2147" i="151"/>
  <c r="T2148" i="151"/>
  <c r="X2148" i="151"/>
  <c r="T2149" i="151"/>
  <c r="X2149" i="151"/>
  <c r="T2157" i="151"/>
  <c r="X2157" i="151"/>
  <c r="T2165" i="151"/>
  <c r="X2165" i="151"/>
  <c r="T2173" i="151"/>
  <c r="X2173" i="151"/>
  <c r="T2181" i="151"/>
  <c r="X2181" i="151"/>
  <c r="T2189" i="151"/>
  <c r="X2189" i="151"/>
  <c r="T2197" i="151"/>
  <c r="X2197" i="151"/>
  <c r="T2205" i="151"/>
  <c r="X2205" i="151"/>
  <c r="T2213" i="151"/>
  <c r="X2213" i="151"/>
  <c r="T2221" i="151"/>
  <c r="X2221" i="151"/>
  <c r="T2229" i="151"/>
  <c r="X2229" i="151"/>
  <c r="T2237" i="151"/>
  <c r="X2237" i="151"/>
  <c r="T2245" i="151"/>
  <c r="X2245" i="151"/>
  <c r="T2253" i="151"/>
  <c r="X2253" i="151"/>
  <c r="T2261" i="151"/>
  <c r="X2261" i="151"/>
  <c r="T2269" i="151"/>
  <c r="X2269" i="151"/>
  <c r="T2277" i="151"/>
  <c r="X2277" i="151"/>
  <c r="T2285" i="151"/>
  <c r="X2285" i="151"/>
  <c r="T2293" i="151"/>
  <c r="X2293" i="151"/>
  <c r="T2301" i="151"/>
  <c r="X2301" i="151"/>
  <c r="T2309" i="151"/>
  <c r="X2309" i="151"/>
  <c r="T2317" i="151"/>
  <c r="X2317" i="151"/>
  <c r="T2325" i="151"/>
  <c r="X2325" i="151"/>
  <c r="T2333" i="151"/>
  <c r="X2333" i="151"/>
  <c r="T2341" i="151"/>
  <c r="X2341" i="151"/>
  <c r="T1193" i="151"/>
  <c r="X1193" i="151"/>
  <c r="T1767" i="151"/>
  <c r="X1767" i="151"/>
  <c r="T1831" i="151"/>
  <c r="X1831" i="151"/>
  <c r="T1863" i="151"/>
  <c r="X1863" i="151"/>
  <c r="T1895" i="151"/>
  <c r="X1895" i="151"/>
  <c r="T1965" i="151"/>
  <c r="X1965" i="151"/>
  <c r="T1979" i="151"/>
  <c r="X1979" i="151"/>
  <c r="T1997" i="151"/>
  <c r="X1997" i="151"/>
  <c r="T2011" i="151"/>
  <c r="X2011" i="151"/>
  <c r="T2029" i="151"/>
  <c r="X2029" i="151"/>
  <c r="T2043" i="151"/>
  <c r="X2043" i="151"/>
  <c r="T2061" i="151"/>
  <c r="X2061" i="151"/>
  <c r="T2075" i="151"/>
  <c r="X2075" i="151"/>
  <c r="T2093" i="151"/>
  <c r="X2093" i="151"/>
  <c r="T2114" i="151"/>
  <c r="X2114" i="151"/>
  <c r="T2122" i="151"/>
  <c r="X2122" i="151"/>
  <c r="T2130" i="151"/>
  <c r="X2130" i="151"/>
  <c r="T2138" i="151"/>
  <c r="X2138" i="151"/>
  <c r="T2146" i="151"/>
  <c r="X2146" i="151"/>
  <c r="T2156" i="151"/>
  <c r="X2156" i="151"/>
  <c r="T2164" i="151"/>
  <c r="X2164" i="151"/>
  <c r="T2172" i="151"/>
  <c r="X2172" i="151"/>
  <c r="T2180" i="151"/>
  <c r="X2180" i="151"/>
  <c r="T2188" i="151"/>
  <c r="X2188" i="151"/>
  <c r="T2196" i="151"/>
  <c r="X2196" i="151"/>
  <c r="T2204" i="151"/>
  <c r="X2204" i="151"/>
  <c r="T2212" i="151"/>
  <c r="X2212" i="151"/>
  <c r="T2220" i="151"/>
  <c r="X2220" i="151"/>
  <c r="T2228" i="151"/>
  <c r="X2228" i="151"/>
  <c r="T2236" i="151"/>
  <c r="X2236" i="151"/>
  <c r="T2244" i="151"/>
  <c r="X2244" i="151"/>
  <c r="T2252" i="151"/>
  <c r="X2252" i="151"/>
  <c r="T2260" i="151"/>
  <c r="X2260" i="151"/>
  <c r="T2268" i="151"/>
  <c r="X2268" i="151"/>
  <c r="T2276" i="151"/>
  <c r="X2276" i="151"/>
  <c r="T2284" i="151"/>
  <c r="X2284" i="151"/>
  <c r="T2292" i="151"/>
  <c r="X2292" i="151"/>
  <c r="T2300" i="151"/>
  <c r="X2300" i="151"/>
  <c r="T2308" i="151"/>
  <c r="X2308" i="151"/>
  <c r="T2316" i="151"/>
  <c r="X2316" i="151"/>
  <c r="T2324" i="151"/>
  <c r="X2324" i="151"/>
  <c r="T2332" i="151"/>
  <c r="X2332" i="151"/>
  <c r="T2340" i="151"/>
  <c r="X2340" i="151"/>
  <c r="T1775" i="151"/>
  <c r="X1775" i="151"/>
  <c r="T1851" i="151"/>
  <c r="X1851" i="151"/>
  <c r="T1883" i="151"/>
  <c r="X1883" i="151"/>
  <c r="T1975" i="151"/>
  <c r="X1975" i="151"/>
  <c r="T2007" i="151"/>
  <c r="X2007" i="151"/>
  <c r="T2039" i="151"/>
  <c r="X2039" i="151"/>
  <c r="T2071" i="151"/>
  <c r="X2071" i="151"/>
  <c r="T2113" i="151"/>
  <c r="X2113" i="151"/>
  <c r="T2121" i="151"/>
  <c r="X2121" i="151"/>
  <c r="T2129" i="151"/>
  <c r="X2129" i="151"/>
  <c r="T2137" i="151"/>
  <c r="X2137" i="151"/>
  <c r="T2145" i="151"/>
  <c r="X2145" i="151"/>
  <c r="T2155" i="151"/>
  <c r="X2155" i="151"/>
  <c r="T2163" i="151"/>
  <c r="X2163" i="151"/>
  <c r="T2171" i="151"/>
  <c r="X2171" i="151"/>
  <c r="T2179" i="151"/>
  <c r="X2179" i="151"/>
  <c r="T2187" i="151"/>
  <c r="X2187" i="151"/>
  <c r="T2195" i="151"/>
  <c r="X2195" i="151"/>
  <c r="T2203" i="151"/>
  <c r="X2203" i="151"/>
  <c r="T2211" i="151"/>
  <c r="X2211" i="151"/>
  <c r="T2219" i="151"/>
  <c r="X2219" i="151"/>
  <c r="T2227" i="151"/>
  <c r="X2227" i="151"/>
  <c r="T2235" i="151"/>
  <c r="X2235" i="151"/>
  <c r="T2243" i="151"/>
  <c r="X2243" i="151"/>
  <c r="T2251" i="151"/>
  <c r="X2251" i="151"/>
  <c r="T2259" i="151"/>
  <c r="X2259" i="151"/>
  <c r="T2267" i="151"/>
  <c r="X2267" i="151"/>
  <c r="T2275" i="151"/>
  <c r="X2275" i="151"/>
  <c r="T2283" i="151"/>
  <c r="X2283" i="151"/>
  <c r="T2291" i="151"/>
  <c r="X2291" i="151"/>
  <c r="T2299" i="151"/>
  <c r="X2299" i="151"/>
  <c r="T2307" i="151"/>
  <c r="X2307" i="151"/>
  <c r="T2315" i="151"/>
  <c r="X2315" i="151"/>
  <c r="T2323" i="151"/>
  <c r="X2323" i="151"/>
  <c r="T2331" i="151"/>
  <c r="X2331" i="151"/>
  <c r="T2339" i="151"/>
  <c r="X2339" i="151"/>
  <c r="T2347" i="151"/>
  <c r="X2347" i="151"/>
  <c r="T1531" i="151"/>
  <c r="X1531" i="151"/>
  <c r="T1839" i="151"/>
  <c r="X1839" i="151"/>
  <c r="T1871" i="151"/>
  <c r="X1871" i="151"/>
  <c r="T1900" i="151"/>
  <c r="X1900" i="151"/>
  <c r="T1919" i="151"/>
  <c r="X1919" i="151"/>
  <c r="T1935" i="151"/>
  <c r="X1935" i="151"/>
  <c r="T1951" i="151"/>
  <c r="X1951" i="151"/>
  <c r="T1971" i="151"/>
  <c r="X1971" i="151"/>
  <c r="T1989" i="151"/>
  <c r="X1989" i="151"/>
  <c r="T2003" i="151"/>
  <c r="X2003" i="151"/>
  <c r="T2021" i="151"/>
  <c r="X2021" i="151"/>
  <c r="T2035" i="151"/>
  <c r="X2035" i="151"/>
  <c r="T2053" i="151"/>
  <c r="X2053" i="151"/>
  <c r="T2067" i="151"/>
  <c r="X2067" i="151"/>
  <c r="T2085" i="151"/>
  <c r="X2085" i="151"/>
  <c r="T2112" i="151"/>
  <c r="X2112" i="151"/>
  <c r="T2120" i="151"/>
  <c r="X2120" i="151"/>
  <c r="T2128" i="151"/>
  <c r="X2128" i="151"/>
  <c r="T2136" i="151"/>
  <c r="X2136" i="151"/>
  <c r="T2144" i="151"/>
  <c r="X2144" i="151"/>
  <c r="T2154" i="151"/>
  <c r="X2154" i="151"/>
  <c r="T2162" i="151"/>
  <c r="X2162" i="151"/>
  <c r="T2170" i="151"/>
  <c r="X2170" i="151"/>
  <c r="T2178" i="151"/>
  <c r="X2178" i="151"/>
  <c r="T2186" i="151"/>
  <c r="X2186" i="151"/>
  <c r="T2194" i="151"/>
  <c r="X2194" i="151"/>
  <c r="T2202" i="151"/>
  <c r="X2202" i="151"/>
  <c r="T2210" i="151"/>
  <c r="X2210" i="151"/>
  <c r="T2218" i="151"/>
  <c r="X2218" i="151"/>
  <c r="T2226" i="151"/>
  <c r="X2226" i="151"/>
  <c r="T2234" i="151"/>
  <c r="X2234" i="151"/>
  <c r="T2242" i="151"/>
  <c r="X2242" i="151"/>
  <c r="T2250" i="151"/>
  <c r="X2250" i="151"/>
  <c r="T2258" i="151"/>
  <c r="X2258" i="151"/>
  <c r="T2266" i="151"/>
  <c r="X2266" i="151"/>
  <c r="T2274" i="151"/>
  <c r="X2274" i="151"/>
  <c r="T2282" i="151"/>
  <c r="X2282" i="151"/>
  <c r="T2290" i="151"/>
  <c r="X2290" i="151"/>
  <c r="T2298" i="151"/>
  <c r="X2298" i="151"/>
  <c r="T2306" i="151"/>
  <c r="X2306" i="151"/>
  <c r="T2314" i="151"/>
  <c r="X2314" i="151"/>
  <c r="T2322" i="151"/>
  <c r="X2322" i="151"/>
  <c r="T2330" i="151"/>
  <c r="X2330" i="151"/>
  <c r="T2338" i="151"/>
  <c r="X2338" i="151"/>
  <c r="T1384" i="151"/>
  <c r="X1384" i="151"/>
  <c r="T1526" i="151"/>
  <c r="X1526" i="151"/>
  <c r="T1859" i="151"/>
  <c r="X1859" i="151"/>
  <c r="T1891" i="151"/>
  <c r="X1891" i="151"/>
  <c r="T1906" i="151"/>
  <c r="X1906" i="151"/>
  <c r="T1925" i="151"/>
  <c r="X1925" i="151"/>
  <c r="T1941" i="151"/>
  <c r="X1941" i="151"/>
  <c r="T1957" i="151"/>
  <c r="X1957" i="151"/>
  <c r="T1967" i="151"/>
  <c r="X1967" i="151"/>
  <c r="T1999" i="151"/>
  <c r="X1999" i="151"/>
  <c r="T2031" i="151"/>
  <c r="X2031" i="151"/>
  <c r="T2063" i="151"/>
  <c r="X2063" i="151"/>
  <c r="T2095" i="151"/>
  <c r="X2095" i="151"/>
  <c r="T2099" i="151"/>
  <c r="X2099" i="151"/>
  <c r="T2103" i="151"/>
  <c r="X2103" i="151"/>
  <c r="T2107" i="151"/>
  <c r="X2107" i="151"/>
  <c r="T2111" i="151"/>
  <c r="X2111" i="151"/>
  <c r="T2119" i="151"/>
  <c r="X2119" i="151"/>
  <c r="T2127" i="151"/>
  <c r="X2127" i="151"/>
  <c r="T2135" i="151"/>
  <c r="X2135" i="151"/>
  <c r="T2143" i="151"/>
  <c r="X2143" i="151"/>
  <c r="T2153" i="151"/>
  <c r="X2153" i="151"/>
  <c r="T2161" i="151"/>
  <c r="X2161" i="151"/>
  <c r="T2169" i="151"/>
  <c r="X2169" i="151"/>
  <c r="T2177" i="151"/>
  <c r="X2177" i="151"/>
  <c r="T2185" i="151"/>
  <c r="X2185" i="151"/>
  <c r="T2193" i="151"/>
  <c r="X2193" i="151"/>
  <c r="T2201" i="151"/>
  <c r="X2201" i="151"/>
  <c r="T2209" i="151"/>
  <c r="X2209" i="151"/>
  <c r="T2217" i="151"/>
  <c r="X2217" i="151"/>
  <c r="T2225" i="151"/>
  <c r="X2225" i="151"/>
  <c r="T2233" i="151"/>
  <c r="X2233" i="151"/>
  <c r="T2241" i="151"/>
  <c r="X2241" i="151"/>
  <c r="T2249" i="151"/>
  <c r="X2249" i="151"/>
  <c r="T2257" i="151"/>
  <c r="X2257" i="151"/>
  <c r="T2265" i="151"/>
  <c r="X2265" i="151"/>
  <c r="T2273" i="151"/>
  <c r="X2273" i="151"/>
  <c r="T2281" i="151"/>
  <c r="X2281" i="151"/>
  <c r="T2289" i="151"/>
  <c r="X2289" i="151"/>
  <c r="T2297" i="151"/>
  <c r="X2297" i="151"/>
  <c r="T2305" i="151"/>
  <c r="X2305" i="151"/>
  <c r="T2313" i="151"/>
  <c r="X2313" i="151"/>
  <c r="T2321" i="151"/>
  <c r="X2321" i="151"/>
  <c r="T2329" i="151"/>
  <c r="X2329" i="151"/>
  <c r="T2337" i="151"/>
  <c r="X2337" i="151"/>
  <c r="T2348" i="151"/>
  <c r="X2348" i="151"/>
  <c r="T2355" i="151"/>
  <c r="X2355" i="151"/>
  <c r="T2363" i="151"/>
  <c r="X2363" i="151"/>
  <c r="T2371" i="151"/>
  <c r="X2371" i="151"/>
  <c r="T2379" i="151"/>
  <c r="X2379" i="151"/>
  <c r="T2387" i="151"/>
  <c r="X2387" i="151"/>
  <c r="T2395" i="151"/>
  <c r="X2395" i="151"/>
  <c r="T2403" i="151"/>
  <c r="X2403" i="151"/>
  <c r="T2411" i="151"/>
  <c r="X2411" i="151"/>
  <c r="T2419" i="151"/>
  <c r="X2419" i="151"/>
  <c r="T2427" i="151"/>
  <c r="X2427" i="151"/>
  <c r="T2435" i="151"/>
  <c r="X2435" i="151"/>
  <c r="T2443" i="151"/>
  <c r="X2443" i="151"/>
  <c r="T2451" i="151"/>
  <c r="X2451" i="151"/>
  <c r="T2459" i="151"/>
  <c r="X2459" i="151"/>
  <c r="T2467" i="151"/>
  <c r="X2467" i="151"/>
  <c r="T2475" i="151"/>
  <c r="X2475" i="151"/>
  <c r="T2483" i="151"/>
  <c r="X2483" i="151"/>
  <c r="T2491" i="151"/>
  <c r="X2491" i="151"/>
  <c r="T2499" i="151"/>
  <c r="X2499" i="151"/>
  <c r="T2507" i="151"/>
  <c r="X2507" i="151"/>
  <c r="T2515" i="151"/>
  <c r="X2515" i="151"/>
  <c r="T2523" i="151"/>
  <c r="X2523" i="151"/>
  <c r="T2531" i="151"/>
  <c r="X2531" i="151"/>
  <c r="T2539" i="151"/>
  <c r="X2539" i="151"/>
  <c r="T2547" i="151"/>
  <c r="X2547" i="151"/>
  <c r="T2555" i="151"/>
  <c r="X2555" i="151"/>
  <c r="T2563" i="151"/>
  <c r="X2563" i="151"/>
  <c r="T2571" i="151"/>
  <c r="X2571" i="151"/>
  <c r="T2579" i="151"/>
  <c r="X2579" i="151"/>
  <c r="T2587" i="151"/>
  <c r="X2587" i="151"/>
  <c r="T2595" i="151"/>
  <c r="X2595" i="151"/>
  <c r="T2603" i="151"/>
  <c r="X2603" i="151"/>
  <c r="T2611" i="151"/>
  <c r="X2611" i="151"/>
  <c r="T2619" i="151"/>
  <c r="X2619" i="151"/>
  <c r="T2627" i="151"/>
  <c r="X2627" i="151"/>
  <c r="T2635" i="151"/>
  <c r="X2635" i="151"/>
  <c r="T2643" i="151"/>
  <c r="X2643" i="151"/>
  <c r="T2651" i="151"/>
  <c r="X2651" i="151"/>
  <c r="T2659" i="151"/>
  <c r="X2659" i="151"/>
  <c r="T2667" i="151"/>
  <c r="X2667" i="151"/>
  <c r="T2675" i="151"/>
  <c r="X2675" i="151"/>
  <c r="T2682" i="151"/>
  <c r="X2682" i="151"/>
  <c r="T2687" i="151"/>
  <c r="X2687" i="151"/>
  <c r="T2354" i="151"/>
  <c r="X2354" i="151"/>
  <c r="T2362" i="151"/>
  <c r="X2362" i="151"/>
  <c r="T2370" i="151"/>
  <c r="X2370" i="151"/>
  <c r="T2378" i="151"/>
  <c r="X2378" i="151"/>
  <c r="T2386" i="151"/>
  <c r="X2386" i="151"/>
  <c r="T2394" i="151"/>
  <c r="X2394" i="151"/>
  <c r="T2402" i="151"/>
  <c r="X2402" i="151"/>
  <c r="T2410" i="151"/>
  <c r="X2410" i="151"/>
  <c r="T2418" i="151"/>
  <c r="X2418" i="151"/>
  <c r="T2426" i="151"/>
  <c r="X2426" i="151"/>
  <c r="T2434" i="151"/>
  <c r="X2434" i="151"/>
  <c r="T2442" i="151"/>
  <c r="X2442" i="151"/>
  <c r="T2450" i="151"/>
  <c r="X2450" i="151"/>
  <c r="T2458" i="151"/>
  <c r="X2458" i="151"/>
  <c r="T2466" i="151"/>
  <c r="X2466" i="151"/>
  <c r="T2474" i="151"/>
  <c r="X2474" i="151"/>
  <c r="T2482" i="151"/>
  <c r="X2482" i="151"/>
  <c r="T2490" i="151"/>
  <c r="X2490" i="151"/>
  <c r="T2498" i="151"/>
  <c r="X2498" i="151"/>
  <c r="T2506" i="151"/>
  <c r="X2506" i="151"/>
  <c r="T2514" i="151"/>
  <c r="X2514" i="151"/>
  <c r="T2522" i="151"/>
  <c r="X2522" i="151"/>
  <c r="T2530" i="151"/>
  <c r="X2530" i="151"/>
  <c r="T2538" i="151"/>
  <c r="X2538" i="151"/>
  <c r="T2546" i="151"/>
  <c r="X2546" i="151"/>
  <c r="T2554" i="151"/>
  <c r="X2554" i="151"/>
  <c r="T2562" i="151"/>
  <c r="X2562" i="151"/>
  <c r="T2570" i="151"/>
  <c r="X2570" i="151"/>
  <c r="T2578" i="151"/>
  <c r="X2578" i="151"/>
  <c r="T2586" i="151"/>
  <c r="X2586" i="151"/>
  <c r="T2594" i="151"/>
  <c r="X2594" i="151"/>
  <c r="T2602" i="151"/>
  <c r="X2602" i="151"/>
  <c r="T2610" i="151"/>
  <c r="X2610" i="151"/>
  <c r="T2618" i="151"/>
  <c r="X2618" i="151"/>
  <c r="T2626" i="151"/>
  <c r="X2626" i="151"/>
  <c r="T2634" i="151"/>
  <c r="X2634" i="151"/>
  <c r="T2642" i="151"/>
  <c r="X2642" i="151"/>
  <c r="T2650" i="151"/>
  <c r="X2650" i="151"/>
  <c r="T2658" i="151"/>
  <c r="X2658" i="151"/>
  <c r="T2666" i="151"/>
  <c r="X2666" i="151"/>
  <c r="T2674" i="151"/>
  <c r="X2674" i="151"/>
  <c r="T2686" i="151"/>
  <c r="X2686" i="151"/>
  <c r="T2353" i="151"/>
  <c r="X2353" i="151"/>
  <c r="T2361" i="151"/>
  <c r="X2361" i="151"/>
  <c r="T2369" i="151"/>
  <c r="X2369" i="151"/>
  <c r="T2377" i="151"/>
  <c r="X2377" i="151"/>
  <c r="T2385" i="151"/>
  <c r="X2385" i="151"/>
  <c r="T2393" i="151"/>
  <c r="X2393" i="151"/>
  <c r="T2401" i="151"/>
  <c r="X2401" i="151"/>
  <c r="T2409" i="151"/>
  <c r="X2409" i="151"/>
  <c r="T2417" i="151"/>
  <c r="X2417" i="151"/>
  <c r="T2425" i="151"/>
  <c r="X2425" i="151"/>
  <c r="T2433" i="151"/>
  <c r="X2433" i="151"/>
  <c r="T2441" i="151"/>
  <c r="X2441" i="151"/>
  <c r="T2449" i="151"/>
  <c r="X2449" i="151"/>
  <c r="T2457" i="151"/>
  <c r="X2457" i="151"/>
  <c r="T2465" i="151"/>
  <c r="X2465" i="151"/>
  <c r="T2473" i="151"/>
  <c r="X2473" i="151"/>
  <c r="T2481" i="151"/>
  <c r="X2481" i="151"/>
  <c r="T2489" i="151"/>
  <c r="X2489" i="151"/>
  <c r="T2497" i="151"/>
  <c r="X2497" i="151"/>
  <c r="T2505" i="151"/>
  <c r="X2505" i="151"/>
  <c r="T2513" i="151"/>
  <c r="X2513" i="151"/>
  <c r="T2521" i="151"/>
  <c r="X2521" i="151"/>
  <c r="T2529" i="151"/>
  <c r="X2529" i="151"/>
  <c r="T2537" i="151"/>
  <c r="X2537" i="151"/>
  <c r="T2545" i="151"/>
  <c r="X2545" i="151"/>
  <c r="T2553" i="151"/>
  <c r="X2553" i="151"/>
  <c r="T2561" i="151"/>
  <c r="X2561" i="151"/>
  <c r="T2569" i="151"/>
  <c r="X2569" i="151"/>
  <c r="T2577" i="151"/>
  <c r="X2577" i="151"/>
  <c r="T2585" i="151"/>
  <c r="X2585" i="151"/>
  <c r="T2593" i="151"/>
  <c r="X2593" i="151"/>
  <c r="T2601" i="151"/>
  <c r="X2601" i="151"/>
  <c r="T2609" i="151"/>
  <c r="X2609" i="151"/>
  <c r="T2617" i="151"/>
  <c r="X2617" i="151"/>
  <c r="T2625" i="151"/>
  <c r="X2625" i="151"/>
  <c r="T2633" i="151"/>
  <c r="X2633" i="151"/>
  <c r="T2641" i="151"/>
  <c r="X2641" i="151"/>
  <c r="T2649" i="151"/>
  <c r="X2649" i="151"/>
  <c r="T2657" i="151"/>
  <c r="X2657" i="151"/>
  <c r="T2665" i="151"/>
  <c r="X2665" i="151"/>
  <c r="T2673" i="151"/>
  <c r="X2673" i="151"/>
  <c r="T2681" i="151"/>
  <c r="X2681" i="151"/>
  <c r="T2685" i="151"/>
  <c r="X2685" i="151"/>
  <c r="T2352" i="151"/>
  <c r="X2352" i="151"/>
  <c r="T2360" i="151"/>
  <c r="X2360" i="151"/>
  <c r="T2368" i="151"/>
  <c r="X2368" i="151"/>
  <c r="T2376" i="151"/>
  <c r="X2376" i="151"/>
  <c r="T2384" i="151"/>
  <c r="X2384" i="151"/>
  <c r="T2392" i="151"/>
  <c r="X2392" i="151"/>
  <c r="T2400" i="151"/>
  <c r="X2400" i="151"/>
  <c r="T2408" i="151"/>
  <c r="X2408" i="151"/>
  <c r="T2416" i="151"/>
  <c r="X2416" i="151"/>
  <c r="T2424" i="151"/>
  <c r="X2424" i="151"/>
  <c r="T2432" i="151"/>
  <c r="X2432" i="151"/>
  <c r="T2440" i="151"/>
  <c r="X2440" i="151"/>
  <c r="T2448" i="151"/>
  <c r="X2448" i="151"/>
  <c r="T2456" i="151"/>
  <c r="X2456" i="151"/>
  <c r="T2464" i="151"/>
  <c r="X2464" i="151"/>
  <c r="T2472" i="151"/>
  <c r="X2472" i="151"/>
  <c r="T2480" i="151"/>
  <c r="X2480" i="151"/>
  <c r="T2488" i="151"/>
  <c r="X2488" i="151"/>
  <c r="T2496" i="151"/>
  <c r="X2496" i="151"/>
  <c r="T2504" i="151"/>
  <c r="X2504" i="151"/>
  <c r="T2512" i="151"/>
  <c r="X2512" i="151"/>
  <c r="T2520" i="151"/>
  <c r="X2520" i="151"/>
  <c r="T2528" i="151"/>
  <c r="X2528" i="151"/>
  <c r="T2536" i="151"/>
  <c r="X2536" i="151"/>
  <c r="T2544" i="151"/>
  <c r="X2544" i="151"/>
  <c r="T2552" i="151"/>
  <c r="X2552" i="151"/>
  <c r="T2560" i="151"/>
  <c r="X2560" i="151"/>
  <c r="T2568" i="151"/>
  <c r="X2568" i="151"/>
  <c r="T2576" i="151"/>
  <c r="X2576" i="151"/>
  <c r="T2584" i="151"/>
  <c r="X2584" i="151"/>
  <c r="T2592" i="151"/>
  <c r="X2592" i="151"/>
  <c r="T2600" i="151"/>
  <c r="X2600" i="151"/>
  <c r="T2608" i="151"/>
  <c r="X2608" i="151"/>
  <c r="T2616" i="151"/>
  <c r="X2616" i="151"/>
  <c r="T2624" i="151"/>
  <c r="X2624" i="151"/>
  <c r="T2632" i="151"/>
  <c r="X2632" i="151"/>
  <c r="T2640" i="151"/>
  <c r="X2640" i="151"/>
  <c r="T2648" i="151"/>
  <c r="X2648" i="151"/>
  <c r="T2656" i="151"/>
  <c r="X2656" i="151"/>
  <c r="T2664" i="151"/>
  <c r="X2664" i="151"/>
  <c r="T2672" i="151"/>
  <c r="X2672" i="151"/>
  <c r="T2680" i="151"/>
  <c r="X2680" i="151"/>
  <c r="T2346" i="151"/>
  <c r="X2346" i="151"/>
  <c r="T2351" i="151"/>
  <c r="X2351" i="151"/>
  <c r="T2359" i="151"/>
  <c r="X2359" i="151"/>
  <c r="T2367" i="151"/>
  <c r="X2367" i="151"/>
  <c r="T2375" i="151"/>
  <c r="X2375" i="151"/>
  <c r="T2383" i="151"/>
  <c r="X2383" i="151"/>
  <c r="T2391" i="151"/>
  <c r="X2391" i="151"/>
  <c r="T2399" i="151"/>
  <c r="X2399" i="151"/>
  <c r="T2407" i="151"/>
  <c r="X2407" i="151"/>
  <c r="T2415" i="151"/>
  <c r="X2415" i="151"/>
  <c r="T2423" i="151"/>
  <c r="X2423" i="151"/>
  <c r="T2431" i="151"/>
  <c r="X2431" i="151"/>
  <c r="T2439" i="151"/>
  <c r="X2439" i="151"/>
  <c r="T2447" i="151"/>
  <c r="X2447" i="151"/>
  <c r="T2455" i="151"/>
  <c r="X2455" i="151"/>
  <c r="T2463" i="151"/>
  <c r="X2463" i="151"/>
  <c r="T2471" i="151"/>
  <c r="X2471" i="151"/>
  <c r="T2479" i="151"/>
  <c r="X2479" i="151"/>
  <c r="T2487" i="151"/>
  <c r="X2487" i="151"/>
  <c r="T2495" i="151"/>
  <c r="X2495" i="151"/>
  <c r="T2503" i="151"/>
  <c r="X2503" i="151"/>
  <c r="T2511" i="151"/>
  <c r="X2511" i="151"/>
  <c r="T2519" i="151"/>
  <c r="X2519" i="151"/>
  <c r="T2527" i="151"/>
  <c r="X2527" i="151"/>
  <c r="T2535" i="151"/>
  <c r="X2535" i="151"/>
  <c r="T2543" i="151"/>
  <c r="X2543" i="151"/>
  <c r="T2551" i="151"/>
  <c r="X2551" i="151"/>
  <c r="T2559" i="151"/>
  <c r="X2559" i="151"/>
  <c r="T2567" i="151"/>
  <c r="X2567" i="151"/>
  <c r="T2575" i="151"/>
  <c r="X2575" i="151"/>
  <c r="T2583" i="151"/>
  <c r="X2583" i="151"/>
  <c r="T2591" i="151"/>
  <c r="X2591" i="151"/>
  <c r="T2599" i="151"/>
  <c r="X2599" i="151"/>
  <c r="T2607" i="151"/>
  <c r="X2607" i="151"/>
  <c r="T2615" i="151"/>
  <c r="X2615" i="151"/>
  <c r="T2623" i="151"/>
  <c r="X2623" i="151"/>
  <c r="T2631" i="151"/>
  <c r="X2631" i="151"/>
  <c r="T2639" i="151"/>
  <c r="X2639" i="151"/>
  <c r="T2647" i="151"/>
  <c r="X2647" i="151"/>
  <c r="T2655" i="151"/>
  <c r="X2655" i="151"/>
  <c r="T2663" i="151"/>
  <c r="X2663" i="151"/>
  <c r="T2671" i="151"/>
  <c r="X2671" i="151"/>
  <c r="T2679" i="151"/>
  <c r="X2679" i="151"/>
  <c r="T2684" i="151"/>
  <c r="X2684" i="151"/>
  <c r="T2345" i="151"/>
  <c r="X2345" i="151"/>
  <c r="T2358" i="151"/>
  <c r="X2358" i="151"/>
  <c r="T2366" i="151"/>
  <c r="X2366" i="151"/>
  <c r="T2374" i="151"/>
  <c r="X2374" i="151"/>
  <c r="T2382" i="151"/>
  <c r="X2382" i="151"/>
  <c r="T2390" i="151"/>
  <c r="X2390" i="151"/>
  <c r="T2398" i="151"/>
  <c r="X2398" i="151"/>
  <c r="T2406" i="151"/>
  <c r="X2406" i="151"/>
  <c r="T2414" i="151"/>
  <c r="X2414" i="151"/>
  <c r="T2422" i="151"/>
  <c r="X2422" i="151"/>
  <c r="T2430" i="151"/>
  <c r="X2430" i="151"/>
  <c r="T2438" i="151"/>
  <c r="X2438" i="151"/>
  <c r="T2446" i="151"/>
  <c r="X2446" i="151"/>
  <c r="T2454" i="151"/>
  <c r="X2454" i="151"/>
  <c r="T2462" i="151"/>
  <c r="X2462" i="151"/>
  <c r="T2470" i="151"/>
  <c r="X2470" i="151"/>
  <c r="T2478" i="151"/>
  <c r="X2478" i="151"/>
  <c r="T2486" i="151"/>
  <c r="X2486" i="151"/>
  <c r="T2494" i="151"/>
  <c r="X2494" i="151"/>
  <c r="T2502" i="151"/>
  <c r="X2502" i="151"/>
  <c r="T2510" i="151"/>
  <c r="X2510" i="151"/>
  <c r="T2518" i="151"/>
  <c r="X2518" i="151"/>
  <c r="T2526" i="151"/>
  <c r="X2526" i="151"/>
  <c r="T2534" i="151"/>
  <c r="X2534" i="151"/>
  <c r="T2542" i="151"/>
  <c r="X2542" i="151"/>
  <c r="T2550" i="151"/>
  <c r="X2550" i="151"/>
  <c r="T2558" i="151"/>
  <c r="X2558" i="151"/>
  <c r="T2566" i="151"/>
  <c r="X2566" i="151"/>
  <c r="T2574" i="151"/>
  <c r="X2574" i="151"/>
  <c r="T2582" i="151"/>
  <c r="X2582" i="151"/>
  <c r="T2590" i="151"/>
  <c r="X2590" i="151"/>
  <c r="T2598" i="151"/>
  <c r="X2598" i="151"/>
  <c r="T2606" i="151"/>
  <c r="X2606" i="151"/>
  <c r="T2614" i="151"/>
  <c r="X2614" i="151"/>
  <c r="T2622" i="151"/>
  <c r="X2622" i="151"/>
  <c r="T2630" i="151"/>
  <c r="X2630" i="151"/>
  <c r="T2638" i="151"/>
  <c r="X2638" i="151"/>
  <c r="T2646" i="151"/>
  <c r="X2646" i="151"/>
  <c r="T2654" i="151"/>
  <c r="X2654" i="151"/>
  <c r="T2662" i="151"/>
  <c r="X2662" i="151"/>
  <c r="T2670" i="151"/>
  <c r="X2670" i="151"/>
  <c r="T2678" i="151"/>
  <c r="X2678" i="151"/>
  <c r="T2357" i="151"/>
  <c r="X2357" i="151"/>
  <c r="T2365" i="151"/>
  <c r="X2365" i="151"/>
  <c r="T2373" i="151"/>
  <c r="X2373" i="151"/>
  <c r="T2381" i="151"/>
  <c r="X2381" i="151"/>
  <c r="T2389" i="151"/>
  <c r="X2389" i="151"/>
  <c r="T2397" i="151"/>
  <c r="X2397" i="151"/>
  <c r="T2405" i="151"/>
  <c r="X2405" i="151"/>
  <c r="T2413" i="151"/>
  <c r="X2413" i="151"/>
  <c r="T2421" i="151"/>
  <c r="X2421" i="151"/>
  <c r="T2429" i="151"/>
  <c r="X2429" i="151"/>
  <c r="T2437" i="151"/>
  <c r="X2437" i="151"/>
  <c r="T2445" i="151"/>
  <c r="X2445" i="151"/>
  <c r="T2453" i="151"/>
  <c r="X2453" i="151"/>
  <c r="T2461" i="151"/>
  <c r="X2461" i="151"/>
  <c r="T2469" i="151"/>
  <c r="X2469" i="151"/>
  <c r="T2477" i="151"/>
  <c r="X2477" i="151"/>
  <c r="T2485" i="151"/>
  <c r="X2485" i="151"/>
  <c r="T2493" i="151"/>
  <c r="X2493" i="151"/>
  <c r="T2501" i="151"/>
  <c r="X2501" i="151"/>
  <c r="T2509" i="151"/>
  <c r="X2509" i="151"/>
  <c r="T2517" i="151"/>
  <c r="X2517" i="151"/>
  <c r="T2525" i="151"/>
  <c r="X2525" i="151"/>
  <c r="T2533" i="151"/>
  <c r="X2533" i="151"/>
  <c r="T2541" i="151"/>
  <c r="X2541" i="151"/>
  <c r="T2549" i="151"/>
  <c r="X2549" i="151"/>
  <c r="T2557" i="151"/>
  <c r="X2557" i="151"/>
  <c r="T2565" i="151"/>
  <c r="X2565" i="151"/>
  <c r="T2573" i="151"/>
  <c r="X2573" i="151"/>
  <c r="T2581" i="151"/>
  <c r="X2581" i="151"/>
  <c r="T2589" i="151"/>
  <c r="X2589" i="151"/>
  <c r="T2597" i="151"/>
  <c r="X2597" i="151"/>
  <c r="T2605" i="151"/>
  <c r="X2605" i="151"/>
  <c r="T2613" i="151"/>
  <c r="X2613" i="151"/>
  <c r="T2621" i="151"/>
  <c r="X2621" i="151"/>
  <c r="T2629" i="151"/>
  <c r="X2629" i="151"/>
  <c r="T2637" i="151"/>
  <c r="X2637" i="151"/>
  <c r="T2645" i="151"/>
  <c r="X2645" i="151"/>
  <c r="T2653" i="151"/>
  <c r="X2653" i="151"/>
  <c r="T2661" i="151"/>
  <c r="X2661" i="151"/>
  <c r="T2669" i="151"/>
  <c r="X2669" i="151"/>
  <c r="T2677" i="151"/>
  <c r="X2677" i="151"/>
  <c r="T2683" i="151"/>
  <c r="X2683" i="151"/>
  <c r="T2364" i="151"/>
  <c r="X2364" i="151"/>
  <c r="T2396" i="151"/>
  <c r="X2396" i="151"/>
  <c r="T2428" i="151"/>
  <c r="X2428" i="151"/>
  <c r="T2460" i="151"/>
  <c r="X2460" i="151"/>
  <c r="T2492" i="151"/>
  <c r="X2492" i="151"/>
  <c r="T2524" i="151"/>
  <c r="X2524" i="151"/>
  <c r="T2556" i="151"/>
  <c r="X2556" i="151"/>
  <c r="T2588" i="151"/>
  <c r="X2588" i="151"/>
  <c r="T2620" i="151"/>
  <c r="X2620" i="151"/>
  <c r="T2652" i="151"/>
  <c r="X2652" i="151"/>
  <c r="T2702" i="151"/>
  <c r="X2702" i="151"/>
  <c r="T2707" i="151"/>
  <c r="X2707" i="151"/>
  <c r="T2713" i="151"/>
  <c r="X2713" i="151"/>
  <c r="T2717" i="151"/>
  <c r="X2717" i="151"/>
  <c r="T2728" i="151"/>
  <c r="X2728" i="151"/>
  <c r="T2738" i="151"/>
  <c r="X2738" i="151"/>
  <c r="T2743" i="151"/>
  <c r="X2743" i="151"/>
  <c r="T2748" i="151"/>
  <c r="X2748" i="151"/>
  <c r="T2755" i="151"/>
  <c r="X2755" i="151"/>
  <c r="T2763" i="151"/>
  <c r="X2763" i="151"/>
  <c r="T2771" i="151"/>
  <c r="X2771" i="151"/>
  <c r="T2779" i="151"/>
  <c r="X2779" i="151"/>
  <c r="T2787" i="151"/>
  <c r="X2787" i="151"/>
  <c r="T2795" i="151"/>
  <c r="X2795" i="151"/>
  <c r="T2803" i="151"/>
  <c r="X2803" i="151"/>
  <c r="T2811" i="151"/>
  <c r="X2811" i="151"/>
  <c r="T2816" i="151"/>
  <c r="X2816" i="151"/>
  <c r="T2827" i="151"/>
  <c r="X2827" i="151"/>
  <c r="T2832" i="151"/>
  <c r="X2832" i="151"/>
  <c r="T2873" i="151"/>
  <c r="X2873" i="151"/>
  <c r="T2881" i="151"/>
  <c r="X2881" i="151"/>
  <c r="T2889" i="151"/>
  <c r="X2889" i="151"/>
  <c r="T2897" i="151"/>
  <c r="X2897" i="151"/>
  <c r="T2905" i="151"/>
  <c r="X2905" i="151"/>
  <c r="T2916" i="151"/>
  <c r="X2916" i="151"/>
  <c r="T2921" i="151"/>
  <c r="X2921" i="151"/>
  <c r="T2926" i="151"/>
  <c r="X2926" i="151"/>
  <c r="T2931" i="151"/>
  <c r="X2931" i="151"/>
  <c r="T2936" i="151"/>
  <c r="X2936" i="151"/>
  <c r="T2941" i="151"/>
  <c r="X2941" i="151"/>
  <c r="T2946" i="151"/>
  <c r="X2946" i="151"/>
  <c r="T2951" i="151"/>
  <c r="X2951" i="151"/>
  <c r="T2957" i="151"/>
  <c r="X2957" i="151"/>
  <c r="T2965" i="151"/>
  <c r="X2965" i="151"/>
  <c r="T2973" i="151"/>
  <c r="X2973" i="151"/>
  <c r="T2981" i="151"/>
  <c r="X2981" i="151"/>
  <c r="T2989" i="151"/>
  <c r="X2989" i="151"/>
  <c r="T2997" i="151"/>
  <c r="X2997" i="151"/>
  <c r="T2349" i="151"/>
  <c r="X2349" i="151"/>
  <c r="T2691" i="151"/>
  <c r="X2691" i="151"/>
  <c r="T2697" i="151"/>
  <c r="X2697" i="151"/>
  <c r="T2701" i="151"/>
  <c r="X2701" i="151"/>
  <c r="T2712" i="151"/>
  <c r="X2712" i="151"/>
  <c r="T2722" i="151"/>
  <c r="X2722" i="151"/>
  <c r="T2727" i="151"/>
  <c r="X2727" i="151"/>
  <c r="T2732" i="151"/>
  <c r="X2732" i="151"/>
  <c r="T2742" i="151"/>
  <c r="X2742" i="151"/>
  <c r="T2754" i="151"/>
  <c r="X2754" i="151"/>
  <c r="T2762" i="151"/>
  <c r="X2762" i="151"/>
  <c r="T2770" i="151"/>
  <c r="X2770" i="151"/>
  <c r="T2778" i="151"/>
  <c r="X2778" i="151"/>
  <c r="T2786" i="151"/>
  <c r="X2786" i="151"/>
  <c r="T2794" i="151"/>
  <c r="X2794" i="151"/>
  <c r="T2802" i="151"/>
  <c r="X2802" i="151"/>
  <c r="T2810" i="151"/>
  <c r="X2810" i="151"/>
  <c r="T2815" i="151"/>
  <c r="X2815" i="151"/>
  <c r="T2821" i="151"/>
  <c r="X2821" i="151"/>
  <c r="T2826" i="151"/>
  <c r="X2826" i="151"/>
  <c r="T2831" i="151"/>
  <c r="X2831" i="151"/>
  <c r="T2872" i="151"/>
  <c r="X2872" i="151"/>
  <c r="T2880" i="151"/>
  <c r="X2880" i="151"/>
  <c r="T2888" i="151"/>
  <c r="X2888" i="151"/>
  <c r="T2896" i="151"/>
  <c r="X2896" i="151"/>
  <c r="T2904" i="151"/>
  <c r="X2904" i="151"/>
  <c r="T2911" i="151"/>
  <c r="X2911" i="151"/>
  <c r="T2940" i="151"/>
  <c r="X2940" i="151"/>
  <c r="T2945" i="151"/>
  <c r="X2945" i="151"/>
  <c r="T2950" i="151"/>
  <c r="X2950" i="151"/>
  <c r="T2956" i="151"/>
  <c r="X2956" i="151"/>
  <c r="T2964" i="151"/>
  <c r="X2964" i="151"/>
  <c r="T2972" i="151"/>
  <c r="X2972" i="151"/>
  <c r="T2980" i="151"/>
  <c r="X2980" i="151"/>
  <c r="T2988" i="151"/>
  <c r="X2988" i="151"/>
  <c r="T2996" i="151"/>
  <c r="X2996" i="151"/>
  <c r="T2688" i="151"/>
  <c r="X2688" i="151"/>
  <c r="T2698" i="151"/>
  <c r="X2698" i="151"/>
  <c r="T2718" i="151"/>
  <c r="X2718" i="151"/>
  <c r="T2729" i="151"/>
  <c r="X2729" i="151"/>
  <c r="T2744" i="151"/>
  <c r="X2744" i="151"/>
  <c r="T2764" i="151"/>
  <c r="X2764" i="151"/>
  <c r="T2772" i="151"/>
  <c r="X2772" i="151"/>
  <c r="T2822" i="151"/>
  <c r="X2822" i="151"/>
  <c r="T2882" i="151"/>
  <c r="X2882" i="151"/>
  <c r="T2890" i="151"/>
  <c r="X2890" i="151"/>
  <c r="T2912" i="151"/>
  <c r="X2912" i="151"/>
  <c r="T2958" i="151"/>
  <c r="X2958" i="151"/>
  <c r="T2966" i="151"/>
  <c r="X2966" i="151"/>
  <c r="T2974" i="151"/>
  <c r="X2974" i="151"/>
  <c r="T2990" i="151"/>
  <c r="X2990" i="151"/>
  <c r="T2998" i="151"/>
  <c r="X2998" i="151"/>
  <c r="T2372" i="151"/>
  <c r="X2372" i="151"/>
  <c r="T2404" i="151"/>
  <c r="X2404" i="151"/>
  <c r="T2436" i="151"/>
  <c r="X2436" i="151"/>
  <c r="T2468" i="151"/>
  <c r="X2468" i="151"/>
  <c r="T2500" i="151"/>
  <c r="X2500" i="151"/>
  <c r="T2532" i="151"/>
  <c r="X2532" i="151"/>
  <c r="T2564" i="151"/>
  <c r="X2564" i="151"/>
  <c r="T2596" i="151"/>
  <c r="X2596" i="151"/>
  <c r="T2628" i="151"/>
  <c r="X2628" i="151"/>
  <c r="T2660" i="151"/>
  <c r="X2660" i="151"/>
  <c r="T2696" i="151"/>
  <c r="X2696" i="151"/>
  <c r="T2706" i="151"/>
  <c r="X2706" i="151"/>
  <c r="T2711" i="151"/>
  <c r="X2711" i="151"/>
  <c r="T2716" i="151"/>
  <c r="X2716" i="151"/>
  <c r="T2726" i="151"/>
  <c r="X2726" i="151"/>
  <c r="T2737" i="151"/>
  <c r="X2737" i="151"/>
  <c r="T2741" i="151"/>
  <c r="X2741" i="151"/>
  <c r="T2747" i="151"/>
  <c r="X2747" i="151"/>
  <c r="T2753" i="151"/>
  <c r="X2753" i="151"/>
  <c r="T2761" i="151"/>
  <c r="X2761" i="151"/>
  <c r="T2769" i="151"/>
  <c r="X2769" i="151"/>
  <c r="T2777" i="151"/>
  <c r="X2777" i="151"/>
  <c r="T2785" i="151"/>
  <c r="X2785" i="151"/>
  <c r="T2793" i="151"/>
  <c r="X2793" i="151"/>
  <c r="T2801" i="151"/>
  <c r="X2801" i="151"/>
  <c r="T2809" i="151"/>
  <c r="X2809" i="151"/>
  <c r="T2820" i="151"/>
  <c r="X2820" i="151"/>
  <c r="T2825" i="151"/>
  <c r="X2825" i="151"/>
  <c r="T2871" i="151"/>
  <c r="X2871" i="151"/>
  <c r="T2879" i="151"/>
  <c r="X2879" i="151"/>
  <c r="T2887" i="151"/>
  <c r="X2887" i="151"/>
  <c r="T2895" i="151"/>
  <c r="X2895" i="151"/>
  <c r="T2903" i="151"/>
  <c r="X2903" i="151"/>
  <c r="T2910" i="151"/>
  <c r="X2910" i="151"/>
  <c r="T2915" i="151"/>
  <c r="X2915" i="151"/>
  <c r="T2920" i="151"/>
  <c r="X2920" i="151"/>
  <c r="T2925" i="151"/>
  <c r="X2925" i="151"/>
  <c r="T2930" i="151"/>
  <c r="X2930" i="151"/>
  <c r="T2935" i="151"/>
  <c r="X2935" i="151"/>
  <c r="T2955" i="151"/>
  <c r="X2955" i="151"/>
  <c r="T2963" i="151"/>
  <c r="X2963" i="151"/>
  <c r="T2971" i="151"/>
  <c r="X2971" i="151"/>
  <c r="T2979" i="151"/>
  <c r="X2979" i="151"/>
  <c r="T2987" i="151"/>
  <c r="X2987" i="151"/>
  <c r="T2995" i="151"/>
  <c r="X2995" i="151"/>
  <c r="T3003" i="151"/>
  <c r="X3003" i="151"/>
  <c r="T2982" i="151"/>
  <c r="X2982" i="151"/>
  <c r="T2690" i="151"/>
  <c r="X2690" i="151"/>
  <c r="T2695" i="151"/>
  <c r="X2695" i="151"/>
  <c r="T2700" i="151"/>
  <c r="X2700" i="151"/>
  <c r="T2710" i="151"/>
  <c r="X2710" i="151"/>
  <c r="T2721" i="151"/>
  <c r="X2721" i="151"/>
  <c r="T2725" i="151"/>
  <c r="X2725" i="151"/>
  <c r="T2731" i="151"/>
  <c r="X2731" i="151"/>
  <c r="T2752" i="151"/>
  <c r="X2752" i="151"/>
  <c r="T2760" i="151"/>
  <c r="X2760" i="151"/>
  <c r="T2768" i="151"/>
  <c r="X2768" i="151"/>
  <c r="T2776" i="151"/>
  <c r="X2776" i="151"/>
  <c r="T2784" i="151"/>
  <c r="X2784" i="151"/>
  <c r="T2792" i="151"/>
  <c r="X2792" i="151"/>
  <c r="T2800" i="151"/>
  <c r="X2800" i="151"/>
  <c r="T2808" i="151"/>
  <c r="X2808" i="151"/>
  <c r="T2814" i="151"/>
  <c r="X2814" i="151"/>
  <c r="T2830" i="151"/>
  <c r="X2830" i="151"/>
  <c r="T2870" i="151"/>
  <c r="X2870" i="151"/>
  <c r="T2878" i="151"/>
  <c r="X2878" i="151"/>
  <c r="T2886" i="151"/>
  <c r="X2886" i="151"/>
  <c r="T2894" i="151"/>
  <c r="X2894" i="151"/>
  <c r="T2902" i="151"/>
  <c r="X2902" i="151"/>
  <c r="T2924" i="151"/>
  <c r="X2924" i="151"/>
  <c r="T2929" i="151"/>
  <c r="X2929" i="151"/>
  <c r="T2934" i="151"/>
  <c r="X2934" i="151"/>
  <c r="T2939" i="151"/>
  <c r="X2939" i="151"/>
  <c r="T2944" i="151"/>
  <c r="X2944" i="151"/>
  <c r="T2949" i="151"/>
  <c r="X2949" i="151"/>
  <c r="T2954" i="151"/>
  <c r="X2954" i="151"/>
  <c r="T2962" i="151"/>
  <c r="X2962" i="151"/>
  <c r="T2970" i="151"/>
  <c r="X2970" i="151"/>
  <c r="T2978" i="151"/>
  <c r="X2978" i="151"/>
  <c r="T2986" i="151"/>
  <c r="X2986" i="151"/>
  <c r="T2994" i="151"/>
  <c r="X2994" i="151"/>
  <c r="T3002" i="151"/>
  <c r="X3002" i="151"/>
  <c r="T2380" i="151"/>
  <c r="X2380" i="151"/>
  <c r="T2412" i="151"/>
  <c r="X2412" i="151"/>
  <c r="T2444" i="151"/>
  <c r="X2444" i="151"/>
  <c r="T2476" i="151"/>
  <c r="X2476" i="151"/>
  <c r="T2508" i="151"/>
  <c r="X2508" i="151"/>
  <c r="T2540" i="151"/>
  <c r="X2540" i="151"/>
  <c r="T2572" i="151"/>
  <c r="X2572" i="151"/>
  <c r="T2604" i="151"/>
  <c r="X2604" i="151"/>
  <c r="T2636" i="151"/>
  <c r="X2636" i="151"/>
  <c r="T2668" i="151"/>
  <c r="X2668" i="151"/>
  <c r="T2694" i="151"/>
  <c r="X2694" i="151"/>
  <c r="T2705" i="151"/>
  <c r="X2705" i="151"/>
  <c r="T2709" i="151"/>
  <c r="X2709" i="151"/>
  <c r="T2715" i="151"/>
  <c r="X2715" i="151"/>
  <c r="T2736" i="151"/>
  <c r="X2736" i="151"/>
  <c r="T2740" i="151"/>
  <c r="X2740" i="151"/>
  <c r="T2746" i="151"/>
  <c r="X2746" i="151"/>
  <c r="T2751" i="151"/>
  <c r="X2751" i="151"/>
  <c r="T2759" i="151"/>
  <c r="X2759" i="151"/>
  <c r="T2767" i="151"/>
  <c r="X2767" i="151"/>
  <c r="T2775" i="151"/>
  <c r="X2775" i="151"/>
  <c r="T2783" i="151"/>
  <c r="X2783" i="151"/>
  <c r="T2791" i="151"/>
  <c r="X2791" i="151"/>
  <c r="T2799" i="151"/>
  <c r="X2799" i="151"/>
  <c r="T2807" i="151"/>
  <c r="X2807" i="151"/>
  <c r="T2819" i="151"/>
  <c r="X2819" i="151"/>
  <c r="T2824" i="151"/>
  <c r="X2824" i="151"/>
  <c r="T2869" i="151"/>
  <c r="X2869" i="151"/>
  <c r="T2877" i="151"/>
  <c r="X2877" i="151"/>
  <c r="T2885" i="151"/>
  <c r="X2885" i="151"/>
  <c r="T2893" i="151"/>
  <c r="X2893" i="151"/>
  <c r="T2901" i="151"/>
  <c r="X2901" i="151"/>
  <c r="T2909" i="151"/>
  <c r="X2909" i="151"/>
  <c r="T2914" i="151"/>
  <c r="X2914" i="151"/>
  <c r="T2919" i="151"/>
  <c r="X2919" i="151"/>
  <c r="T2948" i="151"/>
  <c r="X2948" i="151"/>
  <c r="T2953" i="151"/>
  <c r="X2953" i="151"/>
  <c r="T2961" i="151"/>
  <c r="X2961" i="151"/>
  <c r="T2969" i="151"/>
  <c r="X2969" i="151"/>
  <c r="T2977" i="151"/>
  <c r="X2977" i="151"/>
  <c r="T2985" i="151"/>
  <c r="X2985" i="151"/>
  <c r="T2993" i="151"/>
  <c r="X2993" i="151"/>
  <c r="T3001" i="151"/>
  <c r="X3001" i="151"/>
  <c r="T4" i="151"/>
  <c r="X4" i="151"/>
  <c r="T2692" i="151"/>
  <c r="X2692" i="151"/>
  <c r="T2703" i="151"/>
  <c r="X2703" i="151"/>
  <c r="T2723" i="151"/>
  <c r="X2723" i="151"/>
  <c r="T2733" i="151"/>
  <c r="X2733" i="151"/>
  <c r="T2756" i="151"/>
  <c r="X2756" i="151"/>
  <c r="T2780" i="151"/>
  <c r="X2780" i="151"/>
  <c r="T2788" i="151"/>
  <c r="X2788" i="151"/>
  <c r="T2796" i="151"/>
  <c r="X2796" i="151"/>
  <c r="T2804" i="151"/>
  <c r="X2804" i="151"/>
  <c r="T2874" i="151"/>
  <c r="X2874" i="151"/>
  <c r="T2898" i="151"/>
  <c r="X2898" i="151"/>
  <c r="T2906" i="151"/>
  <c r="X2906" i="151"/>
  <c r="T2917" i="151"/>
  <c r="X2917" i="151"/>
  <c r="T2922" i="151"/>
  <c r="X2922" i="151"/>
  <c r="T2927" i="151"/>
  <c r="X2927" i="151"/>
  <c r="T2689" i="151"/>
  <c r="X2689" i="151"/>
  <c r="T2693" i="151"/>
  <c r="X2693" i="151"/>
  <c r="T2699" i="151"/>
  <c r="X2699" i="151"/>
  <c r="T2720" i="151"/>
  <c r="X2720" i="151"/>
  <c r="T2724" i="151"/>
  <c r="X2724" i="151"/>
  <c r="T2730" i="151"/>
  <c r="X2730" i="151"/>
  <c r="T2735" i="151"/>
  <c r="X2735" i="151"/>
  <c r="T2750" i="151"/>
  <c r="X2750" i="151"/>
  <c r="T2758" i="151"/>
  <c r="X2758" i="151"/>
  <c r="T2766" i="151"/>
  <c r="X2766" i="151"/>
  <c r="T2774" i="151"/>
  <c r="X2774" i="151"/>
  <c r="T2782" i="151"/>
  <c r="X2782" i="151"/>
  <c r="T2790" i="151"/>
  <c r="X2790" i="151"/>
  <c r="T2798" i="151"/>
  <c r="X2798" i="151"/>
  <c r="T2806" i="151"/>
  <c r="X2806" i="151"/>
  <c r="T2813" i="151"/>
  <c r="X2813" i="151"/>
  <c r="T2818" i="151"/>
  <c r="X2818" i="151"/>
  <c r="T2823" i="151"/>
  <c r="X2823" i="151"/>
  <c r="T2829" i="151"/>
  <c r="X2829" i="151"/>
  <c r="T2834" i="151"/>
  <c r="X2834" i="151"/>
  <c r="T2835" i="151"/>
  <c r="X2835" i="151"/>
  <c r="T2836" i="151"/>
  <c r="X2836" i="151"/>
  <c r="T2837" i="151"/>
  <c r="X2837" i="151"/>
  <c r="T2838" i="151"/>
  <c r="X2838" i="151"/>
  <c r="T2839" i="151"/>
  <c r="X2839" i="151"/>
  <c r="T2840" i="151"/>
  <c r="X2840" i="151"/>
  <c r="T2841" i="151"/>
  <c r="X2841" i="151"/>
  <c r="T2842" i="151"/>
  <c r="X2842" i="151"/>
  <c r="T2843" i="151"/>
  <c r="X2843" i="151"/>
  <c r="T2844" i="151"/>
  <c r="X2844" i="151"/>
  <c r="T2845" i="151"/>
  <c r="X2845" i="151"/>
  <c r="T2846" i="151"/>
  <c r="X2846" i="151"/>
  <c r="T2847" i="151"/>
  <c r="X2847" i="151"/>
  <c r="T2848" i="151"/>
  <c r="X2848" i="151"/>
  <c r="T2849" i="151"/>
  <c r="X2849" i="151"/>
  <c r="T2850" i="151"/>
  <c r="X2850" i="151"/>
  <c r="T2851" i="151"/>
  <c r="X2851" i="151"/>
  <c r="T2852" i="151"/>
  <c r="X2852" i="151"/>
  <c r="T2853" i="151"/>
  <c r="X2853" i="151"/>
  <c r="T2854" i="151"/>
  <c r="X2854" i="151"/>
  <c r="T2855" i="151"/>
  <c r="X2855" i="151"/>
  <c r="T2856" i="151"/>
  <c r="X2856" i="151"/>
  <c r="T2857" i="151"/>
  <c r="X2857" i="151"/>
  <c r="T2858" i="151"/>
  <c r="X2858" i="151"/>
  <c r="T2859" i="151"/>
  <c r="X2859" i="151"/>
  <c r="T2860" i="151"/>
  <c r="X2860" i="151"/>
  <c r="T2861" i="151"/>
  <c r="X2861" i="151"/>
  <c r="T2862" i="151"/>
  <c r="X2862" i="151"/>
  <c r="T2863" i="151"/>
  <c r="X2863" i="151"/>
  <c r="T2864" i="151"/>
  <c r="X2864" i="151"/>
  <c r="T2865" i="151"/>
  <c r="X2865" i="151"/>
  <c r="T2866" i="151"/>
  <c r="X2866" i="151"/>
  <c r="T2867" i="151"/>
  <c r="X2867" i="151"/>
  <c r="T2868" i="151"/>
  <c r="X2868" i="151"/>
  <c r="T2876" i="151"/>
  <c r="X2876" i="151"/>
  <c r="T2884" i="151"/>
  <c r="X2884" i="151"/>
  <c r="T2892" i="151"/>
  <c r="X2892" i="151"/>
  <c r="T2900" i="151"/>
  <c r="X2900" i="151"/>
  <c r="T2908" i="151"/>
  <c r="X2908" i="151"/>
  <c r="T2913" i="151"/>
  <c r="X2913" i="151"/>
  <c r="T2918" i="151"/>
  <c r="X2918" i="151"/>
  <c r="T2923" i="151"/>
  <c r="X2923" i="151"/>
  <c r="T2928" i="151"/>
  <c r="X2928" i="151"/>
  <c r="T2933" i="151"/>
  <c r="X2933" i="151"/>
  <c r="T2938" i="151"/>
  <c r="X2938" i="151"/>
  <c r="T2943" i="151"/>
  <c r="X2943" i="151"/>
  <c r="T2960" i="151"/>
  <c r="X2960" i="151"/>
  <c r="T2968" i="151"/>
  <c r="X2968" i="151"/>
  <c r="T2976" i="151"/>
  <c r="X2976" i="151"/>
  <c r="T2984" i="151"/>
  <c r="X2984" i="151"/>
  <c r="T2992" i="151"/>
  <c r="X2992" i="151"/>
  <c r="T3000" i="151"/>
  <c r="X3000" i="151"/>
  <c r="T2356" i="151"/>
  <c r="X2356" i="151"/>
  <c r="T2388" i="151"/>
  <c r="X2388" i="151"/>
  <c r="T2420" i="151"/>
  <c r="X2420" i="151"/>
  <c r="T2452" i="151"/>
  <c r="X2452" i="151"/>
  <c r="T2484" i="151"/>
  <c r="X2484" i="151"/>
  <c r="T2516" i="151"/>
  <c r="X2516" i="151"/>
  <c r="T2548" i="151"/>
  <c r="X2548" i="151"/>
  <c r="T2580" i="151"/>
  <c r="X2580" i="151"/>
  <c r="T2612" i="151"/>
  <c r="X2612" i="151"/>
  <c r="T2644" i="151"/>
  <c r="X2644" i="151"/>
  <c r="T2676" i="151"/>
  <c r="X2676" i="151"/>
  <c r="T2704" i="151"/>
  <c r="X2704" i="151"/>
  <c r="T2708" i="151"/>
  <c r="X2708" i="151"/>
  <c r="T2714" i="151"/>
  <c r="X2714" i="151"/>
  <c r="T2719" i="151"/>
  <c r="X2719" i="151"/>
  <c r="T2734" i="151"/>
  <c r="X2734" i="151"/>
  <c r="T2739" i="151"/>
  <c r="X2739" i="151"/>
  <c r="T2745" i="151"/>
  <c r="X2745" i="151"/>
  <c r="T2749" i="151"/>
  <c r="X2749" i="151"/>
  <c r="T2757" i="151"/>
  <c r="X2757" i="151"/>
  <c r="T2765" i="151"/>
  <c r="X2765" i="151"/>
  <c r="T2773" i="151"/>
  <c r="X2773" i="151"/>
  <c r="T2781" i="151"/>
  <c r="X2781" i="151"/>
  <c r="T2789" i="151"/>
  <c r="X2789" i="151"/>
  <c r="T2797" i="151"/>
  <c r="X2797" i="151"/>
  <c r="T2805" i="151"/>
  <c r="X2805" i="151"/>
  <c r="T2812" i="151"/>
  <c r="X2812" i="151"/>
  <c r="T2817" i="151"/>
  <c r="X2817" i="151"/>
  <c r="T2828" i="151"/>
  <c r="X2828" i="151"/>
  <c r="T2833" i="151"/>
  <c r="X2833" i="151"/>
  <c r="T2875" i="151"/>
  <c r="X2875" i="151"/>
  <c r="T2883" i="151"/>
  <c r="X2883" i="151"/>
  <c r="T2891" i="151"/>
  <c r="X2891" i="151"/>
  <c r="T2899" i="151"/>
  <c r="X2899" i="151"/>
  <c r="T2907" i="151"/>
  <c r="X2907" i="151"/>
  <c r="T2932" i="151"/>
  <c r="X2932" i="151"/>
  <c r="T2937" i="151"/>
  <c r="X2937" i="151"/>
  <c r="T2942" i="151"/>
  <c r="X2942" i="151"/>
  <c r="T2947" i="151"/>
  <c r="X2947" i="151"/>
  <c r="T2952" i="151"/>
  <c r="X2952" i="151"/>
  <c r="T2959" i="151"/>
  <c r="X2959" i="151"/>
  <c r="T2967" i="151"/>
  <c r="X2967" i="151"/>
  <c r="T2975" i="151"/>
  <c r="X2975" i="151"/>
  <c r="T2983" i="151"/>
  <c r="X2983" i="151"/>
  <c r="T2991" i="151"/>
  <c r="X2991" i="151"/>
  <c r="T2999" i="151"/>
  <c r="X2999" i="151"/>
  <c r="O4" i="151"/>
  <c r="X881" i="151"/>
  <c r="X849" i="151"/>
  <c r="X817" i="151"/>
  <c r="X785" i="151"/>
  <c r="X566" i="151"/>
  <c r="X918" i="151"/>
  <c r="X904" i="151"/>
  <c r="X895" i="151"/>
  <c r="X886" i="151"/>
  <c r="X863" i="151"/>
  <c r="X854" i="151"/>
  <c r="X840" i="151"/>
  <c r="X831" i="151"/>
  <c r="X822" i="151"/>
  <c r="X808" i="151"/>
  <c r="X790" i="151"/>
  <c r="X776" i="151"/>
  <c r="X767" i="151"/>
  <c r="X758" i="151"/>
  <c r="X743" i="151"/>
  <c r="X727" i="151"/>
  <c r="X711" i="151"/>
  <c r="X598" i="151"/>
  <c r="X919" i="151"/>
  <c r="X910" i="151"/>
  <c r="X896" i="151"/>
  <c r="X887" i="151"/>
  <c r="X878" i="151"/>
  <c r="X864" i="151"/>
  <c r="X855" i="151"/>
  <c r="X846" i="151"/>
  <c r="X823" i="151"/>
  <c r="X814" i="151"/>
  <c r="X800" i="151"/>
  <c r="X791" i="151"/>
  <c r="X782" i="151"/>
  <c r="X768" i="151"/>
  <c r="X750" i="151"/>
  <c r="X734" i="151"/>
  <c r="X718" i="151"/>
  <c r="X534" i="151"/>
  <c r="X703" i="151"/>
  <c r="X920" i="151"/>
  <c r="X902" i="151"/>
  <c r="X888" i="151"/>
  <c r="X879" i="151"/>
  <c r="X870" i="151"/>
  <c r="X856" i="151"/>
  <c r="X847" i="151"/>
  <c r="X824" i="151"/>
  <c r="X815" i="151"/>
  <c r="X806" i="151"/>
  <c r="X792" i="151"/>
  <c r="X783" i="151"/>
  <c r="X774" i="151"/>
  <c r="X751" i="151"/>
  <c r="X735" i="151"/>
  <c r="X719" i="151"/>
  <c r="X620" i="151"/>
  <c r="X903" i="151"/>
  <c r="X894" i="151"/>
  <c r="X871" i="151"/>
  <c r="X839" i="151"/>
  <c r="X830" i="151"/>
  <c r="X807" i="151"/>
  <c r="X798" i="151"/>
  <c r="X775" i="151"/>
  <c r="X766" i="151"/>
  <c r="X742" i="151"/>
  <c r="X726" i="151"/>
  <c r="X588" i="151"/>
  <c r="X556" i="151"/>
  <c r="X494" i="151"/>
  <c r="X516" i="151"/>
  <c r="X230" i="151"/>
  <c r="X191" i="151"/>
  <c r="X694" i="151"/>
  <c r="X622" i="151"/>
  <c r="X590" i="151"/>
  <c r="X580" i="151"/>
  <c r="X558" i="151"/>
  <c r="X548" i="151"/>
  <c r="X526" i="151"/>
  <c r="X508" i="151"/>
  <c r="X486" i="151"/>
  <c r="X695" i="151"/>
  <c r="X614" i="151"/>
  <c r="X604" i="151"/>
  <c r="X582" i="151"/>
  <c r="X572" i="151"/>
  <c r="X550" i="151"/>
  <c r="X540" i="151"/>
  <c r="X518" i="151"/>
  <c r="X159" i="151"/>
  <c r="X606" i="151"/>
  <c r="X596" i="151"/>
  <c r="X574" i="151"/>
  <c r="X542" i="151"/>
  <c r="X532" i="151"/>
  <c r="X476" i="151"/>
  <c r="X183" i="151"/>
  <c r="X510" i="151"/>
  <c r="X500" i="151"/>
  <c r="X478" i="151"/>
  <c r="X468" i="151"/>
  <c r="X315" i="151"/>
  <c r="X311" i="151"/>
  <c r="X307" i="151"/>
  <c r="X303" i="151"/>
  <c r="X299" i="151"/>
  <c r="X295" i="151"/>
  <c r="X251" i="151"/>
  <c r="X247" i="151"/>
  <c r="X239" i="151"/>
  <c r="X238" i="151"/>
  <c r="X199" i="151"/>
  <c r="X215" i="151"/>
  <c r="X524" i="151"/>
  <c r="X502" i="151"/>
  <c r="X492" i="151"/>
  <c r="X470" i="151"/>
  <c r="X460" i="151"/>
  <c r="X312" i="151"/>
  <c r="X308" i="151"/>
  <c r="X300" i="151"/>
  <c r="X296" i="151"/>
  <c r="X252" i="151"/>
  <c r="X151" i="151"/>
  <c r="X143" i="151"/>
  <c r="X207" i="151"/>
  <c r="X88" i="151"/>
  <c r="Y899" i="151"/>
  <c r="X899" i="151"/>
  <c r="Y867" i="151"/>
  <c r="X867" i="151"/>
  <c r="Y835" i="151"/>
  <c r="Y803" i="151"/>
  <c r="X803" i="151"/>
  <c r="Y771" i="151"/>
  <c r="X771" i="151"/>
  <c r="Y233" i="151"/>
  <c r="X233" i="151"/>
  <c r="Y169" i="151"/>
  <c r="X169" i="151"/>
  <c r="Y145" i="151"/>
  <c r="X145" i="151"/>
  <c r="Y41" i="151"/>
  <c r="X41" i="151"/>
  <c r="Y923" i="151"/>
  <c r="X923" i="151"/>
  <c r="Y891" i="151"/>
  <c r="X891" i="151"/>
  <c r="Y859" i="151"/>
  <c r="X859" i="151"/>
  <c r="Y827" i="151"/>
  <c r="X827" i="151"/>
  <c r="Y795" i="151"/>
  <c r="Y763" i="151"/>
  <c r="X763" i="151"/>
  <c r="Y739" i="151"/>
  <c r="X739" i="151"/>
  <c r="Y723" i="151"/>
  <c r="X723" i="151"/>
  <c r="Y707" i="151"/>
  <c r="X707" i="151"/>
  <c r="Y691" i="151"/>
  <c r="X691" i="151"/>
  <c r="X905" i="151"/>
  <c r="X873" i="151"/>
  <c r="X841" i="151"/>
  <c r="X809" i="151"/>
  <c r="X777" i="151"/>
  <c r="Y915" i="151"/>
  <c r="X915" i="151"/>
  <c r="Y883" i="151"/>
  <c r="X883" i="151"/>
  <c r="Y851" i="151"/>
  <c r="X851" i="151"/>
  <c r="Y819" i="151"/>
  <c r="X819" i="151"/>
  <c r="Y787" i="151"/>
  <c r="X787" i="151"/>
  <c r="Y755" i="151"/>
  <c r="X755" i="151"/>
  <c r="X897" i="151"/>
  <c r="X865" i="151"/>
  <c r="X833" i="151"/>
  <c r="Y907" i="151"/>
  <c r="X907" i="151"/>
  <c r="X880" i="151"/>
  <c r="Y875" i="151"/>
  <c r="X848" i="151"/>
  <c r="Y843" i="151"/>
  <c r="X843" i="151"/>
  <c r="X816" i="151"/>
  <c r="Y811" i="151"/>
  <c r="X811" i="151"/>
  <c r="X784" i="151"/>
  <c r="Y779" i="151"/>
  <c r="X779" i="151"/>
  <c r="Y747" i="151"/>
  <c r="Y731" i="151"/>
  <c r="X731" i="151"/>
  <c r="Y715" i="151"/>
  <c r="Y699" i="151"/>
  <c r="X699" i="151"/>
  <c r="X921" i="151"/>
  <c r="X889" i="151"/>
  <c r="X857" i="151"/>
  <c r="X793" i="151"/>
  <c r="Y922" i="151"/>
  <c r="Y914" i="151"/>
  <c r="Y906" i="151"/>
  <c r="Y898" i="151"/>
  <c r="Y890" i="151"/>
  <c r="Y882" i="151"/>
  <c r="Y874" i="151"/>
  <c r="Y866" i="151"/>
  <c r="Y858" i="151"/>
  <c r="Y850" i="151"/>
  <c r="Y842" i="151"/>
  <c r="Y834" i="151"/>
  <c r="Y826" i="151"/>
  <c r="Y818" i="151"/>
  <c r="Y810" i="151"/>
  <c r="Y802" i="151"/>
  <c r="Y794" i="151"/>
  <c r="Y786" i="151"/>
  <c r="Y778" i="151"/>
  <c r="Y730" i="151"/>
  <c r="Y722" i="151"/>
  <c r="Y714" i="151"/>
  <c r="Y706" i="151"/>
  <c r="Y698" i="151"/>
  <c r="Y690" i="151"/>
  <c r="Y682" i="151"/>
  <c r="Y674" i="151"/>
  <c r="X627" i="151"/>
  <c r="Y627" i="151"/>
  <c r="X595" i="151"/>
  <c r="Y595" i="151"/>
  <c r="X563" i="151"/>
  <c r="Y563" i="151"/>
  <c r="X531" i="151"/>
  <c r="Y531" i="151"/>
  <c r="X499" i="151"/>
  <c r="Y499" i="151"/>
  <c r="X467" i="151"/>
  <c r="Y467" i="151"/>
  <c r="X619" i="151"/>
  <c r="Y619" i="151"/>
  <c r="X587" i="151"/>
  <c r="Y587" i="151"/>
  <c r="X555" i="151"/>
  <c r="Y555" i="151"/>
  <c r="X523" i="151"/>
  <c r="Y523" i="151"/>
  <c r="X491" i="151"/>
  <c r="Y491" i="151"/>
  <c r="X459" i="151"/>
  <c r="Y459" i="151"/>
  <c r="Y917" i="151"/>
  <c r="Y909" i="151"/>
  <c r="Y901" i="151"/>
  <c r="Y893" i="151"/>
  <c r="Y885" i="151"/>
  <c r="Y877" i="151"/>
  <c r="Y869" i="151"/>
  <c r="Y861" i="151"/>
  <c r="Y853" i="151"/>
  <c r="Y845" i="151"/>
  <c r="Y837" i="151"/>
  <c r="Y829" i="151"/>
  <c r="Y821" i="151"/>
  <c r="Y813" i="151"/>
  <c r="Y805" i="151"/>
  <c r="Y797" i="151"/>
  <c r="Y789" i="151"/>
  <c r="Y781" i="151"/>
  <c r="Y773" i="151"/>
  <c r="Y601" i="151"/>
  <c r="Y569" i="151"/>
  <c r="Y537" i="151"/>
  <c r="Y505" i="151"/>
  <c r="Y473" i="151"/>
  <c r="Y918" i="151"/>
  <c r="Y910" i="151"/>
  <c r="Y902" i="151"/>
  <c r="Y894" i="151"/>
  <c r="Y886" i="151"/>
  <c r="Y878" i="151"/>
  <c r="Y870" i="151"/>
  <c r="Y862" i="151"/>
  <c r="Y854" i="151"/>
  <c r="Y846" i="151"/>
  <c r="Y838" i="151"/>
  <c r="Y830" i="151"/>
  <c r="Y822" i="151"/>
  <c r="Y814" i="151"/>
  <c r="Y806" i="151"/>
  <c r="Y798" i="151"/>
  <c r="Y790" i="151"/>
  <c r="Y782" i="151"/>
  <c r="Y774" i="151"/>
  <c r="Y766" i="151"/>
  <c r="Y758" i="151"/>
  <c r="Y750" i="151"/>
  <c r="Y742" i="151"/>
  <c r="Y734" i="151"/>
  <c r="Y726" i="151"/>
  <c r="Y718" i="151"/>
  <c r="Y710" i="151"/>
  <c r="Y702" i="151"/>
  <c r="Y694" i="151"/>
  <c r="Y686" i="151"/>
  <c r="Y678" i="151"/>
  <c r="X611" i="151"/>
  <c r="Y611" i="151"/>
  <c r="Y579" i="151"/>
  <c r="X547" i="151"/>
  <c r="Y547" i="151"/>
  <c r="X515" i="151"/>
  <c r="Y515" i="151"/>
  <c r="X483" i="151"/>
  <c r="Y483" i="151"/>
  <c r="Y919" i="151"/>
  <c r="Y911" i="151"/>
  <c r="Y903" i="151"/>
  <c r="Y895" i="151"/>
  <c r="Y887" i="151"/>
  <c r="Y879" i="151"/>
  <c r="Y871" i="151"/>
  <c r="Y863" i="151"/>
  <c r="Y855" i="151"/>
  <c r="Y847" i="151"/>
  <c r="Y839" i="151"/>
  <c r="Y831" i="151"/>
  <c r="Y823" i="151"/>
  <c r="Y815" i="151"/>
  <c r="Y807" i="151"/>
  <c r="Y799" i="151"/>
  <c r="Y791" i="151"/>
  <c r="Y783" i="151"/>
  <c r="Y775" i="151"/>
  <c r="Y767" i="151"/>
  <c r="Y759" i="151"/>
  <c r="Y751" i="151"/>
  <c r="Y743" i="151"/>
  <c r="Y735" i="151"/>
  <c r="Y727" i="151"/>
  <c r="Y719" i="151"/>
  <c r="Y711" i="151"/>
  <c r="Y703" i="151"/>
  <c r="Y695" i="151"/>
  <c r="Y687" i="151"/>
  <c r="Y679" i="151"/>
  <c r="Y920" i="151"/>
  <c r="Y912" i="151"/>
  <c r="Y904" i="151"/>
  <c r="Y896" i="151"/>
  <c r="Y888" i="151"/>
  <c r="Y880" i="151"/>
  <c r="Y872" i="151"/>
  <c r="Y864" i="151"/>
  <c r="Y856" i="151"/>
  <c r="Y848" i="151"/>
  <c r="Y840" i="151"/>
  <c r="Y832" i="151"/>
  <c r="Y824" i="151"/>
  <c r="Y816" i="151"/>
  <c r="Y808" i="151"/>
  <c r="Y800" i="151"/>
  <c r="Y792" i="151"/>
  <c r="Y784" i="151"/>
  <c r="Y776" i="151"/>
  <c r="Y768" i="151"/>
  <c r="Y760" i="151"/>
  <c r="Y752" i="151"/>
  <c r="Y744" i="151"/>
  <c r="Y736" i="151"/>
  <c r="Y728" i="151"/>
  <c r="Y720" i="151"/>
  <c r="Y712" i="151"/>
  <c r="Y704" i="151"/>
  <c r="Y696" i="151"/>
  <c r="Y688" i="151"/>
  <c r="Y680" i="151"/>
  <c r="X603" i="151"/>
  <c r="Y603" i="151"/>
  <c r="X571" i="151"/>
  <c r="Y571" i="151"/>
  <c r="Y539" i="151"/>
  <c r="X507" i="151"/>
  <c r="Y507" i="151"/>
  <c r="Y475" i="151"/>
  <c r="X922" i="151"/>
  <c r="Y921" i="151"/>
  <c r="X914" i="151"/>
  <c r="Y913" i="151"/>
  <c r="X906" i="151"/>
  <c r="Y905" i="151"/>
  <c r="X898" i="151"/>
  <c r="Y897" i="151"/>
  <c r="X890" i="151"/>
  <c r="Y889" i="151"/>
  <c r="X882" i="151"/>
  <c r="Y881" i="151"/>
  <c r="Y873" i="151"/>
  <c r="Y865" i="151"/>
  <c r="X858" i="151"/>
  <c r="Y857" i="151"/>
  <c r="X850" i="151"/>
  <c r="Y849" i="151"/>
  <c r="X842" i="151"/>
  <c r="Y841" i="151"/>
  <c r="X834" i="151"/>
  <c r="Y833" i="151"/>
  <c r="X826" i="151"/>
  <c r="Y825" i="151"/>
  <c r="X818" i="151"/>
  <c r="Y817" i="151"/>
  <c r="X810" i="151"/>
  <c r="Y809" i="151"/>
  <c r="X802" i="151"/>
  <c r="Y801" i="151"/>
  <c r="X794" i="151"/>
  <c r="Y793" i="151"/>
  <c r="X786" i="151"/>
  <c r="Y785" i="151"/>
  <c r="X778" i="151"/>
  <c r="Y777" i="151"/>
  <c r="X770" i="151"/>
  <c r="Y769" i="151"/>
  <c r="Y761" i="151"/>
  <c r="X754" i="151"/>
  <c r="Y753" i="151"/>
  <c r="X746" i="151"/>
  <c r="Y745" i="151"/>
  <c r="X738" i="151"/>
  <c r="Y737" i="151"/>
  <c r="X730" i="151"/>
  <c r="Y729" i="151"/>
  <c r="Y721" i="151"/>
  <c r="X714" i="151"/>
  <c r="Y713" i="151"/>
  <c r="X706" i="151"/>
  <c r="Y705" i="151"/>
  <c r="X698" i="151"/>
  <c r="Y697" i="151"/>
  <c r="X690" i="151"/>
  <c r="Y689" i="151"/>
  <c r="Y681" i="151"/>
  <c r="Y673" i="151"/>
  <c r="Y617" i="151"/>
  <c r="Y585" i="151"/>
  <c r="Y553" i="151"/>
  <c r="Y521" i="151"/>
  <c r="Y489" i="151"/>
  <c r="X626" i="151"/>
  <c r="X618" i="151"/>
  <c r="X610" i="151"/>
  <c r="X602" i="151"/>
  <c r="X594" i="151"/>
  <c r="X586" i="151"/>
  <c r="X578" i="151"/>
  <c r="X570" i="151"/>
  <c r="X562" i="151"/>
  <c r="X554" i="151"/>
  <c r="X546" i="151"/>
  <c r="X538" i="151"/>
  <c r="X530" i="151"/>
  <c r="X522" i="151"/>
  <c r="X514" i="151"/>
  <c r="X506" i="151"/>
  <c r="X498" i="151"/>
  <c r="X490" i="151"/>
  <c r="X466" i="151"/>
  <c r="X454" i="151"/>
  <c r="Y454" i="151"/>
  <c r="X450" i="151"/>
  <c r="Y450" i="151"/>
  <c r="X446" i="151"/>
  <c r="Y446" i="151"/>
  <c r="X455" i="151"/>
  <c r="Y455" i="151"/>
  <c r="X451" i="151"/>
  <c r="Y451" i="151"/>
  <c r="X447" i="151"/>
  <c r="Y447" i="151"/>
  <c r="X443" i="151"/>
  <c r="Y443" i="151"/>
  <c r="X439" i="151"/>
  <c r="Y439" i="151"/>
  <c r="X435" i="151"/>
  <c r="Y435" i="151"/>
  <c r="Y431" i="151"/>
  <c r="X427" i="151"/>
  <c r="Y427" i="151"/>
  <c r="X423" i="151"/>
  <c r="Y423" i="151"/>
  <c r="X419" i="151"/>
  <c r="Y419" i="151"/>
  <c r="X415" i="151"/>
  <c r="Y415" i="151"/>
  <c r="X411" i="151"/>
  <c r="Y411" i="151"/>
  <c r="X407" i="151"/>
  <c r="Y407" i="151"/>
  <c r="X403" i="151"/>
  <c r="Y403" i="151"/>
  <c r="Y399" i="151"/>
  <c r="X395" i="151"/>
  <c r="Y395" i="151"/>
  <c r="X391" i="151"/>
  <c r="Y391" i="151"/>
  <c r="X387" i="151"/>
  <c r="Y387" i="151"/>
  <c r="X383" i="151"/>
  <c r="Y383" i="151"/>
  <c r="X379" i="151"/>
  <c r="Y379" i="151"/>
  <c r="X375" i="151"/>
  <c r="Y375" i="151"/>
  <c r="Y622" i="151"/>
  <c r="X621" i="151"/>
  <c r="Y614" i="151"/>
  <c r="X613" i="151"/>
  <c r="Y606" i="151"/>
  <c r="X605" i="151"/>
  <c r="Y598" i="151"/>
  <c r="X597" i="151"/>
  <c r="Y590" i="151"/>
  <c r="X589" i="151"/>
  <c r="Y582" i="151"/>
  <c r="X581" i="151"/>
  <c r="Y574" i="151"/>
  <c r="X573" i="151"/>
  <c r="Y566" i="151"/>
  <c r="X565" i="151"/>
  <c r="Y558" i="151"/>
  <c r="X557" i="151"/>
  <c r="Y550" i="151"/>
  <c r="X549" i="151"/>
  <c r="Y542" i="151"/>
  <c r="X541" i="151"/>
  <c r="Y534" i="151"/>
  <c r="X533" i="151"/>
  <c r="Y526" i="151"/>
  <c r="X525" i="151"/>
  <c r="Y518" i="151"/>
  <c r="X517" i="151"/>
  <c r="Y510" i="151"/>
  <c r="Y502" i="151"/>
  <c r="X501" i="151"/>
  <c r="Y494" i="151"/>
  <c r="X493" i="151"/>
  <c r="Y486" i="151"/>
  <c r="X485" i="151"/>
  <c r="Y478" i="151"/>
  <c r="X477" i="151"/>
  <c r="Y470" i="151"/>
  <c r="X469" i="151"/>
  <c r="X461" i="151"/>
  <c r="X462" i="151"/>
  <c r="X456" i="151"/>
  <c r="Y456" i="151"/>
  <c r="X452" i="151"/>
  <c r="Y452" i="151"/>
  <c r="X448" i="151"/>
  <c r="Y448" i="151"/>
  <c r="X444" i="151"/>
  <c r="Y444" i="151"/>
  <c r="X623" i="151"/>
  <c r="X615" i="151"/>
  <c r="X607" i="151"/>
  <c r="X599" i="151"/>
  <c r="X591" i="151"/>
  <c r="X583" i="151"/>
  <c r="X575" i="151"/>
  <c r="X567" i="151"/>
  <c r="X559" i="151"/>
  <c r="X551" i="151"/>
  <c r="X535" i="151"/>
  <c r="X519" i="151"/>
  <c r="X511" i="151"/>
  <c r="X503" i="151"/>
  <c r="X487" i="151"/>
  <c r="X471" i="151"/>
  <c r="X463" i="151"/>
  <c r="X624" i="151"/>
  <c r="X608" i="151"/>
  <c r="X592" i="151"/>
  <c r="X584" i="151"/>
  <c r="X568" i="151"/>
  <c r="X560" i="151"/>
  <c r="X552" i="151"/>
  <c r="X544" i="151"/>
  <c r="X536" i="151"/>
  <c r="X528" i="151"/>
  <c r="X520" i="151"/>
  <c r="X512" i="151"/>
  <c r="X504" i="151"/>
  <c r="X496" i="151"/>
  <c r="X488" i="151"/>
  <c r="X480" i="151"/>
  <c r="X472" i="151"/>
  <c r="X464" i="151"/>
  <c r="X457" i="151"/>
  <c r="Y457" i="151"/>
  <c r="Y453" i="151"/>
  <c r="Y449" i="151"/>
  <c r="X445" i="151"/>
  <c r="Y445" i="151"/>
  <c r="Y626" i="151"/>
  <c r="X625" i="151"/>
  <c r="Y618" i="151"/>
  <c r="X617" i="151"/>
  <c r="Y610" i="151"/>
  <c r="X609" i="151"/>
  <c r="Y602" i="151"/>
  <c r="X601" i="151"/>
  <c r="Y594" i="151"/>
  <c r="X593" i="151"/>
  <c r="Y586" i="151"/>
  <c r="X585" i="151"/>
  <c r="Y578" i="151"/>
  <c r="X577" i="151"/>
  <c r="Y570" i="151"/>
  <c r="X569" i="151"/>
  <c r="Y562" i="151"/>
  <c r="X561" i="151"/>
  <c r="Y554" i="151"/>
  <c r="X553" i="151"/>
  <c r="Y546" i="151"/>
  <c r="X545" i="151"/>
  <c r="Y538" i="151"/>
  <c r="X537" i="151"/>
  <c r="Y530" i="151"/>
  <c r="X529" i="151"/>
  <c r="Y522" i="151"/>
  <c r="X521" i="151"/>
  <c r="Y514" i="151"/>
  <c r="X513" i="151"/>
  <c r="Y506" i="151"/>
  <c r="X505" i="151"/>
  <c r="Y498" i="151"/>
  <c r="X497" i="151"/>
  <c r="Y490" i="151"/>
  <c r="X489" i="151"/>
  <c r="Y482" i="151"/>
  <c r="Y474" i="151"/>
  <c r="X473" i="151"/>
  <c r="Y466" i="151"/>
  <c r="X465" i="151"/>
  <c r="X442" i="151"/>
  <c r="Y442" i="151"/>
  <c r="X438" i="151"/>
  <c r="Y438" i="151"/>
  <c r="Y434" i="151"/>
  <c r="X430" i="151"/>
  <c r="Y430" i="151"/>
  <c r="X426" i="151"/>
  <c r="Y426" i="151"/>
  <c r="X422" i="151"/>
  <c r="Y422" i="151"/>
  <c r="X418" i="151"/>
  <c r="Y418" i="151"/>
  <c r="X414" i="151"/>
  <c r="Y414" i="151"/>
  <c r="X410" i="151"/>
  <c r="Y410" i="151"/>
  <c r="X406" i="151"/>
  <c r="Y406" i="151"/>
  <c r="Y402" i="151"/>
  <c r="X398" i="151"/>
  <c r="Y398" i="151"/>
  <c r="X394" i="151"/>
  <c r="Y394" i="151"/>
  <c r="X390" i="151"/>
  <c r="Y390" i="151"/>
  <c r="X386" i="151"/>
  <c r="Y386" i="151"/>
  <c r="X382" i="151"/>
  <c r="Y382" i="151"/>
  <c r="Y378" i="151"/>
  <c r="X374" i="151"/>
  <c r="Y374" i="151"/>
  <c r="X370" i="151"/>
  <c r="Y370" i="151"/>
  <c r="X366" i="151"/>
  <c r="Y366" i="151"/>
  <c r="X362" i="151"/>
  <c r="Y362" i="151"/>
  <c r="X358" i="151"/>
  <c r="Y358" i="151"/>
  <c r="X354" i="151"/>
  <c r="Y354" i="151"/>
  <c r="X350" i="151"/>
  <c r="Y350" i="151"/>
  <c r="Y346" i="151"/>
  <c r="X342" i="151"/>
  <c r="Y342" i="151"/>
  <c r="X338" i="151"/>
  <c r="Y338" i="151"/>
  <c r="X334" i="151"/>
  <c r="Y334" i="151"/>
  <c r="X330" i="151"/>
  <c r="Y330" i="151"/>
  <c r="X326" i="151"/>
  <c r="Y326" i="151"/>
  <c r="X322" i="151"/>
  <c r="Y322" i="151"/>
  <c r="X318" i="151"/>
  <c r="Y318" i="151"/>
  <c r="X310" i="151"/>
  <c r="X306" i="151"/>
  <c r="X302" i="151"/>
  <c r="X298" i="151"/>
  <c r="X294" i="151"/>
  <c r="X371" i="151"/>
  <c r="Y371" i="151"/>
  <c r="X367" i="151"/>
  <c r="Y367" i="151"/>
  <c r="X363" i="151"/>
  <c r="Y363" i="151"/>
  <c r="Y359" i="151"/>
  <c r="X355" i="151"/>
  <c r="Y355" i="151"/>
  <c r="X351" i="151"/>
  <c r="Y351" i="151"/>
  <c r="X347" i="151"/>
  <c r="Y347" i="151"/>
  <c r="X343" i="151"/>
  <c r="Y343" i="151"/>
  <c r="X339" i="151"/>
  <c r="Y339" i="151"/>
  <c r="X335" i="151"/>
  <c r="Y335" i="151"/>
  <c r="Y331" i="151"/>
  <c r="Y327" i="151"/>
  <c r="X323" i="151"/>
  <c r="Y323" i="151"/>
  <c r="X319" i="151"/>
  <c r="Y319" i="151"/>
  <c r="X291" i="151"/>
  <c r="Y291" i="151"/>
  <c r="X287" i="151"/>
  <c r="Y287" i="151"/>
  <c r="X283" i="151"/>
  <c r="Y283" i="151"/>
  <c r="X279" i="151"/>
  <c r="Y279" i="151"/>
  <c r="X275" i="151"/>
  <c r="Y275" i="151"/>
  <c r="X271" i="151"/>
  <c r="Y271" i="151"/>
  <c r="X267" i="151"/>
  <c r="Y267" i="151"/>
  <c r="X263" i="151"/>
  <c r="Y263" i="151"/>
  <c r="X259" i="151"/>
  <c r="Y259" i="151"/>
  <c r="Y255" i="151"/>
  <c r="Y209" i="151"/>
  <c r="X209" i="151"/>
  <c r="Y440" i="151"/>
  <c r="X436" i="151"/>
  <c r="Y436" i="151"/>
  <c r="X432" i="151"/>
  <c r="Y432" i="151"/>
  <c r="X428" i="151"/>
  <c r="Y428" i="151"/>
  <c r="X424" i="151"/>
  <c r="Y424" i="151"/>
  <c r="X420" i="151"/>
  <c r="Y420" i="151"/>
  <c r="X416" i="151"/>
  <c r="Y416" i="151"/>
  <c r="X412" i="151"/>
  <c r="Y412" i="151"/>
  <c r="Y408" i="151"/>
  <c r="X404" i="151"/>
  <c r="Y404" i="151"/>
  <c r="X400" i="151"/>
  <c r="Y400" i="151"/>
  <c r="X396" i="151"/>
  <c r="Y396" i="151"/>
  <c r="X392" i="151"/>
  <c r="Y392" i="151"/>
  <c r="X388" i="151"/>
  <c r="Y388" i="151"/>
  <c r="X384" i="151"/>
  <c r="Y384" i="151"/>
  <c r="X380" i="151"/>
  <c r="Y380" i="151"/>
  <c r="Y376" i="151"/>
  <c r="X372" i="151"/>
  <c r="Y372" i="151"/>
  <c r="X368" i="151"/>
  <c r="Y368" i="151"/>
  <c r="X364" i="151"/>
  <c r="Y364" i="151"/>
  <c r="X360" i="151"/>
  <c r="Y360" i="151"/>
  <c r="Y356" i="151"/>
  <c r="X352" i="151"/>
  <c r="Y352" i="151"/>
  <c r="X348" i="151"/>
  <c r="Y348" i="151"/>
  <c r="X344" i="151"/>
  <c r="Y344" i="151"/>
  <c r="X340" i="151"/>
  <c r="Y340" i="151"/>
  <c r="Y336" i="151"/>
  <c r="X332" i="151"/>
  <c r="Y332" i="151"/>
  <c r="X328" i="151"/>
  <c r="Y328" i="151"/>
  <c r="X324" i="151"/>
  <c r="Y324" i="151"/>
  <c r="X320" i="151"/>
  <c r="Y320" i="151"/>
  <c r="X316" i="151"/>
  <c r="Y316" i="151"/>
  <c r="X441" i="151"/>
  <c r="Y441" i="151"/>
  <c r="X437" i="151"/>
  <c r="Y437" i="151"/>
  <c r="X433" i="151"/>
  <c r="Y433" i="151"/>
  <c r="X429" i="151"/>
  <c r="Y429" i="151"/>
  <c r="Y425" i="151"/>
  <c r="X421" i="151"/>
  <c r="Y421" i="151"/>
  <c r="X417" i="151"/>
  <c r="Y417" i="151"/>
  <c r="X413" i="151"/>
  <c r="Y413" i="151"/>
  <c r="X409" i="151"/>
  <c r="Y409" i="151"/>
  <c r="X405" i="151"/>
  <c r="Y405" i="151"/>
  <c r="X401" i="151"/>
  <c r="Y401" i="151"/>
  <c r="X397" i="151"/>
  <c r="Y397" i="151"/>
  <c r="X393" i="151"/>
  <c r="Y393" i="151"/>
  <c r="X389" i="151"/>
  <c r="Y389" i="151"/>
  <c r="X385" i="151"/>
  <c r="Y385" i="151"/>
  <c r="X381" i="151"/>
  <c r="Y381" i="151"/>
  <c r="X377" i="151"/>
  <c r="Y377" i="151"/>
  <c r="X373" i="151"/>
  <c r="Y373" i="151"/>
  <c r="X369" i="151"/>
  <c r="Y369" i="151"/>
  <c r="X365" i="151"/>
  <c r="Y365" i="151"/>
  <c r="X361" i="151"/>
  <c r="Y361" i="151"/>
  <c r="X357" i="151"/>
  <c r="Y357" i="151"/>
  <c r="X353" i="151"/>
  <c r="Y353" i="151"/>
  <c r="X349" i="151"/>
  <c r="Y349" i="151"/>
  <c r="X345" i="151"/>
  <c r="Y345" i="151"/>
  <c r="X341" i="151"/>
  <c r="Y341" i="151"/>
  <c r="X337" i="151"/>
  <c r="Y337" i="151"/>
  <c r="X333" i="151"/>
  <c r="Y333" i="151"/>
  <c r="Y329" i="151"/>
  <c r="Y325" i="151"/>
  <c r="Y321" i="151"/>
  <c r="X317" i="151"/>
  <c r="Y317" i="151"/>
  <c r="X313" i="151"/>
  <c r="X309" i="151"/>
  <c r="X305" i="151"/>
  <c r="X301" i="151"/>
  <c r="X297" i="151"/>
  <c r="X458" i="151"/>
  <c r="X290" i="151"/>
  <c r="Y290" i="151"/>
  <c r="X286" i="151"/>
  <c r="Y286" i="151"/>
  <c r="Y282" i="151"/>
  <c r="X278" i="151"/>
  <c r="Y278" i="151"/>
  <c r="X274" i="151"/>
  <c r="Y274" i="151"/>
  <c r="X270" i="151"/>
  <c r="Y270" i="151"/>
  <c r="X266" i="151"/>
  <c r="Y266" i="151"/>
  <c r="X262" i="151"/>
  <c r="Y262" i="151"/>
  <c r="X258" i="151"/>
  <c r="Y258" i="151"/>
  <c r="X254" i="151"/>
  <c r="Y254" i="151"/>
  <c r="X246" i="151"/>
  <c r="X242" i="151"/>
  <c r="X223" i="151"/>
  <c r="X222" i="151"/>
  <c r="Y193" i="151"/>
  <c r="Y185" i="151"/>
  <c r="X185" i="151"/>
  <c r="X292" i="151"/>
  <c r="Y292" i="151"/>
  <c r="X288" i="151"/>
  <c r="Y288" i="151"/>
  <c r="X284" i="151"/>
  <c r="Y284" i="151"/>
  <c r="X280" i="151"/>
  <c r="Y280" i="151"/>
  <c r="X276" i="151"/>
  <c r="Y276" i="151"/>
  <c r="X272" i="151"/>
  <c r="Y272" i="151"/>
  <c r="X268" i="151"/>
  <c r="Y268" i="151"/>
  <c r="X264" i="151"/>
  <c r="Y264" i="151"/>
  <c r="X260" i="151"/>
  <c r="Y260" i="151"/>
  <c r="X256" i="151"/>
  <c r="Y256" i="151"/>
  <c r="X248" i="151"/>
  <c r="X244" i="151"/>
  <c r="Y225" i="151"/>
  <c r="X225" i="151"/>
  <c r="Y161" i="151"/>
  <c r="X161" i="151"/>
  <c r="Y201" i="151"/>
  <c r="X201" i="151"/>
  <c r="Y315" i="151"/>
  <c r="Y314" i="151"/>
  <c r="Y313" i="151"/>
  <c r="Y312" i="151"/>
  <c r="Y311" i="151"/>
  <c r="Y310" i="151"/>
  <c r="Y309" i="151"/>
  <c r="Y308" i="151"/>
  <c r="Y307" i="151"/>
  <c r="Y306" i="151"/>
  <c r="Y305" i="151"/>
  <c r="Y304" i="151"/>
  <c r="Y303" i="151"/>
  <c r="Y302" i="151"/>
  <c r="Y301" i="151"/>
  <c r="Y300" i="151"/>
  <c r="Y299" i="151"/>
  <c r="Y298" i="151"/>
  <c r="Y297" i="151"/>
  <c r="Y296" i="151"/>
  <c r="Y295" i="151"/>
  <c r="Y294" i="151"/>
  <c r="X293" i="151"/>
  <c r="Y293" i="151"/>
  <c r="X289" i="151"/>
  <c r="Y289" i="151"/>
  <c r="X285" i="151"/>
  <c r="Y285" i="151"/>
  <c r="X281" i="151"/>
  <c r="Y281" i="151"/>
  <c r="X277" i="151"/>
  <c r="Y277" i="151"/>
  <c r="X273" i="151"/>
  <c r="Y273" i="151"/>
  <c r="X269" i="151"/>
  <c r="Y269" i="151"/>
  <c r="X265" i="151"/>
  <c r="Y265" i="151"/>
  <c r="X261" i="151"/>
  <c r="Y261" i="151"/>
  <c r="X257" i="151"/>
  <c r="Y257" i="151"/>
  <c r="X253" i="151"/>
  <c r="X249" i="151"/>
  <c r="X245" i="151"/>
  <c r="X241" i="151"/>
  <c r="Y177" i="151"/>
  <c r="X177" i="151"/>
  <c r="Y217" i="151"/>
  <c r="X217" i="151"/>
  <c r="Y153" i="151"/>
  <c r="X153" i="151"/>
  <c r="Y232" i="151"/>
  <c r="Y224" i="151"/>
  <c r="Y216" i="151"/>
  <c r="Y208" i="151"/>
  <c r="Y200" i="151"/>
  <c r="Y192" i="151"/>
  <c r="Y184" i="151"/>
  <c r="Y176" i="151"/>
  <c r="Y168" i="151"/>
  <c r="Y160" i="151"/>
  <c r="Y152" i="151"/>
  <c r="Y144" i="151"/>
  <c r="Y89" i="151"/>
  <c r="X89" i="151"/>
  <c r="X147" i="151"/>
  <c r="Y146" i="151"/>
  <c r="Y73" i="151"/>
  <c r="X73" i="151"/>
  <c r="Y17" i="151"/>
  <c r="X17" i="151"/>
  <c r="Y49" i="151"/>
  <c r="Y236" i="151"/>
  <c r="Y228" i="151"/>
  <c r="Y220" i="151"/>
  <c r="Y212" i="151"/>
  <c r="Y204" i="151"/>
  <c r="Y196" i="151"/>
  <c r="Y188" i="151"/>
  <c r="Y180" i="151"/>
  <c r="Y172" i="151"/>
  <c r="Y164" i="151"/>
  <c r="Y156" i="151"/>
  <c r="Y148" i="151"/>
  <c r="Y140" i="151"/>
  <c r="Y132" i="151"/>
  <c r="Y124" i="151"/>
  <c r="Y116" i="151"/>
  <c r="Y108" i="151"/>
  <c r="Y81" i="151"/>
  <c r="X81" i="151"/>
  <c r="Y237" i="151"/>
  <c r="Y229" i="151"/>
  <c r="Y221" i="151"/>
  <c r="Y213" i="151"/>
  <c r="Y205" i="151"/>
  <c r="Y197" i="151"/>
  <c r="Y189" i="151"/>
  <c r="Y181" i="151"/>
  <c r="Y173" i="151"/>
  <c r="Y165" i="151"/>
  <c r="Y157" i="151"/>
  <c r="Y149" i="151"/>
  <c r="Y141" i="151"/>
  <c r="Y133" i="151"/>
  <c r="Y125" i="151"/>
  <c r="Y117" i="151"/>
  <c r="Y109" i="151"/>
  <c r="Y57" i="151"/>
  <c r="X57" i="151"/>
  <c r="Y25" i="151"/>
  <c r="X25" i="151"/>
  <c r="Y253" i="151"/>
  <c r="Y252" i="151"/>
  <c r="Y251" i="151"/>
  <c r="Y250" i="151"/>
  <c r="Y249" i="151"/>
  <c r="Y248" i="151"/>
  <c r="Y247" i="151"/>
  <c r="Y246" i="151"/>
  <c r="Y245" i="151"/>
  <c r="Y244" i="151"/>
  <c r="Y243" i="151"/>
  <c r="Y242" i="151"/>
  <c r="Y241" i="151"/>
  <c r="Y240" i="151"/>
  <c r="Y238" i="151"/>
  <c r="Y230" i="151"/>
  <c r="Y222" i="151"/>
  <c r="Y214" i="151"/>
  <c r="Y206" i="151"/>
  <c r="Y198" i="151"/>
  <c r="Y190" i="151"/>
  <c r="Y182" i="151"/>
  <c r="Y174" i="151"/>
  <c r="Y166" i="151"/>
  <c r="Y158" i="151"/>
  <c r="Y150" i="151"/>
  <c r="Y142" i="151"/>
  <c r="Y134" i="151"/>
  <c r="Y126" i="151"/>
  <c r="Y118" i="151"/>
  <c r="Y110" i="151"/>
  <c r="Y239" i="151"/>
  <c r="X232" i="151"/>
  <c r="Y231" i="151"/>
  <c r="X224" i="151"/>
  <c r="Y223" i="151"/>
  <c r="X216" i="151"/>
  <c r="Y215" i="151"/>
  <c r="X208" i="151"/>
  <c r="Y207" i="151"/>
  <c r="X200" i="151"/>
  <c r="Y199" i="151"/>
  <c r="X192" i="151"/>
  <c r="Y191" i="151"/>
  <c r="Y183" i="151"/>
  <c r="Y175" i="151"/>
  <c r="X168" i="151"/>
  <c r="Y167" i="151"/>
  <c r="X160" i="151"/>
  <c r="Y159" i="151"/>
  <c r="X152" i="151"/>
  <c r="Y151" i="151"/>
  <c r="X144" i="151"/>
  <c r="Y143" i="151"/>
  <c r="Y135" i="151"/>
  <c r="Y127" i="151"/>
  <c r="Y119" i="151"/>
  <c r="Y111" i="151"/>
  <c r="Y65" i="151"/>
  <c r="X65" i="151"/>
  <c r="Y33" i="151"/>
  <c r="Y88" i="151"/>
  <c r="Y80" i="151"/>
  <c r="Y72" i="151"/>
  <c r="Y64" i="151"/>
  <c r="Y56" i="151"/>
  <c r="Y48" i="151"/>
  <c r="Y40" i="151"/>
  <c r="Y32" i="151"/>
  <c r="Y24" i="151"/>
  <c r="Y16" i="151"/>
  <c r="Y12" i="151"/>
  <c r="AC42" i="151"/>
  <c r="X8" i="151"/>
  <c r="Y8" i="151"/>
  <c r="X67" i="151"/>
  <c r="Y66" i="151"/>
  <c r="X13" i="151"/>
  <c r="Y13" i="151"/>
  <c r="AC43" i="151"/>
  <c r="X9" i="151"/>
  <c r="Y9" i="151"/>
  <c r="Y5" i="151"/>
  <c r="X14" i="151"/>
  <c r="Y14" i="151"/>
  <c r="X10" i="151"/>
  <c r="Y10" i="151"/>
  <c r="Y6" i="151"/>
  <c r="Y85" i="151"/>
  <c r="Y77" i="151"/>
  <c r="Y69" i="151"/>
  <c r="Y61" i="151"/>
  <c r="Y53" i="151"/>
  <c r="Y45" i="151"/>
  <c r="Y37" i="151"/>
  <c r="Y29" i="151"/>
  <c r="Y86" i="151"/>
  <c r="Y78" i="151"/>
  <c r="Y70" i="151"/>
  <c r="Y62" i="151"/>
  <c r="Y54" i="151"/>
  <c r="Y46" i="151"/>
  <c r="Y38" i="151"/>
  <c r="Y30" i="151"/>
  <c r="Y22" i="151"/>
  <c r="Y15" i="151"/>
  <c r="X11" i="151"/>
  <c r="Y11" i="151"/>
  <c r="X7" i="151"/>
  <c r="Y7" i="151"/>
  <c r="Y87" i="151"/>
  <c r="Y79" i="151"/>
  <c r="X72" i="151"/>
  <c r="Y71" i="151"/>
  <c r="X64" i="151"/>
  <c r="Y63" i="151"/>
  <c r="X56" i="151"/>
  <c r="Y55" i="151"/>
  <c r="X48" i="151"/>
  <c r="Y47" i="151"/>
  <c r="X40" i="151"/>
  <c r="Y39" i="151"/>
  <c r="X32" i="151"/>
  <c r="Y31" i="151"/>
  <c r="X24" i="151"/>
  <c r="Y23" i="151"/>
  <c r="X16" i="151"/>
  <c r="Y4" i="151"/>
  <c r="AC44" i="151"/>
  <c r="AC41" i="151"/>
  <c r="AA64" i="151"/>
  <c r="F262" i="151"/>
  <c r="J262" i="151"/>
  <c r="D262" i="151"/>
  <c r="F12" i="151"/>
  <c r="J12" i="151"/>
  <c r="D12" i="151"/>
  <c r="F32" i="151"/>
  <c r="J32" i="151"/>
  <c r="D32" i="151"/>
  <c r="F83" i="151"/>
  <c r="J83" i="151"/>
  <c r="D83" i="151"/>
  <c r="F4" i="151"/>
  <c r="J4" i="151"/>
  <c r="F11" i="151"/>
  <c r="J11" i="151"/>
  <c r="D11" i="151"/>
  <c r="F15" i="151"/>
  <c r="J15" i="151"/>
  <c r="D15" i="151"/>
  <c r="F23" i="151"/>
  <c r="J23" i="151"/>
  <c r="D23" i="151"/>
  <c r="F31" i="151"/>
  <c r="J31" i="151"/>
  <c r="D31" i="151"/>
  <c r="F45" i="151"/>
  <c r="J45" i="151"/>
  <c r="D45" i="151"/>
  <c r="F107" i="151"/>
  <c r="J107" i="151"/>
  <c r="D107" i="151"/>
  <c r="F10" i="151"/>
  <c r="J10" i="151"/>
  <c r="D10" i="151"/>
  <c r="F14" i="151"/>
  <c r="J14" i="151"/>
  <c r="D14" i="151"/>
  <c r="F22" i="151"/>
  <c r="J22" i="151"/>
  <c r="D22" i="151"/>
  <c r="F30" i="151"/>
  <c r="J30" i="151"/>
  <c r="D30" i="151"/>
  <c r="F53" i="151"/>
  <c r="J53" i="151"/>
  <c r="D53" i="151"/>
  <c r="F67" i="151"/>
  <c r="F131" i="151"/>
  <c r="J131" i="151"/>
  <c r="D131" i="151"/>
  <c r="F198" i="151"/>
  <c r="J198" i="151"/>
  <c r="D198" i="151"/>
  <c r="F5" i="151"/>
  <c r="J5" i="151"/>
  <c r="D5" i="151"/>
  <c r="F8" i="151"/>
  <c r="J8" i="151"/>
  <c r="D8" i="151"/>
  <c r="F9" i="151"/>
  <c r="J9" i="151"/>
  <c r="D9" i="151"/>
  <c r="F13" i="151"/>
  <c r="J13" i="151"/>
  <c r="D13" i="151"/>
  <c r="F21" i="151"/>
  <c r="J21" i="151"/>
  <c r="D21" i="151"/>
  <c r="F29" i="151"/>
  <c r="J29" i="151"/>
  <c r="D29" i="151"/>
  <c r="F91" i="151"/>
  <c r="J91" i="151"/>
  <c r="D91" i="151"/>
  <c r="F16" i="151"/>
  <c r="J16" i="151"/>
  <c r="D16" i="151"/>
  <c r="F24" i="151"/>
  <c r="J24" i="151"/>
  <c r="D24" i="151"/>
  <c r="F37" i="151"/>
  <c r="J37" i="151"/>
  <c r="D37" i="151"/>
  <c r="F174" i="151"/>
  <c r="F7" i="151"/>
  <c r="J7" i="151"/>
  <c r="D7" i="151"/>
  <c r="F20" i="151"/>
  <c r="J20" i="151"/>
  <c r="D20" i="151"/>
  <c r="F28" i="151"/>
  <c r="J28" i="151"/>
  <c r="D28" i="151"/>
  <c r="F35" i="151"/>
  <c r="J35" i="151"/>
  <c r="D35" i="151"/>
  <c r="F41" i="151"/>
  <c r="J41" i="151"/>
  <c r="D41" i="151"/>
  <c r="J67" i="151"/>
  <c r="D67" i="151"/>
  <c r="F115" i="151"/>
  <c r="J115" i="151"/>
  <c r="D115" i="151"/>
  <c r="F51" i="151"/>
  <c r="J51" i="151"/>
  <c r="D51" i="151"/>
  <c r="F6" i="151"/>
  <c r="J6" i="151"/>
  <c r="D6" i="151"/>
  <c r="F19" i="151"/>
  <c r="J19" i="151"/>
  <c r="D19" i="151"/>
  <c r="F27" i="151"/>
  <c r="J27" i="151"/>
  <c r="D27" i="151"/>
  <c r="F49" i="151"/>
  <c r="J49" i="151"/>
  <c r="D49" i="151"/>
  <c r="F75" i="151"/>
  <c r="J75" i="151"/>
  <c r="D75" i="151"/>
  <c r="F139" i="151"/>
  <c r="J139" i="151"/>
  <c r="D139" i="151"/>
  <c r="F160" i="151"/>
  <c r="F999" i="151"/>
  <c r="F991" i="151"/>
  <c r="J991" i="151"/>
  <c r="D991" i="151"/>
  <c r="F983" i="151"/>
  <c r="F975" i="151"/>
  <c r="F967" i="151"/>
  <c r="J967" i="151"/>
  <c r="D967" i="151"/>
  <c r="F959" i="151"/>
  <c r="J959" i="151"/>
  <c r="D959" i="151"/>
  <c r="F951" i="151"/>
  <c r="J951" i="151"/>
  <c r="D951" i="151"/>
  <c r="F943" i="151"/>
  <c r="J943" i="151"/>
  <c r="D943" i="151"/>
  <c r="F935" i="151"/>
  <c r="J935" i="151"/>
  <c r="D935" i="151"/>
  <c r="F927" i="151"/>
  <c r="J927" i="151"/>
  <c r="D927" i="151"/>
  <c r="F919" i="151"/>
  <c r="F911" i="151"/>
  <c r="F903" i="151"/>
  <c r="J903" i="151"/>
  <c r="D903" i="151"/>
  <c r="F895" i="151"/>
  <c r="J895" i="151"/>
  <c r="D895" i="151"/>
  <c r="F887" i="151"/>
  <c r="J887" i="151"/>
  <c r="D887" i="151"/>
  <c r="F879" i="151"/>
  <c r="J879" i="151"/>
  <c r="D879" i="151"/>
  <c r="F871" i="151"/>
  <c r="F863" i="151"/>
  <c r="J863" i="151"/>
  <c r="D863" i="151"/>
  <c r="F855" i="151"/>
  <c r="F847" i="151"/>
  <c r="F839" i="151"/>
  <c r="J839" i="151"/>
  <c r="D839" i="151"/>
  <c r="F831" i="151"/>
  <c r="J831" i="151"/>
  <c r="D831" i="151"/>
  <c r="F823" i="151"/>
  <c r="J823" i="151"/>
  <c r="D823" i="151"/>
  <c r="F815" i="151"/>
  <c r="F807" i="151"/>
  <c r="J807" i="151"/>
  <c r="D807" i="151"/>
  <c r="F799" i="151"/>
  <c r="F791" i="151"/>
  <c r="F783" i="151"/>
  <c r="F1000" i="151"/>
  <c r="J1000" i="151"/>
  <c r="D1000" i="151"/>
  <c r="F1001" i="151"/>
  <c r="J1001" i="151"/>
  <c r="D1001" i="151"/>
  <c r="F993" i="151"/>
  <c r="J993" i="151"/>
  <c r="D993" i="151"/>
  <c r="F985" i="151"/>
  <c r="F977" i="151"/>
  <c r="F969" i="151"/>
  <c r="J969" i="151"/>
  <c r="D969" i="151"/>
  <c r="F961" i="151"/>
  <c r="F953" i="151"/>
  <c r="F945" i="151"/>
  <c r="J945" i="151"/>
  <c r="D945" i="151"/>
  <c r="F937" i="151"/>
  <c r="J937" i="151"/>
  <c r="D937" i="151"/>
  <c r="F929" i="151"/>
  <c r="J929" i="151"/>
  <c r="D929" i="151"/>
  <c r="F921" i="151"/>
  <c r="F913" i="151"/>
  <c r="J913" i="151"/>
  <c r="D913" i="151"/>
  <c r="F905" i="151"/>
  <c r="J905" i="151"/>
  <c r="D905" i="151"/>
  <c r="F897" i="151"/>
  <c r="F889" i="151"/>
  <c r="F881" i="151"/>
  <c r="F873" i="151"/>
  <c r="J873" i="151"/>
  <c r="D873" i="151"/>
  <c r="F865" i="151"/>
  <c r="J865" i="151"/>
  <c r="D865" i="151"/>
  <c r="F857" i="151"/>
  <c r="J857" i="151"/>
  <c r="D857" i="151"/>
  <c r="F849" i="151"/>
  <c r="F841" i="151"/>
  <c r="J841" i="151"/>
  <c r="D841" i="151"/>
  <c r="F833" i="151"/>
  <c r="F825" i="151"/>
  <c r="F817" i="151"/>
  <c r="J817" i="151"/>
  <c r="D817" i="151"/>
  <c r="F809" i="151"/>
  <c r="J809" i="151"/>
  <c r="D809" i="151"/>
  <c r="F801" i="151"/>
  <c r="J801" i="151"/>
  <c r="D801" i="151"/>
  <c r="F793" i="151"/>
  <c r="F785" i="151"/>
  <c r="J785" i="151"/>
  <c r="D785" i="151"/>
  <c r="F1002" i="151"/>
  <c r="J1002" i="151"/>
  <c r="D1002" i="151"/>
  <c r="F994" i="151"/>
  <c r="F986" i="151"/>
  <c r="F978" i="151"/>
  <c r="J978" i="151"/>
  <c r="D978" i="151"/>
  <c r="F970" i="151"/>
  <c r="J970" i="151"/>
  <c r="D970" i="151"/>
  <c r="F962" i="151"/>
  <c r="J962" i="151"/>
  <c r="D962" i="151"/>
  <c r="F954" i="151"/>
  <c r="F946" i="151"/>
  <c r="F938" i="151"/>
  <c r="J938" i="151"/>
  <c r="D938" i="151"/>
  <c r="F930" i="151"/>
  <c r="F922" i="151"/>
  <c r="F914" i="151"/>
  <c r="J914" i="151"/>
  <c r="D914" i="151"/>
  <c r="F906" i="151"/>
  <c r="J906" i="151"/>
  <c r="D906" i="151"/>
  <c r="F898" i="151"/>
  <c r="J898" i="151"/>
  <c r="D898" i="151"/>
  <c r="F890" i="151"/>
  <c r="F882" i="151"/>
  <c r="J882" i="151"/>
  <c r="D882" i="151"/>
  <c r="F874" i="151"/>
  <c r="J874" i="151"/>
  <c r="D874" i="151"/>
  <c r="F866" i="151"/>
  <c r="J866" i="151"/>
  <c r="D866" i="151"/>
  <c r="F858" i="151"/>
  <c r="F850" i="151"/>
  <c r="J850" i="151"/>
  <c r="D850" i="151"/>
  <c r="F842" i="151"/>
  <c r="J842" i="151"/>
  <c r="D842" i="151"/>
  <c r="F834" i="151"/>
  <c r="J834" i="151"/>
  <c r="D834" i="151"/>
  <c r="F826" i="151"/>
  <c r="F818" i="151"/>
  <c r="F810" i="151"/>
  <c r="J810" i="151"/>
  <c r="D810" i="151"/>
  <c r="F802" i="151"/>
  <c r="J802" i="151"/>
  <c r="F794" i="151"/>
  <c r="F786" i="151"/>
  <c r="J786" i="151"/>
  <c r="D786" i="151"/>
  <c r="F1003" i="151"/>
  <c r="J1003" i="151"/>
  <c r="D1003" i="151"/>
  <c r="F995" i="151"/>
  <c r="J995" i="151"/>
  <c r="D995" i="151"/>
  <c r="F987" i="151"/>
  <c r="J987" i="151"/>
  <c r="D987" i="151"/>
  <c r="F979" i="151"/>
  <c r="J979" i="151"/>
  <c r="D979" i="151"/>
  <c r="F971" i="151"/>
  <c r="F963" i="151"/>
  <c r="F955" i="151"/>
  <c r="F947" i="151"/>
  <c r="J947" i="151"/>
  <c r="D947" i="151"/>
  <c r="F939" i="151"/>
  <c r="J939" i="151"/>
  <c r="D939" i="151"/>
  <c r="F931" i="151"/>
  <c r="J931" i="151"/>
  <c r="D931" i="151"/>
  <c r="F923" i="151"/>
  <c r="J923" i="151"/>
  <c r="D923" i="151"/>
  <c r="F915" i="151"/>
  <c r="J915" i="151"/>
  <c r="D915" i="151"/>
  <c r="F907" i="151"/>
  <c r="F899" i="151"/>
  <c r="F891" i="151"/>
  <c r="F883" i="151"/>
  <c r="J883" i="151"/>
  <c r="D883" i="151"/>
  <c r="F875" i="151"/>
  <c r="F867" i="151"/>
  <c r="J867" i="151"/>
  <c r="D867" i="151"/>
  <c r="F859" i="151"/>
  <c r="F851" i="151"/>
  <c r="J851" i="151"/>
  <c r="D851" i="151"/>
  <c r="F843" i="151"/>
  <c r="J843" i="151"/>
  <c r="D843" i="151"/>
  <c r="F835" i="151"/>
  <c r="F827" i="151"/>
  <c r="F819" i="151"/>
  <c r="J819" i="151"/>
  <c r="D819" i="151"/>
  <c r="F811" i="151"/>
  <c r="J811" i="151"/>
  <c r="D811" i="151"/>
  <c r="F803" i="151"/>
  <c r="J803" i="151"/>
  <c r="D803" i="151"/>
  <c r="F795" i="151"/>
  <c r="F996" i="151"/>
  <c r="J996" i="151"/>
  <c r="D996" i="151"/>
  <c r="F988" i="151"/>
  <c r="J988" i="151"/>
  <c r="D988" i="151"/>
  <c r="F980" i="151"/>
  <c r="J980" i="151"/>
  <c r="D980" i="151"/>
  <c r="F972" i="151"/>
  <c r="J972" i="151"/>
  <c r="D972" i="151"/>
  <c r="F964" i="151"/>
  <c r="J964" i="151"/>
  <c r="D964" i="151"/>
  <c r="F956" i="151"/>
  <c r="J956" i="151"/>
  <c r="D956" i="151"/>
  <c r="F948" i="151"/>
  <c r="J948" i="151"/>
  <c r="D948" i="151"/>
  <c r="F940" i="151"/>
  <c r="J940" i="151"/>
  <c r="D940" i="151"/>
  <c r="F932" i="151"/>
  <c r="J932" i="151"/>
  <c r="D932" i="151"/>
  <c r="F924" i="151"/>
  <c r="J924" i="151"/>
  <c r="D924" i="151"/>
  <c r="F916" i="151"/>
  <c r="J916" i="151"/>
  <c r="D916" i="151"/>
  <c r="F908" i="151"/>
  <c r="J908" i="151"/>
  <c r="F900" i="151"/>
  <c r="J900" i="151"/>
  <c r="D900" i="151"/>
  <c r="F892" i="151"/>
  <c r="J892" i="151"/>
  <c r="D892" i="151"/>
  <c r="F884" i="151"/>
  <c r="J884" i="151"/>
  <c r="D884" i="151"/>
  <c r="F876" i="151"/>
  <c r="J876" i="151"/>
  <c r="D876" i="151"/>
  <c r="F868" i="151"/>
  <c r="J868" i="151"/>
  <c r="D868" i="151"/>
  <c r="F860" i="151"/>
  <c r="J860" i="151"/>
  <c r="D860" i="151"/>
  <c r="F852" i="151"/>
  <c r="J852" i="151"/>
  <c r="F997" i="151"/>
  <c r="F989" i="151"/>
  <c r="J989" i="151"/>
  <c r="D989" i="151"/>
  <c r="F981" i="151"/>
  <c r="J981" i="151"/>
  <c r="D981" i="151"/>
  <c r="F973" i="151"/>
  <c r="J973" i="151"/>
  <c r="D973" i="151"/>
  <c r="F965" i="151"/>
  <c r="J965" i="151"/>
  <c r="D965" i="151"/>
  <c r="F957" i="151"/>
  <c r="J957" i="151"/>
  <c r="D957" i="151"/>
  <c r="F949" i="151"/>
  <c r="J949" i="151"/>
  <c r="D949" i="151"/>
  <c r="F941" i="151"/>
  <c r="F933" i="151"/>
  <c r="F925" i="151"/>
  <c r="J925" i="151"/>
  <c r="D925" i="151"/>
  <c r="F917" i="151"/>
  <c r="J917" i="151"/>
  <c r="D917" i="151"/>
  <c r="F909" i="151"/>
  <c r="J909" i="151"/>
  <c r="D909" i="151"/>
  <c r="F901" i="151"/>
  <c r="F893" i="151"/>
  <c r="F885" i="151"/>
  <c r="J885" i="151"/>
  <c r="D885" i="151"/>
  <c r="F877" i="151"/>
  <c r="F869" i="151"/>
  <c r="F861" i="151"/>
  <c r="J861" i="151"/>
  <c r="D861" i="151"/>
  <c r="F853" i="151"/>
  <c r="J853" i="151"/>
  <c r="D853" i="151"/>
  <c r="F845" i="151"/>
  <c r="F837" i="151"/>
  <c r="F829" i="151"/>
  <c r="F821" i="151"/>
  <c r="J821" i="151"/>
  <c r="D821" i="151"/>
  <c r="F813" i="151"/>
  <c r="F805" i="151"/>
  <c r="F797" i="151"/>
  <c r="J797" i="151"/>
  <c r="D797" i="151"/>
  <c r="F789" i="151"/>
  <c r="J789" i="151"/>
  <c r="D789" i="151"/>
  <c r="F781" i="151"/>
  <c r="J781" i="151"/>
  <c r="D781" i="151"/>
  <c r="F998" i="151"/>
  <c r="F990" i="151"/>
  <c r="J990" i="151"/>
  <c r="D990" i="151"/>
  <c r="F982" i="151"/>
  <c r="J982" i="151"/>
  <c r="D982" i="151"/>
  <c r="F974" i="151"/>
  <c r="F966" i="151"/>
  <c r="F958" i="151"/>
  <c r="J958" i="151"/>
  <c r="D958" i="151"/>
  <c r="F950" i="151"/>
  <c r="J950" i="151"/>
  <c r="D950" i="151"/>
  <c r="F942" i="151"/>
  <c r="J942" i="151"/>
  <c r="D942" i="151"/>
  <c r="F934" i="151"/>
  <c r="F926" i="151"/>
  <c r="F918" i="151"/>
  <c r="F992" i="151"/>
  <c r="J992" i="151"/>
  <c r="D992" i="151"/>
  <c r="F928" i="151"/>
  <c r="J928" i="151"/>
  <c r="F910" i="151"/>
  <c r="J910" i="151"/>
  <c r="D910" i="151"/>
  <c r="F888" i="151"/>
  <c r="J888" i="151"/>
  <c r="D888" i="151"/>
  <c r="F878" i="151"/>
  <c r="J878" i="151"/>
  <c r="D878" i="151"/>
  <c r="F856" i="151"/>
  <c r="F846" i="151"/>
  <c r="J846" i="151"/>
  <c r="D846" i="151"/>
  <c r="F832" i="151"/>
  <c r="J832" i="151"/>
  <c r="D832" i="151"/>
  <c r="F804" i="151"/>
  <c r="J804" i="151"/>
  <c r="F784" i="151"/>
  <c r="F776" i="151"/>
  <c r="J776" i="151"/>
  <c r="D776" i="151"/>
  <c r="F768" i="151"/>
  <c r="J768" i="151"/>
  <c r="D768" i="151"/>
  <c r="F760" i="151"/>
  <c r="J760" i="151"/>
  <c r="D760" i="151"/>
  <c r="F752" i="151"/>
  <c r="F744" i="151"/>
  <c r="F736" i="151"/>
  <c r="J736" i="151"/>
  <c r="D736" i="151"/>
  <c r="F728" i="151"/>
  <c r="F720" i="151"/>
  <c r="F712" i="151"/>
  <c r="J712" i="151"/>
  <c r="D712" i="151"/>
  <c r="F968" i="151"/>
  <c r="J968" i="151"/>
  <c r="D968" i="151"/>
  <c r="F838" i="151"/>
  <c r="J838" i="151"/>
  <c r="D838" i="151"/>
  <c r="F824" i="151"/>
  <c r="J824" i="151"/>
  <c r="D824" i="151"/>
  <c r="F796" i="151"/>
  <c r="J796" i="151"/>
  <c r="D796" i="151"/>
  <c r="F777" i="151"/>
  <c r="J777" i="151"/>
  <c r="D777" i="151"/>
  <c r="F769" i="151"/>
  <c r="F944" i="151"/>
  <c r="J944" i="151"/>
  <c r="F896" i="151"/>
  <c r="J896" i="151"/>
  <c r="D896" i="151"/>
  <c r="F886" i="151"/>
  <c r="J886" i="151"/>
  <c r="D886" i="151"/>
  <c r="F864" i="151"/>
  <c r="J864" i="151"/>
  <c r="D864" i="151"/>
  <c r="F854" i="151"/>
  <c r="F830" i="151"/>
  <c r="J830" i="151"/>
  <c r="D830" i="151"/>
  <c r="F816" i="151"/>
  <c r="J816" i="151"/>
  <c r="D816" i="151"/>
  <c r="F788" i="151"/>
  <c r="F778" i="151"/>
  <c r="F770" i="151"/>
  <c r="J770" i="151"/>
  <c r="D770" i="151"/>
  <c r="F762" i="151"/>
  <c r="J762" i="151"/>
  <c r="D762" i="151"/>
  <c r="F754" i="151"/>
  <c r="J754" i="151"/>
  <c r="D754" i="151"/>
  <c r="F746" i="151"/>
  <c r="J746" i="151"/>
  <c r="D746" i="151"/>
  <c r="F738" i="151"/>
  <c r="J738" i="151"/>
  <c r="D738" i="151"/>
  <c r="F730" i="151"/>
  <c r="J730" i="151"/>
  <c r="D730" i="151"/>
  <c r="F722" i="151"/>
  <c r="J722" i="151"/>
  <c r="D722" i="151"/>
  <c r="F714" i="151"/>
  <c r="F984" i="151"/>
  <c r="J984" i="151"/>
  <c r="D984" i="151"/>
  <c r="F920" i="151"/>
  <c r="J920" i="151"/>
  <c r="D920" i="151"/>
  <c r="F844" i="151"/>
  <c r="J844" i="151"/>
  <c r="D844" i="151"/>
  <c r="F822" i="151"/>
  <c r="F808" i="151"/>
  <c r="J808" i="151"/>
  <c r="D808" i="151"/>
  <c r="F782" i="151"/>
  <c r="F779" i="151"/>
  <c r="F771" i="151"/>
  <c r="J771" i="151"/>
  <c r="D771" i="151"/>
  <c r="F763" i="151"/>
  <c r="J763" i="151"/>
  <c r="D763" i="151"/>
  <c r="F755" i="151"/>
  <c r="J755" i="151"/>
  <c r="D755" i="151"/>
  <c r="F747" i="151"/>
  <c r="J747" i="151"/>
  <c r="D747" i="151"/>
  <c r="F739" i="151"/>
  <c r="J739" i="151"/>
  <c r="D739" i="151"/>
  <c r="F960" i="151"/>
  <c r="J960" i="151"/>
  <c r="D960" i="151"/>
  <c r="F904" i="151"/>
  <c r="J904" i="151"/>
  <c r="D904" i="151"/>
  <c r="F894" i="151"/>
  <c r="F872" i="151"/>
  <c r="F862" i="151"/>
  <c r="J862" i="151"/>
  <c r="D862" i="151"/>
  <c r="F836" i="151"/>
  <c r="J836" i="151"/>
  <c r="D836" i="151"/>
  <c r="F814" i="151"/>
  <c r="J814" i="151"/>
  <c r="D814" i="151"/>
  <c r="F800" i="151"/>
  <c r="J800" i="151"/>
  <c r="D800" i="151"/>
  <c r="F772" i="151"/>
  <c r="F764" i="151"/>
  <c r="J764" i="151"/>
  <c r="D764" i="151"/>
  <c r="F756" i="151"/>
  <c r="F748" i="151"/>
  <c r="F740" i="151"/>
  <c r="J740" i="151"/>
  <c r="D740" i="151"/>
  <c r="F732" i="151"/>
  <c r="J732" i="151"/>
  <c r="D732" i="151"/>
  <c r="F724" i="151"/>
  <c r="J724" i="151"/>
  <c r="D724" i="151"/>
  <c r="F716" i="151"/>
  <c r="F936" i="151"/>
  <c r="J936" i="151"/>
  <c r="D936" i="151"/>
  <c r="F828" i="151"/>
  <c r="J828" i="151"/>
  <c r="D828" i="151"/>
  <c r="F806" i="151"/>
  <c r="F792" i="151"/>
  <c r="J792" i="151"/>
  <c r="F773" i="151"/>
  <c r="J773" i="151"/>
  <c r="D773" i="151"/>
  <c r="F765" i="151"/>
  <c r="J765" i="151"/>
  <c r="D765" i="151"/>
  <c r="F976" i="151"/>
  <c r="J976" i="151"/>
  <c r="D976" i="151"/>
  <c r="F912" i="151"/>
  <c r="J912" i="151"/>
  <c r="D912" i="151"/>
  <c r="F902" i="151"/>
  <c r="F880" i="151"/>
  <c r="J880" i="151"/>
  <c r="D880" i="151"/>
  <c r="F870" i="151"/>
  <c r="F848" i="151"/>
  <c r="F820" i="151"/>
  <c r="J820" i="151"/>
  <c r="D820" i="151"/>
  <c r="F798" i="151"/>
  <c r="J798" i="151"/>
  <c r="D798" i="151"/>
  <c r="F780" i="151"/>
  <c r="J780" i="151"/>
  <c r="D780" i="151"/>
  <c r="F774" i="151"/>
  <c r="F766" i="151"/>
  <c r="J766" i="151"/>
  <c r="D766" i="151"/>
  <c r="F758" i="151"/>
  <c r="F750" i="151"/>
  <c r="F742" i="151"/>
  <c r="F734" i="151"/>
  <c r="J734" i="151"/>
  <c r="D734" i="151"/>
  <c r="F726" i="151"/>
  <c r="J726" i="151"/>
  <c r="D726" i="151"/>
  <c r="F718" i="151"/>
  <c r="J718" i="151"/>
  <c r="D718" i="151"/>
  <c r="F952" i="151"/>
  <c r="J952" i="151"/>
  <c r="D952" i="151"/>
  <c r="F790" i="151"/>
  <c r="F751" i="151"/>
  <c r="J751" i="151"/>
  <c r="D751" i="151"/>
  <c r="F737" i="151"/>
  <c r="J737" i="151"/>
  <c r="F721" i="151"/>
  <c r="J721" i="151"/>
  <c r="F711" i="151"/>
  <c r="J711" i="151"/>
  <c r="D711" i="151"/>
  <c r="F704" i="151"/>
  <c r="J704" i="151"/>
  <c r="D704" i="151"/>
  <c r="F696" i="151"/>
  <c r="J696" i="151"/>
  <c r="D696" i="151"/>
  <c r="F688" i="151"/>
  <c r="J688" i="151"/>
  <c r="D688" i="151"/>
  <c r="F680" i="151"/>
  <c r="F672" i="151"/>
  <c r="J672" i="151"/>
  <c r="D672" i="151"/>
  <c r="F664" i="151"/>
  <c r="F656" i="151"/>
  <c r="F648" i="151"/>
  <c r="J648" i="151"/>
  <c r="D648" i="151"/>
  <c r="F640" i="151"/>
  <c r="J640" i="151"/>
  <c r="D640" i="151"/>
  <c r="F632" i="151"/>
  <c r="J632" i="151"/>
  <c r="D632" i="151"/>
  <c r="F624" i="151"/>
  <c r="F616" i="151"/>
  <c r="J616" i="151"/>
  <c r="D616" i="151"/>
  <c r="F608" i="151"/>
  <c r="J608" i="151"/>
  <c r="D608" i="151"/>
  <c r="F600" i="151"/>
  <c r="J600" i="151"/>
  <c r="D600" i="151"/>
  <c r="F592" i="151"/>
  <c r="F584" i="151"/>
  <c r="J584" i="151"/>
  <c r="D584" i="151"/>
  <c r="F576" i="151"/>
  <c r="J576" i="151"/>
  <c r="D576" i="151"/>
  <c r="F568" i="151"/>
  <c r="J568" i="151"/>
  <c r="D568" i="151"/>
  <c r="F767" i="151"/>
  <c r="F743" i="151"/>
  <c r="F731" i="151"/>
  <c r="J731" i="151"/>
  <c r="D731" i="151"/>
  <c r="F715" i="151"/>
  <c r="F705" i="151"/>
  <c r="F697" i="151"/>
  <c r="J697" i="151"/>
  <c r="D697" i="151"/>
  <c r="F689" i="151"/>
  <c r="J689" i="151"/>
  <c r="D689" i="151"/>
  <c r="F681" i="151"/>
  <c r="J681" i="151"/>
  <c r="D681" i="151"/>
  <c r="F673" i="151"/>
  <c r="F665" i="151"/>
  <c r="F657" i="151"/>
  <c r="J657" i="151"/>
  <c r="D657" i="151"/>
  <c r="F649" i="151"/>
  <c r="F641" i="151"/>
  <c r="F633" i="151"/>
  <c r="J633" i="151"/>
  <c r="D633" i="151"/>
  <c r="F625" i="151"/>
  <c r="J625" i="151"/>
  <c r="D625" i="151"/>
  <c r="F617" i="151"/>
  <c r="J617" i="151"/>
  <c r="D617" i="151"/>
  <c r="F609" i="151"/>
  <c r="F601" i="151"/>
  <c r="J601" i="151"/>
  <c r="D601" i="151"/>
  <c r="F593" i="151"/>
  <c r="J593" i="151"/>
  <c r="D593" i="151"/>
  <c r="F840" i="151"/>
  <c r="F757" i="151"/>
  <c r="J757" i="151"/>
  <c r="F725" i="151"/>
  <c r="J725" i="151"/>
  <c r="D725" i="151"/>
  <c r="F706" i="151"/>
  <c r="J706" i="151"/>
  <c r="D706" i="151"/>
  <c r="F698" i="151"/>
  <c r="J698" i="151"/>
  <c r="D698" i="151"/>
  <c r="F690" i="151"/>
  <c r="J690" i="151"/>
  <c r="D690" i="151"/>
  <c r="F682" i="151"/>
  <c r="J682" i="151"/>
  <c r="D682" i="151"/>
  <c r="F674" i="151"/>
  <c r="J674" i="151"/>
  <c r="D674" i="151"/>
  <c r="F666" i="151"/>
  <c r="F658" i="151"/>
  <c r="F650" i="151"/>
  <c r="J650" i="151"/>
  <c r="D650" i="151"/>
  <c r="F642" i="151"/>
  <c r="J642" i="151"/>
  <c r="D642" i="151"/>
  <c r="F634" i="151"/>
  <c r="J634" i="151"/>
  <c r="D634" i="151"/>
  <c r="F626" i="151"/>
  <c r="F618" i="151"/>
  <c r="J618" i="151"/>
  <c r="D618" i="151"/>
  <c r="F610" i="151"/>
  <c r="J610" i="151"/>
  <c r="D610" i="151"/>
  <c r="F602" i="151"/>
  <c r="F594" i="151"/>
  <c r="F586" i="151"/>
  <c r="J586" i="151"/>
  <c r="D586" i="151"/>
  <c r="F578" i="151"/>
  <c r="J578" i="151"/>
  <c r="D578" i="151"/>
  <c r="F570" i="151"/>
  <c r="J570" i="151"/>
  <c r="D570" i="151"/>
  <c r="F749" i="151"/>
  <c r="J749" i="151"/>
  <c r="D749" i="151"/>
  <c r="F735" i="151"/>
  <c r="J735" i="151"/>
  <c r="D735" i="151"/>
  <c r="F719" i="151"/>
  <c r="J719" i="151"/>
  <c r="D719" i="151"/>
  <c r="F707" i="151"/>
  <c r="J707" i="151"/>
  <c r="D707" i="151"/>
  <c r="F699" i="151"/>
  <c r="J699" i="151"/>
  <c r="D699" i="151"/>
  <c r="F691" i="151"/>
  <c r="J691" i="151"/>
  <c r="D691" i="151"/>
  <c r="F683" i="151"/>
  <c r="J683" i="151"/>
  <c r="D683" i="151"/>
  <c r="F675" i="151"/>
  <c r="J675" i="151"/>
  <c r="D675" i="151"/>
  <c r="F667" i="151"/>
  <c r="J667" i="151"/>
  <c r="D667" i="151"/>
  <c r="F659" i="151"/>
  <c r="J659" i="151"/>
  <c r="D659" i="151"/>
  <c r="F651" i="151"/>
  <c r="J651" i="151"/>
  <c r="D651" i="151"/>
  <c r="F643" i="151"/>
  <c r="J643" i="151"/>
  <c r="F635" i="151"/>
  <c r="J635" i="151"/>
  <c r="F627" i="151"/>
  <c r="J627" i="151"/>
  <c r="D627" i="151"/>
  <c r="F619" i="151"/>
  <c r="J619" i="151"/>
  <c r="D619" i="151"/>
  <c r="F611" i="151"/>
  <c r="J611" i="151"/>
  <c r="D611" i="151"/>
  <c r="F603" i="151"/>
  <c r="J603" i="151"/>
  <c r="D603" i="151"/>
  <c r="F595" i="151"/>
  <c r="J595" i="151"/>
  <c r="D595" i="151"/>
  <c r="F587" i="151"/>
  <c r="J587" i="151"/>
  <c r="D587" i="151"/>
  <c r="F579" i="151"/>
  <c r="F571" i="151"/>
  <c r="F741" i="151"/>
  <c r="J741" i="151"/>
  <c r="D741" i="151"/>
  <c r="F729" i="151"/>
  <c r="J729" i="151"/>
  <c r="D729" i="151"/>
  <c r="F713" i="151"/>
  <c r="J713" i="151"/>
  <c r="D713" i="151"/>
  <c r="F708" i="151"/>
  <c r="F700" i="151"/>
  <c r="F692" i="151"/>
  <c r="J692" i="151"/>
  <c r="D692" i="151"/>
  <c r="F684" i="151"/>
  <c r="F676" i="151"/>
  <c r="F668" i="151"/>
  <c r="J668" i="151"/>
  <c r="D668" i="151"/>
  <c r="F660" i="151"/>
  <c r="J660" i="151"/>
  <c r="D660" i="151"/>
  <c r="F652" i="151"/>
  <c r="J652" i="151"/>
  <c r="D652" i="151"/>
  <c r="F644" i="151"/>
  <c r="F636" i="151"/>
  <c r="F628" i="151"/>
  <c r="J628" i="151"/>
  <c r="D628" i="151"/>
  <c r="F620" i="151"/>
  <c r="F612" i="151"/>
  <c r="F604" i="151"/>
  <c r="J604" i="151"/>
  <c r="D604" i="151"/>
  <c r="F596" i="151"/>
  <c r="J596" i="151"/>
  <c r="D596" i="151"/>
  <c r="F588" i="151"/>
  <c r="J588" i="151"/>
  <c r="D588" i="151"/>
  <c r="F580" i="151"/>
  <c r="F572" i="151"/>
  <c r="F812" i="151"/>
  <c r="J812" i="151"/>
  <c r="D812" i="151"/>
  <c r="F787" i="151"/>
  <c r="J787" i="151"/>
  <c r="D787" i="151"/>
  <c r="F761" i="151"/>
  <c r="J761" i="151"/>
  <c r="D761" i="151"/>
  <c r="F723" i="151"/>
  <c r="J723" i="151"/>
  <c r="D723" i="151"/>
  <c r="F709" i="151"/>
  <c r="J709" i="151"/>
  <c r="D709" i="151"/>
  <c r="F701" i="151"/>
  <c r="J701" i="151"/>
  <c r="D701" i="151"/>
  <c r="F693" i="151"/>
  <c r="J693" i="151"/>
  <c r="D693" i="151"/>
  <c r="F685" i="151"/>
  <c r="J685" i="151"/>
  <c r="D685" i="151"/>
  <c r="F677" i="151"/>
  <c r="J677" i="151"/>
  <c r="D677" i="151"/>
  <c r="F669" i="151"/>
  <c r="J669" i="151"/>
  <c r="F661" i="151"/>
  <c r="J661" i="151"/>
  <c r="F653" i="151"/>
  <c r="J653" i="151"/>
  <c r="D653" i="151"/>
  <c r="F645" i="151"/>
  <c r="J645" i="151"/>
  <c r="D645" i="151"/>
  <c r="F637" i="151"/>
  <c r="J637" i="151"/>
  <c r="D637" i="151"/>
  <c r="F629" i="151"/>
  <c r="J629" i="151"/>
  <c r="D629" i="151"/>
  <c r="F621" i="151"/>
  <c r="J621" i="151"/>
  <c r="D621" i="151"/>
  <c r="F613" i="151"/>
  <c r="J613" i="151"/>
  <c r="D613" i="151"/>
  <c r="F775" i="151"/>
  <c r="J775" i="151"/>
  <c r="D775" i="151"/>
  <c r="F753" i="151"/>
  <c r="J753" i="151"/>
  <c r="F733" i="151"/>
  <c r="J733" i="151"/>
  <c r="D733" i="151"/>
  <c r="F717" i="151"/>
  <c r="J717" i="151"/>
  <c r="D717" i="151"/>
  <c r="F710" i="151"/>
  <c r="J710" i="151"/>
  <c r="D710" i="151"/>
  <c r="F702" i="151"/>
  <c r="F694" i="151"/>
  <c r="F686" i="151"/>
  <c r="J686" i="151"/>
  <c r="D686" i="151"/>
  <c r="F678" i="151"/>
  <c r="F670" i="151"/>
  <c r="F662" i="151"/>
  <c r="J662" i="151"/>
  <c r="D662" i="151"/>
  <c r="F654" i="151"/>
  <c r="J654" i="151"/>
  <c r="D654" i="151"/>
  <c r="F646" i="151"/>
  <c r="J646" i="151"/>
  <c r="D646" i="151"/>
  <c r="F638" i="151"/>
  <c r="F630" i="151"/>
  <c r="F622" i="151"/>
  <c r="J622" i="151"/>
  <c r="D622" i="151"/>
  <c r="F614" i="151"/>
  <c r="F606" i="151"/>
  <c r="F598" i="151"/>
  <c r="J598" i="151"/>
  <c r="D598" i="151"/>
  <c r="F590" i="151"/>
  <c r="J590" i="151"/>
  <c r="D590" i="151"/>
  <c r="F582" i="151"/>
  <c r="J582" i="151"/>
  <c r="D582" i="151"/>
  <c r="F574" i="151"/>
  <c r="F745" i="151"/>
  <c r="J745" i="151"/>
  <c r="D745" i="151"/>
  <c r="F679" i="151"/>
  <c r="F615" i="151"/>
  <c r="F591" i="151"/>
  <c r="F577" i="151"/>
  <c r="J577" i="151"/>
  <c r="D577" i="151"/>
  <c r="F565" i="151"/>
  <c r="J565" i="151"/>
  <c r="D565" i="151"/>
  <c r="F557" i="151"/>
  <c r="F549" i="151"/>
  <c r="J549" i="151"/>
  <c r="D549" i="151"/>
  <c r="F541" i="151"/>
  <c r="F533" i="151"/>
  <c r="J533" i="151"/>
  <c r="D533" i="151"/>
  <c r="F525" i="151"/>
  <c r="F517" i="151"/>
  <c r="F509" i="151"/>
  <c r="J509" i="151"/>
  <c r="D509" i="151"/>
  <c r="F501" i="151"/>
  <c r="J501" i="151"/>
  <c r="D501" i="151"/>
  <c r="F493" i="151"/>
  <c r="J493" i="151"/>
  <c r="D493" i="151"/>
  <c r="F485" i="151"/>
  <c r="J485" i="151"/>
  <c r="D485" i="151"/>
  <c r="F477" i="151"/>
  <c r="J477" i="151"/>
  <c r="D477" i="151"/>
  <c r="F469" i="151"/>
  <c r="J469" i="151"/>
  <c r="D469" i="151"/>
  <c r="F461" i="151"/>
  <c r="F453" i="151"/>
  <c r="F445" i="151"/>
  <c r="J445" i="151"/>
  <c r="D445" i="151"/>
  <c r="F655" i="151"/>
  <c r="J655" i="151"/>
  <c r="D655" i="151"/>
  <c r="F583" i="151"/>
  <c r="J583" i="151"/>
  <c r="D583" i="151"/>
  <c r="F569" i="151"/>
  <c r="J569" i="151"/>
  <c r="D569" i="151"/>
  <c r="F566" i="151"/>
  <c r="J566" i="151"/>
  <c r="D566" i="151"/>
  <c r="F558" i="151"/>
  <c r="J558" i="151"/>
  <c r="D558" i="151"/>
  <c r="F550" i="151"/>
  <c r="F542" i="151"/>
  <c r="F534" i="151"/>
  <c r="J534" i="151"/>
  <c r="D534" i="151"/>
  <c r="F526" i="151"/>
  <c r="J526" i="151"/>
  <c r="D526" i="151"/>
  <c r="F518" i="151"/>
  <c r="J518" i="151"/>
  <c r="D518" i="151"/>
  <c r="F510" i="151"/>
  <c r="F502" i="151"/>
  <c r="F494" i="151"/>
  <c r="J494" i="151"/>
  <c r="D494" i="151"/>
  <c r="F727" i="151"/>
  <c r="F695" i="151"/>
  <c r="F631" i="151"/>
  <c r="J631" i="151"/>
  <c r="D631" i="151"/>
  <c r="F599" i="151"/>
  <c r="J599" i="151"/>
  <c r="D599" i="151"/>
  <c r="F575" i="151"/>
  <c r="J575" i="151"/>
  <c r="D575" i="151"/>
  <c r="F559" i="151"/>
  <c r="J559" i="151"/>
  <c r="D559" i="151"/>
  <c r="F551" i="151"/>
  <c r="J551" i="151"/>
  <c r="D551" i="151"/>
  <c r="F543" i="151"/>
  <c r="J543" i="151"/>
  <c r="D543" i="151"/>
  <c r="F535" i="151"/>
  <c r="F527" i="151"/>
  <c r="F519" i="151"/>
  <c r="J519" i="151"/>
  <c r="D519" i="151"/>
  <c r="F511" i="151"/>
  <c r="J511" i="151"/>
  <c r="D511" i="151"/>
  <c r="F503" i="151"/>
  <c r="J503" i="151"/>
  <c r="D503" i="151"/>
  <c r="F495" i="151"/>
  <c r="F487" i="151"/>
  <c r="J487" i="151"/>
  <c r="D487" i="151"/>
  <c r="F479" i="151"/>
  <c r="J479" i="151"/>
  <c r="D479" i="151"/>
  <c r="F471" i="151"/>
  <c r="F463" i="151"/>
  <c r="F455" i="151"/>
  <c r="J455" i="151"/>
  <c r="D455" i="151"/>
  <c r="F447" i="151"/>
  <c r="J447" i="151"/>
  <c r="D447" i="151"/>
  <c r="F671" i="151"/>
  <c r="J671" i="151"/>
  <c r="D671" i="151"/>
  <c r="F589" i="151"/>
  <c r="J589" i="151"/>
  <c r="D589" i="151"/>
  <c r="F560" i="151"/>
  <c r="J560" i="151"/>
  <c r="D560" i="151"/>
  <c r="F552" i="151"/>
  <c r="J552" i="151"/>
  <c r="D552" i="151"/>
  <c r="F544" i="151"/>
  <c r="J544" i="151"/>
  <c r="D544" i="151"/>
  <c r="F536" i="151"/>
  <c r="J536" i="151"/>
  <c r="F528" i="151"/>
  <c r="J528" i="151"/>
  <c r="D528" i="151"/>
  <c r="F520" i="151"/>
  <c r="J520" i="151"/>
  <c r="D520" i="151"/>
  <c r="F512" i="151"/>
  <c r="J512" i="151"/>
  <c r="D512" i="151"/>
  <c r="F504" i="151"/>
  <c r="J504" i="151"/>
  <c r="D504" i="151"/>
  <c r="F496" i="151"/>
  <c r="J496" i="151"/>
  <c r="D496" i="151"/>
  <c r="F488" i="151"/>
  <c r="J488" i="151"/>
  <c r="D488" i="151"/>
  <c r="F480" i="151"/>
  <c r="J480" i="151"/>
  <c r="D480" i="151"/>
  <c r="F472" i="151"/>
  <c r="J472" i="151"/>
  <c r="D472" i="151"/>
  <c r="F464" i="151"/>
  <c r="J464" i="151"/>
  <c r="D464" i="151"/>
  <c r="F456" i="151"/>
  <c r="J456" i="151"/>
  <c r="D456" i="151"/>
  <c r="F448" i="151"/>
  <c r="J448" i="151"/>
  <c r="D448" i="151"/>
  <c r="F647" i="151"/>
  <c r="J647" i="151"/>
  <c r="D647" i="151"/>
  <c r="F607" i="151"/>
  <c r="F597" i="151"/>
  <c r="J597" i="151"/>
  <c r="D597" i="151"/>
  <c r="F581" i="151"/>
  <c r="J581" i="151"/>
  <c r="D581" i="151"/>
  <c r="F567" i="151"/>
  <c r="F561" i="151"/>
  <c r="J561" i="151"/>
  <c r="D561" i="151"/>
  <c r="F553" i="151"/>
  <c r="J553" i="151"/>
  <c r="D553" i="151"/>
  <c r="F545" i="151"/>
  <c r="J545" i="151"/>
  <c r="D545" i="151"/>
  <c r="F537" i="151"/>
  <c r="J537" i="151"/>
  <c r="D537" i="151"/>
  <c r="F529" i="151"/>
  <c r="J529" i="151"/>
  <c r="D529" i="151"/>
  <c r="F521" i="151"/>
  <c r="J521" i="151"/>
  <c r="D521" i="151"/>
  <c r="F513" i="151"/>
  <c r="F505" i="151"/>
  <c r="F497" i="151"/>
  <c r="J497" i="151"/>
  <c r="D497" i="151"/>
  <c r="F489" i="151"/>
  <c r="J489" i="151"/>
  <c r="D489" i="151"/>
  <c r="F481" i="151"/>
  <c r="J481" i="151"/>
  <c r="D481" i="151"/>
  <c r="F473" i="151"/>
  <c r="J473" i="151"/>
  <c r="D473" i="151"/>
  <c r="F465" i="151"/>
  <c r="J465" i="151"/>
  <c r="D465" i="151"/>
  <c r="F457" i="151"/>
  <c r="J457" i="151"/>
  <c r="D457" i="151"/>
  <c r="F449" i="151"/>
  <c r="F759" i="151"/>
  <c r="F687" i="151"/>
  <c r="J687" i="151"/>
  <c r="D687" i="151"/>
  <c r="F623" i="151"/>
  <c r="J623" i="151"/>
  <c r="D623" i="151"/>
  <c r="F573" i="151"/>
  <c r="J573" i="151"/>
  <c r="D573" i="151"/>
  <c r="F562" i="151"/>
  <c r="J562" i="151"/>
  <c r="D562" i="151"/>
  <c r="F554" i="151"/>
  <c r="J554" i="151"/>
  <c r="D554" i="151"/>
  <c r="F546" i="151"/>
  <c r="J546" i="151"/>
  <c r="D546" i="151"/>
  <c r="F538" i="151"/>
  <c r="J538" i="151"/>
  <c r="D538" i="151"/>
  <c r="F530" i="151"/>
  <c r="J530" i="151"/>
  <c r="F522" i="151"/>
  <c r="J522" i="151"/>
  <c r="D522" i="151"/>
  <c r="F514" i="151"/>
  <c r="J514" i="151"/>
  <c r="D514" i="151"/>
  <c r="F506" i="151"/>
  <c r="J506" i="151"/>
  <c r="D506" i="151"/>
  <c r="F498" i="151"/>
  <c r="J498" i="151"/>
  <c r="D498" i="151"/>
  <c r="F663" i="151"/>
  <c r="J663" i="151"/>
  <c r="D663" i="151"/>
  <c r="F605" i="151"/>
  <c r="J605" i="151"/>
  <c r="D605" i="151"/>
  <c r="F563" i="151"/>
  <c r="J563" i="151"/>
  <c r="D563" i="151"/>
  <c r="F555" i="151"/>
  <c r="F547" i="151"/>
  <c r="J547" i="151"/>
  <c r="D547" i="151"/>
  <c r="F539" i="151"/>
  <c r="J539" i="151"/>
  <c r="D539" i="151"/>
  <c r="F531" i="151"/>
  <c r="J531" i="151"/>
  <c r="D531" i="151"/>
  <c r="F523" i="151"/>
  <c r="F515" i="151"/>
  <c r="F507" i="151"/>
  <c r="J507" i="151"/>
  <c r="D507" i="151"/>
  <c r="F499" i="151"/>
  <c r="F491" i="151"/>
  <c r="F483" i="151"/>
  <c r="J483" i="151"/>
  <c r="D483" i="151"/>
  <c r="F475" i="151"/>
  <c r="J475" i="151"/>
  <c r="D475" i="151"/>
  <c r="F467" i="151"/>
  <c r="J467" i="151"/>
  <c r="D467" i="151"/>
  <c r="F459" i="151"/>
  <c r="F451" i="151"/>
  <c r="J451" i="151"/>
  <c r="D451" i="151"/>
  <c r="F443" i="151"/>
  <c r="J443" i="151"/>
  <c r="D443" i="151"/>
  <c r="F548" i="151"/>
  <c r="F484" i="151"/>
  <c r="F470" i="151"/>
  <c r="J470" i="151"/>
  <c r="D470" i="151"/>
  <c r="F442" i="151"/>
  <c r="J442" i="151"/>
  <c r="D442" i="151"/>
  <c r="F435" i="151"/>
  <c r="J435" i="151"/>
  <c r="D435" i="151"/>
  <c r="F427" i="151"/>
  <c r="F419" i="151"/>
  <c r="F411" i="151"/>
  <c r="J411" i="151"/>
  <c r="D411" i="151"/>
  <c r="F403" i="151"/>
  <c r="J403" i="151"/>
  <c r="D403" i="151"/>
  <c r="F395" i="151"/>
  <c r="F387" i="151"/>
  <c r="J387" i="151"/>
  <c r="D387" i="151"/>
  <c r="F379" i="151"/>
  <c r="J379" i="151"/>
  <c r="D379" i="151"/>
  <c r="F371" i="151"/>
  <c r="J371" i="151"/>
  <c r="D371" i="151"/>
  <c r="F363" i="151"/>
  <c r="F355" i="151"/>
  <c r="F347" i="151"/>
  <c r="J347" i="151"/>
  <c r="D347" i="151"/>
  <c r="F339" i="151"/>
  <c r="F331" i="151"/>
  <c r="F323" i="151"/>
  <c r="J323" i="151"/>
  <c r="D323" i="151"/>
  <c r="F524" i="151"/>
  <c r="J524" i="151"/>
  <c r="D524" i="151"/>
  <c r="F476" i="151"/>
  <c r="J476" i="151"/>
  <c r="D476" i="151"/>
  <c r="F462" i="151"/>
  <c r="F436" i="151"/>
  <c r="F428" i="151"/>
  <c r="J428" i="151"/>
  <c r="D428" i="151"/>
  <c r="F420" i="151"/>
  <c r="F412" i="151"/>
  <c r="F404" i="151"/>
  <c r="J404" i="151"/>
  <c r="D404" i="151"/>
  <c r="F396" i="151"/>
  <c r="J396" i="151"/>
  <c r="D396" i="151"/>
  <c r="F388" i="151"/>
  <c r="J388" i="151"/>
  <c r="D388" i="151"/>
  <c r="F380" i="151"/>
  <c r="F372" i="151"/>
  <c r="J372" i="151"/>
  <c r="D372" i="151"/>
  <c r="F364" i="151"/>
  <c r="J364" i="151"/>
  <c r="D364" i="151"/>
  <c r="F564" i="151"/>
  <c r="F500" i="151"/>
  <c r="F490" i="151"/>
  <c r="J490" i="151"/>
  <c r="D490" i="151"/>
  <c r="F468" i="151"/>
  <c r="J468" i="151"/>
  <c r="D468" i="151"/>
  <c r="F454" i="151"/>
  <c r="J454" i="151"/>
  <c r="D454" i="151"/>
  <c r="F437" i="151"/>
  <c r="F429" i="151"/>
  <c r="F421" i="151"/>
  <c r="J421" i="151"/>
  <c r="D421" i="151"/>
  <c r="F413" i="151"/>
  <c r="J413" i="151"/>
  <c r="D413" i="151"/>
  <c r="F405" i="151"/>
  <c r="F397" i="151"/>
  <c r="J397" i="151"/>
  <c r="D397" i="151"/>
  <c r="F389" i="151"/>
  <c r="J389" i="151"/>
  <c r="D389" i="151"/>
  <c r="F381" i="151"/>
  <c r="J381" i="151"/>
  <c r="D381" i="151"/>
  <c r="F373" i="151"/>
  <c r="F365" i="151"/>
  <c r="F357" i="151"/>
  <c r="J357" i="151"/>
  <c r="D357" i="151"/>
  <c r="F349" i="151"/>
  <c r="F341" i="151"/>
  <c r="F333" i="151"/>
  <c r="J333" i="151"/>
  <c r="D333" i="151"/>
  <c r="F325" i="151"/>
  <c r="J325" i="151"/>
  <c r="D325" i="151"/>
  <c r="F317" i="151"/>
  <c r="J317" i="151"/>
  <c r="D317" i="151"/>
  <c r="F540" i="151"/>
  <c r="J540" i="151"/>
  <c r="D540" i="151"/>
  <c r="F482" i="151"/>
  <c r="J482" i="151"/>
  <c r="D482" i="151"/>
  <c r="F460" i="151"/>
  <c r="J460" i="151"/>
  <c r="D460" i="151"/>
  <c r="F446" i="151"/>
  <c r="J446" i="151"/>
  <c r="D446" i="151"/>
  <c r="F438" i="151"/>
  <c r="J438" i="151"/>
  <c r="F430" i="151"/>
  <c r="J430" i="151"/>
  <c r="D430" i="151"/>
  <c r="F422" i="151"/>
  <c r="J422" i="151"/>
  <c r="D422" i="151"/>
  <c r="F414" i="151"/>
  <c r="J414" i="151"/>
  <c r="D414" i="151"/>
  <c r="F406" i="151"/>
  <c r="J406" i="151"/>
  <c r="D406" i="151"/>
  <c r="F398" i="151"/>
  <c r="J398" i="151"/>
  <c r="D398" i="151"/>
  <c r="F390" i="151"/>
  <c r="J390" i="151"/>
  <c r="D390" i="151"/>
  <c r="F382" i="151"/>
  <c r="J382" i="151"/>
  <c r="F374" i="151"/>
  <c r="J374" i="151"/>
  <c r="D374" i="151"/>
  <c r="F366" i="151"/>
  <c r="J366" i="151"/>
  <c r="D366" i="151"/>
  <c r="F358" i="151"/>
  <c r="J358" i="151"/>
  <c r="D358" i="151"/>
  <c r="F350" i="151"/>
  <c r="J350" i="151"/>
  <c r="D350" i="151"/>
  <c r="F342" i="151"/>
  <c r="J342" i="151"/>
  <c r="D342" i="151"/>
  <c r="F334" i="151"/>
  <c r="J334" i="151"/>
  <c r="D334" i="151"/>
  <c r="F326" i="151"/>
  <c r="J326" i="151"/>
  <c r="D326" i="151"/>
  <c r="F318" i="151"/>
  <c r="J318" i="151"/>
  <c r="D318" i="151"/>
  <c r="F703" i="151"/>
  <c r="F585" i="151"/>
  <c r="J585" i="151"/>
  <c r="D585" i="151"/>
  <c r="F516" i="151"/>
  <c r="J516" i="151"/>
  <c r="D516" i="151"/>
  <c r="F474" i="151"/>
  <c r="J474" i="151"/>
  <c r="D474" i="151"/>
  <c r="F452" i="151"/>
  <c r="J452" i="151"/>
  <c r="D452" i="151"/>
  <c r="F439" i="151"/>
  <c r="J439" i="151"/>
  <c r="D439" i="151"/>
  <c r="F431" i="151"/>
  <c r="J431" i="151"/>
  <c r="D431" i="151"/>
  <c r="F423" i="151"/>
  <c r="F415" i="151"/>
  <c r="F407" i="151"/>
  <c r="J407" i="151"/>
  <c r="D407" i="151"/>
  <c r="F399" i="151"/>
  <c r="J399" i="151"/>
  <c r="D399" i="151"/>
  <c r="F391" i="151"/>
  <c r="J391" i="151"/>
  <c r="D391" i="151"/>
  <c r="F383" i="151"/>
  <c r="F375" i="151"/>
  <c r="J375" i="151"/>
  <c r="D375" i="151"/>
  <c r="F367" i="151"/>
  <c r="J367" i="151"/>
  <c r="D367" i="151"/>
  <c r="F359" i="151"/>
  <c r="F351" i="151"/>
  <c r="F343" i="151"/>
  <c r="J343" i="151"/>
  <c r="D343" i="151"/>
  <c r="F335" i="151"/>
  <c r="J335" i="151"/>
  <c r="D335" i="151"/>
  <c r="F327" i="151"/>
  <c r="J327" i="151"/>
  <c r="D327" i="151"/>
  <c r="F319" i="151"/>
  <c r="J319" i="151"/>
  <c r="D319" i="151"/>
  <c r="F556" i="151"/>
  <c r="J556" i="151"/>
  <c r="D556" i="151"/>
  <c r="F466" i="151"/>
  <c r="J466" i="151"/>
  <c r="D466" i="151"/>
  <c r="F444" i="151"/>
  <c r="F440" i="151"/>
  <c r="J440" i="151"/>
  <c r="D440" i="151"/>
  <c r="F432" i="151"/>
  <c r="J432" i="151"/>
  <c r="D432" i="151"/>
  <c r="F424" i="151"/>
  <c r="J424" i="151"/>
  <c r="D424" i="151"/>
  <c r="F416" i="151"/>
  <c r="J416" i="151"/>
  <c r="D416" i="151"/>
  <c r="F408" i="151"/>
  <c r="J408" i="151"/>
  <c r="D408" i="151"/>
  <c r="F400" i="151"/>
  <c r="J400" i="151"/>
  <c r="D400" i="151"/>
  <c r="F392" i="151"/>
  <c r="J392" i="151"/>
  <c r="D392" i="151"/>
  <c r="F384" i="151"/>
  <c r="J384" i="151"/>
  <c r="F376" i="151"/>
  <c r="J376" i="151"/>
  <c r="F368" i="151"/>
  <c r="J368" i="151"/>
  <c r="D368" i="151"/>
  <c r="F360" i="151"/>
  <c r="J360" i="151"/>
  <c r="D360" i="151"/>
  <c r="F532" i="151"/>
  <c r="J532" i="151"/>
  <c r="D532" i="151"/>
  <c r="F486" i="151"/>
  <c r="J486" i="151"/>
  <c r="D486" i="151"/>
  <c r="F458" i="151"/>
  <c r="J458" i="151"/>
  <c r="D458" i="151"/>
  <c r="F441" i="151"/>
  <c r="J441" i="151"/>
  <c r="D441" i="151"/>
  <c r="F433" i="151"/>
  <c r="F425" i="151"/>
  <c r="F417" i="151"/>
  <c r="J417" i="151"/>
  <c r="D417" i="151"/>
  <c r="F409" i="151"/>
  <c r="J409" i="151"/>
  <c r="D409" i="151"/>
  <c r="F401" i="151"/>
  <c r="J401" i="151"/>
  <c r="D401" i="151"/>
  <c r="F393" i="151"/>
  <c r="J393" i="151"/>
  <c r="D393" i="151"/>
  <c r="F385" i="151"/>
  <c r="J385" i="151"/>
  <c r="D385" i="151"/>
  <c r="F377" i="151"/>
  <c r="J377" i="151"/>
  <c r="D377" i="151"/>
  <c r="F369" i="151"/>
  <c r="F361" i="151"/>
  <c r="F353" i="151"/>
  <c r="J353" i="151"/>
  <c r="D353" i="151"/>
  <c r="F345" i="151"/>
  <c r="J345" i="151"/>
  <c r="D345" i="151"/>
  <c r="F337" i="151"/>
  <c r="J337" i="151"/>
  <c r="D337" i="151"/>
  <c r="F329" i="151"/>
  <c r="J329" i="151"/>
  <c r="D329" i="151"/>
  <c r="F321" i="151"/>
  <c r="J321" i="151"/>
  <c r="D321" i="151"/>
  <c r="F478" i="151"/>
  <c r="J478" i="151"/>
  <c r="D478" i="151"/>
  <c r="F410" i="151"/>
  <c r="J410" i="151"/>
  <c r="D410" i="151"/>
  <c r="F354" i="151"/>
  <c r="F340" i="151"/>
  <c r="J340" i="151"/>
  <c r="D340" i="151"/>
  <c r="F311" i="151"/>
  <c r="J311" i="151"/>
  <c r="D311" i="151"/>
  <c r="F303" i="151"/>
  <c r="J303" i="151"/>
  <c r="D303" i="151"/>
  <c r="F295" i="151"/>
  <c r="J295" i="151"/>
  <c r="D295" i="151"/>
  <c r="F287" i="151"/>
  <c r="J287" i="151"/>
  <c r="D287" i="151"/>
  <c r="F279" i="151"/>
  <c r="J279" i="151"/>
  <c r="D279" i="151"/>
  <c r="F271" i="151"/>
  <c r="F263" i="151"/>
  <c r="F255" i="151"/>
  <c r="J255" i="151"/>
  <c r="D255" i="151"/>
  <c r="F247" i="151"/>
  <c r="J247" i="151"/>
  <c r="D247" i="151"/>
  <c r="F239" i="151"/>
  <c r="J239" i="151"/>
  <c r="D239" i="151"/>
  <c r="F231" i="151"/>
  <c r="J231" i="151"/>
  <c r="D231" i="151"/>
  <c r="F223" i="151"/>
  <c r="J223" i="151"/>
  <c r="D223" i="151"/>
  <c r="F215" i="151"/>
  <c r="J215" i="151"/>
  <c r="D215" i="151"/>
  <c r="F207" i="151"/>
  <c r="F199" i="151"/>
  <c r="F191" i="151"/>
  <c r="J191" i="151"/>
  <c r="D191" i="151"/>
  <c r="F183" i="151"/>
  <c r="J183" i="151"/>
  <c r="D183" i="151"/>
  <c r="F175" i="151"/>
  <c r="J175" i="151"/>
  <c r="D175" i="151"/>
  <c r="F167" i="151"/>
  <c r="F159" i="151"/>
  <c r="F151" i="151"/>
  <c r="J151" i="151"/>
  <c r="D151" i="151"/>
  <c r="F143" i="151"/>
  <c r="J143" i="151"/>
  <c r="D143" i="151"/>
  <c r="F386" i="151"/>
  <c r="F346" i="151"/>
  <c r="J346" i="151"/>
  <c r="D346" i="151"/>
  <c r="F332" i="151"/>
  <c r="J332" i="151"/>
  <c r="D332" i="151"/>
  <c r="F312" i="151"/>
  <c r="J312" i="151"/>
  <c r="D312" i="151"/>
  <c r="F304" i="151"/>
  <c r="J304" i="151"/>
  <c r="D304" i="151"/>
  <c r="F296" i="151"/>
  <c r="J296" i="151"/>
  <c r="D296" i="151"/>
  <c r="F288" i="151"/>
  <c r="J288" i="151"/>
  <c r="D288" i="151"/>
  <c r="F280" i="151"/>
  <c r="F272" i="151"/>
  <c r="F264" i="151"/>
  <c r="J264" i="151"/>
  <c r="D264" i="151"/>
  <c r="F256" i="151"/>
  <c r="J256" i="151"/>
  <c r="D256" i="151"/>
  <c r="F248" i="151"/>
  <c r="J248" i="151"/>
  <c r="D248" i="151"/>
  <c r="F240" i="151"/>
  <c r="J240" i="151"/>
  <c r="D240" i="151"/>
  <c r="F232" i="151"/>
  <c r="F224" i="151"/>
  <c r="J224" i="151"/>
  <c r="D224" i="151"/>
  <c r="F216" i="151"/>
  <c r="J216" i="151"/>
  <c r="D216" i="151"/>
  <c r="F208" i="151"/>
  <c r="F200" i="151"/>
  <c r="J200" i="151"/>
  <c r="D200" i="151"/>
  <c r="F192" i="151"/>
  <c r="J192" i="151"/>
  <c r="D192" i="151"/>
  <c r="F184" i="151"/>
  <c r="J184" i="151"/>
  <c r="D184" i="151"/>
  <c r="F426" i="151"/>
  <c r="F362" i="151"/>
  <c r="F338" i="151"/>
  <c r="F324" i="151"/>
  <c r="J324" i="151"/>
  <c r="F313" i="151"/>
  <c r="F305" i="151"/>
  <c r="J305" i="151"/>
  <c r="D305" i="151"/>
  <c r="F297" i="151"/>
  <c r="J297" i="151"/>
  <c r="D297" i="151"/>
  <c r="F289" i="151"/>
  <c r="J289" i="151"/>
  <c r="D289" i="151"/>
  <c r="F281" i="151"/>
  <c r="F273" i="151"/>
  <c r="J273" i="151"/>
  <c r="D273" i="151"/>
  <c r="F265" i="151"/>
  <c r="J265" i="151"/>
  <c r="D265" i="151"/>
  <c r="F257" i="151"/>
  <c r="J257" i="151"/>
  <c r="D257" i="151"/>
  <c r="F249" i="151"/>
  <c r="F241" i="151"/>
  <c r="J241" i="151"/>
  <c r="D241" i="151"/>
  <c r="F233" i="151"/>
  <c r="J233" i="151"/>
  <c r="D233" i="151"/>
  <c r="F225" i="151"/>
  <c r="J225" i="151"/>
  <c r="D225" i="151"/>
  <c r="F217" i="151"/>
  <c r="F209" i="151"/>
  <c r="J209" i="151"/>
  <c r="D209" i="151"/>
  <c r="F201" i="151"/>
  <c r="J201" i="151"/>
  <c r="D201" i="151"/>
  <c r="F193" i="151"/>
  <c r="F185" i="151"/>
  <c r="F177" i="151"/>
  <c r="J177" i="151"/>
  <c r="D177" i="151"/>
  <c r="F169" i="151"/>
  <c r="J169" i="151"/>
  <c r="D169" i="151"/>
  <c r="F161" i="151"/>
  <c r="J161" i="151"/>
  <c r="D161" i="151"/>
  <c r="F153" i="151"/>
  <c r="J153" i="151"/>
  <c r="D153" i="151"/>
  <c r="F145" i="151"/>
  <c r="J145" i="151"/>
  <c r="D145" i="151"/>
  <c r="F508" i="151"/>
  <c r="J508" i="151"/>
  <c r="D508" i="151"/>
  <c r="F450" i="151"/>
  <c r="J450" i="151"/>
  <c r="D450" i="151"/>
  <c r="F402" i="151"/>
  <c r="F352" i="151"/>
  <c r="J352" i="151"/>
  <c r="D352" i="151"/>
  <c r="F330" i="151"/>
  <c r="F314" i="151"/>
  <c r="J314" i="151"/>
  <c r="D314" i="151"/>
  <c r="F306" i="151"/>
  <c r="J306" i="151"/>
  <c r="D306" i="151"/>
  <c r="F298" i="151"/>
  <c r="J298" i="151"/>
  <c r="D298" i="151"/>
  <c r="F290" i="151"/>
  <c r="J290" i="151"/>
  <c r="D290" i="151"/>
  <c r="F282" i="151"/>
  <c r="J282" i="151"/>
  <c r="F274" i="151"/>
  <c r="J274" i="151"/>
  <c r="F266" i="151"/>
  <c r="J266" i="151"/>
  <c r="D266" i="151"/>
  <c r="F258" i="151"/>
  <c r="J258" i="151"/>
  <c r="D258" i="151"/>
  <c r="F250" i="151"/>
  <c r="J250" i="151"/>
  <c r="D250" i="151"/>
  <c r="F242" i="151"/>
  <c r="J242" i="151"/>
  <c r="D242" i="151"/>
  <c r="F234" i="151"/>
  <c r="J234" i="151"/>
  <c r="D234" i="151"/>
  <c r="F226" i="151"/>
  <c r="J226" i="151"/>
  <c r="D226" i="151"/>
  <c r="F218" i="151"/>
  <c r="J218" i="151"/>
  <c r="D218" i="151"/>
  <c r="F210" i="151"/>
  <c r="J210" i="151"/>
  <c r="D210" i="151"/>
  <c r="F202" i="151"/>
  <c r="J202" i="151"/>
  <c r="D202" i="151"/>
  <c r="F194" i="151"/>
  <c r="J194" i="151"/>
  <c r="D194" i="151"/>
  <c r="F186" i="151"/>
  <c r="J186" i="151"/>
  <c r="D186" i="151"/>
  <c r="F178" i="151"/>
  <c r="J178" i="151"/>
  <c r="D178" i="151"/>
  <c r="F170" i="151"/>
  <c r="J170" i="151"/>
  <c r="D170" i="151"/>
  <c r="F162" i="151"/>
  <c r="J162" i="151"/>
  <c r="D162" i="151"/>
  <c r="F154" i="151"/>
  <c r="F146" i="151"/>
  <c r="J146" i="151"/>
  <c r="D146" i="151"/>
  <c r="F639" i="151"/>
  <c r="J639" i="151"/>
  <c r="D639" i="151"/>
  <c r="F378" i="151"/>
  <c r="J378" i="151"/>
  <c r="D378" i="151"/>
  <c r="F344" i="151"/>
  <c r="J344" i="151"/>
  <c r="D344" i="151"/>
  <c r="F322" i="151"/>
  <c r="F315" i="151"/>
  <c r="F307" i="151"/>
  <c r="J307" i="151"/>
  <c r="D307" i="151"/>
  <c r="F299" i="151"/>
  <c r="F291" i="151"/>
  <c r="F283" i="151"/>
  <c r="J283" i="151"/>
  <c r="D283" i="151"/>
  <c r="F275" i="151"/>
  <c r="J275" i="151"/>
  <c r="D275" i="151"/>
  <c r="F267" i="151"/>
  <c r="J267" i="151"/>
  <c r="D267" i="151"/>
  <c r="F259" i="151"/>
  <c r="F251" i="151"/>
  <c r="F243" i="151"/>
  <c r="J243" i="151"/>
  <c r="D243" i="151"/>
  <c r="F235" i="151"/>
  <c r="F227" i="151"/>
  <c r="F219" i="151"/>
  <c r="J219" i="151"/>
  <c r="D219" i="151"/>
  <c r="F211" i="151"/>
  <c r="J211" i="151"/>
  <c r="D211" i="151"/>
  <c r="F203" i="151"/>
  <c r="J203" i="151"/>
  <c r="D203" i="151"/>
  <c r="F195" i="151"/>
  <c r="F187" i="151"/>
  <c r="J187" i="151"/>
  <c r="D187" i="151"/>
  <c r="F179" i="151"/>
  <c r="J179" i="151"/>
  <c r="D179" i="151"/>
  <c r="F171" i="151"/>
  <c r="F163" i="151"/>
  <c r="F155" i="151"/>
  <c r="J155" i="151"/>
  <c r="D155" i="151"/>
  <c r="F147" i="151"/>
  <c r="J147" i="151"/>
  <c r="D147" i="151"/>
  <c r="F492" i="151"/>
  <c r="J492" i="151"/>
  <c r="D492" i="151"/>
  <c r="F418" i="151"/>
  <c r="J418" i="151"/>
  <c r="D418" i="151"/>
  <c r="F336" i="151"/>
  <c r="J336" i="151"/>
  <c r="D336" i="151"/>
  <c r="F316" i="151"/>
  <c r="J316" i="151"/>
  <c r="D316" i="151"/>
  <c r="F308" i="151"/>
  <c r="J308" i="151"/>
  <c r="D308" i="151"/>
  <c r="F300" i="151"/>
  <c r="J300" i="151"/>
  <c r="F292" i="151"/>
  <c r="J292" i="151"/>
  <c r="D292" i="151"/>
  <c r="F284" i="151"/>
  <c r="J284" i="151"/>
  <c r="D284" i="151"/>
  <c r="F276" i="151"/>
  <c r="J276" i="151"/>
  <c r="D276" i="151"/>
  <c r="F268" i="151"/>
  <c r="J268" i="151"/>
  <c r="D268" i="151"/>
  <c r="F260" i="151"/>
  <c r="J260" i="151"/>
  <c r="D260" i="151"/>
  <c r="F252" i="151"/>
  <c r="J252" i="151"/>
  <c r="D252" i="151"/>
  <c r="F244" i="151"/>
  <c r="J244" i="151"/>
  <c r="D244" i="151"/>
  <c r="F236" i="151"/>
  <c r="J236" i="151"/>
  <c r="D236" i="151"/>
  <c r="F228" i="151"/>
  <c r="J228" i="151"/>
  <c r="D228" i="151"/>
  <c r="F220" i="151"/>
  <c r="J220" i="151"/>
  <c r="D220" i="151"/>
  <c r="F212" i="151"/>
  <c r="J212" i="151"/>
  <c r="D212" i="151"/>
  <c r="F204" i="151"/>
  <c r="J204" i="151"/>
  <c r="D204" i="151"/>
  <c r="F196" i="151"/>
  <c r="J196" i="151"/>
  <c r="D196" i="151"/>
  <c r="F188" i="151"/>
  <c r="J188" i="151"/>
  <c r="D188" i="151"/>
  <c r="F394" i="151"/>
  <c r="F356" i="151"/>
  <c r="J356" i="151"/>
  <c r="D356" i="151"/>
  <c r="F328" i="151"/>
  <c r="J328" i="151"/>
  <c r="D328" i="151"/>
  <c r="F309" i="151"/>
  <c r="J309" i="151"/>
  <c r="D309" i="151"/>
  <c r="F301" i="151"/>
  <c r="J301" i="151"/>
  <c r="D301" i="151"/>
  <c r="F293" i="151"/>
  <c r="J293" i="151"/>
  <c r="D293" i="151"/>
  <c r="F285" i="151"/>
  <c r="J285" i="151"/>
  <c r="D285" i="151"/>
  <c r="F277" i="151"/>
  <c r="J277" i="151"/>
  <c r="D277" i="151"/>
  <c r="F269" i="151"/>
  <c r="F261" i="151"/>
  <c r="F253" i="151"/>
  <c r="J253" i="151"/>
  <c r="D253" i="151"/>
  <c r="F245" i="151"/>
  <c r="J245" i="151"/>
  <c r="D245" i="151"/>
  <c r="F237" i="151"/>
  <c r="J237" i="151"/>
  <c r="D237" i="151"/>
  <c r="F229" i="151"/>
  <c r="F221" i="151"/>
  <c r="J221" i="151"/>
  <c r="D221" i="151"/>
  <c r="F213" i="151"/>
  <c r="J213" i="151"/>
  <c r="D213" i="151"/>
  <c r="F205" i="151"/>
  <c r="F197" i="151"/>
  <c r="F189" i="151"/>
  <c r="J189" i="151"/>
  <c r="D189" i="151"/>
  <c r="F181" i="151"/>
  <c r="J181" i="151"/>
  <c r="D181" i="151"/>
  <c r="F173" i="151"/>
  <c r="J173" i="151"/>
  <c r="D173" i="151"/>
  <c r="F165" i="151"/>
  <c r="J165" i="151"/>
  <c r="D165" i="151"/>
  <c r="F157" i="151"/>
  <c r="F149" i="151"/>
  <c r="J149" i="151"/>
  <c r="D149" i="151"/>
  <c r="F141" i="151"/>
  <c r="J141" i="151"/>
  <c r="D141" i="151"/>
  <c r="F302" i="151"/>
  <c r="F238" i="151"/>
  <c r="J238" i="151"/>
  <c r="D238" i="151"/>
  <c r="F166" i="151"/>
  <c r="F152" i="151"/>
  <c r="J152" i="151"/>
  <c r="D152" i="151"/>
  <c r="F132" i="151"/>
  <c r="J132" i="151"/>
  <c r="D132" i="151"/>
  <c r="F124" i="151"/>
  <c r="J124" i="151"/>
  <c r="D124" i="151"/>
  <c r="F116" i="151"/>
  <c r="J116" i="151"/>
  <c r="D116" i="151"/>
  <c r="F108" i="151"/>
  <c r="J108" i="151"/>
  <c r="D108" i="151"/>
  <c r="F100" i="151"/>
  <c r="J100" i="151"/>
  <c r="D100" i="151"/>
  <c r="F92" i="151"/>
  <c r="J92" i="151"/>
  <c r="D92" i="151"/>
  <c r="F84" i="151"/>
  <c r="J84" i="151"/>
  <c r="D84" i="151"/>
  <c r="F76" i="151"/>
  <c r="J76" i="151"/>
  <c r="D76" i="151"/>
  <c r="F68" i="151"/>
  <c r="J68" i="151"/>
  <c r="D68" i="151"/>
  <c r="F60" i="151"/>
  <c r="F52" i="151"/>
  <c r="J52" i="151"/>
  <c r="D52" i="151"/>
  <c r="F44" i="151"/>
  <c r="F36" i="151"/>
  <c r="J36" i="151"/>
  <c r="D36" i="151"/>
  <c r="F434" i="151"/>
  <c r="J434" i="151"/>
  <c r="D434" i="151"/>
  <c r="F278" i="151"/>
  <c r="J278" i="151"/>
  <c r="D278" i="151"/>
  <c r="F214" i="151"/>
  <c r="J214" i="151"/>
  <c r="D214" i="151"/>
  <c r="F180" i="151"/>
  <c r="J180" i="151"/>
  <c r="D180" i="151"/>
  <c r="F158" i="151"/>
  <c r="J158" i="151"/>
  <c r="D158" i="151"/>
  <c r="F144" i="151"/>
  <c r="J144" i="151"/>
  <c r="D144" i="151"/>
  <c r="F140" i="151"/>
  <c r="J140" i="151"/>
  <c r="D140" i="151"/>
  <c r="F133" i="151"/>
  <c r="J133" i="151"/>
  <c r="D133" i="151"/>
  <c r="F125" i="151"/>
  <c r="J125" i="151"/>
  <c r="D125" i="151"/>
  <c r="F117" i="151"/>
  <c r="J117" i="151"/>
  <c r="D117" i="151"/>
  <c r="F109" i="151"/>
  <c r="J109" i="151"/>
  <c r="D109" i="151"/>
  <c r="F101" i="151"/>
  <c r="J101" i="151"/>
  <c r="D101" i="151"/>
  <c r="F93" i="151"/>
  <c r="J93" i="151"/>
  <c r="D93" i="151"/>
  <c r="F85" i="151"/>
  <c r="J85" i="151"/>
  <c r="D85" i="151"/>
  <c r="F77" i="151"/>
  <c r="F69" i="151"/>
  <c r="J69" i="151"/>
  <c r="D69" i="151"/>
  <c r="F61" i="151"/>
  <c r="J61" i="151"/>
  <c r="D61" i="151"/>
  <c r="F320" i="151"/>
  <c r="J320" i="151"/>
  <c r="D320" i="151"/>
  <c r="F254" i="151"/>
  <c r="J254" i="151"/>
  <c r="D254" i="151"/>
  <c r="F190" i="151"/>
  <c r="J190" i="151"/>
  <c r="D190" i="151"/>
  <c r="F172" i="151"/>
  <c r="J172" i="151"/>
  <c r="D172" i="151"/>
  <c r="F150" i="151"/>
  <c r="J150" i="151"/>
  <c r="D150" i="151"/>
  <c r="F134" i="151"/>
  <c r="J134" i="151"/>
  <c r="D134" i="151"/>
  <c r="F126" i="151"/>
  <c r="F118" i="151"/>
  <c r="J118" i="151"/>
  <c r="D118" i="151"/>
  <c r="F110" i="151"/>
  <c r="J110" i="151"/>
  <c r="D110" i="151"/>
  <c r="F102" i="151"/>
  <c r="J102" i="151"/>
  <c r="D102" i="151"/>
  <c r="F94" i="151"/>
  <c r="J94" i="151"/>
  <c r="D94" i="151"/>
  <c r="F86" i="151"/>
  <c r="J86" i="151"/>
  <c r="D86" i="151"/>
  <c r="F78" i="151"/>
  <c r="J78" i="151"/>
  <c r="D78" i="151"/>
  <c r="F70" i="151"/>
  <c r="J70" i="151"/>
  <c r="D70" i="151"/>
  <c r="F62" i="151"/>
  <c r="F54" i="151"/>
  <c r="J54" i="151"/>
  <c r="D54" i="151"/>
  <c r="F46" i="151"/>
  <c r="J46" i="151"/>
  <c r="D46" i="151"/>
  <c r="F38" i="151"/>
  <c r="J38" i="151"/>
  <c r="D38" i="151"/>
  <c r="F294" i="151"/>
  <c r="J294" i="151"/>
  <c r="D294" i="151"/>
  <c r="F230" i="151"/>
  <c r="F164" i="151"/>
  <c r="J164" i="151"/>
  <c r="D164" i="151"/>
  <c r="F135" i="151"/>
  <c r="J135" i="151"/>
  <c r="D135" i="151"/>
  <c r="F127" i="151"/>
  <c r="J127" i="151"/>
  <c r="F119" i="151"/>
  <c r="J119" i="151"/>
  <c r="D119" i="151"/>
  <c r="F111" i="151"/>
  <c r="J111" i="151"/>
  <c r="D111" i="151"/>
  <c r="F103" i="151"/>
  <c r="J103" i="151"/>
  <c r="D103" i="151"/>
  <c r="F95" i="151"/>
  <c r="J95" i="151"/>
  <c r="D95" i="151"/>
  <c r="F87" i="151"/>
  <c r="J87" i="151"/>
  <c r="D87" i="151"/>
  <c r="F79" i="151"/>
  <c r="J79" i="151"/>
  <c r="D79" i="151"/>
  <c r="F71" i="151"/>
  <c r="J71" i="151"/>
  <c r="D71" i="151"/>
  <c r="F63" i="151"/>
  <c r="J63" i="151"/>
  <c r="D63" i="151"/>
  <c r="F55" i="151"/>
  <c r="J55" i="151"/>
  <c r="D55" i="151"/>
  <c r="F47" i="151"/>
  <c r="J47" i="151"/>
  <c r="D47" i="151"/>
  <c r="F39" i="151"/>
  <c r="J39" i="151"/>
  <c r="D39" i="151"/>
  <c r="F370" i="151"/>
  <c r="J370" i="151"/>
  <c r="D370" i="151"/>
  <c r="F270" i="151"/>
  <c r="J270" i="151"/>
  <c r="D270" i="151"/>
  <c r="F206" i="151"/>
  <c r="J206" i="151"/>
  <c r="D206" i="151"/>
  <c r="F156" i="151"/>
  <c r="J156" i="151"/>
  <c r="D156" i="151"/>
  <c r="F136" i="151"/>
  <c r="J136" i="151"/>
  <c r="D136" i="151"/>
  <c r="F128" i="151"/>
  <c r="J128" i="151"/>
  <c r="D128" i="151"/>
  <c r="F120" i="151"/>
  <c r="J120" i="151"/>
  <c r="D120" i="151"/>
  <c r="F112" i="151"/>
  <c r="J112" i="151"/>
  <c r="D112" i="151"/>
  <c r="F104" i="151"/>
  <c r="F96" i="151"/>
  <c r="J96" i="151"/>
  <c r="D96" i="151"/>
  <c r="F88" i="151"/>
  <c r="J88" i="151"/>
  <c r="D88" i="151"/>
  <c r="F80" i="151"/>
  <c r="J80" i="151"/>
  <c r="D80" i="151"/>
  <c r="F72" i="151"/>
  <c r="J72" i="151"/>
  <c r="D72" i="151"/>
  <c r="F64" i="151"/>
  <c r="J64" i="151"/>
  <c r="D64" i="151"/>
  <c r="F56" i="151"/>
  <c r="J56" i="151"/>
  <c r="D56" i="151"/>
  <c r="F48" i="151"/>
  <c r="J48" i="151"/>
  <c r="D48" i="151"/>
  <c r="F40" i="151"/>
  <c r="J40" i="151"/>
  <c r="D40" i="151"/>
  <c r="F310" i="151"/>
  <c r="J310" i="151"/>
  <c r="D310" i="151"/>
  <c r="F246" i="151"/>
  <c r="J246" i="151"/>
  <c r="D246" i="151"/>
  <c r="F176" i="151"/>
  <c r="J176" i="151"/>
  <c r="F148" i="151"/>
  <c r="J148" i="151"/>
  <c r="D148" i="151"/>
  <c r="F142" i="151"/>
  <c r="J142" i="151"/>
  <c r="D142" i="151"/>
  <c r="F137" i="151"/>
  <c r="J137" i="151"/>
  <c r="D137" i="151"/>
  <c r="F129" i="151"/>
  <c r="J129" i="151"/>
  <c r="D129" i="151"/>
  <c r="F121" i="151"/>
  <c r="J121" i="151"/>
  <c r="D121" i="151"/>
  <c r="F113" i="151"/>
  <c r="J113" i="151"/>
  <c r="D113" i="151"/>
  <c r="F105" i="151"/>
  <c r="J105" i="151"/>
  <c r="D105" i="151"/>
  <c r="F97" i="151"/>
  <c r="J97" i="151"/>
  <c r="D97" i="151"/>
  <c r="F89" i="151"/>
  <c r="J89" i="151"/>
  <c r="D89" i="151"/>
  <c r="F81" i="151"/>
  <c r="J81" i="151"/>
  <c r="D81" i="151"/>
  <c r="F73" i="151"/>
  <c r="J73" i="151"/>
  <c r="D73" i="151"/>
  <c r="F65" i="151"/>
  <c r="J65" i="151"/>
  <c r="D65" i="151"/>
  <c r="F57" i="151"/>
  <c r="J57" i="151"/>
  <c r="D57" i="151"/>
  <c r="F286" i="151"/>
  <c r="J286" i="151"/>
  <c r="D286" i="151"/>
  <c r="F222" i="151"/>
  <c r="J222" i="151"/>
  <c r="D222" i="151"/>
  <c r="F182" i="151"/>
  <c r="F168" i="151"/>
  <c r="J168" i="151"/>
  <c r="D168" i="151"/>
  <c r="F138" i="151"/>
  <c r="J138" i="151"/>
  <c r="D138" i="151"/>
  <c r="F130" i="151"/>
  <c r="J130" i="151"/>
  <c r="D130" i="151"/>
  <c r="F122" i="151"/>
  <c r="J122" i="151"/>
  <c r="D122" i="151"/>
  <c r="F114" i="151"/>
  <c r="J114" i="151"/>
  <c r="D114" i="151"/>
  <c r="F106" i="151"/>
  <c r="F98" i="151"/>
  <c r="J98" i="151"/>
  <c r="D98" i="151"/>
  <c r="F90" i="151"/>
  <c r="J90" i="151"/>
  <c r="D90" i="151"/>
  <c r="F82" i="151"/>
  <c r="F74" i="151"/>
  <c r="J74" i="151"/>
  <c r="D74" i="151"/>
  <c r="F66" i="151"/>
  <c r="J66" i="151"/>
  <c r="D66" i="151"/>
  <c r="F58" i="151"/>
  <c r="J58" i="151"/>
  <c r="D58" i="151"/>
  <c r="F50" i="151"/>
  <c r="F42" i="151"/>
  <c r="J42" i="151"/>
  <c r="D42" i="151"/>
  <c r="F18" i="151"/>
  <c r="J18" i="151"/>
  <c r="D18" i="151"/>
  <c r="F26" i="151"/>
  <c r="J26" i="151"/>
  <c r="D26" i="151"/>
  <c r="F34" i="151"/>
  <c r="J34" i="151"/>
  <c r="D34" i="151"/>
  <c r="J50" i="151"/>
  <c r="D50" i="151"/>
  <c r="J60" i="151"/>
  <c r="D60" i="151"/>
  <c r="J62" i="151"/>
  <c r="D62" i="151"/>
  <c r="J82" i="151"/>
  <c r="D82" i="151"/>
  <c r="F99" i="151"/>
  <c r="J99" i="151"/>
  <c r="D99" i="151"/>
  <c r="J104" i="151"/>
  <c r="D104" i="151"/>
  <c r="J126" i="151"/>
  <c r="D126" i="151"/>
  <c r="J154" i="151"/>
  <c r="D154" i="151"/>
  <c r="F17" i="151"/>
  <c r="J17" i="151"/>
  <c r="D17" i="151"/>
  <c r="F25" i="151"/>
  <c r="J25" i="151"/>
  <c r="D25" i="151"/>
  <c r="F33" i="151"/>
  <c r="J33" i="151"/>
  <c r="D33" i="151"/>
  <c r="F43" i="151"/>
  <c r="J43" i="151"/>
  <c r="D43" i="151"/>
  <c r="J44" i="151"/>
  <c r="D44" i="151"/>
  <c r="F59" i="151"/>
  <c r="J59" i="151"/>
  <c r="D59" i="151"/>
  <c r="J77" i="151"/>
  <c r="D77" i="151"/>
  <c r="J106" i="151"/>
  <c r="D106" i="151"/>
  <c r="F123" i="151"/>
  <c r="J123" i="151"/>
  <c r="D123" i="151"/>
  <c r="D127" i="151"/>
  <c r="J160" i="151"/>
  <c r="D160" i="151"/>
  <c r="J280" i="151"/>
  <c r="D280" i="151"/>
  <c r="F348" i="151"/>
  <c r="J348" i="151"/>
  <c r="D348" i="151"/>
  <c r="J166" i="151"/>
  <c r="D166" i="151"/>
  <c r="D176" i="151"/>
  <c r="J185" i="151"/>
  <c r="D185" i="151"/>
  <c r="J205" i="151"/>
  <c r="D205" i="151"/>
  <c r="J227" i="151"/>
  <c r="D227" i="151"/>
  <c r="J249" i="151"/>
  <c r="D249" i="151"/>
  <c r="J291" i="151"/>
  <c r="D291" i="151"/>
  <c r="J302" i="151"/>
  <c r="D302" i="151"/>
  <c r="J313" i="151"/>
  <c r="D313" i="151"/>
  <c r="J163" i="151"/>
  <c r="D163" i="151"/>
  <c r="J174" i="151"/>
  <c r="D174" i="151"/>
  <c r="J207" i="151"/>
  <c r="D207" i="151"/>
  <c r="J229" i="151"/>
  <c r="D229" i="151"/>
  <c r="J251" i="151"/>
  <c r="D251" i="151"/>
  <c r="J271" i="151"/>
  <c r="D271" i="151"/>
  <c r="J315" i="151"/>
  <c r="D315" i="151"/>
  <c r="J338" i="151"/>
  <c r="D338" i="151"/>
  <c r="J395" i="151"/>
  <c r="D395" i="151"/>
  <c r="J171" i="151"/>
  <c r="D171" i="151"/>
  <c r="J182" i="151"/>
  <c r="D182" i="151"/>
  <c r="D274" i="151"/>
  <c r="J157" i="151"/>
  <c r="D157" i="151"/>
  <c r="J193" i="151"/>
  <c r="D193" i="151"/>
  <c r="J235" i="151"/>
  <c r="D235" i="151"/>
  <c r="J299" i="151"/>
  <c r="D299" i="151"/>
  <c r="J195" i="151"/>
  <c r="D195" i="151"/>
  <c r="J208" i="151"/>
  <c r="D208" i="151"/>
  <c r="J217" i="151"/>
  <c r="D217" i="151"/>
  <c r="J259" i="151"/>
  <c r="D259" i="151"/>
  <c r="J272" i="151"/>
  <c r="D272" i="151"/>
  <c r="J281" i="151"/>
  <c r="D281" i="151"/>
  <c r="D300" i="151"/>
  <c r="J386" i="151"/>
  <c r="D386" i="151"/>
  <c r="J159" i="151"/>
  <c r="D159" i="151"/>
  <c r="J197" i="151"/>
  <c r="D197" i="151"/>
  <c r="J230" i="151"/>
  <c r="D230" i="151"/>
  <c r="J232" i="151"/>
  <c r="D232" i="151"/>
  <c r="J261" i="151"/>
  <c r="D261" i="151"/>
  <c r="D282" i="151"/>
  <c r="D438" i="151"/>
  <c r="J167" i="151"/>
  <c r="D167" i="151"/>
  <c r="J199" i="151"/>
  <c r="D199" i="151"/>
  <c r="J263" i="151"/>
  <c r="D263" i="151"/>
  <c r="J269" i="151"/>
  <c r="D269" i="151"/>
  <c r="J349" i="151"/>
  <c r="D349" i="151"/>
  <c r="J354" i="151"/>
  <c r="D354" i="151"/>
  <c r="D376" i="151"/>
  <c r="J412" i="151"/>
  <c r="D412" i="151"/>
  <c r="J419" i="151"/>
  <c r="D419" i="151"/>
  <c r="J572" i="151"/>
  <c r="D572" i="151"/>
  <c r="J351" i="151"/>
  <c r="D351" i="151"/>
  <c r="J359" i="151"/>
  <c r="D359" i="151"/>
  <c r="J423" i="151"/>
  <c r="D423" i="151"/>
  <c r="J436" i="151"/>
  <c r="D436" i="151"/>
  <c r="J361" i="151"/>
  <c r="D361" i="151"/>
  <c r="D382" i="151"/>
  <c r="J383" i="151"/>
  <c r="D383" i="151"/>
  <c r="J394" i="151"/>
  <c r="D394" i="151"/>
  <c r="J405" i="151"/>
  <c r="D405" i="151"/>
  <c r="J425" i="151"/>
  <c r="D425" i="151"/>
  <c r="J513" i="151"/>
  <c r="D513" i="151"/>
  <c r="J535" i="151"/>
  <c r="D535" i="151"/>
  <c r="D643" i="151"/>
  <c r="D324" i="151"/>
  <c r="J331" i="151"/>
  <c r="D331" i="151"/>
  <c r="J363" i="151"/>
  <c r="D363" i="151"/>
  <c r="J365" i="151"/>
  <c r="D365" i="151"/>
  <c r="D384" i="151"/>
  <c r="J420" i="151"/>
  <c r="D420" i="151"/>
  <c r="J427" i="151"/>
  <c r="D427" i="151"/>
  <c r="J429" i="151"/>
  <c r="D429" i="151"/>
  <c r="J339" i="151"/>
  <c r="D339" i="151"/>
  <c r="J380" i="151"/>
  <c r="D380" i="151"/>
  <c r="J322" i="151"/>
  <c r="D322" i="151"/>
  <c r="J369" i="151"/>
  <c r="D369" i="151"/>
  <c r="J402" i="151"/>
  <c r="D402" i="151"/>
  <c r="J433" i="151"/>
  <c r="D433" i="151"/>
  <c r="J330" i="151"/>
  <c r="D330" i="151"/>
  <c r="J341" i="151"/>
  <c r="D341" i="151"/>
  <c r="J355" i="151"/>
  <c r="D355" i="151"/>
  <c r="J362" i="151"/>
  <c r="D362" i="151"/>
  <c r="J373" i="151"/>
  <c r="D373" i="151"/>
  <c r="J415" i="151"/>
  <c r="D415" i="151"/>
  <c r="J426" i="151"/>
  <c r="D426" i="151"/>
  <c r="J437" i="151"/>
  <c r="D437" i="151"/>
  <c r="J462" i="151"/>
  <c r="D462" i="151"/>
  <c r="J459" i="151"/>
  <c r="D459" i="151"/>
  <c r="J495" i="151"/>
  <c r="D495" i="151"/>
  <c r="J499" i="151"/>
  <c r="D499" i="151"/>
  <c r="D536" i="151"/>
  <c r="J548" i="151"/>
  <c r="D548" i="151"/>
  <c r="J550" i="151"/>
  <c r="D550" i="151"/>
  <c r="J557" i="151"/>
  <c r="D557" i="151"/>
  <c r="J484" i="151"/>
  <c r="D484" i="151"/>
  <c r="J510" i="151"/>
  <c r="D510" i="151"/>
  <c r="J517" i="151"/>
  <c r="D517" i="151"/>
  <c r="J523" i="151"/>
  <c r="D523" i="151"/>
  <c r="J708" i="151"/>
  <c r="D708" i="151"/>
  <c r="J453" i="151"/>
  <c r="D453" i="151"/>
  <c r="J541" i="151"/>
  <c r="D541" i="151"/>
  <c r="J567" i="151"/>
  <c r="D567" i="151"/>
  <c r="J571" i="151"/>
  <c r="D571" i="151"/>
  <c r="J461" i="151"/>
  <c r="D461" i="151"/>
  <c r="J491" i="151"/>
  <c r="D491" i="151"/>
  <c r="J579" i="151"/>
  <c r="D579" i="151"/>
  <c r="D753" i="151"/>
  <c r="J444" i="151"/>
  <c r="D444" i="151"/>
  <c r="J505" i="151"/>
  <c r="D505" i="151"/>
  <c r="J525" i="151"/>
  <c r="D525" i="151"/>
  <c r="J527" i="151"/>
  <c r="D527" i="151"/>
  <c r="J670" i="151"/>
  <c r="D670" i="151"/>
  <c r="J449" i="151"/>
  <c r="D449" i="151"/>
  <c r="J463" i="151"/>
  <c r="D463" i="151"/>
  <c r="J542" i="151"/>
  <c r="D542" i="151"/>
  <c r="J555" i="151"/>
  <c r="D555" i="151"/>
  <c r="J743" i="151"/>
  <c r="D743" i="151"/>
  <c r="J471" i="151"/>
  <c r="D471" i="151"/>
  <c r="J500" i="151"/>
  <c r="D500" i="151"/>
  <c r="J502" i="151"/>
  <c r="D502" i="151"/>
  <c r="J515" i="151"/>
  <c r="D515" i="151"/>
  <c r="D530" i="151"/>
  <c r="J564" i="151"/>
  <c r="D564" i="151"/>
  <c r="J609" i="151"/>
  <c r="D609" i="151"/>
  <c r="J644" i="151"/>
  <c r="D644" i="151"/>
  <c r="J664" i="151"/>
  <c r="D664" i="151"/>
  <c r="J666" i="151"/>
  <c r="D666" i="151"/>
  <c r="J580" i="151"/>
  <c r="D580" i="151"/>
  <c r="J591" i="151"/>
  <c r="D591" i="151"/>
  <c r="J606" i="151"/>
  <c r="D606" i="151"/>
  <c r="J615" i="151"/>
  <c r="D615" i="151"/>
  <c r="J624" i="151"/>
  <c r="D624" i="151"/>
  <c r="J626" i="151"/>
  <c r="D626" i="151"/>
  <c r="J679" i="151"/>
  <c r="D679" i="151"/>
  <c r="J694" i="151"/>
  <c r="D694" i="151"/>
  <c r="J778" i="151"/>
  <c r="D778" i="151"/>
  <c r="J641" i="151"/>
  <c r="D641" i="151"/>
  <c r="D669" i="151"/>
  <c r="J703" i="151"/>
  <c r="D703" i="151"/>
  <c r="J705" i="151"/>
  <c r="D705" i="151"/>
  <c r="J574" i="151"/>
  <c r="D574" i="151"/>
  <c r="J630" i="151"/>
  <c r="D630" i="151"/>
  <c r="J665" i="151"/>
  <c r="D665" i="151"/>
  <c r="J678" i="151"/>
  <c r="D678" i="151"/>
  <c r="J926" i="151"/>
  <c r="D926" i="151"/>
  <c r="J612" i="151"/>
  <c r="D612" i="151"/>
  <c r="J676" i="151"/>
  <c r="D676" i="151"/>
  <c r="J702" i="151"/>
  <c r="D702" i="151"/>
  <c r="J715" i="151"/>
  <c r="D715" i="151"/>
  <c r="J767" i="151"/>
  <c r="D767" i="151"/>
  <c r="J769" i="151"/>
  <c r="D769" i="151"/>
  <c r="J813" i="151"/>
  <c r="D813" i="151"/>
  <c r="J602" i="151"/>
  <c r="D602" i="151"/>
  <c r="J607" i="151"/>
  <c r="D607" i="151"/>
  <c r="J614" i="151"/>
  <c r="D614" i="151"/>
  <c r="D635" i="151"/>
  <c r="J636" i="151"/>
  <c r="D636" i="151"/>
  <c r="J649" i="151"/>
  <c r="D649" i="151"/>
  <c r="J656" i="151"/>
  <c r="D656" i="151"/>
  <c r="J658" i="151"/>
  <c r="D658" i="151"/>
  <c r="J700" i="151"/>
  <c r="D700" i="151"/>
  <c r="J893" i="151"/>
  <c r="D893" i="151"/>
  <c r="J592" i="151"/>
  <c r="D592" i="151"/>
  <c r="J638" i="151"/>
  <c r="D638" i="151"/>
  <c r="J673" i="151"/>
  <c r="D673" i="151"/>
  <c r="J680" i="151"/>
  <c r="D680" i="151"/>
  <c r="J881" i="151"/>
  <c r="D881" i="151"/>
  <c r="J594" i="151"/>
  <c r="D594" i="151"/>
  <c r="J620" i="151"/>
  <c r="D620" i="151"/>
  <c r="D661" i="151"/>
  <c r="J684" i="151"/>
  <c r="D684" i="151"/>
  <c r="J695" i="151"/>
  <c r="D695" i="151"/>
  <c r="J727" i="151"/>
  <c r="D727" i="151"/>
  <c r="J728" i="151"/>
  <c r="D728" i="151"/>
  <c r="J794" i="151"/>
  <c r="D794" i="151"/>
  <c r="J858" i="151"/>
  <c r="D858" i="151"/>
  <c r="J946" i="151"/>
  <c r="D946" i="151"/>
  <c r="J748" i="151"/>
  <c r="D748" i="151"/>
  <c r="J759" i="151"/>
  <c r="D759" i="151"/>
  <c r="J827" i="151"/>
  <c r="D827" i="151"/>
  <c r="J854" i="151"/>
  <c r="D854" i="151"/>
  <c r="J756" i="151"/>
  <c r="D756" i="151"/>
  <c r="J714" i="151"/>
  <c r="D714" i="151"/>
  <c r="J742" i="151"/>
  <c r="D742" i="151"/>
  <c r="D757" i="151"/>
  <c r="J783" i="151"/>
  <c r="D783" i="151"/>
  <c r="J890" i="151"/>
  <c r="D890" i="151"/>
  <c r="J961" i="151"/>
  <c r="D961" i="151"/>
  <c r="J720" i="151"/>
  <c r="D720" i="151"/>
  <c r="J750" i="151"/>
  <c r="D750" i="151"/>
  <c r="J818" i="151"/>
  <c r="D818" i="151"/>
  <c r="J826" i="151"/>
  <c r="D826" i="151"/>
  <c r="J849" i="151"/>
  <c r="D849" i="151"/>
  <c r="D721" i="151"/>
  <c r="D737" i="151"/>
  <c r="J744" i="151"/>
  <c r="D744" i="151"/>
  <c r="J758" i="151"/>
  <c r="D758" i="151"/>
  <c r="J772" i="151"/>
  <c r="D772" i="151"/>
  <c r="J791" i="151"/>
  <c r="D791" i="151"/>
  <c r="J716" i="151"/>
  <c r="D716" i="151"/>
  <c r="J752" i="151"/>
  <c r="D752" i="151"/>
  <c r="J774" i="151"/>
  <c r="D774" i="151"/>
  <c r="J784" i="151"/>
  <c r="D784" i="151"/>
  <c r="J788" i="151"/>
  <c r="D788" i="151"/>
  <c r="J805" i="151"/>
  <c r="D805" i="151"/>
  <c r="J840" i="151"/>
  <c r="D840" i="151"/>
  <c r="D792" i="151"/>
  <c r="J799" i="151"/>
  <c r="D799" i="151"/>
  <c r="J835" i="151"/>
  <c r="D835" i="151"/>
  <c r="J856" i="151"/>
  <c r="D856" i="151"/>
  <c r="J871" i="151"/>
  <c r="D871" i="151"/>
  <c r="J921" i="151"/>
  <c r="D921" i="151"/>
  <c r="J941" i="151"/>
  <c r="D941" i="151"/>
  <c r="J985" i="151"/>
  <c r="D985" i="151"/>
  <c r="J793" i="151"/>
  <c r="D793" i="151"/>
  <c r="J829" i="151"/>
  <c r="D829" i="151"/>
  <c r="D852" i="151"/>
  <c r="J919" i="151"/>
  <c r="D919" i="151"/>
  <c r="J930" i="151"/>
  <c r="D930" i="151"/>
  <c r="J963" i="151"/>
  <c r="D963" i="151"/>
  <c r="J974" i="151"/>
  <c r="D974" i="151"/>
  <c r="J983" i="151"/>
  <c r="D983" i="151"/>
  <c r="J994" i="151"/>
  <c r="D994" i="151"/>
  <c r="J790" i="151"/>
  <c r="D790" i="151"/>
  <c r="J815" i="151"/>
  <c r="D815" i="151"/>
  <c r="J837" i="151"/>
  <c r="D837" i="151"/>
  <c r="J848" i="151"/>
  <c r="D848" i="151"/>
  <c r="J875" i="151"/>
  <c r="D875" i="151"/>
  <c r="J907" i="151"/>
  <c r="D907" i="151"/>
  <c r="J934" i="151"/>
  <c r="D934" i="151"/>
  <c r="J954" i="151"/>
  <c r="D954" i="151"/>
  <c r="J998" i="151"/>
  <c r="D998" i="151"/>
  <c r="J795" i="151"/>
  <c r="D795" i="151"/>
  <c r="D802" i="151"/>
  <c r="J845" i="151"/>
  <c r="D845" i="151"/>
  <c r="J870" i="151"/>
  <c r="D870" i="151"/>
  <c r="J877" i="151"/>
  <c r="D877" i="151"/>
  <c r="J897" i="151"/>
  <c r="D897" i="151"/>
  <c r="J902" i="151"/>
  <c r="D902" i="151"/>
  <c r="D908" i="151"/>
  <c r="D944" i="151"/>
  <c r="J806" i="151"/>
  <c r="D806" i="151"/>
  <c r="J855" i="151"/>
  <c r="D855" i="151"/>
  <c r="J872" i="151"/>
  <c r="D872" i="151"/>
  <c r="J899" i="151"/>
  <c r="D899" i="151"/>
  <c r="J918" i="151"/>
  <c r="D918" i="151"/>
  <c r="J953" i="151"/>
  <c r="D953" i="151"/>
  <c r="J971" i="151"/>
  <c r="D971" i="151"/>
  <c r="D804" i="151"/>
  <c r="J825" i="151"/>
  <c r="D825" i="151"/>
  <c r="J869" i="151"/>
  <c r="D869" i="151"/>
  <c r="J889" i="151"/>
  <c r="D889" i="151"/>
  <c r="J894" i="151"/>
  <c r="D894" i="151"/>
  <c r="J901" i="151"/>
  <c r="D901" i="151"/>
  <c r="D928" i="151"/>
  <c r="J933" i="151"/>
  <c r="D933" i="151"/>
  <c r="J977" i="151"/>
  <c r="D977" i="151"/>
  <c r="J986" i="151"/>
  <c r="D986" i="151"/>
  <c r="J779" i="151"/>
  <c r="D779" i="151"/>
  <c r="J782" i="151"/>
  <c r="D782" i="151"/>
  <c r="J822" i="151"/>
  <c r="D822" i="151"/>
  <c r="J833" i="151"/>
  <c r="D833" i="151"/>
  <c r="J847" i="151"/>
  <c r="D847" i="151"/>
  <c r="J859" i="151"/>
  <c r="D859" i="151"/>
  <c r="J891" i="151"/>
  <c r="D891" i="151"/>
  <c r="J911" i="151"/>
  <c r="D911" i="151"/>
  <c r="J922" i="151"/>
  <c r="D922" i="151"/>
  <c r="J955" i="151"/>
  <c r="D955" i="151"/>
  <c r="J966" i="151"/>
  <c r="D966" i="151"/>
  <c r="J975" i="151"/>
  <c r="D975" i="151"/>
  <c r="J997" i="151"/>
  <c r="D997" i="151"/>
  <c r="J999" i="151"/>
  <c r="D999" i="151"/>
  <c r="S5" i="147"/>
  <c r="R5" i="147"/>
  <c r="Q5" i="147"/>
  <c r="P5" i="147"/>
  <c r="O5" i="147"/>
  <c r="K7" i="146"/>
  <c r="K8" i="146"/>
  <c r="K9" i="146"/>
  <c r="K10" i="146"/>
  <c r="K11" i="146"/>
  <c r="K12" i="146"/>
  <c r="K13" i="146"/>
  <c r="K14" i="146"/>
  <c r="K15" i="146"/>
  <c r="K16" i="146"/>
  <c r="K17" i="146"/>
  <c r="K18" i="146"/>
  <c r="K19" i="146"/>
  <c r="K20" i="146"/>
  <c r="K21" i="146"/>
  <c r="K22" i="146"/>
  <c r="K23" i="146"/>
  <c r="K24" i="146"/>
  <c r="K25" i="146"/>
  <c r="K26" i="146"/>
  <c r="K27" i="146"/>
  <c r="K28" i="146"/>
  <c r="K29" i="146"/>
  <c r="K30" i="146"/>
  <c r="K31" i="146"/>
  <c r="K32" i="146"/>
  <c r="K33" i="146"/>
  <c r="K34" i="146"/>
  <c r="K35" i="146"/>
  <c r="K36" i="146"/>
  <c r="K37" i="146"/>
  <c r="K38" i="146"/>
  <c r="K39" i="146"/>
  <c r="K40" i="146"/>
  <c r="K41" i="146"/>
  <c r="K42" i="146"/>
  <c r="K43" i="146"/>
  <c r="K44" i="146"/>
  <c r="K45" i="146"/>
  <c r="K46" i="146"/>
  <c r="K47" i="146"/>
  <c r="K48" i="146"/>
  <c r="K49" i="146"/>
  <c r="K50" i="146"/>
  <c r="K51" i="146"/>
  <c r="K52" i="146"/>
  <c r="K53" i="146"/>
  <c r="K54" i="146"/>
  <c r="K55" i="146"/>
  <c r="K56" i="146"/>
  <c r="K57" i="146"/>
  <c r="K58" i="146"/>
  <c r="K59" i="146"/>
  <c r="K60" i="146"/>
  <c r="K61" i="146"/>
  <c r="K62" i="146"/>
  <c r="K63" i="146"/>
  <c r="K64" i="146"/>
  <c r="K65" i="146"/>
  <c r="K66" i="146"/>
  <c r="K67" i="146"/>
  <c r="K68" i="146"/>
  <c r="K69" i="146"/>
  <c r="K70" i="146"/>
  <c r="K71" i="146"/>
  <c r="K72" i="146"/>
  <c r="K73" i="146"/>
  <c r="K74" i="146"/>
  <c r="K75" i="146"/>
  <c r="K76" i="146"/>
  <c r="K77" i="146"/>
  <c r="K78" i="146"/>
  <c r="K79" i="146"/>
  <c r="K80" i="146"/>
  <c r="K81" i="146"/>
  <c r="K82" i="146"/>
  <c r="K83" i="146"/>
  <c r="K84" i="146"/>
  <c r="K85" i="146"/>
  <c r="K86" i="146"/>
  <c r="K87" i="146"/>
  <c r="K88" i="146"/>
  <c r="K89" i="146"/>
  <c r="K90" i="146"/>
  <c r="K91" i="146"/>
  <c r="K92" i="146"/>
  <c r="K93" i="146"/>
  <c r="K94" i="146"/>
  <c r="K95" i="146"/>
  <c r="K96" i="146"/>
  <c r="K97" i="146"/>
  <c r="K98" i="146"/>
  <c r="K99" i="146"/>
  <c r="K100" i="146"/>
  <c r="K101" i="146"/>
  <c r="K102" i="146"/>
  <c r="K103" i="146"/>
  <c r="K104" i="146"/>
  <c r="K105" i="146"/>
  <c r="K106" i="146"/>
  <c r="K107" i="146"/>
  <c r="K108" i="146"/>
  <c r="K109" i="146"/>
  <c r="K110" i="146"/>
  <c r="K111" i="146"/>
  <c r="K112" i="146"/>
  <c r="K113" i="146"/>
  <c r="K114" i="146"/>
  <c r="K115" i="146"/>
  <c r="K116" i="146"/>
  <c r="K117" i="146"/>
  <c r="K118" i="146"/>
  <c r="K119" i="146"/>
  <c r="K120" i="146"/>
  <c r="K121" i="146"/>
  <c r="K122" i="146"/>
  <c r="K123" i="146"/>
  <c r="K124" i="146"/>
  <c r="K125" i="146"/>
  <c r="K126" i="146"/>
  <c r="K127" i="146"/>
  <c r="K128" i="146"/>
  <c r="K129" i="146"/>
  <c r="K130" i="146"/>
  <c r="K131" i="146"/>
  <c r="K132" i="146"/>
  <c r="K133" i="146"/>
  <c r="K134" i="146"/>
  <c r="K135" i="146"/>
  <c r="K136" i="146"/>
  <c r="K137" i="146"/>
  <c r="K138" i="146"/>
  <c r="K139" i="146"/>
  <c r="K140" i="146"/>
  <c r="K141" i="146"/>
  <c r="K142" i="146"/>
  <c r="K143" i="146"/>
  <c r="K144" i="146"/>
  <c r="K145" i="146"/>
  <c r="K146" i="146"/>
  <c r="K147" i="146"/>
  <c r="K148" i="146"/>
  <c r="K149" i="146"/>
  <c r="K150" i="146"/>
  <c r="K151" i="146"/>
  <c r="K152" i="146"/>
  <c r="K153" i="146"/>
  <c r="K154" i="146"/>
  <c r="K155" i="146"/>
  <c r="K156" i="146"/>
  <c r="K157" i="146"/>
  <c r="K158" i="146"/>
  <c r="K159" i="146"/>
  <c r="K160" i="146"/>
  <c r="K161" i="146"/>
  <c r="K162" i="146"/>
  <c r="K163" i="146"/>
  <c r="K164" i="146"/>
  <c r="K165" i="146"/>
  <c r="K166" i="146"/>
  <c r="K167" i="146"/>
  <c r="K168" i="146"/>
  <c r="K169" i="146"/>
  <c r="K170" i="146"/>
  <c r="K171" i="146"/>
  <c r="K172" i="146"/>
  <c r="K173" i="146"/>
  <c r="K174" i="146"/>
  <c r="K175" i="146"/>
  <c r="K176" i="146"/>
  <c r="K177" i="146"/>
  <c r="K178" i="146"/>
  <c r="K179" i="146"/>
  <c r="K180" i="146"/>
  <c r="K181" i="146"/>
  <c r="K182" i="146"/>
  <c r="K183" i="146"/>
  <c r="K184" i="146"/>
  <c r="K185" i="146"/>
  <c r="K186" i="146"/>
  <c r="K187" i="146"/>
  <c r="K188" i="146"/>
  <c r="K189" i="146"/>
  <c r="K190" i="146"/>
  <c r="K191" i="146"/>
  <c r="K192" i="146"/>
  <c r="K193" i="146"/>
  <c r="K194" i="146"/>
  <c r="K195" i="146"/>
  <c r="K196" i="146"/>
  <c r="K197" i="146"/>
  <c r="AI32" i="151"/>
  <c r="AC47" i="151"/>
  <c r="AC50" i="151"/>
  <c r="AC52" i="151"/>
  <c r="AC49" i="151"/>
  <c r="M8" i="151" a="1"/>
  <c r="M8" i="151"/>
  <c r="P8" i="151" a="1"/>
  <c r="P8" i="151"/>
  <c r="P9" i="151"/>
  <c r="P10" i="151"/>
  <c r="P11" i="151"/>
  <c r="AC51" i="151"/>
  <c r="AC45" i="151"/>
  <c r="AC46" i="151"/>
  <c r="AB18" i="151" a="1"/>
  <c r="AB18" i="151"/>
  <c r="AB24" i="151" a="1"/>
  <c r="AB24" i="151"/>
  <c r="AB55" i="151" a="1"/>
  <c r="AB55" i="151"/>
  <c r="AB21" i="151" a="1"/>
  <c r="AB21" i="151"/>
  <c r="AB20" i="151" a="1"/>
  <c r="AB20" i="151"/>
  <c r="AB56" i="151" a="1"/>
  <c r="AB56" i="151"/>
  <c r="AB60" i="151" a="1"/>
  <c r="AB60" i="151"/>
  <c r="AB58" i="151" a="1"/>
  <c r="AB58" i="151"/>
  <c r="AD12" i="151" a="1"/>
  <c r="AD12" i="151"/>
  <c r="AD11" i="151" a="1"/>
  <c r="AD11" i="151"/>
  <c r="AB61" i="151" a="1"/>
  <c r="AB61" i="151"/>
  <c r="AB25" i="151" a="1"/>
  <c r="AB25" i="151"/>
  <c r="AD14" i="151" a="1"/>
  <c r="AD14" i="151"/>
  <c r="AE14" i="151"/>
  <c r="AC14" i="151"/>
  <c r="AB14" i="151"/>
  <c r="AB59" i="151" a="1"/>
  <c r="AB59" i="151"/>
  <c r="AD8" i="151" a="1"/>
  <c r="AD8" i="151"/>
  <c r="AD5" i="151" a="1"/>
  <c r="AD5" i="151"/>
  <c r="AD10" i="151" a="1"/>
  <c r="AD10" i="151"/>
  <c r="AB62" i="151" a="1"/>
  <c r="AB62" i="151"/>
  <c r="AD13" i="151" a="1"/>
  <c r="AD13" i="151"/>
  <c r="AB22" i="151" a="1"/>
  <c r="AB22" i="151"/>
  <c r="AD9" i="151" a="1"/>
  <c r="AD9" i="151"/>
  <c r="AD7" i="151" a="1"/>
  <c r="AD7" i="151"/>
  <c r="AD6" i="151" a="1"/>
  <c r="AD6" i="151"/>
  <c r="AB23" i="151" a="1"/>
  <c r="AB23" i="151"/>
  <c r="AB57" i="151" a="1"/>
  <c r="AB57" i="151"/>
  <c r="AB26" i="151" a="1"/>
  <c r="AB26" i="151"/>
  <c r="AB19" i="151" a="1"/>
  <c r="AB19" i="151"/>
  <c r="AB63" i="151" a="1"/>
  <c r="AB63" i="151"/>
  <c r="O8" i="151" a="1"/>
  <c r="O8" i="151"/>
  <c r="N8" i="151" a="1"/>
  <c r="N8" i="151"/>
  <c r="D4" i="151"/>
  <c r="L8" i="151"/>
  <c r="K1005" i="146"/>
  <c r="AE13" i="151"/>
  <c r="AC13" i="151"/>
  <c r="AB13" i="151"/>
  <c r="AC19" i="151"/>
  <c r="AC23" i="151"/>
  <c r="AC20" i="151"/>
  <c r="AC22" i="151"/>
  <c r="AC25" i="151"/>
  <c r="AC21" i="151"/>
  <c r="AC26" i="151"/>
  <c r="AC24" i="151"/>
  <c r="AC18" i="151"/>
  <c r="N12" i="151"/>
  <c r="M12" i="151"/>
  <c r="L12" i="151"/>
  <c r="AE12" i="151"/>
  <c r="AC12" i="151"/>
  <c r="AB12" i="151"/>
  <c r="O12" i="151"/>
  <c r="AE11" i="151"/>
  <c r="AC11" i="151"/>
  <c r="AB11" i="151"/>
  <c r="C7" i="147"/>
  <c r="C8" i="147"/>
  <c r="C9" i="147"/>
  <c r="C10" i="147"/>
  <c r="C11" i="147"/>
  <c r="C12" i="147"/>
  <c r="C13" i="147"/>
  <c r="C14" i="147"/>
  <c r="C15" i="147"/>
  <c r="C16" i="147"/>
  <c r="C17" i="147"/>
  <c r="C18" i="147"/>
  <c r="C19" i="147"/>
  <c r="C20" i="147"/>
  <c r="C21" i="147"/>
  <c r="C22" i="147"/>
  <c r="C23" i="147"/>
  <c r="C24" i="147"/>
  <c r="C25" i="147"/>
  <c r="C26" i="147"/>
  <c r="C27" i="147"/>
  <c r="C28" i="147"/>
  <c r="C29" i="147"/>
  <c r="C30" i="147"/>
  <c r="C31" i="147"/>
  <c r="C32" i="147"/>
  <c r="C33" i="147"/>
  <c r="C34" i="147"/>
  <c r="C35" i="147"/>
  <c r="C36" i="147"/>
  <c r="C37" i="147"/>
  <c r="C38" i="147"/>
  <c r="C39" i="147"/>
  <c r="C40" i="147"/>
  <c r="C41" i="147"/>
  <c r="C42" i="147"/>
  <c r="C43" i="147"/>
  <c r="C44" i="147"/>
  <c r="C45" i="147"/>
  <c r="C46" i="147"/>
  <c r="C47" i="147"/>
  <c r="C48" i="147"/>
  <c r="C49" i="147"/>
  <c r="C50" i="147"/>
  <c r="C51" i="147"/>
  <c r="C52" i="147"/>
  <c r="C53" i="147"/>
  <c r="C54" i="147"/>
  <c r="C55" i="147"/>
  <c r="C56" i="147"/>
  <c r="C57" i="147"/>
  <c r="C58" i="147"/>
  <c r="C59" i="147"/>
  <c r="C60" i="147"/>
  <c r="C61" i="147"/>
  <c r="C62" i="147"/>
  <c r="C63" i="147"/>
  <c r="C64" i="147"/>
  <c r="C65" i="147"/>
  <c r="C66" i="147"/>
  <c r="C67" i="147"/>
  <c r="C68" i="147"/>
  <c r="C69" i="147"/>
  <c r="C70" i="147"/>
  <c r="C71" i="147"/>
  <c r="C72" i="147"/>
  <c r="C73" i="147"/>
  <c r="C74" i="147"/>
  <c r="C75" i="147"/>
  <c r="C76" i="147"/>
  <c r="C77" i="147"/>
  <c r="C78" i="147"/>
  <c r="C79" i="147"/>
  <c r="C80" i="147"/>
  <c r="C81" i="147"/>
  <c r="C82" i="147"/>
  <c r="C83" i="147"/>
  <c r="C84" i="147"/>
  <c r="C85" i="147"/>
  <c r="C86" i="147"/>
  <c r="C87" i="147"/>
  <c r="C88" i="147"/>
  <c r="C89" i="147"/>
  <c r="C90" i="147"/>
  <c r="C91" i="147"/>
  <c r="C92" i="147"/>
  <c r="C93" i="147"/>
  <c r="C94" i="147"/>
  <c r="C95" i="147"/>
  <c r="C96" i="147"/>
  <c r="C97" i="147"/>
  <c r="C98" i="147"/>
  <c r="C99" i="147"/>
  <c r="C100" i="147"/>
  <c r="C101" i="147"/>
  <c r="C102" i="147"/>
  <c r="C103" i="147"/>
  <c r="C104" i="147"/>
  <c r="C105" i="147"/>
  <c r="C106" i="147"/>
  <c r="C107" i="147"/>
  <c r="C108" i="147"/>
  <c r="C109" i="147"/>
  <c r="C110" i="147"/>
  <c r="C111" i="147"/>
  <c r="C112" i="147"/>
  <c r="C113" i="147"/>
  <c r="C114" i="147"/>
  <c r="C115" i="147"/>
  <c r="C116" i="147"/>
  <c r="C117" i="147"/>
  <c r="C118" i="147"/>
  <c r="C119" i="147"/>
  <c r="C120" i="147"/>
  <c r="C121" i="147"/>
  <c r="C122" i="147"/>
  <c r="C123" i="147"/>
  <c r="C124" i="147"/>
  <c r="C125" i="147"/>
  <c r="C126" i="147"/>
  <c r="C127" i="147"/>
  <c r="C128" i="147"/>
  <c r="C129" i="147"/>
  <c r="C130" i="147"/>
  <c r="C131" i="147"/>
  <c r="C132" i="147"/>
  <c r="C133" i="147"/>
  <c r="C134" i="147"/>
  <c r="C135" i="147"/>
  <c r="C136" i="147"/>
  <c r="C137" i="147"/>
  <c r="C138" i="147"/>
  <c r="C139" i="147"/>
  <c r="C140" i="147"/>
  <c r="C141" i="147"/>
  <c r="C142" i="147"/>
  <c r="C143" i="147"/>
  <c r="C144" i="147"/>
  <c r="C145" i="147"/>
  <c r="C146" i="147"/>
  <c r="C147" i="147"/>
  <c r="C148" i="147"/>
  <c r="C149" i="147"/>
  <c r="C150" i="147"/>
  <c r="C151" i="147"/>
  <c r="C152" i="147"/>
  <c r="C153" i="147"/>
  <c r="C154" i="147"/>
  <c r="C155" i="147"/>
  <c r="C156" i="147"/>
  <c r="C157" i="147"/>
  <c r="C158" i="147"/>
  <c r="C159" i="147"/>
  <c r="C160" i="147"/>
  <c r="C161" i="147"/>
  <c r="C162" i="147"/>
  <c r="C163" i="147"/>
  <c r="C164" i="147"/>
  <c r="C165" i="147"/>
  <c r="C166" i="147"/>
  <c r="C167" i="147"/>
  <c r="C168" i="147"/>
  <c r="C169" i="147"/>
  <c r="C170" i="147"/>
  <c r="C171" i="147"/>
  <c r="C172" i="147"/>
  <c r="C173" i="147"/>
  <c r="C174" i="147"/>
  <c r="C175" i="147"/>
  <c r="C176" i="147"/>
  <c r="C177" i="147"/>
  <c r="C178" i="147"/>
  <c r="C179" i="147"/>
  <c r="C180" i="147"/>
  <c r="C181" i="147"/>
  <c r="C182" i="147"/>
  <c r="C183" i="147"/>
  <c r="C184" i="147"/>
  <c r="C185" i="147"/>
  <c r="C186" i="147"/>
  <c r="C187" i="147"/>
  <c r="C188" i="147"/>
  <c r="C189" i="147"/>
  <c r="C190" i="147"/>
  <c r="C191" i="147"/>
  <c r="C192" i="147"/>
  <c r="C193" i="147"/>
  <c r="C194" i="147"/>
  <c r="C195" i="147"/>
  <c r="C196" i="147"/>
  <c r="C197" i="147"/>
  <c r="C198" i="147"/>
  <c r="C199" i="147"/>
  <c r="C200" i="147"/>
  <c r="C201" i="147"/>
  <c r="C202" i="147"/>
  <c r="C203" i="147"/>
  <c r="C204" i="147"/>
  <c r="C205" i="147"/>
  <c r="C206" i="147"/>
  <c r="C207" i="147"/>
  <c r="C208" i="147"/>
  <c r="C209" i="147"/>
  <c r="C210" i="147"/>
  <c r="C211" i="147"/>
  <c r="C212" i="147"/>
  <c r="C213" i="147"/>
  <c r="C214" i="147"/>
  <c r="C215" i="147"/>
  <c r="C216" i="147"/>
  <c r="C217" i="147"/>
  <c r="C218" i="147"/>
  <c r="C219" i="147"/>
  <c r="C220" i="147"/>
  <c r="C221" i="147"/>
  <c r="C222" i="147"/>
  <c r="C223" i="147"/>
  <c r="C224" i="147"/>
  <c r="C225" i="147"/>
  <c r="C226" i="147"/>
  <c r="C227" i="147"/>
  <c r="C228" i="147"/>
  <c r="C229" i="147"/>
  <c r="C230" i="147"/>
  <c r="C231" i="147"/>
  <c r="C232" i="147"/>
  <c r="C233" i="147"/>
  <c r="C234" i="147"/>
  <c r="C235" i="147"/>
  <c r="C236" i="147"/>
  <c r="C237" i="147"/>
  <c r="C238" i="147"/>
  <c r="C239" i="147"/>
  <c r="C240" i="147"/>
  <c r="C241" i="147"/>
  <c r="C242" i="147"/>
  <c r="C243" i="147"/>
  <c r="C244" i="147"/>
  <c r="C245" i="147"/>
  <c r="C246" i="147"/>
  <c r="C247" i="147"/>
  <c r="C248" i="147"/>
  <c r="C249" i="147"/>
  <c r="C250" i="147"/>
  <c r="C251" i="147"/>
  <c r="C252" i="147"/>
  <c r="C253" i="147"/>
  <c r="C254" i="147"/>
  <c r="C255" i="147"/>
  <c r="C256" i="147"/>
  <c r="C257" i="147"/>
  <c r="C258" i="147"/>
  <c r="C259" i="147"/>
  <c r="C260" i="147"/>
  <c r="C261" i="147"/>
  <c r="C262" i="147"/>
  <c r="C263" i="147"/>
  <c r="C264" i="147"/>
  <c r="C265" i="147"/>
  <c r="C266" i="147"/>
  <c r="C267" i="147"/>
  <c r="C268" i="147"/>
  <c r="C269" i="147"/>
  <c r="C270" i="147"/>
  <c r="C271" i="147"/>
  <c r="C272" i="147"/>
  <c r="C273" i="147"/>
  <c r="C274" i="147"/>
  <c r="C275" i="147"/>
  <c r="C276" i="147"/>
  <c r="C277" i="147"/>
  <c r="C278" i="147"/>
  <c r="C279" i="147"/>
  <c r="C280" i="147"/>
  <c r="C281" i="147"/>
  <c r="C282" i="147"/>
  <c r="C283" i="147"/>
  <c r="C284" i="147"/>
  <c r="C285" i="147"/>
  <c r="C286" i="147"/>
  <c r="C287" i="147"/>
  <c r="C288" i="147"/>
  <c r="C289" i="147"/>
  <c r="C290" i="147"/>
  <c r="C291" i="147"/>
  <c r="C292" i="147"/>
  <c r="C293" i="147"/>
  <c r="C294" i="147"/>
  <c r="C295" i="147"/>
  <c r="C296" i="147"/>
  <c r="C297" i="147"/>
  <c r="C298" i="147"/>
  <c r="C299" i="147"/>
  <c r="C300" i="147"/>
  <c r="C301" i="147"/>
  <c r="C302" i="147"/>
  <c r="C303" i="147"/>
  <c r="C304" i="147"/>
  <c r="C305" i="147"/>
  <c r="C306" i="147"/>
  <c r="C307" i="147"/>
  <c r="C308" i="147"/>
  <c r="C309" i="147"/>
  <c r="C310" i="147"/>
  <c r="C311" i="147"/>
  <c r="C312" i="147"/>
  <c r="C313" i="147"/>
  <c r="C314" i="147"/>
  <c r="C315" i="147"/>
  <c r="C316" i="147"/>
  <c r="C317" i="147"/>
  <c r="C318" i="147"/>
  <c r="C319" i="147"/>
  <c r="C320" i="147"/>
  <c r="C321" i="147"/>
  <c r="C322" i="147"/>
  <c r="C323" i="147"/>
  <c r="C324" i="147"/>
  <c r="C325" i="147"/>
  <c r="C326" i="147"/>
  <c r="C327" i="147"/>
  <c r="C328" i="147"/>
  <c r="C329" i="147"/>
  <c r="C330" i="147"/>
  <c r="C331" i="147"/>
  <c r="C332" i="147"/>
  <c r="C333" i="147"/>
  <c r="C334" i="147"/>
  <c r="C335" i="147"/>
  <c r="C336" i="147"/>
  <c r="C337" i="147"/>
  <c r="C338" i="147"/>
  <c r="C339" i="147"/>
  <c r="C340" i="147"/>
  <c r="C341" i="147"/>
  <c r="C342" i="147"/>
  <c r="C343" i="147"/>
  <c r="C344" i="147"/>
  <c r="C345" i="147"/>
  <c r="C346" i="147"/>
  <c r="C347" i="147"/>
  <c r="C348" i="147"/>
  <c r="C349" i="147"/>
  <c r="C350" i="147"/>
  <c r="C351" i="147"/>
  <c r="C352" i="147"/>
  <c r="C353" i="147"/>
  <c r="C354" i="147"/>
  <c r="C355" i="147"/>
  <c r="C356" i="147"/>
  <c r="C357" i="147"/>
  <c r="C358" i="147"/>
  <c r="C359" i="147"/>
  <c r="C360" i="147"/>
  <c r="C361" i="147"/>
  <c r="C362" i="147"/>
  <c r="C363" i="147"/>
  <c r="C364" i="147"/>
  <c r="C365" i="147"/>
  <c r="C366" i="147"/>
  <c r="C367" i="147"/>
  <c r="C368" i="147"/>
  <c r="C369" i="147"/>
  <c r="C370" i="147"/>
  <c r="C371" i="147"/>
  <c r="C372" i="147"/>
  <c r="C373" i="147"/>
  <c r="C374" i="147"/>
  <c r="C375" i="147"/>
  <c r="C376" i="147"/>
  <c r="C377" i="147"/>
  <c r="C378" i="147"/>
  <c r="C379" i="147"/>
  <c r="C380" i="147"/>
  <c r="C381" i="147"/>
  <c r="C382" i="147"/>
  <c r="C383" i="147"/>
  <c r="C384" i="147"/>
  <c r="C385" i="147"/>
  <c r="C386" i="147"/>
  <c r="C387" i="147"/>
  <c r="C388" i="147"/>
  <c r="C389" i="147"/>
  <c r="C390" i="147"/>
  <c r="C391" i="147"/>
  <c r="C392" i="147"/>
  <c r="C393" i="147"/>
  <c r="C394" i="147"/>
  <c r="C395" i="147"/>
  <c r="C396" i="147"/>
  <c r="C397" i="147"/>
  <c r="C398" i="147"/>
  <c r="C399" i="147"/>
  <c r="C400" i="147"/>
  <c r="C401" i="147"/>
  <c r="C402" i="147"/>
  <c r="C403" i="147"/>
  <c r="C404" i="147"/>
  <c r="C405" i="147"/>
  <c r="C406" i="147"/>
  <c r="C407" i="147"/>
  <c r="C408" i="147"/>
  <c r="C409" i="147"/>
  <c r="C410" i="147"/>
  <c r="C411" i="147"/>
  <c r="C412" i="147"/>
  <c r="C413" i="147"/>
  <c r="C414" i="147"/>
  <c r="C415" i="147"/>
  <c r="C416" i="147"/>
  <c r="C417" i="147"/>
  <c r="C418" i="147"/>
  <c r="C419" i="147"/>
  <c r="C420" i="147"/>
  <c r="C421" i="147"/>
  <c r="C422" i="147"/>
  <c r="C423" i="147"/>
  <c r="C424" i="147"/>
  <c r="C425" i="147"/>
  <c r="C426" i="147"/>
  <c r="C427" i="147"/>
  <c r="C428" i="147"/>
  <c r="C429" i="147"/>
  <c r="C430" i="147"/>
  <c r="C431" i="147"/>
  <c r="C432" i="147"/>
  <c r="C433" i="147"/>
  <c r="C434" i="147"/>
  <c r="C435" i="147"/>
  <c r="C436" i="147"/>
  <c r="C437" i="147"/>
  <c r="C438" i="147"/>
  <c r="C439" i="147"/>
  <c r="C440" i="147"/>
  <c r="C441" i="147"/>
  <c r="C442" i="147"/>
  <c r="C443" i="147"/>
  <c r="C444" i="147"/>
  <c r="C445" i="147"/>
  <c r="C446" i="147"/>
  <c r="C447" i="147"/>
  <c r="C448" i="147"/>
  <c r="C449" i="147"/>
  <c r="C450" i="147"/>
  <c r="C451" i="147"/>
  <c r="C452" i="147"/>
  <c r="C453" i="147"/>
  <c r="C454" i="147"/>
  <c r="C455" i="147"/>
  <c r="C456" i="147"/>
  <c r="C457" i="147"/>
  <c r="C458" i="147"/>
  <c r="C459" i="147"/>
  <c r="C460" i="147"/>
  <c r="C461" i="147"/>
  <c r="C462" i="147"/>
  <c r="C463" i="147"/>
  <c r="C464" i="147"/>
  <c r="C465" i="147"/>
  <c r="C466" i="147"/>
  <c r="C467" i="147"/>
  <c r="C468" i="147"/>
  <c r="C469" i="147"/>
  <c r="C470" i="147"/>
  <c r="C471" i="147"/>
  <c r="C472" i="147"/>
  <c r="C473" i="147"/>
  <c r="C474" i="147"/>
  <c r="C475" i="147"/>
  <c r="C476" i="147"/>
  <c r="C477" i="147"/>
  <c r="C478" i="147"/>
  <c r="C479" i="147"/>
  <c r="C480" i="147"/>
  <c r="C481" i="147"/>
  <c r="C482" i="147"/>
  <c r="C483" i="147"/>
  <c r="C484" i="147"/>
  <c r="C485" i="147"/>
  <c r="C486" i="147"/>
  <c r="C487" i="147"/>
  <c r="C488" i="147"/>
  <c r="C489" i="147"/>
  <c r="C490" i="147"/>
  <c r="C491" i="147"/>
  <c r="C492" i="147"/>
  <c r="C493" i="147"/>
  <c r="C494" i="147"/>
  <c r="C495" i="147"/>
  <c r="C496" i="147"/>
  <c r="C497" i="147"/>
  <c r="C498" i="147"/>
  <c r="C499" i="147"/>
  <c r="C500" i="147"/>
  <c r="C501" i="147"/>
  <c r="C502" i="147"/>
  <c r="C503" i="147"/>
  <c r="C504" i="147"/>
  <c r="C505" i="147"/>
  <c r="C506" i="147"/>
  <c r="C507" i="147"/>
  <c r="C508" i="147"/>
  <c r="C509" i="147"/>
  <c r="C510" i="147"/>
  <c r="C511" i="147"/>
  <c r="C512" i="147"/>
  <c r="C513" i="147"/>
  <c r="C514" i="147"/>
  <c r="C515" i="147"/>
  <c r="C516" i="147"/>
  <c r="C517" i="147"/>
  <c r="C518" i="147"/>
  <c r="C519" i="147"/>
  <c r="C520" i="147"/>
  <c r="C521" i="147"/>
  <c r="C522" i="147"/>
  <c r="C523" i="147"/>
  <c r="C524" i="147"/>
  <c r="C525" i="147"/>
  <c r="C526" i="147"/>
  <c r="C527" i="147"/>
  <c r="C528" i="147"/>
  <c r="C529" i="147"/>
  <c r="C530" i="147"/>
  <c r="C531" i="147"/>
  <c r="C532" i="147"/>
  <c r="C533" i="147"/>
  <c r="C534" i="147"/>
  <c r="C535" i="147"/>
  <c r="C536" i="147"/>
  <c r="C537" i="147"/>
  <c r="C538" i="147"/>
  <c r="C539" i="147"/>
  <c r="C540" i="147"/>
  <c r="C541" i="147"/>
  <c r="C542" i="147"/>
  <c r="C543" i="147"/>
  <c r="C544" i="147"/>
  <c r="C545" i="147"/>
  <c r="C546" i="147"/>
  <c r="C547" i="147"/>
  <c r="C548" i="147"/>
  <c r="C549" i="147"/>
  <c r="C550" i="147"/>
  <c r="C551" i="147"/>
  <c r="C552" i="147"/>
  <c r="C553" i="147"/>
  <c r="C554" i="147"/>
  <c r="C555" i="147"/>
  <c r="C556" i="147"/>
  <c r="C557" i="147"/>
  <c r="C558" i="147"/>
  <c r="C559" i="147"/>
  <c r="C560" i="147"/>
  <c r="C561" i="147"/>
  <c r="C562" i="147"/>
  <c r="C563" i="147"/>
  <c r="C564" i="147"/>
  <c r="C565" i="147"/>
  <c r="C566" i="147"/>
  <c r="C567" i="147"/>
  <c r="C568" i="147"/>
  <c r="C569" i="147"/>
  <c r="C570" i="147"/>
  <c r="C571" i="147"/>
  <c r="C572" i="147"/>
  <c r="C573" i="147"/>
  <c r="C574" i="147"/>
  <c r="C575" i="147"/>
  <c r="C576" i="147"/>
  <c r="C577" i="147"/>
  <c r="C578" i="147"/>
  <c r="C579" i="147"/>
  <c r="C580" i="147"/>
  <c r="C581" i="147"/>
  <c r="C582" i="147"/>
  <c r="C583" i="147"/>
  <c r="C584" i="147"/>
  <c r="C585" i="147"/>
  <c r="C586" i="147"/>
  <c r="C587" i="147"/>
  <c r="C588" i="147"/>
  <c r="C589" i="147"/>
  <c r="C590" i="147"/>
  <c r="C591" i="147"/>
  <c r="C592" i="147"/>
  <c r="C593" i="147"/>
  <c r="C594" i="147"/>
  <c r="C595" i="147"/>
  <c r="C596" i="147"/>
  <c r="C597" i="147"/>
  <c r="C598" i="147"/>
  <c r="C599" i="147"/>
  <c r="C600" i="147"/>
  <c r="C601" i="147"/>
  <c r="C602" i="147"/>
  <c r="C603" i="147"/>
  <c r="C604" i="147"/>
  <c r="C605" i="147"/>
  <c r="C606" i="147"/>
  <c r="C607" i="147"/>
  <c r="C608" i="147"/>
  <c r="C609" i="147"/>
  <c r="C610" i="147"/>
  <c r="C611" i="147"/>
  <c r="C612" i="147"/>
  <c r="C613" i="147"/>
  <c r="C614" i="147"/>
  <c r="C615" i="147"/>
  <c r="C616" i="147"/>
  <c r="C617" i="147"/>
  <c r="C618" i="147"/>
  <c r="C619" i="147"/>
  <c r="C620" i="147"/>
  <c r="C621" i="147"/>
  <c r="C622" i="147"/>
  <c r="C623" i="147"/>
  <c r="C624" i="147"/>
  <c r="C625" i="147"/>
  <c r="C626" i="147"/>
  <c r="C627" i="147"/>
  <c r="C628" i="147"/>
  <c r="C629" i="147"/>
  <c r="C630" i="147"/>
  <c r="C631" i="147"/>
  <c r="C632" i="147"/>
  <c r="C633" i="147"/>
  <c r="C634" i="147"/>
  <c r="C635" i="147"/>
  <c r="C636" i="147"/>
  <c r="C637" i="147"/>
  <c r="C638" i="147"/>
  <c r="C639" i="147"/>
  <c r="C640" i="147"/>
  <c r="C641" i="147"/>
  <c r="C642" i="147"/>
  <c r="C643" i="147"/>
  <c r="C644" i="147"/>
  <c r="C645" i="147"/>
  <c r="C646" i="147"/>
  <c r="C647" i="147"/>
  <c r="C648" i="147"/>
  <c r="C649" i="147"/>
  <c r="C650" i="147"/>
  <c r="C651" i="147"/>
  <c r="C652" i="147"/>
  <c r="C653" i="147"/>
  <c r="C654" i="147"/>
  <c r="C655" i="147"/>
  <c r="C656" i="147"/>
  <c r="C657" i="147"/>
  <c r="C658" i="147"/>
  <c r="C659" i="147"/>
  <c r="C660" i="147"/>
  <c r="C661" i="147"/>
  <c r="C662" i="147"/>
  <c r="C663" i="147"/>
  <c r="C664" i="147"/>
  <c r="C665" i="147"/>
  <c r="C666" i="147"/>
  <c r="C667" i="147"/>
  <c r="C668" i="147"/>
  <c r="C669" i="147"/>
  <c r="C670" i="147"/>
  <c r="C671" i="147"/>
  <c r="C672" i="147"/>
  <c r="C673" i="147"/>
  <c r="C674" i="147"/>
  <c r="C675" i="147"/>
  <c r="C676" i="147"/>
  <c r="C677" i="147"/>
  <c r="C678" i="147"/>
  <c r="C679" i="147"/>
  <c r="C680" i="147"/>
  <c r="C681" i="147"/>
  <c r="C682" i="147"/>
  <c r="C683" i="147"/>
  <c r="C684" i="147"/>
  <c r="C685" i="147"/>
  <c r="C686" i="147"/>
  <c r="C687" i="147"/>
  <c r="C688" i="147"/>
  <c r="C689" i="147"/>
  <c r="C690" i="147"/>
  <c r="C691" i="147"/>
  <c r="C692" i="147"/>
  <c r="C693" i="147"/>
  <c r="C694" i="147"/>
  <c r="C695" i="147"/>
  <c r="C696" i="147"/>
  <c r="C697" i="147"/>
  <c r="C698" i="147"/>
  <c r="C699" i="147"/>
  <c r="C700" i="147"/>
  <c r="C701" i="147"/>
  <c r="C702" i="147"/>
  <c r="C703" i="147"/>
  <c r="C704" i="147"/>
  <c r="C705" i="147"/>
  <c r="C706" i="147"/>
  <c r="C707" i="147"/>
  <c r="C708" i="147"/>
  <c r="C709" i="147"/>
  <c r="C710" i="147"/>
  <c r="C711" i="147"/>
  <c r="C712" i="147"/>
  <c r="C713" i="147"/>
  <c r="C714" i="147"/>
  <c r="C715" i="147"/>
  <c r="C716" i="147"/>
  <c r="C717" i="147"/>
  <c r="C718" i="147"/>
  <c r="C719" i="147"/>
  <c r="C720" i="147"/>
  <c r="C721" i="147"/>
  <c r="C722" i="147"/>
  <c r="C723" i="147"/>
  <c r="C724" i="147"/>
  <c r="C725" i="147"/>
  <c r="C726" i="147"/>
  <c r="C727" i="147"/>
  <c r="C728" i="147"/>
  <c r="C729" i="147"/>
  <c r="C730" i="147"/>
  <c r="C731" i="147"/>
  <c r="C732" i="147"/>
  <c r="C733" i="147"/>
  <c r="C734" i="147"/>
  <c r="C735" i="147"/>
  <c r="C736" i="147"/>
  <c r="C737" i="147"/>
  <c r="C738" i="147"/>
  <c r="C739" i="147"/>
  <c r="C740" i="147"/>
  <c r="C741" i="147"/>
  <c r="C742" i="147"/>
  <c r="C743" i="147"/>
  <c r="C744" i="147"/>
  <c r="C745" i="147"/>
  <c r="C746" i="147"/>
  <c r="C747" i="147"/>
  <c r="C748" i="147"/>
  <c r="C749" i="147"/>
  <c r="C750" i="147"/>
  <c r="C751" i="147"/>
  <c r="C752" i="147"/>
  <c r="C753" i="147"/>
  <c r="C754" i="147"/>
  <c r="C755" i="147"/>
  <c r="C756" i="147"/>
  <c r="C757" i="147"/>
  <c r="C758" i="147"/>
  <c r="C759" i="147"/>
  <c r="C760" i="147"/>
  <c r="C761" i="147"/>
  <c r="C762" i="147"/>
  <c r="C763" i="147"/>
  <c r="C764" i="147"/>
  <c r="C765" i="147"/>
  <c r="C766" i="147"/>
  <c r="C767" i="147"/>
  <c r="C768" i="147"/>
  <c r="C769" i="147"/>
  <c r="C770" i="147"/>
  <c r="C771" i="147"/>
  <c r="C772" i="147"/>
  <c r="C773" i="147"/>
  <c r="C774" i="147"/>
  <c r="C775" i="147"/>
  <c r="C776" i="147"/>
  <c r="C777" i="147"/>
  <c r="C778" i="147"/>
  <c r="C779" i="147"/>
  <c r="C780" i="147"/>
  <c r="C781" i="147"/>
  <c r="C782" i="147"/>
  <c r="C783" i="147"/>
  <c r="C784" i="147"/>
  <c r="C785" i="147"/>
  <c r="C786" i="147"/>
  <c r="C787" i="147"/>
  <c r="C788" i="147"/>
  <c r="C789" i="147"/>
  <c r="C790" i="147"/>
  <c r="C791" i="147"/>
  <c r="C792" i="147"/>
  <c r="C793" i="147"/>
  <c r="C794" i="147"/>
  <c r="C795" i="147"/>
  <c r="C796" i="147"/>
  <c r="C797" i="147"/>
  <c r="C798" i="147"/>
  <c r="C799" i="147"/>
  <c r="C800" i="147"/>
  <c r="C801" i="147"/>
  <c r="C802" i="147"/>
  <c r="C803" i="147"/>
  <c r="C804" i="147"/>
  <c r="C805" i="147"/>
  <c r="C806" i="147"/>
  <c r="C807" i="147"/>
  <c r="C808" i="147"/>
  <c r="C809" i="147"/>
  <c r="C810" i="147"/>
  <c r="C811" i="147"/>
  <c r="C812" i="147"/>
  <c r="C813" i="147"/>
  <c r="C814" i="147"/>
  <c r="C815" i="147"/>
  <c r="C816" i="147"/>
  <c r="C817" i="147"/>
  <c r="C818" i="147"/>
  <c r="C819" i="147"/>
  <c r="C820" i="147"/>
  <c r="C821" i="147"/>
  <c r="C822" i="147"/>
  <c r="C823" i="147"/>
  <c r="C824" i="147"/>
  <c r="C825" i="147"/>
  <c r="C826" i="147"/>
  <c r="C827" i="147"/>
  <c r="C828" i="147"/>
  <c r="C829" i="147"/>
  <c r="C830" i="147"/>
  <c r="C831" i="147"/>
  <c r="C832" i="147"/>
  <c r="C833" i="147"/>
  <c r="C834" i="147"/>
  <c r="C835" i="147"/>
  <c r="C836" i="147"/>
  <c r="C837" i="147"/>
  <c r="C838" i="147"/>
  <c r="C839" i="147"/>
  <c r="C840" i="147"/>
  <c r="C841" i="147"/>
  <c r="C842" i="147"/>
  <c r="C843" i="147"/>
  <c r="C844" i="147"/>
  <c r="C845" i="147"/>
  <c r="C846" i="147"/>
  <c r="C847" i="147"/>
  <c r="C848" i="147"/>
  <c r="C849" i="147"/>
  <c r="C850" i="147"/>
  <c r="C851" i="147"/>
  <c r="C852" i="147"/>
  <c r="C853" i="147"/>
  <c r="C854" i="147"/>
  <c r="C855" i="147"/>
  <c r="C856" i="147"/>
  <c r="C857" i="147"/>
  <c r="C858" i="147"/>
  <c r="C859" i="147"/>
  <c r="C860" i="147"/>
  <c r="C861" i="147"/>
  <c r="C862" i="147"/>
  <c r="C863" i="147"/>
  <c r="C864" i="147"/>
  <c r="C865" i="147"/>
  <c r="C866" i="147"/>
  <c r="C867" i="147"/>
  <c r="C868" i="147"/>
  <c r="C869" i="147"/>
  <c r="C870" i="147"/>
  <c r="C871" i="147"/>
  <c r="C872" i="147"/>
  <c r="C873" i="147"/>
  <c r="C874" i="147"/>
  <c r="C875" i="147"/>
  <c r="C876" i="147"/>
  <c r="C877" i="147"/>
  <c r="C878" i="147"/>
  <c r="C879" i="147"/>
  <c r="C880" i="147"/>
  <c r="C881" i="147"/>
  <c r="C882" i="147"/>
  <c r="C883" i="147"/>
  <c r="C884" i="147"/>
  <c r="C885" i="147"/>
  <c r="C886" i="147"/>
  <c r="C887" i="147"/>
  <c r="C888" i="147"/>
  <c r="C889" i="147"/>
  <c r="C890" i="147"/>
  <c r="C891" i="147"/>
  <c r="C892" i="147"/>
  <c r="C893" i="147"/>
  <c r="C894" i="147"/>
  <c r="C895" i="147"/>
  <c r="C896" i="147"/>
  <c r="C897" i="147"/>
  <c r="C898" i="147"/>
  <c r="C899" i="147"/>
  <c r="C900" i="147"/>
  <c r="C901" i="147"/>
  <c r="C902" i="147"/>
  <c r="C903" i="147"/>
  <c r="C904" i="147"/>
  <c r="C905" i="147"/>
  <c r="C906" i="147"/>
  <c r="C907" i="147"/>
  <c r="C908" i="147"/>
  <c r="C909" i="147"/>
  <c r="C910" i="147"/>
  <c r="C911" i="147"/>
  <c r="C912" i="147"/>
  <c r="C913" i="147"/>
  <c r="C914" i="147"/>
  <c r="C915" i="147"/>
  <c r="C916" i="147"/>
  <c r="C917" i="147"/>
  <c r="C918" i="147"/>
  <c r="C919" i="147"/>
  <c r="C920" i="147"/>
  <c r="C921" i="147"/>
  <c r="C922" i="147"/>
  <c r="C923" i="147"/>
  <c r="C924" i="147"/>
  <c r="C925" i="147"/>
  <c r="C926" i="147"/>
  <c r="C927" i="147"/>
  <c r="C928" i="147"/>
  <c r="C929" i="147"/>
  <c r="C930" i="147"/>
  <c r="C931" i="147"/>
  <c r="C932" i="147"/>
  <c r="C933" i="147"/>
  <c r="C934" i="147"/>
  <c r="C935" i="147"/>
  <c r="C936" i="147"/>
  <c r="C937" i="147"/>
  <c r="C938" i="147"/>
  <c r="C939" i="147"/>
  <c r="C940" i="147"/>
  <c r="C941" i="147"/>
  <c r="C942" i="147"/>
  <c r="C943" i="147"/>
  <c r="C944" i="147"/>
  <c r="C945" i="147"/>
  <c r="C946" i="147"/>
  <c r="C947" i="147"/>
  <c r="C948" i="147"/>
  <c r="C949" i="147"/>
  <c r="C950" i="147"/>
  <c r="C951" i="147"/>
  <c r="C952" i="147"/>
  <c r="C953" i="147"/>
  <c r="C954" i="147"/>
  <c r="C955" i="147"/>
  <c r="C956" i="147"/>
  <c r="C957" i="147"/>
  <c r="C958" i="147"/>
  <c r="C959" i="147"/>
  <c r="C960" i="147"/>
  <c r="C961" i="147"/>
  <c r="C962" i="147"/>
  <c r="C963" i="147"/>
  <c r="C964" i="147"/>
  <c r="C965" i="147"/>
  <c r="C966" i="147"/>
  <c r="C967" i="147"/>
  <c r="C968" i="147"/>
  <c r="C969" i="147"/>
  <c r="C970" i="147"/>
  <c r="C971" i="147"/>
  <c r="C972" i="147"/>
  <c r="C973" i="147"/>
  <c r="C974" i="147"/>
  <c r="C975" i="147"/>
  <c r="C976" i="147"/>
  <c r="C977" i="147"/>
  <c r="C978" i="147"/>
  <c r="C979" i="147"/>
  <c r="C980" i="147"/>
  <c r="C981" i="147"/>
  <c r="C982" i="147"/>
  <c r="C983" i="147"/>
  <c r="C984" i="147"/>
  <c r="C985" i="147"/>
  <c r="C986" i="147"/>
  <c r="C987" i="147"/>
  <c r="C988" i="147"/>
  <c r="C989" i="147"/>
  <c r="C990" i="147"/>
  <c r="C991" i="147"/>
  <c r="C992" i="147"/>
  <c r="C993" i="147"/>
  <c r="C994" i="147"/>
  <c r="C995" i="147"/>
  <c r="C996" i="147"/>
  <c r="C997" i="147"/>
  <c r="C998" i="147"/>
  <c r="C999" i="147"/>
  <c r="C1000" i="147"/>
  <c r="C1001" i="147"/>
  <c r="C1002" i="147"/>
  <c r="C1003" i="147"/>
  <c r="C1004" i="147"/>
  <c r="C1005" i="147"/>
  <c r="C1006" i="147"/>
  <c r="C1007" i="147"/>
  <c r="C1008" i="147"/>
  <c r="C1009" i="147"/>
  <c r="C1010" i="147"/>
  <c r="C1011" i="147"/>
  <c r="C1012" i="147"/>
  <c r="C1013" i="147"/>
  <c r="C1014" i="147"/>
  <c r="C1015" i="147"/>
  <c r="C1016" i="147"/>
  <c r="C1017" i="147"/>
  <c r="C1018" i="147"/>
  <c r="C1019" i="147"/>
  <c r="C1020" i="147"/>
  <c r="C1021" i="147"/>
  <c r="C1022" i="147"/>
  <c r="C1023" i="147"/>
  <c r="C1024" i="147"/>
  <c r="C1025" i="147"/>
  <c r="C1026" i="147"/>
  <c r="C1027" i="147"/>
  <c r="C1028" i="147"/>
  <c r="C1029" i="147"/>
  <c r="C1030" i="147"/>
  <c r="C1031" i="147"/>
  <c r="C1032" i="147"/>
  <c r="C1033" i="147"/>
  <c r="C1034" i="147"/>
  <c r="C1035" i="147"/>
  <c r="C1036" i="147"/>
  <c r="C1037" i="147"/>
  <c r="C1038" i="147"/>
  <c r="C1039" i="147"/>
  <c r="C1040" i="147"/>
  <c r="C1041" i="147"/>
  <c r="C1042" i="147"/>
  <c r="C1043" i="147"/>
  <c r="C1044" i="147"/>
  <c r="C1045" i="147"/>
  <c r="C1046" i="147"/>
  <c r="C1047" i="147"/>
  <c r="C1048" i="147"/>
  <c r="C1049" i="147"/>
  <c r="C1050" i="147"/>
  <c r="C1051" i="147"/>
  <c r="C1052" i="147"/>
  <c r="C1053" i="147"/>
  <c r="C1054" i="147"/>
  <c r="C1055" i="147"/>
  <c r="C1056" i="147"/>
  <c r="C1057" i="147"/>
  <c r="C1058" i="147"/>
  <c r="C1059" i="147"/>
  <c r="C1060" i="147"/>
  <c r="C1061" i="147"/>
  <c r="C1062" i="147"/>
  <c r="C1063" i="147"/>
  <c r="C1064" i="147"/>
  <c r="C1065" i="147"/>
  <c r="C1066" i="147"/>
  <c r="C1067" i="147"/>
  <c r="C1068" i="147"/>
  <c r="C1069" i="147"/>
  <c r="C1070" i="147"/>
  <c r="C1071" i="147"/>
  <c r="C1072" i="147"/>
  <c r="C1073" i="147"/>
  <c r="C1074" i="147"/>
  <c r="C1075" i="147"/>
  <c r="C1076" i="147"/>
  <c r="C1077" i="147"/>
  <c r="C1078" i="147"/>
  <c r="C1079" i="147"/>
  <c r="C1080" i="147"/>
  <c r="C1081" i="147"/>
  <c r="C1082" i="147"/>
  <c r="C1083" i="147"/>
  <c r="C1084" i="147"/>
  <c r="C1085" i="147"/>
  <c r="C1086" i="147"/>
  <c r="C1087" i="147"/>
  <c r="C1088" i="147"/>
  <c r="C1089" i="147"/>
  <c r="C1090" i="147"/>
  <c r="C1091" i="147"/>
  <c r="C1092" i="147"/>
  <c r="C1093" i="147"/>
  <c r="C1094" i="147"/>
  <c r="C1095" i="147"/>
  <c r="C1096" i="147"/>
  <c r="C1097" i="147"/>
  <c r="C1098" i="147"/>
  <c r="C1099" i="147"/>
  <c r="C1100" i="147"/>
  <c r="C1101" i="147"/>
  <c r="C1102" i="147"/>
  <c r="C1103" i="147"/>
  <c r="C1104" i="147"/>
  <c r="C1105" i="147"/>
  <c r="C1106" i="147"/>
  <c r="C1107" i="147"/>
  <c r="C1108" i="147"/>
  <c r="C1109" i="147"/>
  <c r="C1110" i="147"/>
  <c r="C1111" i="147"/>
  <c r="C1112" i="147"/>
  <c r="C1113" i="147"/>
  <c r="C1114" i="147"/>
  <c r="C1115" i="147"/>
  <c r="C1116" i="147"/>
  <c r="C1117" i="147"/>
  <c r="C1118" i="147"/>
  <c r="C1119" i="147"/>
  <c r="C1120" i="147"/>
  <c r="C1121" i="147"/>
  <c r="C1122" i="147"/>
  <c r="C1123" i="147"/>
  <c r="C1124" i="147"/>
  <c r="C1125" i="147"/>
  <c r="C1126" i="147"/>
  <c r="C1127" i="147"/>
  <c r="C1128" i="147"/>
  <c r="C1129" i="147"/>
  <c r="C1130" i="147"/>
  <c r="C1131" i="147"/>
  <c r="C1132" i="147"/>
  <c r="C1133" i="147"/>
  <c r="C1134" i="147"/>
  <c r="C1135" i="147"/>
  <c r="C1136" i="147"/>
  <c r="C1137" i="147"/>
  <c r="C1138" i="147"/>
  <c r="C1139" i="147"/>
  <c r="C1140" i="147"/>
  <c r="C1141" i="147"/>
  <c r="C1142" i="147"/>
  <c r="C1143" i="147"/>
  <c r="C1144" i="147"/>
  <c r="C1145" i="147"/>
  <c r="C1146" i="147"/>
  <c r="C1147" i="147"/>
  <c r="C1148" i="147"/>
  <c r="C1149" i="147"/>
  <c r="C1150" i="147"/>
  <c r="C1151" i="147"/>
  <c r="C1152" i="147"/>
  <c r="C1153" i="147"/>
  <c r="C1154" i="147"/>
  <c r="C1155" i="147"/>
  <c r="C1156" i="147"/>
  <c r="C1157" i="147"/>
  <c r="C1158" i="147"/>
  <c r="C1159" i="147"/>
  <c r="C1160" i="147"/>
  <c r="C1161" i="147"/>
  <c r="C1162" i="147"/>
  <c r="C1163" i="147"/>
  <c r="C1164" i="147"/>
  <c r="C1165" i="147"/>
  <c r="C1166" i="147"/>
  <c r="C1167" i="147"/>
  <c r="C1168" i="147"/>
  <c r="C1169" i="147"/>
  <c r="C1170" i="147"/>
  <c r="C1171" i="147"/>
  <c r="C1172" i="147"/>
  <c r="C1173" i="147"/>
  <c r="C1174" i="147"/>
  <c r="C1175" i="147"/>
  <c r="C1176" i="147"/>
  <c r="C1177" i="147"/>
  <c r="C1178" i="147"/>
  <c r="C1179" i="147"/>
  <c r="C1180" i="147"/>
  <c r="C1181" i="147"/>
  <c r="C1182" i="147"/>
  <c r="C1183" i="147"/>
  <c r="C1184" i="147"/>
  <c r="C1185" i="147"/>
  <c r="C1186" i="147"/>
  <c r="C1187" i="147"/>
  <c r="C1188" i="147"/>
  <c r="C1189" i="147"/>
  <c r="C1190" i="147"/>
  <c r="C1191" i="147"/>
  <c r="C1192" i="147"/>
  <c r="C1193" i="147"/>
  <c r="C1194" i="147"/>
  <c r="C1195" i="147"/>
  <c r="C1196" i="147"/>
  <c r="C1197" i="147"/>
  <c r="C1198" i="147"/>
  <c r="C1199" i="147"/>
  <c r="C1200" i="147"/>
  <c r="C1201" i="147"/>
  <c r="C1202" i="147"/>
  <c r="C1203" i="147"/>
  <c r="C1204" i="147"/>
  <c r="C1205" i="147"/>
  <c r="C1206" i="147"/>
  <c r="C1207" i="147"/>
  <c r="C1208" i="147"/>
  <c r="C1209" i="147"/>
  <c r="C1210" i="147"/>
  <c r="C1211" i="147"/>
  <c r="C1212" i="147"/>
  <c r="C1213" i="147"/>
  <c r="C1214" i="147"/>
  <c r="C1215" i="147"/>
  <c r="C1216" i="147"/>
  <c r="C1217" i="147"/>
  <c r="C1218" i="147"/>
  <c r="C1219" i="147"/>
  <c r="C1220" i="147"/>
  <c r="C1221" i="147"/>
  <c r="C1222" i="147"/>
  <c r="C1223" i="147"/>
  <c r="C1224" i="147"/>
  <c r="C1225" i="147"/>
  <c r="C1226" i="147"/>
  <c r="C1227" i="147"/>
  <c r="C1228" i="147"/>
  <c r="C1229" i="147"/>
  <c r="C1230" i="147"/>
  <c r="C1231" i="147"/>
  <c r="C1232" i="147"/>
  <c r="C1233" i="147"/>
  <c r="C1234" i="147"/>
  <c r="C1235" i="147"/>
  <c r="C1236" i="147"/>
  <c r="C1237" i="147"/>
  <c r="C1238" i="147"/>
  <c r="C1239" i="147"/>
  <c r="C1240" i="147"/>
  <c r="C1241" i="147"/>
  <c r="C1242" i="147"/>
  <c r="C1243" i="147"/>
  <c r="C1244" i="147"/>
  <c r="C1245" i="147"/>
  <c r="C1246" i="147"/>
  <c r="C1247" i="147"/>
  <c r="C1248" i="147"/>
  <c r="C1249" i="147"/>
  <c r="C1250" i="147"/>
  <c r="C1251" i="147"/>
  <c r="C1252" i="147"/>
  <c r="C1253" i="147"/>
  <c r="C1254" i="147"/>
  <c r="C1255" i="147"/>
  <c r="C1256" i="147"/>
  <c r="C1257" i="147"/>
  <c r="C1258" i="147"/>
  <c r="C1259" i="147"/>
  <c r="C1260" i="147"/>
  <c r="C1261" i="147"/>
  <c r="C1262" i="147"/>
  <c r="C1263" i="147"/>
  <c r="C1264" i="147"/>
  <c r="C1265" i="147"/>
  <c r="C1266" i="147"/>
  <c r="C1267" i="147"/>
  <c r="C1268" i="147"/>
  <c r="C1269" i="147"/>
  <c r="C1270" i="147"/>
  <c r="C1271" i="147"/>
  <c r="C1272" i="147"/>
  <c r="C1273" i="147"/>
  <c r="C1274" i="147"/>
  <c r="C1275" i="147"/>
  <c r="C1276" i="147"/>
  <c r="C1277" i="147"/>
  <c r="C1278" i="147"/>
  <c r="C1279" i="147"/>
  <c r="C1280" i="147"/>
  <c r="C1281" i="147"/>
  <c r="C1282" i="147"/>
  <c r="C1283" i="147"/>
  <c r="C1284" i="147"/>
  <c r="C1285" i="147"/>
  <c r="C1286" i="147"/>
  <c r="C1287" i="147"/>
  <c r="C1288" i="147"/>
  <c r="C1289" i="147"/>
  <c r="C1290" i="147"/>
  <c r="C1291" i="147"/>
  <c r="C1292" i="147"/>
  <c r="C1293" i="147"/>
  <c r="C1294" i="147"/>
  <c r="C1295" i="147"/>
  <c r="C1296" i="147"/>
  <c r="C1297" i="147"/>
  <c r="C1298" i="147"/>
  <c r="C1299" i="147"/>
  <c r="C1300" i="147"/>
  <c r="C1301" i="147"/>
  <c r="C1302" i="147"/>
  <c r="C1303" i="147"/>
  <c r="C1304" i="147"/>
  <c r="C1305" i="147"/>
  <c r="C1306" i="147"/>
  <c r="C1307" i="147"/>
  <c r="C1308" i="147"/>
  <c r="C1309" i="147"/>
  <c r="C1310" i="147"/>
  <c r="C1311" i="147"/>
  <c r="C1312" i="147"/>
  <c r="C1313" i="147"/>
  <c r="C1314" i="147"/>
  <c r="C1315" i="147"/>
  <c r="C1316" i="147"/>
  <c r="C1317" i="147"/>
  <c r="C1318" i="147"/>
  <c r="C1319" i="147"/>
  <c r="C1320" i="147"/>
  <c r="C1321" i="147"/>
  <c r="C1322" i="147"/>
  <c r="C1323" i="147"/>
  <c r="C1324" i="147"/>
  <c r="C1325" i="147"/>
  <c r="C1326" i="147"/>
  <c r="C1327" i="147"/>
  <c r="C1328" i="147"/>
  <c r="C1329" i="147"/>
  <c r="C1330" i="147"/>
  <c r="C1331" i="147"/>
  <c r="C1332" i="147"/>
  <c r="C1333" i="147"/>
  <c r="C1334" i="147"/>
  <c r="C1335" i="147"/>
  <c r="C1336" i="147"/>
  <c r="C1337" i="147"/>
  <c r="C1338" i="147"/>
  <c r="C1339" i="147"/>
  <c r="C1340" i="147"/>
  <c r="C1341" i="147"/>
  <c r="C1342" i="147"/>
  <c r="C1343" i="147"/>
  <c r="C1344" i="147"/>
  <c r="C1345" i="147"/>
  <c r="C1346" i="147"/>
  <c r="C1347" i="147"/>
  <c r="C1348" i="147"/>
  <c r="C1349" i="147"/>
  <c r="C1350" i="147"/>
  <c r="C1351" i="147"/>
  <c r="C1352" i="147"/>
  <c r="C1353" i="147"/>
  <c r="C1354" i="147"/>
  <c r="C1355" i="147"/>
  <c r="C1356" i="147"/>
  <c r="C1357" i="147"/>
  <c r="C1358" i="147"/>
  <c r="C1359" i="147"/>
  <c r="C1360" i="147"/>
  <c r="C1361" i="147"/>
  <c r="C1362" i="147"/>
  <c r="C1363" i="147"/>
  <c r="C1364" i="147"/>
  <c r="C1365" i="147"/>
  <c r="C1366" i="147"/>
  <c r="C1367" i="147"/>
  <c r="C1368" i="147"/>
  <c r="C1369" i="147"/>
  <c r="C1370" i="147"/>
  <c r="C1371" i="147"/>
  <c r="C1372" i="147"/>
  <c r="C1373" i="147"/>
  <c r="C1374" i="147"/>
  <c r="C1375" i="147"/>
  <c r="C1376" i="147"/>
  <c r="C1377" i="147"/>
  <c r="C1378" i="147"/>
  <c r="C1379" i="147"/>
  <c r="C1380" i="147"/>
  <c r="C1381" i="147"/>
  <c r="C1382" i="147"/>
  <c r="C1383" i="147"/>
  <c r="C1384" i="147"/>
  <c r="C1385" i="147"/>
  <c r="C1386" i="147"/>
  <c r="C1387" i="147"/>
  <c r="C1388" i="147"/>
  <c r="C1389" i="147"/>
  <c r="C1390" i="147"/>
  <c r="C1391" i="147"/>
  <c r="C1392" i="147"/>
  <c r="C1393" i="147"/>
  <c r="C1394" i="147"/>
  <c r="C1395" i="147"/>
  <c r="C1396" i="147"/>
  <c r="C1397" i="147"/>
  <c r="C1398" i="147"/>
  <c r="C1399" i="147"/>
  <c r="C1400" i="147"/>
  <c r="C1401" i="147"/>
  <c r="C1402" i="147"/>
  <c r="C1403" i="147"/>
  <c r="C1404" i="147"/>
  <c r="C1405" i="147"/>
  <c r="C1406" i="147"/>
  <c r="C1407" i="147"/>
  <c r="C1408" i="147"/>
  <c r="C1409" i="147"/>
  <c r="C1410" i="147"/>
  <c r="C1411" i="147"/>
  <c r="C1412" i="147"/>
  <c r="C1413" i="147"/>
  <c r="C1414" i="147"/>
  <c r="C1415" i="147"/>
  <c r="C1416" i="147"/>
  <c r="C1417" i="147"/>
  <c r="C1418" i="147"/>
  <c r="C1419" i="147"/>
  <c r="C1420" i="147"/>
  <c r="C1421" i="147"/>
  <c r="C1422" i="147"/>
  <c r="C1423" i="147"/>
  <c r="C1424" i="147"/>
  <c r="C1425" i="147"/>
  <c r="C1426" i="147"/>
  <c r="C1427" i="147"/>
  <c r="C1428" i="147"/>
  <c r="C1429" i="147"/>
  <c r="C1430" i="147"/>
  <c r="C1431" i="147"/>
  <c r="C1432" i="147"/>
  <c r="C1433" i="147"/>
  <c r="C1434" i="147"/>
  <c r="C1435" i="147"/>
  <c r="C1436" i="147"/>
  <c r="C1437" i="147"/>
  <c r="C1438" i="147"/>
  <c r="C1439" i="147"/>
  <c r="C1440" i="147"/>
  <c r="C1441" i="147"/>
  <c r="C1442" i="147"/>
  <c r="C1443" i="147"/>
  <c r="C1444" i="147"/>
  <c r="C1445" i="147"/>
  <c r="C1446" i="147"/>
  <c r="C1447" i="147"/>
  <c r="C1448" i="147"/>
  <c r="C1449" i="147"/>
  <c r="C1450" i="147"/>
  <c r="C1451" i="147"/>
  <c r="C1452" i="147"/>
  <c r="C1453" i="147"/>
  <c r="C1454" i="147"/>
  <c r="C1455" i="147"/>
  <c r="C1456" i="147"/>
  <c r="C1457" i="147"/>
  <c r="C1458" i="147"/>
  <c r="C1459" i="147"/>
  <c r="C1460" i="147"/>
  <c r="C1461" i="147"/>
  <c r="C1462" i="147"/>
  <c r="C1463" i="147"/>
  <c r="C1464" i="147"/>
  <c r="C1465" i="147"/>
  <c r="C1466" i="147"/>
  <c r="C1467" i="147"/>
  <c r="C1468" i="147"/>
  <c r="C1469" i="147"/>
  <c r="C1470" i="147"/>
  <c r="C1471" i="147"/>
  <c r="C1472" i="147"/>
  <c r="C1473" i="147"/>
  <c r="C1474" i="147"/>
  <c r="C1475" i="147"/>
  <c r="C1476" i="147"/>
  <c r="C1477" i="147"/>
  <c r="C1478" i="147"/>
  <c r="C1479" i="147"/>
  <c r="C1480" i="147"/>
  <c r="C1481" i="147"/>
  <c r="C1482" i="147"/>
  <c r="C1483" i="147"/>
  <c r="C1484" i="147"/>
  <c r="C1485" i="147"/>
  <c r="C1486" i="147"/>
  <c r="C1487" i="147"/>
  <c r="C1488" i="147"/>
  <c r="C1489" i="147"/>
  <c r="C1490" i="147"/>
  <c r="C1491" i="147"/>
  <c r="C1492" i="147"/>
  <c r="C1493" i="147"/>
  <c r="C1494" i="147"/>
  <c r="C1495" i="147"/>
  <c r="C1496" i="147"/>
  <c r="C1497" i="147"/>
  <c r="C1498" i="147"/>
  <c r="C1499" i="147"/>
  <c r="C1500" i="147"/>
  <c r="C1501" i="147"/>
  <c r="C1502" i="147"/>
  <c r="C1503" i="147"/>
  <c r="C1504" i="147"/>
  <c r="C1505" i="147"/>
  <c r="C1506" i="147"/>
  <c r="C1507" i="147"/>
  <c r="C1508" i="147"/>
  <c r="C1509" i="147"/>
  <c r="C1510" i="147"/>
  <c r="C1511" i="147"/>
  <c r="C1512" i="147"/>
  <c r="C1513" i="147"/>
  <c r="C1514" i="147"/>
  <c r="C1515" i="147"/>
  <c r="C1516" i="147"/>
  <c r="C1517" i="147"/>
  <c r="C1518" i="147"/>
  <c r="C1519" i="147"/>
  <c r="C1520" i="147"/>
  <c r="C1521" i="147"/>
  <c r="C1522" i="147"/>
  <c r="C1523" i="147"/>
  <c r="C1524" i="147"/>
  <c r="C1525" i="147"/>
  <c r="C1526" i="147"/>
  <c r="C1527" i="147"/>
  <c r="C1528" i="147"/>
  <c r="C1529" i="147"/>
  <c r="C1530" i="147"/>
  <c r="C1531" i="147"/>
  <c r="C1532" i="147"/>
  <c r="C1533" i="147"/>
  <c r="C1534" i="147"/>
  <c r="C1535" i="147"/>
  <c r="C1536" i="147"/>
  <c r="C1537" i="147"/>
  <c r="C1538" i="147"/>
  <c r="C1539" i="147"/>
  <c r="C1540" i="147"/>
  <c r="C1541" i="147"/>
  <c r="C1542" i="147"/>
  <c r="C1543" i="147"/>
  <c r="C1544" i="147"/>
  <c r="C1545" i="147"/>
  <c r="C1546" i="147"/>
  <c r="C1547" i="147"/>
  <c r="C1548" i="147"/>
  <c r="C1549" i="147"/>
  <c r="C1550" i="147"/>
  <c r="C1551" i="147"/>
  <c r="C1552" i="147"/>
  <c r="C1553" i="147"/>
  <c r="C1554" i="147"/>
  <c r="C1555" i="147"/>
  <c r="C1556" i="147"/>
  <c r="C1557" i="147"/>
  <c r="C1558" i="147"/>
  <c r="C1559" i="147"/>
  <c r="C1560" i="147"/>
  <c r="C1561" i="147"/>
  <c r="C1562" i="147"/>
  <c r="C1563" i="147"/>
  <c r="C1564" i="147"/>
  <c r="C1565" i="147"/>
  <c r="C1566" i="147"/>
  <c r="C1567" i="147"/>
  <c r="C1568" i="147"/>
  <c r="C1569" i="147"/>
  <c r="C1570" i="147"/>
  <c r="C1571" i="147"/>
  <c r="C1572" i="147"/>
  <c r="C1573" i="147"/>
  <c r="C1574" i="147"/>
  <c r="C1575" i="147"/>
  <c r="C1576" i="147"/>
  <c r="C1577" i="147"/>
  <c r="C1578" i="147"/>
  <c r="C1579" i="147"/>
  <c r="C1580" i="147"/>
  <c r="C1581" i="147"/>
  <c r="C1582" i="147"/>
  <c r="C1583" i="147"/>
  <c r="C1584" i="147"/>
  <c r="C1585" i="147"/>
  <c r="C1586" i="147"/>
  <c r="C1587" i="147"/>
  <c r="C1588" i="147"/>
  <c r="C1589" i="147"/>
  <c r="C1590" i="147"/>
  <c r="C1591" i="147"/>
  <c r="C1592" i="147"/>
  <c r="C1593" i="147"/>
  <c r="C1594" i="147"/>
  <c r="C1595" i="147"/>
  <c r="C1596" i="147"/>
  <c r="C1597" i="147"/>
  <c r="C1598" i="147"/>
  <c r="C1599" i="147"/>
  <c r="C1600" i="147"/>
  <c r="C1601" i="147"/>
  <c r="C1602" i="147"/>
  <c r="C1603" i="147"/>
  <c r="C1604" i="147"/>
  <c r="C1605" i="147"/>
  <c r="C1606" i="147"/>
  <c r="C1607" i="147"/>
  <c r="C1608" i="147"/>
  <c r="C1609" i="147"/>
  <c r="C1610" i="147"/>
  <c r="C1611" i="147"/>
  <c r="C1612" i="147"/>
  <c r="C1613" i="147"/>
  <c r="C1614" i="147"/>
  <c r="C1615" i="147"/>
  <c r="C1616" i="147"/>
  <c r="C1617" i="147"/>
  <c r="C1618" i="147"/>
  <c r="C1619" i="147"/>
  <c r="C1620" i="147"/>
  <c r="C1621" i="147"/>
  <c r="C1622" i="147"/>
  <c r="C1623" i="147"/>
  <c r="C1624" i="147"/>
  <c r="C1625" i="147"/>
  <c r="C1626" i="147"/>
  <c r="C1627" i="147"/>
  <c r="C1628" i="147"/>
  <c r="C1629" i="147"/>
  <c r="C1630" i="147"/>
  <c r="C1631" i="147"/>
  <c r="C1632" i="147"/>
  <c r="C1633" i="147"/>
  <c r="C1634" i="147"/>
  <c r="C1635" i="147"/>
  <c r="C1636" i="147"/>
  <c r="C1637" i="147"/>
  <c r="C1638" i="147"/>
  <c r="C1639" i="147"/>
  <c r="C1640" i="147"/>
  <c r="C1641" i="147"/>
  <c r="C1642" i="147"/>
  <c r="C1643" i="147"/>
  <c r="C1644" i="147"/>
  <c r="C1645" i="147"/>
  <c r="C1646" i="147"/>
  <c r="C1647" i="147"/>
  <c r="C1648" i="147"/>
  <c r="C1649" i="147"/>
  <c r="C1650" i="147"/>
  <c r="C1651" i="147"/>
  <c r="C1652" i="147"/>
  <c r="C1653" i="147"/>
  <c r="C1654" i="147"/>
  <c r="C1655" i="147"/>
  <c r="C1656" i="147"/>
  <c r="C1657" i="147"/>
  <c r="C1658" i="147"/>
  <c r="C1659" i="147"/>
  <c r="C1660" i="147"/>
  <c r="C1661" i="147"/>
  <c r="C1662" i="147"/>
  <c r="C1663" i="147"/>
  <c r="C1664" i="147"/>
  <c r="C1665" i="147"/>
  <c r="C1666" i="147"/>
  <c r="C1667" i="147"/>
  <c r="C1668" i="147"/>
  <c r="C1669" i="147"/>
  <c r="C1670" i="147"/>
  <c r="C1671" i="147"/>
  <c r="C1672" i="147"/>
  <c r="C1673" i="147"/>
  <c r="C1674" i="147"/>
  <c r="C1675" i="147"/>
  <c r="C1676" i="147"/>
  <c r="C1677" i="147"/>
  <c r="C1678" i="147"/>
  <c r="C1679" i="147"/>
  <c r="C1680" i="147"/>
  <c r="C1681" i="147"/>
  <c r="C1682" i="147"/>
  <c r="C1683" i="147"/>
  <c r="C1684" i="147"/>
  <c r="C1685" i="147"/>
  <c r="C1686" i="147"/>
  <c r="C1687" i="147"/>
  <c r="C1688" i="147"/>
  <c r="C1689" i="147"/>
  <c r="C1690" i="147"/>
  <c r="C1691" i="147"/>
  <c r="C1692" i="147"/>
  <c r="C1693" i="147"/>
  <c r="C1694" i="147"/>
  <c r="C1695" i="147"/>
  <c r="C1696" i="147"/>
  <c r="C1697" i="147"/>
  <c r="C1698" i="147"/>
  <c r="C1699" i="147"/>
  <c r="C1700" i="147"/>
  <c r="C1701" i="147"/>
  <c r="C1702" i="147"/>
  <c r="C1703" i="147"/>
  <c r="C1704" i="147"/>
  <c r="C1705" i="147"/>
  <c r="C1706" i="147"/>
  <c r="C1707" i="147"/>
  <c r="C1708" i="147"/>
  <c r="C1709" i="147"/>
  <c r="C1710" i="147"/>
  <c r="C1711" i="147"/>
  <c r="C1712" i="147"/>
  <c r="C1713" i="147"/>
  <c r="C1714" i="147"/>
  <c r="C1715" i="147"/>
  <c r="C1716" i="147"/>
  <c r="C1717" i="147"/>
  <c r="C1718" i="147"/>
  <c r="C1719" i="147"/>
  <c r="C1720" i="147"/>
  <c r="C1721" i="147"/>
  <c r="C1722" i="147"/>
  <c r="C1723" i="147"/>
  <c r="C1724" i="147"/>
  <c r="C1725" i="147"/>
  <c r="C1726" i="147"/>
  <c r="C1727" i="147"/>
  <c r="C1728" i="147"/>
  <c r="C1729" i="147"/>
  <c r="C1730" i="147"/>
  <c r="C1731" i="147"/>
  <c r="C1732" i="147"/>
  <c r="C1733" i="147"/>
  <c r="C1734" i="147"/>
  <c r="C1735" i="147"/>
  <c r="C1736" i="147"/>
  <c r="C1737" i="147"/>
  <c r="C1738" i="147"/>
  <c r="C1739" i="147"/>
  <c r="C1740" i="147"/>
  <c r="C1741" i="147"/>
  <c r="C1742" i="147"/>
  <c r="C1743" i="147"/>
  <c r="C1744" i="147"/>
  <c r="C1745" i="147"/>
  <c r="C1746" i="147"/>
  <c r="C1747" i="147"/>
  <c r="C1748" i="147"/>
  <c r="C1749" i="147"/>
  <c r="C1750" i="147"/>
  <c r="C1751" i="147"/>
  <c r="C1752" i="147"/>
  <c r="C1753" i="147"/>
  <c r="C1754" i="147"/>
  <c r="C1755" i="147"/>
  <c r="C1756" i="147"/>
  <c r="C1757" i="147"/>
  <c r="C1758" i="147"/>
  <c r="C1759" i="147"/>
  <c r="C1760" i="147"/>
  <c r="C1761" i="147"/>
  <c r="C1762" i="147"/>
  <c r="C1763" i="147"/>
  <c r="C1764" i="147"/>
  <c r="C1765" i="147"/>
  <c r="C1766" i="147"/>
  <c r="C1767" i="147"/>
  <c r="C1768" i="147"/>
  <c r="C1769" i="147"/>
  <c r="C1770" i="147"/>
  <c r="C1771" i="147"/>
  <c r="C1772" i="147"/>
  <c r="C1773" i="147"/>
  <c r="C1774" i="147"/>
  <c r="C1775" i="147"/>
  <c r="C1776" i="147"/>
  <c r="C1777" i="147"/>
  <c r="C1778" i="147"/>
  <c r="C1779" i="147"/>
  <c r="C1780" i="147"/>
  <c r="C1781" i="147"/>
  <c r="C1782" i="147"/>
  <c r="C1783" i="147"/>
  <c r="C1784" i="147"/>
  <c r="C1785" i="147"/>
  <c r="C1786" i="147"/>
  <c r="C1787" i="147"/>
  <c r="C1788" i="147"/>
  <c r="C1789" i="147"/>
  <c r="C1790" i="147"/>
  <c r="C1791" i="147"/>
  <c r="C1792" i="147"/>
  <c r="C1793" i="147"/>
  <c r="C1794" i="147"/>
  <c r="C1795" i="147"/>
  <c r="C1796" i="147"/>
  <c r="C1797" i="147"/>
  <c r="C1798" i="147"/>
  <c r="C1799" i="147"/>
  <c r="C1800" i="147"/>
  <c r="C1801" i="147"/>
  <c r="C1802" i="147"/>
  <c r="C1803" i="147"/>
  <c r="C1804" i="147"/>
  <c r="C1805" i="147"/>
  <c r="C1806" i="147"/>
  <c r="C1807" i="147"/>
  <c r="C1808" i="147"/>
  <c r="C1809" i="147"/>
  <c r="C1810" i="147"/>
  <c r="C1811" i="147"/>
  <c r="C1812" i="147"/>
  <c r="C1813" i="147"/>
  <c r="C1814" i="147"/>
  <c r="C1815" i="147"/>
  <c r="C1816" i="147"/>
  <c r="C1817" i="147"/>
  <c r="C1818" i="147"/>
  <c r="C1819" i="147"/>
  <c r="C1820" i="147"/>
  <c r="C1821" i="147"/>
  <c r="C1822" i="147"/>
  <c r="C1823" i="147"/>
  <c r="C1824" i="147"/>
  <c r="C1825" i="147"/>
  <c r="C1826" i="147"/>
  <c r="C1827" i="147"/>
  <c r="C1828" i="147"/>
  <c r="C1829" i="147"/>
  <c r="C1830" i="147"/>
  <c r="C1831" i="147"/>
  <c r="C1832" i="147"/>
  <c r="C1833" i="147"/>
  <c r="C1834" i="147"/>
  <c r="C1835" i="147"/>
  <c r="C1836" i="147"/>
  <c r="C1837" i="147"/>
  <c r="C1838" i="147"/>
  <c r="C1839" i="147"/>
  <c r="C1840" i="147"/>
  <c r="C1841" i="147"/>
  <c r="C1842" i="147"/>
  <c r="C1843" i="147"/>
  <c r="C1844" i="147"/>
  <c r="C1845" i="147"/>
  <c r="C1846" i="147"/>
  <c r="C1847" i="147"/>
  <c r="C1848" i="147"/>
  <c r="C1849" i="147"/>
  <c r="C1850" i="147"/>
  <c r="C1851" i="147"/>
  <c r="C1852" i="147"/>
  <c r="C1853" i="147"/>
  <c r="C1854" i="147"/>
  <c r="C1855" i="147"/>
  <c r="C1856" i="147"/>
  <c r="C1857" i="147"/>
  <c r="C1858" i="147"/>
  <c r="C1859" i="147"/>
  <c r="C1860" i="147"/>
  <c r="C1861" i="147"/>
  <c r="C1862" i="147"/>
  <c r="C1863" i="147"/>
  <c r="C1864" i="147"/>
  <c r="C1865" i="147"/>
  <c r="C1866" i="147"/>
  <c r="C1867" i="147"/>
  <c r="C1868" i="147"/>
  <c r="C1869" i="147"/>
  <c r="C1870" i="147"/>
  <c r="C1871" i="147"/>
  <c r="C1872" i="147"/>
  <c r="C1873" i="147"/>
  <c r="C1874" i="147"/>
  <c r="C1875" i="147"/>
  <c r="C1876" i="147"/>
  <c r="C1877" i="147"/>
  <c r="C1878" i="147"/>
  <c r="C1879" i="147"/>
  <c r="C1880" i="147"/>
  <c r="C1881" i="147"/>
  <c r="C1882" i="147"/>
  <c r="C1883" i="147"/>
  <c r="C1884" i="147"/>
  <c r="C1885" i="147"/>
  <c r="C1886" i="147"/>
  <c r="C1887" i="147"/>
  <c r="C1888" i="147"/>
  <c r="C1889" i="147"/>
  <c r="C1890" i="147"/>
  <c r="C1891" i="147"/>
  <c r="C1892" i="147"/>
  <c r="C1893" i="147"/>
  <c r="C1894" i="147"/>
  <c r="C1895" i="147"/>
  <c r="C1896" i="147"/>
  <c r="C1897" i="147"/>
  <c r="C1898" i="147"/>
  <c r="C1899" i="147"/>
  <c r="C1900" i="147"/>
  <c r="C1901" i="147"/>
  <c r="C1902" i="147"/>
  <c r="C1903" i="147"/>
  <c r="C1904" i="147"/>
  <c r="C1905" i="147"/>
  <c r="C1906" i="147"/>
  <c r="C1907" i="147"/>
  <c r="C1908" i="147"/>
  <c r="C1909" i="147"/>
  <c r="C1910" i="147"/>
  <c r="C1911" i="147"/>
  <c r="C1912" i="147"/>
  <c r="C1913" i="147"/>
  <c r="C1914" i="147"/>
  <c r="C1915" i="147"/>
  <c r="C1916" i="147"/>
  <c r="C1917" i="147"/>
  <c r="C1918" i="147"/>
  <c r="C1919" i="147"/>
  <c r="C1920" i="147"/>
  <c r="C1921" i="147"/>
  <c r="C1922" i="147"/>
  <c r="C1923" i="147"/>
  <c r="C1924" i="147"/>
  <c r="C1925" i="147"/>
  <c r="C1926" i="147"/>
  <c r="C1927" i="147"/>
  <c r="C1928" i="147"/>
  <c r="C1929" i="147"/>
  <c r="C1930" i="147"/>
  <c r="C1931" i="147"/>
  <c r="C1932" i="147"/>
  <c r="C1933" i="147"/>
  <c r="C1934" i="147"/>
  <c r="C1935" i="147"/>
  <c r="C1936" i="147"/>
  <c r="C1937" i="147"/>
  <c r="C1938" i="147"/>
  <c r="C1939" i="147"/>
  <c r="C1940" i="147"/>
  <c r="C1941" i="147"/>
  <c r="C1942" i="147"/>
  <c r="C1943" i="147"/>
  <c r="C1944" i="147"/>
  <c r="C1945" i="147"/>
  <c r="C1946" i="147"/>
  <c r="C1947" i="147"/>
  <c r="C1948" i="147"/>
  <c r="C1949" i="147"/>
  <c r="C1950" i="147"/>
  <c r="C1951" i="147"/>
  <c r="C1952" i="147"/>
  <c r="C1953" i="147"/>
  <c r="C1954" i="147"/>
  <c r="C1955" i="147"/>
  <c r="C1956" i="147"/>
  <c r="C1957" i="147"/>
  <c r="C1958" i="147"/>
  <c r="C1959" i="147"/>
  <c r="C1960" i="147"/>
  <c r="C1961" i="147"/>
  <c r="C1962" i="147"/>
  <c r="C1963" i="147"/>
  <c r="C1964" i="147"/>
  <c r="C1965" i="147"/>
  <c r="C1966" i="147"/>
  <c r="C1967" i="147"/>
  <c r="C1968" i="147"/>
  <c r="C1969" i="147"/>
  <c r="C1970" i="147"/>
  <c r="C1971" i="147"/>
  <c r="C1972" i="147"/>
  <c r="C1973" i="147"/>
  <c r="C1974" i="147"/>
  <c r="C1975" i="147"/>
  <c r="C1976" i="147"/>
  <c r="C1977" i="147"/>
  <c r="C1978" i="147"/>
  <c r="C1979" i="147"/>
  <c r="C1980" i="147"/>
  <c r="C1981" i="147"/>
  <c r="C1982" i="147"/>
  <c r="C1983" i="147"/>
  <c r="C1984" i="147"/>
  <c r="C1985" i="147"/>
  <c r="C1986" i="147"/>
  <c r="C1987" i="147"/>
  <c r="C1988" i="147"/>
  <c r="C1989" i="147"/>
  <c r="C1990" i="147"/>
  <c r="C1991" i="147"/>
  <c r="C1992" i="147"/>
  <c r="C1993" i="147"/>
  <c r="C1994" i="147"/>
  <c r="C1995" i="147"/>
  <c r="C1996" i="147"/>
  <c r="C1997" i="147"/>
  <c r="C1998" i="147"/>
  <c r="C1999" i="147"/>
  <c r="C2000" i="147"/>
  <c r="C2001" i="147"/>
  <c r="C2002" i="147"/>
  <c r="C2003" i="147"/>
  <c r="C2004" i="147"/>
  <c r="C2005" i="147"/>
  <c r="C2006" i="147"/>
  <c r="C2007" i="147"/>
  <c r="C2008" i="147"/>
  <c r="C2009" i="147"/>
  <c r="C2010" i="147"/>
  <c r="C2011" i="147"/>
  <c r="C2012" i="147"/>
  <c r="C2013" i="147"/>
  <c r="C2014" i="147"/>
  <c r="C2015" i="147"/>
  <c r="C2016" i="147"/>
  <c r="C2017" i="147"/>
  <c r="C2018" i="147"/>
  <c r="C2019" i="147"/>
  <c r="C2020" i="147"/>
  <c r="C2021" i="147"/>
  <c r="C2022" i="147"/>
  <c r="C2023" i="147"/>
  <c r="C2024" i="147"/>
  <c r="C2025" i="147"/>
  <c r="C2026" i="147"/>
  <c r="C2027" i="147"/>
  <c r="C2028" i="147"/>
  <c r="C2029" i="147"/>
  <c r="C2030" i="147"/>
  <c r="C2031" i="147"/>
  <c r="C2032" i="147"/>
  <c r="C2033" i="147"/>
  <c r="C2034" i="147"/>
  <c r="C2035" i="147"/>
  <c r="C2036" i="147"/>
  <c r="C2037" i="147"/>
  <c r="C2038" i="147"/>
  <c r="C2039" i="147"/>
  <c r="C2040" i="147"/>
  <c r="C2041" i="147"/>
  <c r="C2042" i="147"/>
  <c r="C2043" i="147"/>
  <c r="C2044" i="147"/>
  <c r="C2045" i="147"/>
  <c r="C2046" i="147"/>
  <c r="C2047" i="147"/>
  <c r="C2048" i="147"/>
  <c r="C2049" i="147"/>
  <c r="C2050" i="147"/>
  <c r="C2051" i="147"/>
  <c r="C2052" i="147"/>
  <c r="C2053" i="147"/>
  <c r="C2054" i="147"/>
  <c r="C2055" i="147"/>
  <c r="C2056" i="147"/>
  <c r="C2057" i="147"/>
  <c r="C2058" i="147"/>
  <c r="C2059" i="147"/>
  <c r="C2060" i="147"/>
  <c r="C2061" i="147"/>
  <c r="C2062" i="147"/>
  <c r="C2063" i="147"/>
  <c r="C2064" i="147"/>
  <c r="C2065" i="147"/>
  <c r="C2066" i="147"/>
  <c r="C2067" i="147"/>
  <c r="C2068" i="147"/>
  <c r="C2069" i="147"/>
  <c r="C2070" i="147"/>
  <c r="C2071" i="147"/>
  <c r="C2072" i="147"/>
  <c r="C2073" i="147"/>
  <c r="C2074" i="147"/>
  <c r="C2075" i="147"/>
  <c r="C2076" i="147"/>
  <c r="C2077" i="147"/>
  <c r="C2078" i="147"/>
  <c r="C2079" i="147"/>
  <c r="C2080" i="147"/>
  <c r="C2081" i="147"/>
  <c r="C2082" i="147"/>
  <c r="C2083" i="147"/>
  <c r="C2084" i="147"/>
  <c r="C2085" i="147"/>
  <c r="C2086" i="147"/>
  <c r="C2087" i="147"/>
  <c r="C2088" i="147"/>
  <c r="C2089" i="147"/>
  <c r="C2090" i="147"/>
  <c r="C2091" i="147"/>
  <c r="C2092" i="147"/>
  <c r="C2093" i="147"/>
  <c r="C2094" i="147"/>
  <c r="C2095" i="147"/>
  <c r="C2096" i="147"/>
  <c r="C2097" i="147"/>
  <c r="C2098" i="147"/>
  <c r="C2099" i="147"/>
  <c r="C2100" i="147"/>
  <c r="C2101" i="147"/>
  <c r="C2102" i="147"/>
  <c r="C2103" i="147"/>
  <c r="C2104" i="147"/>
  <c r="C2105" i="147"/>
  <c r="C2106" i="147"/>
  <c r="C2107" i="147"/>
  <c r="C2108" i="147"/>
  <c r="C2109" i="147"/>
  <c r="C2110" i="147"/>
  <c r="C2111" i="147"/>
  <c r="C2112" i="147"/>
  <c r="C2113" i="147"/>
  <c r="C2114" i="147"/>
  <c r="C2115" i="147"/>
  <c r="C2116" i="147"/>
  <c r="C2117" i="147"/>
  <c r="C2118" i="147"/>
  <c r="C2119" i="147"/>
  <c r="C2120" i="147"/>
  <c r="C2121" i="147"/>
  <c r="C2122" i="147"/>
  <c r="C2123" i="147"/>
  <c r="C2124" i="147"/>
  <c r="C2125" i="147"/>
  <c r="C2126" i="147"/>
  <c r="C2127" i="147"/>
  <c r="C2128" i="147"/>
  <c r="C2129" i="147"/>
  <c r="C2130" i="147"/>
  <c r="C2131" i="147"/>
  <c r="C2132" i="147"/>
  <c r="C2133" i="147"/>
  <c r="C2134" i="147"/>
  <c r="C2135" i="147"/>
  <c r="C2136" i="147"/>
  <c r="C2137" i="147"/>
  <c r="C2138" i="147"/>
  <c r="C2139" i="147"/>
  <c r="C2140" i="147"/>
  <c r="C2141" i="147"/>
  <c r="C2142" i="147"/>
  <c r="C2143" i="147"/>
  <c r="C2144" i="147"/>
  <c r="C2145" i="147"/>
  <c r="C2146" i="147"/>
  <c r="C2147" i="147"/>
  <c r="C2148" i="147"/>
  <c r="C2149" i="147"/>
  <c r="C2150" i="147"/>
  <c r="C2151" i="147"/>
  <c r="C2152" i="147"/>
  <c r="C2153" i="147"/>
  <c r="C2154" i="147"/>
  <c r="C2155" i="147"/>
  <c r="C2156" i="147"/>
  <c r="C2157" i="147"/>
  <c r="C2158" i="147"/>
  <c r="C2159" i="147"/>
  <c r="C2160" i="147"/>
  <c r="C2161" i="147"/>
  <c r="C2162" i="147"/>
  <c r="C2163" i="147"/>
  <c r="C2164" i="147"/>
  <c r="C2165" i="147"/>
  <c r="C2166" i="147"/>
  <c r="C2167" i="147"/>
  <c r="C2168" i="147"/>
  <c r="C2169" i="147"/>
  <c r="C2170" i="147"/>
  <c r="C2171" i="147"/>
  <c r="C2172" i="147"/>
  <c r="C2173" i="147"/>
  <c r="C2174" i="147"/>
  <c r="C2175" i="147"/>
  <c r="C2176" i="147"/>
  <c r="C2177" i="147"/>
  <c r="C2178" i="147"/>
  <c r="C2179" i="147"/>
  <c r="C2180" i="147"/>
  <c r="C2181" i="147"/>
  <c r="C2182" i="147"/>
  <c r="C2183" i="147"/>
  <c r="C2184" i="147"/>
  <c r="C2185" i="147"/>
  <c r="C2186" i="147"/>
  <c r="C2187" i="147"/>
  <c r="C2188" i="147"/>
  <c r="C2189" i="147"/>
  <c r="C2190" i="147"/>
  <c r="C2191" i="147"/>
  <c r="C2192" i="147"/>
  <c r="C2193" i="147"/>
  <c r="C2194" i="147"/>
  <c r="C2195" i="147"/>
  <c r="C2196" i="147"/>
  <c r="C2197" i="147"/>
  <c r="C2198" i="147"/>
  <c r="C2199" i="147"/>
  <c r="C2200" i="147"/>
  <c r="C2201" i="147"/>
  <c r="C2202" i="147"/>
  <c r="C2203" i="147"/>
  <c r="C2204" i="147"/>
  <c r="C2205" i="147"/>
  <c r="C2206" i="147"/>
  <c r="C2207" i="147"/>
  <c r="C2208" i="147"/>
  <c r="C2209" i="147"/>
  <c r="C2210" i="147"/>
  <c r="C2211" i="147"/>
  <c r="C2212" i="147"/>
  <c r="C2213" i="147"/>
  <c r="C2214" i="147"/>
  <c r="C2215" i="147"/>
  <c r="C2216" i="147"/>
  <c r="C2217" i="147"/>
  <c r="C2218" i="147"/>
  <c r="C2219" i="147"/>
  <c r="C2220" i="147"/>
  <c r="C2221" i="147"/>
  <c r="C2222" i="147"/>
  <c r="C2223" i="147"/>
  <c r="C2224" i="147"/>
  <c r="C2225" i="147"/>
  <c r="C2226" i="147"/>
  <c r="C2227" i="147"/>
  <c r="C2228" i="147"/>
  <c r="C2229" i="147"/>
  <c r="C2230" i="147"/>
  <c r="C2231" i="147"/>
  <c r="C2232" i="147"/>
  <c r="C2233" i="147"/>
  <c r="C2234" i="147"/>
  <c r="C2235" i="147"/>
  <c r="C2236" i="147"/>
  <c r="C2237" i="147"/>
  <c r="C2238" i="147"/>
  <c r="C2239" i="147"/>
  <c r="C2240" i="147"/>
  <c r="C2241" i="147"/>
  <c r="C2242" i="147"/>
  <c r="C2243" i="147"/>
  <c r="C2244" i="147"/>
  <c r="C2245" i="147"/>
  <c r="C2246" i="147"/>
  <c r="C2247" i="147"/>
  <c r="C2248" i="147"/>
  <c r="C2249" i="147"/>
  <c r="C2250" i="147"/>
  <c r="C2251" i="147"/>
  <c r="C2252" i="147"/>
  <c r="C2253" i="147"/>
  <c r="C2254" i="147"/>
  <c r="C2255" i="147"/>
  <c r="C2256" i="147"/>
  <c r="C2257" i="147"/>
  <c r="C2258" i="147"/>
  <c r="C2259" i="147"/>
  <c r="C2260" i="147"/>
  <c r="C2261" i="147"/>
  <c r="C2262" i="147"/>
  <c r="C2263" i="147"/>
  <c r="C2264" i="147"/>
  <c r="C2265" i="147"/>
  <c r="C2266" i="147"/>
  <c r="C2267" i="147"/>
  <c r="C2268" i="147"/>
  <c r="C2269" i="147"/>
  <c r="C2270" i="147"/>
  <c r="C2271" i="147"/>
  <c r="C2272" i="147"/>
  <c r="C2273" i="147"/>
  <c r="C2274" i="147"/>
  <c r="C2275" i="147"/>
  <c r="C2276" i="147"/>
  <c r="C2277" i="147"/>
  <c r="C2278" i="147"/>
  <c r="C2279" i="147"/>
  <c r="C2280" i="147"/>
  <c r="C2281" i="147"/>
  <c r="C2282" i="147"/>
  <c r="C2283" i="147"/>
  <c r="C2284" i="147"/>
  <c r="C2285" i="147"/>
  <c r="C2286" i="147"/>
  <c r="C2287" i="147"/>
  <c r="C2288" i="147"/>
  <c r="C2289" i="147"/>
  <c r="C2290" i="147"/>
  <c r="C2291" i="147"/>
  <c r="C2292" i="147"/>
  <c r="C2293" i="147"/>
  <c r="C2294" i="147"/>
  <c r="C2295" i="147"/>
  <c r="C2296" i="147"/>
  <c r="C2297" i="147"/>
  <c r="C2298" i="147"/>
  <c r="C2299" i="147"/>
  <c r="C2300" i="147"/>
  <c r="C2301" i="147"/>
  <c r="C2302" i="147"/>
  <c r="C2303" i="147"/>
  <c r="C2304" i="147"/>
  <c r="C2305" i="147"/>
  <c r="C2306" i="147"/>
  <c r="C2307" i="147"/>
  <c r="C2308" i="147"/>
  <c r="C2309" i="147"/>
  <c r="C2310" i="147"/>
  <c r="C2311" i="147"/>
  <c r="C2312" i="147"/>
  <c r="C2313" i="147"/>
  <c r="C2314" i="147"/>
  <c r="C2315" i="147"/>
  <c r="C2316" i="147"/>
  <c r="C2317" i="147"/>
  <c r="C2318" i="147"/>
  <c r="C2319" i="147"/>
  <c r="C2320" i="147"/>
  <c r="C2321" i="147"/>
  <c r="C2322" i="147"/>
  <c r="C2323" i="147"/>
  <c r="C2324" i="147"/>
  <c r="C2325" i="147"/>
  <c r="C2326" i="147"/>
  <c r="C2327" i="147"/>
  <c r="C2328" i="147"/>
  <c r="C2329" i="147"/>
  <c r="C2330" i="147"/>
  <c r="C2331" i="147"/>
  <c r="C2332" i="147"/>
  <c r="C2333" i="147"/>
  <c r="C2334" i="147"/>
  <c r="C2335" i="147"/>
  <c r="C2336" i="147"/>
  <c r="C2337" i="147"/>
  <c r="C2338" i="147"/>
  <c r="C2339" i="147"/>
  <c r="C2340" i="147"/>
  <c r="C2341" i="147"/>
  <c r="C2342" i="147"/>
  <c r="C2343" i="147"/>
  <c r="C2344" i="147"/>
  <c r="C2345" i="147"/>
  <c r="C2346" i="147"/>
  <c r="C2347" i="147"/>
  <c r="C2348" i="147"/>
  <c r="C2349" i="147"/>
  <c r="C2350" i="147"/>
  <c r="C2351" i="147"/>
  <c r="C2352" i="147"/>
  <c r="C2353" i="147"/>
  <c r="C2354" i="147"/>
  <c r="C2355" i="147"/>
  <c r="C2356" i="147"/>
  <c r="C2357" i="147"/>
  <c r="C2358" i="147"/>
  <c r="C2359" i="147"/>
  <c r="C2360" i="147"/>
  <c r="C2361" i="147"/>
  <c r="C2362" i="147"/>
  <c r="C2363" i="147"/>
  <c r="C2364" i="147"/>
  <c r="C2365" i="147"/>
  <c r="C2366" i="147"/>
  <c r="C2367" i="147"/>
  <c r="C2368" i="147"/>
  <c r="C2369" i="147"/>
  <c r="C2370" i="147"/>
  <c r="C2371" i="147"/>
  <c r="C2372" i="147"/>
  <c r="C2373" i="147"/>
  <c r="C2374" i="147"/>
  <c r="C2375" i="147"/>
  <c r="C2376" i="147"/>
  <c r="C2377" i="147"/>
  <c r="C2378" i="147"/>
  <c r="C2379" i="147"/>
  <c r="C2380" i="147"/>
  <c r="C2381" i="147"/>
  <c r="C2382" i="147"/>
  <c r="C2383" i="147"/>
  <c r="C2384" i="147"/>
  <c r="C2385" i="147"/>
  <c r="C2386" i="147"/>
  <c r="C2387" i="147"/>
  <c r="C2388" i="147"/>
  <c r="C2389" i="147"/>
  <c r="C2390" i="147"/>
  <c r="C2391" i="147"/>
  <c r="C2392" i="147"/>
  <c r="C2393" i="147"/>
  <c r="C2394" i="147"/>
  <c r="C2395" i="147"/>
  <c r="C2396" i="147"/>
  <c r="C2397" i="147"/>
  <c r="C2398" i="147"/>
  <c r="C2399" i="147"/>
  <c r="C2400" i="147"/>
  <c r="C2401" i="147"/>
  <c r="C2402" i="147"/>
  <c r="C2403" i="147"/>
  <c r="C2404" i="147"/>
  <c r="C2405" i="147"/>
  <c r="C2406" i="147"/>
  <c r="C2407" i="147"/>
  <c r="C2408" i="147"/>
  <c r="C2409" i="147"/>
  <c r="C2410" i="147"/>
  <c r="C2411" i="147"/>
  <c r="C2412" i="147"/>
  <c r="C2413" i="147"/>
  <c r="C2414" i="147"/>
  <c r="C2415" i="147"/>
  <c r="C2416" i="147"/>
  <c r="C2417" i="147"/>
  <c r="C2418" i="147"/>
  <c r="C2419" i="147"/>
  <c r="C2420" i="147"/>
  <c r="C2421" i="147"/>
  <c r="C2422" i="147"/>
  <c r="C2423" i="147"/>
  <c r="C2424" i="147"/>
  <c r="C2425" i="147"/>
  <c r="C2426" i="147"/>
  <c r="C2427" i="147"/>
  <c r="C2428" i="147"/>
  <c r="C2429" i="147"/>
  <c r="C2430" i="147"/>
  <c r="C2431" i="147"/>
  <c r="C2432" i="147"/>
  <c r="C2433" i="147"/>
  <c r="C2434" i="147"/>
  <c r="C2435" i="147"/>
  <c r="C2436" i="147"/>
  <c r="C2437" i="147"/>
  <c r="C2438" i="147"/>
  <c r="C2439" i="147"/>
  <c r="C2440" i="147"/>
  <c r="C2441" i="147"/>
  <c r="C2442" i="147"/>
  <c r="C2443" i="147"/>
  <c r="C2444" i="147"/>
  <c r="C2445" i="147"/>
  <c r="C2446" i="147"/>
  <c r="C2447" i="147"/>
  <c r="C2448" i="147"/>
  <c r="C2449" i="147"/>
  <c r="C2450" i="147"/>
  <c r="C2451" i="147"/>
  <c r="C2452" i="147"/>
  <c r="C2453" i="147"/>
  <c r="C2454" i="147"/>
  <c r="C2455" i="147"/>
  <c r="C2456" i="147"/>
  <c r="C2457" i="147"/>
  <c r="C2458" i="147"/>
  <c r="C2459" i="147"/>
  <c r="C2460" i="147"/>
  <c r="C2461" i="147"/>
  <c r="C2462" i="147"/>
  <c r="C2463" i="147"/>
  <c r="C2464" i="147"/>
  <c r="C2465" i="147"/>
  <c r="C2466" i="147"/>
  <c r="C2467" i="147"/>
  <c r="C2468" i="147"/>
  <c r="C2469" i="147"/>
  <c r="C2470" i="147"/>
  <c r="C2471" i="147"/>
  <c r="C2472" i="147"/>
  <c r="C2473" i="147"/>
  <c r="C2474" i="147"/>
  <c r="C2475" i="147"/>
  <c r="C2476" i="147"/>
  <c r="C2477" i="147"/>
  <c r="C2478" i="147"/>
  <c r="C2479" i="147"/>
  <c r="C2480" i="147"/>
  <c r="C2481" i="147"/>
  <c r="C2482" i="147"/>
  <c r="C2483" i="147"/>
  <c r="C2484" i="147"/>
  <c r="C2485" i="147"/>
  <c r="C2486" i="147"/>
  <c r="C2487" i="147"/>
  <c r="C2488" i="147"/>
  <c r="C2489" i="147"/>
  <c r="C2490" i="147"/>
  <c r="C2491" i="147"/>
  <c r="C2492" i="147"/>
  <c r="C2493" i="147"/>
  <c r="C2494" i="147"/>
  <c r="C2495" i="147"/>
  <c r="C2496" i="147"/>
  <c r="C2497" i="147"/>
  <c r="C2498" i="147"/>
  <c r="C2499" i="147"/>
  <c r="C2500" i="147"/>
  <c r="C2501" i="147"/>
  <c r="C2502" i="147"/>
  <c r="C2503" i="147"/>
  <c r="C2504" i="147"/>
  <c r="C2505" i="147"/>
  <c r="C2506" i="147"/>
  <c r="C2507" i="147"/>
  <c r="C2508" i="147"/>
  <c r="C2509" i="147"/>
  <c r="C2510" i="147"/>
  <c r="C2511" i="147"/>
  <c r="C2512" i="147"/>
  <c r="C2513" i="147"/>
  <c r="C2514" i="147"/>
  <c r="C2515" i="147"/>
  <c r="C2516" i="147"/>
  <c r="C2517" i="147"/>
  <c r="C2518" i="147"/>
  <c r="C2519" i="147"/>
  <c r="C2520" i="147"/>
  <c r="C2521" i="147"/>
  <c r="C2522" i="147"/>
  <c r="C2523" i="147"/>
  <c r="C2524" i="147"/>
  <c r="C2525" i="147"/>
  <c r="C2526" i="147"/>
  <c r="C2527" i="147"/>
  <c r="C2528" i="147"/>
  <c r="C2529" i="147"/>
  <c r="C2530" i="147"/>
  <c r="C2531" i="147"/>
  <c r="C2532" i="147"/>
  <c r="C2533" i="147"/>
  <c r="C2534" i="147"/>
  <c r="C2535" i="147"/>
  <c r="C2536" i="147"/>
  <c r="C2537" i="147"/>
  <c r="C2538" i="147"/>
  <c r="C2539" i="147"/>
  <c r="C2540" i="147"/>
  <c r="C2541" i="147"/>
  <c r="C2542" i="147"/>
  <c r="C2543" i="147"/>
  <c r="C2544" i="147"/>
  <c r="C2545" i="147"/>
  <c r="C2546" i="147"/>
  <c r="C2547" i="147"/>
  <c r="C2548" i="147"/>
  <c r="C2549" i="147"/>
  <c r="C2550" i="147"/>
  <c r="C2551" i="147"/>
  <c r="C2552" i="147"/>
  <c r="C2553" i="147"/>
  <c r="C2554" i="147"/>
  <c r="C2555" i="147"/>
  <c r="C2556" i="147"/>
  <c r="C2557" i="147"/>
  <c r="C2558" i="147"/>
  <c r="C2559" i="147"/>
  <c r="C2560" i="147"/>
  <c r="C2561" i="147"/>
  <c r="C2562" i="147"/>
  <c r="C2563" i="147"/>
  <c r="C2564" i="147"/>
  <c r="C2565" i="147"/>
  <c r="C2566" i="147"/>
  <c r="C2567" i="147"/>
  <c r="C2568" i="147"/>
  <c r="C2569" i="147"/>
  <c r="C2570" i="147"/>
  <c r="C2571" i="147"/>
  <c r="C2572" i="147"/>
  <c r="C2573" i="147"/>
  <c r="C2574" i="147"/>
  <c r="C2575" i="147"/>
  <c r="C2576" i="147"/>
  <c r="C2577" i="147"/>
  <c r="C2578" i="147"/>
  <c r="C2579" i="147"/>
  <c r="C2580" i="147"/>
  <c r="C2581" i="147"/>
  <c r="C2582" i="147"/>
  <c r="C2583" i="147"/>
  <c r="C2584" i="147"/>
  <c r="C2585" i="147"/>
  <c r="C2586" i="147"/>
  <c r="C2587" i="147"/>
  <c r="C2588" i="147"/>
  <c r="C2589" i="147"/>
  <c r="C2590" i="147"/>
  <c r="C2591" i="147"/>
  <c r="C2592" i="147"/>
  <c r="C2593" i="147"/>
  <c r="C2594" i="147"/>
  <c r="C2595" i="147"/>
  <c r="C2596" i="147"/>
  <c r="C2597" i="147"/>
  <c r="C2598" i="147"/>
  <c r="C2599" i="147"/>
  <c r="C2600" i="147"/>
  <c r="C2601" i="147"/>
  <c r="C2602" i="147"/>
  <c r="C2603" i="147"/>
  <c r="C2604" i="147"/>
  <c r="C2605" i="147"/>
  <c r="C2606" i="147"/>
  <c r="C2607" i="147"/>
  <c r="C2608" i="147"/>
  <c r="C2609" i="147"/>
  <c r="C2610" i="147"/>
  <c r="C2611" i="147"/>
  <c r="C2612" i="147"/>
  <c r="C2613" i="147"/>
  <c r="C2614" i="147"/>
  <c r="C2615" i="147"/>
  <c r="C2616" i="147"/>
  <c r="C2617" i="147"/>
  <c r="C2618" i="147"/>
  <c r="C2619" i="147"/>
  <c r="C2620" i="147"/>
  <c r="C2621" i="147"/>
  <c r="C2622" i="147"/>
  <c r="C2623" i="147"/>
  <c r="C2624" i="147"/>
  <c r="C2625" i="147"/>
  <c r="C2626" i="147"/>
  <c r="C2627" i="147"/>
  <c r="C2628" i="147"/>
  <c r="C2629" i="147"/>
  <c r="C2630" i="147"/>
  <c r="C2631" i="147"/>
  <c r="C2632" i="147"/>
  <c r="C2633" i="147"/>
  <c r="C2634" i="147"/>
  <c r="C2635" i="147"/>
  <c r="C2636" i="147"/>
  <c r="C2637" i="147"/>
  <c r="C2638" i="147"/>
  <c r="C2639" i="147"/>
  <c r="C2640" i="147"/>
  <c r="C2641" i="147"/>
  <c r="C2642" i="147"/>
  <c r="C2643" i="147"/>
  <c r="C2644" i="147"/>
  <c r="C2645" i="147"/>
  <c r="C2646" i="147"/>
  <c r="C2647" i="147"/>
  <c r="C2648" i="147"/>
  <c r="C2649" i="147"/>
  <c r="C2650" i="147"/>
  <c r="C2651" i="147"/>
  <c r="C2652" i="147"/>
  <c r="C2653" i="147"/>
  <c r="C2654" i="147"/>
  <c r="C2655" i="147"/>
  <c r="C2656" i="147"/>
  <c r="C2657" i="147"/>
  <c r="C2658" i="147"/>
  <c r="C2659" i="147"/>
  <c r="C2660" i="147"/>
  <c r="C2661" i="147"/>
  <c r="C2662" i="147"/>
  <c r="C2663" i="147"/>
  <c r="C2664" i="147"/>
  <c r="C2665" i="147"/>
  <c r="C2666" i="147"/>
  <c r="C2667" i="147"/>
  <c r="C2668" i="147"/>
  <c r="C2669" i="147"/>
  <c r="C2670" i="147"/>
  <c r="C2671" i="147"/>
  <c r="C2672" i="147"/>
  <c r="C2673" i="147"/>
  <c r="C2674" i="147"/>
  <c r="C2675" i="147"/>
  <c r="C2676" i="147"/>
  <c r="C2677" i="147"/>
  <c r="C2678" i="147"/>
  <c r="C2679" i="147"/>
  <c r="C2680" i="147"/>
  <c r="C2681" i="147"/>
  <c r="C2682" i="147"/>
  <c r="C2683" i="147"/>
  <c r="C2684" i="147"/>
  <c r="C2685" i="147"/>
  <c r="C2686" i="147"/>
  <c r="C2687" i="147"/>
  <c r="C2688" i="147"/>
  <c r="C2689" i="147"/>
  <c r="C2690" i="147"/>
  <c r="C2691" i="147"/>
  <c r="C2692" i="147"/>
  <c r="C2693" i="147"/>
  <c r="C2694" i="147"/>
  <c r="C2695" i="147"/>
  <c r="C2696" i="147"/>
  <c r="C2697" i="147"/>
  <c r="C2698" i="147"/>
  <c r="C2699" i="147"/>
  <c r="C2700" i="147"/>
  <c r="C2701" i="147"/>
  <c r="C2702" i="147"/>
  <c r="C2703" i="147"/>
  <c r="C2704" i="147"/>
  <c r="C2705" i="147"/>
  <c r="C2706" i="147"/>
  <c r="C2707" i="147"/>
  <c r="C2708" i="147"/>
  <c r="C2709" i="147"/>
  <c r="C2710" i="147"/>
  <c r="C2711" i="147"/>
  <c r="C2712" i="147"/>
  <c r="C2713" i="147"/>
  <c r="C2714" i="147"/>
  <c r="C2715" i="147"/>
  <c r="C2716" i="147"/>
  <c r="C2717" i="147"/>
  <c r="C2718" i="147"/>
  <c r="C2719" i="147"/>
  <c r="C2720" i="147"/>
  <c r="C2721" i="147"/>
  <c r="C2722" i="147"/>
  <c r="C2723" i="147"/>
  <c r="C2724" i="147"/>
  <c r="C2725" i="147"/>
  <c r="C2726" i="147"/>
  <c r="C2727" i="147"/>
  <c r="C2728" i="147"/>
  <c r="C2729" i="147"/>
  <c r="C2730" i="147"/>
  <c r="C2731" i="147"/>
  <c r="C2732" i="147"/>
  <c r="C2733" i="147"/>
  <c r="C2734" i="147"/>
  <c r="C2735" i="147"/>
  <c r="C2736" i="147"/>
  <c r="C2737" i="147"/>
  <c r="C2738" i="147"/>
  <c r="C2739" i="147"/>
  <c r="C2740" i="147"/>
  <c r="C2741" i="147"/>
  <c r="C2742" i="147"/>
  <c r="C2743" i="147"/>
  <c r="C2744" i="147"/>
  <c r="C2745" i="147"/>
  <c r="C2746" i="147"/>
  <c r="C2747" i="147"/>
  <c r="C2748" i="147"/>
  <c r="C2749" i="147"/>
  <c r="C2750" i="147"/>
  <c r="C2751" i="147"/>
  <c r="C2752" i="147"/>
  <c r="C2753" i="147"/>
  <c r="C2754" i="147"/>
  <c r="C2755" i="147"/>
  <c r="C2756" i="147"/>
  <c r="C2757" i="147"/>
  <c r="C2758" i="147"/>
  <c r="C2759" i="147"/>
  <c r="C2760" i="147"/>
  <c r="C2761" i="147"/>
  <c r="C2762" i="147"/>
  <c r="C2763" i="147"/>
  <c r="C2764" i="147"/>
  <c r="C2765" i="147"/>
  <c r="C2766" i="147"/>
  <c r="C2767" i="147"/>
  <c r="C2768" i="147"/>
  <c r="C2769" i="147"/>
  <c r="C2770" i="147"/>
  <c r="C2771" i="147"/>
  <c r="C2772" i="147"/>
  <c r="C2773" i="147"/>
  <c r="C2774" i="147"/>
  <c r="C2775" i="147"/>
  <c r="C2776" i="147"/>
  <c r="C2777" i="147"/>
  <c r="C2778" i="147"/>
  <c r="C2779" i="147"/>
  <c r="C2780" i="147"/>
  <c r="C2781" i="147"/>
  <c r="C2782" i="147"/>
  <c r="C2783" i="147"/>
  <c r="C2784" i="147"/>
  <c r="C2785" i="147"/>
  <c r="C2786" i="147"/>
  <c r="C2787" i="147"/>
  <c r="C2788" i="147"/>
  <c r="C2789" i="147"/>
  <c r="C2790" i="147"/>
  <c r="C2791" i="147"/>
  <c r="C2792" i="147"/>
  <c r="C2793" i="147"/>
  <c r="C2794" i="147"/>
  <c r="C2795" i="147"/>
  <c r="C2796" i="147"/>
  <c r="C2797" i="147"/>
  <c r="C2798" i="147"/>
  <c r="C2799" i="147"/>
  <c r="C2800" i="147"/>
  <c r="C2801" i="147"/>
  <c r="C2802" i="147"/>
  <c r="C2803" i="147"/>
  <c r="C2804" i="147"/>
  <c r="C2805" i="147"/>
  <c r="C2806" i="147"/>
  <c r="C2807" i="147"/>
  <c r="C2808" i="147"/>
  <c r="C2809" i="147"/>
  <c r="C2810" i="147"/>
  <c r="C2811" i="147"/>
  <c r="C2812" i="147"/>
  <c r="C2813" i="147"/>
  <c r="C2814" i="147"/>
  <c r="C2815" i="147"/>
  <c r="C2816" i="147"/>
  <c r="C2817" i="147"/>
  <c r="C2818" i="147"/>
  <c r="C2819" i="147"/>
  <c r="C2820" i="147"/>
  <c r="C2821" i="147"/>
  <c r="C2822" i="147"/>
  <c r="C2823" i="147"/>
  <c r="C2824" i="147"/>
  <c r="C2825" i="147"/>
  <c r="C2826" i="147"/>
  <c r="C2827" i="147"/>
  <c r="C2828" i="147"/>
  <c r="C2829" i="147"/>
  <c r="C2830" i="147"/>
  <c r="C2831" i="147"/>
  <c r="C2832" i="147"/>
  <c r="C2833" i="147"/>
  <c r="C2834" i="147"/>
  <c r="C2835" i="147"/>
  <c r="C2836" i="147"/>
  <c r="C2837" i="147"/>
  <c r="C2838" i="147"/>
  <c r="C2839" i="147"/>
  <c r="C2840" i="147"/>
  <c r="C2841" i="147"/>
  <c r="C2842" i="147"/>
  <c r="C2843" i="147"/>
  <c r="C2844" i="147"/>
  <c r="C2845" i="147"/>
  <c r="C2846" i="147"/>
  <c r="C2847" i="147"/>
  <c r="C2848" i="147"/>
  <c r="C2849" i="147"/>
  <c r="C2850" i="147"/>
  <c r="C2851" i="147"/>
  <c r="C2852" i="147"/>
  <c r="C2853" i="147"/>
  <c r="C2854" i="147"/>
  <c r="C2855" i="147"/>
  <c r="C2856" i="147"/>
  <c r="C2857" i="147"/>
  <c r="C2858" i="147"/>
  <c r="C2859" i="147"/>
  <c r="C2860" i="147"/>
  <c r="C2861" i="147"/>
  <c r="C2862" i="147"/>
  <c r="C2863" i="147"/>
  <c r="C2864" i="147"/>
  <c r="C2865" i="147"/>
  <c r="C2866" i="147"/>
  <c r="C2867" i="147"/>
  <c r="C2868" i="147"/>
  <c r="C2869" i="147"/>
  <c r="C2870" i="147"/>
  <c r="C2871" i="147"/>
  <c r="C2872" i="147"/>
  <c r="C2873" i="147"/>
  <c r="C2874" i="147"/>
  <c r="C2875" i="147"/>
  <c r="C2876" i="147"/>
  <c r="C2877" i="147"/>
  <c r="C2878" i="147"/>
  <c r="C2879" i="147"/>
  <c r="C2880" i="147"/>
  <c r="C2881" i="147"/>
  <c r="C2882" i="147"/>
  <c r="C2883" i="147"/>
  <c r="C2884" i="147"/>
  <c r="C2885" i="147"/>
  <c r="C2886" i="147"/>
  <c r="C2887" i="147"/>
  <c r="C2888" i="147"/>
  <c r="C2889" i="147"/>
  <c r="C2890" i="147"/>
  <c r="C2891" i="147"/>
  <c r="C2892" i="147"/>
  <c r="C2893" i="147"/>
  <c r="C2894" i="147"/>
  <c r="C2895" i="147"/>
  <c r="C2896" i="147"/>
  <c r="C2897" i="147"/>
  <c r="C2898" i="147"/>
  <c r="C2899" i="147"/>
  <c r="C2900" i="147"/>
  <c r="C2901" i="147"/>
  <c r="C2902" i="147"/>
  <c r="C2903" i="147"/>
  <c r="C2904" i="147"/>
  <c r="C2905" i="147"/>
  <c r="C2906" i="147"/>
  <c r="C2907" i="147"/>
  <c r="C2908" i="147"/>
  <c r="C2909" i="147"/>
  <c r="C2910" i="147"/>
  <c r="C2911" i="147"/>
  <c r="C2912" i="147"/>
  <c r="C2913" i="147"/>
  <c r="C2914" i="147"/>
  <c r="C2915" i="147"/>
  <c r="C2916" i="147"/>
  <c r="C2917" i="147"/>
  <c r="C2918" i="147"/>
  <c r="C2919" i="147"/>
  <c r="C2920" i="147"/>
  <c r="C2921" i="147"/>
  <c r="C2922" i="147"/>
  <c r="C2923" i="147"/>
  <c r="C2924" i="147"/>
  <c r="C2925" i="147"/>
  <c r="C2926" i="147"/>
  <c r="C2927" i="147"/>
  <c r="C2928" i="147"/>
  <c r="C2929" i="147"/>
  <c r="C2930" i="147"/>
  <c r="C2931" i="147"/>
  <c r="C2932" i="147"/>
  <c r="C2933" i="147"/>
  <c r="C2934" i="147"/>
  <c r="C2935" i="147"/>
  <c r="C2936" i="147"/>
  <c r="C2937" i="147"/>
  <c r="C2938" i="147"/>
  <c r="C2939" i="147"/>
  <c r="C2940" i="147"/>
  <c r="C2941" i="147"/>
  <c r="C2942" i="147"/>
  <c r="C2943" i="147"/>
  <c r="C2944" i="147"/>
  <c r="C2945" i="147"/>
  <c r="C2946" i="147"/>
  <c r="C2947" i="147"/>
  <c r="C2948" i="147"/>
  <c r="C2949" i="147"/>
  <c r="C2950" i="147"/>
  <c r="C2951" i="147"/>
  <c r="C2952" i="147"/>
  <c r="C2953" i="147"/>
  <c r="C2954" i="147"/>
  <c r="C2955" i="147"/>
  <c r="C2956" i="147"/>
  <c r="C2957" i="147"/>
  <c r="C2958" i="147"/>
  <c r="C2959" i="147"/>
  <c r="C2960" i="147"/>
  <c r="C2961" i="147"/>
  <c r="C2962" i="147"/>
  <c r="C2963" i="147"/>
  <c r="C2964" i="147"/>
  <c r="C2965" i="147"/>
  <c r="C2966" i="147"/>
  <c r="C2967" i="147"/>
  <c r="C2968" i="147"/>
  <c r="C2969" i="147"/>
  <c r="C2970" i="147"/>
  <c r="C2971" i="147"/>
  <c r="C2972" i="147"/>
  <c r="C2973" i="147"/>
  <c r="C2974" i="147"/>
  <c r="C2975" i="147"/>
  <c r="C2976" i="147"/>
  <c r="C2977" i="147"/>
  <c r="C2978" i="147"/>
  <c r="C2979" i="147"/>
  <c r="C2980" i="147"/>
  <c r="C2981" i="147"/>
  <c r="C2982" i="147"/>
  <c r="C2983" i="147"/>
  <c r="C2984" i="147"/>
  <c r="C2985" i="147"/>
  <c r="C2986" i="147"/>
  <c r="C2987" i="147"/>
  <c r="C2988" i="147"/>
  <c r="C2989" i="147"/>
  <c r="C2990" i="147"/>
  <c r="C2991" i="147"/>
  <c r="C2992" i="147"/>
  <c r="C2993" i="147"/>
  <c r="C2994" i="147"/>
  <c r="C2995" i="147"/>
  <c r="C2996" i="147"/>
  <c r="C2997" i="147"/>
  <c r="C2998" i="147"/>
  <c r="C2999" i="147"/>
  <c r="C3000" i="147"/>
  <c r="C3001" i="147"/>
  <c r="C3002" i="147"/>
  <c r="C3003" i="147"/>
  <c r="C3004" i="147"/>
  <c r="C3005" i="147"/>
  <c r="C6" i="147"/>
  <c r="D6" i="147"/>
  <c r="AE10" i="151"/>
  <c r="AC10" i="151"/>
  <c r="E3005" i="147"/>
  <c r="E3004" i="147"/>
  <c r="E3003" i="147"/>
  <c r="E3002" i="147"/>
  <c r="E3001" i="147"/>
  <c r="E3000" i="147"/>
  <c r="E2999" i="147"/>
  <c r="E2998" i="147"/>
  <c r="E2997" i="147"/>
  <c r="E2996" i="147"/>
  <c r="E2995" i="147"/>
  <c r="E2994" i="147"/>
  <c r="E2993" i="147"/>
  <c r="E2992" i="147"/>
  <c r="E2991" i="147"/>
  <c r="E2990" i="147"/>
  <c r="E2989" i="147"/>
  <c r="E2988" i="147"/>
  <c r="E2987" i="147"/>
  <c r="E2986" i="147"/>
  <c r="E2985" i="147"/>
  <c r="E2984" i="147"/>
  <c r="E2983" i="147"/>
  <c r="E2982" i="147"/>
  <c r="E2981" i="147"/>
  <c r="E2980" i="147"/>
  <c r="E2979" i="147"/>
  <c r="E2978" i="147"/>
  <c r="E2977" i="147"/>
  <c r="E2976" i="147"/>
  <c r="E2975" i="147"/>
  <c r="E2974" i="147"/>
  <c r="E2973" i="147"/>
  <c r="E2972" i="147"/>
  <c r="E2971" i="147"/>
  <c r="E2970" i="147"/>
  <c r="E2969" i="147"/>
  <c r="E2968" i="147"/>
  <c r="E2967" i="147"/>
  <c r="E2966" i="147"/>
  <c r="E2965" i="147"/>
  <c r="E2964" i="147"/>
  <c r="E2963" i="147"/>
  <c r="E2962" i="147"/>
  <c r="E2961" i="147"/>
  <c r="E2960" i="147"/>
  <c r="E2959" i="147"/>
  <c r="E2958" i="147"/>
  <c r="E2957" i="147"/>
  <c r="E2956" i="147"/>
  <c r="E2955" i="147"/>
  <c r="E2954" i="147"/>
  <c r="E2953" i="147"/>
  <c r="E2952" i="147"/>
  <c r="E2951" i="147"/>
  <c r="E2950" i="147"/>
  <c r="E2949" i="147"/>
  <c r="E2948" i="147"/>
  <c r="E2947" i="147"/>
  <c r="E2946" i="147"/>
  <c r="E2945" i="147"/>
  <c r="E2944" i="147"/>
  <c r="E2943" i="147"/>
  <c r="E2942" i="147"/>
  <c r="E2941" i="147"/>
  <c r="E2940" i="147"/>
  <c r="E2939" i="147"/>
  <c r="E2938" i="147"/>
  <c r="E2937" i="147"/>
  <c r="E2936" i="147"/>
  <c r="E2935" i="147"/>
  <c r="E2934" i="147"/>
  <c r="E2933" i="147"/>
  <c r="E2932" i="147"/>
  <c r="E2931" i="147"/>
  <c r="E2930" i="147"/>
  <c r="E2929" i="147"/>
  <c r="E2928" i="147"/>
  <c r="E2927" i="147"/>
  <c r="E2926" i="147"/>
  <c r="E2925" i="147"/>
  <c r="E2924" i="147"/>
  <c r="E2923" i="147"/>
  <c r="E2922" i="147"/>
  <c r="E2921" i="147"/>
  <c r="E2920" i="147"/>
  <c r="E2919" i="147"/>
  <c r="E2918" i="147"/>
  <c r="E2917" i="147"/>
  <c r="E2916" i="147"/>
  <c r="E2915" i="147"/>
  <c r="E2914" i="147"/>
  <c r="E2913" i="147"/>
  <c r="E2912" i="147"/>
  <c r="E2911" i="147"/>
  <c r="E2910" i="147"/>
  <c r="E2909" i="147"/>
  <c r="E2908" i="147"/>
  <c r="E2907" i="147"/>
  <c r="E2906" i="147"/>
  <c r="E2905" i="147"/>
  <c r="E2904" i="147"/>
  <c r="E2903" i="147"/>
  <c r="E2902" i="147"/>
  <c r="E2901" i="147"/>
  <c r="E2900" i="147"/>
  <c r="E2899" i="147"/>
  <c r="E2898" i="147"/>
  <c r="E2897" i="147"/>
  <c r="E2896" i="147"/>
  <c r="E2895" i="147"/>
  <c r="E2894" i="147"/>
  <c r="E2893" i="147"/>
  <c r="E2892" i="147"/>
  <c r="E2891" i="147"/>
  <c r="E2890" i="147"/>
  <c r="E2889" i="147"/>
  <c r="E2888" i="147"/>
  <c r="E2887" i="147"/>
  <c r="E2886" i="147"/>
  <c r="E2885" i="147"/>
  <c r="E2884" i="147"/>
  <c r="E2883" i="147"/>
  <c r="E2882" i="147"/>
  <c r="E2881" i="147"/>
  <c r="E2880" i="147"/>
  <c r="E2879" i="147"/>
  <c r="E2878" i="147"/>
  <c r="E2877" i="147"/>
  <c r="E2876" i="147"/>
  <c r="E2875" i="147"/>
  <c r="E2874" i="147"/>
  <c r="E2873" i="147"/>
  <c r="E2872" i="147"/>
  <c r="E2871" i="147"/>
  <c r="E2870" i="147"/>
  <c r="E2869" i="147"/>
  <c r="E2868" i="147"/>
  <c r="E2867" i="147"/>
  <c r="E2866" i="147"/>
  <c r="E2865" i="147"/>
  <c r="E2864" i="147"/>
  <c r="E2863" i="147"/>
  <c r="E2862" i="147"/>
  <c r="E2861" i="147"/>
  <c r="E2860" i="147"/>
  <c r="E2859" i="147"/>
  <c r="E2858" i="147"/>
  <c r="E2857" i="147"/>
  <c r="E2856" i="147"/>
  <c r="E2855" i="147"/>
  <c r="E2854" i="147"/>
  <c r="E2853" i="147"/>
  <c r="E2852" i="147"/>
  <c r="E2851" i="147"/>
  <c r="E2850" i="147"/>
  <c r="E2849" i="147"/>
  <c r="E2848" i="147"/>
  <c r="E2847" i="147"/>
  <c r="E2846" i="147"/>
  <c r="E2845" i="147"/>
  <c r="E2844" i="147"/>
  <c r="E2843" i="147"/>
  <c r="E2842" i="147"/>
  <c r="E2841" i="147"/>
  <c r="E2840" i="147"/>
  <c r="E2839" i="147"/>
  <c r="E2838" i="147"/>
  <c r="E2837" i="147"/>
  <c r="E2836" i="147"/>
  <c r="E2835" i="147"/>
  <c r="E2834" i="147"/>
  <c r="E2833" i="147"/>
  <c r="E2832" i="147"/>
  <c r="E2831" i="147"/>
  <c r="E2830" i="147"/>
  <c r="E2829" i="147"/>
  <c r="E2828" i="147"/>
  <c r="E2827" i="147"/>
  <c r="E2826" i="147"/>
  <c r="E2825" i="147"/>
  <c r="E2824" i="147"/>
  <c r="E2823" i="147"/>
  <c r="E2822" i="147"/>
  <c r="E2821" i="147"/>
  <c r="E2820" i="147"/>
  <c r="E2819" i="147"/>
  <c r="E2818" i="147"/>
  <c r="E2817" i="147"/>
  <c r="E2816" i="147"/>
  <c r="E2815" i="147"/>
  <c r="E2814" i="147"/>
  <c r="E2813" i="147"/>
  <c r="E2812" i="147"/>
  <c r="E2811" i="147"/>
  <c r="E2810" i="147"/>
  <c r="E2809" i="147"/>
  <c r="E2808" i="147"/>
  <c r="E2807" i="147"/>
  <c r="E2806" i="147"/>
  <c r="E2805" i="147"/>
  <c r="E2804" i="147"/>
  <c r="E2803" i="147"/>
  <c r="E2802" i="147"/>
  <c r="E2801" i="147"/>
  <c r="E2800" i="147"/>
  <c r="E2799" i="147"/>
  <c r="E2798" i="147"/>
  <c r="E2797" i="147"/>
  <c r="E2796" i="147"/>
  <c r="E2795" i="147"/>
  <c r="E2794" i="147"/>
  <c r="E2793" i="147"/>
  <c r="E2792" i="147"/>
  <c r="E2791" i="147"/>
  <c r="E2790" i="147"/>
  <c r="E2789" i="147"/>
  <c r="E2788" i="147"/>
  <c r="E2787" i="147"/>
  <c r="E2786" i="147"/>
  <c r="E2785" i="147"/>
  <c r="E2784" i="147"/>
  <c r="E2783" i="147"/>
  <c r="E2782" i="147"/>
  <c r="E2781" i="147"/>
  <c r="E2780" i="147"/>
  <c r="E2779" i="147"/>
  <c r="E2778" i="147"/>
  <c r="E2777" i="147"/>
  <c r="E2776" i="147"/>
  <c r="E2775" i="147"/>
  <c r="E2774" i="147"/>
  <c r="E2773" i="147"/>
  <c r="E2772" i="147"/>
  <c r="E2771" i="147"/>
  <c r="E2770" i="147"/>
  <c r="E2769" i="147"/>
  <c r="E2768" i="147"/>
  <c r="E2767" i="147"/>
  <c r="E2766" i="147"/>
  <c r="E2765" i="147"/>
  <c r="E2764" i="147"/>
  <c r="E2763" i="147"/>
  <c r="E2762" i="147"/>
  <c r="E2761" i="147"/>
  <c r="E2760" i="147"/>
  <c r="E2759" i="147"/>
  <c r="E2758" i="147"/>
  <c r="E2757" i="147"/>
  <c r="E2756" i="147"/>
  <c r="E2755" i="147"/>
  <c r="E2754" i="147"/>
  <c r="E2753" i="147"/>
  <c r="E2752" i="147"/>
  <c r="E2751" i="147"/>
  <c r="E2750" i="147"/>
  <c r="E2749" i="147"/>
  <c r="E2748" i="147"/>
  <c r="E2747" i="147"/>
  <c r="E2746" i="147"/>
  <c r="E2745" i="147"/>
  <c r="E2744" i="147"/>
  <c r="E2743" i="147"/>
  <c r="E2742" i="147"/>
  <c r="E2741" i="147"/>
  <c r="E2740" i="147"/>
  <c r="E2739" i="147"/>
  <c r="E2738" i="147"/>
  <c r="E2737" i="147"/>
  <c r="E2736" i="147"/>
  <c r="E2735" i="147"/>
  <c r="E2734" i="147"/>
  <c r="E2733" i="147"/>
  <c r="E2732" i="147"/>
  <c r="E2731" i="147"/>
  <c r="E2730" i="147"/>
  <c r="E2729" i="147"/>
  <c r="E2728" i="147"/>
  <c r="E2727" i="147"/>
  <c r="E2726" i="147"/>
  <c r="E2725" i="147"/>
  <c r="E2724" i="147"/>
  <c r="E2723" i="147"/>
  <c r="E2722" i="147"/>
  <c r="E2721" i="147"/>
  <c r="E2720" i="147"/>
  <c r="E2719" i="147"/>
  <c r="E2718" i="147"/>
  <c r="E2717" i="147"/>
  <c r="E2716" i="147"/>
  <c r="E2715" i="147"/>
  <c r="E2714" i="147"/>
  <c r="E2713" i="147"/>
  <c r="E2712" i="147"/>
  <c r="E2711" i="147"/>
  <c r="E2710" i="147"/>
  <c r="E2709" i="147"/>
  <c r="E2708" i="147"/>
  <c r="E2707" i="147"/>
  <c r="E2706" i="147"/>
  <c r="E2705" i="147"/>
  <c r="E2704" i="147"/>
  <c r="E2703" i="147"/>
  <c r="E2702" i="147"/>
  <c r="E2701" i="147"/>
  <c r="E2700" i="147"/>
  <c r="E2699" i="147"/>
  <c r="E2698" i="147"/>
  <c r="E2697" i="147"/>
  <c r="E2696" i="147"/>
  <c r="E2695" i="147"/>
  <c r="E2694" i="147"/>
  <c r="E2693" i="147"/>
  <c r="E2692" i="147"/>
  <c r="E2691" i="147"/>
  <c r="E2690" i="147"/>
  <c r="E2689" i="147"/>
  <c r="E2688" i="147"/>
  <c r="E2687" i="147"/>
  <c r="E2686" i="147"/>
  <c r="E2685" i="147"/>
  <c r="E2684" i="147"/>
  <c r="E2683" i="147"/>
  <c r="E2682" i="147"/>
  <c r="E2681" i="147"/>
  <c r="E2680" i="147"/>
  <c r="E2679" i="147"/>
  <c r="E2678" i="147"/>
  <c r="E2677" i="147"/>
  <c r="E2676" i="147"/>
  <c r="E2675" i="147"/>
  <c r="E2674" i="147"/>
  <c r="E2673" i="147"/>
  <c r="E2672" i="147"/>
  <c r="E2671" i="147"/>
  <c r="E2670" i="147"/>
  <c r="E2669" i="147"/>
  <c r="E2668" i="147"/>
  <c r="E2667" i="147"/>
  <c r="E2666" i="147"/>
  <c r="E2665" i="147"/>
  <c r="E2664" i="147"/>
  <c r="E2663" i="147"/>
  <c r="E2662" i="147"/>
  <c r="E2661" i="147"/>
  <c r="E2660" i="147"/>
  <c r="E2659" i="147"/>
  <c r="E2658" i="147"/>
  <c r="E2657" i="147"/>
  <c r="E2656" i="147"/>
  <c r="E2655" i="147"/>
  <c r="E2654" i="147"/>
  <c r="E2653" i="147"/>
  <c r="E2652" i="147"/>
  <c r="E2651" i="147"/>
  <c r="E2650" i="147"/>
  <c r="E2649" i="147"/>
  <c r="E2648" i="147"/>
  <c r="E2647" i="147"/>
  <c r="E2646" i="147"/>
  <c r="E2645" i="147"/>
  <c r="E2644" i="147"/>
  <c r="E2643" i="147"/>
  <c r="E2642" i="147"/>
  <c r="E2641" i="147"/>
  <c r="E2640" i="147"/>
  <c r="E2639" i="147"/>
  <c r="E2638" i="147"/>
  <c r="E2637" i="147"/>
  <c r="E2636" i="147"/>
  <c r="E2635" i="147"/>
  <c r="E2634" i="147"/>
  <c r="E2633" i="147"/>
  <c r="E2632" i="147"/>
  <c r="E2631" i="147"/>
  <c r="E2630" i="147"/>
  <c r="E2629" i="147"/>
  <c r="E2628" i="147"/>
  <c r="E2627" i="147"/>
  <c r="E2626" i="147"/>
  <c r="E2625" i="147"/>
  <c r="E2624" i="147"/>
  <c r="E2623" i="147"/>
  <c r="E2622" i="147"/>
  <c r="E2621" i="147"/>
  <c r="E2620" i="147"/>
  <c r="E2619" i="147"/>
  <c r="E2618" i="147"/>
  <c r="E2617" i="147"/>
  <c r="E2616" i="147"/>
  <c r="E2615" i="147"/>
  <c r="E2614" i="147"/>
  <c r="E2613" i="147"/>
  <c r="E2612" i="147"/>
  <c r="E2611" i="147"/>
  <c r="E2610" i="147"/>
  <c r="E2609" i="147"/>
  <c r="E2608" i="147"/>
  <c r="E2607" i="147"/>
  <c r="E2606" i="147"/>
  <c r="E2605" i="147"/>
  <c r="E2604" i="147"/>
  <c r="E2603" i="147"/>
  <c r="E2602" i="147"/>
  <c r="E2601" i="147"/>
  <c r="E2600" i="147"/>
  <c r="E2599" i="147"/>
  <c r="E2598" i="147"/>
  <c r="E2597" i="147"/>
  <c r="E2596" i="147"/>
  <c r="E2595" i="147"/>
  <c r="E2594" i="147"/>
  <c r="E2593" i="147"/>
  <c r="E2592" i="147"/>
  <c r="E2591" i="147"/>
  <c r="E2590" i="147"/>
  <c r="E2589" i="147"/>
  <c r="E2588" i="147"/>
  <c r="E2587" i="147"/>
  <c r="E2586" i="147"/>
  <c r="E2585" i="147"/>
  <c r="E2584" i="147"/>
  <c r="E2583" i="147"/>
  <c r="E2582" i="147"/>
  <c r="E2581" i="147"/>
  <c r="E2580" i="147"/>
  <c r="E2579" i="147"/>
  <c r="E2578" i="147"/>
  <c r="E2577" i="147"/>
  <c r="E2576" i="147"/>
  <c r="E2575" i="147"/>
  <c r="E2574" i="147"/>
  <c r="E2573" i="147"/>
  <c r="E2572" i="147"/>
  <c r="E2571" i="147"/>
  <c r="E2570" i="147"/>
  <c r="E2569" i="147"/>
  <c r="E2568" i="147"/>
  <c r="E2567" i="147"/>
  <c r="E2566" i="147"/>
  <c r="E2565" i="147"/>
  <c r="E2564" i="147"/>
  <c r="E2563" i="147"/>
  <c r="E2562" i="147"/>
  <c r="E2561" i="147"/>
  <c r="E2560" i="147"/>
  <c r="E2559" i="147"/>
  <c r="E2558" i="147"/>
  <c r="E2557" i="147"/>
  <c r="E2556" i="147"/>
  <c r="E2555" i="147"/>
  <c r="E2554" i="147"/>
  <c r="E2553" i="147"/>
  <c r="E2552" i="147"/>
  <c r="E2551" i="147"/>
  <c r="E2550" i="147"/>
  <c r="E2549" i="147"/>
  <c r="E2548" i="147"/>
  <c r="E2547" i="147"/>
  <c r="E2546" i="147"/>
  <c r="E2545" i="147"/>
  <c r="E2544" i="147"/>
  <c r="E2543" i="147"/>
  <c r="E2542" i="147"/>
  <c r="E2541" i="147"/>
  <c r="E2540" i="147"/>
  <c r="E2539" i="147"/>
  <c r="E2538" i="147"/>
  <c r="E2537" i="147"/>
  <c r="E2536" i="147"/>
  <c r="E2535" i="147"/>
  <c r="E2534" i="147"/>
  <c r="E2533" i="147"/>
  <c r="E2532" i="147"/>
  <c r="E2531" i="147"/>
  <c r="E2530" i="147"/>
  <c r="E2529" i="147"/>
  <c r="E2528" i="147"/>
  <c r="E2527" i="147"/>
  <c r="E2526" i="147"/>
  <c r="E2525" i="147"/>
  <c r="E2524" i="147"/>
  <c r="E2523" i="147"/>
  <c r="E2522" i="147"/>
  <c r="E2521" i="147"/>
  <c r="E2520" i="147"/>
  <c r="E2519" i="147"/>
  <c r="E2518" i="147"/>
  <c r="E2517" i="147"/>
  <c r="E2516" i="147"/>
  <c r="E2515" i="147"/>
  <c r="E2514" i="147"/>
  <c r="E2513" i="147"/>
  <c r="E2512" i="147"/>
  <c r="E2511" i="147"/>
  <c r="E2510" i="147"/>
  <c r="E2509" i="147"/>
  <c r="E2508" i="147"/>
  <c r="E2507" i="147"/>
  <c r="E2506" i="147"/>
  <c r="E2505" i="147"/>
  <c r="E2504" i="147"/>
  <c r="E2503" i="147"/>
  <c r="E2502" i="147"/>
  <c r="E2501" i="147"/>
  <c r="E2500" i="147"/>
  <c r="E2499" i="147"/>
  <c r="E2498" i="147"/>
  <c r="E2497" i="147"/>
  <c r="E2496" i="147"/>
  <c r="E2495" i="147"/>
  <c r="E2494" i="147"/>
  <c r="E2493" i="147"/>
  <c r="E2492" i="147"/>
  <c r="E2491" i="147"/>
  <c r="E2490" i="147"/>
  <c r="E2489" i="147"/>
  <c r="E2488" i="147"/>
  <c r="E2487" i="147"/>
  <c r="E2486" i="147"/>
  <c r="E2485" i="147"/>
  <c r="E2484" i="147"/>
  <c r="E2483" i="147"/>
  <c r="E2482" i="147"/>
  <c r="E2481" i="147"/>
  <c r="E2480" i="147"/>
  <c r="E2479" i="147"/>
  <c r="E2478" i="147"/>
  <c r="E2477" i="147"/>
  <c r="E2476" i="147"/>
  <c r="E2475" i="147"/>
  <c r="E2474" i="147"/>
  <c r="E2473" i="147"/>
  <c r="E2472" i="147"/>
  <c r="E2471" i="147"/>
  <c r="E2470" i="147"/>
  <c r="E2469" i="147"/>
  <c r="E2468" i="147"/>
  <c r="E2467" i="147"/>
  <c r="E2466" i="147"/>
  <c r="E2465" i="147"/>
  <c r="E2464" i="147"/>
  <c r="E2463" i="147"/>
  <c r="E2462" i="147"/>
  <c r="E2461" i="147"/>
  <c r="E2460" i="147"/>
  <c r="E2459" i="147"/>
  <c r="E2458" i="147"/>
  <c r="E2457" i="147"/>
  <c r="E2456" i="147"/>
  <c r="E2455" i="147"/>
  <c r="E2454" i="147"/>
  <c r="E2453" i="147"/>
  <c r="E2452" i="147"/>
  <c r="E2451" i="147"/>
  <c r="E2450" i="147"/>
  <c r="E2449" i="147"/>
  <c r="E2448" i="147"/>
  <c r="E2447" i="147"/>
  <c r="E2446" i="147"/>
  <c r="E2445" i="147"/>
  <c r="E2444" i="147"/>
  <c r="E2443" i="147"/>
  <c r="E2442" i="147"/>
  <c r="E2441" i="147"/>
  <c r="E2440" i="147"/>
  <c r="E2439" i="147"/>
  <c r="E2438" i="147"/>
  <c r="E2437" i="147"/>
  <c r="E2436" i="147"/>
  <c r="E2435" i="147"/>
  <c r="E2434" i="147"/>
  <c r="E2433" i="147"/>
  <c r="E2432" i="147"/>
  <c r="E2431" i="147"/>
  <c r="E2430" i="147"/>
  <c r="E2429" i="147"/>
  <c r="E2428" i="147"/>
  <c r="E2427" i="147"/>
  <c r="E2426" i="147"/>
  <c r="E2425" i="147"/>
  <c r="E2424" i="147"/>
  <c r="E2423" i="147"/>
  <c r="E2422" i="147"/>
  <c r="E2421" i="147"/>
  <c r="E2420" i="147"/>
  <c r="E2419" i="147"/>
  <c r="E2418" i="147"/>
  <c r="E2417" i="147"/>
  <c r="E2416" i="147"/>
  <c r="E2415" i="147"/>
  <c r="E2414" i="147"/>
  <c r="E2413" i="147"/>
  <c r="E2412" i="147"/>
  <c r="E2411" i="147"/>
  <c r="E2410" i="147"/>
  <c r="E2409" i="147"/>
  <c r="E2408" i="147"/>
  <c r="E2407" i="147"/>
  <c r="E2406" i="147"/>
  <c r="E2405" i="147"/>
  <c r="E2404" i="147"/>
  <c r="E2403" i="147"/>
  <c r="E2402" i="147"/>
  <c r="E2401" i="147"/>
  <c r="E2400" i="147"/>
  <c r="E2399" i="147"/>
  <c r="E2398" i="147"/>
  <c r="E2397" i="147"/>
  <c r="E2396" i="147"/>
  <c r="E2395" i="147"/>
  <c r="E2394" i="147"/>
  <c r="E2393" i="147"/>
  <c r="E2392" i="147"/>
  <c r="E2391" i="147"/>
  <c r="E2390" i="147"/>
  <c r="E2389" i="147"/>
  <c r="E2388" i="147"/>
  <c r="E2387" i="147"/>
  <c r="E2386" i="147"/>
  <c r="E2385" i="147"/>
  <c r="E2384" i="147"/>
  <c r="E2383" i="147"/>
  <c r="E2382" i="147"/>
  <c r="E2381" i="147"/>
  <c r="E2380" i="147"/>
  <c r="E2379" i="147"/>
  <c r="E2378" i="147"/>
  <c r="E2377" i="147"/>
  <c r="E2376" i="147"/>
  <c r="E2375" i="147"/>
  <c r="E2374" i="147"/>
  <c r="E2373" i="147"/>
  <c r="E2372" i="147"/>
  <c r="E2371" i="147"/>
  <c r="E2370" i="147"/>
  <c r="E2369" i="147"/>
  <c r="E2368" i="147"/>
  <c r="E2367" i="147"/>
  <c r="E2366" i="147"/>
  <c r="E2365" i="147"/>
  <c r="E2364" i="147"/>
  <c r="E2363" i="147"/>
  <c r="E2362" i="147"/>
  <c r="E2361" i="147"/>
  <c r="E2360" i="147"/>
  <c r="E2359" i="147"/>
  <c r="E2358" i="147"/>
  <c r="E2357" i="147"/>
  <c r="E2356" i="147"/>
  <c r="E2355" i="147"/>
  <c r="E2354" i="147"/>
  <c r="E2353" i="147"/>
  <c r="E2352" i="147"/>
  <c r="E2351" i="147"/>
  <c r="E2350" i="147"/>
  <c r="E2349" i="147"/>
  <c r="E2348" i="147"/>
  <c r="E2347" i="147"/>
  <c r="E2346" i="147"/>
  <c r="E2345" i="147"/>
  <c r="E2344" i="147"/>
  <c r="E2343" i="147"/>
  <c r="E2342" i="147"/>
  <c r="E2341" i="147"/>
  <c r="E2340" i="147"/>
  <c r="E2339" i="147"/>
  <c r="E2338" i="147"/>
  <c r="E2337" i="147"/>
  <c r="E2336" i="147"/>
  <c r="E2335" i="147"/>
  <c r="E2334" i="147"/>
  <c r="E2333" i="147"/>
  <c r="E2332" i="147"/>
  <c r="E2331" i="147"/>
  <c r="E2330" i="147"/>
  <c r="E2329" i="147"/>
  <c r="E2328" i="147"/>
  <c r="E2327" i="147"/>
  <c r="E2326" i="147"/>
  <c r="E2325" i="147"/>
  <c r="E2324" i="147"/>
  <c r="E2323" i="147"/>
  <c r="E2322" i="147"/>
  <c r="E2321" i="147"/>
  <c r="E2320" i="147"/>
  <c r="E2319" i="147"/>
  <c r="E2318" i="147"/>
  <c r="E2317" i="147"/>
  <c r="E2316" i="147"/>
  <c r="E2315" i="147"/>
  <c r="E2314" i="147"/>
  <c r="E2313" i="147"/>
  <c r="E2312" i="147"/>
  <c r="E2311" i="147"/>
  <c r="E2310" i="147"/>
  <c r="E2309" i="147"/>
  <c r="E2308" i="147"/>
  <c r="E2307" i="147"/>
  <c r="E2306" i="147"/>
  <c r="E2305" i="147"/>
  <c r="E2304" i="147"/>
  <c r="E2303" i="147"/>
  <c r="E2302" i="147"/>
  <c r="E2301" i="147"/>
  <c r="E2300" i="147"/>
  <c r="E2299" i="147"/>
  <c r="E2298" i="147"/>
  <c r="E2297" i="147"/>
  <c r="E2296" i="147"/>
  <c r="E2295" i="147"/>
  <c r="E2294" i="147"/>
  <c r="E2293" i="147"/>
  <c r="E2292" i="147"/>
  <c r="E2291" i="147"/>
  <c r="E2290" i="147"/>
  <c r="E2289" i="147"/>
  <c r="E2288" i="147"/>
  <c r="E2287" i="147"/>
  <c r="E2286" i="147"/>
  <c r="E2285" i="147"/>
  <c r="E2284" i="147"/>
  <c r="E2283" i="147"/>
  <c r="E2282" i="147"/>
  <c r="E2281" i="147"/>
  <c r="E2280" i="147"/>
  <c r="E2279" i="147"/>
  <c r="E2278" i="147"/>
  <c r="E2277" i="147"/>
  <c r="E2276" i="147"/>
  <c r="E2275" i="147"/>
  <c r="E2274" i="147"/>
  <c r="E2273" i="147"/>
  <c r="E2272" i="147"/>
  <c r="E2271" i="147"/>
  <c r="E2270" i="147"/>
  <c r="E2269" i="147"/>
  <c r="E2268" i="147"/>
  <c r="E2267" i="147"/>
  <c r="E2266" i="147"/>
  <c r="E2265" i="147"/>
  <c r="E2264" i="147"/>
  <c r="E2263" i="147"/>
  <c r="E2262" i="147"/>
  <c r="E2261" i="147"/>
  <c r="E2260" i="147"/>
  <c r="E2259" i="147"/>
  <c r="E2258" i="147"/>
  <c r="E2257" i="147"/>
  <c r="E2256" i="147"/>
  <c r="E2255" i="147"/>
  <c r="E2254" i="147"/>
  <c r="E2253" i="147"/>
  <c r="E2252" i="147"/>
  <c r="E2251" i="147"/>
  <c r="E2250" i="147"/>
  <c r="E2249" i="147"/>
  <c r="E2248" i="147"/>
  <c r="E2247" i="147"/>
  <c r="E2246" i="147"/>
  <c r="E2245" i="147"/>
  <c r="E2244" i="147"/>
  <c r="E2243" i="147"/>
  <c r="E2242" i="147"/>
  <c r="E2241" i="147"/>
  <c r="E2240" i="147"/>
  <c r="E2239" i="147"/>
  <c r="E2238" i="147"/>
  <c r="E2237" i="147"/>
  <c r="E2236" i="147"/>
  <c r="E2235" i="147"/>
  <c r="E2234" i="147"/>
  <c r="E2233" i="147"/>
  <c r="E2232" i="147"/>
  <c r="E2231" i="147"/>
  <c r="E2230" i="147"/>
  <c r="E2229" i="147"/>
  <c r="E2228" i="147"/>
  <c r="E2227" i="147"/>
  <c r="E2226" i="147"/>
  <c r="E2225" i="147"/>
  <c r="E2224" i="147"/>
  <c r="E2223" i="147"/>
  <c r="E2222" i="147"/>
  <c r="E2221" i="147"/>
  <c r="E2220" i="147"/>
  <c r="E2219" i="147"/>
  <c r="E2218" i="147"/>
  <c r="E2217" i="147"/>
  <c r="E2216" i="147"/>
  <c r="E2215" i="147"/>
  <c r="E2214" i="147"/>
  <c r="E2213" i="147"/>
  <c r="E2212" i="147"/>
  <c r="E2211" i="147"/>
  <c r="E2210" i="147"/>
  <c r="E2209" i="147"/>
  <c r="E2208" i="147"/>
  <c r="E2207" i="147"/>
  <c r="E2206" i="147"/>
  <c r="E2205" i="147"/>
  <c r="E2204" i="147"/>
  <c r="E2203" i="147"/>
  <c r="E2202" i="147"/>
  <c r="E2201" i="147"/>
  <c r="E2200" i="147"/>
  <c r="E2199" i="147"/>
  <c r="E2198" i="147"/>
  <c r="E2197" i="147"/>
  <c r="E2196" i="147"/>
  <c r="E2195" i="147"/>
  <c r="E2194" i="147"/>
  <c r="E2193" i="147"/>
  <c r="E2192" i="147"/>
  <c r="E2191" i="147"/>
  <c r="E2190" i="147"/>
  <c r="E2189" i="147"/>
  <c r="E2188" i="147"/>
  <c r="E2187" i="147"/>
  <c r="E2186" i="147"/>
  <c r="E2185" i="147"/>
  <c r="E2184" i="147"/>
  <c r="E2183" i="147"/>
  <c r="E2182" i="147"/>
  <c r="E2181" i="147"/>
  <c r="E2180" i="147"/>
  <c r="E2179" i="147"/>
  <c r="E2178" i="147"/>
  <c r="E2177" i="147"/>
  <c r="E2176" i="147"/>
  <c r="E2175" i="147"/>
  <c r="E2174" i="147"/>
  <c r="E2173" i="147"/>
  <c r="E2172" i="147"/>
  <c r="E2171" i="147"/>
  <c r="E2170" i="147"/>
  <c r="E2169" i="147"/>
  <c r="E2168" i="147"/>
  <c r="E2167" i="147"/>
  <c r="E2166" i="147"/>
  <c r="E2165" i="147"/>
  <c r="E2164" i="147"/>
  <c r="E2163" i="147"/>
  <c r="E2162" i="147"/>
  <c r="E2161" i="147"/>
  <c r="E2160" i="147"/>
  <c r="E2159" i="147"/>
  <c r="E2158" i="147"/>
  <c r="E2157" i="147"/>
  <c r="E2156" i="147"/>
  <c r="E2155" i="147"/>
  <c r="E2154" i="147"/>
  <c r="E2153" i="147"/>
  <c r="E2152" i="147"/>
  <c r="E2151" i="147"/>
  <c r="E2150" i="147"/>
  <c r="E2149" i="147"/>
  <c r="E2148" i="147"/>
  <c r="E2147" i="147"/>
  <c r="E2146" i="147"/>
  <c r="E2145" i="147"/>
  <c r="E2144" i="147"/>
  <c r="E2143" i="147"/>
  <c r="E2142" i="147"/>
  <c r="E2141" i="147"/>
  <c r="E2140" i="147"/>
  <c r="E2139" i="147"/>
  <c r="E2138" i="147"/>
  <c r="E2137" i="147"/>
  <c r="E2136" i="147"/>
  <c r="E2135" i="147"/>
  <c r="E2134" i="147"/>
  <c r="E2133" i="147"/>
  <c r="E2132" i="147"/>
  <c r="E2131" i="147"/>
  <c r="E2130" i="147"/>
  <c r="E2129" i="147"/>
  <c r="E2128" i="147"/>
  <c r="E2127" i="147"/>
  <c r="E2126" i="147"/>
  <c r="E2125" i="147"/>
  <c r="E2124" i="147"/>
  <c r="E2123" i="147"/>
  <c r="E2122" i="147"/>
  <c r="E2121" i="147"/>
  <c r="E2120" i="147"/>
  <c r="E2119" i="147"/>
  <c r="E2118" i="147"/>
  <c r="E2117" i="147"/>
  <c r="E2116" i="147"/>
  <c r="E2115" i="147"/>
  <c r="E2114" i="147"/>
  <c r="E2113" i="147"/>
  <c r="E2112" i="147"/>
  <c r="E2111" i="147"/>
  <c r="E2110" i="147"/>
  <c r="E2109" i="147"/>
  <c r="E2108" i="147"/>
  <c r="E2107" i="147"/>
  <c r="E2106" i="147"/>
  <c r="E2105" i="147"/>
  <c r="E2104" i="147"/>
  <c r="E2103" i="147"/>
  <c r="E2102" i="147"/>
  <c r="E2101" i="147"/>
  <c r="E2100" i="147"/>
  <c r="E2099" i="147"/>
  <c r="E2098" i="147"/>
  <c r="E2097" i="147"/>
  <c r="E2096" i="147"/>
  <c r="E2095" i="147"/>
  <c r="E2094" i="147"/>
  <c r="E2093" i="147"/>
  <c r="E2092" i="147"/>
  <c r="E2091" i="147"/>
  <c r="E2090" i="147"/>
  <c r="E2089" i="147"/>
  <c r="E2088" i="147"/>
  <c r="E2087" i="147"/>
  <c r="E2086" i="147"/>
  <c r="E2085" i="147"/>
  <c r="E2084" i="147"/>
  <c r="E2083" i="147"/>
  <c r="E2082" i="147"/>
  <c r="E2081" i="147"/>
  <c r="E2080" i="147"/>
  <c r="E2079" i="147"/>
  <c r="E2078" i="147"/>
  <c r="E2077" i="147"/>
  <c r="E2076" i="147"/>
  <c r="E2075" i="147"/>
  <c r="E2074" i="147"/>
  <c r="E2073" i="147"/>
  <c r="E2072" i="147"/>
  <c r="E2071" i="147"/>
  <c r="E2070" i="147"/>
  <c r="E2069" i="147"/>
  <c r="E2068" i="147"/>
  <c r="E2067" i="147"/>
  <c r="E2066" i="147"/>
  <c r="E2065" i="147"/>
  <c r="E2064" i="147"/>
  <c r="E2063" i="147"/>
  <c r="E2062" i="147"/>
  <c r="E2061" i="147"/>
  <c r="E2060" i="147"/>
  <c r="E2059" i="147"/>
  <c r="E2058" i="147"/>
  <c r="E2057" i="147"/>
  <c r="E2056" i="147"/>
  <c r="E2055" i="147"/>
  <c r="E2054" i="147"/>
  <c r="E2053" i="147"/>
  <c r="E2052" i="147"/>
  <c r="E2051" i="147"/>
  <c r="E2050" i="147"/>
  <c r="E2049" i="147"/>
  <c r="E2048" i="147"/>
  <c r="E2047" i="147"/>
  <c r="E2046" i="147"/>
  <c r="E2045" i="147"/>
  <c r="E2044" i="147"/>
  <c r="E2043" i="147"/>
  <c r="E2042" i="147"/>
  <c r="E2041" i="147"/>
  <c r="E2040" i="147"/>
  <c r="E2039" i="147"/>
  <c r="E2038" i="147"/>
  <c r="E2037" i="147"/>
  <c r="E2036" i="147"/>
  <c r="E2035" i="147"/>
  <c r="E2034" i="147"/>
  <c r="E2033" i="147"/>
  <c r="E2032" i="147"/>
  <c r="E2031" i="147"/>
  <c r="E2030" i="147"/>
  <c r="E2029" i="147"/>
  <c r="E2028" i="147"/>
  <c r="E2027" i="147"/>
  <c r="E2026" i="147"/>
  <c r="E2025" i="147"/>
  <c r="E2024" i="147"/>
  <c r="E2023" i="147"/>
  <c r="E2022" i="147"/>
  <c r="E2021" i="147"/>
  <c r="E2020" i="147"/>
  <c r="E2019" i="147"/>
  <c r="E2018" i="147"/>
  <c r="E2017" i="147"/>
  <c r="E2016" i="147"/>
  <c r="E2015" i="147"/>
  <c r="E2014" i="147"/>
  <c r="E2013" i="147"/>
  <c r="E2012" i="147"/>
  <c r="E2011" i="147"/>
  <c r="E2010" i="147"/>
  <c r="E2009" i="147"/>
  <c r="E2008" i="147"/>
  <c r="E2007" i="147"/>
  <c r="E2006" i="147"/>
  <c r="E2005" i="147"/>
  <c r="E2004" i="147"/>
  <c r="E2003" i="147"/>
  <c r="E2002" i="147"/>
  <c r="E2001" i="147"/>
  <c r="E2000" i="147"/>
  <c r="E1999" i="147"/>
  <c r="E1998" i="147"/>
  <c r="E1997" i="147"/>
  <c r="E1996" i="147"/>
  <c r="E1995" i="147"/>
  <c r="E1994" i="147"/>
  <c r="E1993" i="147"/>
  <c r="E1992" i="147"/>
  <c r="E1991" i="147"/>
  <c r="E1990" i="147"/>
  <c r="E1989" i="147"/>
  <c r="E1988" i="147"/>
  <c r="E1987" i="147"/>
  <c r="E1986" i="147"/>
  <c r="E1985" i="147"/>
  <c r="E1984" i="147"/>
  <c r="E1983" i="147"/>
  <c r="E1982" i="147"/>
  <c r="E1981" i="147"/>
  <c r="E1980" i="147"/>
  <c r="E1979" i="147"/>
  <c r="E1978" i="147"/>
  <c r="E1977" i="147"/>
  <c r="E1976" i="147"/>
  <c r="E1975" i="147"/>
  <c r="E1974" i="147"/>
  <c r="E1973" i="147"/>
  <c r="E1972" i="147"/>
  <c r="E1971" i="147"/>
  <c r="E1970" i="147"/>
  <c r="E1969" i="147"/>
  <c r="E1968" i="147"/>
  <c r="E1967" i="147"/>
  <c r="E1966" i="147"/>
  <c r="E1965" i="147"/>
  <c r="E1964" i="147"/>
  <c r="E1963" i="147"/>
  <c r="E1962" i="147"/>
  <c r="E1961" i="147"/>
  <c r="E1960" i="147"/>
  <c r="E1959" i="147"/>
  <c r="E1958" i="147"/>
  <c r="E1957" i="147"/>
  <c r="E1956" i="147"/>
  <c r="E1955" i="147"/>
  <c r="E1954" i="147"/>
  <c r="E1953" i="147"/>
  <c r="E1952" i="147"/>
  <c r="E1951" i="147"/>
  <c r="E1950" i="147"/>
  <c r="E1949" i="147"/>
  <c r="E1948" i="147"/>
  <c r="E1947" i="147"/>
  <c r="E1946" i="147"/>
  <c r="E1945" i="147"/>
  <c r="E1944" i="147"/>
  <c r="E1943" i="147"/>
  <c r="E1942" i="147"/>
  <c r="E1941" i="147"/>
  <c r="E1940" i="147"/>
  <c r="E1939" i="147"/>
  <c r="E1938" i="147"/>
  <c r="E1937" i="147"/>
  <c r="E1936" i="147"/>
  <c r="E1935" i="147"/>
  <c r="E1934" i="147"/>
  <c r="E1933" i="147"/>
  <c r="E1932" i="147"/>
  <c r="E1931" i="147"/>
  <c r="E1930" i="147"/>
  <c r="E1929" i="147"/>
  <c r="E1928" i="147"/>
  <c r="E1927" i="147"/>
  <c r="E1926" i="147"/>
  <c r="E1925" i="147"/>
  <c r="E1924" i="147"/>
  <c r="E1923" i="147"/>
  <c r="E1922" i="147"/>
  <c r="E1921" i="147"/>
  <c r="E1920" i="147"/>
  <c r="E1919" i="147"/>
  <c r="E1918" i="147"/>
  <c r="E1917" i="147"/>
  <c r="E1916" i="147"/>
  <c r="E1915" i="147"/>
  <c r="E1914" i="147"/>
  <c r="E1913" i="147"/>
  <c r="E1912" i="147"/>
  <c r="E1911" i="147"/>
  <c r="E1910" i="147"/>
  <c r="E1909" i="147"/>
  <c r="E1908" i="147"/>
  <c r="E1907" i="147"/>
  <c r="E1906" i="147"/>
  <c r="E1905" i="147"/>
  <c r="E1904" i="147"/>
  <c r="E1903" i="147"/>
  <c r="E1902" i="147"/>
  <c r="E1901" i="147"/>
  <c r="E1900" i="147"/>
  <c r="E1899" i="147"/>
  <c r="E1898" i="147"/>
  <c r="E1897" i="147"/>
  <c r="E1896" i="147"/>
  <c r="E1895" i="147"/>
  <c r="E1894" i="147"/>
  <c r="E1893" i="147"/>
  <c r="E1892" i="147"/>
  <c r="E1891" i="147"/>
  <c r="E1890" i="147"/>
  <c r="E1889" i="147"/>
  <c r="E1888" i="147"/>
  <c r="E1887" i="147"/>
  <c r="E1886" i="147"/>
  <c r="E1885" i="147"/>
  <c r="E1884" i="147"/>
  <c r="E1883" i="147"/>
  <c r="E1882" i="147"/>
  <c r="E1881" i="147"/>
  <c r="E1880" i="147"/>
  <c r="E1879" i="147"/>
  <c r="E1878" i="147"/>
  <c r="E1877" i="147"/>
  <c r="E1876" i="147"/>
  <c r="E1875" i="147"/>
  <c r="E1874" i="147"/>
  <c r="E1873" i="147"/>
  <c r="E1872" i="147"/>
  <c r="E1871" i="147"/>
  <c r="E1870" i="147"/>
  <c r="E1869" i="147"/>
  <c r="E1868" i="147"/>
  <c r="E1867" i="147"/>
  <c r="E1866" i="147"/>
  <c r="E1865" i="147"/>
  <c r="E1864" i="147"/>
  <c r="E1863" i="147"/>
  <c r="E1862" i="147"/>
  <c r="E1861" i="147"/>
  <c r="E1860" i="147"/>
  <c r="E1859" i="147"/>
  <c r="E1858" i="147"/>
  <c r="E1857" i="147"/>
  <c r="E1856" i="147"/>
  <c r="E1855" i="147"/>
  <c r="E1854" i="147"/>
  <c r="E1853" i="147"/>
  <c r="E1852" i="147"/>
  <c r="E1851" i="147"/>
  <c r="E1850" i="147"/>
  <c r="E1849" i="147"/>
  <c r="E1848" i="147"/>
  <c r="E1847" i="147"/>
  <c r="E1846" i="147"/>
  <c r="E1845" i="147"/>
  <c r="E1844" i="147"/>
  <c r="E1843" i="147"/>
  <c r="E1842" i="147"/>
  <c r="E1841" i="147"/>
  <c r="E1840" i="147"/>
  <c r="E1839" i="147"/>
  <c r="E1838" i="147"/>
  <c r="E1837" i="147"/>
  <c r="E1836" i="147"/>
  <c r="E1835" i="147"/>
  <c r="E1834" i="147"/>
  <c r="E1833" i="147"/>
  <c r="E1832" i="147"/>
  <c r="E1831" i="147"/>
  <c r="E1830" i="147"/>
  <c r="E1829" i="147"/>
  <c r="E1828" i="147"/>
  <c r="E1827" i="147"/>
  <c r="E1826" i="147"/>
  <c r="E1825" i="147"/>
  <c r="E1824" i="147"/>
  <c r="E1823" i="147"/>
  <c r="E1822" i="147"/>
  <c r="E1821" i="147"/>
  <c r="E1820" i="147"/>
  <c r="E1819" i="147"/>
  <c r="E1818" i="147"/>
  <c r="E1817" i="147"/>
  <c r="E1816" i="147"/>
  <c r="E1815" i="147"/>
  <c r="E1814" i="147"/>
  <c r="E1813" i="147"/>
  <c r="E1812" i="147"/>
  <c r="E1811" i="147"/>
  <c r="E1810" i="147"/>
  <c r="E1809" i="147"/>
  <c r="E1808" i="147"/>
  <c r="E1807" i="147"/>
  <c r="E1806" i="147"/>
  <c r="E1805" i="147"/>
  <c r="E1804" i="147"/>
  <c r="E1803" i="147"/>
  <c r="E1802" i="147"/>
  <c r="E1801" i="147"/>
  <c r="E1800" i="147"/>
  <c r="E1799" i="147"/>
  <c r="E1798" i="147"/>
  <c r="E1797" i="147"/>
  <c r="E1796" i="147"/>
  <c r="E1795" i="147"/>
  <c r="E1794" i="147"/>
  <c r="E1793" i="147"/>
  <c r="E1792" i="147"/>
  <c r="E1791" i="147"/>
  <c r="E1790" i="147"/>
  <c r="E1789" i="147"/>
  <c r="E1788" i="147"/>
  <c r="E1787" i="147"/>
  <c r="E1786" i="147"/>
  <c r="E1785" i="147"/>
  <c r="E1784" i="147"/>
  <c r="E1783" i="147"/>
  <c r="E1782" i="147"/>
  <c r="E1781" i="147"/>
  <c r="E1780" i="147"/>
  <c r="E1779" i="147"/>
  <c r="E1778" i="147"/>
  <c r="E1777" i="147"/>
  <c r="E1776" i="147"/>
  <c r="E1775" i="147"/>
  <c r="E1774" i="147"/>
  <c r="E1773" i="147"/>
  <c r="E1772" i="147"/>
  <c r="E1771" i="147"/>
  <c r="E1770" i="147"/>
  <c r="E1769" i="147"/>
  <c r="E1768" i="147"/>
  <c r="E1767" i="147"/>
  <c r="E1766" i="147"/>
  <c r="E1765" i="147"/>
  <c r="E1764" i="147"/>
  <c r="E1763" i="147"/>
  <c r="E1762" i="147"/>
  <c r="E1761" i="147"/>
  <c r="E1760" i="147"/>
  <c r="E1759" i="147"/>
  <c r="E1758" i="147"/>
  <c r="E1757" i="147"/>
  <c r="E1756" i="147"/>
  <c r="E1755" i="147"/>
  <c r="E1754" i="147"/>
  <c r="E1753" i="147"/>
  <c r="E1752" i="147"/>
  <c r="E1751" i="147"/>
  <c r="E1750" i="147"/>
  <c r="E1749" i="147"/>
  <c r="E1748" i="147"/>
  <c r="E1747" i="147"/>
  <c r="E1746" i="147"/>
  <c r="E1745" i="147"/>
  <c r="E1744" i="147"/>
  <c r="E1743" i="147"/>
  <c r="E1742" i="147"/>
  <c r="E1741" i="147"/>
  <c r="E1740" i="147"/>
  <c r="E1739" i="147"/>
  <c r="E1738" i="147"/>
  <c r="E1737" i="147"/>
  <c r="E1736" i="147"/>
  <c r="E1735" i="147"/>
  <c r="E1734" i="147"/>
  <c r="E1733" i="147"/>
  <c r="E1732" i="147"/>
  <c r="E1731" i="147"/>
  <c r="E1730" i="147"/>
  <c r="E1729" i="147"/>
  <c r="E1728" i="147"/>
  <c r="E1727" i="147"/>
  <c r="E1726" i="147"/>
  <c r="E1725" i="147"/>
  <c r="E1724" i="147"/>
  <c r="E1723" i="147"/>
  <c r="E1722" i="147"/>
  <c r="E1721" i="147"/>
  <c r="E1720" i="147"/>
  <c r="E1719" i="147"/>
  <c r="E1718" i="147"/>
  <c r="E1717" i="147"/>
  <c r="E1716" i="147"/>
  <c r="E1715" i="147"/>
  <c r="E1714" i="147"/>
  <c r="E1713" i="147"/>
  <c r="E1712" i="147"/>
  <c r="E1711" i="147"/>
  <c r="E1710" i="147"/>
  <c r="E1709" i="147"/>
  <c r="E1708" i="147"/>
  <c r="E1707" i="147"/>
  <c r="E1706" i="147"/>
  <c r="E1705" i="147"/>
  <c r="E1704" i="147"/>
  <c r="E1703" i="147"/>
  <c r="E1702" i="147"/>
  <c r="E1701" i="147"/>
  <c r="E1700" i="147"/>
  <c r="E1699" i="147"/>
  <c r="E1698" i="147"/>
  <c r="E1697" i="147"/>
  <c r="E1696" i="147"/>
  <c r="E1695" i="147"/>
  <c r="E1694" i="147"/>
  <c r="E1693" i="147"/>
  <c r="E1692" i="147"/>
  <c r="E1691" i="147"/>
  <c r="E1690" i="147"/>
  <c r="E1689" i="147"/>
  <c r="E1688" i="147"/>
  <c r="E1687" i="147"/>
  <c r="E1686" i="147"/>
  <c r="E1685" i="147"/>
  <c r="E1684" i="147"/>
  <c r="E1683" i="147"/>
  <c r="E1682" i="147"/>
  <c r="E1681" i="147"/>
  <c r="E1680" i="147"/>
  <c r="E1679" i="147"/>
  <c r="E1678" i="147"/>
  <c r="E1677" i="147"/>
  <c r="E1676" i="147"/>
  <c r="E1675" i="147"/>
  <c r="E1674" i="147"/>
  <c r="E1673" i="147"/>
  <c r="E1672" i="147"/>
  <c r="E1671" i="147"/>
  <c r="E1670" i="147"/>
  <c r="E1669" i="147"/>
  <c r="E1668" i="147"/>
  <c r="E1667" i="147"/>
  <c r="E1666" i="147"/>
  <c r="E1665" i="147"/>
  <c r="E1664" i="147"/>
  <c r="E1663" i="147"/>
  <c r="E1662" i="147"/>
  <c r="E1661" i="147"/>
  <c r="E1660" i="147"/>
  <c r="E1659" i="147"/>
  <c r="E1658" i="147"/>
  <c r="E1657" i="147"/>
  <c r="E1656" i="147"/>
  <c r="E1655" i="147"/>
  <c r="E1654" i="147"/>
  <c r="E1653" i="147"/>
  <c r="E1652" i="147"/>
  <c r="E1651" i="147"/>
  <c r="E1650" i="147"/>
  <c r="E1649" i="147"/>
  <c r="E1648" i="147"/>
  <c r="E1647" i="147"/>
  <c r="E1646" i="147"/>
  <c r="E1645" i="147"/>
  <c r="E1644" i="147"/>
  <c r="E1643" i="147"/>
  <c r="E1642" i="147"/>
  <c r="E1641" i="147"/>
  <c r="E1640" i="147"/>
  <c r="E1639" i="147"/>
  <c r="E1638" i="147"/>
  <c r="E1637" i="147"/>
  <c r="E1636" i="147"/>
  <c r="E1635" i="147"/>
  <c r="E1634" i="147"/>
  <c r="E1633" i="147"/>
  <c r="E1632" i="147"/>
  <c r="E1631" i="147"/>
  <c r="E1630" i="147"/>
  <c r="E1629" i="147"/>
  <c r="E1628" i="147"/>
  <c r="E1627" i="147"/>
  <c r="E1626" i="147"/>
  <c r="E1625" i="147"/>
  <c r="E1624" i="147"/>
  <c r="E1623" i="147"/>
  <c r="E1622" i="147"/>
  <c r="E1621" i="147"/>
  <c r="E1620" i="147"/>
  <c r="E1619" i="147"/>
  <c r="E1618" i="147"/>
  <c r="E1617" i="147"/>
  <c r="E1616" i="147"/>
  <c r="E1615" i="147"/>
  <c r="E1614" i="147"/>
  <c r="E1613" i="147"/>
  <c r="E1612" i="147"/>
  <c r="E1611" i="147"/>
  <c r="E1610" i="147"/>
  <c r="E1609" i="147"/>
  <c r="E1608" i="147"/>
  <c r="E1607" i="147"/>
  <c r="E1606" i="147"/>
  <c r="E1605" i="147"/>
  <c r="E1604" i="147"/>
  <c r="E1603" i="147"/>
  <c r="E1602" i="147"/>
  <c r="E1601" i="147"/>
  <c r="E1600" i="147"/>
  <c r="E1599" i="147"/>
  <c r="E1598" i="147"/>
  <c r="E1597" i="147"/>
  <c r="E1596" i="147"/>
  <c r="E1595" i="147"/>
  <c r="E1594" i="147"/>
  <c r="E1593" i="147"/>
  <c r="E1592" i="147"/>
  <c r="E1591" i="147"/>
  <c r="E1590" i="147"/>
  <c r="E1589" i="147"/>
  <c r="E1588" i="147"/>
  <c r="E1587" i="147"/>
  <c r="E1586" i="147"/>
  <c r="E1585" i="147"/>
  <c r="E1584" i="147"/>
  <c r="E1583" i="147"/>
  <c r="E1582" i="147"/>
  <c r="E1581" i="147"/>
  <c r="E1580" i="147"/>
  <c r="E1579" i="147"/>
  <c r="E1578" i="147"/>
  <c r="E1577" i="147"/>
  <c r="E1576" i="147"/>
  <c r="E1575" i="147"/>
  <c r="E1574" i="147"/>
  <c r="E1573" i="147"/>
  <c r="E1572" i="147"/>
  <c r="E1571" i="147"/>
  <c r="E1570" i="147"/>
  <c r="E1569" i="147"/>
  <c r="E1568" i="147"/>
  <c r="E1567" i="147"/>
  <c r="E1566" i="147"/>
  <c r="E1565" i="147"/>
  <c r="E1564" i="147"/>
  <c r="E1563" i="147"/>
  <c r="E1562" i="147"/>
  <c r="E1561" i="147"/>
  <c r="E1560" i="147"/>
  <c r="E1559" i="147"/>
  <c r="E1558" i="147"/>
  <c r="E1557" i="147"/>
  <c r="E1556" i="147"/>
  <c r="E1555" i="147"/>
  <c r="E1554" i="147"/>
  <c r="E1553" i="147"/>
  <c r="E1552" i="147"/>
  <c r="E1551" i="147"/>
  <c r="E1550" i="147"/>
  <c r="E1549" i="147"/>
  <c r="E1548" i="147"/>
  <c r="E1547" i="147"/>
  <c r="E1546" i="147"/>
  <c r="E1545" i="147"/>
  <c r="E1544" i="147"/>
  <c r="E1543" i="147"/>
  <c r="E1542" i="147"/>
  <c r="E1541" i="147"/>
  <c r="E1540" i="147"/>
  <c r="E1539" i="147"/>
  <c r="E1538" i="147"/>
  <c r="E1537" i="147"/>
  <c r="E1536" i="147"/>
  <c r="E1535" i="147"/>
  <c r="E1534" i="147"/>
  <c r="E1533" i="147"/>
  <c r="E1532" i="147"/>
  <c r="E1531" i="147"/>
  <c r="E1530" i="147"/>
  <c r="E1529" i="147"/>
  <c r="E1528" i="147"/>
  <c r="E1527" i="147"/>
  <c r="E1526" i="147"/>
  <c r="E1525" i="147"/>
  <c r="E1524" i="147"/>
  <c r="E1523" i="147"/>
  <c r="E1522" i="147"/>
  <c r="E1521" i="147"/>
  <c r="E1520" i="147"/>
  <c r="E1519" i="147"/>
  <c r="E1518" i="147"/>
  <c r="E1517" i="147"/>
  <c r="E1516" i="147"/>
  <c r="E1515" i="147"/>
  <c r="E1514" i="147"/>
  <c r="E1513" i="147"/>
  <c r="E1512" i="147"/>
  <c r="E1511" i="147"/>
  <c r="E1510" i="147"/>
  <c r="E1509" i="147"/>
  <c r="E1508" i="147"/>
  <c r="E1507" i="147"/>
  <c r="E1506" i="147"/>
  <c r="E1505" i="147"/>
  <c r="E1504" i="147"/>
  <c r="E1503" i="147"/>
  <c r="E1502" i="147"/>
  <c r="E1501" i="147"/>
  <c r="E1500" i="147"/>
  <c r="E1499" i="147"/>
  <c r="E1498" i="147"/>
  <c r="E1497" i="147"/>
  <c r="E1496" i="147"/>
  <c r="E1495" i="147"/>
  <c r="E1494" i="147"/>
  <c r="E1493" i="147"/>
  <c r="E1492" i="147"/>
  <c r="E1491" i="147"/>
  <c r="E1490" i="147"/>
  <c r="E1489" i="147"/>
  <c r="E1488" i="147"/>
  <c r="E1487" i="147"/>
  <c r="E1486" i="147"/>
  <c r="E1485" i="147"/>
  <c r="E1484" i="147"/>
  <c r="E1483" i="147"/>
  <c r="E1482" i="147"/>
  <c r="E1481" i="147"/>
  <c r="E1480" i="147"/>
  <c r="E1479" i="147"/>
  <c r="E1478" i="147"/>
  <c r="E1477" i="147"/>
  <c r="E1476" i="147"/>
  <c r="E1475" i="147"/>
  <c r="E1474" i="147"/>
  <c r="E1473" i="147"/>
  <c r="E1472" i="147"/>
  <c r="E1471" i="147"/>
  <c r="E1470" i="147"/>
  <c r="E1469" i="147"/>
  <c r="E1468" i="147"/>
  <c r="E1467" i="147"/>
  <c r="E1466" i="147"/>
  <c r="E1465" i="147"/>
  <c r="E1464" i="147"/>
  <c r="E1463" i="147"/>
  <c r="E1462" i="147"/>
  <c r="E1461" i="147"/>
  <c r="E1460" i="147"/>
  <c r="E1459" i="147"/>
  <c r="E1458" i="147"/>
  <c r="E1457" i="147"/>
  <c r="E1456" i="147"/>
  <c r="E1455" i="147"/>
  <c r="E1454" i="147"/>
  <c r="E1453" i="147"/>
  <c r="E1452" i="147"/>
  <c r="E1451" i="147"/>
  <c r="E1450" i="147"/>
  <c r="E1449" i="147"/>
  <c r="E1448" i="147"/>
  <c r="E1447" i="147"/>
  <c r="E1446" i="147"/>
  <c r="E1445" i="147"/>
  <c r="E1444" i="147"/>
  <c r="E1443" i="147"/>
  <c r="E1442" i="147"/>
  <c r="E1441" i="147"/>
  <c r="E1440" i="147"/>
  <c r="E1439" i="147"/>
  <c r="E1438" i="147"/>
  <c r="E1437" i="147"/>
  <c r="E1436" i="147"/>
  <c r="E1435" i="147"/>
  <c r="E1434" i="147"/>
  <c r="E1433" i="147"/>
  <c r="E1432" i="147"/>
  <c r="E1431" i="147"/>
  <c r="E1430" i="147"/>
  <c r="E1429" i="147"/>
  <c r="E1428" i="147"/>
  <c r="E1427" i="147"/>
  <c r="E1426" i="147"/>
  <c r="E1425" i="147"/>
  <c r="E1424" i="147"/>
  <c r="E1423" i="147"/>
  <c r="E1422" i="147"/>
  <c r="E1421" i="147"/>
  <c r="E1420" i="147"/>
  <c r="E1419" i="147"/>
  <c r="E1418" i="147"/>
  <c r="E1417" i="147"/>
  <c r="E1416" i="147"/>
  <c r="E1415" i="147"/>
  <c r="E1414" i="147"/>
  <c r="E1413" i="147"/>
  <c r="E1412" i="147"/>
  <c r="E1411" i="147"/>
  <c r="E1410" i="147"/>
  <c r="E1409" i="147"/>
  <c r="E1408" i="147"/>
  <c r="E1407" i="147"/>
  <c r="E1406" i="147"/>
  <c r="E1405" i="147"/>
  <c r="E1404" i="147"/>
  <c r="E1403" i="147"/>
  <c r="E1402" i="147"/>
  <c r="E1401" i="147"/>
  <c r="E1400" i="147"/>
  <c r="E1399" i="147"/>
  <c r="E1398" i="147"/>
  <c r="E1397" i="147"/>
  <c r="E1396" i="147"/>
  <c r="E1395" i="147"/>
  <c r="E1394" i="147"/>
  <c r="E1393" i="147"/>
  <c r="E1392" i="147"/>
  <c r="E1391" i="147"/>
  <c r="E1390" i="147"/>
  <c r="E1389" i="147"/>
  <c r="E1388" i="147"/>
  <c r="E1387" i="147"/>
  <c r="E1386" i="147"/>
  <c r="E1385" i="147"/>
  <c r="E1384" i="147"/>
  <c r="E1383" i="147"/>
  <c r="E1382" i="147"/>
  <c r="E1381" i="147"/>
  <c r="E1380" i="147"/>
  <c r="E1379" i="147"/>
  <c r="E1378" i="147"/>
  <c r="E1377" i="147"/>
  <c r="E1376" i="147"/>
  <c r="E1375" i="147"/>
  <c r="E1374" i="147"/>
  <c r="E1373" i="147"/>
  <c r="E1372" i="147"/>
  <c r="E1371" i="147"/>
  <c r="E1370" i="147"/>
  <c r="E1369" i="147"/>
  <c r="E1368" i="147"/>
  <c r="E1367" i="147"/>
  <c r="E1366" i="147"/>
  <c r="E1365" i="147"/>
  <c r="E1364" i="147"/>
  <c r="E1363" i="147"/>
  <c r="E1362" i="147"/>
  <c r="E1361" i="147"/>
  <c r="E1360" i="147"/>
  <c r="E1359" i="147"/>
  <c r="E1358" i="147"/>
  <c r="E1357" i="147"/>
  <c r="E1356" i="147"/>
  <c r="E1355" i="147"/>
  <c r="E1354" i="147"/>
  <c r="E1353" i="147"/>
  <c r="E1352" i="147"/>
  <c r="E1351" i="147"/>
  <c r="E1350" i="147"/>
  <c r="E1349" i="147"/>
  <c r="E1348" i="147"/>
  <c r="E1347" i="147"/>
  <c r="E1346" i="147"/>
  <c r="E1345" i="147"/>
  <c r="E1344" i="147"/>
  <c r="E1343" i="147"/>
  <c r="E1342" i="147"/>
  <c r="E1341" i="147"/>
  <c r="E1340" i="147"/>
  <c r="E1339" i="147"/>
  <c r="E1338" i="147"/>
  <c r="E1337" i="147"/>
  <c r="E1336" i="147"/>
  <c r="E1335" i="147"/>
  <c r="E1334" i="147"/>
  <c r="E1333" i="147"/>
  <c r="E1332" i="147"/>
  <c r="E1331" i="147"/>
  <c r="E1330" i="147"/>
  <c r="E1329" i="147"/>
  <c r="E1328" i="147"/>
  <c r="E1327" i="147"/>
  <c r="E1326" i="147"/>
  <c r="E1325" i="147"/>
  <c r="E1324" i="147"/>
  <c r="E1323" i="147"/>
  <c r="E1322" i="147"/>
  <c r="E1321" i="147"/>
  <c r="E1320" i="147"/>
  <c r="E1319" i="147"/>
  <c r="E1318" i="147"/>
  <c r="E1317" i="147"/>
  <c r="E1316" i="147"/>
  <c r="E1315" i="147"/>
  <c r="E1314" i="147"/>
  <c r="E1313" i="147"/>
  <c r="E1312" i="147"/>
  <c r="E1311" i="147"/>
  <c r="E1310" i="147"/>
  <c r="E1309" i="147"/>
  <c r="E1308" i="147"/>
  <c r="E1307" i="147"/>
  <c r="E1306" i="147"/>
  <c r="E1305" i="147"/>
  <c r="E1304" i="147"/>
  <c r="E1303" i="147"/>
  <c r="E1302" i="147"/>
  <c r="E1301" i="147"/>
  <c r="E1300" i="147"/>
  <c r="E1299" i="147"/>
  <c r="E1298" i="147"/>
  <c r="E1297" i="147"/>
  <c r="E1296" i="147"/>
  <c r="E1295" i="147"/>
  <c r="E1294" i="147"/>
  <c r="E1293" i="147"/>
  <c r="E1292" i="147"/>
  <c r="E1291" i="147"/>
  <c r="E1290" i="147"/>
  <c r="E1289" i="147"/>
  <c r="E1288" i="147"/>
  <c r="E1287" i="147"/>
  <c r="E1286" i="147"/>
  <c r="E1285" i="147"/>
  <c r="E1284" i="147"/>
  <c r="E1283" i="147"/>
  <c r="E1282" i="147"/>
  <c r="E1281" i="147"/>
  <c r="E1280" i="147"/>
  <c r="E1279" i="147"/>
  <c r="E1278" i="147"/>
  <c r="E1277" i="147"/>
  <c r="E1276" i="147"/>
  <c r="E1275" i="147"/>
  <c r="E1274" i="147"/>
  <c r="E1273" i="147"/>
  <c r="E1272" i="147"/>
  <c r="E1271" i="147"/>
  <c r="E1270" i="147"/>
  <c r="E1269" i="147"/>
  <c r="E1268" i="147"/>
  <c r="E1267" i="147"/>
  <c r="E1266" i="147"/>
  <c r="E1265" i="147"/>
  <c r="E1264" i="147"/>
  <c r="E1263" i="147"/>
  <c r="E1262" i="147"/>
  <c r="E1261" i="147"/>
  <c r="E1260" i="147"/>
  <c r="E1259" i="147"/>
  <c r="E1258" i="147"/>
  <c r="E1257" i="147"/>
  <c r="E1256" i="147"/>
  <c r="E1255" i="147"/>
  <c r="E1254" i="147"/>
  <c r="E1253" i="147"/>
  <c r="E1252" i="147"/>
  <c r="E1251" i="147"/>
  <c r="E1250" i="147"/>
  <c r="E1249" i="147"/>
  <c r="E1248" i="147"/>
  <c r="E1247" i="147"/>
  <c r="E1246" i="147"/>
  <c r="E1245" i="147"/>
  <c r="E1244" i="147"/>
  <c r="E1243" i="147"/>
  <c r="E1242" i="147"/>
  <c r="E1241" i="147"/>
  <c r="E1240" i="147"/>
  <c r="E1239" i="147"/>
  <c r="E1238" i="147"/>
  <c r="E1237" i="147"/>
  <c r="E1236" i="147"/>
  <c r="E1235" i="147"/>
  <c r="E1234" i="147"/>
  <c r="E1233" i="147"/>
  <c r="E1232" i="147"/>
  <c r="E1231" i="147"/>
  <c r="E1230" i="147"/>
  <c r="E1229" i="147"/>
  <c r="E1228" i="147"/>
  <c r="E1227" i="147"/>
  <c r="E1226" i="147"/>
  <c r="E1225" i="147"/>
  <c r="E1224" i="147"/>
  <c r="E1223" i="147"/>
  <c r="E1222" i="147"/>
  <c r="E1221" i="147"/>
  <c r="E1220" i="147"/>
  <c r="E1219" i="147"/>
  <c r="E1218" i="147"/>
  <c r="E1217" i="147"/>
  <c r="E1216" i="147"/>
  <c r="E1215" i="147"/>
  <c r="E1214" i="147"/>
  <c r="E1213" i="147"/>
  <c r="E1212" i="147"/>
  <c r="E1211" i="147"/>
  <c r="E1210" i="147"/>
  <c r="E1209" i="147"/>
  <c r="E1208" i="147"/>
  <c r="E1207" i="147"/>
  <c r="E1206" i="147"/>
  <c r="E1205" i="147"/>
  <c r="E1204" i="147"/>
  <c r="E1203" i="147"/>
  <c r="E1202" i="147"/>
  <c r="E1201" i="147"/>
  <c r="E1200" i="147"/>
  <c r="E1199" i="147"/>
  <c r="E1198" i="147"/>
  <c r="E1197" i="147"/>
  <c r="E1196" i="147"/>
  <c r="E1195" i="147"/>
  <c r="E1194" i="147"/>
  <c r="E1193" i="147"/>
  <c r="E1192" i="147"/>
  <c r="E1191" i="147"/>
  <c r="E1190" i="147"/>
  <c r="E1189" i="147"/>
  <c r="E1188" i="147"/>
  <c r="E1187" i="147"/>
  <c r="E1186" i="147"/>
  <c r="E1185" i="147"/>
  <c r="E1184" i="147"/>
  <c r="E1183" i="147"/>
  <c r="E1182" i="147"/>
  <c r="E1181" i="147"/>
  <c r="E1180" i="147"/>
  <c r="E1179" i="147"/>
  <c r="E1178" i="147"/>
  <c r="E1177" i="147"/>
  <c r="E1176" i="147"/>
  <c r="E1175" i="147"/>
  <c r="E1174" i="147"/>
  <c r="E1173" i="147"/>
  <c r="E1172" i="147"/>
  <c r="E1171" i="147"/>
  <c r="E1170" i="147"/>
  <c r="E1169" i="147"/>
  <c r="E1168" i="147"/>
  <c r="E1167" i="147"/>
  <c r="E1166" i="147"/>
  <c r="E1165" i="147"/>
  <c r="E1164" i="147"/>
  <c r="E1163" i="147"/>
  <c r="E1162" i="147"/>
  <c r="E1161" i="147"/>
  <c r="E1160" i="147"/>
  <c r="E1159" i="147"/>
  <c r="E1158" i="147"/>
  <c r="E1157" i="147"/>
  <c r="E1156" i="147"/>
  <c r="E1155" i="147"/>
  <c r="E1154" i="147"/>
  <c r="E1153" i="147"/>
  <c r="E1152" i="147"/>
  <c r="E1151" i="147"/>
  <c r="E1150" i="147"/>
  <c r="E1149" i="147"/>
  <c r="E1148" i="147"/>
  <c r="E1147" i="147"/>
  <c r="E1146" i="147"/>
  <c r="E1145" i="147"/>
  <c r="E1144" i="147"/>
  <c r="E1143" i="147"/>
  <c r="E1142" i="147"/>
  <c r="E1141" i="147"/>
  <c r="E1140" i="147"/>
  <c r="E1139" i="147"/>
  <c r="E1138" i="147"/>
  <c r="E1137" i="147"/>
  <c r="E1136" i="147"/>
  <c r="E1135" i="147"/>
  <c r="E1134" i="147"/>
  <c r="E1133" i="147"/>
  <c r="E1132" i="147"/>
  <c r="E1131" i="147"/>
  <c r="E1130" i="147"/>
  <c r="E1129" i="147"/>
  <c r="E1128" i="147"/>
  <c r="E1127" i="147"/>
  <c r="E1126" i="147"/>
  <c r="E1125" i="147"/>
  <c r="E1124" i="147"/>
  <c r="E1123" i="147"/>
  <c r="E1122" i="147"/>
  <c r="E1121" i="147"/>
  <c r="E1120" i="147"/>
  <c r="E1119" i="147"/>
  <c r="E1118" i="147"/>
  <c r="E1117" i="147"/>
  <c r="E1116" i="147"/>
  <c r="E1115" i="147"/>
  <c r="E1114" i="147"/>
  <c r="E1113" i="147"/>
  <c r="E1112" i="147"/>
  <c r="E1111" i="147"/>
  <c r="E1110" i="147"/>
  <c r="E1109" i="147"/>
  <c r="E1108" i="147"/>
  <c r="E1107" i="147"/>
  <c r="E1106" i="147"/>
  <c r="E1105" i="147"/>
  <c r="E1104" i="147"/>
  <c r="E1103" i="147"/>
  <c r="E1102" i="147"/>
  <c r="E1101" i="147"/>
  <c r="E1100" i="147"/>
  <c r="E1099" i="147"/>
  <c r="E1098" i="147"/>
  <c r="E1097" i="147"/>
  <c r="E1096" i="147"/>
  <c r="E1095" i="147"/>
  <c r="E1094" i="147"/>
  <c r="E1093" i="147"/>
  <c r="E1092" i="147"/>
  <c r="E1091" i="147"/>
  <c r="E1090" i="147"/>
  <c r="E1089" i="147"/>
  <c r="E1088" i="147"/>
  <c r="E1087" i="147"/>
  <c r="E1086" i="147"/>
  <c r="E1085" i="147"/>
  <c r="E1084" i="147"/>
  <c r="E1083" i="147"/>
  <c r="E1082" i="147"/>
  <c r="E1081" i="147"/>
  <c r="E1080" i="147"/>
  <c r="E1079" i="147"/>
  <c r="E1078" i="147"/>
  <c r="E1077" i="147"/>
  <c r="E1076" i="147"/>
  <c r="E1075" i="147"/>
  <c r="E1074" i="147"/>
  <c r="E1073" i="147"/>
  <c r="E1072" i="147"/>
  <c r="E1071" i="147"/>
  <c r="E1070" i="147"/>
  <c r="E1069" i="147"/>
  <c r="E1068" i="147"/>
  <c r="E1067" i="147"/>
  <c r="E1066" i="147"/>
  <c r="E1065" i="147"/>
  <c r="E1064" i="147"/>
  <c r="E1063" i="147"/>
  <c r="E1062" i="147"/>
  <c r="E1061" i="147"/>
  <c r="E1060" i="147"/>
  <c r="E1059" i="147"/>
  <c r="E1058" i="147"/>
  <c r="E1057" i="147"/>
  <c r="E1056" i="147"/>
  <c r="E1055" i="147"/>
  <c r="E1054" i="147"/>
  <c r="E1053" i="147"/>
  <c r="E1052" i="147"/>
  <c r="E1051" i="147"/>
  <c r="E1050" i="147"/>
  <c r="E1049" i="147"/>
  <c r="E1048" i="147"/>
  <c r="E1047" i="147"/>
  <c r="E1046" i="147"/>
  <c r="E1045" i="147"/>
  <c r="E1044" i="147"/>
  <c r="E1043" i="147"/>
  <c r="E1042" i="147"/>
  <c r="E1041" i="147"/>
  <c r="E1040" i="147"/>
  <c r="E1039" i="147"/>
  <c r="E1038" i="147"/>
  <c r="E1037" i="147"/>
  <c r="E1036" i="147"/>
  <c r="E1035" i="147"/>
  <c r="E1034" i="147"/>
  <c r="E1033" i="147"/>
  <c r="E1032" i="147"/>
  <c r="E1031" i="147"/>
  <c r="E1030" i="147"/>
  <c r="E1029" i="147"/>
  <c r="E1028" i="147"/>
  <c r="E1027" i="147"/>
  <c r="E1026" i="147"/>
  <c r="E1025" i="147"/>
  <c r="E1024" i="147"/>
  <c r="E1023" i="147"/>
  <c r="E1022" i="147"/>
  <c r="E1021" i="147"/>
  <c r="E1020" i="147"/>
  <c r="E1019" i="147"/>
  <c r="E1018" i="147"/>
  <c r="E1017" i="147"/>
  <c r="E1016" i="147"/>
  <c r="E1015" i="147"/>
  <c r="E1014" i="147"/>
  <c r="E1013" i="147"/>
  <c r="E1012" i="147"/>
  <c r="E1011" i="147"/>
  <c r="E1010" i="147"/>
  <c r="E1009" i="147"/>
  <c r="E1008" i="147"/>
  <c r="E1007" i="147"/>
  <c r="E1006" i="147"/>
  <c r="E1005" i="147"/>
  <c r="E1004" i="147"/>
  <c r="E1003" i="147"/>
  <c r="E1002" i="147"/>
  <c r="E1001" i="147"/>
  <c r="E1000" i="147"/>
  <c r="E999" i="147"/>
  <c r="E998" i="147"/>
  <c r="E997" i="147"/>
  <c r="E996" i="147"/>
  <c r="E995" i="147"/>
  <c r="E994" i="147"/>
  <c r="E993" i="147"/>
  <c r="E992" i="147"/>
  <c r="E991" i="147"/>
  <c r="E990" i="147"/>
  <c r="E989" i="147"/>
  <c r="E988" i="147"/>
  <c r="E987" i="147"/>
  <c r="E986" i="147"/>
  <c r="E985" i="147"/>
  <c r="E984" i="147"/>
  <c r="E983" i="147"/>
  <c r="E982" i="147"/>
  <c r="E981" i="147"/>
  <c r="E980" i="147"/>
  <c r="E979" i="147"/>
  <c r="E978" i="147"/>
  <c r="E977" i="147"/>
  <c r="E976" i="147"/>
  <c r="E975" i="147"/>
  <c r="E974" i="147"/>
  <c r="E973" i="147"/>
  <c r="E972" i="147"/>
  <c r="E971" i="147"/>
  <c r="E970" i="147"/>
  <c r="E969" i="147"/>
  <c r="E968" i="147"/>
  <c r="E967" i="147"/>
  <c r="E966" i="147"/>
  <c r="E965" i="147"/>
  <c r="E964" i="147"/>
  <c r="E963" i="147"/>
  <c r="E962" i="147"/>
  <c r="E961" i="147"/>
  <c r="E960" i="147"/>
  <c r="E959" i="147"/>
  <c r="E958" i="147"/>
  <c r="E957" i="147"/>
  <c r="E956" i="147"/>
  <c r="E955" i="147"/>
  <c r="E954" i="147"/>
  <c r="E953" i="147"/>
  <c r="E952" i="147"/>
  <c r="E951" i="147"/>
  <c r="E950" i="147"/>
  <c r="E949" i="147"/>
  <c r="E948" i="147"/>
  <c r="E947" i="147"/>
  <c r="E946" i="147"/>
  <c r="E945" i="147"/>
  <c r="E944" i="147"/>
  <c r="E943" i="147"/>
  <c r="E942" i="147"/>
  <c r="E941" i="147"/>
  <c r="E940" i="147"/>
  <c r="E939" i="147"/>
  <c r="E938" i="147"/>
  <c r="E937" i="147"/>
  <c r="E936" i="147"/>
  <c r="E935" i="147"/>
  <c r="E934" i="147"/>
  <c r="E933" i="147"/>
  <c r="E932" i="147"/>
  <c r="E931" i="147"/>
  <c r="E930" i="147"/>
  <c r="E929" i="147"/>
  <c r="E928" i="147"/>
  <c r="E927" i="147"/>
  <c r="E926" i="147"/>
  <c r="E925" i="147"/>
  <c r="E924" i="147"/>
  <c r="E923" i="147"/>
  <c r="E922" i="147"/>
  <c r="E921" i="147"/>
  <c r="E920" i="147"/>
  <c r="E919" i="147"/>
  <c r="E918" i="147"/>
  <c r="E917" i="147"/>
  <c r="E916" i="147"/>
  <c r="E915" i="147"/>
  <c r="E914" i="147"/>
  <c r="E913" i="147"/>
  <c r="E912" i="147"/>
  <c r="E911" i="147"/>
  <c r="E910" i="147"/>
  <c r="E909" i="147"/>
  <c r="E908" i="147"/>
  <c r="E907" i="147"/>
  <c r="E906" i="147"/>
  <c r="E905" i="147"/>
  <c r="E904" i="147"/>
  <c r="E903" i="147"/>
  <c r="E902" i="147"/>
  <c r="E901" i="147"/>
  <c r="E900" i="147"/>
  <c r="E899" i="147"/>
  <c r="E898" i="147"/>
  <c r="E897" i="147"/>
  <c r="E896" i="147"/>
  <c r="E895" i="147"/>
  <c r="E894" i="147"/>
  <c r="E893" i="147"/>
  <c r="E892" i="147"/>
  <c r="E891" i="147"/>
  <c r="E890" i="147"/>
  <c r="E889" i="147"/>
  <c r="E888" i="147"/>
  <c r="E887" i="147"/>
  <c r="E886" i="147"/>
  <c r="E885" i="147"/>
  <c r="E884" i="147"/>
  <c r="E883" i="147"/>
  <c r="E882" i="147"/>
  <c r="E881" i="147"/>
  <c r="E880" i="147"/>
  <c r="E879" i="147"/>
  <c r="E878" i="147"/>
  <c r="E877" i="147"/>
  <c r="E876" i="147"/>
  <c r="E875" i="147"/>
  <c r="E874" i="147"/>
  <c r="E873" i="147"/>
  <c r="E872" i="147"/>
  <c r="E871" i="147"/>
  <c r="E870" i="147"/>
  <c r="E869" i="147"/>
  <c r="E868" i="147"/>
  <c r="E867" i="147"/>
  <c r="E866" i="147"/>
  <c r="E865" i="147"/>
  <c r="E864" i="147"/>
  <c r="E863" i="147"/>
  <c r="E862" i="147"/>
  <c r="E861" i="147"/>
  <c r="E860" i="147"/>
  <c r="E859" i="147"/>
  <c r="E858" i="147"/>
  <c r="E857" i="147"/>
  <c r="E856" i="147"/>
  <c r="E855" i="147"/>
  <c r="E854" i="147"/>
  <c r="E853" i="147"/>
  <c r="E852" i="147"/>
  <c r="E851" i="147"/>
  <c r="E850" i="147"/>
  <c r="E849" i="147"/>
  <c r="E848" i="147"/>
  <c r="E847" i="147"/>
  <c r="E846" i="147"/>
  <c r="E845" i="147"/>
  <c r="E844" i="147"/>
  <c r="E843" i="147"/>
  <c r="E842" i="147"/>
  <c r="E841" i="147"/>
  <c r="E840" i="147"/>
  <c r="E839" i="147"/>
  <c r="E838" i="147"/>
  <c r="E837" i="147"/>
  <c r="E836" i="147"/>
  <c r="E835" i="147"/>
  <c r="E834" i="147"/>
  <c r="E833" i="147"/>
  <c r="E832" i="147"/>
  <c r="E831" i="147"/>
  <c r="E830" i="147"/>
  <c r="E829" i="147"/>
  <c r="E828" i="147"/>
  <c r="E827" i="147"/>
  <c r="E826" i="147"/>
  <c r="E825" i="147"/>
  <c r="E824" i="147"/>
  <c r="E823" i="147"/>
  <c r="E822" i="147"/>
  <c r="E821" i="147"/>
  <c r="E820" i="147"/>
  <c r="E819" i="147"/>
  <c r="E818" i="147"/>
  <c r="E817" i="147"/>
  <c r="E816" i="147"/>
  <c r="E815" i="147"/>
  <c r="E814" i="147"/>
  <c r="E813" i="147"/>
  <c r="E812" i="147"/>
  <c r="E811" i="147"/>
  <c r="E810" i="147"/>
  <c r="E809" i="147"/>
  <c r="E808" i="147"/>
  <c r="E807" i="147"/>
  <c r="E806" i="147"/>
  <c r="E805" i="147"/>
  <c r="E804" i="147"/>
  <c r="E803" i="147"/>
  <c r="E802" i="147"/>
  <c r="E801" i="147"/>
  <c r="E800" i="147"/>
  <c r="E799" i="147"/>
  <c r="E798" i="147"/>
  <c r="E797" i="147"/>
  <c r="E796" i="147"/>
  <c r="E795" i="147"/>
  <c r="E794" i="147"/>
  <c r="E793" i="147"/>
  <c r="E792" i="147"/>
  <c r="E791" i="147"/>
  <c r="E790" i="147"/>
  <c r="E789" i="147"/>
  <c r="E788" i="147"/>
  <c r="E787" i="147"/>
  <c r="E786" i="147"/>
  <c r="E785" i="147"/>
  <c r="E784" i="147"/>
  <c r="E783" i="147"/>
  <c r="E782" i="147"/>
  <c r="E781" i="147"/>
  <c r="E780" i="147"/>
  <c r="E779" i="147"/>
  <c r="E778" i="147"/>
  <c r="E777" i="147"/>
  <c r="E776" i="147"/>
  <c r="E775" i="147"/>
  <c r="E774" i="147"/>
  <c r="E773" i="147"/>
  <c r="E772" i="147"/>
  <c r="E771" i="147"/>
  <c r="E770" i="147"/>
  <c r="E769" i="147"/>
  <c r="E768" i="147"/>
  <c r="E767" i="147"/>
  <c r="E766" i="147"/>
  <c r="E765" i="147"/>
  <c r="E764" i="147"/>
  <c r="E763" i="147"/>
  <c r="E762" i="147"/>
  <c r="E761" i="147"/>
  <c r="E760" i="147"/>
  <c r="E759" i="147"/>
  <c r="E758" i="147"/>
  <c r="E757" i="147"/>
  <c r="E756" i="147"/>
  <c r="E755" i="147"/>
  <c r="E754" i="147"/>
  <c r="E753" i="147"/>
  <c r="E752" i="147"/>
  <c r="E751" i="147"/>
  <c r="E750" i="147"/>
  <c r="E749" i="147"/>
  <c r="E748" i="147"/>
  <c r="E747" i="147"/>
  <c r="E746" i="147"/>
  <c r="E745" i="147"/>
  <c r="E744" i="147"/>
  <c r="E743" i="147"/>
  <c r="E742" i="147"/>
  <c r="E741" i="147"/>
  <c r="E740" i="147"/>
  <c r="E739" i="147"/>
  <c r="E738" i="147"/>
  <c r="E737" i="147"/>
  <c r="E736" i="147"/>
  <c r="E735" i="147"/>
  <c r="E734" i="147"/>
  <c r="E733" i="147"/>
  <c r="E732" i="147"/>
  <c r="E731" i="147"/>
  <c r="E730" i="147"/>
  <c r="E729" i="147"/>
  <c r="E728" i="147"/>
  <c r="E727" i="147"/>
  <c r="E726" i="147"/>
  <c r="E725" i="147"/>
  <c r="E724" i="147"/>
  <c r="E723" i="147"/>
  <c r="E722" i="147"/>
  <c r="E721" i="147"/>
  <c r="E720" i="147"/>
  <c r="E719" i="147"/>
  <c r="E718" i="147"/>
  <c r="E717" i="147"/>
  <c r="E716" i="147"/>
  <c r="E715" i="147"/>
  <c r="E714" i="147"/>
  <c r="E713" i="147"/>
  <c r="E712" i="147"/>
  <c r="E711" i="147"/>
  <c r="E710" i="147"/>
  <c r="E709" i="147"/>
  <c r="E708" i="147"/>
  <c r="E707" i="147"/>
  <c r="E706" i="147"/>
  <c r="E705" i="147"/>
  <c r="E704" i="147"/>
  <c r="E703" i="147"/>
  <c r="E702" i="147"/>
  <c r="E701" i="147"/>
  <c r="E700" i="147"/>
  <c r="E699" i="147"/>
  <c r="E698" i="147"/>
  <c r="E697" i="147"/>
  <c r="E696" i="147"/>
  <c r="E695" i="147"/>
  <c r="E694" i="147"/>
  <c r="E693" i="147"/>
  <c r="E692" i="147"/>
  <c r="E691" i="147"/>
  <c r="E690" i="147"/>
  <c r="E689" i="147"/>
  <c r="E688" i="147"/>
  <c r="E687" i="147"/>
  <c r="E686" i="147"/>
  <c r="E685" i="147"/>
  <c r="E684" i="147"/>
  <c r="E683" i="147"/>
  <c r="E682" i="147"/>
  <c r="E681" i="147"/>
  <c r="E680" i="147"/>
  <c r="E679" i="147"/>
  <c r="E678" i="147"/>
  <c r="E677" i="147"/>
  <c r="E676" i="147"/>
  <c r="E675" i="147"/>
  <c r="E674" i="147"/>
  <c r="E673" i="147"/>
  <c r="E672" i="147"/>
  <c r="E671" i="147"/>
  <c r="E670" i="147"/>
  <c r="E669" i="147"/>
  <c r="E668" i="147"/>
  <c r="E667" i="147"/>
  <c r="E666" i="147"/>
  <c r="E665" i="147"/>
  <c r="E664" i="147"/>
  <c r="E663" i="147"/>
  <c r="E662" i="147"/>
  <c r="E661" i="147"/>
  <c r="E660" i="147"/>
  <c r="E659" i="147"/>
  <c r="E658" i="147"/>
  <c r="E657" i="147"/>
  <c r="E656" i="147"/>
  <c r="E655" i="147"/>
  <c r="E654" i="147"/>
  <c r="E653" i="147"/>
  <c r="E652" i="147"/>
  <c r="E651" i="147"/>
  <c r="E650" i="147"/>
  <c r="E649" i="147"/>
  <c r="E648" i="147"/>
  <c r="E647" i="147"/>
  <c r="E646" i="147"/>
  <c r="E645" i="147"/>
  <c r="E644" i="147"/>
  <c r="E643" i="147"/>
  <c r="E642" i="147"/>
  <c r="E641" i="147"/>
  <c r="E640" i="147"/>
  <c r="E639" i="147"/>
  <c r="E638" i="147"/>
  <c r="E637" i="147"/>
  <c r="E636" i="147"/>
  <c r="E635" i="147"/>
  <c r="E634" i="147"/>
  <c r="E633" i="147"/>
  <c r="E632" i="147"/>
  <c r="E631" i="147"/>
  <c r="E630" i="147"/>
  <c r="E629" i="147"/>
  <c r="E628" i="147"/>
  <c r="E627" i="147"/>
  <c r="E626" i="147"/>
  <c r="E625" i="147"/>
  <c r="E624" i="147"/>
  <c r="E623" i="147"/>
  <c r="E622" i="147"/>
  <c r="E621" i="147"/>
  <c r="E620" i="147"/>
  <c r="E619" i="147"/>
  <c r="E618" i="147"/>
  <c r="E617" i="147"/>
  <c r="E616" i="147"/>
  <c r="E615" i="147"/>
  <c r="E614" i="147"/>
  <c r="E613" i="147"/>
  <c r="E612" i="147"/>
  <c r="E611" i="147"/>
  <c r="E610" i="147"/>
  <c r="E609" i="147"/>
  <c r="E608" i="147"/>
  <c r="E607" i="147"/>
  <c r="E606" i="147"/>
  <c r="E605" i="147"/>
  <c r="E604" i="147"/>
  <c r="E603" i="147"/>
  <c r="E602" i="147"/>
  <c r="E601" i="147"/>
  <c r="E600" i="147"/>
  <c r="E599" i="147"/>
  <c r="E598" i="147"/>
  <c r="E597" i="147"/>
  <c r="E596" i="147"/>
  <c r="E595" i="147"/>
  <c r="E594" i="147"/>
  <c r="E593" i="147"/>
  <c r="E592" i="147"/>
  <c r="E591" i="147"/>
  <c r="E590" i="147"/>
  <c r="E589" i="147"/>
  <c r="E588" i="147"/>
  <c r="E587" i="147"/>
  <c r="E586" i="147"/>
  <c r="E585" i="147"/>
  <c r="E584" i="147"/>
  <c r="E583" i="147"/>
  <c r="E582" i="147"/>
  <c r="E581" i="147"/>
  <c r="E580" i="147"/>
  <c r="E579" i="147"/>
  <c r="E578" i="147"/>
  <c r="E577" i="147"/>
  <c r="E576" i="147"/>
  <c r="E575" i="147"/>
  <c r="E574" i="147"/>
  <c r="E573" i="147"/>
  <c r="E572" i="147"/>
  <c r="E571" i="147"/>
  <c r="E570" i="147"/>
  <c r="E569" i="147"/>
  <c r="E568" i="147"/>
  <c r="E567" i="147"/>
  <c r="E566" i="147"/>
  <c r="E565" i="147"/>
  <c r="E564" i="147"/>
  <c r="E563" i="147"/>
  <c r="E562" i="147"/>
  <c r="E561" i="147"/>
  <c r="E560" i="147"/>
  <c r="E559" i="147"/>
  <c r="E558" i="147"/>
  <c r="E557" i="147"/>
  <c r="E556" i="147"/>
  <c r="E555" i="147"/>
  <c r="E554" i="147"/>
  <c r="E553" i="147"/>
  <c r="E552" i="147"/>
  <c r="E551" i="147"/>
  <c r="E550" i="147"/>
  <c r="E549" i="147"/>
  <c r="E548" i="147"/>
  <c r="E547" i="147"/>
  <c r="E546" i="147"/>
  <c r="E545" i="147"/>
  <c r="E544" i="147"/>
  <c r="E543" i="147"/>
  <c r="E542" i="147"/>
  <c r="E541" i="147"/>
  <c r="E540" i="147"/>
  <c r="E539" i="147"/>
  <c r="E538" i="147"/>
  <c r="E537" i="147"/>
  <c r="E536" i="147"/>
  <c r="E535" i="147"/>
  <c r="E534" i="147"/>
  <c r="E533" i="147"/>
  <c r="E532" i="147"/>
  <c r="E531" i="147"/>
  <c r="E530" i="147"/>
  <c r="E529" i="147"/>
  <c r="E528" i="147"/>
  <c r="E527" i="147"/>
  <c r="E526" i="147"/>
  <c r="E525" i="147"/>
  <c r="E524" i="147"/>
  <c r="E523" i="147"/>
  <c r="E522" i="147"/>
  <c r="E521" i="147"/>
  <c r="E520" i="147"/>
  <c r="E519" i="147"/>
  <c r="E518" i="147"/>
  <c r="E517" i="147"/>
  <c r="E516" i="147"/>
  <c r="E515" i="147"/>
  <c r="E514" i="147"/>
  <c r="E513" i="147"/>
  <c r="E512" i="147"/>
  <c r="E511" i="147"/>
  <c r="E510" i="147"/>
  <c r="E509" i="147"/>
  <c r="E508" i="147"/>
  <c r="E507" i="147"/>
  <c r="E506" i="147"/>
  <c r="E505" i="147"/>
  <c r="E504" i="147"/>
  <c r="E503" i="147"/>
  <c r="E502" i="147"/>
  <c r="E501" i="147"/>
  <c r="E500" i="147"/>
  <c r="E499" i="147"/>
  <c r="E498" i="147"/>
  <c r="E497" i="147"/>
  <c r="E496" i="147"/>
  <c r="E495" i="147"/>
  <c r="E494" i="147"/>
  <c r="E493" i="147"/>
  <c r="E492" i="147"/>
  <c r="E491" i="147"/>
  <c r="E490" i="147"/>
  <c r="E489" i="147"/>
  <c r="E488" i="147"/>
  <c r="E487" i="147"/>
  <c r="E486" i="147"/>
  <c r="E485" i="147"/>
  <c r="E484" i="147"/>
  <c r="E483" i="147"/>
  <c r="E482" i="147"/>
  <c r="E481" i="147"/>
  <c r="E480" i="147"/>
  <c r="E479" i="147"/>
  <c r="E478" i="147"/>
  <c r="E477" i="147"/>
  <c r="E476" i="147"/>
  <c r="E475" i="147"/>
  <c r="E474" i="147"/>
  <c r="E473" i="147"/>
  <c r="E472" i="147"/>
  <c r="E471" i="147"/>
  <c r="E470" i="147"/>
  <c r="E469" i="147"/>
  <c r="E468" i="147"/>
  <c r="E467" i="147"/>
  <c r="E466" i="147"/>
  <c r="E465" i="147"/>
  <c r="E464" i="147"/>
  <c r="E463" i="147"/>
  <c r="E462" i="147"/>
  <c r="E461" i="147"/>
  <c r="E460" i="147"/>
  <c r="E459" i="147"/>
  <c r="E458" i="147"/>
  <c r="E457" i="147"/>
  <c r="E456" i="147"/>
  <c r="E455" i="147"/>
  <c r="E454" i="147"/>
  <c r="E453" i="147"/>
  <c r="E452" i="147"/>
  <c r="E451" i="147"/>
  <c r="E450" i="147"/>
  <c r="E449" i="147"/>
  <c r="E448" i="147"/>
  <c r="E447" i="147"/>
  <c r="E446" i="147"/>
  <c r="E445" i="147"/>
  <c r="E444" i="147"/>
  <c r="E443" i="147"/>
  <c r="E442" i="147"/>
  <c r="E441" i="147"/>
  <c r="E440" i="147"/>
  <c r="E439" i="147"/>
  <c r="E438" i="147"/>
  <c r="E437" i="147"/>
  <c r="E436" i="147"/>
  <c r="E435" i="147"/>
  <c r="E434" i="147"/>
  <c r="E433" i="147"/>
  <c r="E432" i="147"/>
  <c r="E431" i="147"/>
  <c r="E430" i="147"/>
  <c r="E429" i="147"/>
  <c r="E428" i="147"/>
  <c r="E427" i="147"/>
  <c r="E426" i="147"/>
  <c r="E425" i="147"/>
  <c r="E424" i="147"/>
  <c r="E423" i="147"/>
  <c r="E422" i="147"/>
  <c r="E421" i="147"/>
  <c r="E420" i="147"/>
  <c r="E419" i="147"/>
  <c r="E418" i="147"/>
  <c r="E417" i="147"/>
  <c r="E416" i="147"/>
  <c r="E415" i="147"/>
  <c r="E414" i="147"/>
  <c r="E413" i="147"/>
  <c r="E412" i="147"/>
  <c r="E411" i="147"/>
  <c r="E410" i="147"/>
  <c r="E409" i="147"/>
  <c r="E408" i="147"/>
  <c r="E407" i="147"/>
  <c r="E406" i="147"/>
  <c r="E405" i="147"/>
  <c r="E404" i="147"/>
  <c r="E403" i="147"/>
  <c r="E402" i="147"/>
  <c r="E401" i="147"/>
  <c r="E400" i="147"/>
  <c r="E399" i="147"/>
  <c r="E398" i="147"/>
  <c r="E397" i="147"/>
  <c r="E396" i="147"/>
  <c r="E395" i="147"/>
  <c r="E394" i="147"/>
  <c r="E393" i="147"/>
  <c r="E392" i="147"/>
  <c r="E391" i="147"/>
  <c r="E390" i="147"/>
  <c r="E389" i="147"/>
  <c r="E388" i="147"/>
  <c r="E387" i="147"/>
  <c r="E386" i="147"/>
  <c r="E385" i="147"/>
  <c r="E384" i="147"/>
  <c r="E383" i="147"/>
  <c r="E382" i="147"/>
  <c r="E381" i="147"/>
  <c r="E380" i="147"/>
  <c r="E379" i="147"/>
  <c r="E378" i="147"/>
  <c r="E377" i="147"/>
  <c r="E376" i="147"/>
  <c r="E375" i="147"/>
  <c r="E374" i="147"/>
  <c r="E373" i="147"/>
  <c r="E372" i="147"/>
  <c r="E371" i="147"/>
  <c r="E370" i="147"/>
  <c r="E369" i="147"/>
  <c r="E368" i="147"/>
  <c r="E367" i="147"/>
  <c r="E366" i="147"/>
  <c r="E365" i="147"/>
  <c r="E364" i="147"/>
  <c r="E363" i="147"/>
  <c r="E362" i="147"/>
  <c r="E361" i="147"/>
  <c r="E360" i="147"/>
  <c r="E359" i="147"/>
  <c r="E358" i="147"/>
  <c r="E357" i="147"/>
  <c r="E356" i="147"/>
  <c r="E355" i="147"/>
  <c r="E354" i="147"/>
  <c r="E353" i="147"/>
  <c r="E352" i="147"/>
  <c r="E351" i="147"/>
  <c r="E350" i="147"/>
  <c r="E349" i="147"/>
  <c r="E348" i="147"/>
  <c r="E347" i="147"/>
  <c r="E346" i="147"/>
  <c r="E345" i="147"/>
  <c r="E344" i="147"/>
  <c r="E343" i="147"/>
  <c r="E342" i="147"/>
  <c r="E341" i="147"/>
  <c r="E340" i="147"/>
  <c r="E339" i="147"/>
  <c r="E338" i="147"/>
  <c r="E337" i="147"/>
  <c r="E336" i="147"/>
  <c r="E335" i="147"/>
  <c r="E334" i="147"/>
  <c r="E333" i="147"/>
  <c r="E332" i="147"/>
  <c r="E331" i="147"/>
  <c r="E330" i="147"/>
  <c r="E329" i="147"/>
  <c r="E328" i="147"/>
  <c r="E327" i="147"/>
  <c r="E326" i="147"/>
  <c r="E325" i="147"/>
  <c r="E324" i="147"/>
  <c r="E323" i="147"/>
  <c r="E322" i="147"/>
  <c r="E321" i="147"/>
  <c r="E320" i="147"/>
  <c r="E319" i="147"/>
  <c r="E318" i="147"/>
  <c r="E317" i="147"/>
  <c r="E316" i="147"/>
  <c r="E315" i="147"/>
  <c r="E314" i="147"/>
  <c r="E313" i="147"/>
  <c r="E312" i="147"/>
  <c r="E311" i="147"/>
  <c r="E310" i="147"/>
  <c r="E309" i="147"/>
  <c r="E308" i="147"/>
  <c r="E307" i="147"/>
  <c r="E306" i="147"/>
  <c r="E305" i="147"/>
  <c r="E304" i="147"/>
  <c r="E303" i="147"/>
  <c r="E302" i="147"/>
  <c r="E301" i="147"/>
  <c r="E300" i="147"/>
  <c r="E299" i="147"/>
  <c r="E298" i="147"/>
  <c r="E297" i="147"/>
  <c r="E296" i="147"/>
  <c r="E295" i="147"/>
  <c r="E294" i="147"/>
  <c r="E293" i="147"/>
  <c r="E292" i="147"/>
  <c r="E291" i="147"/>
  <c r="E290" i="147"/>
  <c r="E289" i="147"/>
  <c r="E288" i="147"/>
  <c r="E287" i="147"/>
  <c r="E286" i="147"/>
  <c r="E285" i="147"/>
  <c r="E284" i="147"/>
  <c r="E283" i="147"/>
  <c r="E282" i="147"/>
  <c r="E281" i="147"/>
  <c r="E280" i="147"/>
  <c r="E279" i="147"/>
  <c r="E278" i="147"/>
  <c r="E277" i="147"/>
  <c r="E276" i="147"/>
  <c r="E275" i="147"/>
  <c r="E274" i="147"/>
  <c r="E273" i="147"/>
  <c r="E272" i="147"/>
  <c r="E271" i="147"/>
  <c r="E270" i="147"/>
  <c r="E269" i="147"/>
  <c r="E268" i="147"/>
  <c r="E267" i="147"/>
  <c r="E266" i="147"/>
  <c r="E265" i="147"/>
  <c r="E264" i="147"/>
  <c r="E263" i="147"/>
  <c r="E262" i="147"/>
  <c r="E261" i="147"/>
  <c r="E260" i="147"/>
  <c r="E259" i="147"/>
  <c r="E258" i="147"/>
  <c r="E257" i="147"/>
  <c r="E256" i="147"/>
  <c r="E255" i="147"/>
  <c r="E254" i="147"/>
  <c r="E253" i="147"/>
  <c r="E252" i="147"/>
  <c r="E251" i="147"/>
  <c r="E250" i="147"/>
  <c r="E249" i="147"/>
  <c r="E248" i="147"/>
  <c r="E247" i="147"/>
  <c r="E246" i="147"/>
  <c r="E245" i="147"/>
  <c r="E244" i="147"/>
  <c r="E243" i="147"/>
  <c r="E242" i="147"/>
  <c r="E241" i="147"/>
  <c r="E240" i="147"/>
  <c r="E239" i="147"/>
  <c r="E238" i="147"/>
  <c r="E237" i="147"/>
  <c r="E236" i="147"/>
  <c r="E235" i="147"/>
  <c r="E234" i="147"/>
  <c r="E233" i="147"/>
  <c r="E232" i="147"/>
  <c r="E231" i="147"/>
  <c r="E230" i="147"/>
  <c r="E229" i="147"/>
  <c r="E228" i="147"/>
  <c r="E227" i="147"/>
  <c r="E226" i="147"/>
  <c r="E225" i="147"/>
  <c r="E224" i="147"/>
  <c r="E223" i="147"/>
  <c r="E222" i="147"/>
  <c r="E221" i="147"/>
  <c r="E220" i="147"/>
  <c r="E219" i="147"/>
  <c r="E218" i="147"/>
  <c r="E217" i="147"/>
  <c r="E216" i="147"/>
  <c r="E215" i="147"/>
  <c r="E214" i="147"/>
  <c r="E213" i="147"/>
  <c r="E212" i="147"/>
  <c r="E211" i="147"/>
  <c r="E210" i="147"/>
  <c r="E209" i="147"/>
  <c r="E208" i="147"/>
  <c r="E207" i="147"/>
  <c r="E206" i="147"/>
  <c r="E205" i="147"/>
  <c r="E204" i="147"/>
  <c r="E203" i="147"/>
  <c r="E202" i="147"/>
  <c r="E201" i="147"/>
  <c r="E200" i="147"/>
  <c r="E199" i="147"/>
  <c r="E198" i="147"/>
  <c r="E197" i="147"/>
  <c r="E196" i="147"/>
  <c r="E195" i="147"/>
  <c r="E194" i="147"/>
  <c r="E193" i="147"/>
  <c r="E192" i="147"/>
  <c r="E191" i="147"/>
  <c r="E190" i="147"/>
  <c r="E189" i="147"/>
  <c r="E188" i="147"/>
  <c r="E187" i="147"/>
  <c r="E186" i="147"/>
  <c r="E185" i="147"/>
  <c r="E184" i="147"/>
  <c r="E183" i="147"/>
  <c r="E182" i="147"/>
  <c r="E181" i="147"/>
  <c r="E180" i="147"/>
  <c r="E179" i="147"/>
  <c r="E178" i="147"/>
  <c r="E177" i="147"/>
  <c r="E176" i="147"/>
  <c r="E175" i="147"/>
  <c r="E174" i="147"/>
  <c r="E173" i="147"/>
  <c r="E172" i="147"/>
  <c r="E171" i="147"/>
  <c r="E170" i="147"/>
  <c r="E169" i="147"/>
  <c r="E168" i="147"/>
  <c r="E167" i="147"/>
  <c r="E166" i="147"/>
  <c r="E165" i="147"/>
  <c r="E164" i="147"/>
  <c r="E163" i="147"/>
  <c r="E162" i="147"/>
  <c r="E161" i="147"/>
  <c r="E160" i="147"/>
  <c r="E159" i="147"/>
  <c r="E158" i="147"/>
  <c r="E157" i="147"/>
  <c r="E156" i="147"/>
  <c r="E155" i="147"/>
  <c r="E154" i="147"/>
  <c r="E153" i="147"/>
  <c r="E152" i="147"/>
  <c r="E151" i="147"/>
  <c r="E150" i="147"/>
  <c r="E149" i="147"/>
  <c r="E148" i="147"/>
  <c r="E147" i="147"/>
  <c r="E146" i="147"/>
  <c r="E145" i="147"/>
  <c r="E144" i="147"/>
  <c r="E143" i="147"/>
  <c r="E142" i="147"/>
  <c r="E141" i="147"/>
  <c r="E140" i="147"/>
  <c r="E139" i="147"/>
  <c r="E138" i="147"/>
  <c r="E137" i="147"/>
  <c r="E136" i="147"/>
  <c r="E135" i="147"/>
  <c r="E134" i="147"/>
  <c r="E133" i="147"/>
  <c r="E132" i="147"/>
  <c r="E131" i="147"/>
  <c r="E130" i="147"/>
  <c r="E129" i="147"/>
  <c r="E128" i="147"/>
  <c r="E127" i="147"/>
  <c r="E126" i="147"/>
  <c r="E125" i="147"/>
  <c r="E124" i="147"/>
  <c r="E123" i="147"/>
  <c r="E122" i="147"/>
  <c r="E121" i="147"/>
  <c r="E120" i="147"/>
  <c r="E119" i="147"/>
  <c r="E118" i="147"/>
  <c r="E117" i="147"/>
  <c r="E116" i="147"/>
  <c r="E115" i="147"/>
  <c r="E114" i="147"/>
  <c r="E113" i="147"/>
  <c r="E112" i="147"/>
  <c r="E111" i="147"/>
  <c r="E110" i="147"/>
  <c r="E109" i="147"/>
  <c r="E108" i="147"/>
  <c r="E107" i="147"/>
  <c r="E106" i="147"/>
  <c r="E105" i="147"/>
  <c r="E104" i="147"/>
  <c r="E103" i="147"/>
  <c r="E102" i="147"/>
  <c r="E101" i="147"/>
  <c r="E100" i="147"/>
  <c r="E99" i="147"/>
  <c r="E98" i="147"/>
  <c r="E97" i="147"/>
  <c r="E96" i="147"/>
  <c r="E95" i="147"/>
  <c r="E94" i="147"/>
  <c r="E93" i="147"/>
  <c r="E92" i="147"/>
  <c r="E91" i="147"/>
  <c r="E90" i="147"/>
  <c r="E89" i="147"/>
  <c r="E88" i="147"/>
  <c r="E87" i="147"/>
  <c r="E86" i="147"/>
  <c r="E85" i="147"/>
  <c r="E84" i="147"/>
  <c r="E83" i="147"/>
  <c r="E82" i="147"/>
  <c r="E81" i="147"/>
  <c r="E80" i="147"/>
  <c r="E79" i="147"/>
  <c r="E78" i="147"/>
  <c r="E77" i="147"/>
  <c r="E76" i="147"/>
  <c r="E75" i="147"/>
  <c r="E74" i="147"/>
  <c r="E73" i="147"/>
  <c r="E72" i="147"/>
  <c r="E71" i="147"/>
  <c r="E70" i="147"/>
  <c r="E69" i="147"/>
  <c r="E68" i="147"/>
  <c r="E67" i="147"/>
  <c r="E66" i="147"/>
  <c r="E65" i="147"/>
  <c r="E64" i="147"/>
  <c r="E63" i="147"/>
  <c r="E62" i="147"/>
  <c r="E61" i="147"/>
  <c r="E60" i="147"/>
  <c r="E59" i="147"/>
  <c r="E58" i="147"/>
  <c r="E57" i="147"/>
  <c r="E56" i="147"/>
  <c r="E55" i="147"/>
  <c r="E54" i="147"/>
  <c r="E53" i="147"/>
  <c r="E52" i="147"/>
  <c r="E51" i="147"/>
  <c r="E50" i="147"/>
  <c r="E49" i="147"/>
  <c r="E48" i="147"/>
  <c r="E47" i="147"/>
  <c r="E46" i="147"/>
  <c r="E45" i="147"/>
  <c r="E44" i="147"/>
  <c r="E43" i="147"/>
  <c r="E42" i="147"/>
  <c r="E41" i="147"/>
  <c r="E40" i="147"/>
  <c r="E39" i="147"/>
  <c r="E38" i="147"/>
  <c r="E37" i="147"/>
  <c r="E36" i="147"/>
  <c r="E35" i="147"/>
  <c r="E34" i="147"/>
  <c r="E33" i="147"/>
  <c r="E32" i="147"/>
  <c r="E31" i="147"/>
  <c r="E30" i="147"/>
  <c r="E29" i="147"/>
  <c r="E28" i="147"/>
  <c r="E27" i="147"/>
  <c r="E26" i="147"/>
  <c r="E25" i="147"/>
  <c r="E24" i="147"/>
  <c r="E23" i="147"/>
  <c r="E22" i="147"/>
  <c r="E21" i="147"/>
  <c r="E20" i="147"/>
  <c r="E19" i="147"/>
  <c r="E18" i="147"/>
  <c r="E17" i="147"/>
  <c r="E16" i="147"/>
  <c r="E15" i="147"/>
  <c r="E14" i="147"/>
  <c r="E13" i="147"/>
  <c r="E12" i="147"/>
  <c r="E11" i="147"/>
  <c r="E10" i="147"/>
  <c r="E9" i="147"/>
  <c r="E8" i="147"/>
  <c r="E7" i="147"/>
  <c r="E6" i="147"/>
  <c r="D3005" i="147"/>
  <c r="D3004" i="147"/>
  <c r="D3003" i="147"/>
  <c r="D3002" i="147"/>
  <c r="D3001" i="147"/>
  <c r="D3000" i="147"/>
  <c r="D2999" i="147"/>
  <c r="D2998" i="147"/>
  <c r="D2997" i="147"/>
  <c r="D2996" i="147"/>
  <c r="D2995" i="147"/>
  <c r="D2994" i="147"/>
  <c r="D2993" i="147"/>
  <c r="D2992" i="147"/>
  <c r="D2991" i="147"/>
  <c r="D2990" i="147"/>
  <c r="D2989" i="147"/>
  <c r="D2988" i="147"/>
  <c r="D2987" i="147"/>
  <c r="D2986" i="147"/>
  <c r="D2985" i="147"/>
  <c r="D2984" i="147"/>
  <c r="D2983" i="147"/>
  <c r="D2982" i="147"/>
  <c r="D2981" i="147"/>
  <c r="D2980" i="147"/>
  <c r="D2979" i="147"/>
  <c r="D2978" i="147"/>
  <c r="D2977" i="147"/>
  <c r="D2976" i="147"/>
  <c r="D2975" i="147"/>
  <c r="D2974" i="147"/>
  <c r="D2973" i="147"/>
  <c r="D2972" i="147"/>
  <c r="D2971" i="147"/>
  <c r="D2970" i="147"/>
  <c r="D2969" i="147"/>
  <c r="D2968" i="147"/>
  <c r="D2967" i="147"/>
  <c r="D2966" i="147"/>
  <c r="D2965" i="147"/>
  <c r="D2964" i="147"/>
  <c r="D2963" i="147"/>
  <c r="D2962" i="147"/>
  <c r="D2961" i="147"/>
  <c r="D2960" i="147"/>
  <c r="D2959" i="147"/>
  <c r="D2958" i="147"/>
  <c r="D2957" i="147"/>
  <c r="D2956" i="147"/>
  <c r="D2955" i="147"/>
  <c r="D2954" i="147"/>
  <c r="D2953" i="147"/>
  <c r="D2952" i="147"/>
  <c r="D2951" i="147"/>
  <c r="D2950" i="147"/>
  <c r="D2949" i="147"/>
  <c r="D2948" i="147"/>
  <c r="D2947" i="147"/>
  <c r="D2946" i="147"/>
  <c r="D2945" i="147"/>
  <c r="D2944" i="147"/>
  <c r="D2943" i="147"/>
  <c r="D2942" i="147"/>
  <c r="D2941" i="147"/>
  <c r="D2940" i="147"/>
  <c r="D2939" i="147"/>
  <c r="D2938" i="147"/>
  <c r="D2937" i="147"/>
  <c r="D2936" i="147"/>
  <c r="D2935" i="147"/>
  <c r="D2934" i="147"/>
  <c r="D2933" i="147"/>
  <c r="D2932" i="147"/>
  <c r="D2931" i="147"/>
  <c r="D2930" i="147"/>
  <c r="D2929" i="147"/>
  <c r="D2928" i="147"/>
  <c r="D2927" i="147"/>
  <c r="D2926" i="147"/>
  <c r="D2925" i="147"/>
  <c r="D2924" i="147"/>
  <c r="D2923" i="147"/>
  <c r="D2922" i="147"/>
  <c r="D2921" i="147"/>
  <c r="D2920" i="147"/>
  <c r="D2919" i="147"/>
  <c r="D2918" i="147"/>
  <c r="D2917" i="147"/>
  <c r="D2916" i="147"/>
  <c r="D2915" i="147"/>
  <c r="D2914" i="147"/>
  <c r="D2913" i="147"/>
  <c r="D2912" i="147"/>
  <c r="D2911" i="147"/>
  <c r="D2910" i="147"/>
  <c r="D2909" i="147"/>
  <c r="D2908" i="147"/>
  <c r="D2907" i="147"/>
  <c r="D2906" i="147"/>
  <c r="D2905" i="147"/>
  <c r="D2904" i="147"/>
  <c r="D2903" i="147"/>
  <c r="D2902" i="147"/>
  <c r="D2901" i="147"/>
  <c r="D2900" i="147"/>
  <c r="D2899" i="147"/>
  <c r="D2898" i="147"/>
  <c r="D2897" i="147"/>
  <c r="D2896" i="147"/>
  <c r="D2895" i="147"/>
  <c r="D2894" i="147"/>
  <c r="D2893" i="147"/>
  <c r="D2892" i="147"/>
  <c r="D2891" i="147"/>
  <c r="D2890" i="147"/>
  <c r="D2889" i="147"/>
  <c r="D2888" i="147"/>
  <c r="D2887" i="147"/>
  <c r="D2886" i="147"/>
  <c r="D2885" i="147"/>
  <c r="D2884" i="147"/>
  <c r="D2883" i="147"/>
  <c r="D2882" i="147"/>
  <c r="D2881" i="147"/>
  <c r="D2880" i="147"/>
  <c r="D2879" i="147"/>
  <c r="D2878" i="147"/>
  <c r="D2877" i="147"/>
  <c r="D2876" i="147"/>
  <c r="D2875" i="147"/>
  <c r="D2874" i="147"/>
  <c r="D2873" i="147"/>
  <c r="D2872" i="147"/>
  <c r="D2871" i="147"/>
  <c r="D2870" i="147"/>
  <c r="D2869" i="147"/>
  <c r="D2868" i="147"/>
  <c r="D2867" i="147"/>
  <c r="D2866" i="147"/>
  <c r="D2865" i="147"/>
  <c r="D2864" i="147"/>
  <c r="D2863" i="147"/>
  <c r="D2862" i="147"/>
  <c r="D2861" i="147"/>
  <c r="D2860" i="147"/>
  <c r="D2859" i="147"/>
  <c r="D2858" i="147"/>
  <c r="D2857" i="147"/>
  <c r="D2856" i="147"/>
  <c r="D2855" i="147"/>
  <c r="D2854" i="147"/>
  <c r="D2853" i="147"/>
  <c r="D2852" i="147"/>
  <c r="D2851" i="147"/>
  <c r="D2850" i="147"/>
  <c r="D2849" i="147"/>
  <c r="D2848" i="147"/>
  <c r="D2847" i="147"/>
  <c r="D2846" i="147"/>
  <c r="D2845" i="147"/>
  <c r="D2844" i="147"/>
  <c r="D2843" i="147"/>
  <c r="D2842" i="147"/>
  <c r="D2841" i="147"/>
  <c r="D2840" i="147"/>
  <c r="D2839" i="147"/>
  <c r="D2838" i="147"/>
  <c r="D2837" i="147"/>
  <c r="D2836" i="147"/>
  <c r="D2835" i="147"/>
  <c r="D2834" i="147"/>
  <c r="D2833" i="147"/>
  <c r="D2832" i="147"/>
  <c r="D2831" i="147"/>
  <c r="D2830" i="147"/>
  <c r="D2829" i="147"/>
  <c r="D2828" i="147"/>
  <c r="D2827" i="147"/>
  <c r="D2826" i="147"/>
  <c r="D2825" i="147"/>
  <c r="D2824" i="147"/>
  <c r="D2823" i="147"/>
  <c r="D2822" i="147"/>
  <c r="D2821" i="147"/>
  <c r="D2820" i="147"/>
  <c r="D2819" i="147"/>
  <c r="D2818" i="147"/>
  <c r="D2817" i="147"/>
  <c r="D2816" i="147"/>
  <c r="D2815" i="147"/>
  <c r="D2814" i="147"/>
  <c r="D2813" i="147"/>
  <c r="D2812" i="147"/>
  <c r="D2811" i="147"/>
  <c r="D2810" i="147"/>
  <c r="D2809" i="147"/>
  <c r="D2808" i="147"/>
  <c r="D2807" i="147"/>
  <c r="D2806" i="147"/>
  <c r="D2805" i="147"/>
  <c r="D2804" i="147"/>
  <c r="D2803" i="147"/>
  <c r="D2802" i="147"/>
  <c r="D2801" i="147"/>
  <c r="D2800" i="147"/>
  <c r="D2799" i="147"/>
  <c r="D2798" i="147"/>
  <c r="D2797" i="147"/>
  <c r="D2796" i="147"/>
  <c r="D2795" i="147"/>
  <c r="D2794" i="147"/>
  <c r="D2793" i="147"/>
  <c r="D2792" i="147"/>
  <c r="D2791" i="147"/>
  <c r="D2790" i="147"/>
  <c r="D2789" i="147"/>
  <c r="D2788" i="147"/>
  <c r="D2787" i="147"/>
  <c r="D2786" i="147"/>
  <c r="D2785" i="147"/>
  <c r="D2784" i="147"/>
  <c r="D2783" i="147"/>
  <c r="D2782" i="147"/>
  <c r="D2781" i="147"/>
  <c r="D2780" i="147"/>
  <c r="D2779" i="147"/>
  <c r="D2778" i="147"/>
  <c r="D2777" i="147"/>
  <c r="D2776" i="147"/>
  <c r="D2775" i="147"/>
  <c r="D2774" i="147"/>
  <c r="D2773" i="147"/>
  <c r="D2772" i="147"/>
  <c r="D2771" i="147"/>
  <c r="D2770" i="147"/>
  <c r="D2769" i="147"/>
  <c r="D2768" i="147"/>
  <c r="D2767" i="147"/>
  <c r="D2766" i="147"/>
  <c r="D2765" i="147"/>
  <c r="D2764" i="147"/>
  <c r="D2763" i="147"/>
  <c r="D2762" i="147"/>
  <c r="D2761" i="147"/>
  <c r="D2760" i="147"/>
  <c r="D2759" i="147"/>
  <c r="D2758" i="147"/>
  <c r="D2757" i="147"/>
  <c r="D2756" i="147"/>
  <c r="D2755" i="147"/>
  <c r="D2754" i="147"/>
  <c r="D2753" i="147"/>
  <c r="D2752" i="147"/>
  <c r="D2751" i="147"/>
  <c r="D2750" i="147"/>
  <c r="D2749" i="147"/>
  <c r="D2748" i="147"/>
  <c r="D2747" i="147"/>
  <c r="D2746" i="147"/>
  <c r="D2745" i="147"/>
  <c r="D2744" i="147"/>
  <c r="D2743" i="147"/>
  <c r="D2742" i="147"/>
  <c r="D2741" i="147"/>
  <c r="D2740" i="147"/>
  <c r="D2739" i="147"/>
  <c r="D2738" i="147"/>
  <c r="D2737" i="147"/>
  <c r="D2736" i="147"/>
  <c r="D2735" i="147"/>
  <c r="D2734" i="147"/>
  <c r="D2733" i="147"/>
  <c r="D2732" i="147"/>
  <c r="D2731" i="147"/>
  <c r="D2730" i="147"/>
  <c r="D2729" i="147"/>
  <c r="D2728" i="147"/>
  <c r="D2727" i="147"/>
  <c r="D2726" i="147"/>
  <c r="D2725" i="147"/>
  <c r="D2724" i="147"/>
  <c r="D2723" i="147"/>
  <c r="D2722" i="147"/>
  <c r="D2721" i="147"/>
  <c r="D2720" i="147"/>
  <c r="D2719" i="147"/>
  <c r="D2718" i="147"/>
  <c r="D2717" i="147"/>
  <c r="D2716" i="147"/>
  <c r="D2715" i="147"/>
  <c r="D2714" i="147"/>
  <c r="D2713" i="147"/>
  <c r="D2712" i="147"/>
  <c r="D2711" i="147"/>
  <c r="D2710" i="147"/>
  <c r="D2709" i="147"/>
  <c r="D2708" i="147"/>
  <c r="D2707" i="147"/>
  <c r="D2706" i="147"/>
  <c r="D2705" i="147"/>
  <c r="D2704" i="147"/>
  <c r="D2703" i="147"/>
  <c r="D2702" i="147"/>
  <c r="D2701" i="147"/>
  <c r="D2700" i="147"/>
  <c r="D2699" i="147"/>
  <c r="D2698" i="147"/>
  <c r="D2697" i="147"/>
  <c r="D2696" i="147"/>
  <c r="D2695" i="147"/>
  <c r="D2694" i="147"/>
  <c r="D2693" i="147"/>
  <c r="D2692" i="147"/>
  <c r="D2691" i="147"/>
  <c r="D2690" i="147"/>
  <c r="D2689" i="147"/>
  <c r="D2688" i="147"/>
  <c r="D2687" i="147"/>
  <c r="D2686" i="147"/>
  <c r="D2685" i="147"/>
  <c r="D2684" i="147"/>
  <c r="D2683" i="147"/>
  <c r="D2682" i="147"/>
  <c r="D2681" i="147"/>
  <c r="D2680" i="147"/>
  <c r="D2679" i="147"/>
  <c r="D2678" i="147"/>
  <c r="D2677" i="147"/>
  <c r="D2676" i="147"/>
  <c r="D2675" i="147"/>
  <c r="D2674" i="147"/>
  <c r="D2673" i="147"/>
  <c r="D2672" i="147"/>
  <c r="D2671" i="147"/>
  <c r="D2670" i="147"/>
  <c r="D2669" i="147"/>
  <c r="D2668" i="147"/>
  <c r="D2667" i="147"/>
  <c r="D2666" i="147"/>
  <c r="D2665" i="147"/>
  <c r="D2664" i="147"/>
  <c r="D2663" i="147"/>
  <c r="D2662" i="147"/>
  <c r="D2661" i="147"/>
  <c r="D2660" i="147"/>
  <c r="D2659" i="147"/>
  <c r="D2658" i="147"/>
  <c r="D2657" i="147"/>
  <c r="D2656" i="147"/>
  <c r="D2655" i="147"/>
  <c r="D2654" i="147"/>
  <c r="D2653" i="147"/>
  <c r="D2652" i="147"/>
  <c r="D2651" i="147"/>
  <c r="D2650" i="147"/>
  <c r="D2649" i="147"/>
  <c r="D2648" i="147"/>
  <c r="D2647" i="147"/>
  <c r="D2646" i="147"/>
  <c r="D2645" i="147"/>
  <c r="D2644" i="147"/>
  <c r="D2643" i="147"/>
  <c r="D2642" i="147"/>
  <c r="D2641" i="147"/>
  <c r="D2640" i="147"/>
  <c r="D2639" i="147"/>
  <c r="D2638" i="147"/>
  <c r="D2637" i="147"/>
  <c r="D2636" i="147"/>
  <c r="D2635" i="147"/>
  <c r="D2634" i="147"/>
  <c r="D2633" i="147"/>
  <c r="D2632" i="147"/>
  <c r="D2631" i="147"/>
  <c r="D2630" i="147"/>
  <c r="D2629" i="147"/>
  <c r="D2628" i="147"/>
  <c r="D2627" i="147"/>
  <c r="D2626" i="147"/>
  <c r="D2625" i="147"/>
  <c r="D2624" i="147"/>
  <c r="D2623" i="147"/>
  <c r="D2622" i="147"/>
  <c r="D2621" i="147"/>
  <c r="D2620" i="147"/>
  <c r="D2619" i="147"/>
  <c r="D2618" i="147"/>
  <c r="D2617" i="147"/>
  <c r="D2616" i="147"/>
  <c r="D2615" i="147"/>
  <c r="D2614" i="147"/>
  <c r="D2613" i="147"/>
  <c r="D2612" i="147"/>
  <c r="D2611" i="147"/>
  <c r="D2610" i="147"/>
  <c r="D2609" i="147"/>
  <c r="D2608" i="147"/>
  <c r="D2607" i="147"/>
  <c r="D2606" i="147"/>
  <c r="D2605" i="147"/>
  <c r="D2604" i="147"/>
  <c r="D2603" i="147"/>
  <c r="D2602" i="147"/>
  <c r="D2601" i="147"/>
  <c r="D2600" i="147"/>
  <c r="D2599" i="147"/>
  <c r="D2598" i="147"/>
  <c r="D2597" i="147"/>
  <c r="D2596" i="147"/>
  <c r="D2595" i="147"/>
  <c r="D2594" i="147"/>
  <c r="D2593" i="147"/>
  <c r="D2592" i="147"/>
  <c r="D2591" i="147"/>
  <c r="D2590" i="147"/>
  <c r="D2589" i="147"/>
  <c r="D2588" i="147"/>
  <c r="D2587" i="147"/>
  <c r="D2586" i="147"/>
  <c r="D2585" i="147"/>
  <c r="D2584" i="147"/>
  <c r="D2583" i="147"/>
  <c r="D2582" i="147"/>
  <c r="D2581" i="147"/>
  <c r="D2580" i="147"/>
  <c r="D2579" i="147"/>
  <c r="D2578" i="147"/>
  <c r="D2577" i="147"/>
  <c r="D2576" i="147"/>
  <c r="D2575" i="147"/>
  <c r="D2574" i="147"/>
  <c r="D2573" i="147"/>
  <c r="D2572" i="147"/>
  <c r="D2571" i="147"/>
  <c r="D2570" i="147"/>
  <c r="D2569" i="147"/>
  <c r="D2568" i="147"/>
  <c r="D2567" i="147"/>
  <c r="D2566" i="147"/>
  <c r="D2565" i="147"/>
  <c r="D2564" i="147"/>
  <c r="D2563" i="147"/>
  <c r="D2562" i="147"/>
  <c r="D2561" i="147"/>
  <c r="D2560" i="147"/>
  <c r="D2559" i="147"/>
  <c r="D2558" i="147"/>
  <c r="D2557" i="147"/>
  <c r="D2556" i="147"/>
  <c r="D2555" i="147"/>
  <c r="D2554" i="147"/>
  <c r="D2553" i="147"/>
  <c r="D2552" i="147"/>
  <c r="D2551" i="147"/>
  <c r="D2550" i="147"/>
  <c r="D2549" i="147"/>
  <c r="D2548" i="147"/>
  <c r="D2547" i="147"/>
  <c r="D2546" i="147"/>
  <c r="D2545" i="147"/>
  <c r="D2544" i="147"/>
  <c r="D2543" i="147"/>
  <c r="D2542" i="147"/>
  <c r="D2541" i="147"/>
  <c r="D2540" i="147"/>
  <c r="D2539" i="147"/>
  <c r="D2538" i="147"/>
  <c r="D2537" i="147"/>
  <c r="D2536" i="147"/>
  <c r="D2535" i="147"/>
  <c r="D2534" i="147"/>
  <c r="D2533" i="147"/>
  <c r="D2532" i="147"/>
  <c r="D2531" i="147"/>
  <c r="D2530" i="147"/>
  <c r="D2529" i="147"/>
  <c r="D2528" i="147"/>
  <c r="D2527" i="147"/>
  <c r="D2526" i="147"/>
  <c r="D2525" i="147"/>
  <c r="D2524" i="147"/>
  <c r="D2523" i="147"/>
  <c r="D2522" i="147"/>
  <c r="D2521" i="147"/>
  <c r="D2520" i="147"/>
  <c r="D2519" i="147"/>
  <c r="D2518" i="147"/>
  <c r="D2517" i="147"/>
  <c r="D2516" i="147"/>
  <c r="D2515" i="147"/>
  <c r="D2514" i="147"/>
  <c r="D2513" i="147"/>
  <c r="D2512" i="147"/>
  <c r="D2511" i="147"/>
  <c r="D2510" i="147"/>
  <c r="D2509" i="147"/>
  <c r="D2508" i="147"/>
  <c r="D2507" i="147"/>
  <c r="D2506" i="147"/>
  <c r="D2505" i="147"/>
  <c r="D2504" i="147"/>
  <c r="D2503" i="147"/>
  <c r="D2502" i="147"/>
  <c r="D2501" i="147"/>
  <c r="D2500" i="147"/>
  <c r="D2499" i="147"/>
  <c r="D2498" i="147"/>
  <c r="D2497" i="147"/>
  <c r="D2496" i="147"/>
  <c r="D2495" i="147"/>
  <c r="D2494" i="147"/>
  <c r="D2493" i="147"/>
  <c r="D2492" i="147"/>
  <c r="D2491" i="147"/>
  <c r="D2490" i="147"/>
  <c r="D2489" i="147"/>
  <c r="D2488" i="147"/>
  <c r="D2487" i="147"/>
  <c r="D2486" i="147"/>
  <c r="D2485" i="147"/>
  <c r="D2484" i="147"/>
  <c r="D2483" i="147"/>
  <c r="D2482" i="147"/>
  <c r="D2481" i="147"/>
  <c r="D2480" i="147"/>
  <c r="D2479" i="147"/>
  <c r="D2478" i="147"/>
  <c r="D2477" i="147"/>
  <c r="D2476" i="147"/>
  <c r="D2475" i="147"/>
  <c r="D2474" i="147"/>
  <c r="D2473" i="147"/>
  <c r="D2472" i="147"/>
  <c r="D2471" i="147"/>
  <c r="D2470" i="147"/>
  <c r="D2469" i="147"/>
  <c r="D2468" i="147"/>
  <c r="D2467" i="147"/>
  <c r="D2466" i="147"/>
  <c r="D2465" i="147"/>
  <c r="D2464" i="147"/>
  <c r="D2463" i="147"/>
  <c r="D2462" i="147"/>
  <c r="D2461" i="147"/>
  <c r="D2460" i="147"/>
  <c r="D2459" i="147"/>
  <c r="D2458" i="147"/>
  <c r="D2457" i="147"/>
  <c r="D2456" i="147"/>
  <c r="D2455" i="147"/>
  <c r="D2454" i="147"/>
  <c r="D2453" i="147"/>
  <c r="D2452" i="147"/>
  <c r="D2451" i="147"/>
  <c r="D2450" i="147"/>
  <c r="D2449" i="147"/>
  <c r="D2448" i="147"/>
  <c r="D2447" i="147"/>
  <c r="D2446" i="147"/>
  <c r="D2445" i="147"/>
  <c r="D2444" i="147"/>
  <c r="D2443" i="147"/>
  <c r="D2442" i="147"/>
  <c r="D2441" i="147"/>
  <c r="D2440" i="147"/>
  <c r="D2439" i="147"/>
  <c r="D2438" i="147"/>
  <c r="D2437" i="147"/>
  <c r="D2436" i="147"/>
  <c r="D2435" i="147"/>
  <c r="D2434" i="147"/>
  <c r="D2433" i="147"/>
  <c r="D2432" i="147"/>
  <c r="D2431" i="147"/>
  <c r="D2430" i="147"/>
  <c r="D2429" i="147"/>
  <c r="D2428" i="147"/>
  <c r="D2427" i="147"/>
  <c r="D2426" i="147"/>
  <c r="D2425" i="147"/>
  <c r="D2424" i="147"/>
  <c r="D2423" i="147"/>
  <c r="D2422" i="147"/>
  <c r="D2421" i="147"/>
  <c r="D2420" i="147"/>
  <c r="D2419" i="147"/>
  <c r="D2418" i="147"/>
  <c r="D2417" i="147"/>
  <c r="D2416" i="147"/>
  <c r="D2415" i="147"/>
  <c r="D2414" i="147"/>
  <c r="D2413" i="147"/>
  <c r="D2412" i="147"/>
  <c r="D2411" i="147"/>
  <c r="D2410" i="147"/>
  <c r="D2409" i="147"/>
  <c r="D2408" i="147"/>
  <c r="D2407" i="147"/>
  <c r="D2406" i="147"/>
  <c r="D2405" i="147"/>
  <c r="D2404" i="147"/>
  <c r="D2403" i="147"/>
  <c r="D2402" i="147"/>
  <c r="D2401" i="147"/>
  <c r="D2400" i="147"/>
  <c r="D2399" i="147"/>
  <c r="D2398" i="147"/>
  <c r="D2397" i="147"/>
  <c r="D2396" i="147"/>
  <c r="D2395" i="147"/>
  <c r="D2394" i="147"/>
  <c r="D2393" i="147"/>
  <c r="D2392" i="147"/>
  <c r="D2391" i="147"/>
  <c r="D2390" i="147"/>
  <c r="D2389" i="147"/>
  <c r="D2388" i="147"/>
  <c r="D2387" i="147"/>
  <c r="D2386" i="147"/>
  <c r="D2385" i="147"/>
  <c r="D2384" i="147"/>
  <c r="D2383" i="147"/>
  <c r="D2382" i="147"/>
  <c r="D2381" i="147"/>
  <c r="D2380" i="147"/>
  <c r="D2379" i="147"/>
  <c r="D2378" i="147"/>
  <c r="D2377" i="147"/>
  <c r="D2376" i="147"/>
  <c r="D2375" i="147"/>
  <c r="D2374" i="147"/>
  <c r="D2373" i="147"/>
  <c r="D2372" i="147"/>
  <c r="D2371" i="147"/>
  <c r="D2370" i="147"/>
  <c r="D2369" i="147"/>
  <c r="D2368" i="147"/>
  <c r="D2367" i="147"/>
  <c r="D2366" i="147"/>
  <c r="D2365" i="147"/>
  <c r="D2364" i="147"/>
  <c r="D2363" i="147"/>
  <c r="D2362" i="147"/>
  <c r="D2361" i="147"/>
  <c r="D2360" i="147"/>
  <c r="D2359" i="147"/>
  <c r="D2358" i="147"/>
  <c r="D2357" i="147"/>
  <c r="D2356" i="147"/>
  <c r="D2355" i="147"/>
  <c r="D2354" i="147"/>
  <c r="D2353" i="147"/>
  <c r="D2352" i="147"/>
  <c r="D2351" i="147"/>
  <c r="D2350" i="147"/>
  <c r="D2349" i="147"/>
  <c r="D2348" i="147"/>
  <c r="D2347" i="147"/>
  <c r="D2346" i="147"/>
  <c r="D2345" i="147"/>
  <c r="D2344" i="147"/>
  <c r="D2343" i="147"/>
  <c r="D2342" i="147"/>
  <c r="D2341" i="147"/>
  <c r="D2340" i="147"/>
  <c r="D2339" i="147"/>
  <c r="D2338" i="147"/>
  <c r="D2337" i="147"/>
  <c r="D2336" i="147"/>
  <c r="D2335" i="147"/>
  <c r="D2334" i="147"/>
  <c r="D2333" i="147"/>
  <c r="D2332" i="147"/>
  <c r="D2331" i="147"/>
  <c r="D2330" i="147"/>
  <c r="D2329" i="147"/>
  <c r="D2328" i="147"/>
  <c r="D2327" i="147"/>
  <c r="D2326" i="147"/>
  <c r="D2325" i="147"/>
  <c r="D2324" i="147"/>
  <c r="D2323" i="147"/>
  <c r="D2322" i="147"/>
  <c r="D2321" i="147"/>
  <c r="D2320" i="147"/>
  <c r="D2319" i="147"/>
  <c r="D2318" i="147"/>
  <c r="D2317" i="147"/>
  <c r="D2316" i="147"/>
  <c r="D2315" i="147"/>
  <c r="D2314" i="147"/>
  <c r="D2313" i="147"/>
  <c r="D2312" i="147"/>
  <c r="D2311" i="147"/>
  <c r="D2310" i="147"/>
  <c r="D2309" i="147"/>
  <c r="D2308" i="147"/>
  <c r="D2307" i="147"/>
  <c r="D2306" i="147"/>
  <c r="D2305" i="147"/>
  <c r="D2304" i="147"/>
  <c r="D2303" i="147"/>
  <c r="D2302" i="147"/>
  <c r="D2301" i="147"/>
  <c r="D2300" i="147"/>
  <c r="D2299" i="147"/>
  <c r="D2298" i="147"/>
  <c r="D2297" i="147"/>
  <c r="D2296" i="147"/>
  <c r="D2295" i="147"/>
  <c r="D2294" i="147"/>
  <c r="D2293" i="147"/>
  <c r="D2292" i="147"/>
  <c r="D2291" i="147"/>
  <c r="D2290" i="147"/>
  <c r="D2289" i="147"/>
  <c r="D2288" i="147"/>
  <c r="D2287" i="147"/>
  <c r="D2286" i="147"/>
  <c r="D2285" i="147"/>
  <c r="D2284" i="147"/>
  <c r="D2283" i="147"/>
  <c r="D2282" i="147"/>
  <c r="D2281" i="147"/>
  <c r="D2280" i="147"/>
  <c r="D2279" i="147"/>
  <c r="D2278" i="147"/>
  <c r="D2277" i="147"/>
  <c r="D2276" i="147"/>
  <c r="D2275" i="147"/>
  <c r="D2274" i="147"/>
  <c r="D2273" i="147"/>
  <c r="D2272" i="147"/>
  <c r="D2271" i="147"/>
  <c r="D2270" i="147"/>
  <c r="D2269" i="147"/>
  <c r="D2268" i="147"/>
  <c r="D2267" i="147"/>
  <c r="D2266" i="147"/>
  <c r="D2265" i="147"/>
  <c r="D2264" i="147"/>
  <c r="D2263" i="147"/>
  <c r="D2262" i="147"/>
  <c r="D2261" i="147"/>
  <c r="D2260" i="147"/>
  <c r="D2259" i="147"/>
  <c r="D2258" i="147"/>
  <c r="D2257" i="147"/>
  <c r="D2256" i="147"/>
  <c r="D2255" i="147"/>
  <c r="D2254" i="147"/>
  <c r="D2253" i="147"/>
  <c r="D2252" i="147"/>
  <c r="D2251" i="147"/>
  <c r="D2250" i="147"/>
  <c r="D2249" i="147"/>
  <c r="D2248" i="147"/>
  <c r="D2247" i="147"/>
  <c r="D2246" i="147"/>
  <c r="D2245" i="147"/>
  <c r="D2244" i="147"/>
  <c r="D2243" i="147"/>
  <c r="D2242" i="147"/>
  <c r="D2241" i="147"/>
  <c r="D2240" i="147"/>
  <c r="D2239" i="147"/>
  <c r="D2238" i="147"/>
  <c r="D2237" i="147"/>
  <c r="D2236" i="147"/>
  <c r="D2235" i="147"/>
  <c r="D2234" i="147"/>
  <c r="D2233" i="147"/>
  <c r="D2232" i="147"/>
  <c r="D2231" i="147"/>
  <c r="D2230" i="147"/>
  <c r="D2229" i="147"/>
  <c r="D2228" i="147"/>
  <c r="D2227" i="147"/>
  <c r="D2226" i="147"/>
  <c r="D2225" i="147"/>
  <c r="D2224" i="147"/>
  <c r="D2223" i="147"/>
  <c r="D2222" i="147"/>
  <c r="D2221" i="147"/>
  <c r="D2220" i="147"/>
  <c r="D2219" i="147"/>
  <c r="D2218" i="147"/>
  <c r="D2217" i="147"/>
  <c r="D2216" i="147"/>
  <c r="D2215" i="147"/>
  <c r="D2214" i="147"/>
  <c r="D2213" i="147"/>
  <c r="D2212" i="147"/>
  <c r="D2211" i="147"/>
  <c r="D2210" i="147"/>
  <c r="D2209" i="147"/>
  <c r="D2208" i="147"/>
  <c r="D2207" i="147"/>
  <c r="D2206" i="147"/>
  <c r="D2205" i="147"/>
  <c r="D2204" i="147"/>
  <c r="D2203" i="147"/>
  <c r="D2202" i="147"/>
  <c r="D2201" i="147"/>
  <c r="D2200" i="147"/>
  <c r="D2199" i="147"/>
  <c r="D2198" i="147"/>
  <c r="D2197" i="147"/>
  <c r="D2196" i="147"/>
  <c r="D2195" i="147"/>
  <c r="D2194" i="147"/>
  <c r="D2193" i="147"/>
  <c r="D2192" i="147"/>
  <c r="D2191" i="147"/>
  <c r="D2190" i="147"/>
  <c r="D2189" i="147"/>
  <c r="D2188" i="147"/>
  <c r="D2187" i="147"/>
  <c r="D2186" i="147"/>
  <c r="D2185" i="147"/>
  <c r="D2184" i="147"/>
  <c r="D2183" i="147"/>
  <c r="D2182" i="147"/>
  <c r="D2181" i="147"/>
  <c r="D2180" i="147"/>
  <c r="D2179" i="147"/>
  <c r="D2178" i="147"/>
  <c r="D2177" i="147"/>
  <c r="D2176" i="147"/>
  <c r="D2175" i="147"/>
  <c r="D2174" i="147"/>
  <c r="D2173" i="147"/>
  <c r="D2172" i="147"/>
  <c r="D2171" i="147"/>
  <c r="D2170" i="147"/>
  <c r="D2169" i="147"/>
  <c r="D2168" i="147"/>
  <c r="D2167" i="147"/>
  <c r="D2166" i="147"/>
  <c r="D2165" i="147"/>
  <c r="D2164" i="147"/>
  <c r="D2163" i="147"/>
  <c r="D2162" i="147"/>
  <c r="D2161" i="147"/>
  <c r="D2160" i="147"/>
  <c r="D2159" i="147"/>
  <c r="D2158" i="147"/>
  <c r="D2157" i="147"/>
  <c r="D2156" i="147"/>
  <c r="D2155" i="147"/>
  <c r="D2154" i="147"/>
  <c r="D2153" i="147"/>
  <c r="D2152" i="147"/>
  <c r="D2151" i="147"/>
  <c r="D2150" i="147"/>
  <c r="D2149" i="147"/>
  <c r="D2148" i="147"/>
  <c r="D2147" i="147"/>
  <c r="D2146" i="147"/>
  <c r="D2145" i="147"/>
  <c r="D2144" i="147"/>
  <c r="D2143" i="147"/>
  <c r="D2142" i="147"/>
  <c r="D2141" i="147"/>
  <c r="D2140" i="147"/>
  <c r="D2139" i="147"/>
  <c r="D2138" i="147"/>
  <c r="D2137" i="147"/>
  <c r="D2136" i="147"/>
  <c r="D2135" i="147"/>
  <c r="D2134" i="147"/>
  <c r="D2133" i="147"/>
  <c r="D2132" i="147"/>
  <c r="D2131" i="147"/>
  <c r="D2130" i="147"/>
  <c r="D2129" i="147"/>
  <c r="D2128" i="147"/>
  <c r="D2127" i="147"/>
  <c r="D2126" i="147"/>
  <c r="D2125" i="147"/>
  <c r="D2124" i="147"/>
  <c r="D2123" i="147"/>
  <c r="D2122" i="147"/>
  <c r="D2121" i="147"/>
  <c r="D2120" i="147"/>
  <c r="D2119" i="147"/>
  <c r="D2118" i="147"/>
  <c r="D2117" i="147"/>
  <c r="D2116" i="147"/>
  <c r="D2115" i="147"/>
  <c r="D2114" i="147"/>
  <c r="D2113" i="147"/>
  <c r="D2112" i="147"/>
  <c r="D2111" i="147"/>
  <c r="D2110" i="147"/>
  <c r="D2109" i="147"/>
  <c r="D2108" i="147"/>
  <c r="D2107" i="147"/>
  <c r="D2106" i="147"/>
  <c r="D2105" i="147"/>
  <c r="D2104" i="147"/>
  <c r="D2103" i="147"/>
  <c r="D2102" i="147"/>
  <c r="D2101" i="147"/>
  <c r="D2100" i="147"/>
  <c r="D2099" i="147"/>
  <c r="D2098" i="147"/>
  <c r="D2097" i="147"/>
  <c r="D2096" i="147"/>
  <c r="D2095" i="147"/>
  <c r="D2094" i="147"/>
  <c r="D2093" i="147"/>
  <c r="D2092" i="147"/>
  <c r="D2091" i="147"/>
  <c r="D2090" i="147"/>
  <c r="D2089" i="147"/>
  <c r="D2088" i="147"/>
  <c r="D2087" i="147"/>
  <c r="D2086" i="147"/>
  <c r="D2085" i="147"/>
  <c r="D2084" i="147"/>
  <c r="D2083" i="147"/>
  <c r="D2082" i="147"/>
  <c r="D2081" i="147"/>
  <c r="D2080" i="147"/>
  <c r="D2079" i="147"/>
  <c r="D2078" i="147"/>
  <c r="D2077" i="147"/>
  <c r="D2076" i="147"/>
  <c r="D2075" i="147"/>
  <c r="D2074" i="147"/>
  <c r="D2073" i="147"/>
  <c r="D2072" i="147"/>
  <c r="D2071" i="147"/>
  <c r="D2070" i="147"/>
  <c r="D2069" i="147"/>
  <c r="D2068" i="147"/>
  <c r="D2067" i="147"/>
  <c r="D2066" i="147"/>
  <c r="D2065" i="147"/>
  <c r="D2064" i="147"/>
  <c r="D2063" i="147"/>
  <c r="D2062" i="147"/>
  <c r="D2061" i="147"/>
  <c r="D2060" i="147"/>
  <c r="D2059" i="147"/>
  <c r="D2058" i="147"/>
  <c r="D2057" i="147"/>
  <c r="D2056" i="147"/>
  <c r="D2055" i="147"/>
  <c r="D2054" i="147"/>
  <c r="D2053" i="147"/>
  <c r="D2052" i="147"/>
  <c r="D2051" i="147"/>
  <c r="D2050" i="147"/>
  <c r="D2049" i="147"/>
  <c r="D2048" i="147"/>
  <c r="D2047" i="147"/>
  <c r="D2046" i="147"/>
  <c r="D2045" i="147"/>
  <c r="D2044" i="147"/>
  <c r="D2043" i="147"/>
  <c r="D2042" i="147"/>
  <c r="D2041" i="147"/>
  <c r="D2040" i="147"/>
  <c r="D2039" i="147"/>
  <c r="D2038" i="147"/>
  <c r="D2037" i="147"/>
  <c r="D2036" i="147"/>
  <c r="D2035" i="147"/>
  <c r="D2034" i="147"/>
  <c r="D2033" i="147"/>
  <c r="D2032" i="147"/>
  <c r="D2031" i="147"/>
  <c r="D2030" i="147"/>
  <c r="D2029" i="147"/>
  <c r="D2028" i="147"/>
  <c r="D2027" i="147"/>
  <c r="D2026" i="147"/>
  <c r="D2025" i="147"/>
  <c r="D2024" i="147"/>
  <c r="D2023" i="147"/>
  <c r="D2022" i="147"/>
  <c r="D2021" i="147"/>
  <c r="D2020" i="147"/>
  <c r="D2019" i="147"/>
  <c r="D2018" i="147"/>
  <c r="D2017" i="147"/>
  <c r="D2016" i="147"/>
  <c r="D2015" i="147"/>
  <c r="D2014" i="147"/>
  <c r="D2013" i="147"/>
  <c r="D2012" i="147"/>
  <c r="D2011" i="147"/>
  <c r="D2010" i="147"/>
  <c r="D2009" i="147"/>
  <c r="D2008" i="147"/>
  <c r="D2007" i="147"/>
  <c r="D2006" i="147"/>
  <c r="D2005" i="147"/>
  <c r="D2004" i="147"/>
  <c r="D2003" i="147"/>
  <c r="D2002" i="147"/>
  <c r="D2001" i="147"/>
  <c r="D2000" i="147"/>
  <c r="D1999" i="147"/>
  <c r="D1998" i="147"/>
  <c r="D1997" i="147"/>
  <c r="D1996" i="147"/>
  <c r="D1995" i="147"/>
  <c r="D1994" i="147"/>
  <c r="D1993" i="147"/>
  <c r="D1992" i="147"/>
  <c r="D1991" i="147"/>
  <c r="D1990" i="147"/>
  <c r="D1989" i="147"/>
  <c r="D1988" i="147"/>
  <c r="D1987" i="147"/>
  <c r="D1986" i="147"/>
  <c r="D1985" i="147"/>
  <c r="D1984" i="147"/>
  <c r="D1983" i="147"/>
  <c r="D1982" i="147"/>
  <c r="D1981" i="147"/>
  <c r="D1980" i="147"/>
  <c r="D1979" i="147"/>
  <c r="D1978" i="147"/>
  <c r="D1977" i="147"/>
  <c r="D1976" i="147"/>
  <c r="D1975" i="147"/>
  <c r="D1974" i="147"/>
  <c r="D1973" i="147"/>
  <c r="D1972" i="147"/>
  <c r="D1971" i="147"/>
  <c r="D1970" i="147"/>
  <c r="D1969" i="147"/>
  <c r="D1968" i="147"/>
  <c r="D1967" i="147"/>
  <c r="D1966" i="147"/>
  <c r="D1965" i="147"/>
  <c r="D1964" i="147"/>
  <c r="D1963" i="147"/>
  <c r="D1962" i="147"/>
  <c r="D1961" i="147"/>
  <c r="D1960" i="147"/>
  <c r="D1959" i="147"/>
  <c r="D1958" i="147"/>
  <c r="D1957" i="147"/>
  <c r="D1956" i="147"/>
  <c r="D1955" i="147"/>
  <c r="D1954" i="147"/>
  <c r="D1953" i="147"/>
  <c r="D1952" i="147"/>
  <c r="D1951" i="147"/>
  <c r="D1950" i="147"/>
  <c r="D1949" i="147"/>
  <c r="D1948" i="147"/>
  <c r="D1947" i="147"/>
  <c r="D1946" i="147"/>
  <c r="D1945" i="147"/>
  <c r="D1944" i="147"/>
  <c r="D1943" i="147"/>
  <c r="D1942" i="147"/>
  <c r="D1941" i="147"/>
  <c r="D1940" i="147"/>
  <c r="D1939" i="147"/>
  <c r="D1938" i="147"/>
  <c r="D1937" i="147"/>
  <c r="D1936" i="147"/>
  <c r="D1935" i="147"/>
  <c r="D1934" i="147"/>
  <c r="D1933" i="147"/>
  <c r="D1932" i="147"/>
  <c r="D1931" i="147"/>
  <c r="D1930" i="147"/>
  <c r="D1929" i="147"/>
  <c r="D1928" i="147"/>
  <c r="D1927" i="147"/>
  <c r="D1926" i="147"/>
  <c r="D1925" i="147"/>
  <c r="D1924" i="147"/>
  <c r="D1923" i="147"/>
  <c r="D1922" i="147"/>
  <c r="D1921" i="147"/>
  <c r="D1920" i="147"/>
  <c r="D1919" i="147"/>
  <c r="D1918" i="147"/>
  <c r="D1917" i="147"/>
  <c r="D1916" i="147"/>
  <c r="D1915" i="147"/>
  <c r="D1914" i="147"/>
  <c r="D1913" i="147"/>
  <c r="D1912" i="147"/>
  <c r="D1911" i="147"/>
  <c r="D1910" i="147"/>
  <c r="D1909" i="147"/>
  <c r="D1908" i="147"/>
  <c r="D1907" i="147"/>
  <c r="D1906" i="147"/>
  <c r="D1905" i="147"/>
  <c r="D1904" i="147"/>
  <c r="D1903" i="147"/>
  <c r="D1902" i="147"/>
  <c r="D1901" i="147"/>
  <c r="D1900" i="147"/>
  <c r="D1899" i="147"/>
  <c r="D1898" i="147"/>
  <c r="D1897" i="147"/>
  <c r="D1896" i="147"/>
  <c r="D1895" i="147"/>
  <c r="D1894" i="147"/>
  <c r="D1893" i="147"/>
  <c r="D1892" i="147"/>
  <c r="D1891" i="147"/>
  <c r="D1890" i="147"/>
  <c r="D1889" i="147"/>
  <c r="D1888" i="147"/>
  <c r="D1887" i="147"/>
  <c r="D1886" i="147"/>
  <c r="D1885" i="147"/>
  <c r="D1884" i="147"/>
  <c r="D1883" i="147"/>
  <c r="D1882" i="147"/>
  <c r="D1881" i="147"/>
  <c r="D1880" i="147"/>
  <c r="D1879" i="147"/>
  <c r="D1878" i="147"/>
  <c r="D1877" i="147"/>
  <c r="D1876" i="147"/>
  <c r="D1875" i="147"/>
  <c r="D1874" i="147"/>
  <c r="D1873" i="147"/>
  <c r="D1872" i="147"/>
  <c r="D1871" i="147"/>
  <c r="D1870" i="147"/>
  <c r="D1869" i="147"/>
  <c r="D1868" i="147"/>
  <c r="D1867" i="147"/>
  <c r="D1866" i="147"/>
  <c r="D1865" i="147"/>
  <c r="D1864" i="147"/>
  <c r="D1863" i="147"/>
  <c r="D1862" i="147"/>
  <c r="D1861" i="147"/>
  <c r="D1860" i="147"/>
  <c r="D1859" i="147"/>
  <c r="D1858" i="147"/>
  <c r="D1857" i="147"/>
  <c r="D1856" i="147"/>
  <c r="D1855" i="147"/>
  <c r="D1854" i="147"/>
  <c r="D1853" i="147"/>
  <c r="D1852" i="147"/>
  <c r="D1851" i="147"/>
  <c r="D1850" i="147"/>
  <c r="D1849" i="147"/>
  <c r="D1848" i="147"/>
  <c r="D1847" i="147"/>
  <c r="D1846" i="147"/>
  <c r="D1845" i="147"/>
  <c r="D1844" i="147"/>
  <c r="D1843" i="147"/>
  <c r="D1842" i="147"/>
  <c r="D1841" i="147"/>
  <c r="D1840" i="147"/>
  <c r="D1839" i="147"/>
  <c r="D1838" i="147"/>
  <c r="D1837" i="147"/>
  <c r="D1836" i="147"/>
  <c r="D1835" i="147"/>
  <c r="D1834" i="147"/>
  <c r="D1833" i="147"/>
  <c r="D1832" i="147"/>
  <c r="D1831" i="147"/>
  <c r="D1830" i="147"/>
  <c r="D1829" i="147"/>
  <c r="D1828" i="147"/>
  <c r="D1827" i="147"/>
  <c r="D1826" i="147"/>
  <c r="D1825" i="147"/>
  <c r="D1824" i="147"/>
  <c r="D1823" i="147"/>
  <c r="D1822" i="147"/>
  <c r="D1821" i="147"/>
  <c r="D1820" i="147"/>
  <c r="D1819" i="147"/>
  <c r="D1818" i="147"/>
  <c r="D1817" i="147"/>
  <c r="D1816" i="147"/>
  <c r="D1815" i="147"/>
  <c r="D1814" i="147"/>
  <c r="D1813" i="147"/>
  <c r="D1812" i="147"/>
  <c r="D1811" i="147"/>
  <c r="D1810" i="147"/>
  <c r="D1809" i="147"/>
  <c r="D1808" i="147"/>
  <c r="D1807" i="147"/>
  <c r="D1806" i="147"/>
  <c r="D1805" i="147"/>
  <c r="D1804" i="147"/>
  <c r="D1803" i="147"/>
  <c r="D1802" i="147"/>
  <c r="D1801" i="147"/>
  <c r="D1800" i="147"/>
  <c r="D1799" i="147"/>
  <c r="D1798" i="147"/>
  <c r="D1797" i="147"/>
  <c r="D1796" i="147"/>
  <c r="D1795" i="147"/>
  <c r="D1794" i="147"/>
  <c r="D1793" i="147"/>
  <c r="D1792" i="147"/>
  <c r="D1791" i="147"/>
  <c r="D1790" i="147"/>
  <c r="D1789" i="147"/>
  <c r="D1788" i="147"/>
  <c r="D1787" i="147"/>
  <c r="D1786" i="147"/>
  <c r="D1785" i="147"/>
  <c r="D1784" i="147"/>
  <c r="D1783" i="147"/>
  <c r="D1782" i="147"/>
  <c r="D1781" i="147"/>
  <c r="D1780" i="147"/>
  <c r="D1779" i="147"/>
  <c r="D1778" i="147"/>
  <c r="D1777" i="147"/>
  <c r="D1776" i="147"/>
  <c r="D1775" i="147"/>
  <c r="D1774" i="147"/>
  <c r="D1773" i="147"/>
  <c r="D1772" i="147"/>
  <c r="D1771" i="147"/>
  <c r="D1770" i="147"/>
  <c r="D1769" i="147"/>
  <c r="D1768" i="147"/>
  <c r="D1767" i="147"/>
  <c r="D1766" i="147"/>
  <c r="D1765" i="147"/>
  <c r="D1764" i="147"/>
  <c r="D1763" i="147"/>
  <c r="D1762" i="147"/>
  <c r="D1761" i="147"/>
  <c r="D1760" i="147"/>
  <c r="D1759" i="147"/>
  <c r="D1758" i="147"/>
  <c r="D1757" i="147"/>
  <c r="D1756" i="147"/>
  <c r="D1755" i="147"/>
  <c r="D1754" i="147"/>
  <c r="D1753" i="147"/>
  <c r="D1752" i="147"/>
  <c r="D1751" i="147"/>
  <c r="D1750" i="147"/>
  <c r="D1749" i="147"/>
  <c r="D1748" i="147"/>
  <c r="D1747" i="147"/>
  <c r="D1746" i="147"/>
  <c r="D1745" i="147"/>
  <c r="D1744" i="147"/>
  <c r="D1743" i="147"/>
  <c r="D1742" i="147"/>
  <c r="D1741" i="147"/>
  <c r="D1740" i="147"/>
  <c r="D1739" i="147"/>
  <c r="D1738" i="147"/>
  <c r="D1737" i="147"/>
  <c r="D1736" i="147"/>
  <c r="D1735" i="147"/>
  <c r="D1734" i="147"/>
  <c r="D1733" i="147"/>
  <c r="D1732" i="147"/>
  <c r="D1731" i="147"/>
  <c r="D1730" i="147"/>
  <c r="D1729" i="147"/>
  <c r="D1728" i="147"/>
  <c r="D1727" i="147"/>
  <c r="D1726" i="147"/>
  <c r="D1725" i="147"/>
  <c r="D1724" i="147"/>
  <c r="D1723" i="147"/>
  <c r="D1722" i="147"/>
  <c r="D1721" i="147"/>
  <c r="D1720" i="147"/>
  <c r="D1719" i="147"/>
  <c r="D1718" i="147"/>
  <c r="D1717" i="147"/>
  <c r="D1716" i="147"/>
  <c r="D1715" i="147"/>
  <c r="D1714" i="147"/>
  <c r="D1713" i="147"/>
  <c r="D1712" i="147"/>
  <c r="D1711" i="147"/>
  <c r="D1710" i="147"/>
  <c r="D1709" i="147"/>
  <c r="D1708" i="147"/>
  <c r="D1707" i="147"/>
  <c r="D1706" i="147"/>
  <c r="D1705" i="147"/>
  <c r="D1704" i="147"/>
  <c r="D1703" i="147"/>
  <c r="D1702" i="147"/>
  <c r="D1701" i="147"/>
  <c r="D1700" i="147"/>
  <c r="D1699" i="147"/>
  <c r="D1698" i="147"/>
  <c r="D1697" i="147"/>
  <c r="D1696" i="147"/>
  <c r="D1695" i="147"/>
  <c r="D1694" i="147"/>
  <c r="D1693" i="147"/>
  <c r="D1692" i="147"/>
  <c r="D1691" i="147"/>
  <c r="D1690" i="147"/>
  <c r="D1689" i="147"/>
  <c r="D1688" i="147"/>
  <c r="D1687" i="147"/>
  <c r="D1686" i="147"/>
  <c r="D1685" i="147"/>
  <c r="D1684" i="147"/>
  <c r="D1683" i="147"/>
  <c r="D1682" i="147"/>
  <c r="D1681" i="147"/>
  <c r="D1680" i="147"/>
  <c r="D1679" i="147"/>
  <c r="D1678" i="147"/>
  <c r="D1677" i="147"/>
  <c r="D1676" i="147"/>
  <c r="D1675" i="147"/>
  <c r="D1674" i="147"/>
  <c r="D1673" i="147"/>
  <c r="D1672" i="147"/>
  <c r="D1671" i="147"/>
  <c r="D1670" i="147"/>
  <c r="D1669" i="147"/>
  <c r="D1668" i="147"/>
  <c r="D1667" i="147"/>
  <c r="D1666" i="147"/>
  <c r="D1665" i="147"/>
  <c r="D1664" i="147"/>
  <c r="D1663" i="147"/>
  <c r="D1662" i="147"/>
  <c r="D1661" i="147"/>
  <c r="D1660" i="147"/>
  <c r="D1659" i="147"/>
  <c r="D1658" i="147"/>
  <c r="D1657" i="147"/>
  <c r="D1656" i="147"/>
  <c r="D1655" i="147"/>
  <c r="D1654" i="147"/>
  <c r="D1653" i="147"/>
  <c r="D1652" i="147"/>
  <c r="D1651" i="147"/>
  <c r="D1650" i="147"/>
  <c r="D1649" i="147"/>
  <c r="D1648" i="147"/>
  <c r="D1647" i="147"/>
  <c r="D1646" i="147"/>
  <c r="D1645" i="147"/>
  <c r="D1644" i="147"/>
  <c r="D1643" i="147"/>
  <c r="D1642" i="147"/>
  <c r="D1641" i="147"/>
  <c r="D1640" i="147"/>
  <c r="D1639" i="147"/>
  <c r="D1638" i="147"/>
  <c r="D1637" i="147"/>
  <c r="D1636" i="147"/>
  <c r="D1635" i="147"/>
  <c r="D1634" i="147"/>
  <c r="D1633" i="147"/>
  <c r="D1632" i="147"/>
  <c r="D1631" i="147"/>
  <c r="D1630" i="147"/>
  <c r="D1629" i="147"/>
  <c r="D1628" i="147"/>
  <c r="D1627" i="147"/>
  <c r="D1626" i="147"/>
  <c r="D1625" i="147"/>
  <c r="D1624" i="147"/>
  <c r="D1623" i="147"/>
  <c r="D1622" i="147"/>
  <c r="D1621" i="147"/>
  <c r="D1620" i="147"/>
  <c r="D1619" i="147"/>
  <c r="D1618" i="147"/>
  <c r="D1617" i="147"/>
  <c r="D1616" i="147"/>
  <c r="D1615" i="147"/>
  <c r="D1614" i="147"/>
  <c r="D1613" i="147"/>
  <c r="D1612" i="147"/>
  <c r="D1611" i="147"/>
  <c r="D1610" i="147"/>
  <c r="D1609" i="147"/>
  <c r="D1608" i="147"/>
  <c r="D1607" i="147"/>
  <c r="D1606" i="147"/>
  <c r="D1605" i="147"/>
  <c r="D1604" i="147"/>
  <c r="D1603" i="147"/>
  <c r="D1602" i="147"/>
  <c r="D1601" i="147"/>
  <c r="D1600" i="147"/>
  <c r="D1599" i="147"/>
  <c r="D1598" i="147"/>
  <c r="D1597" i="147"/>
  <c r="D1596" i="147"/>
  <c r="D1595" i="147"/>
  <c r="D1594" i="147"/>
  <c r="D1593" i="147"/>
  <c r="D1592" i="147"/>
  <c r="D1591" i="147"/>
  <c r="D1590" i="147"/>
  <c r="D1589" i="147"/>
  <c r="D1588" i="147"/>
  <c r="D1587" i="147"/>
  <c r="D1586" i="147"/>
  <c r="D1585" i="147"/>
  <c r="D1584" i="147"/>
  <c r="D1583" i="147"/>
  <c r="D1582" i="147"/>
  <c r="D1581" i="147"/>
  <c r="D1580" i="147"/>
  <c r="D1579" i="147"/>
  <c r="D1578" i="147"/>
  <c r="D1577" i="147"/>
  <c r="D1576" i="147"/>
  <c r="D1575" i="147"/>
  <c r="D1574" i="147"/>
  <c r="D1573" i="147"/>
  <c r="D1572" i="147"/>
  <c r="D1571" i="147"/>
  <c r="D1570" i="147"/>
  <c r="D1569" i="147"/>
  <c r="D1568" i="147"/>
  <c r="D1567" i="147"/>
  <c r="D1566" i="147"/>
  <c r="D1565" i="147"/>
  <c r="D1564" i="147"/>
  <c r="D1563" i="147"/>
  <c r="D1562" i="147"/>
  <c r="D1561" i="147"/>
  <c r="D1560" i="147"/>
  <c r="D1559" i="147"/>
  <c r="D1558" i="147"/>
  <c r="D1557" i="147"/>
  <c r="D1556" i="147"/>
  <c r="D1555" i="147"/>
  <c r="D1554" i="147"/>
  <c r="D1553" i="147"/>
  <c r="D1552" i="147"/>
  <c r="D1551" i="147"/>
  <c r="D1550" i="147"/>
  <c r="D1549" i="147"/>
  <c r="D1548" i="147"/>
  <c r="D1547" i="147"/>
  <c r="D1546" i="147"/>
  <c r="D1545" i="147"/>
  <c r="D1544" i="147"/>
  <c r="D1543" i="147"/>
  <c r="D1542" i="147"/>
  <c r="D1541" i="147"/>
  <c r="D1540" i="147"/>
  <c r="D1539" i="147"/>
  <c r="D1538" i="147"/>
  <c r="D1537" i="147"/>
  <c r="D1536" i="147"/>
  <c r="D1535" i="147"/>
  <c r="D1534" i="147"/>
  <c r="D1533" i="147"/>
  <c r="D1532" i="147"/>
  <c r="D1531" i="147"/>
  <c r="D1530" i="147"/>
  <c r="D1529" i="147"/>
  <c r="D1528" i="147"/>
  <c r="D1527" i="147"/>
  <c r="D1526" i="147"/>
  <c r="D1525" i="147"/>
  <c r="D1524" i="147"/>
  <c r="D1523" i="147"/>
  <c r="D1522" i="147"/>
  <c r="D1521" i="147"/>
  <c r="D1520" i="147"/>
  <c r="D1519" i="147"/>
  <c r="D1518" i="147"/>
  <c r="D1517" i="147"/>
  <c r="D1516" i="147"/>
  <c r="D1515" i="147"/>
  <c r="D1514" i="147"/>
  <c r="D1513" i="147"/>
  <c r="D1512" i="147"/>
  <c r="D1511" i="147"/>
  <c r="D1510" i="147"/>
  <c r="D1509" i="147"/>
  <c r="D1508" i="147"/>
  <c r="D1507" i="147"/>
  <c r="D1506" i="147"/>
  <c r="D1505" i="147"/>
  <c r="D1504" i="147"/>
  <c r="D1503" i="147"/>
  <c r="D1502" i="147"/>
  <c r="D1501" i="147"/>
  <c r="D1500" i="147"/>
  <c r="D1499" i="147"/>
  <c r="D1498" i="147"/>
  <c r="D1497" i="147"/>
  <c r="D1496" i="147"/>
  <c r="D1495" i="147"/>
  <c r="D1494" i="147"/>
  <c r="D1493" i="147"/>
  <c r="D1492" i="147"/>
  <c r="D1491" i="147"/>
  <c r="D1490" i="147"/>
  <c r="D1489" i="147"/>
  <c r="D1488" i="147"/>
  <c r="D1487" i="147"/>
  <c r="D1486" i="147"/>
  <c r="D1485" i="147"/>
  <c r="D1484" i="147"/>
  <c r="D1483" i="147"/>
  <c r="D1482" i="147"/>
  <c r="D1481" i="147"/>
  <c r="D1480" i="147"/>
  <c r="D1479" i="147"/>
  <c r="D1478" i="147"/>
  <c r="D1477" i="147"/>
  <c r="D1476" i="147"/>
  <c r="D1475" i="147"/>
  <c r="D1474" i="147"/>
  <c r="D1473" i="147"/>
  <c r="D1472" i="147"/>
  <c r="D1471" i="147"/>
  <c r="D1470" i="147"/>
  <c r="D1469" i="147"/>
  <c r="D1468" i="147"/>
  <c r="D1467" i="147"/>
  <c r="D1466" i="147"/>
  <c r="D1465" i="147"/>
  <c r="D1464" i="147"/>
  <c r="D1463" i="147"/>
  <c r="D1462" i="147"/>
  <c r="D1461" i="147"/>
  <c r="D1460" i="147"/>
  <c r="D1459" i="147"/>
  <c r="D1458" i="147"/>
  <c r="D1457" i="147"/>
  <c r="D1456" i="147"/>
  <c r="D1455" i="147"/>
  <c r="D1454" i="147"/>
  <c r="D1453" i="147"/>
  <c r="D1452" i="147"/>
  <c r="D1451" i="147"/>
  <c r="D1450" i="147"/>
  <c r="D1449" i="147"/>
  <c r="D1448" i="147"/>
  <c r="D1447" i="147"/>
  <c r="D1446" i="147"/>
  <c r="D1445" i="147"/>
  <c r="D1444" i="147"/>
  <c r="D1443" i="147"/>
  <c r="D1442" i="147"/>
  <c r="D1441" i="147"/>
  <c r="D1440" i="147"/>
  <c r="D1439" i="147"/>
  <c r="D1438" i="147"/>
  <c r="D1437" i="147"/>
  <c r="D1436" i="147"/>
  <c r="D1435" i="147"/>
  <c r="D1434" i="147"/>
  <c r="D1433" i="147"/>
  <c r="D1432" i="147"/>
  <c r="D1431" i="147"/>
  <c r="D1430" i="147"/>
  <c r="D1429" i="147"/>
  <c r="D1428" i="147"/>
  <c r="D1427" i="147"/>
  <c r="D1426" i="147"/>
  <c r="D1425" i="147"/>
  <c r="D1424" i="147"/>
  <c r="D1423" i="147"/>
  <c r="D1422" i="147"/>
  <c r="D1421" i="147"/>
  <c r="D1420" i="147"/>
  <c r="D1419" i="147"/>
  <c r="D1418" i="147"/>
  <c r="D1417" i="147"/>
  <c r="D1416" i="147"/>
  <c r="D1415" i="147"/>
  <c r="D1414" i="147"/>
  <c r="D1413" i="147"/>
  <c r="D1412" i="147"/>
  <c r="D1411" i="147"/>
  <c r="D1410" i="147"/>
  <c r="D1409" i="147"/>
  <c r="D1408" i="147"/>
  <c r="D1407" i="147"/>
  <c r="D1406" i="147"/>
  <c r="D1405" i="147"/>
  <c r="D1404" i="147"/>
  <c r="D1403" i="147"/>
  <c r="D1402" i="147"/>
  <c r="D1401" i="147"/>
  <c r="D1400" i="147"/>
  <c r="D1399" i="147"/>
  <c r="D1398" i="147"/>
  <c r="D1397" i="147"/>
  <c r="D1396" i="147"/>
  <c r="D1395" i="147"/>
  <c r="D1394" i="147"/>
  <c r="D1393" i="147"/>
  <c r="D1392" i="147"/>
  <c r="D1391" i="147"/>
  <c r="D1390" i="147"/>
  <c r="D1389" i="147"/>
  <c r="D1388" i="147"/>
  <c r="D1387" i="147"/>
  <c r="D1386" i="147"/>
  <c r="D1385" i="147"/>
  <c r="D1384" i="147"/>
  <c r="D1383" i="147"/>
  <c r="D1382" i="147"/>
  <c r="D1381" i="147"/>
  <c r="D1380" i="147"/>
  <c r="D1379" i="147"/>
  <c r="D1378" i="147"/>
  <c r="D1377" i="147"/>
  <c r="D1376" i="147"/>
  <c r="D1375" i="147"/>
  <c r="D1374" i="147"/>
  <c r="D1373" i="147"/>
  <c r="D1372" i="147"/>
  <c r="D1371" i="147"/>
  <c r="D1370" i="147"/>
  <c r="D1369" i="147"/>
  <c r="D1368" i="147"/>
  <c r="D1367" i="147"/>
  <c r="D1366" i="147"/>
  <c r="D1365" i="147"/>
  <c r="D1364" i="147"/>
  <c r="D1363" i="147"/>
  <c r="D1362" i="147"/>
  <c r="D1361" i="147"/>
  <c r="D1360" i="147"/>
  <c r="D1359" i="147"/>
  <c r="D1358" i="147"/>
  <c r="D1357" i="147"/>
  <c r="D1356" i="147"/>
  <c r="D1355" i="147"/>
  <c r="D1354" i="147"/>
  <c r="D1353" i="147"/>
  <c r="D1352" i="147"/>
  <c r="D1351" i="147"/>
  <c r="D1350" i="147"/>
  <c r="D1349" i="147"/>
  <c r="D1348" i="147"/>
  <c r="D1347" i="147"/>
  <c r="D1346" i="147"/>
  <c r="D1345" i="147"/>
  <c r="D1344" i="147"/>
  <c r="D1343" i="147"/>
  <c r="D1342" i="147"/>
  <c r="D1341" i="147"/>
  <c r="D1340" i="147"/>
  <c r="D1339" i="147"/>
  <c r="D1338" i="147"/>
  <c r="D1337" i="147"/>
  <c r="D1336" i="147"/>
  <c r="D1335" i="147"/>
  <c r="D1334" i="147"/>
  <c r="D1333" i="147"/>
  <c r="D1332" i="147"/>
  <c r="D1331" i="147"/>
  <c r="D1330" i="147"/>
  <c r="D1329" i="147"/>
  <c r="D1328" i="147"/>
  <c r="D1327" i="147"/>
  <c r="D1326" i="147"/>
  <c r="D1325" i="147"/>
  <c r="D1324" i="147"/>
  <c r="D1323" i="147"/>
  <c r="D1322" i="147"/>
  <c r="D1321" i="147"/>
  <c r="D1320" i="147"/>
  <c r="D1319" i="147"/>
  <c r="D1318" i="147"/>
  <c r="D1317" i="147"/>
  <c r="D1316" i="147"/>
  <c r="D1315" i="147"/>
  <c r="D1314" i="147"/>
  <c r="D1313" i="147"/>
  <c r="D1312" i="147"/>
  <c r="D1311" i="147"/>
  <c r="D1310" i="147"/>
  <c r="D1309" i="147"/>
  <c r="D1308" i="147"/>
  <c r="D1307" i="147"/>
  <c r="D1306" i="147"/>
  <c r="D1305" i="147"/>
  <c r="D1304" i="147"/>
  <c r="D1303" i="147"/>
  <c r="D1302" i="147"/>
  <c r="D1301" i="147"/>
  <c r="D1300" i="147"/>
  <c r="D1299" i="147"/>
  <c r="D1298" i="147"/>
  <c r="D1297" i="147"/>
  <c r="D1296" i="147"/>
  <c r="D1295" i="147"/>
  <c r="D1294" i="147"/>
  <c r="D1293" i="147"/>
  <c r="D1292" i="147"/>
  <c r="D1291" i="147"/>
  <c r="D1290" i="147"/>
  <c r="D1289" i="147"/>
  <c r="D1288" i="147"/>
  <c r="D1287" i="147"/>
  <c r="D1286" i="147"/>
  <c r="D1285" i="147"/>
  <c r="D1284" i="147"/>
  <c r="D1283" i="147"/>
  <c r="D1282" i="147"/>
  <c r="D1281" i="147"/>
  <c r="D1280" i="147"/>
  <c r="D1279" i="147"/>
  <c r="D1278" i="147"/>
  <c r="D1277" i="147"/>
  <c r="D1276" i="147"/>
  <c r="D1275" i="147"/>
  <c r="D1274" i="147"/>
  <c r="D1273" i="147"/>
  <c r="D1272" i="147"/>
  <c r="D1271" i="147"/>
  <c r="D1270" i="147"/>
  <c r="D1269" i="147"/>
  <c r="D1268" i="147"/>
  <c r="D1267" i="147"/>
  <c r="D1266" i="147"/>
  <c r="D1265" i="147"/>
  <c r="D1264" i="147"/>
  <c r="D1263" i="147"/>
  <c r="D1262" i="147"/>
  <c r="D1261" i="147"/>
  <c r="D1260" i="147"/>
  <c r="D1259" i="147"/>
  <c r="D1258" i="147"/>
  <c r="D1257" i="147"/>
  <c r="D1256" i="147"/>
  <c r="D1255" i="147"/>
  <c r="D1254" i="147"/>
  <c r="D1253" i="147"/>
  <c r="D1252" i="147"/>
  <c r="D1251" i="147"/>
  <c r="D1250" i="147"/>
  <c r="D1249" i="147"/>
  <c r="D1248" i="147"/>
  <c r="D1247" i="147"/>
  <c r="D1246" i="147"/>
  <c r="D1245" i="147"/>
  <c r="D1244" i="147"/>
  <c r="D1243" i="147"/>
  <c r="D1242" i="147"/>
  <c r="D1241" i="147"/>
  <c r="D1240" i="147"/>
  <c r="D1239" i="147"/>
  <c r="D1238" i="147"/>
  <c r="D1237" i="147"/>
  <c r="D1236" i="147"/>
  <c r="D1235" i="147"/>
  <c r="D1234" i="147"/>
  <c r="D1233" i="147"/>
  <c r="D1232" i="147"/>
  <c r="D1231" i="147"/>
  <c r="D1230" i="147"/>
  <c r="D1229" i="147"/>
  <c r="D1228" i="147"/>
  <c r="D1227" i="147"/>
  <c r="D1226" i="147"/>
  <c r="D1225" i="147"/>
  <c r="D1224" i="147"/>
  <c r="D1223" i="147"/>
  <c r="D1222" i="147"/>
  <c r="D1221" i="147"/>
  <c r="D1220" i="147"/>
  <c r="D1219" i="147"/>
  <c r="D1218" i="147"/>
  <c r="D1217" i="147"/>
  <c r="D1216" i="147"/>
  <c r="D1215" i="147"/>
  <c r="D1214" i="147"/>
  <c r="D1213" i="147"/>
  <c r="D1212" i="147"/>
  <c r="D1211" i="147"/>
  <c r="D1210" i="147"/>
  <c r="D1209" i="147"/>
  <c r="D1208" i="147"/>
  <c r="D1207" i="147"/>
  <c r="D1206" i="147"/>
  <c r="D1205" i="147"/>
  <c r="D1204" i="147"/>
  <c r="D1203" i="147"/>
  <c r="D1202" i="147"/>
  <c r="D1201" i="147"/>
  <c r="D1200" i="147"/>
  <c r="D1199" i="147"/>
  <c r="D1198" i="147"/>
  <c r="D1197" i="147"/>
  <c r="D1196" i="147"/>
  <c r="D1195" i="147"/>
  <c r="D1194" i="147"/>
  <c r="D1193" i="147"/>
  <c r="D1192" i="147"/>
  <c r="D1191" i="147"/>
  <c r="D1190" i="147"/>
  <c r="D1189" i="147"/>
  <c r="D1188" i="147"/>
  <c r="D1187" i="147"/>
  <c r="D1186" i="147"/>
  <c r="D1185" i="147"/>
  <c r="D1184" i="147"/>
  <c r="D1183" i="147"/>
  <c r="D1182" i="147"/>
  <c r="D1181" i="147"/>
  <c r="D1180" i="147"/>
  <c r="D1179" i="147"/>
  <c r="D1178" i="147"/>
  <c r="D1177" i="147"/>
  <c r="D1176" i="147"/>
  <c r="D1175" i="147"/>
  <c r="D1174" i="147"/>
  <c r="D1173" i="147"/>
  <c r="D1172" i="147"/>
  <c r="D1171" i="147"/>
  <c r="D1170" i="147"/>
  <c r="D1169" i="147"/>
  <c r="D1168" i="147"/>
  <c r="D1167" i="147"/>
  <c r="D1166" i="147"/>
  <c r="D1165" i="147"/>
  <c r="D1164" i="147"/>
  <c r="D1163" i="147"/>
  <c r="D1162" i="147"/>
  <c r="D1161" i="147"/>
  <c r="D1160" i="147"/>
  <c r="D1159" i="147"/>
  <c r="D1158" i="147"/>
  <c r="D1157" i="147"/>
  <c r="D1156" i="147"/>
  <c r="D1155" i="147"/>
  <c r="D1154" i="147"/>
  <c r="D1153" i="147"/>
  <c r="D1152" i="147"/>
  <c r="D1151" i="147"/>
  <c r="D1150" i="147"/>
  <c r="D1149" i="147"/>
  <c r="D1148" i="147"/>
  <c r="D1147" i="147"/>
  <c r="D1146" i="147"/>
  <c r="D1145" i="147"/>
  <c r="D1144" i="147"/>
  <c r="D1143" i="147"/>
  <c r="D1142" i="147"/>
  <c r="D1141" i="147"/>
  <c r="D1140" i="147"/>
  <c r="D1139" i="147"/>
  <c r="D1138" i="147"/>
  <c r="D1137" i="147"/>
  <c r="D1136" i="147"/>
  <c r="D1135" i="147"/>
  <c r="D1134" i="147"/>
  <c r="D1133" i="147"/>
  <c r="D1132" i="147"/>
  <c r="D1131" i="147"/>
  <c r="D1130" i="147"/>
  <c r="D1129" i="147"/>
  <c r="D1128" i="147"/>
  <c r="D1127" i="147"/>
  <c r="D1126" i="147"/>
  <c r="D1125" i="147"/>
  <c r="D1124" i="147"/>
  <c r="D1123" i="147"/>
  <c r="D1122" i="147"/>
  <c r="D1121" i="147"/>
  <c r="D1120" i="147"/>
  <c r="D1119" i="147"/>
  <c r="D1118" i="147"/>
  <c r="D1117" i="147"/>
  <c r="D1116" i="147"/>
  <c r="D1115" i="147"/>
  <c r="D1114" i="147"/>
  <c r="D1113" i="147"/>
  <c r="D1112" i="147"/>
  <c r="D1111" i="147"/>
  <c r="D1110" i="147"/>
  <c r="D1109" i="147"/>
  <c r="D1108" i="147"/>
  <c r="D1107" i="147"/>
  <c r="D1106" i="147"/>
  <c r="D1105" i="147"/>
  <c r="D1104" i="147"/>
  <c r="D1103" i="147"/>
  <c r="D1102" i="147"/>
  <c r="D1101" i="147"/>
  <c r="D1100" i="147"/>
  <c r="D1099" i="147"/>
  <c r="D1098" i="147"/>
  <c r="D1097" i="147"/>
  <c r="D1096" i="147"/>
  <c r="D1095" i="147"/>
  <c r="D1094" i="147"/>
  <c r="D1093" i="147"/>
  <c r="D1092" i="147"/>
  <c r="D1091" i="147"/>
  <c r="D1090" i="147"/>
  <c r="D1089" i="147"/>
  <c r="D1088" i="147"/>
  <c r="D1087" i="147"/>
  <c r="D1086" i="147"/>
  <c r="D1085" i="147"/>
  <c r="D1084" i="147"/>
  <c r="D1083" i="147"/>
  <c r="D1082" i="147"/>
  <c r="D1081" i="147"/>
  <c r="D1080" i="147"/>
  <c r="D1079" i="147"/>
  <c r="D1078" i="147"/>
  <c r="D1077" i="147"/>
  <c r="D1076" i="147"/>
  <c r="D1075" i="147"/>
  <c r="D1074" i="147"/>
  <c r="D1073" i="147"/>
  <c r="D1072" i="147"/>
  <c r="D1071" i="147"/>
  <c r="D1070" i="147"/>
  <c r="D1069" i="147"/>
  <c r="D1068" i="147"/>
  <c r="D1067" i="147"/>
  <c r="D1066" i="147"/>
  <c r="D1065" i="147"/>
  <c r="D1064" i="147"/>
  <c r="D1063" i="147"/>
  <c r="D1062" i="147"/>
  <c r="D1061" i="147"/>
  <c r="D1060" i="147"/>
  <c r="D1059" i="147"/>
  <c r="D1058" i="147"/>
  <c r="D1057" i="147"/>
  <c r="D1056" i="147"/>
  <c r="D1055" i="147"/>
  <c r="D1054" i="147"/>
  <c r="D1053" i="147"/>
  <c r="D1052" i="147"/>
  <c r="D1051" i="147"/>
  <c r="D1050" i="147"/>
  <c r="D1049" i="147"/>
  <c r="D1048" i="147"/>
  <c r="D1047" i="147"/>
  <c r="D1046" i="147"/>
  <c r="D1045" i="147"/>
  <c r="D1044" i="147"/>
  <c r="D1043" i="147"/>
  <c r="D1042" i="147"/>
  <c r="D1041" i="147"/>
  <c r="D1040" i="147"/>
  <c r="D1039" i="147"/>
  <c r="D1038" i="147"/>
  <c r="D1037" i="147"/>
  <c r="D1036" i="147"/>
  <c r="D1035" i="147"/>
  <c r="D1034" i="147"/>
  <c r="D1033" i="147"/>
  <c r="D1032" i="147"/>
  <c r="D1031" i="147"/>
  <c r="D1030" i="147"/>
  <c r="D1029" i="147"/>
  <c r="D1028" i="147"/>
  <c r="D1027" i="147"/>
  <c r="D1026" i="147"/>
  <c r="D1025" i="147"/>
  <c r="D1024" i="147"/>
  <c r="D1023" i="147"/>
  <c r="D1022" i="147"/>
  <c r="D1021" i="147"/>
  <c r="D1020" i="147"/>
  <c r="D1019" i="147"/>
  <c r="D1018" i="147"/>
  <c r="D1017" i="147"/>
  <c r="D1016" i="147"/>
  <c r="D1015" i="147"/>
  <c r="D1014" i="147"/>
  <c r="D1013" i="147"/>
  <c r="D1012" i="147"/>
  <c r="D1011" i="147"/>
  <c r="D1010" i="147"/>
  <c r="D1009" i="147"/>
  <c r="D1008" i="147"/>
  <c r="D1007" i="147"/>
  <c r="D1006" i="147"/>
  <c r="D1005" i="147"/>
  <c r="D1004" i="147"/>
  <c r="D1003" i="147"/>
  <c r="D1002" i="147"/>
  <c r="D1001" i="147"/>
  <c r="D1000" i="147"/>
  <c r="D999" i="147"/>
  <c r="D998" i="147"/>
  <c r="D997" i="147"/>
  <c r="D996" i="147"/>
  <c r="D995" i="147"/>
  <c r="D994" i="147"/>
  <c r="D993" i="147"/>
  <c r="D992" i="147"/>
  <c r="D991" i="147"/>
  <c r="D990" i="147"/>
  <c r="D989" i="147"/>
  <c r="D988" i="147"/>
  <c r="D987" i="147"/>
  <c r="D986" i="147"/>
  <c r="D985" i="147"/>
  <c r="D984" i="147"/>
  <c r="D983" i="147"/>
  <c r="D982" i="147"/>
  <c r="D981" i="147"/>
  <c r="D980" i="147"/>
  <c r="D979" i="147"/>
  <c r="D978" i="147"/>
  <c r="D977" i="147"/>
  <c r="D976" i="147"/>
  <c r="D975" i="147"/>
  <c r="D974" i="147"/>
  <c r="D973" i="147"/>
  <c r="D972" i="147"/>
  <c r="D971" i="147"/>
  <c r="D970" i="147"/>
  <c r="D969" i="147"/>
  <c r="D968" i="147"/>
  <c r="D967" i="147"/>
  <c r="D966" i="147"/>
  <c r="D965" i="147"/>
  <c r="D964" i="147"/>
  <c r="D963" i="147"/>
  <c r="D962" i="147"/>
  <c r="D961" i="147"/>
  <c r="D960" i="147"/>
  <c r="D959" i="147"/>
  <c r="D958" i="147"/>
  <c r="D957" i="147"/>
  <c r="D956" i="147"/>
  <c r="D955" i="147"/>
  <c r="D954" i="147"/>
  <c r="D953" i="147"/>
  <c r="D952" i="147"/>
  <c r="D951" i="147"/>
  <c r="D950" i="147"/>
  <c r="D949" i="147"/>
  <c r="D948" i="147"/>
  <c r="D947" i="147"/>
  <c r="D946" i="147"/>
  <c r="D945" i="147"/>
  <c r="D944" i="147"/>
  <c r="D943" i="147"/>
  <c r="D942" i="147"/>
  <c r="D941" i="147"/>
  <c r="D940" i="147"/>
  <c r="D939" i="147"/>
  <c r="D938" i="147"/>
  <c r="D937" i="147"/>
  <c r="D936" i="147"/>
  <c r="D935" i="147"/>
  <c r="D934" i="147"/>
  <c r="D933" i="147"/>
  <c r="D932" i="147"/>
  <c r="D931" i="147"/>
  <c r="D930" i="147"/>
  <c r="D929" i="147"/>
  <c r="D928" i="147"/>
  <c r="D927" i="147"/>
  <c r="D926" i="147"/>
  <c r="D925" i="147"/>
  <c r="D924" i="147"/>
  <c r="D923" i="147"/>
  <c r="D922" i="147"/>
  <c r="D921" i="147"/>
  <c r="D920" i="147"/>
  <c r="D919" i="147"/>
  <c r="D918" i="147"/>
  <c r="D917" i="147"/>
  <c r="D916" i="147"/>
  <c r="D915" i="147"/>
  <c r="D914" i="147"/>
  <c r="D913" i="147"/>
  <c r="D912" i="147"/>
  <c r="D911" i="147"/>
  <c r="D910" i="147"/>
  <c r="D909" i="147"/>
  <c r="D908" i="147"/>
  <c r="D907" i="147"/>
  <c r="D906" i="147"/>
  <c r="D905" i="147"/>
  <c r="D904" i="147"/>
  <c r="D903" i="147"/>
  <c r="D902" i="147"/>
  <c r="D901" i="147"/>
  <c r="D900" i="147"/>
  <c r="D899" i="147"/>
  <c r="D898" i="147"/>
  <c r="D897" i="147"/>
  <c r="D896" i="147"/>
  <c r="D895" i="147"/>
  <c r="D894" i="147"/>
  <c r="D893" i="147"/>
  <c r="D892" i="147"/>
  <c r="D891" i="147"/>
  <c r="D890" i="147"/>
  <c r="D889" i="147"/>
  <c r="D888" i="147"/>
  <c r="D887" i="147"/>
  <c r="D886" i="147"/>
  <c r="D885" i="147"/>
  <c r="D884" i="147"/>
  <c r="D883" i="147"/>
  <c r="D882" i="147"/>
  <c r="D881" i="147"/>
  <c r="D880" i="147"/>
  <c r="D879" i="147"/>
  <c r="D878" i="147"/>
  <c r="D877" i="147"/>
  <c r="D876" i="147"/>
  <c r="D875" i="147"/>
  <c r="D874" i="147"/>
  <c r="D873" i="147"/>
  <c r="D872" i="147"/>
  <c r="D871" i="147"/>
  <c r="D870" i="147"/>
  <c r="D869" i="147"/>
  <c r="D868" i="147"/>
  <c r="D867" i="147"/>
  <c r="D866" i="147"/>
  <c r="D865" i="147"/>
  <c r="D864" i="147"/>
  <c r="D863" i="147"/>
  <c r="D862" i="147"/>
  <c r="D861" i="147"/>
  <c r="D860" i="147"/>
  <c r="D859" i="147"/>
  <c r="D858" i="147"/>
  <c r="D857" i="147"/>
  <c r="D856" i="147"/>
  <c r="D855" i="147"/>
  <c r="D854" i="147"/>
  <c r="D853" i="147"/>
  <c r="D852" i="147"/>
  <c r="D851" i="147"/>
  <c r="D850" i="147"/>
  <c r="D849" i="147"/>
  <c r="D848" i="147"/>
  <c r="D847" i="147"/>
  <c r="D846" i="147"/>
  <c r="D845" i="147"/>
  <c r="D844" i="147"/>
  <c r="D843" i="147"/>
  <c r="D842" i="147"/>
  <c r="D841" i="147"/>
  <c r="D840" i="147"/>
  <c r="D839" i="147"/>
  <c r="D838" i="147"/>
  <c r="D837" i="147"/>
  <c r="D836" i="147"/>
  <c r="D835" i="147"/>
  <c r="D834" i="147"/>
  <c r="D833" i="147"/>
  <c r="D832" i="147"/>
  <c r="D831" i="147"/>
  <c r="D830" i="147"/>
  <c r="D829" i="147"/>
  <c r="D828" i="147"/>
  <c r="D827" i="147"/>
  <c r="D826" i="147"/>
  <c r="D825" i="147"/>
  <c r="D824" i="147"/>
  <c r="D823" i="147"/>
  <c r="D822" i="147"/>
  <c r="D821" i="147"/>
  <c r="D820" i="147"/>
  <c r="D819" i="147"/>
  <c r="D818" i="147"/>
  <c r="D817" i="147"/>
  <c r="D816" i="147"/>
  <c r="D815" i="147"/>
  <c r="D814" i="147"/>
  <c r="D813" i="147"/>
  <c r="D812" i="147"/>
  <c r="D811" i="147"/>
  <c r="D810" i="147"/>
  <c r="D809" i="147"/>
  <c r="D808" i="147"/>
  <c r="D807" i="147"/>
  <c r="D806" i="147"/>
  <c r="D805" i="147"/>
  <c r="D804" i="147"/>
  <c r="D803" i="147"/>
  <c r="D802" i="147"/>
  <c r="D801" i="147"/>
  <c r="D800" i="147"/>
  <c r="D799" i="147"/>
  <c r="D798" i="147"/>
  <c r="D797" i="147"/>
  <c r="D796" i="147"/>
  <c r="D795" i="147"/>
  <c r="D794" i="147"/>
  <c r="D793" i="147"/>
  <c r="D792" i="147"/>
  <c r="D791" i="147"/>
  <c r="D790" i="147"/>
  <c r="D789" i="147"/>
  <c r="D788" i="147"/>
  <c r="D787" i="147"/>
  <c r="D786" i="147"/>
  <c r="D785" i="147"/>
  <c r="D784" i="147"/>
  <c r="D783" i="147"/>
  <c r="D782" i="147"/>
  <c r="D781" i="147"/>
  <c r="D780" i="147"/>
  <c r="D779" i="147"/>
  <c r="D778" i="147"/>
  <c r="D777" i="147"/>
  <c r="D776" i="147"/>
  <c r="D775" i="147"/>
  <c r="D774" i="147"/>
  <c r="D773" i="147"/>
  <c r="D772" i="147"/>
  <c r="D771" i="147"/>
  <c r="D770" i="147"/>
  <c r="D769" i="147"/>
  <c r="D768" i="147"/>
  <c r="D767" i="147"/>
  <c r="D766" i="147"/>
  <c r="D765" i="147"/>
  <c r="D764" i="147"/>
  <c r="D763" i="147"/>
  <c r="D762" i="147"/>
  <c r="D761" i="147"/>
  <c r="D760" i="147"/>
  <c r="D759" i="147"/>
  <c r="D758" i="147"/>
  <c r="D757" i="147"/>
  <c r="D756" i="147"/>
  <c r="D755" i="147"/>
  <c r="D754" i="147"/>
  <c r="D753" i="147"/>
  <c r="D752" i="147"/>
  <c r="D751" i="147"/>
  <c r="D750" i="147"/>
  <c r="D749" i="147"/>
  <c r="D748" i="147"/>
  <c r="D747" i="147"/>
  <c r="D746" i="147"/>
  <c r="D745" i="147"/>
  <c r="D744" i="147"/>
  <c r="D743" i="147"/>
  <c r="D742" i="147"/>
  <c r="D741" i="147"/>
  <c r="D740" i="147"/>
  <c r="D739" i="147"/>
  <c r="D738" i="147"/>
  <c r="D737" i="147"/>
  <c r="D736" i="147"/>
  <c r="D735" i="147"/>
  <c r="D734" i="147"/>
  <c r="D733" i="147"/>
  <c r="D732" i="147"/>
  <c r="D731" i="147"/>
  <c r="D730" i="147"/>
  <c r="D729" i="147"/>
  <c r="D728" i="147"/>
  <c r="D727" i="147"/>
  <c r="D726" i="147"/>
  <c r="D725" i="147"/>
  <c r="D724" i="147"/>
  <c r="D723" i="147"/>
  <c r="D722" i="147"/>
  <c r="D721" i="147"/>
  <c r="D720" i="147"/>
  <c r="D719" i="147"/>
  <c r="D718" i="147"/>
  <c r="D717" i="147"/>
  <c r="D716" i="147"/>
  <c r="D715" i="147"/>
  <c r="D714" i="147"/>
  <c r="D713" i="147"/>
  <c r="D712" i="147"/>
  <c r="D711" i="147"/>
  <c r="D710" i="147"/>
  <c r="D709" i="147"/>
  <c r="D708" i="147"/>
  <c r="D707" i="147"/>
  <c r="D706" i="147"/>
  <c r="D705" i="147"/>
  <c r="D704" i="147"/>
  <c r="D703" i="147"/>
  <c r="D702" i="147"/>
  <c r="D701" i="147"/>
  <c r="D700" i="147"/>
  <c r="D699" i="147"/>
  <c r="D698" i="147"/>
  <c r="D697" i="147"/>
  <c r="D696" i="147"/>
  <c r="D695" i="147"/>
  <c r="D694" i="147"/>
  <c r="D693" i="147"/>
  <c r="D692" i="147"/>
  <c r="D691" i="147"/>
  <c r="D690" i="147"/>
  <c r="D689" i="147"/>
  <c r="D688" i="147"/>
  <c r="D687" i="147"/>
  <c r="D686" i="147"/>
  <c r="D685" i="147"/>
  <c r="D684" i="147"/>
  <c r="D683" i="147"/>
  <c r="D682" i="147"/>
  <c r="D681" i="147"/>
  <c r="D680" i="147"/>
  <c r="D679" i="147"/>
  <c r="D678" i="147"/>
  <c r="D677" i="147"/>
  <c r="D676" i="147"/>
  <c r="D675" i="147"/>
  <c r="D674" i="147"/>
  <c r="D673" i="147"/>
  <c r="D672" i="147"/>
  <c r="D671" i="147"/>
  <c r="D670" i="147"/>
  <c r="D669" i="147"/>
  <c r="D668" i="147"/>
  <c r="D667" i="147"/>
  <c r="D666" i="147"/>
  <c r="D665" i="147"/>
  <c r="D664" i="147"/>
  <c r="D663" i="147"/>
  <c r="D662" i="147"/>
  <c r="D661" i="147"/>
  <c r="D660" i="147"/>
  <c r="D659" i="147"/>
  <c r="D658" i="147"/>
  <c r="D657" i="147"/>
  <c r="D656" i="147"/>
  <c r="D655" i="147"/>
  <c r="D654" i="147"/>
  <c r="D653" i="147"/>
  <c r="D652" i="147"/>
  <c r="D651" i="147"/>
  <c r="D650" i="147"/>
  <c r="D649" i="147"/>
  <c r="D648" i="147"/>
  <c r="D647" i="147"/>
  <c r="D646" i="147"/>
  <c r="D645" i="147"/>
  <c r="D644" i="147"/>
  <c r="D643" i="147"/>
  <c r="D642" i="147"/>
  <c r="D641" i="147"/>
  <c r="D640" i="147"/>
  <c r="D639" i="147"/>
  <c r="D638" i="147"/>
  <c r="D637" i="147"/>
  <c r="D636" i="147"/>
  <c r="D635" i="147"/>
  <c r="D634" i="147"/>
  <c r="D633" i="147"/>
  <c r="D632" i="147"/>
  <c r="D631" i="147"/>
  <c r="D630" i="147"/>
  <c r="D629" i="147"/>
  <c r="D628" i="147"/>
  <c r="D627" i="147"/>
  <c r="D626" i="147"/>
  <c r="D625" i="147"/>
  <c r="D624" i="147"/>
  <c r="D623" i="147"/>
  <c r="D622" i="147"/>
  <c r="D621" i="147"/>
  <c r="D620" i="147"/>
  <c r="D619" i="147"/>
  <c r="D618" i="147"/>
  <c r="D617" i="147"/>
  <c r="D616" i="147"/>
  <c r="D615" i="147"/>
  <c r="D614" i="147"/>
  <c r="D613" i="147"/>
  <c r="D612" i="147"/>
  <c r="D611" i="147"/>
  <c r="D610" i="147"/>
  <c r="D609" i="147"/>
  <c r="D608" i="147"/>
  <c r="D607" i="147"/>
  <c r="D606" i="147"/>
  <c r="D605" i="147"/>
  <c r="D604" i="147"/>
  <c r="D603" i="147"/>
  <c r="D602" i="147"/>
  <c r="D601" i="147"/>
  <c r="D600" i="147"/>
  <c r="D599" i="147"/>
  <c r="D598" i="147"/>
  <c r="D597" i="147"/>
  <c r="D596" i="147"/>
  <c r="D595" i="147"/>
  <c r="D594" i="147"/>
  <c r="D593" i="147"/>
  <c r="D592" i="147"/>
  <c r="D591" i="147"/>
  <c r="D590" i="147"/>
  <c r="D589" i="147"/>
  <c r="D588" i="147"/>
  <c r="D587" i="147"/>
  <c r="D586" i="147"/>
  <c r="D585" i="147"/>
  <c r="D584" i="147"/>
  <c r="D583" i="147"/>
  <c r="D582" i="147"/>
  <c r="D581" i="147"/>
  <c r="D580" i="147"/>
  <c r="D579" i="147"/>
  <c r="D578" i="147"/>
  <c r="D577" i="147"/>
  <c r="D576" i="147"/>
  <c r="D575" i="147"/>
  <c r="D574" i="147"/>
  <c r="D573" i="147"/>
  <c r="D572" i="147"/>
  <c r="D571" i="147"/>
  <c r="D570" i="147"/>
  <c r="D569" i="147"/>
  <c r="D568" i="147"/>
  <c r="D567" i="147"/>
  <c r="D566" i="147"/>
  <c r="D565" i="147"/>
  <c r="D564" i="147"/>
  <c r="D563" i="147"/>
  <c r="D562" i="147"/>
  <c r="D561" i="147"/>
  <c r="D560" i="147"/>
  <c r="D559" i="147"/>
  <c r="D558" i="147"/>
  <c r="D557" i="147"/>
  <c r="D556" i="147"/>
  <c r="D555" i="147"/>
  <c r="D554" i="147"/>
  <c r="D553" i="147"/>
  <c r="D552" i="147"/>
  <c r="D551" i="147"/>
  <c r="D550" i="147"/>
  <c r="D549" i="147"/>
  <c r="D548" i="147"/>
  <c r="D547" i="147"/>
  <c r="D546" i="147"/>
  <c r="D545" i="147"/>
  <c r="D544" i="147"/>
  <c r="D543" i="147"/>
  <c r="D542" i="147"/>
  <c r="D541" i="147"/>
  <c r="D540" i="147"/>
  <c r="D539" i="147"/>
  <c r="D538" i="147"/>
  <c r="D537" i="147"/>
  <c r="D536" i="147"/>
  <c r="D535" i="147"/>
  <c r="D534" i="147"/>
  <c r="D533" i="147"/>
  <c r="D532" i="147"/>
  <c r="D531" i="147"/>
  <c r="D530" i="147"/>
  <c r="D529" i="147"/>
  <c r="D528" i="147"/>
  <c r="D527" i="147"/>
  <c r="D526" i="147"/>
  <c r="D525" i="147"/>
  <c r="D524" i="147"/>
  <c r="D523" i="147"/>
  <c r="D522" i="147"/>
  <c r="D521" i="147"/>
  <c r="D520" i="147"/>
  <c r="D519" i="147"/>
  <c r="D518" i="147"/>
  <c r="D517" i="147"/>
  <c r="D516" i="147"/>
  <c r="D515" i="147"/>
  <c r="D514" i="147"/>
  <c r="D513" i="147"/>
  <c r="D512" i="147"/>
  <c r="D511" i="147"/>
  <c r="D510" i="147"/>
  <c r="D509" i="147"/>
  <c r="D508" i="147"/>
  <c r="D507" i="147"/>
  <c r="D506" i="147"/>
  <c r="D505" i="147"/>
  <c r="D504" i="147"/>
  <c r="D503" i="147"/>
  <c r="D502" i="147"/>
  <c r="D501" i="147"/>
  <c r="D500" i="147"/>
  <c r="D499" i="147"/>
  <c r="D498" i="147"/>
  <c r="D497" i="147"/>
  <c r="D496" i="147"/>
  <c r="D495" i="147"/>
  <c r="D494" i="147"/>
  <c r="D493" i="147"/>
  <c r="D492" i="147"/>
  <c r="D491" i="147"/>
  <c r="D490" i="147"/>
  <c r="D489" i="147"/>
  <c r="D488" i="147"/>
  <c r="D487" i="147"/>
  <c r="D486" i="147"/>
  <c r="D485" i="147"/>
  <c r="D484" i="147"/>
  <c r="D483" i="147"/>
  <c r="D482" i="147"/>
  <c r="D481" i="147"/>
  <c r="D480" i="147"/>
  <c r="D479" i="147"/>
  <c r="D478" i="147"/>
  <c r="D477" i="147"/>
  <c r="D476" i="147"/>
  <c r="D475" i="147"/>
  <c r="D474" i="147"/>
  <c r="D473" i="147"/>
  <c r="D472" i="147"/>
  <c r="D471" i="147"/>
  <c r="D470" i="147"/>
  <c r="D469" i="147"/>
  <c r="D468" i="147"/>
  <c r="D467" i="147"/>
  <c r="D466" i="147"/>
  <c r="D465" i="147"/>
  <c r="D464" i="147"/>
  <c r="D463" i="147"/>
  <c r="D462" i="147"/>
  <c r="D461" i="147"/>
  <c r="D460" i="147"/>
  <c r="D459" i="147"/>
  <c r="D458" i="147"/>
  <c r="D457" i="147"/>
  <c r="D456" i="147"/>
  <c r="D455" i="147"/>
  <c r="D454" i="147"/>
  <c r="D453" i="147"/>
  <c r="D452" i="147"/>
  <c r="D451" i="147"/>
  <c r="D450" i="147"/>
  <c r="D449" i="147"/>
  <c r="D448" i="147"/>
  <c r="D447" i="147"/>
  <c r="D446" i="147"/>
  <c r="D445" i="147"/>
  <c r="D444" i="147"/>
  <c r="D443" i="147"/>
  <c r="D442" i="147"/>
  <c r="D441" i="147"/>
  <c r="D440" i="147"/>
  <c r="D439" i="147"/>
  <c r="D438" i="147"/>
  <c r="D437" i="147"/>
  <c r="D436" i="147"/>
  <c r="D435" i="147"/>
  <c r="D434" i="147"/>
  <c r="D433" i="147"/>
  <c r="D432" i="147"/>
  <c r="D431" i="147"/>
  <c r="D430" i="147"/>
  <c r="D429" i="147"/>
  <c r="D428" i="147"/>
  <c r="D427" i="147"/>
  <c r="D426" i="147"/>
  <c r="D425" i="147"/>
  <c r="D424" i="147"/>
  <c r="D423" i="147"/>
  <c r="D422" i="147"/>
  <c r="D421" i="147"/>
  <c r="D420" i="147"/>
  <c r="D419" i="147"/>
  <c r="D418" i="147"/>
  <c r="D417" i="147"/>
  <c r="D416" i="147"/>
  <c r="D415" i="147"/>
  <c r="D414" i="147"/>
  <c r="D413" i="147"/>
  <c r="D412" i="147"/>
  <c r="D411" i="147"/>
  <c r="D410" i="147"/>
  <c r="D409" i="147"/>
  <c r="D408" i="147"/>
  <c r="D407" i="147"/>
  <c r="D406" i="147"/>
  <c r="D405" i="147"/>
  <c r="D404" i="147"/>
  <c r="D403" i="147"/>
  <c r="D402" i="147"/>
  <c r="D401" i="147"/>
  <c r="D400" i="147"/>
  <c r="D399" i="147"/>
  <c r="D398" i="147"/>
  <c r="D397" i="147"/>
  <c r="D396" i="147"/>
  <c r="D395" i="147"/>
  <c r="D394" i="147"/>
  <c r="D393" i="147"/>
  <c r="D392" i="147"/>
  <c r="D391" i="147"/>
  <c r="D390" i="147"/>
  <c r="D389" i="147"/>
  <c r="D388" i="147"/>
  <c r="D387" i="147"/>
  <c r="D386" i="147"/>
  <c r="D385" i="147"/>
  <c r="D384" i="147"/>
  <c r="D383" i="147"/>
  <c r="D382" i="147"/>
  <c r="D381" i="147"/>
  <c r="D380" i="147"/>
  <c r="D379" i="147"/>
  <c r="D378" i="147"/>
  <c r="D377" i="147"/>
  <c r="D376" i="147"/>
  <c r="D375" i="147"/>
  <c r="D374" i="147"/>
  <c r="D373" i="147"/>
  <c r="D372" i="147"/>
  <c r="D371" i="147"/>
  <c r="D370" i="147"/>
  <c r="D369" i="147"/>
  <c r="D368" i="147"/>
  <c r="D367" i="147"/>
  <c r="D366" i="147"/>
  <c r="D365" i="147"/>
  <c r="D364" i="147"/>
  <c r="D363" i="147"/>
  <c r="D362" i="147"/>
  <c r="D361" i="147"/>
  <c r="D360" i="147"/>
  <c r="D359" i="147"/>
  <c r="D358" i="147"/>
  <c r="D357" i="147"/>
  <c r="D356" i="147"/>
  <c r="D355" i="147"/>
  <c r="D354" i="147"/>
  <c r="D353" i="147"/>
  <c r="D352" i="147"/>
  <c r="D351" i="147"/>
  <c r="D350" i="147"/>
  <c r="D349" i="147"/>
  <c r="D348" i="147"/>
  <c r="D347" i="147"/>
  <c r="D346" i="147"/>
  <c r="D345" i="147"/>
  <c r="D344" i="147"/>
  <c r="D343" i="147"/>
  <c r="D342" i="147"/>
  <c r="D341" i="147"/>
  <c r="D340" i="147"/>
  <c r="D339" i="147"/>
  <c r="D338" i="147"/>
  <c r="D337" i="147"/>
  <c r="D336" i="147"/>
  <c r="D335" i="147"/>
  <c r="D334" i="147"/>
  <c r="D333" i="147"/>
  <c r="D332" i="147"/>
  <c r="D331" i="147"/>
  <c r="D330" i="147"/>
  <c r="D329" i="147"/>
  <c r="D328" i="147"/>
  <c r="D327" i="147"/>
  <c r="D326" i="147"/>
  <c r="D325" i="147"/>
  <c r="D324" i="147"/>
  <c r="D323" i="147"/>
  <c r="D322" i="147"/>
  <c r="D321" i="147"/>
  <c r="D320" i="147"/>
  <c r="D319" i="147"/>
  <c r="D318" i="147"/>
  <c r="D317" i="147"/>
  <c r="D316" i="147"/>
  <c r="D315" i="147"/>
  <c r="D314" i="147"/>
  <c r="D313" i="147"/>
  <c r="D312" i="147"/>
  <c r="D311" i="147"/>
  <c r="D310" i="147"/>
  <c r="D309" i="147"/>
  <c r="D308" i="147"/>
  <c r="D307" i="147"/>
  <c r="D306" i="147"/>
  <c r="D305" i="147"/>
  <c r="D304" i="147"/>
  <c r="D303" i="147"/>
  <c r="D302" i="147"/>
  <c r="D301" i="147"/>
  <c r="D300" i="147"/>
  <c r="D299" i="147"/>
  <c r="D298" i="147"/>
  <c r="D297" i="147"/>
  <c r="D296" i="147"/>
  <c r="D295" i="147"/>
  <c r="D294" i="147"/>
  <c r="D293" i="147"/>
  <c r="D292" i="147"/>
  <c r="D291" i="147"/>
  <c r="D290" i="147"/>
  <c r="D289" i="147"/>
  <c r="D288" i="147"/>
  <c r="D287" i="147"/>
  <c r="D286" i="147"/>
  <c r="D285" i="147"/>
  <c r="D284" i="147"/>
  <c r="D283" i="147"/>
  <c r="D282" i="147"/>
  <c r="D281" i="147"/>
  <c r="D280" i="147"/>
  <c r="D279" i="147"/>
  <c r="D278" i="147"/>
  <c r="D277" i="147"/>
  <c r="D276" i="147"/>
  <c r="D275" i="147"/>
  <c r="D274" i="147"/>
  <c r="D273" i="147"/>
  <c r="D272" i="147"/>
  <c r="D271" i="147"/>
  <c r="D270" i="147"/>
  <c r="D269" i="147"/>
  <c r="D268" i="147"/>
  <c r="D267" i="147"/>
  <c r="D266" i="147"/>
  <c r="D265" i="147"/>
  <c r="D264" i="147"/>
  <c r="D263" i="147"/>
  <c r="D262" i="147"/>
  <c r="D261" i="147"/>
  <c r="D260" i="147"/>
  <c r="D259" i="147"/>
  <c r="D258" i="147"/>
  <c r="D257" i="147"/>
  <c r="D256" i="147"/>
  <c r="D255" i="147"/>
  <c r="D254" i="147"/>
  <c r="D253" i="147"/>
  <c r="D252" i="147"/>
  <c r="D251" i="147"/>
  <c r="D250" i="147"/>
  <c r="D249" i="147"/>
  <c r="D248" i="147"/>
  <c r="D247" i="147"/>
  <c r="D246" i="147"/>
  <c r="D245" i="147"/>
  <c r="D244" i="147"/>
  <c r="D243" i="147"/>
  <c r="D242" i="147"/>
  <c r="D241" i="147"/>
  <c r="D240" i="147"/>
  <c r="D239" i="147"/>
  <c r="D238" i="147"/>
  <c r="D237" i="147"/>
  <c r="D236" i="147"/>
  <c r="D235" i="147"/>
  <c r="D234" i="147"/>
  <c r="D233" i="147"/>
  <c r="D232" i="147"/>
  <c r="D231" i="147"/>
  <c r="D230" i="147"/>
  <c r="D229" i="147"/>
  <c r="D228" i="147"/>
  <c r="D227" i="147"/>
  <c r="D226" i="147"/>
  <c r="D225" i="147"/>
  <c r="D224" i="147"/>
  <c r="D223" i="147"/>
  <c r="D222" i="147"/>
  <c r="D221" i="147"/>
  <c r="D220" i="147"/>
  <c r="D219" i="147"/>
  <c r="D218" i="147"/>
  <c r="D217" i="147"/>
  <c r="D216" i="147"/>
  <c r="D215" i="147"/>
  <c r="D214" i="147"/>
  <c r="D213" i="147"/>
  <c r="D212" i="147"/>
  <c r="D211" i="147"/>
  <c r="D210" i="147"/>
  <c r="D209" i="147"/>
  <c r="D208" i="147"/>
  <c r="D207" i="147"/>
  <c r="D206" i="147"/>
  <c r="D205" i="147"/>
  <c r="D204" i="147"/>
  <c r="D203" i="147"/>
  <c r="D202" i="147"/>
  <c r="D201" i="147"/>
  <c r="D200" i="147"/>
  <c r="D199" i="147"/>
  <c r="D198" i="147"/>
  <c r="D197" i="147"/>
  <c r="D196" i="147"/>
  <c r="D195" i="147"/>
  <c r="D194" i="147"/>
  <c r="D193" i="147"/>
  <c r="D192" i="147"/>
  <c r="D191" i="147"/>
  <c r="D190" i="147"/>
  <c r="D189" i="147"/>
  <c r="D188" i="147"/>
  <c r="D187" i="147"/>
  <c r="D186" i="147"/>
  <c r="D185" i="147"/>
  <c r="D184" i="147"/>
  <c r="D183" i="147"/>
  <c r="D182" i="147"/>
  <c r="D181" i="147"/>
  <c r="D180" i="147"/>
  <c r="D179" i="147"/>
  <c r="D178" i="147"/>
  <c r="D177" i="147"/>
  <c r="D176" i="147"/>
  <c r="D175" i="147"/>
  <c r="D174" i="147"/>
  <c r="D173" i="147"/>
  <c r="D172" i="147"/>
  <c r="D171" i="147"/>
  <c r="D170" i="147"/>
  <c r="D169" i="147"/>
  <c r="D168" i="147"/>
  <c r="D167" i="147"/>
  <c r="D166" i="147"/>
  <c r="D165" i="147"/>
  <c r="D164" i="147"/>
  <c r="D163" i="147"/>
  <c r="D162" i="147"/>
  <c r="D161" i="147"/>
  <c r="D160" i="147"/>
  <c r="D159" i="147"/>
  <c r="D158" i="147"/>
  <c r="D157" i="147"/>
  <c r="D156" i="147"/>
  <c r="D155" i="147"/>
  <c r="D154" i="147"/>
  <c r="D153" i="147"/>
  <c r="D152" i="147"/>
  <c r="D151" i="147"/>
  <c r="D150" i="147"/>
  <c r="D149" i="147"/>
  <c r="D148" i="147"/>
  <c r="D147" i="147"/>
  <c r="D146" i="147"/>
  <c r="D145" i="147"/>
  <c r="D144" i="147"/>
  <c r="D143" i="147"/>
  <c r="D142" i="147"/>
  <c r="D141" i="147"/>
  <c r="D140" i="147"/>
  <c r="D139" i="147"/>
  <c r="D138" i="147"/>
  <c r="D137" i="147"/>
  <c r="D136" i="147"/>
  <c r="D135" i="147"/>
  <c r="D134" i="147"/>
  <c r="D133" i="147"/>
  <c r="D132" i="147"/>
  <c r="D131" i="147"/>
  <c r="D130" i="147"/>
  <c r="D129" i="147"/>
  <c r="D128" i="147"/>
  <c r="D127" i="147"/>
  <c r="D126" i="147"/>
  <c r="D125" i="147"/>
  <c r="D124" i="147"/>
  <c r="D123" i="147"/>
  <c r="D122" i="147"/>
  <c r="D121" i="147"/>
  <c r="D120" i="147"/>
  <c r="D119" i="147"/>
  <c r="D118" i="147"/>
  <c r="D117" i="147"/>
  <c r="D116" i="147"/>
  <c r="D115" i="147"/>
  <c r="D114" i="147"/>
  <c r="D113" i="147"/>
  <c r="D112" i="147"/>
  <c r="D111" i="147"/>
  <c r="D110" i="147"/>
  <c r="D109" i="147"/>
  <c r="D108" i="147"/>
  <c r="D107" i="147"/>
  <c r="D106" i="147"/>
  <c r="D105" i="147"/>
  <c r="D104" i="147"/>
  <c r="D103" i="147"/>
  <c r="D102" i="147"/>
  <c r="D101" i="147"/>
  <c r="D100" i="147"/>
  <c r="D99" i="147"/>
  <c r="D98" i="147"/>
  <c r="D97" i="147"/>
  <c r="D96" i="147"/>
  <c r="D95" i="147"/>
  <c r="D94" i="147"/>
  <c r="D93" i="147"/>
  <c r="D92" i="147"/>
  <c r="D91" i="147"/>
  <c r="D90" i="147"/>
  <c r="D89" i="147"/>
  <c r="D88" i="147"/>
  <c r="D87" i="147"/>
  <c r="D86" i="147"/>
  <c r="D85" i="147"/>
  <c r="D84" i="147"/>
  <c r="D83" i="147"/>
  <c r="D82" i="147"/>
  <c r="D81" i="147"/>
  <c r="D80" i="147"/>
  <c r="D79" i="147"/>
  <c r="D78" i="147"/>
  <c r="D77" i="147"/>
  <c r="D76" i="147"/>
  <c r="D75" i="147"/>
  <c r="D74" i="147"/>
  <c r="D73" i="147"/>
  <c r="D72" i="147"/>
  <c r="D71" i="147"/>
  <c r="D70" i="147"/>
  <c r="D69" i="147"/>
  <c r="D68" i="147"/>
  <c r="D67" i="147"/>
  <c r="D66" i="147"/>
  <c r="D65" i="147"/>
  <c r="D64" i="147"/>
  <c r="D63" i="147"/>
  <c r="D62" i="147"/>
  <c r="D61" i="147"/>
  <c r="D60" i="147"/>
  <c r="D59" i="147"/>
  <c r="D58" i="147"/>
  <c r="D57" i="147"/>
  <c r="D56" i="147"/>
  <c r="D55" i="147"/>
  <c r="D54" i="147"/>
  <c r="D53" i="147"/>
  <c r="D52" i="147"/>
  <c r="D51" i="147"/>
  <c r="D50" i="147"/>
  <c r="D49" i="147"/>
  <c r="D48" i="147"/>
  <c r="D47" i="147"/>
  <c r="D46" i="147"/>
  <c r="D45" i="147"/>
  <c r="D44" i="147"/>
  <c r="D43" i="147"/>
  <c r="D42" i="147"/>
  <c r="D41" i="147"/>
  <c r="D40" i="147"/>
  <c r="D39" i="147"/>
  <c r="D38" i="147"/>
  <c r="D37" i="147"/>
  <c r="D36" i="147"/>
  <c r="D35" i="147"/>
  <c r="D34" i="147"/>
  <c r="D33" i="147"/>
  <c r="D32" i="147"/>
  <c r="D31" i="147"/>
  <c r="D30" i="147"/>
  <c r="D29" i="147"/>
  <c r="D28" i="147"/>
  <c r="D27" i="147"/>
  <c r="D26" i="147"/>
  <c r="D25" i="147"/>
  <c r="D24" i="147"/>
  <c r="D23" i="147"/>
  <c r="D22" i="147"/>
  <c r="D21" i="147"/>
  <c r="D20" i="147"/>
  <c r="D19" i="147"/>
  <c r="D18" i="147"/>
  <c r="D17" i="147"/>
  <c r="D16" i="147"/>
  <c r="D15" i="147"/>
  <c r="D14" i="147"/>
  <c r="D13" i="147"/>
  <c r="D12" i="147"/>
  <c r="D11" i="147"/>
  <c r="D10" i="147"/>
  <c r="D9" i="147"/>
  <c r="D8" i="147"/>
  <c r="D7" i="147"/>
  <c r="AE9" i="151"/>
  <c r="AC9" i="151"/>
  <c r="AE8" i="151"/>
  <c r="AC8" i="151"/>
  <c r="AE7" i="151"/>
  <c r="AE6" i="151"/>
  <c r="AC7" i="151"/>
  <c r="AC6" i="151"/>
  <c r="AE5" i="151"/>
  <c r="AC5" i="151"/>
  <c r="AB7" i="151"/>
  <c r="AB6" i="151"/>
  <c r="AB5" i="151"/>
  <c r="AB10" i="151"/>
  <c r="AB9" i="151"/>
  <c r="AB8" i="1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Danuta Pezda</author>
  </authors>
  <commentList>
    <comment ref="I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I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  <comment ref="L19" authorId="1" shapeId="0" xr:uid="{F61BB855-19A6-49FD-9E20-0DD60F85CDED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S3" authorId="0" shapeId="0" xr:uid="{75FEAEE8-0061-4044-9A7C-6D602487392B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Y3" authorId="0" shapeId="0" xr:uid="{C8F0F8F9-1CD8-40AB-976D-0BA9F876E5DC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sharedStrings.xml><?xml version="1.0" encoding="utf-8"?>
<sst xmlns="http://schemas.openxmlformats.org/spreadsheetml/2006/main" count="241" uniqueCount="143">
  <si>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</si>
  <si>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</si>
  <si>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</si>
  <si>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</si>
  <si>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</si>
  <si>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</si>
  <si>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RECRUITMENT MANAGER</t>
  </si>
  <si>
    <t>JOB ID</t>
  </si>
  <si>
    <t>DEPARTMENT</t>
  </si>
  <si>
    <t>JOB TITLE</t>
  </si>
  <si>
    <t>OPENING DATE</t>
  </si>
  <si>
    <t>RECRUITER</t>
  </si>
  <si>
    <t>STATUS</t>
  </si>
  <si>
    <t>CANDIDATE NAME</t>
  </si>
  <si>
    <t>SOURCE</t>
  </si>
  <si>
    <t>APPLIED DATE</t>
  </si>
  <si>
    <t>SELECTION PHASE</t>
  </si>
  <si>
    <t>DECISION</t>
  </si>
  <si>
    <t>DEPARTMENTS</t>
  </si>
  <si>
    <t>RECRUITERS</t>
  </si>
  <si>
    <t>VACANCY STATUS</t>
  </si>
  <si>
    <t>Vacant</t>
  </si>
  <si>
    <t>Filled</t>
  </si>
  <si>
    <t>APPLICATION SOURCES</t>
  </si>
  <si>
    <t>SELECTION PHASES</t>
  </si>
  <si>
    <t>FINAL DECISION</t>
  </si>
  <si>
    <t>Job Offer</t>
  </si>
  <si>
    <t>Hired</t>
  </si>
  <si>
    <t>Not Hired</t>
  </si>
  <si>
    <t>Candidate Refusal</t>
  </si>
  <si>
    <t>JOB APPLIED FOR</t>
  </si>
  <si>
    <t>Interviews</t>
  </si>
  <si>
    <t>Tests</t>
  </si>
  <si>
    <t>CANDIDATES</t>
  </si>
  <si>
    <t>DASHBOARD</t>
  </si>
  <si>
    <t>AXIS</t>
  </si>
  <si>
    <t>DATA MANIPULATION</t>
  </si>
  <si>
    <t>ACTUALS</t>
  </si>
  <si>
    <t>Select Job ID:</t>
  </si>
  <si>
    <t>Select Recruiter:</t>
  </si>
  <si>
    <t>APPLIED MONTH</t>
  </si>
  <si>
    <t>JANUARY</t>
  </si>
  <si>
    <t>FEBRUARY</t>
  </si>
  <si>
    <t>MAY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</si>
  <si>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</si>
  <si>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</si>
  <si>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</si>
  <si>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</si>
  <si>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</si>
  <si>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</si>
  <si>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</si>
  <si>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</si>
  <si>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</si>
  <si>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</si>
  <si>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DAYS TO HIRE</t>
  </si>
  <si>
    <t>Avg. Days to Hire</t>
  </si>
  <si>
    <t>Vacancy fill rate</t>
  </si>
  <si>
    <t>Active Vacancies</t>
  </si>
  <si>
    <t>PERCENTAGE</t>
  </si>
  <si>
    <t>NUMBER OF APPLICATIONS BY MONTH</t>
  </si>
  <si>
    <t>May</t>
  </si>
  <si>
    <t>Month #</t>
  </si>
  <si>
    <t>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</si>
  <si>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</si>
  <si>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</si>
  <si>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</si>
  <si>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</si>
  <si>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</si>
  <si>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</si>
  <si>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</si>
  <si>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</si>
  <si>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</si>
  <si>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</si>
  <si>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</si>
  <si>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Red</t>
  </si>
  <si>
    <t>Yellow</t>
  </si>
  <si>
    <t>Green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</si>
  <si>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</si>
  <si>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VACANCIES</t>
  </si>
  <si>
    <t>SETTINGS</t>
  </si>
  <si>
    <t>Start Month</t>
  </si>
  <si>
    <t>End Month</t>
  </si>
  <si>
    <t>RECRUITMENT PIPELINE</t>
  </si>
  <si>
    <t>Completing the 100%</t>
  </si>
  <si>
    <t>TERMS OF USE</t>
  </si>
  <si>
    <t>END USER LICENSE AGREEMENT</t>
  </si>
  <si>
    <t>COMMENTS</t>
  </si>
  <si>
    <t>No hire</t>
  </si>
  <si>
    <t>Mediocre</t>
  </si>
  <si>
    <t>Hire</t>
  </si>
  <si>
    <t>Strongly hire</t>
  </si>
  <si>
    <t>Strongly no hire</t>
  </si>
  <si>
    <t>HR VIEW</t>
  </si>
  <si>
    <t>HIRING MANAGER VIEW</t>
  </si>
  <si>
    <t>DECISION MAKER VIEW</t>
  </si>
  <si>
    <t>Start Month &amp; Year:</t>
  </si>
  <si>
    <t>End Month &amp; Year:</t>
  </si>
  <si>
    <t>Years Dropdown</t>
  </si>
  <si>
    <t>Start Date</t>
  </si>
  <si>
    <t>End Date</t>
  </si>
  <si>
    <t>NEW HIRE START DATE</t>
  </si>
  <si>
    <t>Sent to Manager</t>
  </si>
  <si>
    <t>Status filled?</t>
  </si>
  <si>
    <t>Recieved Application</t>
  </si>
  <si>
    <t>HIRE DECISION</t>
  </si>
  <si>
    <t>ORDER</t>
  </si>
  <si>
    <t>Candidate in Process</t>
  </si>
  <si>
    <t>CURRENCY</t>
  </si>
  <si>
    <t>DATE</t>
  </si>
  <si>
    <t>TOTAL FILTERS</t>
  </si>
  <si>
    <t>Vacancy Fill Rate Progress Chart</t>
  </si>
  <si>
    <t>DATE FILTER</t>
  </si>
  <si>
    <t>COUNT</t>
  </si>
  <si>
    <t>SUM</t>
  </si>
  <si>
    <t>Department:</t>
  </si>
  <si>
    <t>MIN</t>
  </si>
  <si>
    <t>MAX</t>
  </si>
  <si>
    <t>YEAR FILTER</t>
  </si>
  <si>
    <t>TOTAL FILTER</t>
  </si>
  <si>
    <t>CHOOSE YEAR:</t>
  </si>
  <si>
    <t>VACANCIES STATISTICS</t>
  </si>
  <si>
    <t>CANDIDATES STATISTICS</t>
  </si>
  <si>
    <t>No decision</t>
  </si>
  <si>
    <t>ERROR CHECK</t>
  </si>
  <si>
    <t>RECRUITMENT TRACKER</t>
  </si>
  <si>
    <t>ENT</t>
  </si>
  <si>
    <t>REGISTRAR</t>
  </si>
  <si>
    <t>NISREEN</t>
  </si>
  <si>
    <t>mohamed</t>
  </si>
  <si>
    <t>cardiac</t>
  </si>
  <si>
    <t>consultant</t>
  </si>
  <si>
    <t>Nisreen</t>
  </si>
  <si>
    <t>Mohamed</t>
  </si>
  <si>
    <t>Faisal</t>
  </si>
  <si>
    <t>Abu Shal</t>
  </si>
  <si>
    <t>Rouyah</t>
  </si>
  <si>
    <t>Rola</t>
  </si>
  <si>
    <t>MSD website</t>
  </si>
  <si>
    <t>Agency</t>
  </si>
  <si>
    <t>Surgery</t>
  </si>
  <si>
    <t>Cardiac</t>
  </si>
  <si>
    <t>Nephrology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</si>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</sst>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#,##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3"/>
      <color rgb="FFFFC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Arial"/>
      <family val="2"/>
    </font>
    <font>
      <sz val="11"/>
      <color theme="8" tint="-0.249977111117893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rbel"/>
      <family val="2"/>
    </font>
    <font>
      <sz val="11"/>
      <color theme="1"/>
      <name val="Corbel"/>
      <family val="2"/>
    </font>
    <font>
      <sz val="11"/>
      <color rgb="FF333F4F"/>
      <name val="Corbe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0.5"/>
      <name val="Corbel"/>
      <family val="2"/>
    </font>
    <font>
      <sz val="12"/>
      <color theme="1"/>
      <name val="Calibri"/>
      <family val="2"/>
      <scheme val="minor"/>
    </font>
    <font>
      <b/>
      <sz val="12"/>
      <name val="Corbel"/>
      <family val="2"/>
    </font>
    <font>
      <b/>
      <sz val="12"/>
      <color theme="1"/>
      <name val="Corbel"/>
      <family val="2"/>
    </font>
    <font>
      <b/>
      <u/>
      <sz val="12"/>
      <color theme="1"/>
      <name val="Corbel"/>
      <family val="2"/>
    </font>
  </fonts>
  <fills count="3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thin">
        <color theme="8"/>
      </bottom>
      <diagonal/>
    </border>
    <border>
      <left/>
      <right style="thin">
        <color theme="8"/>
      </right>
      <top style="hair">
        <color theme="8"/>
      </top>
      <bottom style="thin">
        <color theme="8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</borders>
  <cellStyleXfs count="5">
    <xf numFmtId="0" fontId="0" fillId="0" borderId="0"/>
    <xf numFmtId="9" fontId="14" fillId="0" borderId="0" applyFont="0" applyFill="0" applyBorder="0" applyAlignment="0" applyProtection="0"/>
    <xf numFmtId="0" fontId="15" fillId="0" borderId="0"/>
    <xf numFmtId="0" fontId="21" fillId="0" borderId="0"/>
    <xf numFmtId="0" fontId="1" fillId="0" borderId="0"/>
  </cellStyleXfs>
  <cellXfs count="243">
    <xf numFmtId="0" fontId="0" fillId="0" borderId="0" xfId="0"/>
    <xf numFmtId="49" fontId="2" fillId="5" borderId="0" xfId="0" applyNumberFormat="1" applyFont="1" applyFill="1" applyAlignment="1">
      <alignment horizontal="left" vertical="center" indent="6"/>
    </xf>
    <xf numFmtId="49" fontId="3" fillId="6" borderId="0" xfId="0" applyNumberFormat="1" applyFont="1" applyFill="1" applyAlignment="1">
      <alignment horizontal="left" vertical="center" indent="6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/>
    <xf numFmtId="9" fontId="0" fillId="2" borderId="0" xfId="0" applyNumberForma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7" fillId="3" borderId="0" xfId="0" applyFont="1" applyFill="1"/>
    <xf numFmtId="0" fontId="17" fillId="2" borderId="0" xfId="0" applyFont="1" applyFill="1"/>
    <xf numFmtId="0" fontId="18" fillId="4" borderId="0" xfId="0" applyFont="1" applyFill="1"/>
    <xf numFmtId="0" fontId="18" fillId="2" borderId="0" xfId="0" applyFont="1" applyFill="1"/>
    <xf numFmtId="49" fontId="19" fillId="6" borderId="0" xfId="0" applyNumberFormat="1" applyFont="1" applyFill="1" applyAlignment="1">
      <alignment horizontal="left" vertical="center" indent="2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14" borderId="0" xfId="0" applyFont="1" applyFill="1" applyAlignment="1" applyProtection="1">
      <alignment horizontal="center"/>
      <protection hidden="1"/>
    </xf>
    <xf numFmtId="0" fontId="9" fillId="2" borderId="0" xfId="0" applyFont="1" applyFill="1" applyAlignment="1" applyProtection="1">
      <alignment horizontal="center"/>
      <protection hidden="1"/>
    </xf>
    <xf numFmtId="0" fontId="23" fillId="2" borderId="0" xfId="0" applyFont="1" applyFill="1"/>
    <xf numFmtId="0" fontId="23" fillId="4" borderId="0" xfId="0" applyFont="1" applyFill="1"/>
    <xf numFmtId="49" fontId="19" fillId="6" borderId="0" xfId="0" applyNumberFormat="1" applyFont="1" applyFill="1" applyAlignment="1">
      <alignment horizontal="left" vertical="center" indent="6"/>
    </xf>
    <xf numFmtId="0" fontId="0" fillId="14" borderId="0" xfId="0" applyFill="1"/>
    <xf numFmtId="0" fontId="17" fillId="14" borderId="0" xfId="0" applyFont="1" applyFill="1"/>
    <xf numFmtId="0" fontId="14" fillId="14" borderId="0" xfId="0" applyFont="1" applyFill="1" applyAlignment="1">
      <alignment vertical="center"/>
    </xf>
    <xf numFmtId="49" fontId="14" fillId="14" borderId="0" xfId="0" applyNumberFormat="1" applyFont="1" applyFill="1" applyAlignment="1">
      <alignment horizontal="center" vertical="center"/>
    </xf>
    <xf numFmtId="0" fontId="24" fillId="14" borderId="0" xfId="0" applyFont="1" applyFill="1" applyAlignment="1">
      <alignment vertical="center"/>
    </xf>
    <xf numFmtId="49" fontId="25" fillId="5" borderId="0" xfId="0" applyNumberFormat="1" applyFont="1" applyFill="1" applyAlignment="1">
      <alignment horizontal="left" vertical="center" indent="2"/>
    </xf>
    <xf numFmtId="0" fontId="26" fillId="14" borderId="0" xfId="0" applyFont="1" applyFill="1" applyAlignment="1">
      <alignment horizontal="right" vertical="center"/>
    </xf>
    <xf numFmtId="0" fontId="24" fillId="14" borderId="0" xfId="0" applyFont="1" applyFill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0" fillId="14" borderId="0" xfId="0" applyFont="1" applyFill="1" applyAlignment="1">
      <alignment horizontal="right" vertical="center"/>
    </xf>
    <xf numFmtId="0" fontId="19" fillId="14" borderId="0" xfId="0" applyFont="1" applyFill="1" applyAlignment="1">
      <alignment horizontal="center" vertical="center"/>
    </xf>
    <xf numFmtId="0" fontId="27" fillId="14" borderId="0" xfId="3" applyFont="1" applyFill="1" applyAlignment="1" applyProtection="1">
      <alignment vertical="center"/>
      <protection locked="0"/>
    </xf>
    <xf numFmtId="0" fontId="1" fillId="0" borderId="13" xfId="4" applyBorder="1" applyAlignment="1">
      <alignment horizontal="left" wrapText="1" indent="1"/>
    </xf>
    <xf numFmtId="0" fontId="1" fillId="14" borderId="0" xfId="4" applyFill="1"/>
    <xf numFmtId="0" fontId="28" fillId="14" borderId="0" xfId="3" applyFont="1" applyFill="1" applyAlignment="1" applyProtection="1">
      <alignment vertical="center"/>
      <protection locked="0"/>
    </xf>
    <xf numFmtId="0" fontId="1" fillId="0" borderId="18" xfId="4" applyBorder="1" applyAlignment="1">
      <alignment horizontal="left" indent="1"/>
    </xf>
    <xf numFmtId="0" fontId="1" fillId="0" borderId="18" xfId="4" applyBorder="1" applyAlignment="1">
      <alignment horizontal="left" vertical="center" wrapText="1" indent="1"/>
    </xf>
    <xf numFmtId="0" fontId="1" fillId="0" borderId="18" xfId="4" applyBorder="1" applyAlignment="1">
      <alignment horizontal="left" vertical="top" wrapText="1" indent="2"/>
    </xf>
    <xf numFmtId="0" fontId="29" fillId="14" borderId="0" xfId="3" applyFont="1" applyFill="1" applyAlignment="1" applyProtection="1">
      <alignment vertical="center"/>
      <protection locked="0"/>
    </xf>
    <xf numFmtId="0" fontId="4" fillId="0" borderId="18" xfId="4" applyFont="1" applyBorder="1" applyAlignment="1">
      <alignment horizontal="left" indent="1"/>
    </xf>
    <xf numFmtId="0" fontId="1" fillId="0" borderId="14" xfId="4" applyBorder="1" applyAlignment="1">
      <alignment horizontal="left" indent="1"/>
    </xf>
    <xf numFmtId="0" fontId="30" fillId="1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11" fillId="1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10" borderId="21" xfId="0" applyFont="1" applyFill="1" applyBorder="1" applyAlignment="1">
      <alignment horizontal="center" vertical="center" shrinkToFit="1"/>
    </xf>
    <xf numFmtId="0" fontId="8" fillId="10" borderId="22" xfId="0" applyFont="1" applyFill="1" applyBorder="1" applyAlignment="1">
      <alignment horizontal="center" vertical="center" shrinkToFit="1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shrinkToFit="1"/>
      <protection locked="0"/>
    </xf>
    <xf numFmtId="164" fontId="0" fillId="0" borderId="25" xfId="0" applyNumberFormat="1" applyBorder="1" applyAlignment="1" applyProtection="1">
      <alignment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shrinkToFit="1"/>
      <protection locked="0"/>
    </xf>
    <xf numFmtId="164" fontId="0" fillId="0" borderId="28" xfId="0" applyNumberFormat="1" applyBorder="1" applyAlignment="1" applyProtection="1">
      <alignment shrinkToFit="1"/>
      <protection locked="0"/>
    </xf>
    <xf numFmtId="0" fontId="0" fillId="11" borderId="9" xfId="0" applyFill="1" applyBorder="1" applyAlignment="1">
      <alignment horizontal="centerContinuous" vertical="center"/>
    </xf>
    <xf numFmtId="0" fontId="0" fillId="11" borderId="12" xfId="0" applyFill="1" applyBorder="1" applyAlignment="1">
      <alignment horizontal="centerContinuous" vertical="center"/>
    </xf>
    <xf numFmtId="0" fontId="33" fillId="8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7" fillId="14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49" fontId="19" fillId="6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 shrinkToFit="1"/>
    </xf>
    <xf numFmtId="0" fontId="9" fillId="12" borderId="19" xfId="0" applyFont="1" applyFill="1" applyBorder="1" applyAlignment="1" applyProtection="1">
      <alignment horizontal="center" vertical="center" shrinkToFit="1"/>
      <protection locked="0"/>
    </xf>
    <xf numFmtId="0" fontId="0" fillId="0" borderId="16" xfId="0" applyBorder="1" applyAlignment="1" applyProtection="1">
      <alignment horizontal="center" vertical="center" shrinkToFit="1"/>
      <protection locked="0"/>
    </xf>
    <xf numFmtId="0" fontId="9" fillId="12" borderId="16" xfId="0" applyFont="1" applyFill="1" applyBorder="1" applyAlignment="1" applyProtection="1">
      <alignment horizontal="center" vertical="center" shrinkToFit="1"/>
      <protection locked="0"/>
    </xf>
    <xf numFmtId="0" fontId="22" fillId="0" borderId="16" xfId="0" applyFont="1" applyBorder="1" applyAlignment="1" applyProtection="1">
      <alignment horizontal="center" vertical="center" shrinkToFit="1"/>
      <protection locked="0"/>
    </xf>
    <xf numFmtId="0" fontId="0" fillId="0" borderId="17" xfId="0" applyBorder="1" applyAlignment="1" applyProtection="1">
      <alignment horizontal="center" vertical="center" shrinkToFit="1"/>
      <protection locked="0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1" fontId="14" fillId="2" borderId="12" xfId="1" applyNumberFormat="1" applyFont="1" applyFill="1" applyBorder="1" applyAlignment="1" applyProtection="1">
      <alignment horizontal="center" vertical="center"/>
      <protection hidden="1"/>
    </xf>
    <xf numFmtId="14" fontId="14" fillId="2" borderId="12" xfId="1" applyNumberFormat="1" applyFont="1" applyFill="1" applyBorder="1" applyAlignment="1" applyProtection="1">
      <alignment horizontal="center" vertical="center"/>
      <protection hidden="1"/>
    </xf>
    <xf numFmtId="0" fontId="0" fillId="0" borderId="32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34" xfId="0" applyBorder="1" applyAlignment="1" applyProtection="1">
      <alignment shrinkToFit="1"/>
      <protection locked="0"/>
    </xf>
    <xf numFmtId="0" fontId="22" fillId="8" borderId="9" xfId="0" applyFont="1" applyFill="1" applyBorder="1" applyAlignment="1">
      <alignment horizontal="centerContinuous" vertical="center"/>
    </xf>
    <xf numFmtId="0" fontId="22" fillId="8" borderId="12" xfId="0" applyFont="1" applyFill="1" applyBorder="1" applyAlignment="1">
      <alignment horizontal="centerContinuous" vertical="center"/>
    </xf>
    <xf numFmtId="1" fontId="16" fillId="7" borderId="12" xfId="1" applyNumberFormat="1" applyFont="1" applyFill="1" applyBorder="1" applyAlignment="1" applyProtection="1">
      <alignment horizontal="center" vertical="center"/>
      <protection hidden="1"/>
    </xf>
    <xf numFmtId="0" fontId="33" fillId="8" borderId="9" xfId="0" applyFont="1" applyFill="1" applyBorder="1" applyAlignment="1">
      <alignment horizontal="centerContinuous" vertical="center"/>
    </xf>
    <xf numFmtId="0" fontId="33" fillId="8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" vertical="center" shrinkToFit="1"/>
    </xf>
    <xf numFmtId="1" fontId="14" fillId="2" borderId="12" xfId="1" applyNumberFormat="1" applyFont="1" applyFill="1" applyBorder="1" applyAlignment="1" applyProtection="1">
      <alignment horizontal="center" vertical="center" shrinkToFit="1"/>
      <protection hidden="1"/>
    </xf>
    <xf numFmtId="0" fontId="0" fillId="11" borderId="12" xfId="0" applyFill="1" applyBorder="1" applyAlignment="1">
      <alignment horizontal="center" vertical="center" shrinkToFit="1"/>
    </xf>
    <xf numFmtId="0" fontId="31" fillId="9" borderId="25" xfId="0" applyFont="1" applyFill="1" applyBorder="1" applyAlignment="1" applyProtection="1">
      <alignment shrinkToFit="1"/>
      <protection hidden="1"/>
    </xf>
    <xf numFmtId="4" fontId="0" fillId="0" borderId="26" xfId="0" applyNumberFormat="1" applyBorder="1" applyAlignment="1" applyProtection="1">
      <alignment shrinkToFit="1"/>
      <protection locked="0"/>
    </xf>
    <xf numFmtId="4" fontId="0" fillId="0" borderId="29" xfId="0" applyNumberFormat="1" applyBorder="1" applyAlignment="1" applyProtection="1">
      <alignment shrinkToFit="1"/>
      <protection locked="0"/>
    </xf>
    <xf numFmtId="0" fontId="39" fillId="0" borderId="20" xfId="0" applyFont="1" applyBorder="1" applyAlignment="1" applyProtection="1">
      <alignment horizontal="center" vertical="center" shrinkToFit="1"/>
      <protection locked="0"/>
    </xf>
    <xf numFmtId="0" fontId="22" fillId="22" borderId="35" xfId="0" applyFont="1" applyFill="1" applyBorder="1" applyAlignment="1">
      <alignment horizontal="center" vertical="center"/>
    </xf>
    <xf numFmtId="0" fontId="0" fillId="0" borderId="36" xfId="0" applyBorder="1" applyAlignment="1" applyProtection="1">
      <alignment horizontal="center" vertical="center" shrinkToFit="1"/>
      <protection locked="0"/>
    </xf>
    <xf numFmtId="0" fontId="22" fillId="23" borderId="37" xfId="0" applyFont="1" applyFill="1" applyBorder="1" applyAlignment="1">
      <alignment horizontal="center" vertical="center"/>
    </xf>
    <xf numFmtId="0" fontId="0" fillId="0" borderId="38" xfId="0" applyBorder="1" applyAlignment="1" applyProtection="1">
      <alignment horizontal="center" vertical="center" shrinkToFit="1"/>
      <protection locked="0"/>
    </xf>
    <xf numFmtId="0" fontId="22" fillId="18" borderId="37" xfId="0" applyFont="1" applyFill="1" applyBorder="1" applyAlignment="1">
      <alignment horizontal="center" vertical="center"/>
    </xf>
    <xf numFmtId="0" fontId="22" fillId="16" borderId="37" xfId="0" applyFont="1" applyFill="1" applyBorder="1" applyAlignment="1">
      <alignment horizontal="center" vertical="center"/>
    </xf>
    <xf numFmtId="0" fontId="22" fillId="17" borderId="37" xfId="0" applyFont="1" applyFill="1" applyBorder="1" applyAlignment="1">
      <alignment horizontal="center" vertical="center"/>
    </xf>
    <xf numFmtId="0" fontId="22" fillId="24" borderId="37" xfId="0" applyFont="1" applyFill="1" applyBorder="1" applyAlignment="1">
      <alignment horizontal="center" vertical="center"/>
    </xf>
    <xf numFmtId="0" fontId="22" fillId="25" borderId="37" xfId="0" applyFont="1" applyFill="1" applyBorder="1" applyAlignment="1">
      <alignment horizontal="center" vertical="center"/>
    </xf>
    <xf numFmtId="0" fontId="22" fillId="19" borderId="37" xfId="0" applyFont="1" applyFill="1" applyBorder="1" applyAlignment="1">
      <alignment horizontal="center" vertical="center"/>
    </xf>
    <xf numFmtId="0" fontId="22" fillId="20" borderId="37" xfId="0" applyFont="1" applyFill="1" applyBorder="1" applyAlignment="1">
      <alignment horizontal="center" vertical="center"/>
    </xf>
    <xf numFmtId="0" fontId="22" fillId="21" borderId="39" xfId="0" applyFont="1" applyFill="1" applyBorder="1" applyAlignment="1">
      <alignment horizontal="center" vertical="center"/>
    </xf>
    <xf numFmtId="0" fontId="0" fillId="0" borderId="40" xfId="0" applyBorder="1" applyAlignment="1" applyProtection="1">
      <alignment horizontal="center" vertical="center" shrinkToFit="1"/>
      <protection locked="0"/>
    </xf>
    <xf numFmtId="0" fontId="8" fillId="10" borderId="23" xfId="0" applyFont="1" applyFill="1" applyBorder="1" applyAlignment="1" applyProtection="1">
      <alignment horizontal="center" vertical="center" shrinkToFit="1"/>
      <protection hidden="1"/>
    </xf>
    <xf numFmtId="0" fontId="33" fillId="8" borderId="12" xfId="0" applyFont="1" applyFill="1" applyBorder="1" applyAlignment="1" applyProtection="1">
      <alignment horizontal="centerContinuous" vertical="center"/>
      <protection hidden="1"/>
    </xf>
    <xf numFmtId="0" fontId="0" fillId="7" borderId="0" xfId="0" applyFill="1" applyProtection="1">
      <protection hidden="1"/>
    </xf>
    <xf numFmtId="0" fontId="18" fillId="14" borderId="0" xfId="0" applyFont="1" applyFill="1"/>
    <xf numFmtId="0" fontId="36" fillId="0" borderId="44" xfId="0" applyFont="1" applyBorder="1" applyAlignment="1" applyProtection="1">
      <alignment horizontal="center" vertical="center"/>
      <protection locked="0"/>
    </xf>
    <xf numFmtId="0" fontId="38" fillId="0" borderId="44" xfId="0" applyFont="1" applyBorder="1" applyAlignment="1" applyProtection="1">
      <alignment horizontal="center" vertical="center"/>
      <protection locked="0"/>
    </xf>
    <xf numFmtId="0" fontId="36" fillId="0" borderId="44" xfId="0" applyFont="1" applyBorder="1" applyAlignment="1" applyProtection="1">
      <alignment horizontal="center" vertical="center" shrinkToFit="1"/>
      <protection locked="0"/>
    </xf>
    <xf numFmtId="0" fontId="40" fillId="26" borderId="44" xfId="0" applyFont="1" applyFill="1" applyBorder="1" applyAlignment="1">
      <alignment horizontal="right" vertical="center" indent="1"/>
    </xf>
    <xf numFmtId="0" fontId="0" fillId="14" borderId="0" xfId="0" applyFill="1" applyAlignment="1">
      <alignment shrinkToFit="1"/>
    </xf>
    <xf numFmtId="0" fontId="0" fillId="0" borderId="45" xfId="0" applyBorder="1" applyAlignment="1" applyProtection="1">
      <alignment shrinkToFit="1"/>
      <protection locked="0"/>
    </xf>
    <xf numFmtId="164" fontId="0" fillId="0" borderId="45" xfId="0" applyNumberFormat="1" applyBorder="1" applyAlignment="1" applyProtection="1">
      <alignment shrinkToFit="1"/>
      <protection locked="0"/>
    </xf>
    <xf numFmtId="0" fontId="0" fillId="0" borderId="46" xfId="0" applyBorder="1" applyAlignment="1" applyProtection="1">
      <alignment shrinkToFit="1"/>
      <protection locked="0"/>
    </xf>
    <xf numFmtId="164" fontId="0" fillId="0" borderId="46" xfId="0" applyNumberFormat="1" applyBorder="1" applyAlignment="1" applyProtection="1">
      <alignment shrinkToFit="1"/>
      <protection locked="0"/>
    </xf>
    <xf numFmtId="0" fontId="8" fillId="15" borderId="47" xfId="0" applyFont="1" applyFill="1" applyBorder="1" applyAlignment="1">
      <alignment horizontal="center" vertical="center" shrinkToFit="1"/>
    </xf>
    <xf numFmtId="0" fontId="32" fillId="14" borderId="48" xfId="0" applyFont="1" applyFill="1" applyBorder="1" applyAlignment="1" applyProtection="1">
      <alignment horizontal="left" shrinkToFit="1"/>
      <protection hidden="1"/>
    </xf>
    <xf numFmtId="0" fontId="32" fillId="14" borderId="49" xfId="0" applyFont="1" applyFill="1" applyBorder="1" applyAlignment="1" applyProtection="1">
      <alignment horizontal="left" shrinkToFit="1"/>
      <protection hidden="1"/>
    </xf>
    <xf numFmtId="0" fontId="0" fillId="0" borderId="50" xfId="0" applyBorder="1" applyAlignment="1" applyProtection="1">
      <alignment horizontal="center" shrinkToFit="1"/>
      <protection locked="0"/>
    </xf>
    <xf numFmtId="4" fontId="0" fillId="0" borderId="51" xfId="0" applyNumberFormat="1" applyBorder="1" applyAlignment="1" applyProtection="1">
      <alignment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4" fontId="0" fillId="0" borderId="53" xfId="0" applyNumberFormat="1" applyBorder="1" applyAlignment="1" applyProtection="1">
      <alignment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55" xfId="0" applyBorder="1" applyAlignment="1" applyProtection="1">
      <alignment shrinkToFit="1"/>
      <protection locked="0"/>
    </xf>
    <xf numFmtId="164" fontId="0" fillId="0" borderId="55" xfId="0" applyNumberFormat="1" applyBorder="1" applyAlignment="1" applyProtection="1">
      <alignment shrinkToFit="1"/>
      <protection locked="0"/>
    </xf>
    <xf numFmtId="4" fontId="0" fillId="0" borderId="56" xfId="0" applyNumberFormat="1" applyBorder="1" applyAlignment="1" applyProtection="1">
      <alignment shrinkToFit="1"/>
      <protection locked="0"/>
    </xf>
    <xf numFmtId="0" fontId="0" fillId="0" borderId="58" xfId="0" applyBorder="1" applyAlignment="1" applyProtection="1">
      <alignment shrinkToFit="1"/>
      <protection locked="0"/>
    </xf>
    <xf numFmtId="0" fontId="0" fillId="0" borderId="59" xfId="0" applyBorder="1" applyAlignment="1" applyProtection="1">
      <alignment shrinkToFit="1"/>
      <protection locked="0"/>
    </xf>
    <xf numFmtId="0" fontId="0" fillId="0" borderId="62" xfId="0" applyBorder="1" applyAlignment="1" applyProtection="1">
      <alignment horizontal="center" shrinkToFit="1"/>
      <protection locked="0"/>
    </xf>
    <xf numFmtId="0" fontId="0" fillId="0" borderId="63" xfId="0" applyBorder="1" applyAlignment="1" applyProtection="1">
      <alignment shrinkToFit="1"/>
      <protection locked="0"/>
    </xf>
    <xf numFmtId="0" fontId="0" fillId="0" borderId="64" xfId="0" applyBorder="1" applyAlignment="1" applyProtection="1">
      <alignment horizontal="center" shrinkToFit="1"/>
      <protection locked="0"/>
    </xf>
    <xf numFmtId="0" fontId="31" fillId="9" borderId="47" xfId="0" applyFont="1" applyFill="1" applyBorder="1" applyAlignment="1" applyProtection="1">
      <alignment shrinkToFit="1"/>
      <protection hidden="1"/>
    </xf>
    <xf numFmtId="0" fontId="0" fillId="0" borderId="47" xfId="0" applyBorder="1" applyAlignment="1" applyProtection="1">
      <alignment shrinkToFit="1"/>
      <protection locked="0"/>
    </xf>
    <xf numFmtId="164" fontId="0" fillId="0" borderId="47" xfId="0" applyNumberFormat="1" applyBorder="1" applyAlignment="1" applyProtection="1">
      <alignment shrinkToFit="1"/>
      <protection locked="0"/>
    </xf>
    <xf numFmtId="0" fontId="0" fillId="0" borderId="65" xfId="0" applyBorder="1" applyAlignment="1" applyProtection="1">
      <alignment shrinkToFit="1"/>
      <protection locked="0"/>
    </xf>
    <xf numFmtId="0" fontId="8" fillId="10" borderId="60" xfId="0" applyFont="1" applyFill="1" applyBorder="1" applyAlignment="1">
      <alignment horizontal="center" vertical="center" shrinkToFit="1"/>
    </xf>
    <xf numFmtId="0" fontId="8" fillId="10" borderId="49" xfId="0" applyFont="1" applyFill="1" applyBorder="1" applyAlignment="1">
      <alignment horizontal="center" vertical="center" shrinkToFit="1"/>
    </xf>
    <xf numFmtId="0" fontId="8" fillId="10" borderId="61" xfId="0" applyFont="1" applyFill="1" applyBorder="1" applyAlignment="1">
      <alignment horizontal="center" vertical="center" shrinkToFit="1"/>
    </xf>
    <xf numFmtId="0" fontId="8" fillId="10" borderId="57" xfId="0" applyFont="1" applyFill="1" applyBorder="1" applyAlignment="1" applyProtection="1">
      <alignment horizontal="center" vertical="center" shrinkToFit="1"/>
      <protection hidden="1"/>
    </xf>
    <xf numFmtId="0" fontId="8" fillId="10" borderId="30" xfId="0" applyFont="1" applyFill="1" applyBorder="1" applyAlignment="1" applyProtection="1">
      <alignment horizontal="center" vertical="center" shrinkToFit="1"/>
      <protection hidden="1"/>
    </xf>
    <xf numFmtId="0" fontId="8" fillId="10" borderId="31" xfId="0" applyFont="1" applyFill="1" applyBorder="1" applyAlignment="1" applyProtection="1">
      <alignment horizontal="center" vertical="center" shrinkToFit="1"/>
      <protection hidden="1"/>
    </xf>
    <xf numFmtId="0" fontId="33" fillId="8" borderId="9" xfId="0" applyFont="1" applyFill="1" applyBorder="1" applyAlignment="1">
      <alignment horizontal="center" vertical="center"/>
    </xf>
    <xf numFmtId="0" fontId="34" fillId="11" borderId="9" xfId="0" applyFont="1" applyFill="1" applyBorder="1" applyAlignment="1">
      <alignment horizontal="center" vertical="center" shrinkToFit="1"/>
    </xf>
    <xf numFmtId="0" fontId="34" fillId="11" borderId="10" xfId="0" applyFont="1" applyFill="1" applyBorder="1" applyAlignment="1">
      <alignment horizontal="center" vertical="center" shrinkToFit="1"/>
    </xf>
    <xf numFmtId="0" fontId="34" fillId="11" borderId="11" xfId="0" applyFont="1" applyFill="1" applyBorder="1" applyAlignment="1">
      <alignment horizontal="center" vertical="center" shrinkToFit="1"/>
    </xf>
    <xf numFmtId="0" fontId="0" fillId="14" borderId="0" xfId="0" applyFill="1" applyAlignment="1">
      <alignment vertical="center" shrinkToFit="1"/>
    </xf>
    <xf numFmtId="0" fontId="0" fillId="11" borderId="9" xfId="0" applyFill="1" applyBorder="1" applyAlignment="1">
      <alignment horizontal="centerContinuous" vertical="center" shrinkToFit="1"/>
    </xf>
    <xf numFmtId="0" fontId="0" fillId="11" borderId="10" xfId="0" applyFill="1" applyBorder="1" applyAlignment="1">
      <alignment horizontal="centerContinuous" vertical="center" shrinkToFit="1"/>
    </xf>
    <xf numFmtId="0" fontId="0" fillId="11" borderId="11" xfId="0" applyFill="1" applyBorder="1" applyAlignment="1">
      <alignment horizontal="centerContinuous" vertical="center" shrinkToFit="1"/>
    </xf>
    <xf numFmtId="0" fontId="40" fillId="27" borderId="44" xfId="0" applyFont="1" applyFill="1" applyBorder="1" applyAlignment="1">
      <alignment horizontal="right" vertical="center" indent="1"/>
    </xf>
    <xf numFmtId="0" fontId="0" fillId="28" borderId="4" xfId="0" applyFill="1" applyBorder="1" applyAlignment="1">
      <alignment shrinkToFit="1"/>
    </xf>
    <xf numFmtId="0" fontId="0" fillId="28" borderId="0" xfId="0" applyFill="1"/>
    <xf numFmtId="0" fontId="0" fillId="28" borderId="5" xfId="0" applyFill="1" applyBorder="1"/>
    <xf numFmtId="0" fontId="0" fillId="28" borderId="41" xfId="0" applyFill="1" applyBorder="1" applyAlignment="1">
      <alignment shrinkToFit="1"/>
    </xf>
    <xf numFmtId="0" fontId="0" fillId="28" borderId="6" xfId="0" applyFill="1" applyBorder="1" applyAlignment="1">
      <alignment shrinkToFit="1"/>
    </xf>
    <xf numFmtId="0" fontId="0" fillId="28" borderId="7" xfId="0" applyFill="1" applyBorder="1" applyAlignment="1">
      <alignment shrinkToFit="1"/>
    </xf>
    <xf numFmtId="0" fontId="0" fillId="28" borderId="8" xfId="0" applyFill="1" applyBorder="1" applyAlignment="1">
      <alignment shrinkToFit="1"/>
    </xf>
    <xf numFmtId="0" fontId="0" fillId="28" borderId="42" xfId="0" applyFill="1" applyBorder="1" applyAlignment="1">
      <alignment shrinkToFit="1"/>
    </xf>
    <xf numFmtId="0" fontId="0" fillId="28" borderId="43" xfId="0" applyFill="1" applyBorder="1" applyAlignment="1">
      <alignment shrinkToFit="1"/>
    </xf>
    <xf numFmtId="0" fontId="0" fillId="28" borderId="5" xfId="0" applyFill="1" applyBorder="1" applyAlignment="1">
      <alignment shrinkToFit="1"/>
    </xf>
    <xf numFmtId="0" fontId="35" fillId="28" borderId="0" xfId="0" applyFont="1" applyFill="1" applyAlignment="1">
      <alignment vertical="center"/>
    </xf>
    <xf numFmtId="0" fontId="35" fillId="28" borderId="0" xfId="0" applyFont="1" applyFill="1" applyAlignment="1">
      <alignment horizontal="center" vertical="center"/>
    </xf>
    <xf numFmtId="0" fontId="0" fillId="28" borderId="1" xfId="0" applyFill="1" applyBorder="1" applyAlignment="1">
      <alignment shrinkToFit="1"/>
    </xf>
    <xf numFmtId="0" fontId="0" fillId="28" borderId="2" xfId="0" applyFill="1" applyBorder="1" applyAlignment="1">
      <alignment shrinkToFit="1"/>
    </xf>
    <xf numFmtId="0" fontId="0" fillId="28" borderId="3" xfId="0" applyFill="1" applyBorder="1" applyAlignment="1">
      <alignment shrinkToFit="1"/>
    </xf>
    <xf numFmtId="0" fontId="40" fillId="27" borderId="66" xfId="0" applyFont="1" applyFill="1" applyBorder="1" applyAlignment="1">
      <alignment horizontal="right" vertical="center" indent="1"/>
    </xf>
    <xf numFmtId="0" fontId="38" fillId="29" borderId="66" xfId="0" applyFont="1" applyFill="1" applyBorder="1" applyAlignment="1" applyProtection="1">
      <alignment horizontal="center" vertical="center" shrinkToFit="1"/>
      <protection locked="0"/>
    </xf>
    <xf numFmtId="49" fontId="2" fillId="5" borderId="0" xfId="0" applyNumberFormat="1" applyFont="1" applyFill="1" applyAlignment="1">
      <alignment horizontal="left" vertical="center" indent="2"/>
    </xf>
    <xf numFmtId="49" fontId="3" fillId="6" borderId="0" xfId="0" applyNumberFormat="1" applyFont="1" applyFill="1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14" borderId="0" xfId="0" applyFill="1" applyAlignment="1" applyProtection="1">
      <alignment horizontal="center" vertical="center"/>
      <protection hidden="1"/>
    </xf>
    <xf numFmtId="165" fontId="0" fillId="14" borderId="0" xfId="0" applyNumberFormat="1" applyFill="1" applyAlignment="1">
      <alignment horizontal="center" vertical="center"/>
    </xf>
    <xf numFmtId="0" fontId="0" fillId="14" borderId="12" xfId="0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 applyProtection="1">
      <alignment horizontal="center" vertical="center" shrinkToFit="1"/>
      <protection hidden="1"/>
    </xf>
    <xf numFmtId="9" fontId="14" fillId="14" borderId="12" xfId="1" applyFont="1" applyFill="1" applyBorder="1" applyAlignment="1" applyProtection="1">
      <alignment horizontal="center" vertical="center"/>
      <protection hidden="1"/>
    </xf>
    <xf numFmtId="4" fontId="0" fillId="14" borderId="12" xfId="0" applyNumberFormat="1" applyFill="1" applyBorder="1" applyAlignment="1" applyProtection="1">
      <alignment horizontal="center" vertical="center"/>
      <protection hidden="1"/>
    </xf>
    <xf numFmtId="1" fontId="14" fillId="14" borderId="12" xfId="1" applyNumberFormat="1" applyFont="1" applyFill="1" applyBorder="1" applyAlignment="1" applyProtection="1">
      <alignment horizontal="center" vertical="center"/>
      <protection hidden="1"/>
    </xf>
    <xf numFmtId="0" fontId="37" fillId="0" borderId="44" xfId="0" applyFont="1" applyBorder="1" applyAlignment="1" applyProtection="1">
      <alignment horizontal="center" vertical="center" shrinkToFit="1"/>
      <protection locked="0"/>
    </xf>
    <xf numFmtId="0" fontId="0" fillId="14" borderId="11" xfId="0" applyFill="1" applyBorder="1" applyAlignment="1" applyProtection="1">
      <alignment horizontal="center" vertical="center"/>
      <protection hidden="1"/>
    </xf>
    <xf numFmtId="0" fontId="0" fillId="14" borderId="10" xfId="0" applyFill="1" applyBorder="1" applyAlignment="1" applyProtection="1">
      <alignment horizontal="center" vertical="center"/>
      <protection hidden="1"/>
    </xf>
    <xf numFmtId="0" fontId="0" fillId="11" borderId="7" xfId="0" applyFill="1" applyBorder="1" applyAlignment="1">
      <alignment horizontal="center" vertical="center"/>
    </xf>
    <xf numFmtId="0" fontId="0" fillId="14" borderId="2" xfId="0" applyFill="1" applyBorder="1" applyAlignment="1" applyProtection="1">
      <alignment horizontal="center" vertical="center"/>
      <protection hidden="1"/>
    </xf>
    <xf numFmtId="0" fontId="0" fillId="14" borderId="11" xfId="0" applyFill="1" applyBorder="1" applyAlignment="1" applyProtection="1">
      <alignment horizontal="center" vertical="center" shrinkToFit="1"/>
      <protection hidden="1"/>
    </xf>
    <xf numFmtId="0" fontId="0" fillId="14" borderId="9" xfId="0" applyFill="1" applyBorder="1" applyAlignment="1" applyProtection="1">
      <alignment horizontal="center" vertical="center"/>
      <protection hidden="1"/>
    </xf>
    <xf numFmtId="0" fontId="0" fillId="11" borderId="8" xfId="0" applyFill="1" applyBorder="1" applyAlignment="1">
      <alignment horizontal="center" vertical="center" shrinkToFit="1"/>
    </xf>
    <xf numFmtId="0" fontId="0" fillId="11" borderId="14" xfId="0" applyFill="1" applyBorder="1" applyAlignment="1">
      <alignment horizontal="center" vertical="center" shrinkToFit="1"/>
    </xf>
    <xf numFmtId="0" fontId="0" fillId="11" borderId="6" xfId="0" applyFill="1" applyBorder="1" applyAlignment="1">
      <alignment horizontal="center" vertical="center"/>
    </xf>
    <xf numFmtId="0" fontId="0" fillId="14" borderId="3" xfId="0" applyFill="1" applyBorder="1" applyAlignment="1" applyProtection="1">
      <alignment horizontal="center" vertical="center" shrinkToFit="1"/>
      <protection hidden="1"/>
    </xf>
    <xf numFmtId="0" fontId="0" fillId="14" borderId="13" xfId="0" applyFill="1" applyBorder="1" applyAlignment="1" applyProtection="1">
      <alignment horizontal="center" vertical="center" shrinkToFit="1"/>
      <protection hidden="1"/>
    </xf>
    <xf numFmtId="0" fontId="0" fillId="14" borderId="1" xfId="0" applyFill="1" applyBorder="1" applyAlignment="1" applyProtection="1">
      <alignment horizontal="center" vertical="center"/>
      <protection hidden="1"/>
    </xf>
    <xf numFmtId="0" fontId="33" fillId="8" borderId="8" xfId="0" applyFont="1" applyFill="1" applyBorder="1" applyAlignment="1">
      <alignment horizontal="center" vertical="center"/>
    </xf>
    <xf numFmtId="0" fontId="33" fillId="8" borderId="14" xfId="0" applyFont="1" applyFill="1" applyBorder="1" applyAlignment="1">
      <alignment horizontal="center" vertical="center"/>
    </xf>
    <xf numFmtId="0" fontId="33" fillId="8" borderId="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Continuous" vertical="center"/>
    </xf>
    <xf numFmtId="0" fontId="33" fillId="8" borderId="6" xfId="0" applyFont="1" applyFill="1" applyBorder="1" applyAlignment="1">
      <alignment horizontal="centerContinuous" vertic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Protection="1">
      <protection hidden="1"/>
    </xf>
    <xf numFmtId="0" fontId="22" fillId="8" borderId="7" xfId="0" applyFont="1" applyFill="1" applyBorder="1" applyAlignment="1">
      <alignment horizontal="centerContinuous" vertical="center"/>
    </xf>
    <xf numFmtId="0" fontId="22" fillId="8" borderId="6" xfId="0" applyFont="1" applyFill="1" applyBorder="1" applyAlignment="1">
      <alignment horizontal="centerContinuous" vertic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/>
    <xf numFmtId="0" fontId="0" fillId="7" borderId="1" xfId="0" applyFill="1" applyBorder="1" applyProtection="1">
      <protection hidden="1"/>
    </xf>
    <xf numFmtId="0" fontId="0" fillId="14" borderId="12" xfId="0" applyFill="1" applyBorder="1" applyProtection="1">
      <protection hidden="1"/>
    </xf>
    <xf numFmtId="0" fontId="9" fillId="14" borderId="12" xfId="0" applyFont="1" applyFill="1" applyBorder="1" applyAlignment="1" applyProtection="1">
      <alignment horizontal="center" vertical="center"/>
      <protection hidden="1"/>
    </xf>
    <xf numFmtId="0" fontId="0" fillId="14" borderId="3" xfId="0" applyFill="1" applyBorder="1" applyAlignment="1" applyProtection="1">
      <alignment horizontal="center" vertical="center"/>
      <protection hidden="1"/>
    </xf>
    <xf numFmtId="0" fontId="0" fillId="14" borderId="13" xfId="0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 applyProtection="1">
      <alignment horizontal="center" vertical="center"/>
      <protection hidden="1"/>
    </xf>
    <xf numFmtId="1" fontId="0" fillId="14" borderId="11" xfId="1" applyNumberFormat="1" applyFont="1" applyFill="1" applyBorder="1" applyAlignment="1" applyProtection="1">
      <alignment horizontal="center" vertical="center"/>
      <protection hidden="1"/>
    </xf>
    <xf numFmtId="1" fontId="0" fillId="14" borderId="12" xfId="1" applyNumberFormat="1" applyFont="1" applyFill="1" applyBorder="1" applyAlignment="1" applyProtection="1">
      <alignment horizontal="center" vertical="center"/>
      <protection hidden="1"/>
    </xf>
    <xf numFmtId="9" fontId="0" fillId="14" borderId="9" xfId="1" applyFont="1" applyFill="1" applyBorder="1" applyAlignment="1" applyProtection="1">
      <alignment horizontal="center" vertical="center"/>
      <protection hidden="1"/>
    </xf>
    <xf numFmtId="1" fontId="0" fillId="14" borderId="3" xfId="1" applyNumberFormat="1" applyFont="1" applyFill="1" applyBorder="1" applyAlignment="1" applyProtection="1">
      <alignment horizontal="center" vertical="center"/>
      <protection hidden="1"/>
    </xf>
    <xf numFmtId="1" fontId="0" fillId="14" borderId="13" xfId="1" applyNumberFormat="1" applyFont="1" applyFill="1" applyBorder="1" applyAlignment="1" applyProtection="1">
      <alignment horizontal="center" vertical="center"/>
      <protection hidden="1"/>
    </xf>
    <xf numFmtId="9" fontId="0" fillId="14" borderId="1" xfId="1" applyFont="1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>
      <alignment horizontal="center" vertical="center"/>
    </xf>
    <xf numFmtId="1" fontId="0" fillId="14" borderId="11" xfId="0" applyNumberFormat="1" applyFill="1" applyBorder="1" applyAlignment="1" applyProtection="1">
      <alignment horizontal="center" vertical="center"/>
      <protection hidden="1"/>
    </xf>
    <xf numFmtId="1" fontId="0" fillId="14" borderId="12" xfId="0" applyNumberFormat="1" applyFill="1" applyBorder="1" applyAlignment="1" applyProtection="1">
      <alignment horizontal="center" vertical="center"/>
      <protection hidden="1"/>
    </xf>
    <xf numFmtId="14" fontId="0" fillId="14" borderId="12" xfId="0" applyNumberFormat="1" applyFill="1" applyBorder="1" applyAlignment="1" applyProtection="1">
      <alignment horizontal="center" vertical="center" shrinkToFit="1"/>
      <protection hidden="1"/>
    </xf>
    <xf numFmtId="165" fontId="0" fillId="14" borderId="12" xfId="0" applyNumberFormat="1" applyFill="1" applyBorder="1" applyAlignment="1" applyProtection="1">
      <alignment horizontal="center" vertical="center"/>
      <protection hidden="1"/>
    </xf>
    <xf numFmtId="1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165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 applyProtection="1">
      <alignment horizontal="center" vertical="center"/>
      <protection hidden="1"/>
    </xf>
    <xf numFmtId="0" fontId="41" fillId="28" borderId="0" xfId="0" applyFont="1" applyFill="1" applyAlignment="1">
      <alignment horizontal="centerContinuous" vertical="center"/>
    </xf>
    <xf numFmtId="0" fontId="42" fillId="28" borderId="0" xfId="0" applyFont="1" applyFill="1" applyAlignment="1">
      <alignment horizontal="centerContinuous" vertical="center"/>
    </xf>
    <xf numFmtId="0" fontId="43" fillId="28" borderId="4" xfId="0" applyFont="1" applyFill="1" applyBorder="1" applyAlignment="1">
      <alignment horizontal="centerContinuous" vertical="center"/>
    </xf>
    <xf numFmtId="0" fontId="44" fillId="28" borderId="0" xfId="0" applyFont="1" applyFill="1" applyAlignment="1">
      <alignment horizontal="centerContinuous" vertical="center"/>
    </xf>
    <xf numFmtId="0" fontId="41" fillId="28" borderId="5" xfId="0" applyFont="1" applyFill="1" applyBorder="1" applyAlignment="1">
      <alignment horizontal="centerContinuous" vertical="center"/>
    </xf>
    <xf numFmtId="0" fontId="41" fillId="28" borderId="41" xfId="0" applyFont="1" applyFill="1" applyBorder="1" applyAlignment="1">
      <alignment horizontal="centerContinuous" vertical="center" shrinkToFit="1"/>
    </xf>
  </cellXfs>
  <cellStyles count="5">
    <cellStyle name="Normal" xfId="0" builtinId="0"/>
    <cellStyle name="Normal 2 2" xfId="3" xr:uid="{00000000-0005-0000-0000-000001000000}"/>
    <cellStyle name="Normal 3" xfId="2" xr:uid="{00000000-0005-0000-0000-000002000000}"/>
    <cellStyle name="Normal 3 2" xfId="4" xr:uid="{003198CE-A796-4ACA-9CC4-73A43E3C09DF}"/>
    <cellStyle name="Percent" xfId="1" builtinId="5"/>
  </cellStyles>
  <dxfs count="83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theme="5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C49ED87-5EEA-4CAC-86F9-B499E0C4C58E}"/>
  </tableStyles>
  <colors>
    <mruColors>
      <color rgb="FFF2F2F2"/>
      <color rgb="FF63CCFF"/>
      <color rgb="FF63CCF0"/>
      <color rgb="FF63CCDC"/>
      <color rgb="FF63CCCC"/>
      <color rgb="FFB4C6E7"/>
      <color rgb="FFF3F5FB"/>
      <color rgb="FFEDF1F9"/>
      <color rgb="FFE3E9F5"/>
      <color rgb="FFA4D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Calc!$AB$41:$AB$52</c:f>
              <c:numCache>
                <c:formatCode>General</c:formatCode>
                <c:ptCount val="12"/>
              </c:numCache>
            </c:numRef>
          </c:cat>
          <c:val>
            <c:numRef>
              <c:f>Calc!$AC$41:$AC$52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9EE2-4559-A030-4F4F8BD44D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690816"/>
        <c:axId val="60692352"/>
      </c:area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6-4136-9CDA-595B1CEB501C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6-4136-9CDA-595B1CEB501C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46-4136-9CDA-595B1CEB501C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46-4136-9CDA-595B1CEB501C}"/>
              </c:ext>
            </c:extLst>
          </c:dPt>
          <c:val>
            <c:numRef>
              <c:f>Calc!$L$12:$O$12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E146-4136-9CDA-595B1CEB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50" b="0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RECRUITMENT</a:t>
            </a:r>
            <a:r>
              <a:rPr lang="en-GB" sz="1050" b="1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 PIPELINE</a:t>
            </a:r>
            <a:endParaRPr lang="en-GB" sz="1050" b="1">
              <a:solidFill>
                <a:srgbClr val="F2F2F2"/>
              </a:solidFill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Calc!$AB$4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[0]!AXIS</c:f>
            </c:strRef>
          </c:cat>
          <c:val>
            <c:numRef>
              <c:f>[0]!DATA_MANIPULATION</c:f>
            </c:numRef>
          </c:val>
          <c:extLst>
            <c:ext xmlns:c16="http://schemas.microsoft.com/office/drawing/2014/chart" uri="{C3380CC4-5D6E-409C-BE32-E72D297353CC}">
              <c16:uniqueId val="{00000000-AEF8-4429-A431-C413EC474538}"/>
            </c:ext>
          </c:extLst>
        </c:ser>
        <c:ser>
          <c:idx val="1"/>
          <c:order val="1"/>
          <c:tx>
            <c:strRef>
              <c:f>Calc!$AC$4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F24-4426-9C2B-D85C2CAEBCD3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F8-4429-A431-C413EC47453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0F-4FB6-A062-AF0F757D3996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B0F-4FB6-A062-AF0F757D3996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0F-4FB6-A062-AF0F757D3996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B0F-4FB6-A062-AF0F757D3996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0F-4FB6-A062-AF0F757D3996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B0F-4FB6-A062-AF0F757D3996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0F-4FB6-A062-AF0F757D3996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B0F-4FB6-A062-AF0F757D3996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[0]!AXIS</c:f>
            </c:strRef>
          </c:cat>
          <c:val>
            <c:numRef>
              <c:f>[0]!ACTUALS</c:f>
            </c:numRef>
          </c:val>
          <c:extLst>
            <c:ext xmlns:c16="http://schemas.microsoft.com/office/drawing/2014/chart" uri="{C3380CC4-5D6E-409C-BE32-E72D297353CC}">
              <c16:uniqueId val="{00000005-AEF8-4429-A431-C413EC47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SOURCES OF APPLICATIONS</a:t>
            </a:r>
          </a:p>
        </c:rich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CFF4-4EF4-BAE3-A221ACA49753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2-CFF4-4EF4-BAE3-A221ACA49753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4-CFF4-4EF4-BAE3-A221ACA49753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5-CFF4-4EF4-BAE3-A221ACA49753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6-CFF4-4EF4-BAE3-A221ACA49753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7-CFF4-4EF4-BAE3-A221ACA49753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6-E215-4248-B81E-C27F2C38C98C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23-E215-4248-B81E-C27F2C38C98C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E215-4248-B81E-C27F2C38C98C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0D-1FEC-4CCF-B54E-1426F62F10A8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0E-1FEC-4CCF-B54E-1426F62F10A8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0F-1FEC-4CCF-B54E-1426F62F10A8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1FEC-4CCF-B54E-1426F62F10A8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1-1FEC-4CCF-B54E-1426F62F10A8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2-1FEC-4CCF-B54E-1426F62F10A8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3-1FEC-4CCF-B54E-1426F62F10A8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1FEC-4CCF-B54E-1426F62F10A8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15-1FEC-4CCF-B54E-1426F62F10A8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16-1FEC-4CCF-B54E-1426F62F10A8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1FEC-4CCF-B54E-1426F62F10A8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2"/>
                <c:pt idx="0">
                  <c:v>MSD website</c:v>
                </c:pt>
                <c:pt idx="1">
                  <c:v>Agency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F4-4EF4-BAE3-A221ACA49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Calc!$AA$54</c:f>
          <c:strCache>
            <c:ptCount val="1"/>
            <c:pt idx="0">
              <c:v>FINAL DECISION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Calc!$AA$54</c:f>
              <c:strCache>
                <c:ptCount val="1"/>
                <c:pt idx="0">
                  <c:v>FINAL DECISION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CCC-9507-7696B0229515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CCC-9507-7696B0229515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9-4CCC-9507-7696B0229515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CCC-9507-7696B022951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CCC-9507-7696B0229515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E00-43D2-B29D-500BB6F27BC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00-43D2-B29D-500BB6F27BC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E00-43D2-B29D-500BB6F27BC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00-43D2-B29D-500BB6F27BC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5"/>
                <c:pt idx="0">
                  <c:v>No decision</c:v>
                </c:pt>
                <c:pt idx="1">
                  <c:v>Candidate in Process</c:v>
                </c:pt>
                <c:pt idx="2">
                  <c:v>Hired</c:v>
                </c:pt>
                <c:pt idx="3">
                  <c:v>Candidate Refusal</c:v>
                </c:pt>
                <c:pt idx="4">
                  <c:v>Not Hired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9-4CCC-9507-7696B02295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9" /><Relationship Id="rId3" Type="http://schemas.openxmlformats.org/officeDocument/2006/relationships/chart" Target="../charts/chart1.xml" /><Relationship Id="rId7" Type="http://schemas.openxmlformats.org/officeDocument/2006/relationships/chart" Target="../charts/chart5.xml" /><Relationship Id="rId12" Type="http://schemas.openxmlformats.org/officeDocument/2006/relationships/image" Target="../media/image1.png" /><Relationship Id="rId2" Type="http://schemas.openxmlformats.org/officeDocument/2006/relationships/hyperlink" Target="https://www.someka.net/?utm_source=someka&amp;utm_medium=excel&amp;utm_campaign=File_Recruitment-Tracker" TargetMode="External" /><Relationship Id="rId1" Type="http://schemas.openxmlformats.org/officeDocument/2006/relationships/hyperlink" Target="#'Terms of Use'!A4" /><Relationship Id="rId6" Type="http://schemas.openxmlformats.org/officeDocument/2006/relationships/chart" Target="../charts/chart4.xml" /><Relationship Id="rId11" Type="http://schemas.openxmlformats.org/officeDocument/2006/relationships/hyperlink" Target="#Preferences!A5" /><Relationship Id="rId5" Type="http://schemas.openxmlformats.org/officeDocument/2006/relationships/chart" Target="../charts/chart3.xml" /><Relationship Id="rId10" Type="http://schemas.openxmlformats.org/officeDocument/2006/relationships/hyperlink" Target="#Candidates!A6" /><Relationship Id="rId4" Type="http://schemas.openxmlformats.org/officeDocument/2006/relationships/chart" Target="../charts/chart2.xml" /><Relationship Id="rId9" Type="http://schemas.openxmlformats.org/officeDocument/2006/relationships/hyperlink" Target="#'Job Openings'!A6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 /><Relationship Id="rId7" Type="http://schemas.openxmlformats.org/officeDocument/2006/relationships/image" Target="../media/image1.png" /><Relationship Id="rId2" Type="http://schemas.openxmlformats.org/officeDocument/2006/relationships/hyperlink" Target="https://www.someka.net/?utm_source=someka&amp;utm_medium=excel&amp;utm_campaign=File_Recruitment-Tracker" TargetMode="External" /><Relationship Id="rId1" Type="http://schemas.openxmlformats.org/officeDocument/2006/relationships/hyperlink" Target="#'Terms of Use'!A4" /><Relationship Id="rId6" Type="http://schemas.openxmlformats.org/officeDocument/2006/relationships/hyperlink" Target="#Preferences!A5" /><Relationship Id="rId5" Type="http://schemas.openxmlformats.org/officeDocument/2006/relationships/hyperlink" Target="#Candidates!A6" /><Relationship Id="rId4" Type="http://schemas.openxmlformats.org/officeDocument/2006/relationships/hyperlink" Target="#'Job Openings'!A6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 /><Relationship Id="rId7" Type="http://schemas.openxmlformats.org/officeDocument/2006/relationships/hyperlink" Target="#Preferences!A5" /><Relationship Id="rId2" Type="http://schemas.openxmlformats.org/officeDocument/2006/relationships/hyperlink" Target="https://www.someka.net/?utm_source=someka&amp;utm_medium=excel&amp;utm_campaign=File_Recruitment-Tracker" TargetMode="External" /><Relationship Id="rId1" Type="http://schemas.openxmlformats.org/officeDocument/2006/relationships/hyperlink" Target="#'Terms of Use'!A4" /><Relationship Id="rId6" Type="http://schemas.openxmlformats.org/officeDocument/2006/relationships/hyperlink" Target="#Candidates!A6" /><Relationship Id="rId5" Type="http://schemas.openxmlformats.org/officeDocument/2006/relationships/hyperlink" Target="#'Job Openings'!A6" /><Relationship Id="rId4" Type="http://schemas.openxmlformats.org/officeDocument/2006/relationships/hyperlink" Target="#Dashboard!A9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 /><Relationship Id="rId7" Type="http://schemas.openxmlformats.org/officeDocument/2006/relationships/hyperlink" Target="#Preferences!A5" /><Relationship Id="rId2" Type="http://schemas.openxmlformats.org/officeDocument/2006/relationships/hyperlink" Target="https://www.someka.net/?utm_source=someka&amp;utm_medium=excel&amp;utm_campaign=File_Recruitment-Tracker" TargetMode="External" /><Relationship Id="rId1" Type="http://schemas.openxmlformats.org/officeDocument/2006/relationships/hyperlink" Target="#'Terms of Use'!A4" /><Relationship Id="rId6" Type="http://schemas.openxmlformats.org/officeDocument/2006/relationships/hyperlink" Target="#Candidates!A6" /><Relationship Id="rId5" Type="http://schemas.openxmlformats.org/officeDocument/2006/relationships/hyperlink" Target="#'Job Openings'!A6" /><Relationship Id="rId4" Type="http://schemas.openxmlformats.org/officeDocument/2006/relationships/hyperlink" Target="#Dashboard!A9" 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 /><Relationship Id="rId2" Type="http://schemas.openxmlformats.org/officeDocument/2006/relationships/image" Target="../media/image2.png" /><Relationship Id="rId1" Type="http://schemas.openxmlformats.org/officeDocument/2006/relationships/hyperlink" Target="https://www.someka.net/?utm_source=someka&amp;utm_medium=excel&amp;utm_campaign=File_TermsofUse" TargetMode="External" /><Relationship Id="rId4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2</xdr:col>
      <xdr:colOff>781710</xdr:colOff>
      <xdr:row>43</xdr:row>
      <xdr:rowOff>281281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11A172BB-DB8D-484B-8DB0-020C54D0A629}"/>
            </a:ext>
          </a:extLst>
        </xdr:cNvPr>
        <xdr:cNvSpPr/>
      </xdr:nvSpPr>
      <xdr:spPr>
        <a:xfrm>
          <a:off x="246529" y="7788088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sng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Terms of Use</a:t>
          </a:r>
        </a:p>
      </xdr:txBody>
    </xdr:sp>
    <xdr:clientData/>
  </xdr:twoCellAnchor>
  <xdr:twoCellAnchor editAs="oneCell">
    <xdr:from>
      <xdr:col>11</xdr:col>
      <xdr:colOff>1123967</xdr:colOff>
      <xdr:row>43</xdr:row>
      <xdr:rowOff>0</xdr:rowOff>
    </xdr:from>
    <xdr:to>
      <xdr:col>14</xdr:col>
      <xdr:colOff>0</xdr:colOff>
      <xdr:row>43</xdr:row>
      <xdr:rowOff>281281</xdr:rowOff>
    </xdr:to>
    <xdr:sp macro="" textlink="">
      <xdr:nvSpPr>
        <xdr:cNvPr id="3" name="devbysom">
          <a:hlinkClick xmlns:r="http://schemas.openxmlformats.org/officeDocument/2006/relationships" r:id="rId2" tooltip="Someka.net"/>
          <a:extLst>
            <a:ext uri="{FF2B5EF4-FFF2-40B4-BE49-F238E27FC236}">
              <a16:creationId xmlns:a16="http://schemas.microsoft.com/office/drawing/2014/main" id="{91F2C5E8-6B72-4DCF-B219-8B541FFE2239}"/>
            </a:ext>
          </a:extLst>
        </xdr:cNvPr>
        <xdr:cNvSpPr/>
      </xdr:nvSpPr>
      <xdr:spPr>
        <a:xfrm>
          <a:off x="11287702" y="7687235"/>
          <a:ext cx="1834386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none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Developed by someka.net ©</a:t>
          </a: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30617</xdr:colOff>
      <xdr:row>20</xdr:row>
      <xdr:rowOff>146118</xdr:rowOff>
    </xdr:to>
    <xdr:sp macro="" textlink="Calc!L8">
      <xdr:nvSpPr>
        <xdr:cNvPr id="10" name="Rectangle: Rounded Corners 9">
          <a:extLst>
            <a:ext uri="{FF2B5EF4-FFF2-40B4-BE49-F238E27FC236}">
              <a16:creationId xmlns:a16="http://schemas.microsoft.com/office/drawing/2014/main" id="{9809D848-355F-41A5-AF44-46AADFFE626B}"/>
            </a:ext>
          </a:extLst>
        </xdr:cNvPr>
        <xdr:cNvSpPr/>
      </xdr:nvSpPr>
      <xdr:spPr>
        <a:xfrm>
          <a:off x="10309411" y="321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-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30617</xdr:colOff>
      <xdr:row>18</xdr:row>
      <xdr:rowOff>131118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AA5DBA0-0EE4-43D0-AFA1-FB1C52CCF898}"/>
            </a:ext>
          </a:extLst>
        </xdr:cNvPr>
        <xdr:cNvSpPr/>
      </xdr:nvSpPr>
      <xdr:spPr>
        <a:xfrm>
          <a:off x="10309411" y="321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AVG. DAYS TO HIRE</a:t>
          </a: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30617</xdr:colOff>
      <xdr:row>16</xdr:row>
      <xdr:rowOff>128118</xdr:rowOff>
    </xdr:to>
    <xdr:sp macro="" textlink="Calc!M8">
      <xdr:nvSpPr>
        <xdr:cNvPr id="12" name="Rectangle: Rounded Corners 11">
          <a:extLst>
            <a:ext uri="{FF2B5EF4-FFF2-40B4-BE49-F238E27FC236}">
              <a16:creationId xmlns:a16="http://schemas.microsoft.com/office/drawing/2014/main" id="{9BC93FA0-0EA2-4B9A-B059-817C0C70C0D0}"/>
            </a:ext>
          </a:extLst>
        </xdr:cNvPr>
        <xdr:cNvSpPr/>
      </xdr:nvSpPr>
      <xdr:spPr>
        <a:xfrm>
          <a:off x="10309411" y="2438471"/>
          <a:ext cx="2664000" cy="648000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-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30617</xdr:colOff>
      <xdr:row>14</xdr:row>
      <xdr:rowOff>113118</xdr:rowOff>
    </xdr:to>
    <xdr:sp macro="" textlink="Calc!M7">
      <xdr:nvSpPr>
        <xdr:cNvPr id="13" name="Rectangle 12">
          <a:extLst>
            <a:ext uri="{FF2B5EF4-FFF2-40B4-BE49-F238E27FC236}">
              <a16:creationId xmlns:a16="http://schemas.microsoft.com/office/drawing/2014/main" id="{890BDDCD-AC83-4985-BEBC-59A7B86704FF}"/>
            </a:ext>
          </a:extLst>
        </xdr:cNvPr>
        <xdr:cNvSpPr/>
      </xdr:nvSpPr>
      <xdr:spPr>
        <a:xfrm>
          <a:off x="10309411" y="243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01EF0890-5606-427A-AE35-E9ABEA265134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COST PER HIRE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30617</xdr:colOff>
      <xdr:row>24</xdr:row>
      <xdr:rowOff>164118</xdr:rowOff>
    </xdr:to>
    <xdr:sp macro="" textlink="Calc!O8">
      <xdr:nvSpPr>
        <xdr:cNvPr id="16" name="Rectangle: Rounded Corners 15">
          <a:extLst>
            <a:ext uri="{FF2B5EF4-FFF2-40B4-BE49-F238E27FC236}">
              <a16:creationId xmlns:a16="http://schemas.microsoft.com/office/drawing/2014/main" id="{A11B5E01-3BB6-4CFA-9835-FD721FE1196B}"/>
            </a:ext>
          </a:extLst>
        </xdr:cNvPr>
        <xdr:cNvSpPr/>
      </xdr:nvSpPr>
      <xdr:spPr>
        <a:xfrm>
          <a:off x="10309411" y="399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70D4423D-6049-4081-8A2B-BF03CAE1AF0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2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30617</xdr:colOff>
      <xdr:row>22</xdr:row>
      <xdr:rowOff>149118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EFB89B-B23C-4958-A916-E8E84A2262D7}"/>
            </a:ext>
          </a:extLst>
        </xdr:cNvPr>
        <xdr:cNvSpPr/>
      </xdr:nvSpPr>
      <xdr:spPr>
        <a:xfrm>
          <a:off x="10309411" y="399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ACTIVE VACANCIES</a:t>
          </a:r>
        </a:p>
      </xdr:txBody>
    </xdr:sp>
    <xdr:clientData/>
  </xdr:twoCellAnchor>
  <xdr:twoCellAnchor editAs="oneCell">
    <xdr:from>
      <xdr:col>5</xdr:col>
      <xdr:colOff>56029</xdr:colOff>
      <xdr:row>27</xdr:row>
      <xdr:rowOff>22411</xdr:rowOff>
    </xdr:from>
    <xdr:to>
      <xdr:col>9</xdr:col>
      <xdr:colOff>0</xdr:colOff>
      <xdr:row>40</xdr:row>
      <xdr:rowOff>100854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5900D43-79BE-44FC-A82A-D7533784D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13</xdr:col>
      <xdr:colOff>33618</xdr:colOff>
      <xdr:row>40</xdr:row>
      <xdr:rowOff>100851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FD22B8E-2F15-4563-8736-010E1EA3645F}"/>
            </a:ext>
          </a:extLst>
        </xdr:cNvPr>
        <xdr:cNvGrpSpPr/>
      </xdr:nvGrpSpPr>
      <xdr:grpSpPr>
        <a:xfrm>
          <a:off x="10937937" y="4786405"/>
          <a:ext cx="2850385" cy="2745760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99E8EA97-7F56-4B6F-98A2-D8D939C0D295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Calc!N8">
        <xdr:nvSpPr>
          <xdr:cNvPr id="9" name="TextBox 8">
            <a:extLst>
              <a:ext uri="{FF2B5EF4-FFF2-40B4-BE49-F238E27FC236}">
                <a16:creationId xmlns:a16="http://schemas.microsoft.com/office/drawing/2014/main" id="{4BF6A511-A0C9-4A93-B9E5-54469D75F3A4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0%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oneCellAnchor>
    <xdr:from>
      <xdr:col>14</xdr:col>
      <xdr:colOff>532302</xdr:colOff>
      <xdr:row>6</xdr:row>
      <xdr:rowOff>63061</xdr:rowOff>
    </xdr:from>
    <xdr:ext cx="2664000" cy="1312392"/>
    <xdr:sp macro="" textlink="">
      <xdr:nvSpPr>
        <xdr:cNvPr id="31" name="yellownotes">
          <a:extLst>
            <a:ext uri="{FF2B5EF4-FFF2-40B4-BE49-F238E27FC236}">
              <a16:creationId xmlns:a16="http://schemas.microsoft.com/office/drawing/2014/main" id="{6266D479-6476-436C-B2B2-872F2AF54F2B}"/>
            </a:ext>
          </a:extLst>
        </xdr:cNvPr>
        <xdr:cNvSpPr txBox="1"/>
      </xdr:nvSpPr>
      <xdr:spPr>
        <a:xfrm>
          <a:off x="13777655" y="1060385"/>
          <a:ext cx="2664000" cy="131239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t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You can see the dynamic statistics in the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You can filter 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data based on date, job IDs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,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r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ecruiter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name or department</a:t>
          </a: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Use this panel after you have filled in the data to get important insights.</a:t>
          </a:r>
        </a:p>
      </xdr:txBody>
    </xdr:sp>
    <xdr:clientData fPrintsWithSheet="0"/>
  </xdr:oneCellAnchor>
  <xdr:twoCellAnchor editAs="oneCell">
    <xdr:from>
      <xdr:col>14</xdr:col>
      <xdr:colOff>88704</xdr:colOff>
      <xdr:row>6</xdr:row>
      <xdr:rowOff>14115</xdr:rowOff>
    </xdr:from>
    <xdr:to>
      <xdr:col>14</xdr:col>
      <xdr:colOff>431604</xdr:colOff>
      <xdr:row>7</xdr:row>
      <xdr:rowOff>20680</xdr:rowOff>
    </xdr:to>
    <xdr:sp macro="" textlink="">
      <xdr:nvSpPr>
        <xdr:cNvPr id="32" name="Left Arrow 1">
          <a:extLst>
            <a:ext uri="{FF2B5EF4-FFF2-40B4-BE49-F238E27FC236}">
              <a16:creationId xmlns:a16="http://schemas.microsoft.com/office/drawing/2014/main" id="{DA5C918E-4FEB-4C45-9FBC-73AC7233AD11}"/>
            </a:ext>
          </a:extLst>
        </xdr:cNvPr>
        <xdr:cNvSpPr/>
      </xdr:nvSpPr>
      <xdr:spPr>
        <a:xfrm>
          <a:off x="13334057" y="1011439"/>
          <a:ext cx="342900" cy="253095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30617</xdr:colOff>
      <xdr:row>12</xdr:row>
      <xdr:rowOff>110118</xdr:rowOff>
    </xdr:to>
    <xdr:sp macro="" textlink="Calc!P8">
      <xdr:nvSpPr>
        <xdr:cNvPr id="33" name="Rectangle: Rounded Corners 32">
          <a:extLst>
            <a:ext uri="{FF2B5EF4-FFF2-40B4-BE49-F238E27FC236}">
              <a16:creationId xmlns:a16="http://schemas.microsoft.com/office/drawing/2014/main" id="{6532CFAC-4AFE-4803-B141-EA4774BB8E39}"/>
            </a:ext>
          </a:extLst>
        </xdr:cNvPr>
        <xdr:cNvSpPr/>
      </xdr:nvSpPr>
      <xdr:spPr>
        <a:xfrm>
          <a:off x="10309411" y="1658471"/>
          <a:ext cx="2664000" cy="648000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30617</xdr:colOff>
      <xdr:row>10</xdr:row>
      <xdr:rowOff>95118</xdr:rowOff>
    </xdr:to>
    <xdr:sp macro="" textlink="Calc!P7">
      <xdr:nvSpPr>
        <xdr:cNvPr id="37" name="Rectangle 36">
          <a:extLst>
            <a:ext uri="{FF2B5EF4-FFF2-40B4-BE49-F238E27FC236}">
              <a16:creationId xmlns:a16="http://schemas.microsoft.com/office/drawing/2014/main" id="{0BFBD21D-580D-4C4F-B45C-D10F8AABFE01}"/>
            </a:ext>
          </a:extLst>
        </xdr:cNvPr>
        <xdr:cNvSpPr/>
      </xdr:nvSpPr>
      <xdr:spPr>
        <a:xfrm>
          <a:off x="10309411" y="165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3B4B605-C31D-4FDD-A089-87977BE54D5A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TOTAL HIRING COST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</xdr:col>
      <xdr:colOff>123265</xdr:colOff>
      <xdr:row>9</xdr:row>
      <xdr:rowOff>33618</xdr:rowOff>
    </xdr:from>
    <xdr:to>
      <xdr:col>5</xdr:col>
      <xdr:colOff>1176617</xdr:colOff>
      <xdr:row>24</xdr:row>
      <xdr:rowOff>164118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DA3CC44B-311A-4861-A151-0A69FF30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1266264</xdr:colOff>
      <xdr:row>9</xdr:row>
      <xdr:rowOff>33618</xdr:rowOff>
    </xdr:from>
    <xdr:to>
      <xdr:col>9</xdr:col>
      <xdr:colOff>11206</xdr:colOff>
      <xdr:row>24</xdr:row>
      <xdr:rowOff>164118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9FD1890-96E8-4329-B106-4ADE458DE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14</xdr:col>
      <xdr:colOff>532302</xdr:colOff>
      <xdr:row>13</xdr:row>
      <xdr:rowOff>166785</xdr:rowOff>
    </xdr:from>
    <xdr:ext cx="2664000" cy="2428082"/>
    <xdr:sp macro="" textlink="">
      <xdr:nvSpPr>
        <xdr:cNvPr id="40" name="yellownotes">
          <a:extLst>
            <a:ext uri="{FF2B5EF4-FFF2-40B4-BE49-F238E27FC236}">
              <a16:creationId xmlns:a16="http://schemas.microsoft.com/office/drawing/2014/main" id="{3DB80484-53B9-4CC8-BAEE-FDB52EEB3C2D}"/>
            </a:ext>
          </a:extLst>
        </xdr:cNvPr>
        <xdr:cNvSpPr txBox="1"/>
      </xdr:nvSpPr>
      <xdr:spPr>
        <a:xfrm>
          <a:off x="13777655" y="2531226"/>
          <a:ext cx="2664000" cy="242808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t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DATE RANGE FILTERING</a:t>
          </a:r>
        </a:p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are using filtering by date you need to be aware that output of each chart might be related to different date here is a dependency information: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Vacancies statistics date filter is based on vacancy opening date.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Candidate statistics date filter is applied to the date of application by a candidate.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Monthly number of applications has its separate yearly filter (also related to date of application).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All the other filters are applicable to all the charts in the same manner. </a:t>
          </a:r>
          <a:endParaRPr lang="en-US" sz="1050" b="0">
            <a:effectLst/>
          </a:endParaRPr>
        </a:p>
      </xdr:txBody>
    </xdr:sp>
    <xdr:clientData fPrintsWithSheet="0"/>
  </xdr:oneCellAnchor>
  <xdr:twoCellAnchor editAs="oneCell">
    <xdr:from>
      <xdr:col>5</xdr:col>
      <xdr:colOff>56030</xdr:colOff>
      <xdr:row>26</xdr:row>
      <xdr:rowOff>11205</xdr:rowOff>
    </xdr:from>
    <xdr:to>
      <xdr:col>7</xdr:col>
      <xdr:colOff>0</xdr:colOff>
      <xdr:row>27</xdr:row>
      <xdr:rowOff>78441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2D8192-AAA9-4BC2-B3A1-772C2A8FC8C4}"/>
            </a:ext>
          </a:extLst>
        </xdr:cNvPr>
        <xdr:cNvSpPr txBox="1"/>
      </xdr:nvSpPr>
      <xdr:spPr>
        <a:xfrm>
          <a:off x="3989295" y="4751293"/>
          <a:ext cx="3238499" cy="3137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="1" i="0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NUMBER OF APPLICATIONS BY MONTH</a:t>
          </a:r>
          <a:endParaRPr lang="en-US" sz="1050" b="1" i="0" baseline="0">
            <a:solidFill>
              <a:schemeClr val="dk1"/>
            </a:solidFill>
            <a:effectLst/>
            <a:latin typeface="Corbel" panose="020B0503020204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145676</xdr:colOff>
      <xdr:row>26</xdr:row>
      <xdr:rowOff>11207</xdr:rowOff>
    </xdr:from>
    <xdr:to>
      <xdr:col>4</xdr:col>
      <xdr:colOff>1011440</xdr:colOff>
      <xdr:row>40</xdr:row>
      <xdr:rowOff>89648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3DF0603B-8A83-4B1D-9E07-3F3E3BB5E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4</xdr:col>
      <xdr:colOff>896480</xdr:colOff>
      <xdr:row>1</xdr:row>
      <xdr:rowOff>137547</xdr:rowOff>
    </xdr:from>
    <xdr:to>
      <xdr:col>5</xdr:col>
      <xdr:colOff>1031127</xdr:colOff>
      <xdr:row>2</xdr:row>
      <xdr:rowOff>179018</xdr:rowOff>
    </xdr:to>
    <xdr:sp macro="" textlink="">
      <xdr:nvSpPr>
        <xdr:cNvPr id="54" name="Rectangle: Rounded Corners 5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EF617B1F-A8F8-4776-AC25-1C2E38DD835F}"/>
            </a:ext>
          </a:extLst>
        </xdr:cNvPr>
        <xdr:cNvSpPr/>
      </xdr:nvSpPr>
      <xdr:spPr>
        <a:xfrm>
          <a:off x="3776392" y="227194"/>
          <a:ext cx="1188000" cy="288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 editAs="oneCell">
    <xdr:from>
      <xdr:col>5</xdr:col>
      <xdr:colOff>1152565</xdr:colOff>
      <xdr:row>1</xdr:row>
      <xdr:rowOff>137547</xdr:rowOff>
    </xdr:from>
    <xdr:to>
      <xdr:col>6</xdr:col>
      <xdr:colOff>827771</xdr:colOff>
      <xdr:row>2</xdr:row>
      <xdr:rowOff>179018</xdr:rowOff>
    </xdr:to>
    <xdr:sp macro="" textlink="">
      <xdr:nvSpPr>
        <xdr:cNvPr id="55" name="Rectangle: Rounded Corners 54">
          <a:hlinkClick xmlns:r="http://schemas.openxmlformats.org/officeDocument/2006/relationships" r:id="rId9" tooltip="Vacancies"/>
          <a:extLst>
            <a:ext uri="{FF2B5EF4-FFF2-40B4-BE49-F238E27FC236}">
              <a16:creationId xmlns:a16="http://schemas.microsoft.com/office/drawing/2014/main" id="{E4C94823-4489-4F55-B3BE-2A80B80B08CF}"/>
            </a:ext>
          </a:extLst>
        </xdr:cNvPr>
        <xdr:cNvSpPr/>
      </xdr:nvSpPr>
      <xdr:spPr>
        <a:xfrm>
          <a:off x="5085830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VACANCIES</a:t>
          </a:r>
        </a:p>
      </xdr:txBody>
    </xdr:sp>
    <xdr:clientData/>
  </xdr:twoCellAnchor>
  <xdr:twoCellAnchor editAs="oneCell">
    <xdr:from>
      <xdr:col>6</xdr:col>
      <xdr:colOff>949209</xdr:colOff>
      <xdr:row>1</xdr:row>
      <xdr:rowOff>137547</xdr:rowOff>
    </xdr:from>
    <xdr:to>
      <xdr:col>7</xdr:col>
      <xdr:colOff>355474</xdr:colOff>
      <xdr:row>2</xdr:row>
      <xdr:rowOff>179018</xdr:rowOff>
    </xdr:to>
    <xdr:sp macro="" textlink="">
      <xdr:nvSpPr>
        <xdr:cNvPr id="56" name="Rectangle: Rounded Corners 55">
          <a:hlinkClick xmlns:r="http://schemas.openxmlformats.org/officeDocument/2006/relationships" r:id="rId10" tooltip="Candidates"/>
          <a:extLst>
            <a:ext uri="{FF2B5EF4-FFF2-40B4-BE49-F238E27FC236}">
              <a16:creationId xmlns:a16="http://schemas.microsoft.com/office/drawing/2014/main" id="{2B30C092-4EFD-4BB1-A92C-E3BF3DDAD7C3}"/>
            </a:ext>
          </a:extLst>
        </xdr:cNvPr>
        <xdr:cNvSpPr/>
      </xdr:nvSpPr>
      <xdr:spPr>
        <a:xfrm>
          <a:off x="6395268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CANDIDATES</a:t>
          </a:r>
        </a:p>
      </xdr:txBody>
    </xdr:sp>
    <xdr:clientData/>
  </xdr:twoCellAnchor>
  <xdr:twoCellAnchor editAs="oneCell">
    <xdr:from>
      <xdr:col>7</xdr:col>
      <xdr:colOff>476912</xdr:colOff>
      <xdr:row>1</xdr:row>
      <xdr:rowOff>137547</xdr:rowOff>
    </xdr:from>
    <xdr:to>
      <xdr:col>7</xdr:col>
      <xdr:colOff>1664912</xdr:colOff>
      <xdr:row>2</xdr:row>
      <xdr:rowOff>179018</xdr:rowOff>
    </xdr:to>
    <xdr:sp macro="" textlink="">
      <xdr:nvSpPr>
        <xdr:cNvPr id="57" name="Rectangle: Rounded Corners 56">
          <a:hlinkClick xmlns:r="http://schemas.openxmlformats.org/officeDocument/2006/relationships" r:id="rId11" tooltip="Settings"/>
          <a:extLst>
            <a:ext uri="{FF2B5EF4-FFF2-40B4-BE49-F238E27FC236}">
              <a16:creationId xmlns:a16="http://schemas.microsoft.com/office/drawing/2014/main" id="{C12D114D-B0B5-47A1-AF4A-22F5691ABCCC}"/>
            </a:ext>
          </a:extLst>
        </xdr:cNvPr>
        <xdr:cNvSpPr/>
      </xdr:nvSpPr>
      <xdr:spPr>
        <a:xfrm>
          <a:off x="7704706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360705</xdr:colOff>
      <xdr:row>2</xdr:row>
      <xdr:rowOff>244015</xdr:rowOff>
    </xdr:to>
    <xdr:pic>
      <xdr:nvPicPr>
        <xdr:cNvPr id="8" name="mainicon">
          <a:extLst>
            <a:ext uri="{FF2B5EF4-FFF2-40B4-BE49-F238E27FC236}">
              <a16:creationId xmlns:a16="http://schemas.microsoft.com/office/drawing/2014/main" id="{4064FE93-F36E-489A-A81F-A7ADCDEB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29" y="148191"/>
          <a:ext cx="432000" cy="4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1006</xdr:row>
      <xdr:rowOff>0</xdr:rowOff>
    </xdr:from>
    <xdr:to>
      <xdr:col>2</xdr:col>
      <xdr:colOff>513330</xdr:colOff>
      <xdr:row>1006</xdr:row>
      <xdr:rowOff>281281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5A97B1C0-6DCC-4785-887A-B73E141B8755}"/>
            </a:ext>
          </a:extLst>
        </xdr:cNvPr>
        <xdr:cNvSpPr/>
      </xdr:nvSpPr>
      <xdr:spPr>
        <a:xfrm>
          <a:off x="247650" y="19167157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sng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Terms of Use</a:t>
          </a:r>
        </a:p>
      </xdr:txBody>
    </xdr:sp>
    <xdr:clientData/>
  </xdr:twoCellAnchor>
  <xdr:twoCellAnchor editAs="oneCell">
    <xdr:from>
      <xdr:col>8</xdr:col>
      <xdr:colOff>994539</xdr:colOff>
      <xdr:row>1006</xdr:row>
      <xdr:rowOff>0</xdr:rowOff>
    </xdr:from>
    <xdr:to>
      <xdr:col>11</xdr:col>
      <xdr:colOff>0</xdr:colOff>
      <xdr:row>1006</xdr:row>
      <xdr:rowOff>281281</xdr:rowOff>
    </xdr:to>
    <xdr:sp macro="" textlink="">
      <xdr:nvSpPr>
        <xdr:cNvPr id="3" name="devbysom">
          <a:hlinkClick xmlns:r="http://schemas.openxmlformats.org/officeDocument/2006/relationships" r:id="rId2" tooltip="Someka.net"/>
          <a:extLst>
            <a:ext uri="{FF2B5EF4-FFF2-40B4-BE49-F238E27FC236}">
              <a16:creationId xmlns:a16="http://schemas.microsoft.com/office/drawing/2014/main" id="{6914CEBD-1917-4E6D-B83F-408D56443CF1}"/>
            </a:ext>
          </a:extLst>
        </xdr:cNvPr>
        <xdr:cNvSpPr/>
      </xdr:nvSpPr>
      <xdr:spPr>
        <a:xfrm>
          <a:off x="10767189" y="191547750"/>
          <a:ext cx="1834386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none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Developed by someka.net ©</a:t>
          </a:r>
        </a:p>
      </xdr:txBody>
    </xdr:sp>
    <xdr:clientData/>
  </xdr:twoCellAnchor>
  <xdr:twoCellAnchor editAs="oneCell">
    <xdr:from>
      <xdr:col>11</xdr:col>
      <xdr:colOff>142875</xdr:colOff>
      <xdr:row>4</xdr:row>
      <xdr:rowOff>0</xdr:rowOff>
    </xdr:from>
    <xdr:to>
      <xdr:col>16</xdr:col>
      <xdr:colOff>147895</xdr:colOff>
      <xdr:row>16</xdr:row>
      <xdr:rowOff>40234</xdr:rowOff>
    </xdr:to>
    <xdr:sp macro="" textlink="">
      <xdr:nvSpPr>
        <xdr:cNvPr id="15" name="yellownotes">
          <a:extLst>
            <a:ext uri="{FF2B5EF4-FFF2-40B4-BE49-F238E27FC236}">
              <a16:creationId xmlns:a16="http://schemas.microsoft.com/office/drawing/2014/main" id="{59E5AF5F-43B0-4F1C-B7F5-0005E8954CC3}"/>
            </a:ext>
          </a:extLst>
        </xdr:cNvPr>
        <xdr:cNvSpPr txBox="1"/>
      </xdr:nvSpPr>
      <xdr:spPr>
        <a:xfrm>
          <a:off x="12744450" y="695325"/>
          <a:ext cx="2957770" cy="2402434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note that some data in dropdown lists are coming from Settings, so please update that first.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It is very important to input dates and costs for the dashboard to give you accurate stats.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do not duplicate the Job Id. Each ID must be different from another one.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see the status cell change color to yellow, please change the status to "Filled" - that means one of your candidates was hired for this position.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After you change the status to "Filled" remember to update also the "New hire start date" - it is important to calculate the average time of hire on the dashboard.</a:t>
          </a:r>
        </a:p>
      </xdr:txBody>
    </xdr:sp>
    <xdr:clientData fPrintsWithSheet="0"/>
  </xdr:twoCellAnchor>
  <xdr:twoCellAnchor editAs="oneCell">
    <xdr:from>
      <xdr:col>3</xdr:col>
      <xdr:colOff>648225</xdr:colOff>
      <xdr:row>1</xdr:row>
      <xdr:rowOff>148753</xdr:rowOff>
    </xdr:from>
    <xdr:to>
      <xdr:col>3</xdr:col>
      <xdr:colOff>1656225</xdr:colOff>
      <xdr:row>2</xdr:row>
      <xdr:rowOff>180699</xdr:rowOff>
    </xdr:to>
    <xdr:sp macro="" textlink="">
      <xdr:nvSpPr>
        <xdr:cNvPr id="41" name="Rectangle: Rounded Corners 40">
          <a:hlinkClick xmlns:r="http://schemas.openxmlformats.org/officeDocument/2006/relationships" r:id="rId3" tooltip="Dashboard"/>
          <a:extLst>
            <a:ext uri="{FF2B5EF4-FFF2-40B4-BE49-F238E27FC236}">
              <a16:creationId xmlns:a16="http://schemas.microsoft.com/office/drawing/2014/main" id="{34FB40BB-5899-4CD5-9216-913DE2E604D2}"/>
            </a:ext>
          </a:extLst>
        </xdr:cNvPr>
        <xdr:cNvSpPr/>
      </xdr:nvSpPr>
      <xdr:spPr>
        <a:xfrm>
          <a:off x="31914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3</xdr:col>
      <xdr:colOff>1778525</xdr:colOff>
      <xdr:row>1</xdr:row>
      <xdr:rowOff>148753</xdr:rowOff>
    </xdr:from>
    <xdr:to>
      <xdr:col>4</xdr:col>
      <xdr:colOff>872000</xdr:colOff>
      <xdr:row>2</xdr:row>
      <xdr:rowOff>180699</xdr:rowOff>
    </xdr:to>
    <xdr:sp macro="" textlink="">
      <xdr:nvSpPr>
        <xdr:cNvPr id="42" name="Rectangle: Rounded Corners 41">
          <a:hlinkClick xmlns:r="http://schemas.openxmlformats.org/officeDocument/2006/relationships" r:id="rId4" tooltip="Vacancies"/>
          <a:extLst>
            <a:ext uri="{FF2B5EF4-FFF2-40B4-BE49-F238E27FC236}">
              <a16:creationId xmlns:a16="http://schemas.microsoft.com/office/drawing/2014/main" id="{7822534E-860C-4777-968D-455EEAD02BEA}"/>
            </a:ext>
          </a:extLst>
        </xdr:cNvPr>
        <xdr:cNvSpPr/>
      </xdr:nvSpPr>
      <xdr:spPr>
        <a:xfrm>
          <a:off x="4321700" y="234478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4</xdr:col>
      <xdr:colOff>994300</xdr:colOff>
      <xdr:row>1</xdr:row>
      <xdr:rowOff>148753</xdr:rowOff>
    </xdr:from>
    <xdr:to>
      <xdr:col>5</xdr:col>
      <xdr:colOff>821200</xdr:colOff>
      <xdr:row>2</xdr:row>
      <xdr:rowOff>180699</xdr:rowOff>
    </xdr:to>
    <xdr:sp macro="" textlink="">
      <xdr:nvSpPr>
        <xdr:cNvPr id="43" name="Rectangle: Rounded Corners 42">
          <a:hlinkClick xmlns:r="http://schemas.openxmlformats.org/officeDocument/2006/relationships" r:id="rId5" tooltip="Candidates"/>
          <a:extLst>
            <a:ext uri="{FF2B5EF4-FFF2-40B4-BE49-F238E27FC236}">
              <a16:creationId xmlns:a16="http://schemas.microsoft.com/office/drawing/2014/main" id="{6318011F-1940-46C8-A632-E20453FCC50E}"/>
            </a:ext>
          </a:extLst>
        </xdr:cNvPr>
        <xdr:cNvSpPr/>
      </xdr:nvSpPr>
      <xdr:spPr>
        <a:xfrm>
          <a:off x="54520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5</xdr:col>
      <xdr:colOff>943500</xdr:colOff>
      <xdr:row>1</xdr:row>
      <xdr:rowOff>148753</xdr:rowOff>
    </xdr:from>
    <xdr:to>
      <xdr:col>6</xdr:col>
      <xdr:colOff>322725</xdr:colOff>
      <xdr:row>2</xdr:row>
      <xdr:rowOff>180699</xdr:rowOff>
    </xdr:to>
    <xdr:sp macro="" textlink="">
      <xdr:nvSpPr>
        <xdr:cNvPr id="44" name="Rectangle: Rounded Corners 43">
          <a:hlinkClick xmlns:r="http://schemas.openxmlformats.org/officeDocument/2006/relationships" r:id="rId6" tooltip="Settings"/>
          <a:extLst>
            <a:ext uri="{FF2B5EF4-FFF2-40B4-BE49-F238E27FC236}">
              <a16:creationId xmlns:a16="http://schemas.microsoft.com/office/drawing/2014/main" id="{472E9EAA-8B02-4346-BAFC-A11775220484}"/>
            </a:ext>
          </a:extLst>
        </xdr:cNvPr>
        <xdr:cNvSpPr/>
      </xdr:nvSpPr>
      <xdr:spPr>
        <a:xfrm>
          <a:off x="65823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92325</xdr:colOff>
      <xdr:row>2</xdr:row>
      <xdr:rowOff>242894</xdr:rowOff>
    </xdr:to>
    <xdr:pic>
      <xdr:nvPicPr>
        <xdr:cNvPr id="45" name="mainicon">
          <a:extLst>
            <a:ext uri="{FF2B5EF4-FFF2-40B4-BE49-F238E27FC236}">
              <a16:creationId xmlns:a16="http://schemas.microsoft.com/office/drawing/2014/main" id="{8FB83B1A-B803-435D-A7C5-26681440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3006</xdr:row>
      <xdr:rowOff>0</xdr:rowOff>
    </xdr:from>
    <xdr:to>
      <xdr:col>2</xdr:col>
      <xdr:colOff>475230</xdr:colOff>
      <xdr:row>3006</xdr:row>
      <xdr:rowOff>281281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B3C0B3A3-2D6E-41CF-8FF4-DA0BE70CE948}"/>
            </a:ext>
          </a:extLst>
        </xdr:cNvPr>
        <xdr:cNvSpPr/>
      </xdr:nvSpPr>
      <xdr:spPr>
        <a:xfrm>
          <a:off x="247650" y="57345262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sng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Terms of Use</a:t>
          </a:r>
        </a:p>
      </xdr:txBody>
    </xdr:sp>
    <xdr:clientData/>
  </xdr:twoCellAnchor>
  <xdr:twoCellAnchor editAs="oneCell">
    <xdr:from>
      <xdr:col>13</xdr:col>
      <xdr:colOff>880239</xdr:colOff>
      <xdr:row>3006</xdr:row>
      <xdr:rowOff>0</xdr:rowOff>
    </xdr:from>
    <xdr:to>
      <xdr:col>14</xdr:col>
      <xdr:colOff>0</xdr:colOff>
      <xdr:row>3006</xdr:row>
      <xdr:rowOff>281281</xdr:rowOff>
    </xdr:to>
    <xdr:sp macro="" textlink="">
      <xdr:nvSpPr>
        <xdr:cNvPr id="3" name="devbysom">
          <a:hlinkClick xmlns:r="http://schemas.openxmlformats.org/officeDocument/2006/relationships" r:id="rId2" tooltip="Someka.net"/>
          <a:extLst>
            <a:ext uri="{FF2B5EF4-FFF2-40B4-BE49-F238E27FC236}">
              <a16:creationId xmlns:a16="http://schemas.microsoft.com/office/drawing/2014/main" id="{7D8C3E43-FDA0-4375-9D42-4BD4B31A568C}"/>
            </a:ext>
          </a:extLst>
        </xdr:cNvPr>
        <xdr:cNvSpPr/>
      </xdr:nvSpPr>
      <xdr:spPr>
        <a:xfrm>
          <a:off x="10948164" y="572547750"/>
          <a:ext cx="1834386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none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Developed by someka.net ©</a:t>
          </a:r>
        </a:p>
      </xdr:txBody>
    </xdr:sp>
    <xdr:clientData/>
  </xdr:twoCellAnchor>
  <xdr:oneCellAnchor>
    <xdr:from>
      <xdr:col>19</xdr:col>
      <xdr:colOff>105470</xdr:colOff>
      <xdr:row>4</xdr:row>
      <xdr:rowOff>4847</xdr:rowOff>
    </xdr:from>
    <xdr:ext cx="2856805" cy="2594795"/>
    <xdr:sp macro="" textlink="">
      <xdr:nvSpPr>
        <xdr:cNvPr id="15" name="yellownotes">
          <a:extLst>
            <a:ext uri="{FF2B5EF4-FFF2-40B4-BE49-F238E27FC236}">
              <a16:creationId xmlns:a16="http://schemas.microsoft.com/office/drawing/2014/main" id="{A2E2FFE9-8E70-47E3-9594-79D103A81FF1}"/>
            </a:ext>
          </a:extLst>
        </xdr:cNvPr>
        <xdr:cNvSpPr txBox="1"/>
      </xdr:nvSpPr>
      <xdr:spPr>
        <a:xfrm>
          <a:off x="12888020" y="852572"/>
          <a:ext cx="2856805" cy="259479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Important: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Start from choosing "Job ID". It is coming from the vacancies section.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Here you can enter all job applications.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Some data can be selected with drop-downs, some will be dynamically shown, and some others need to be entered manually.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note that you must select the phase and decision of the application.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The information in this page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is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dynamically reported in the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Open the grouping for manager views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( First "+" sign) if only you would like to also see what their decision is. (Their decision will not be displayed on the dashboard)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 fPrintsWithSheet="0"/>
  </xdr:oneCellAnchor>
  <xdr:twoCellAnchor editAs="oneCell">
    <xdr:from>
      <xdr:col>1</xdr:col>
      <xdr:colOff>108000</xdr:colOff>
      <xdr:row>1</xdr:row>
      <xdr:rowOff>58544</xdr:rowOff>
    </xdr:from>
    <xdr:to>
      <xdr:col>2</xdr:col>
      <xdr:colOff>54225</xdr:colOff>
      <xdr:row>2</xdr:row>
      <xdr:rowOff>242894</xdr:rowOff>
    </xdr:to>
    <xdr:pic>
      <xdr:nvPicPr>
        <xdr:cNvPr id="33" name="mainicon">
          <a:extLst>
            <a:ext uri="{FF2B5EF4-FFF2-40B4-BE49-F238E27FC236}">
              <a16:creationId xmlns:a16="http://schemas.microsoft.com/office/drawing/2014/main" id="{83228BE2-E4CD-4A7F-B490-D76E7C4E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152925</xdr:colOff>
      <xdr:row>1</xdr:row>
      <xdr:rowOff>139228</xdr:rowOff>
    </xdr:from>
    <xdr:to>
      <xdr:col>5</xdr:col>
      <xdr:colOff>46500</xdr:colOff>
      <xdr:row>2</xdr:row>
      <xdr:rowOff>171174</xdr:rowOff>
    </xdr:to>
    <xdr:sp macro="" textlink="">
      <xdr:nvSpPr>
        <xdr:cNvPr id="13" name="Rectangle: Rounded Corners 12">
          <a:hlinkClick xmlns:r="http://schemas.openxmlformats.org/officeDocument/2006/relationships" r:id="rId4" tooltip="Dashboard"/>
          <a:extLst>
            <a:ext uri="{FF2B5EF4-FFF2-40B4-BE49-F238E27FC236}">
              <a16:creationId xmlns:a16="http://schemas.microsoft.com/office/drawing/2014/main" id="{B440841A-DFF4-4276-8B1C-DE0F66DC1DE7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5</xdr:col>
      <xdr:colOff>168800</xdr:colOff>
      <xdr:row>1</xdr:row>
      <xdr:rowOff>139228</xdr:rowOff>
    </xdr:from>
    <xdr:to>
      <xdr:col>6</xdr:col>
      <xdr:colOff>62375</xdr:colOff>
      <xdr:row>2</xdr:row>
      <xdr:rowOff>171174</xdr:rowOff>
    </xdr:to>
    <xdr:sp macro="" textlink="">
      <xdr:nvSpPr>
        <xdr:cNvPr id="14" name="Rectangle: Rounded Corners 13">
          <a:hlinkClick xmlns:r="http://schemas.openxmlformats.org/officeDocument/2006/relationships" r:id="rId5" tooltip="Vacancies"/>
          <a:extLst>
            <a:ext uri="{FF2B5EF4-FFF2-40B4-BE49-F238E27FC236}">
              <a16:creationId xmlns:a16="http://schemas.microsoft.com/office/drawing/2014/main" id="{13D4CAFA-9571-4D8A-9A74-BA130DB44F92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184675</xdr:colOff>
      <xdr:row>1</xdr:row>
      <xdr:rowOff>139228</xdr:rowOff>
    </xdr:from>
    <xdr:to>
      <xdr:col>7</xdr:col>
      <xdr:colOff>30625</xdr:colOff>
      <xdr:row>2</xdr:row>
      <xdr:rowOff>171174</xdr:rowOff>
    </xdr:to>
    <xdr:sp macro="" textlink="">
      <xdr:nvSpPr>
        <xdr:cNvPr id="16" name="Rectangle: Rounded Corners 15">
          <a:hlinkClick xmlns:r="http://schemas.openxmlformats.org/officeDocument/2006/relationships" r:id="rId6" tooltip="Candidates"/>
          <a:extLst>
            <a:ext uri="{FF2B5EF4-FFF2-40B4-BE49-F238E27FC236}">
              <a16:creationId xmlns:a16="http://schemas.microsoft.com/office/drawing/2014/main" id="{D56B5C2E-1D0D-4784-B192-6FF455D78E5E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7</xdr:col>
      <xdr:colOff>152925</xdr:colOff>
      <xdr:row>1</xdr:row>
      <xdr:rowOff>139228</xdr:rowOff>
    </xdr:from>
    <xdr:to>
      <xdr:col>8</xdr:col>
      <xdr:colOff>284625</xdr:colOff>
      <xdr:row>2</xdr:row>
      <xdr:rowOff>171174</xdr:rowOff>
    </xdr:to>
    <xdr:sp macro="" textlink="">
      <xdr:nvSpPr>
        <xdr:cNvPr id="17" name="Rectangle: Rounded Corners 16">
          <a:hlinkClick xmlns:r="http://schemas.openxmlformats.org/officeDocument/2006/relationships" r:id="rId7" tooltip="Settings"/>
          <a:extLst>
            <a:ext uri="{FF2B5EF4-FFF2-40B4-BE49-F238E27FC236}">
              <a16:creationId xmlns:a16="http://schemas.microsoft.com/office/drawing/2014/main" id="{369B8244-9A3F-4A21-8946-8CEFDF15884F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2</xdr:col>
      <xdr:colOff>875280</xdr:colOff>
      <xdr:row>29</xdr:row>
      <xdr:rowOff>281281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32A4D8AA-FB3A-453E-922A-D91D13BE2976}"/>
            </a:ext>
          </a:extLst>
        </xdr:cNvPr>
        <xdr:cNvSpPr/>
      </xdr:nvSpPr>
      <xdr:spPr>
        <a:xfrm>
          <a:off x="247650" y="5810250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sng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Terms of Use</a:t>
          </a:r>
        </a:p>
      </xdr:txBody>
    </xdr:sp>
    <xdr:clientData/>
  </xdr:twoCellAnchor>
  <xdr:twoCellAnchor editAs="oneCell">
    <xdr:from>
      <xdr:col>10</xdr:col>
      <xdr:colOff>480189</xdr:colOff>
      <xdr:row>29</xdr:row>
      <xdr:rowOff>4469</xdr:rowOff>
    </xdr:from>
    <xdr:to>
      <xdr:col>13</xdr:col>
      <xdr:colOff>0</xdr:colOff>
      <xdr:row>30</xdr:row>
      <xdr:rowOff>0</xdr:rowOff>
    </xdr:to>
    <xdr:sp macro="" textlink="">
      <xdr:nvSpPr>
        <xdr:cNvPr id="3" name="devbysom">
          <a:hlinkClick xmlns:r="http://schemas.openxmlformats.org/officeDocument/2006/relationships" r:id="rId2" tooltip="Someka.net"/>
          <a:extLst>
            <a:ext uri="{FF2B5EF4-FFF2-40B4-BE49-F238E27FC236}">
              <a16:creationId xmlns:a16="http://schemas.microsoft.com/office/drawing/2014/main" id="{92665140-7A29-4C13-9EC6-96E58AB98A56}"/>
            </a:ext>
          </a:extLst>
        </xdr:cNvPr>
        <xdr:cNvSpPr/>
      </xdr:nvSpPr>
      <xdr:spPr>
        <a:xfrm>
          <a:off x="8214489" y="5814719"/>
          <a:ext cx="1834386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none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Developed by someka.net ©</a:t>
          </a:r>
        </a:p>
      </xdr:txBody>
    </xdr:sp>
    <xdr:clientData/>
  </xdr:twoCellAnchor>
  <xdr:twoCellAnchor editAs="oneCell">
    <xdr:from>
      <xdr:col>13</xdr:col>
      <xdr:colOff>508942</xdr:colOff>
      <xdr:row>2</xdr:row>
      <xdr:rowOff>100833</xdr:rowOff>
    </xdr:from>
    <xdr:to>
      <xdr:col>18</xdr:col>
      <xdr:colOff>76192</xdr:colOff>
      <xdr:row>12</xdr:row>
      <xdr:rowOff>11289</xdr:rowOff>
    </xdr:to>
    <xdr:sp macro="" textlink="">
      <xdr:nvSpPr>
        <xdr:cNvPr id="14" name="yellownotes">
          <a:extLst>
            <a:ext uri="{FF2B5EF4-FFF2-40B4-BE49-F238E27FC236}">
              <a16:creationId xmlns:a16="http://schemas.microsoft.com/office/drawing/2014/main" id="{E22DAAF7-5D5E-41C0-9A18-1F21B7B3A9E3}"/>
            </a:ext>
          </a:extLst>
        </xdr:cNvPr>
        <xdr:cNvSpPr txBox="1"/>
      </xdr:nvSpPr>
      <xdr:spPr>
        <a:xfrm>
          <a:off x="10557817" y="434208"/>
          <a:ext cx="2520000" cy="1786881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In this page you can check and update the settings according to your preferences/needs.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be careful with some of the settings that are marked in red.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Read the comment of the cells before changing something.</a:t>
          </a:r>
          <a:endParaRPr lang="tr-TR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update the currency symbol that will be later visible in the dashboard.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13</xdr:col>
      <xdr:colOff>111833</xdr:colOff>
      <xdr:row>2</xdr:row>
      <xdr:rowOff>83820</xdr:rowOff>
    </xdr:from>
    <xdr:to>
      <xdr:col>13</xdr:col>
      <xdr:colOff>450884</xdr:colOff>
      <xdr:row>3</xdr:row>
      <xdr:rowOff>41640</xdr:rowOff>
    </xdr:to>
    <xdr:sp macro="" textlink="">
      <xdr:nvSpPr>
        <xdr:cNvPr id="15" name="Left Arrow 1">
          <a:extLst>
            <a:ext uri="{FF2B5EF4-FFF2-40B4-BE49-F238E27FC236}">
              <a16:creationId xmlns:a16="http://schemas.microsoft.com/office/drawing/2014/main" id="{C5385308-7188-42DA-AB96-33CC1CF88621}"/>
            </a:ext>
          </a:extLst>
        </xdr:cNvPr>
        <xdr:cNvSpPr/>
      </xdr:nvSpPr>
      <xdr:spPr>
        <a:xfrm>
          <a:off x="12719469" y="421525"/>
          <a:ext cx="339051" cy="260888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13</xdr:col>
      <xdr:colOff>508942</xdr:colOff>
      <xdr:row>12</xdr:row>
      <xdr:rowOff>176701</xdr:rowOff>
    </xdr:from>
    <xdr:to>
      <xdr:col>18</xdr:col>
      <xdr:colOff>76192</xdr:colOff>
      <xdr:row>24</xdr:row>
      <xdr:rowOff>116397</xdr:rowOff>
    </xdr:to>
    <xdr:sp macro="" textlink="">
      <xdr:nvSpPr>
        <xdr:cNvPr id="12" name="yellownotes">
          <a:extLst>
            <a:ext uri="{FF2B5EF4-FFF2-40B4-BE49-F238E27FC236}">
              <a16:creationId xmlns:a16="http://schemas.microsoft.com/office/drawing/2014/main" id="{276F3DBD-39A2-4806-80A4-2BD618B79490}"/>
            </a:ext>
          </a:extLst>
        </xdr:cNvPr>
        <xdr:cNvSpPr txBox="1"/>
      </xdr:nvSpPr>
      <xdr:spPr>
        <a:xfrm>
          <a:off x="10557817" y="2386501"/>
          <a:ext cx="2520000" cy="2682896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PHASES OF THE RECRUITMENT PROCESS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phases are used for the recruitment funnel chart. That is why they need to be defined in order from 1 to 10 according to the order numbers.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 aware that each phase has to be defined in a logical way. Funnel works like a strain that means we are calculating the number of people passing each of the phases.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define phase names such as "applicant not responded" instead of that you can use the opposite for example "applicant responded". 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explanation please check the product description.</a:t>
          </a:r>
          <a:endParaRPr lang="en-US" sz="1000" b="0">
            <a:effectLst/>
          </a:endParaRPr>
        </a:p>
      </xdr:txBody>
    </xdr:sp>
    <xdr:clientData fPrintsWithSheet="0"/>
  </xdr:twoCellAnchor>
  <xdr:twoCellAnchor editAs="oneCell">
    <xdr:from>
      <xdr:col>2</xdr:col>
      <xdr:colOff>22275</xdr:colOff>
      <xdr:row>1</xdr:row>
      <xdr:rowOff>58544</xdr:rowOff>
    </xdr:from>
    <xdr:to>
      <xdr:col>2</xdr:col>
      <xdr:colOff>454275</xdr:colOff>
      <xdr:row>2</xdr:row>
      <xdr:rowOff>242894</xdr:rowOff>
    </xdr:to>
    <xdr:pic>
      <xdr:nvPicPr>
        <xdr:cNvPr id="27" name="mainicon">
          <a:extLst>
            <a:ext uri="{FF2B5EF4-FFF2-40B4-BE49-F238E27FC236}">
              <a16:creationId xmlns:a16="http://schemas.microsoft.com/office/drawing/2014/main" id="{89D6D75F-5D5F-49E0-A923-984FB4D8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991125</xdr:colOff>
      <xdr:row>1</xdr:row>
      <xdr:rowOff>139228</xdr:rowOff>
    </xdr:from>
    <xdr:to>
      <xdr:col>6</xdr:col>
      <xdr:colOff>132225</xdr:colOff>
      <xdr:row>2</xdr:row>
      <xdr:rowOff>171174</xdr:rowOff>
    </xdr:to>
    <xdr:sp macro="" textlink="">
      <xdr:nvSpPr>
        <xdr:cNvPr id="16" name="Rectangle: Rounded Corners 15">
          <a:hlinkClick xmlns:r="http://schemas.openxmlformats.org/officeDocument/2006/relationships" r:id="rId4" tooltip="Dashboard"/>
          <a:extLst>
            <a:ext uri="{FF2B5EF4-FFF2-40B4-BE49-F238E27FC236}">
              <a16:creationId xmlns:a16="http://schemas.microsoft.com/office/drawing/2014/main" id="{5637C8F0-500E-4C44-A6D8-1AEEEB8494C0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6</xdr:col>
      <xdr:colOff>254525</xdr:colOff>
      <xdr:row>1</xdr:row>
      <xdr:rowOff>139228</xdr:rowOff>
    </xdr:from>
    <xdr:to>
      <xdr:col>6</xdr:col>
      <xdr:colOff>1262525</xdr:colOff>
      <xdr:row>2</xdr:row>
      <xdr:rowOff>171174</xdr:rowOff>
    </xdr:to>
    <xdr:sp macro="" textlink="">
      <xdr:nvSpPr>
        <xdr:cNvPr id="17" name="Rectangle: Rounded Corners 16">
          <a:hlinkClick xmlns:r="http://schemas.openxmlformats.org/officeDocument/2006/relationships" r:id="rId5" tooltip="Vacancies"/>
          <a:extLst>
            <a:ext uri="{FF2B5EF4-FFF2-40B4-BE49-F238E27FC236}">
              <a16:creationId xmlns:a16="http://schemas.microsoft.com/office/drawing/2014/main" id="{4B0CA07C-3E9D-4C53-ADC2-C41D65E77593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1384825</xdr:colOff>
      <xdr:row>1</xdr:row>
      <xdr:rowOff>139228</xdr:rowOff>
    </xdr:from>
    <xdr:to>
      <xdr:col>8</xdr:col>
      <xdr:colOff>525925</xdr:colOff>
      <xdr:row>2</xdr:row>
      <xdr:rowOff>171174</xdr:rowOff>
    </xdr:to>
    <xdr:sp macro="" textlink="">
      <xdr:nvSpPr>
        <xdr:cNvPr id="18" name="Rectangle: Rounded Corners 17">
          <a:hlinkClick xmlns:r="http://schemas.openxmlformats.org/officeDocument/2006/relationships" r:id="rId6" tooltip="Candidates"/>
          <a:extLst>
            <a:ext uri="{FF2B5EF4-FFF2-40B4-BE49-F238E27FC236}">
              <a16:creationId xmlns:a16="http://schemas.microsoft.com/office/drawing/2014/main" id="{60A70CE9-DE5F-47E5-9FAB-1318C2982A64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8</xdr:col>
      <xdr:colOff>648225</xdr:colOff>
      <xdr:row>1</xdr:row>
      <xdr:rowOff>139228</xdr:rowOff>
    </xdr:from>
    <xdr:to>
      <xdr:col>9</xdr:col>
      <xdr:colOff>8400</xdr:colOff>
      <xdr:row>2</xdr:row>
      <xdr:rowOff>171174</xdr:rowOff>
    </xdr:to>
    <xdr:sp macro="" textlink="">
      <xdr:nvSpPr>
        <xdr:cNvPr id="19" name="Rectangle: Rounded Corners 18">
          <a:hlinkClick xmlns:r="http://schemas.openxmlformats.org/officeDocument/2006/relationships" r:id="rId7" tooltip="Settings"/>
          <a:extLst>
            <a:ext uri="{FF2B5EF4-FFF2-40B4-BE49-F238E27FC236}">
              <a16:creationId xmlns:a16="http://schemas.microsoft.com/office/drawing/2014/main" id="{D66A87B7-0654-4489-A547-B6A270657901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8A4A8C93-BC35-4E83-B9A0-C02813601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DB39E43D-6DBC-47E6-89C3-AE3FD190AC23}"/>
            </a:ext>
          </a:extLst>
        </xdr:cNvPr>
        <xdr:cNvGrpSpPr/>
      </xdr:nvGrpSpPr>
      <xdr:grpSpPr>
        <a:xfrm>
          <a:off x="10750550" y="92075"/>
          <a:ext cx="1136119" cy="48411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7E020C14-8B3D-4F39-8FF1-BB373E3ECDC1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4576523D-8AE4-4D40-A8A6-BA9F32D6EAD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6181D63F-3F9B-4031-B8C2-158AAEF3EE04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2D5E8-8BDE-4A11-8671-E0C9C0643B5B}" name="Table1" displayName="Table1" ref="B3:B1003" totalsRowShown="0" headerRowDxfId="59" dataDxfId="57" headerRowBorderDxfId="58" tableBorderDxfId="56" totalsRowBorderDxfId="55">
  <tableColumns count="1">
    <tableColumn id="1" xr3:uid="{FB116387-A938-43BE-92F1-EB270059944E}" name="Status filled?" dataDxfId="54">
      <calculatedColumnFormula>COUNTIFS(Candidates!$B$6:$B$3005,'Job Openings'!B6,Candidates!$J$6:$J$3005,Preferences!$I$21)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13371-97B0-48C7-9CAD-A06DECF21520}" name="Table2" displayName="Table2" ref="D3:D1003" totalsRowShown="0" headerRowDxfId="53" dataDxfId="51" headerRowBorderDxfId="52" tableBorderDxfId="50" totalsRowBorderDxfId="49">
  <tableColumns count="1">
    <tableColumn id="1" xr3:uid="{77B7F3AC-AFCC-4A8D-BC61-590AA0ED6C4E}" name="DAYS TO HIRE" dataDxfId="48">
      <calculatedColumnFormula>IF(AND(B4=1,J4=1),IF('Job Openings'!H6-'Job Openings'!E6&lt;0,"",'Job Openings'!H6-'Job Openings'!E6),"")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DC63EA-D027-4756-AE88-71D1E2343657}" name="Table3" displayName="Table3" ref="F3:J1003" totalsRowShown="0" headerRowDxfId="47" dataDxfId="45" headerRowBorderDxfId="46" tableBorderDxfId="44" totalsRowBorderDxfId="43">
  <tableColumns count="5">
    <tableColumn id="1" xr3:uid="{FB380995-238E-46A4-8A44-A40381A7F56A}" name="DATE" dataDxfId="42">
      <calculatedColumnFormula>IF(AND('Job Openings'!E6&gt;=$O$4,'Job Openings'!E6&lt;=$O$5),TRUE,FALSE)</calculatedColumnFormula>
    </tableColumn>
    <tableColumn id="2" xr3:uid="{CD9A03FD-6A80-4566-8071-82CD7A5C563E}" name="JOB ID" dataDxfId="41">
      <calculatedColumnFormula>IF(Dashboard!$M$6="",IF('Job Openings'!B6&lt;&gt;"",TRUE,FALSE),IF(Dashboard!$M$6='Job Openings'!B6,TRUE,FALSE))</calculatedColumnFormula>
    </tableColumn>
    <tableColumn id="3" xr3:uid="{56CB33FE-A2E4-4779-A0DB-E34ED99B853A}" name="DEPARTMENT" dataDxfId="40">
      <calculatedColumnFormula>IF(Dashboard!$H$7="",IF('Job Openings'!B6&lt;&gt;"",TRUE,FALSE),IF(Dashboard!$H$7='Job Openings'!C6,TRUE,FALSE))</calculatedColumnFormula>
    </tableColumn>
    <tableColumn id="4" xr3:uid="{A19B6862-7776-4EA8-80DF-136884081261}" name="RECRUITER" dataDxfId="39">
      <calculatedColumnFormula>IF(Dashboard!$H$6="",IF('Job Openings'!B6&lt;&gt;"",TRUE,FALSE),IF(Dashboard!$H$6='Job Openings'!F6,TRUE,FALSE))</calculatedColumnFormula>
    </tableColumn>
    <tableColumn id="5" xr3:uid="{B6953F40-80C2-43EE-8B85-726F66F3FDAC}" name="TOTAL FILTERS" dataDxfId="38">
      <calculatedColumnFormula>I4*H4*G4*F4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1E902-AFAA-405C-8802-1459A30FAEB6}" name="Table4" displayName="Table4" ref="R3:Y3003" totalsRowShown="0" headerRowDxfId="37" dataDxfId="35" headerRowBorderDxfId="36" tableBorderDxfId="34" totalsRowBorderDxfId="33">
  <tableColumns count="8">
    <tableColumn id="1" xr3:uid="{62296B90-203C-401E-904E-D7DEC6970A99}" name="APPLIED MONTH" dataDxfId="32">
      <calculatedColumnFormula>IF(Candidates!H6="","",MONTH(Candidates!H6))</calculatedColumnFormula>
    </tableColumn>
    <tableColumn id="2" xr3:uid="{1C70454F-1A3B-49DA-989A-4F13F8B75B2F}" name="YEAR FILTER" dataDxfId="31">
      <calculatedColumnFormula>IF(AND(YEAR(Candidates!H6)&gt;=applicationYear,YEAR(Candidates!H6)&lt;=applicationYear),TRUE,IF(applicationYear="",TRUE,FALSE))</calculatedColumnFormula>
    </tableColumn>
    <tableColumn id="3" xr3:uid="{684C7D7F-670C-43F4-8CBC-45B390EC50BC}" name="DATE FILTER" dataDxfId="30">
      <calculatedColumnFormula>IF(AND(Candidates!H6&gt;=$AJ$4,Candidates!H6&lt;=$AJ$5),TRUE,FALSE)</calculatedColumnFormula>
    </tableColumn>
    <tableColumn id="4" xr3:uid="{45C6374E-46A0-48B4-8A86-88E098472987}" name="JOB ID" dataDxfId="29">
      <calculatedColumnFormula>IF(Dashboard!$M$6="",IF(Candidates!B6&lt;&gt;"",TRUE,FALSE),IF(Dashboard!$M$6=Candidates!B6,TRUE,FALSE))</calculatedColumnFormula>
    </tableColumn>
    <tableColumn id="5" xr3:uid="{C7C9B2FE-686B-43BB-BD6F-59F3D4E0D01A}" name="DEPARTMENT" dataDxfId="28">
      <calculatedColumnFormula>IF(Dashboard!$H$7="",IF(Candidates!B6&lt;&gt;"",TRUE,FALSE),IF(Dashboard!$H$7=Candidates!C6,TRUE,FALSE))</calculatedColumnFormula>
    </tableColumn>
    <tableColumn id="6" xr3:uid="{CD2D1ED9-5E11-4E62-8F57-3985FDA0DF42}" name="RECRUITER" dataDxfId="27">
      <calculatedColumnFormula>IF(Dashboard!$H$6="",IF(Candidates!B6&lt;&gt;"",TRUE,FALSE),IF(Dashboard!$H$6=Candidates!E6,TRUE,FALSE))</calculatedColumnFormula>
    </tableColumn>
    <tableColumn id="7" xr3:uid="{A617DAFF-A061-4B94-B3D0-8F86AA0A22BC}" name="TOTAL FILTERS" dataDxfId="26">
      <calculatedColumnFormula>W4*V4*U4*T4</calculatedColumnFormula>
    </tableColumn>
    <tableColumn id="8" xr3:uid="{2F4E1163-DA1C-4682-B13C-1822057390C0}" name="TOTAL FILTER" dataDxfId="25">
      <calculatedColumnFormula>W4*V4*U4*S4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D65BEF-4D06-4015-A777-0B742EE7F1C3}" name="Table5" displayName="Table5" ref="AA4:AE14" totalsRowShown="0" headerRowDxfId="24" dataDxfId="22" headerRowBorderDxfId="23" tableBorderDxfId="21" totalsRowBorderDxfId="20">
  <tableColumns count="5">
    <tableColumn id="1" xr3:uid="{10306FA6-4C8D-4B86-8843-9090925F602D}" name="AXIS" dataDxfId="19">
      <calculatedColumnFormula>IF(Preferences!L8="","nul",Preferences!L8)</calculatedColumnFormula>
    </tableColumn>
    <tableColumn id="2" xr3:uid="{D17004B2-D1AB-4B97-A5D7-ED52B5B8381F}" name="DATA MANIPULATION" dataDxfId="18">
      <calculatedColumnFormula>IF(AC5="nul","nul",(LARGE($AC$5:$AC$14,1)-AC5)/2)</calculatedColumnFormula>
    </tableColumn>
    <tableColumn id="3" xr3:uid="{8CBE36A8-1EBD-4422-A753-8BB7BF058F91}" name="ACTUALS" dataDxfId="17">
      <calculatedColumnFormula>IF(AE5=0,"nul",AE5)</calculatedColumnFormula>
    </tableColumn>
    <tableColumn id="4" xr3:uid="{56091F98-8CC8-4BF7-B2EE-E895BED11215}" name="COUNT" dataDxfId="16">
      <calculatedColumnFormula array="1">IF(AA5="","",SUM(IF(Candidates!$I$6:$I$3005=Calc!$AA5,$X$4:$X$3003,0)))</calculatedColumnFormula>
    </tableColumn>
    <tableColumn id="5" xr3:uid="{FB4D12DA-9034-4806-897E-15A67361FF8D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4C134E-C6DF-4E0F-825B-4F08D5BDB742}" name="Table6" displayName="Table6" ref="AA17:AC37" totalsRowShown="0" headerRowDxfId="14" dataDxfId="12" headerRowBorderDxfId="13" tableBorderDxfId="11" totalsRowBorderDxfId="10">
  <tableColumns count="3">
    <tableColumn id="1" xr3:uid="{BE6CB31B-3E7F-4B8D-98A2-D6812F2A0711}" name="SOURCE" dataDxfId="9" dataCellStyle="Percent">
      <calculatedColumnFormula>IF(Preferences!G8="","nul",Preferences!G8)</calculatedColumnFormula>
    </tableColumn>
    <tableColumn id="2" xr3:uid="{AB6334F1-F7B4-4C54-B099-4298E32EA763}" name="TOTAL" dataDxfId="8" dataCellStyle="Percent">
      <calculatedColumnFormula array="1">IF(AA18="nul","nul",IF(AA18="","",SUM(IF(Candidates!$G$6:$G$3005=Calc!$AA18,$X$4:$X$3003,0))))</calculatedColumnFormula>
    </tableColumn>
    <tableColumn id="3" xr3:uid="{AE5BA036-E2C8-4B8F-8A69-5F39807861FA}" name="PERCENTAGE" dataDxfId="7" dataCellStyle="Percent">
      <calculatedColumnFormula>IF(AB18="nul","nul",AB18/SUM($AB$18:$AB$37))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AF1B1B-99BC-4A1C-A8DC-14769D17B889}" name="Table7" displayName="Table7" ref="AA40:AC52" totalsRowShown="0" headerRowDxfId="6" headerRowBorderDxfId="5" tableBorderDxfId="4" totalsRowBorderDxfId="3">
  <tableColumns count="3">
    <tableColumn id="1" xr3:uid="{B3BD1D68-864F-4651-90E4-C2A2F2903C25}" name="Month #" dataDxfId="2"/>
    <tableColumn id="2" xr3:uid="{C246AC17-BCFE-4664-84DD-6C6F2A2B968E}" name="Month" dataDxfId="1"/>
    <tableColumn id="3" xr3:uid="{125BB9A7-B434-4A6F-BE78-2E4165D6C7B1}" name="TOTAL" dataDxfId="0">
      <calculatedColumnFormula>COUNTIFS($R$4:$R$3003,AA41,$Y$4:$Y$3003,1)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Relationship Id="rId4" Type="http://schemas.openxmlformats.org/officeDocument/2006/relationships/comments" Target="../comments1.xml" 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 /><Relationship Id="rId3" Type="http://schemas.openxmlformats.org/officeDocument/2006/relationships/table" Target="../tables/table2.xml" /><Relationship Id="rId7" Type="http://schemas.openxmlformats.org/officeDocument/2006/relationships/table" Target="../tables/table6.xml" /><Relationship Id="rId2" Type="http://schemas.openxmlformats.org/officeDocument/2006/relationships/table" Target="../tables/table1.xml" /><Relationship Id="rId1" Type="http://schemas.openxmlformats.org/officeDocument/2006/relationships/vmlDrawing" Target="../drawings/vmlDrawing2.vml" /><Relationship Id="rId6" Type="http://schemas.openxmlformats.org/officeDocument/2006/relationships/table" Target="../tables/table5.xml" /><Relationship Id="rId5" Type="http://schemas.openxmlformats.org/officeDocument/2006/relationships/table" Target="../tables/table4.xml" /><Relationship Id="rId4" Type="http://schemas.openxmlformats.org/officeDocument/2006/relationships/table" Target="../tables/table3.xml" /><Relationship Id="rId9" Type="http://schemas.openxmlformats.org/officeDocument/2006/relationships/comments" Target="../comments2.xml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44"/>
  <sheetViews>
    <sheetView showGridLines="0" showRowColHeaders="0" tabSelected="1" zoomScale="49" zoomScaleNormal="85" workbookViewId="0">
      <pane ySplit="8" topLeftCell="A9" activePane="bottomLeft" state="frozen"/>
      <selection pane="bottomLeft" activeCell="A9" sqref="A9"/>
    </sheetView>
  </sheetViews>
  <sheetFormatPr defaultColWidth="8.875" defaultRowHeight="15" x14ac:dyDescent="0.2"/>
  <cols>
    <col min="1" max="1" width="3.765625" style="3" customWidth="1"/>
    <col min="2" max="2" width="2.6875" style="3" customWidth="1"/>
    <col min="3" max="3" width="20.984375" style="4" customWidth="1"/>
    <col min="4" max="5" width="15.73828125" style="4" customWidth="1"/>
    <col min="6" max="6" width="22.734375" style="4" customWidth="1"/>
    <col min="7" max="7" width="26.76953125" style="3" customWidth="1"/>
    <col min="8" max="8" width="25.69140625" style="3" customWidth="1"/>
    <col min="9" max="9" width="16.6796875" style="3" customWidth="1"/>
    <col min="10" max="11" width="0.8046875" style="3" customWidth="1"/>
    <col min="12" max="12" width="20.984375" style="3" customWidth="1"/>
    <col min="13" max="13" width="20.71484375" style="3" customWidth="1"/>
    <col min="14" max="14" width="2.6875" style="3" customWidth="1"/>
    <col min="15" max="15" width="8.875" style="3"/>
    <col min="16" max="16" width="14.66015625" style="3" bestFit="1" customWidth="1"/>
    <col min="17" max="17" width="8.875" style="3"/>
    <col min="18" max="18" width="8.875" style="3" customWidth="1"/>
    <col min="19" max="16384" width="8.875" style="3"/>
  </cols>
  <sheetData>
    <row r="1" spans="2:14" ht="6.75" customHeight="1" x14ac:dyDescent="0.2">
      <c r="C1" s="3"/>
      <c r="D1" s="3"/>
      <c r="E1" s="3"/>
      <c r="F1" s="3"/>
    </row>
    <row r="2" spans="2:14" s="13" customFormat="1" ht="20.100000000000001" customHeight="1" x14ac:dyDescent="0.25">
      <c r="B2" s="12"/>
      <c r="C2" s="1" t="s">
        <v>124</v>
      </c>
      <c r="D2" s="1"/>
      <c r="E2" s="1"/>
      <c r="F2" s="1"/>
      <c r="G2" s="12"/>
      <c r="H2" s="12"/>
      <c r="I2" s="12"/>
      <c r="J2" s="12"/>
      <c r="K2" s="12"/>
      <c r="L2" s="12"/>
      <c r="M2" s="12"/>
      <c r="N2" s="12"/>
    </row>
    <row r="3" spans="2:14" s="15" customFormat="1" ht="24" customHeight="1" x14ac:dyDescent="0.3">
      <c r="B3" s="14"/>
      <c r="C3" s="2" t="s">
        <v>34</v>
      </c>
      <c r="D3" s="2"/>
      <c r="E3" s="2"/>
      <c r="F3" s="2"/>
      <c r="G3" s="14"/>
      <c r="H3" s="14"/>
      <c r="I3" s="14"/>
      <c r="J3" s="14"/>
      <c r="K3" s="14"/>
      <c r="L3" s="14"/>
      <c r="M3" s="14"/>
      <c r="N3" s="14"/>
    </row>
    <row r="4" spans="2:14" ht="5.0999999999999996" customHeight="1" x14ac:dyDescent="0.2">
      <c r="C4" s="3"/>
      <c r="D4" s="3"/>
      <c r="E4" s="3"/>
      <c r="F4" s="3"/>
    </row>
    <row r="5" spans="2:14" ht="6" customHeight="1" x14ac:dyDescent="0.2">
      <c r="B5" s="177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9"/>
    </row>
    <row r="6" spans="2:14" ht="20.100000000000001" customHeight="1" x14ac:dyDescent="0.2">
      <c r="B6" s="165"/>
      <c r="C6" s="124" t="s">
        <v>95</v>
      </c>
      <c r="D6" s="121"/>
      <c r="E6" s="122"/>
      <c r="F6" s="176"/>
      <c r="G6" s="164" t="s">
        <v>39</v>
      </c>
      <c r="H6" s="123"/>
      <c r="I6" s="175"/>
      <c r="J6" s="175"/>
      <c r="K6" s="175"/>
      <c r="L6" s="124" t="s">
        <v>38</v>
      </c>
      <c r="M6" s="122"/>
      <c r="N6" s="174"/>
    </row>
    <row r="7" spans="2:14" ht="20.100000000000001" customHeight="1" x14ac:dyDescent="0.2">
      <c r="B7" s="165"/>
      <c r="C7" s="124" t="s">
        <v>96</v>
      </c>
      <c r="D7" s="121"/>
      <c r="E7" s="122"/>
      <c r="F7" s="176"/>
      <c r="G7" s="124" t="s">
        <v>114</v>
      </c>
      <c r="H7" s="192"/>
      <c r="I7" s="175"/>
      <c r="J7" s="175"/>
      <c r="K7" s="175"/>
      <c r="L7" s="175"/>
      <c r="M7" s="175"/>
      <c r="N7" s="174"/>
    </row>
    <row r="8" spans="2:14" ht="6" customHeight="1" x14ac:dyDescent="0.2">
      <c r="B8" s="165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74"/>
    </row>
    <row r="9" spans="2:14" s="184" customFormat="1" ht="21" customHeight="1" x14ac:dyDescent="0.2">
      <c r="B9" s="239" t="s">
        <v>121</v>
      </c>
      <c r="C9" s="240"/>
      <c r="D9" s="237"/>
      <c r="E9" s="237"/>
      <c r="F9" s="237"/>
      <c r="G9" s="237"/>
      <c r="H9" s="237"/>
      <c r="I9" s="237"/>
      <c r="J9" s="237"/>
      <c r="K9" s="241"/>
      <c r="L9" s="238" t="s">
        <v>120</v>
      </c>
      <c r="M9" s="237"/>
      <c r="N9" s="242"/>
    </row>
    <row r="10" spans="2:14" ht="15" customHeight="1" x14ac:dyDescent="0.2">
      <c r="B10" s="165"/>
      <c r="C10" s="166"/>
      <c r="D10" s="166"/>
      <c r="E10" s="166"/>
      <c r="F10" s="166"/>
      <c r="G10" s="166"/>
      <c r="H10" s="166"/>
      <c r="I10" s="166"/>
      <c r="J10" s="166"/>
      <c r="K10" s="167"/>
      <c r="L10" s="166"/>
      <c r="M10" s="166"/>
      <c r="N10" s="168"/>
    </row>
    <row r="11" spans="2:14" ht="15" customHeight="1" x14ac:dyDescent="0.2">
      <c r="B11" s="165"/>
      <c r="C11" s="166"/>
      <c r="D11" s="166"/>
      <c r="E11" s="166"/>
      <c r="F11" s="166"/>
      <c r="G11" s="166"/>
      <c r="H11" s="166"/>
      <c r="I11" s="166"/>
      <c r="J11" s="166"/>
      <c r="K11" s="167"/>
      <c r="L11" s="166"/>
      <c r="M11" s="166"/>
      <c r="N11" s="168"/>
    </row>
    <row r="12" spans="2:14" ht="15" customHeight="1" x14ac:dyDescent="0.2">
      <c r="B12" s="165"/>
      <c r="C12" s="166"/>
      <c r="D12" s="166"/>
      <c r="E12" s="166"/>
      <c r="F12" s="166"/>
      <c r="G12" s="166"/>
      <c r="H12" s="166"/>
      <c r="I12" s="166"/>
      <c r="J12" s="166"/>
      <c r="K12" s="167"/>
      <c r="L12" s="166"/>
      <c r="M12" s="166"/>
      <c r="N12" s="168"/>
    </row>
    <row r="13" spans="2:14" ht="15" customHeight="1" x14ac:dyDescent="0.2">
      <c r="B13" s="165"/>
      <c r="C13" s="166"/>
      <c r="D13" s="166"/>
      <c r="E13" s="166"/>
      <c r="F13" s="166"/>
      <c r="G13" s="166"/>
      <c r="H13" s="166"/>
      <c r="I13" s="166"/>
      <c r="J13" s="166"/>
      <c r="K13" s="167"/>
      <c r="L13" s="166"/>
      <c r="M13" s="166"/>
      <c r="N13" s="168"/>
    </row>
    <row r="14" spans="2:14" ht="15" customHeight="1" x14ac:dyDescent="0.2">
      <c r="B14" s="165"/>
      <c r="C14" s="166"/>
      <c r="D14" s="166"/>
      <c r="E14" s="166"/>
      <c r="F14" s="166"/>
      <c r="G14" s="166"/>
      <c r="H14" s="166"/>
      <c r="I14" s="166"/>
      <c r="J14" s="166"/>
      <c r="K14" s="167"/>
      <c r="L14" s="166"/>
      <c r="M14" s="166"/>
      <c r="N14" s="168"/>
    </row>
    <row r="15" spans="2:14" ht="15" customHeight="1" x14ac:dyDescent="0.2">
      <c r="B15" s="165"/>
      <c r="C15" s="166"/>
      <c r="D15" s="166"/>
      <c r="E15" s="166"/>
      <c r="F15" s="166"/>
      <c r="G15" s="166"/>
      <c r="H15" s="166"/>
      <c r="I15" s="166"/>
      <c r="J15" s="166"/>
      <c r="K15" s="167"/>
      <c r="L15" s="166"/>
      <c r="M15" s="166"/>
      <c r="N15" s="168"/>
    </row>
    <row r="16" spans="2:14" ht="15" customHeight="1" x14ac:dyDescent="0.2">
      <c r="B16" s="165"/>
      <c r="C16" s="166"/>
      <c r="D16" s="166"/>
      <c r="E16" s="166"/>
      <c r="F16" s="166"/>
      <c r="G16" s="166"/>
      <c r="H16" s="166"/>
      <c r="I16" s="166"/>
      <c r="J16" s="166"/>
      <c r="K16" s="167"/>
      <c r="L16" s="166"/>
      <c r="M16" s="166"/>
      <c r="N16" s="168"/>
    </row>
    <row r="17" spans="2:17" ht="15" customHeight="1" x14ac:dyDescent="0.2">
      <c r="B17" s="165"/>
      <c r="C17" s="166"/>
      <c r="D17" s="166"/>
      <c r="E17" s="166"/>
      <c r="F17" s="166"/>
      <c r="G17" s="166"/>
      <c r="H17" s="166"/>
      <c r="I17" s="166"/>
      <c r="J17" s="166"/>
      <c r="K17" s="167"/>
      <c r="L17" s="166"/>
      <c r="M17" s="166"/>
      <c r="N17" s="168"/>
    </row>
    <row r="18" spans="2:17" ht="15" customHeight="1" x14ac:dyDescent="0.2">
      <c r="B18" s="165"/>
      <c r="C18" s="166"/>
      <c r="D18" s="166"/>
      <c r="E18" s="166"/>
      <c r="F18" s="166"/>
      <c r="G18" s="166"/>
      <c r="H18" s="166"/>
      <c r="I18" s="166"/>
      <c r="J18" s="166"/>
      <c r="K18" s="167"/>
      <c r="L18" s="166"/>
      <c r="M18" s="166"/>
      <c r="N18" s="168"/>
    </row>
    <row r="19" spans="2:17" ht="15" customHeight="1" x14ac:dyDescent="0.2">
      <c r="B19" s="165"/>
      <c r="C19" s="166"/>
      <c r="D19" s="166"/>
      <c r="E19" s="166"/>
      <c r="F19" s="166"/>
      <c r="G19" s="166"/>
      <c r="H19" s="166"/>
      <c r="I19" s="166"/>
      <c r="J19" s="166"/>
      <c r="K19" s="167"/>
      <c r="L19" s="166"/>
      <c r="M19" s="166"/>
      <c r="N19" s="168"/>
      <c r="Q19" s="9"/>
    </row>
    <row r="20" spans="2:17" ht="15" customHeight="1" x14ac:dyDescent="0.2">
      <c r="B20" s="165"/>
      <c r="C20" s="166"/>
      <c r="D20" s="166"/>
      <c r="E20" s="166"/>
      <c r="F20" s="166"/>
      <c r="G20" s="166"/>
      <c r="H20" s="166"/>
      <c r="I20" s="166"/>
      <c r="J20" s="166"/>
      <c r="K20" s="167"/>
      <c r="L20" s="166"/>
      <c r="M20" s="166"/>
      <c r="N20" s="168"/>
    </row>
    <row r="21" spans="2:17" ht="15" customHeight="1" x14ac:dyDescent="0.2">
      <c r="B21" s="165"/>
      <c r="C21" s="166"/>
      <c r="D21" s="166"/>
      <c r="E21" s="166"/>
      <c r="F21" s="166"/>
      <c r="G21" s="166"/>
      <c r="H21" s="166"/>
      <c r="I21" s="166"/>
      <c r="J21" s="166"/>
      <c r="K21" s="167"/>
      <c r="L21" s="166"/>
      <c r="M21" s="166"/>
      <c r="N21" s="168"/>
    </row>
    <row r="22" spans="2:17" ht="15" customHeight="1" x14ac:dyDescent="0.2">
      <c r="B22" s="165"/>
      <c r="C22" s="166"/>
      <c r="D22" s="166"/>
      <c r="E22" s="166"/>
      <c r="F22" s="166"/>
      <c r="G22" s="166"/>
      <c r="H22" s="166"/>
      <c r="I22" s="166"/>
      <c r="J22" s="166"/>
      <c r="K22" s="167"/>
      <c r="L22" s="166"/>
      <c r="M22" s="166"/>
      <c r="N22" s="168"/>
    </row>
    <row r="23" spans="2:17" ht="15" customHeight="1" x14ac:dyDescent="0.2">
      <c r="B23" s="165"/>
      <c r="C23" s="166"/>
      <c r="D23" s="166"/>
      <c r="E23" s="166"/>
      <c r="F23" s="166"/>
      <c r="G23" s="166"/>
      <c r="H23" s="166"/>
      <c r="I23" s="166"/>
      <c r="J23" s="166"/>
      <c r="K23" s="167"/>
      <c r="L23" s="166"/>
      <c r="M23" s="166"/>
      <c r="N23" s="168"/>
    </row>
    <row r="24" spans="2:17" ht="15" customHeight="1" x14ac:dyDescent="0.2">
      <c r="B24" s="165"/>
      <c r="C24" s="166"/>
      <c r="D24" s="166"/>
      <c r="E24" s="166"/>
      <c r="F24" s="166"/>
      <c r="G24" s="166"/>
      <c r="H24" s="166"/>
      <c r="I24" s="166"/>
      <c r="J24" s="166"/>
      <c r="K24" s="167"/>
      <c r="L24" s="166"/>
      <c r="M24" s="166"/>
      <c r="N24" s="168"/>
    </row>
    <row r="25" spans="2:17" ht="15" customHeight="1" x14ac:dyDescent="0.2">
      <c r="B25" s="165"/>
      <c r="C25" s="166"/>
      <c r="D25" s="166"/>
      <c r="E25" s="166"/>
      <c r="F25" s="166"/>
      <c r="G25" s="166"/>
      <c r="H25" s="166"/>
      <c r="I25" s="166"/>
      <c r="J25" s="166"/>
      <c r="K25" s="167"/>
      <c r="L25" s="166"/>
      <c r="M25" s="166"/>
      <c r="N25" s="168"/>
    </row>
    <row r="26" spans="2:17" ht="5.25" customHeight="1" x14ac:dyDescent="0.2">
      <c r="B26" s="165"/>
      <c r="C26" s="166"/>
      <c r="D26" s="166"/>
      <c r="E26" s="166"/>
      <c r="F26" s="166"/>
      <c r="G26" s="166"/>
      <c r="H26" s="166"/>
      <c r="I26" s="166"/>
      <c r="J26" s="166"/>
      <c r="K26" s="167"/>
      <c r="L26" s="166"/>
      <c r="M26" s="166"/>
      <c r="N26" s="168"/>
    </row>
    <row r="27" spans="2:17" ht="20.100000000000001" customHeight="1" x14ac:dyDescent="0.2">
      <c r="B27" s="165"/>
      <c r="C27" s="166"/>
      <c r="D27" s="166"/>
      <c r="E27" s="166"/>
      <c r="F27" s="166"/>
      <c r="G27" s="166"/>
      <c r="H27" s="180" t="s">
        <v>119</v>
      </c>
      <c r="I27" s="181">
        <v>2020</v>
      </c>
      <c r="J27" s="166"/>
      <c r="K27" s="167"/>
      <c r="L27" s="166"/>
      <c r="M27" s="166"/>
      <c r="N27" s="168"/>
    </row>
    <row r="28" spans="2:17" x14ac:dyDescent="0.2"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166"/>
      <c r="M28" s="166"/>
      <c r="N28" s="168"/>
    </row>
    <row r="29" spans="2:17" x14ac:dyDescent="0.2">
      <c r="B29" s="165"/>
      <c r="C29" s="166"/>
      <c r="D29" s="166"/>
      <c r="E29" s="166"/>
      <c r="F29" s="166"/>
      <c r="G29" s="166"/>
      <c r="H29" s="166"/>
      <c r="I29" s="166"/>
      <c r="J29" s="166"/>
      <c r="K29" s="167"/>
      <c r="L29" s="166"/>
      <c r="M29" s="166"/>
      <c r="N29" s="168"/>
    </row>
    <row r="30" spans="2:17" x14ac:dyDescent="0.2">
      <c r="B30" s="165"/>
      <c r="C30" s="166"/>
      <c r="D30" s="166"/>
      <c r="E30" s="166"/>
      <c r="F30" s="166"/>
      <c r="G30" s="166"/>
      <c r="H30" s="166"/>
      <c r="I30" s="166"/>
      <c r="J30" s="166"/>
      <c r="K30" s="167"/>
      <c r="L30" s="166"/>
      <c r="M30" s="166"/>
      <c r="N30" s="168"/>
    </row>
    <row r="31" spans="2:17" x14ac:dyDescent="0.2">
      <c r="B31" s="165"/>
      <c r="C31" s="166"/>
      <c r="D31" s="166"/>
      <c r="E31" s="166"/>
      <c r="F31" s="166"/>
      <c r="G31" s="166"/>
      <c r="H31" s="166"/>
      <c r="I31" s="166"/>
      <c r="J31" s="166"/>
      <c r="K31" s="167"/>
      <c r="L31" s="166"/>
      <c r="M31" s="166"/>
      <c r="N31" s="168"/>
    </row>
    <row r="32" spans="2:17" ht="15" customHeight="1" x14ac:dyDescent="0.2">
      <c r="B32" s="165"/>
      <c r="C32" s="166"/>
      <c r="D32" s="166"/>
      <c r="E32" s="166"/>
      <c r="F32" s="166"/>
      <c r="G32" s="166"/>
      <c r="H32" s="166"/>
      <c r="I32" s="166"/>
      <c r="J32" s="166"/>
      <c r="K32" s="167"/>
      <c r="L32" s="166"/>
      <c r="M32" s="166"/>
      <c r="N32" s="168"/>
    </row>
    <row r="33" spans="2:14" x14ac:dyDescent="0.2">
      <c r="B33" s="165"/>
      <c r="C33" s="166"/>
      <c r="D33" s="166"/>
      <c r="E33" s="166"/>
      <c r="F33" s="166"/>
      <c r="G33" s="166"/>
      <c r="H33" s="166"/>
      <c r="I33" s="166"/>
      <c r="J33" s="166"/>
      <c r="K33" s="167"/>
      <c r="L33" s="166"/>
      <c r="M33" s="166"/>
      <c r="N33" s="168"/>
    </row>
    <row r="34" spans="2:14" x14ac:dyDescent="0.2">
      <c r="B34" s="165"/>
      <c r="C34" s="166"/>
      <c r="D34" s="166"/>
      <c r="E34" s="166"/>
      <c r="F34" s="166"/>
      <c r="G34" s="166"/>
      <c r="H34" s="166"/>
      <c r="I34" s="166"/>
      <c r="J34" s="166"/>
      <c r="K34" s="167"/>
      <c r="L34" s="166"/>
      <c r="M34" s="166"/>
      <c r="N34" s="168"/>
    </row>
    <row r="35" spans="2:14" ht="6.95" customHeight="1" x14ac:dyDescent="0.2">
      <c r="B35" s="165"/>
      <c r="C35" s="166"/>
      <c r="D35" s="166"/>
      <c r="E35" s="166"/>
      <c r="F35" s="166"/>
      <c r="G35" s="166"/>
      <c r="H35" s="166"/>
      <c r="I35" s="166"/>
      <c r="J35" s="166"/>
      <c r="K35" s="167"/>
      <c r="L35" s="166"/>
      <c r="M35" s="166"/>
      <c r="N35" s="168"/>
    </row>
    <row r="36" spans="2:14" x14ac:dyDescent="0.2">
      <c r="B36" s="165"/>
      <c r="C36" s="166"/>
      <c r="D36" s="166"/>
      <c r="E36" s="166"/>
      <c r="F36" s="166"/>
      <c r="G36" s="166"/>
      <c r="H36" s="166"/>
      <c r="I36" s="166"/>
      <c r="J36" s="166"/>
      <c r="K36" s="167"/>
      <c r="L36" s="166"/>
      <c r="M36" s="166"/>
      <c r="N36" s="168"/>
    </row>
    <row r="37" spans="2:14" x14ac:dyDescent="0.2">
      <c r="B37" s="165"/>
      <c r="C37" s="166"/>
      <c r="D37" s="166"/>
      <c r="E37" s="166"/>
      <c r="F37" s="166"/>
      <c r="G37" s="166"/>
      <c r="H37" s="166"/>
      <c r="I37" s="166"/>
      <c r="J37" s="166"/>
      <c r="K37" s="167"/>
      <c r="L37" s="166"/>
      <c r="M37" s="166"/>
      <c r="N37" s="168"/>
    </row>
    <row r="38" spans="2:14" x14ac:dyDescent="0.2">
      <c r="B38" s="165"/>
      <c r="C38" s="166"/>
      <c r="D38" s="166"/>
      <c r="E38" s="166"/>
      <c r="F38" s="166"/>
      <c r="G38" s="166"/>
      <c r="H38" s="166"/>
      <c r="I38" s="166"/>
      <c r="J38" s="166"/>
      <c r="K38" s="167"/>
      <c r="L38" s="166"/>
      <c r="M38" s="166"/>
      <c r="N38" s="168"/>
    </row>
    <row r="39" spans="2:14" x14ac:dyDescent="0.2">
      <c r="B39" s="165"/>
      <c r="C39" s="166"/>
      <c r="D39" s="166"/>
      <c r="E39" s="166"/>
      <c r="F39" s="166"/>
      <c r="G39" s="166"/>
      <c r="H39" s="166"/>
      <c r="I39" s="166"/>
      <c r="J39" s="166"/>
      <c r="K39" s="167"/>
      <c r="L39" s="166"/>
      <c r="M39" s="166"/>
      <c r="N39" s="168"/>
    </row>
    <row r="40" spans="2:14" x14ac:dyDescent="0.2">
      <c r="B40" s="165"/>
      <c r="C40" s="166"/>
      <c r="D40" s="166"/>
      <c r="E40" s="166"/>
      <c r="F40" s="166"/>
      <c r="G40" s="166"/>
      <c r="H40" s="166"/>
      <c r="I40" s="166"/>
      <c r="J40" s="166"/>
      <c r="K40" s="167"/>
      <c r="L40" s="166"/>
      <c r="M40" s="166"/>
      <c r="N40" s="168"/>
    </row>
    <row r="41" spans="2:14" x14ac:dyDescent="0.2">
      <c r="B41" s="165"/>
      <c r="C41" s="166"/>
      <c r="D41" s="166"/>
      <c r="E41" s="166"/>
      <c r="F41" s="166"/>
      <c r="G41" s="166"/>
      <c r="H41" s="166"/>
      <c r="I41" s="166"/>
      <c r="J41" s="166"/>
      <c r="K41" s="167"/>
      <c r="L41" s="166"/>
      <c r="M41" s="166"/>
      <c r="N41" s="168"/>
    </row>
    <row r="42" spans="2:14" ht="5.0999999999999996" customHeight="1" x14ac:dyDescent="0.2">
      <c r="B42" s="169"/>
      <c r="C42" s="170"/>
      <c r="D42" s="170"/>
      <c r="E42" s="170"/>
      <c r="F42" s="170"/>
      <c r="G42" s="170"/>
      <c r="H42" s="170"/>
      <c r="I42" s="170"/>
      <c r="J42" s="170"/>
      <c r="K42" s="171"/>
      <c r="L42" s="172"/>
      <c r="M42" s="172"/>
      <c r="N42" s="173"/>
    </row>
    <row r="43" spans="2:14" ht="7.35" customHeight="1" x14ac:dyDescent="0.2">
      <c r="B43" s="5"/>
      <c r="C43" s="6"/>
      <c r="D43" s="6"/>
      <c r="E43" s="6"/>
      <c r="F43" s="6"/>
      <c r="G43" s="5"/>
      <c r="H43" s="5"/>
      <c r="I43" s="5"/>
      <c r="J43" s="5"/>
      <c r="K43" s="5"/>
    </row>
    <row r="44" spans="2:14" ht="23.1" customHeight="1" x14ac:dyDescent="0.2">
      <c r="B44" s="10"/>
      <c r="C44" s="11"/>
      <c r="D44" s="11"/>
      <c r="E44" s="11"/>
      <c r="F44" s="11"/>
      <c r="G44" s="10"/>
      <c r="H44" s="10"/>
      <c r="I44" s="10"/>
      <c r="J44" s="10"/>
      <c r="K44" s="10"/>
      <c r="L44" s="10"/>
      <c r="M44" s="10"/>
      <c r="N44" s="10"/>
    </row>
  </sheetData>
  <dataValidations count="2">
    <dataValidation type="list" allowBlank="1" showInputMessage="1" showErrorMessage="1" sqref="D6:D7" xr:uid="{58EAD3D0-0A1A-4DF3-9999-BE113C1FA506}">
      <formula1>MONTHS</formula1>
    </dataValidation>
    <dataValidation allowBlank="1" showInputMessage="1" showErrorMessage="1" prompt="Filters by date of application of each candidate." sqref="H27" xr:uid="{5780711F-2A28-412E-927F-2ED4521DE61B}"/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OFFSET('Job Openings'!$B$6,0,0,COUNTA('Job Openings'!$B$5:$B$1005),1)</xm:f>
          </x14:formula1>
          <xm:sqref>M6</xm:sqref>
        </x14:dataValidation>
        <x14:dataValidation type="list" allowBlank="1" showInputMessage="1" showErrorMessage="1" xr:uid="{F9A8B9B0-6622-42FD-8423-6BE21C9FE082}">
          <x14:formula1>
            <xm:f>OFFSET(Preferences!$E$8,0,0,COUNTA(Preferences!$E$7:$E$27),1)</xm:f>
          </x14:formula1>
          <xm:sqref>H7</xm:sqref>
        </x14:dataValidation>
        <x14:dataValidation type="list" allowBlank="1" showInputMessage="1" showErrorMessage="1" xr:uid="{00000000-0002-0000-0000-000001000000}">
          <x14:formula1>
            <xm:f>OFFSET(Preferences!$C$8,0,0,COUNTA(Preferences!$C$7:$C$27),1)</xm:f>
          </x14:formula1>
          <xm:sqref>H6</xm:sqref>
        </x14:dataValidation>
        <x14:dataValidation type="list" allowBlank="1" showInputMessage="1" showErrorMessage="1" xr:uid="{00000000-0002-0000-0000-000003000000}">
          <x14:formula1>
            <xm:f>OFFSET(Calc!$AI$8,0,0,COUNTIF(Calc!$AI$8:$AI$32,"&gt;0"),1)</xm:f>
          </x14:formula1>
          <xm:sqref>E6:E7</xm:sqref>
        </x14:dataValidation>
        <x14:dataValidation type="list" allowBlank="1" showInputMessage="1" showErrorMessage="1" promptTitle="Choose year or leave empty." prompt="Filters by date of application of each candidate." xr:uid="{B1B68E13-3ADD-4972-BB20-7933E8734FD7}">
          <x14:formula1>
            <xm:f>OFFSET(Calc!$AI$8,,,COUNTIF(Calc!$AI$8:$AI$17,"&gt;0"),)</xm:f>
          </x14:formula1>
          <xm:sqref>I27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1007"/>
  <sheetViews>
    <sheetView showGridLines="0" showRowColHeaders="0" zoomScale="57" zoomScaleNormal="70" workbookViewId="0">
      <pane ySplit="5" topLeftCell="A6" activePane="bottomLeft" state="frozen"/>
      <selection pane="bottomLeft" activeCell="F6" sqref="F6"/>
    </sheetView>
  </sheetViews>
  <sheetFormatPr defaultColWidth="8.875" defaultRowHeight="15" x14ac:dyDescent="0.2"/>
  <cols>
    <col min="1" max="1" width="3.765625" style="3" customWidth="1"/>
    <col min="2" max="2" width="6.72265625" style="4" customWidth="1"/>
    <col min="3" max="3" width="27.7109375" style="4" customWidth="1"/>
    <col min="4" max="4" width="28.78515625" style="4" customWidth="1"/>
    <col min="5" max="5" width="17.75390625" style="3" customWidth="1"/>
    <col min="6" max="6" width="24.48046875" style="3" customWidth="1"/>
    <col min="7" max="7" width="17.75390625" style="3" customWidth="1"/>
    <col min="8" max="8" width="19.7734375" style="3" bestFit="1" customWidth="1"/>
    <col min="9" max="9" width="17.75390625" style="3" customWidth="1"/>
    <col min="10" max="10" width="1.20703125" style="3" customWidth="1"/>
    <col min="11" max="11" width="23.40625" style="3" bestFit="1" customWidth="1"/>
    <col min="12" max="16384" width="8.875" style="3"/>
  </cols>
  <sheetData>
    <row r="1" spans="1:11" ht="6.75" customHeight="1" x14ac:dyDescent="0.2">
      <c r="B1" s="3"/>
      <c r="C1" s="3"/>
      <c r="D1" s="3"/>
    </row>
    <row r="2" spans="1:11" s="13" customFormat="1" ht="20.100000000000001" customHeight="1" x14ac:dyDescent="0.25">
      <c r="B2" s="1"/>
      <c r="C2" s="182" t="s">
        <v>6</v>
      </c>
      <c r="D2" s="1"/>
      <c r="E2" s="12"/>
      <c r="F2" s="12"/>
      <c r="G2" s="12"/>
      <c r="H2" s="12"/>
      <c r="I2" s="12"/>
      <c r="J2" s="12"/>
      <c r="K2" s="12"/>
    </row>
    <row r="3" spans="1:11" s="20" customFormat="1" ht="24" customHeight="1" x14ac:dyDescent="0.3">
      <c r="B3" s="22"/>
      <c r="C3" s="16" t="s">
        <v>78</v>
      </c>
      <c r="D3" s="22"/>
      <c r="E3" s="21"/>
      <c r="F3" s="21"/>
      <c r="G3" s="21"/>
      <c r="H3" s="21"/>
      <c r="I3" s="21"/>
      <c r="J3" s="21"/>
      <c r="K3" s="21"/>
    </row>
    <row r="4" spans="1:11" ht="5.0999999999999996" customHeight="1" x14ac:dyDescent="0.2">
      <c r="B4" s="3"/>
      <c r="C4" s="3"/>
      <c r="D4" s="3"/>
    </row>
    <row r="5" spans="1:11" ht="21" customHeight="1" x14ac:dyDescent="0.2">
      <c r="B5" s="50" t="s">
        <v>7</v>
      </c>
      <c r="C5" s="51" t="s">
        <v>8</v>
      </c>
      <c r="D5" s="51" t="s">
        <v>9</v>
      </c>
      <c r="E5" s="51" t="s">
        <v>10</v>
      </c>
      <c r="F5" s="51" t="s">
        <v>11</v>
      </c>
      <c r="G5" s="51" t="s">
        <v>12</v>
      </c>
      <c r="H5" s="51" t="s">
        <v>100</v>
      </c>
      <c r="I5" s="117" t="str">
        <f>"HIRING COSTS (" &amp; currency &amp; ")"</f>
        <v>HIRING COSTS ()</v>
      </c>
      <c r="J5" s="160"/>
      <c r="K5" s="130" t="s">
        <v>123</v>
      </c>
    </row>
    <row r="6" spans="1:11" ht="15" customHeight="1" x14ac:dyDescent="0.2">
      <c r="A6" s="18"/>
      <c r="B6" s="52">
        <v>1</v>
      </c>
      <c r="C6" s="53" t="s">
        <v>125</v>
      </c>
      <c r="D6" s="53" t="s">
        <v>126</v>
      </c>
      <c r="E6" s="54">
        <v>44743</v>
      </c>
      <c r="F6" s="53" t="s">
        <v>127</v>
      </c>
      <c r="G6" s="53" t="s">
        <v>21</v>
      </c>
      <c r="H6" s="54"/>
      <c r="I6" s="101"/>
      <c r="J6" s="125"/>
      <c r="K6" s="131" t="str">
        <f>IF(AND(G6&lt;&gt;Preferences!$I$9,Calc!B4&gt;0)," ← Position filled.",IF(AND(H6="",Calc!B4&gt;0)," ← Update New hire start date.",""))</f>
        <v/>
      </c>
    </row>
    <row r="7" spans="1:11" ht="15" customHeight="1" x14ac:dyDescent="0.2">
      <c r="A7" s="19"/>
      <c r="B7" s="52">
        <v>2</v>
      </c>
      <c r="C7" s="53" t="s">
        <v>129</v>
      </c>
      <c r="D7" s="53" t="s">
        <v>130</v>
      </c>
      <c r="E7" s="54">
        <v>44809</v>
      </c>
      <c r="F7" s="53" t="s">
        <v>128</v>
      </c>
      <c r="G7" s="53" t="s">
        <v>22</v>
      </c>
      <c r="H7" s="54">
        <v>44927</v>
      </c>
      <c r="I7" s="101"/>
      <c r="J7" s="125"/>
      <c r="K7" s="131" t="str">
        <f>IF(AND(G7&lt;&gt;Preferences!$I$9,Calc!B5&gt;0)," ← Position filled.",IF(AND(H7="",Calc!B5&gt;0)," ← Update New hire start date.",""))</f>
        <v/>
      </c>
    </row>
    <row r="8" spans="1:11" ht="15" customHeight="1" x14ac:dyDescent="0.2">
      <c r="A8" s="17"/>
      <c r="B8" s="52">
        <v>3</v>
      </c>
      <c r="C8" s="53" t="s">
        <v>141</v>
      </c>
      <c r="D8" s="53" t="s">
        <v>142</v>
      </c>
      <c r="E8" s="54">
        <v>44626</v>
      </c>
      <c r="F8" s="53" t="s">
        <v>136</v>
      </c>
      <c r="G8" s="53" t="s">
        <v>21</v>
      </c>
      <c r="H8" s="54"/>
      <c r="I8" s="101"/>
      <c r="J8" s="125"/>
      <c r="K8" s="131" t="str">
        <f>IF(AND(G8&lt;&gt;Preferences!$I$9,Calc!B6&gt;0)," ← Position filled.",IF(AND(H8="",Calc!B6&gt;0)," ← Update New hire start date.",""))</f>
        <v/>
      </c>
    </row>
    <row r="9" spans="1:11" ht="15" customHeight="1" x14ac:dyDescent="0.2">
      <c r="A9" s="17"/>
      <c r="B9" s="52"/>
      <c r="C9" s="53"/>
      <c r="D9" s="53"/>
      <c r="E9" s="54"/>
      <c r="F9" s="53"/>
      <c r="G9" s="53"/>
      <c r="H9" s="54"/>
      <c r="I9" s="101"/>
      <c r="J9" s="125"/>
      <c r="K9" s="131" t="str">
        <f>IF(AND(G9&lt;&gt;Preferences!$I$9,Calc!B7&gt;0)," ← Position filled.",IF(AND(H9="",Calc!B7&gt;0)," ← Update New hire start date.",""))</f>
        <v/>
      </c>
    </row>
    <row r="10" spans="1:11" ht="15" customHeight="1" x14ac:dyDescent="0.2">
      <c r="A10" s="17"/>
      <c r="B10" s="52"/>
      <c r="C10" s="53"/>
      <c r="D10" s="53"/>
      <c r="E10" s="54"/>
      <c r="F10" s="53"/>
      <c r="G10" s="53"/>
      <c r="H10" s="54"/>
      <c r="I10" s="101"/>
      <c r="J10" s="125"/>
      <c r="K10" s="131" t="str">
        <f>IF(AND(G10&lt;&gt;Preferences!$I$9,Calc!B8&gt;0)," ← Position filled.",IF(AND(H10="",Calc!B8&gt;0)," ← Update New hire start date.",""))</f>
        <v/>
      </c>
    </row>
    <row r="11" spans="1:11" ht="15" customHeight="1" x14ac:dyDescent="0.2">
      <c r="A11" s="17"/>
      <c r="B11" s="52"/>
      <c r="C11" s="53"/>
      <c r="D11" s="53"/>
      <c r="E11" s="54"/>
      <c r="F11" s="53"/>
      <c r="G11" s="53"/>
      <c r="H11" s="54"/>
      <c r="I11" s="101"/>
      <c r="J11" s="125"/>
      <c r="K11" s="131" t="str">
        <f>IF(AND(G11&lt;&gt;Preferences!$I$9,Calc!B9&gt;0)," ← Position filled.",IF(AND(H11="",Calc!B9&gt;0)," ← Update New hire start date.",""))</f>
        <v/>
      </c>
    </row>
    <row r="12" spans="1:11" ht="15" customHeight="1" x14ac:dyDescent="0.2">
      <c r="A12" s="17"/>
      <c r="B12" s="52"/>
      <c r="C12" s="53"/>
      <c r="D12" s="53"/>
      <c r="E12" s="54"/>
      <c r="F12" s="53"/>
      <c r="G12" s="53"/>
      <c r="H12" s="54"/>
      <c r="I12" s="101"/>
      <c r="J12" s="125"/>
      <c r="K12" s="131" t="str">
        <f>IF(AND(G12&lt;&gt;Preferences!$I$9,Calc!B10&gt;0)," ← Position filled.",IF(AND(H12="",Calc!B10&gt;0)," ← Update New hire start date.",""))</f>
        <v/>
      </c>
    </row>
    <row r="13" spans="1:11" ht="15" customHeight="1" x14ac:dyDescent="0.2">
      <c r="A13" s="17"/>
      <c r="B13" s="52"/>
      <c r="C13" s="53"/>
      <c r="D13" s="53"/>
      <c r="E13" s="54"/>
      <c r="F13" s="53"/>
      <c r="G13" s="53"/>
      <c r="H13" s="54"/>
      <c r="I13" s="101"/>
      <c r="J13" s="125"/>
      <c r="K13" s="131" t="str">
        <f>IF(AND(G13&lt;&gt;Preferences!$I$9,Calc!B11&gt;0)," ← Position filled.",IF(AND(H13="",Calc!B11&gt;0)," ← Update New hire start date.",""))</f>
        <v/>
      </c>
    </row>
    <row r="14" spans="1:11" ht="15" customHeight="1" x14ac:dyDescent="0.2">
      <c r="A14" s="17"/>
      <c r="B14" s="52"/>
      <c r="C14" s="53"/>
      <c r="D14" s="53"/>
      <c r="E14" s="54"/>
      <c r="F14" s="53"/>
      <c r="G14" s="53"/>
      <c r="H14" s="54"/>
      <c r="I14" s="101"/>
      <c r="J14" s="125"/>
      <c r="K14" s="131" t="str">
        <f>IF(AND(G14&lt;&gt;Preferences!$I$9,Calc!B12&gt;0)," ← Position filled.",IF(AND(H14="",Calc!B12&gt;0)," ← Update New hire start date.",""))</f>
        <v/>
      </c>
    </row>
    <row r="15" spans="1:11" ht="15" customHeight="1" x14ac:dyDescent="0.2">
      <c r="A15" s="17"/>
      <c r="B15" s="52"/>
      <c r="C15" s="53"/>
      <c r="D15" s="53"/>
      <c r="E15" s="54"/>
      <c r="F15" s="53"/>
      <c r="G15" s="53"/>
      <c r="H15" s="54"/>
      <c r="I15" s="101"/>
      <c r="J15" s="125"/>
      <c r="K15" s="131" t="str">
        <f>IF(AND(G15&lt;&gt;Preferences!$I$9,Calc!B13&gt;0)," ← Position filled.",IF(AND(H15="",Calc!B13&gt;0)," ← Update New hire start date.",""))</f>
        <v/>
      </c>
    </row>
    <row r="16" spans="1:11" ht="15" customHeight="1" x14ac:dyDescent="0.2">
      <c r="A16" s="17"/>
      <c r="B16" s="52"/>
      <c r="C16" s="53"/>
      <c r="D16" s="53"/>
      <c r="E16" s="54"/>
      <c r="F16" s="53"/>
      <c r="G16" s="53"/>
      <c r="H16" s="54"/>
      <c r="I16" s="101"/>
      <c r="J16" s="125"/>
      <c r="K16" s="131" t="str">
        <f>IF(AND(G16&lt;&gt;Preferences!$I$9,Calc!B14&gt;0)," ← Position filled.",IF(AND(H16="",Calc!B14&gt;0)," ← Update New hire start date.",""))</f>
        <v/>
      </c>
    </row>
    <row r="17" spans="1:11" ht="15" customHeight="1" x14ac:dyDescent="0.2">
      <c r="A17" s="17"/>
      <c r="B17" s="52"/>
      <c r="C17" s="53"/>
      <c r="D17" s="53"/>
      <c r="E17" s="54"/>
      <c r="F17" s="53"/>
      <c r="G17" s="53"/>
      <c r="H17" s="54"/>
      <c r="I17" s="101"/>
      <c r="J17" s="125"/>
      <c r="K17" s="131" t="str">
        <f>IF(AND(G17&lt;&gt;Preferences!$I$9,Calc!B15&gt;0)," ← Position filled.",IF(AND(H17="",Calc!B15&gt;0)," ← Update New hire start date.",""))</f>
        <v/>
      </c>
    </row>
    <row r="18" spans="1:11" ht="15" customHeight="1" x14ac:dyDescent="0.2">
      <c r="A18" s="17"/>
      <c r="B18" s="52"/>
      <c r="C18" s="53"/>
      <c r="D18" s="53"/>
      <c r="E18" s="54"/>
      <c r="F18" s="53"/>
      <c r="G18" s="53"/>
      <c r="H18" s="54"/>
      <c r="I18" s="101"/>
      <c r="J18" s="125"/>
      <c r="K18" s="131" t="str">
        <f>IF(AND(G18&lt;&gt;Preferences!$I$9,Calc!B16&gt;0)," ← Position filled.",IF(AND(H18="",Calc!B16&gt;0)," ← Update New hire start date.",""))</f>
        <v/>
      </c>
    </row>
    <row r="19" spans="1:11" ht="15" customHeight="1" x14ac:dyDescent="0.2">
      <c r="A19" s="17"/>
      <c r="B19" s="52"/>
      <c r="C19" s="53"/>
      <c r="D19" s="53"/>
      <c r="E19" s="54"/>
      <c r="F19" s="53"/>
      <c r="G19" s="53"/>
      <c r="H19" s="54"/>
      <c r="I19" s="101"/>
      <c r="J19" s="125"/>
      <c r="K19" s="131" t="str">
        <f>IF(AND(G19&lt;&gt;Preferences!$I$9,Calc!B17&gt;0)," ← Position filled.",IF(AND(H19="",Calc!B17&gt;0)," ← Update New hire start date.",""))</f>
        <v/>
      </c>
    </row>
    <row r="20" spans="1:11" ht="15" customHeight="1" x14ac:dyDescent="0.2">
      <c r="A20" s="17"/>
      <c r="B20" s="52"/>
      <c r="C20" s="53"/>
      <c r="D20" s="53"/>
      <c r="E20" s="54"/>
      <c r="F20" s="53"/>
      <c r="G20" s="53"/>
      <c r="H20" s="54"/>
      <c r="I20" s="101"/>
      <c r="J20" s="125"/>
      <c r="K20" s="131" t="str">
        <f>IF(AND(G20&lt;&gt;Preferences!$I$9,Calc!B18&gt;0)," ← Position filled.",IF(AND(H20="",Calc!B18&gt;0)," ← Update New hire start date.",""))</f>
        <v/>
      </c>
    </row>
    <row r="21" spans="1:11" ht="15" customHeight="1" x14ac:dyDescent="0.2">
      <c r="A21" s="17"/>
      <c r="B21" s="52"/>
      <c r="C21" s="53"/>
      <c r="D21" s="53"/>
      <c r="E21" s="54"/>
      <c r="F21" s="53"/>
      <c r="G21" s="53"/>
      <c r="H21" s="54"/>
      <c r="I21" s="101"/>
      <c r="J21" s="125"/>
      <c r="K21" s="131" t="str">
        <f>IF(AND(G21&lt;&gt;Preferences!$I$9,Calc!B19&gt;0)," ← Position filled.",IF(AND(H21="",Calc!B19&gt;0)," ← Update New hire start date.",""))</f>
        <v/>
      </c>
    </row>
    <row r="22" spans="1:11" ht="15" customHeight="1" x14ac:dyDescent="0.2">
      <c r="A22" s="17"/>
      <c r="B22" s="52"/>
      <c r="C22" s="53"/>
      <c r="D22" s="53"/>
      <c r="E22" s="54"/>
      <c r="F22" s="53"/>
      <c r="G22" s="53"/>
      <c r="H22" s="54"/>
      <c r="I22" s="101"/>
      <c r="J22" s="125"/>
      <c r="K22" s="131" t="str">
        <f>IF(AND(G22&lt;&gt;Preferences!$I$9,Calc!B20&gt;0)," ← Position filled.",IF(AND(H22="",Calc!B20&gt;0)," ← Update New hire start date.",""))</f>
        <v/>
      </c>
    </row>
    <row r="23" spans="1:11" ht="15" customHeight="1" x14ac:dyDescent="0.2">
      <c r="A23" s="17"/>
      <c r="B23" s="55"/>
      <c r="C23" s="56"/>
      <c r="D23" s="56"/>
      <c r="E23" s="57"/>
      <c r="F23" s="56"/>
      <c r="G23" s="56"/>
      <c r="H23" s="57"/>
      <c r="I23" s="102"/>
      <c r="J23" s="125"/>
      <c r="K23" s="131" t="str">
        <f>IF(AND(G23&lt;&gt;Preferences!$I$9,Calc!B21&gt;0)," ← Position filled.",IF(AND(H23="",Calc!B21&gt;0)," ← Update New hire start date.",""))</f>
        <v/>
      </c>
    </row>
    <row r="24" spans="1:11" ht="15" customHeight="1" x14ac:dyDescent="0.2">
      <c r="A24" s="17"/>
      <c r="B24" s="133"/>
      <c r="C24" s="128"/>
      <c r="D24" s="128"/>
      <c r="E24" s="129"/>
      <c r="F24" s="128"/>
      <c r="G24" s="128"/>
      <c r="H24" s="129"/>
      <c r="I24" s="134"/>
      <c r="J24" s="125"/>
      <c r="K24" s="131" t="str">
        <f>IF(AND(G24&lt;&gt;Preferences!$I$9,Calc!B22&gt;0)," ← Position filled.",IF(AND(H24="",Calc!B22&gt;0)," ← Update New hire start date.",""))</f>
        <v/>
      </c>
    </row>
    <row r="25" spans="1:11" ht="15" customHeight="1" x14ac:dyDescent="0.2">
      <c r="A25" s="17"/>
      <c r="B25" s="52"/>
      <c r="C25" s="53"/>
      <c r="D25" s="53"/>
      <c r="E25" s="54"/>
      <c r="F25" s="53"/>
      <c r="G25" s="53"/>
      <c r="H25" s="54"/>
      <c r="I25" s="101"/>
      <c r="J25" s="125"/>
      <c r="K25" s="131" t="str">
        <f>IF(AND(G25&lt;&gt;Preferences!$I$9,Calc!B23&gt;0)," ← Position filled.",IF(AND(H25="",Calc!B23&gt;0)," ← Update New hire start date.",""))</f>
        <v/>
      </c>
    </row>
    <row r="26" spans="1:11" ht="15" customHeight="1" x14ac:dyDescent="0.2">
      <c r="A26" s="17"/>
      <c r="B26" s="52"/>
      <c r="C26" s="53"/>
      <c r="D26" s="53"/>
      <c r="E26" s="54"/>
      <c r="F26" s="53"/>
      <c r="G26" s="53"/>
      <c r="H26" s="54"/>
      <c r="I26" s="101"/>
      <c r="J26" s="125"/>
      <c r="K26" s="131" t="str">
        <f>IF(AND(G26&lt;&gt;Preferences!$I$9,Calc!B24&gt;0)," ← Position filled.",IF(AND(H26="",Calc!B24&gt;0)," ← Update New hire start date.",""))</f>
        <v/>
      </c>
    </row>
    <row r="27" spans="1:11" ht="15" customHeight="1" x14ac:dyDescent="0.2">
      <c r="A27" s="17"/>
      <c r="B27" s="52"/>
      <c r="C27" s="53"/>
      <c r="D27" s="53"/>
      <c r="E27" s="54"/>
      <c r="F27" s="53"/>
      <c r="G27" s="53"/>
      <c r="H27" s="54"/>
      <c r="I27" s="101"/>
      <c r="J27" s="125"/>
      <c r="K27" s="131" t="str">
        <f>IF(AND(G27&lt;&gt;Preferences!$I$9,Calc!B25&gt;0)," ← Position filled.",IF(AND(H27="",Calc!B25&gt;0)," ← Update New hire start date.",""))</f>
        <v/>
      </c>
    </row>
    <row r="28" spans="1:11" ht="15" customHeight="1" x14ac:dyDescent="0.2">
      <c r="A28" s="17"/>
      <c r="B28" s="52"/>
      <c r="C28" s="53"/>
      <c r="D28" s="53"/>
      <c r="E28" s="54"/>
      <c r="F28" s="53"/>
      <c r="G28" s="53"/>
      <c r="H28" s="54"/>
      <c r="I28" s="101"/>
      <c r="J28" s="125"/>
      <c r="K28" s="131" t="str">
        <f>IF(AND(G28&lt;&gt;Preferences!$I$9,Calc!B26&gt;0)," ← Position filled.",IF(AND(H28="",Calc!B26&gt;0)," ← Update New hire start date.",""))</f>
        <v/>
      </c>
    </row>
    <row r="29" spans="1:11" ht="15" customHeight="1" x14ac:dyDescent="0.2">
      <c r="A29" s="17"/>
      <c r="B29" s="52"/>
      <c r="C29" s="53"/>
      <c r="D29" s="53"/>
      <c r="E29" s="54"/>
      <c r="F29" s="53"/>
      <c r="G29" s="53"/>
      <c r="H29" s="54"/>
      <c r="I29" s="101"/>
      <c r="J29" s="125"/>
      <c r="K29" s="131" t="str">
        <f>IF(AND(G29&lt;&gt;Preferences!$I$9,Calc!B27&gt;0)," ← Position filled.",IF(AND(H29="",Calc!B27&gt;0)," ← Update New hire start date.",""))</f>
        <v/>
      </c>
    </row>
    <row r="30" spans="1:11" ht="15" customHeight="1" x14ac:dyDescent="0.2">
      <c r="A30" s="17"/>
      <c r="B30" s="52"/>
      <c r="C30" s="53"/>
      <c r="D30" s="53"/>
      <c r="E30" s="54"/>
      <c r="F30" s="53"/>
      <c r="G30" s="53"/>
      <c r="H30" s="54"/>
      <c r="I30" s="101"/>
      <c r="J30" s="125"/>
      <c r="K30" s="131" t="str">
        <f>IF(AND(G30&lt;&gt;Preferences!$I$9,Calc!B28&gt;0)," ← Position filled.",IF(AND(H30="",Calc!B28&gt;0)," ← Update New hire start date.",""))</f>
        <v/>
      </c>
    </row>
    <row r="31" spans="1:11" ht="15" customHeight="1" x14ac:dyDescent="0.2">
      <c r="A31" s="17"/>
      <c r="B31" s="52"/>
      <c r="C31" s="53"/>
      <c r="D31" s="53"/>
      <c r="E31" s="54"/>
      <c r="F31" s="53"/>
      <c r="G31" s="53"/>
      <c r="H31" s="54"/>
      <c r="I31" s="101"/>
      <c r="J31" s="125"/>
      <c r="K31" s="131" t="str">
        <f>IF(AND(G31&lt;&gt;Preferences!$I$9,Calc!B29&gt;0)," ← Position filled.",IF(AND(H31="",Calc!B29&gt;0)," ← Update New hire start date.",""))</f>
        <v/>
      </c>
    </row>
    <row r="32" spans="1:11" ht="15" customHeight="1" x14ac:dyDescent="0.2">
      <c r="A32" s="17"/>
      <c r="B32" s="52"/>
      <c r="C32" s="53"/>
      <c r="D32" s="53"/>
      <c r="E32" s="54"/>
      <c r="F32" s="53"/>
      <c r="G32" s="53"/>
      <c r="H32" s="54"/>
      <c r="I32" s="101"/>
      <c r="J32" s="125"/>
      <c r="K32" s="131" t="str">
        <f>IF(AND(G32&lt;&gt;Preferences!$I$9,Calc!B30&gt;0)," ← Position filled.",IF(AND(H32="",Calc!B30&gt;0)," ← Update New hire start date.",""))</f>
        <v/>
      </c>
    </row>
    <row r="33" spans="1:11" ht="15" customHeight="1" x14ac:dyDescent="0.2">
      <c r="A33" s="17"/>
      <c r="B33" s="52"/>
      <c r="C33" s="53"/>
      <c r="D33" s="53"/>
      <c r="E33" s="54"/>
      <c r="F33" s="53"/>
      <c r="G33" s="53"/>
      <c r="H33" s="54"/>
      <c r="I33" s="101"/>
      <c r="J33" s="125"/>
      <c r="K33" s="131" t="str">
        <f>IF(AND(G33&lt;&gt;Preferences!$I$9,Calc!B31&gt;0)," ← Position filled.",IF(AND(H33="",Calc!B31&gt;0)," ← Update New hire start date.",""))</f>
        <v/>
      </c>
    </row>
    <row r="34" spans="1:11" ht="15" customHeight="1" x14ac:dyDescent="0.2">
      <c r="A34" s="17"/>
      <c r="B34" s="52"/>
      <c r="C34" s="53"/>
      <c r="D34" s="53"/>
      <c r="E34" s="54"/>
      <c r="F34" s="53"/>
      <c r="G34" s="53"/>
      <c r="H34" s="54"/>
      <c r="I34" s="101"/>
      <c r="J34" s="125"/>
      <c r="K34" s="131" t="str">
        <f>IF(AND(G34&lt;&gt;Preferences!$I$9,Calc!B32&gt;0)," ← Position filled.",IF(AND(H34="",Calc!B32&gt;0)," ← Update New hire start date.",""))</f>
        <v/>
      </c>
    </row>
    <row r="35" spans="1:11" ht="15" customHeight="1" x14ac:dyDescent="0.2">
      <c r="A35" s="17"/>
      <c r="B35" s="52"/>
      <c r="C35" s="53"/>
      <c r="D35" s="53"/>
      <c r="E35" s="54"/>
      <c r="F35" s="53"/>
      <c r="G35" s="53"/>
      <c r="H35" s="54"/>
      <c r="I35" s="101"/>
      <c r="J35" s="125"/>
      <c r="K35" s="131" t="str">
        <f>IF(AND(G35&lt;&gt;Preferences!$I$9,Calc!B33&gt;0)," ← Position filled.",IF(AND(H35="",Calc!B33&gt;0)," ← Update New hire start date.",""))</f>
        <v/>
      </c>
    </row>
    <row r="36" spans="1:11" ht="15" customHeight="1" x14ac:dyDescent="0.2">
      <c r="A36" s="17"/>
      <c r="B36" s="52"/>
      <c r="C36" s="53"/>
      <c r="D36" s="53"/>
      <c r="E36" s="54"/>
      <c r="F36" s="53"/>
      <c r="G36" s="53"/>
      <c r="H36" s="54"/>
      <c r="I36" s="101"/>
      <c r="J36" s="125"/>
      <c r="K36" s="131" t="str">
        <f>IF(AND(G36&lt;&gt;Preferences!$I$9,Calc!B34&gt;0)," ← Position filled.",IF(AND(H36="",Calc!B34&gt;0)," ← Update New hire start date.",""))</f>
        <v/>
      </c>
    </row>
    <row r="37" spans="1:11" ht="15" customHeight="1" x14ac:dyDescent="0.2">
      <c r="A37" s="17"/>
      <c r="B37" s="52"/>
      <c r="C37" s="53"/>
      <c r="D37" s="53"/>
      <c r="E37" s="54"/>
      <c r="F37" s="53"/>
      <c r="G37" s="53"/>
      <c r="H37" s="54"/>
      <c r="I37" s="101"/>
      <c r="J37" s="125"/>
      <c r="K37" s="131" t="str">
        <f>IF(AND(G37&lt;&gt;Preferences!$I$9,Calc!B35&gt;0)," ← Position filled.",IF(AND(H37="",Calc!B35&gt;0)," ← Update New hire start date.",""))</f>
        <v/>
      </c>
    </row>
    <row r="38" spans="1:11" ht="15" customHeight="1" x14ac:dyDescent="0.2">
      <c r="A38" s="17"/>
      <c r="B38" s="52"/>
      <c r="C38" s="53"/>
      <c r="D38" s="53"/>
      <c r="E38" s="54"/>
      <c r="F38" s="53"/>
      <c r="G38" s="53"/>
      <c r="H38" s="54"/>
      <c r="I38" s="101"/>
      <c r="J38" s="125"/>
      <c r="K38" s="131" t="str">
        <f>IF(AND(G38&lt;&gt;Preferences!$I$9,Calc!B36&gt;0)," ← Position filled.",IF(AND(H38="",Calc!B36&gt;0)," ← Update New hire start date.",""))</f>
        <v/>
      </c>
    </row>
    <row r="39" spans="1:11" ht="15" customHeight="1" x14ac:dyDescent="0.2">
      <c r="A39" s="17"/>
      <c r="B39" s="52"/>
      <c r="C39" s="53"/>
      <c r="D39" s="53"/>
      <c r="E39" s="54"/>
      <c r="F39" s="53"/>
      <c r="G39" s="53"/>
      <c r="H39" s="54"/>
      <c r="I39" s="101"/>
      <c r="J39" s="125"/>
      <c r="K39" s="131" t="str">
        <f>IF(AND(G39&lt;&gt;Preferences!$I$9,Calc!B37&gt;0)," ← Position filled.",IF(AND(H39="",Calc!B37&gt;0)," ← Update New hire start date.",""))</f>
        <v/>
      </c>
    </row>
    <row r="40" spans="1:11" ht="15" customHeight="1" x14ac:dyDescent="0.2">
      <c r="A40" s="17"/>
      <c r="B40" s="52"/>
      <c r="C40" s="53"/>
      <c r="D40" s="53"/>
      <c r="E40" s="54"/>
      <c r="F40" s="53"/>
      <c r="G40" s="53"/>
      <c r="H40" s="54"/>
      <c r="I40" s="101"/>
      <c r="J40" s="125"/>
      <c r="K40" s="131" t="str">
        <f>IF(AND(G40&lt;&gt;Preferences!$I$9,Calc!B38&gt;0)," ← Position filled.",IF(AND(H40="",Calc!B38&gt;0)," ← Update New hire start date.",""))</f>
        <v/>
      </c>
    </row>
    <row r="41" spans="1:11" ht="15" customHeight="1" x14ac:dyDescent="0.2">
      <c r="A41" s="17"/>
      <c r="B41" s="52"/>
      <c r="C41" s="53"/>
      <c r="D41" s="53"/>
      <c r="E41" s="54"/>
      <c r="F41" s="53"/>
      <c r="G41" s="53"/>
      <c r="H41" s="54"/>
      <c r="I41" s="101"/>
      <c r="J41" s="125"/>
      <c r="K41" s="131" t="str">
        <f>IF(AND(G41&lt;&gt;Preferences!$I$9,Calc!B39&gt;0)," ← Position filled.",IF(AND(H41="",Calc!B39&gt;0)," ← Update New hire start date.",""))</f>
        <v/>
      </c>
    </row>
    <row r="42" spans="1:11" ht="15" customHeight="1" x14ac:dyDescent="0.2">
      <c r="A42" s="17"/>
      <c r="B42" s="52"/>
      <c r="C42" s="53"/>
      <c r="D42" s="53"/>
      <c r="E42" s="54"/>
      <c r="F42" s="53"/>
      <c r="G42" s="53"/>
      <c r="H42" s="54"/>
      <c r="I42" s="101"/>
      <c r="J42" s="125"/>
      <c r="K42" s="131" t="str">
        <f>IF(AND(G42&lt;&gt;Preferences!$I$9,Calc!B40&gt;0)," ← Position filled.",IF(AND(H42="",Calc!B40&gt;0)," ← Update New hire start date.",""))</f>
        <v/>
      </c>
    </row>
    <row r="43" spans="1:11" ht="15" customHeight="1" x14ac:dyDescent="0.2">
      <c r="A43" s="17"/>
      <c r="B43" s="52"/>
      <c r="C43" s="53"/>
      <c r="D43" s="53"/>
      <c r="E43" s="54"/>
      <c r="F43" s="53"/>
      <c r="G43" s="53"/>
      <c r="H43" s="54"/>
      <c r="I43" s="101"/>
      <c r="J43" s="125"/>
      <c r="K43" s="131" t="str">
        <f>IF(AND(G43&lt;&gt;Preferences!$I$9,Calc!B41&gt;0)," ← Position filled.",IF(AND(H43="",Calc!B41&gt;0)," ← Update New hire start date.",""))</f>
        <v/>
      </c>
    </row>
    <row r="44" spans="1:11" ht="15" customHeight="1" x14ac:dyDescent="0.2">
      <c r="A44" s="17"/>
      <c r="B44" s="52"/>
      <c r="C44" s="53"/>
      <c r="D44" s="53"/>
      <c r="E44" s="54"/>
      <c r="F44" s="53"/>
      <c r="G44" s="53"/>
      <c r="H44" s="54"/>
      <c r="I44" s="101"/>
      <c r="J44" s="125"/>
      <c r="K44" s="131" t="str">
        <f>IF(AND(G44&lt;&gt;Preferences!$I$9,Calc!B42&gt;0)," ← Position filled.",IF(AND(H44="",Calc!B42&gt;0)," ← Update New hire start date.",""))</f>
        <v/>
      </c>
    </row>
    <row r="45" spans="1:11" ht="15" customHeight="1" x14ac:dyDescent="0.2">
      <c r="A45" s="17"/>
      <c r="B45" s="52"/>
      <c r="C45" s="53"/>
      <c r="D45" s="53"/>
      <c r="E45" s="54"/>
      <c r="F45" s="53"/>
      <c r="G45" s="53"/>
      <c r="H45" s="54"/>
      <c r="I45" s="101"/>
      <c r="J45" s="125"/>
      <c r="K45" s="131" t="str">
        <f>IF(AND(G45&lt;&gt;Preferences!$I$9,Calc!B43&gt;0)," ← Position filled.",IF(AND(H45="",Calc!B43&gt;0)," ← Update New hire start date.",""))</f>
        <v/>
      </c>
    </row>
    <row r="46" spans="1:11" ht="15" customHeight="1" x14ac:dyDescent="0.2">
      <c r="A46" s="17"/>
      <c r="B46" s="52"/>
      <c r="C46" s="53"/>
      <c r="D46" s="53"/>
      <c r="E46" s="54"/>
      <c r="F46" s="53"/>
      <c r="G46" s="53"/>
      <c r="H46" s="54"/>
      <c r="I46" s="101"/>
      <c r="J46" s="125"/>
      <c r="K46" s="131" t="str">
        <f>IF(AND(G46&lt;&gt;Preferences!$I$9,Calc!B44&gt;0)," ← Position filled.",IF(AND(H46="",Calc!B44&gt;0)," ← Update New hire start date.",""))</f>
        <v/>
      </c>
    </row>
    <row r="47" spans="1:11" ht="15" customHeight="1" x14ac:dyDescent="0.2">
      <c r="A47" s="17"/>
      <c r="B47" s="52"/>
      <c r="C47" s="53"/>
      <c r="D47" s="53"/>
      <c r="E47" s="54"/>
      <c r="F47" s="53"/>
      <c r="G47" s="53"/>
      <c r="H47" s="54"/>
      <c r="I47" s="101"/>
      <c r="J47" s="125"/>
      <c r="K47" s="131" t="str">
        <f>IF(AND(G47&lt;&gt;Preferences!$I$9,Calc!B45&gt;0)," ← Position filled.",IF(AND(H47="",Calc!B45&gt;0)," ← Update New hire start date.",""))</f>
        <v/>
      </c>
    </row>
    <row r="48" spans="1:11" ht="15" customHeight="1" x14ac:dyDescent="0.2">
      <c r="A48" s="17"/>
      <c r="B48" s="52"/>
      <c r="C48" s="53"/>
      <c r="D48" s="53"/>
      <c r="E48" s="54"/>
      <c r="F48" s="53"/>
      <c r="G48" s="53"/>
      <c r="H48" s="54"/>
      <c r="I48" s="101"/>
      <c r="J48" s="125"/>
      <c r="K48" s="131" t="str">
        <f>IF(AND(G48&lt;&gt;Preferences!$I$9,Calc!B46&gt;0)," ← Position filled.",IF(AND(H48="",Calc!B46&gt;0)," ← Update New hire start date.",""))</f>
        <v/>
      </c>
    </row>
    <row r="49" spans="1:11" ht="15" customHeight="1" x14ac:dyDescent="0.2">
      <c r="A49" s="17"/>
      <c r="B49" s="52"/>
      <c r="C49" s="53"/>
      <c r="D49" s="53"/>
      <c r="E49" s="54"/>
      <c r="F49" s="53"/>
      <c r="G49" s="53"/>
      <c r="H49" s="54"/>
      <c r="I49" s="101"/>
      <c r="J49" s="125"/>
      <c r="K49" s="131" t="str">
        <f>IF(AND(G49&lt;&gt;Preferences!$I$9,Calc!B47&gt;0)," ← Position filled.",IF(AND(H49="",Calc!B47&gt;0)," ← Update New hire start date.",""))</f>
        <v/>
      </c>
    </row>
    <row r="50" spans="1:11" ht="15" customHeight="1" x14ac:dyDescent="0.2">
      <c r="A50" s="17"/>
      <c r="B50" s="52"/>
      <c r="C50" s="53"/>
      <c r="D50" s="53"/>
      <c r="E50" s="54"/>
      <c r="F50" s="53"/>
      <c r="G50" s="53"/>
      <c r="H50" s="54"/>
      <c r="I50" s="101"/>
      <c r="J50" s="125"/>
      <c r="K50" s="131" t="str">
        <f>IF(AND(G50&lt;&gt;Preferences!$I$9,Calc!B48&gt;0)," ← Position filled.",IF(AND(H50="",Calc!B48&gt;0)," ← Update New hire start date.",""))</f>
        <v/>
      </c>
    </row>
    <row r="51" spans="1:11" ht="15" customHeight="1" x14ac:dyDescent="0.2">
      <c r="A51" s="17"/>
      <c r="B51" s="52"/>
      <c r="C51" s="53"/>
      <c r="D51" s="53"/>
      <c r="E51" s="54"/>
      <c r="F51" s="53"/>
      <c r="G51" s="53"/>
      <c r="H51" s="54"/>
      <c r="I51" s="101"/>
      <c r="J51" s="125"/>
      <c r="K51" s="131" t="str">
        <f>IF(AND(G51&lt;&gt;Preferences!$I$9,Calc!B49&gt;0)," ← Position filled.",IF(AND(H51="",Calc!B49&gt;0)," ← Update New hire start date.",""))</f>
        <v/>
      </c>
    </row>
    <row r="52" spans="1:11" ht="15" customHeight="1" x14ac:dyDescent="0.2">
      <c r="A52" s="17"/>
      <c r="B52" s="52"/>
      <c r="C52" s="53"/>
      <c r="D52" s="53"/>
      <c r="E52" s="54"/>
      <c r="F52" s="53"/>
      <c r="G52" s="53"/>
      <c r="H52" s="54"/>
      <c r="I52" s="101"/>
      <c r="J52" s="125"/>
      <c r="K52" s="131" t="str">
        <f>IF(AND(G52&lt;&gt;Preferences!$I$9,Calc!B50&gt;0)," ← Position filled.",IF(AND(H52="",Calc!B50&gt;0)," ← Update New hire start date.",""))</f>
        <v/>
      </c>
    </row>
    <row r="53" spans="1:11" ht="15" customHeight="1" x14ac:dyDescent="0.2">
      <c r="A53" s="17"/>
      <c r="B53" s="52"/>
      <c r="C53" s="53"/>
      <c r="D53" s="53"/>
      <c r="E53" s="54"/>
      <c r="F53" s="53"/>
      <c r="G53" s="53"/>
      <c r="H53" s="54"/>
      <c r="I53" s="101"/>
      <c r="J53" s="125"/>
      <c r="K53" s="131" t="str">
        <f>IF(AND(G53&lt;&gt;Preferences!$I$9,Calc!B51&gt;0)," ← Position filled.",IF(AND(H53="",Calc!B51&gt;0)," ← Update New hire start date.",""))</f>
        <v/>
      </c>
    </row>
    <row r="54" spans="1:11" ht="15" customHeight="1" x14ac:dyDescent="0.2">
      <c r="A54" s="17"/>
      <c r="B54" s="52"/>
      <c r="C54" s="53"/>
      <c r="D54" s="53"/>
      <c r="E54" s="54"/>
      <c r="F54" s="53"/>
      <c r="G54" s="53"/>
      <c r="H54" s="54"/>
      <c r="I54" s="101"/>
      <c r="J54" s="125"/>
      <c r="K54" s="131" t="str">
        <f>IF(AND(G54&lt;&gt;Preferences!$I$9,Calc!B52&gt;0)," ← Position filled.",IF(AND(H54="",Calc!B52&gt;0)," ← Update New hire start date.",""))</f>
        <v/>
      </c>
    </row>
    <row r="55" spans="1:11" ht="15" customHeight="1" x14ac:dyDescent="0.2">
      <c r="A55" s="17"/>
      <c r="B55" s="52"/>
      <c r="C55" s="53"/>
      <c r="D55" s="53"/>
      <c r="E55" s="54"/>
      <c r="F55" s="53"/>
      <c r="G55" s="53"/>
      <c r="H55" s="54"/>
      <c r="I55" s="101"/>
      <c r="J55" s="125"/>
      <c r="K55" s="131" t="str">
        <f>IF(AND(G55&lt;&gt;Preferences!$I$9,Calc!B53&gt;0)," ← Position filled.",IF(AND(H55="",Calc!B53&gt;0)," ← Update New hire start date.",""))</f>
        <v/>
      </c>
    </row>
    <row r="56" spans="1:11" ht="15" customHeight="1" x14ac:dyDescent="0.2">
      <c r="A56" s="17"/>
      <c r="B56" s="52"/>
      <c r="C56" s="53"/>
      <c r="D56" s="53"/>
      <c r="E56" s="54"/>
      <c r="F56" s="53"/>
      <c r="G56" s="53"/>
      <c r="H56" s="54"/>
      <c r="I56" s="101"/>
      <c r="J56" s="125"/>
      <c r="K56" s="131" t="str">
        <f>IF(AND(G56&lt;&gt;Preferences!$I$9,Calc!B54&gt;0)," ← Position filled.",IF(AND(H56="",Calc!B54&gt;0)," ← Update New hire start date.",""))</f>
        <v/>
      </c>
    </row>
    <row r="57" spans="1:11" ht="15" customHeight="1" x14ac:dyDescent="0.2">
      <c r="A57" s="17"/>
      <c r="B57" s="52"/>
      <c r="C57" s="53"/>
      <c r="D57" s="53"/>
      <c r="E57" s="54"/>
      <c r="F57" s="53"/>
      <c r="G57" s="53"/>
      <c r="H57" s="54"/>
      <c r="I57" s="101"/>
      <c r="J57" s="125"/>
      <c r="K57" s="131" t="str">
        <f>IF(AND(G57&lt;&gt;Preferences!$I$9,Calc!B55&gt;0)," ← Position filled.",IF(AND(H57="",Calc!B55&gt;0)," ← Update New hire start date.",""))</f>
        <v/>
      </c>
    </row>
    <row r="58" spans="1:11" ht="15" customHeight="1" x14ac:dyDescent="0.2">
      <c r="A58" s="17"/>
      <c r="B58" s="52"/>
      <c r="C58" s="53"/>
      <c r="D58" s="53"/>
      <c r="E58" s="54"/>
      <c r="F58" s="53"/>
      <c r="G58" s="53"/>
      <c r="H58" s="54"/>
      <c r="I58" s="101"/>
      <c r="J58" s="125"/>
      <c r="K58" s="131" t="str">
        <f>IF(AND(G58&lt;&gt;Preferences!$I$9,Calc!B56&gt;0)," ← Position filled.",IF(AND(H58="",Calc!B56&gt;0)," ← Update New hire start date.",""))</f>
        <v/>
      </c>
    </row>
    <row r="59" spans="1:11" ht="15" customHeight="1" x14ac:dyDescent="0.2">
      <c r="A59" s="17"/>
      <c r="B59" s="52"/>
      <c r="C59" s="53"/>
      <c r="D59" s="53"/>
      <c r="E59" s="54"/>
      <c r="F59" s="53"/>
      <c r="G59" s="53"/>
      <c r="H59" s="54"/>
      <c r="I59" s="101"/>
      <c r="J59" s="125"/>
      <c r="K59" s="131" t="str">
        <f>IF(AND(G59&lt;&gt;Preferences!$I$9,Calc!B57&gt;0)," ← Position filled.",IF(AND(H59="",Calc!B57&gt;0)," ← Update New hire start date.",""))</f>
        <v/>
      </c>
    </row>
    <row r="60" spans="1:11" ht="15" customHeight="1" x14ac:dyDescent="0.2">
      <c r="A60" s="17"/>
      <c r="B60" s="52"/>
      <c r="C60" s="53"/>
      <c r="D60" s="53"/>
      <c r="E60" s="54"/>
      <c r="F60" s="53"/>
      <c r="G60" s="53"/>
      <c r="H60" s="54"/>
      <c r="I60" s="101"/>
      <c r="J60" s="125"/>
      <c r="K60" s="131" t="str">
        <f>IF(AND(G60&lt;&gt;Preferences!$I$9,Calc!B58&gt;0)," ← Position filled.",IF(AND(H60="",Calc!B58&gt;0)," ← Update New hire start date.",""))</f>
        <v/>
      </c>
    </row>
    <row r="61" spans="1:11" ht="15" customHeight="1" x14ac:dyDescent="0.2">
      <c r="A61" s="17"/>
      <c r="B61" s="52"/>
      <c r="C61" s="53"/>
      <c r="D61" s="53"/>
      <c r="E61" s="54"/>
      <c r="F61" s="53"/>
      <c r="G61" s="53"/>
      <c r="H61" s="54"/>
      <c r="I61" s="101"/>
      <c r="J61" s="125"/>
      <c r="K61" s="131" t="str">
        <f>IF(AND(G61&lt;&gt;Preferences!$I$9,Calc!B59&gt;0)," ← Position filled.",IF(AND(H61="",Calc!B59&gt;0)," ← Update New hire start date.",""))</f>
        <v/>
      </c>
    </row>
    <row r="62" spans="1:11" ht="15" customHeight="1" x14ac:dyDescent="0.2">
      <c r="A62" s="17"/>
      <c r="B62" s="52"/>
      <c r="C62" s="53"/>
      <c r="D62" s="53"/>
      <c r="E62" s="54"/>
      <c r="F62" s="53"/>
      <c r="G62" s="53"/>
      <c r="H62" s="54"/>
      <c r="I62" s="101"/>
      <c r="J62" s="125"/>
      <c r="K62" s="131" t="str">
        <f>IF(AND(G62&lt;&gt;Preferences!$I$9,Calc!B60&gt;0)," ← Position filled.",IF(AND(H62="",Calc!B60&gt;0)," ← Update New hire start date.",""))</f>
        <v/>
      </c>
    </row>
    <row r="63" spans="1:11" ht="15" customHeight="1" x14ac:dyDescent="0.2">
      <c r="A63" s="17"/>
      <c r="B63" s="52"/>
      <c r="C63" s="53"/>
      <c r="D63" s="53"/>
      <c r="E63" s="54"/>
      <c r="F63" s="53"/>
      <c r="G63" s="53"/>
      <c r="H63" s="54"/>
      <c r="I63" s="101"/>
      <c r="J63" s="125"/>
      <c r="K63" s="131" t="str">
        <f>IF(AND(G63&lt;&gt;Preferences!$I$9,Calc!B61&gt;0)," ← Position filled.",IF(AND(H63="",Calc!B61&gt;0)," ← Update New hire start date.",""))</f>
        <v/>
      </c>
    </row>
    <row r="64" spans="1:11" ht="15" customHeight="1" x14ac:dyDescent="0.2">
      <c r="A64" s="17"/>
      <c r="B64" s="52"/>
      <c r="C64" s="53"/>
      <c r="D64" s="53"/>
      <c r="E64" s="54"/>
      <c r="F64" s="53"/>
      <c r="G64" s="53"/>
      <c r="H64" s="54"/>
      <c r="I64" s="101"/>
      <c r="J64" s="125"/>
      <c r="K64" s="131" t="str">
        <f>IF(AND(G64&lt;&gt;Preferences!$I$9,Calc!B62&gt;0)," ← Position filled.",IF(AND(H64="",Calc!B62&gt;0)," ← Update New hire start date.",""))</f>
        <v/>
      </c>
    </row>
    <row r="65" spans="1:11" ht="15" customHeight="1" x14ac:dyDescent="0.2">
      <c r="A65" s="17"/>
      <c r="B65" s="52"/>
      <c r="C65" s="53"/>
      <c r="D65" s="53"/>
      <c r="E65" s="54"/>
      <c r="F65" s="53"/>
      <c r="G65" s="53"/>
      <c r="H65" s="54"/>
      <c r="I65" s="101"/>
      <c r="J65" s="125"/>
      <c r="K65" s="131" t="str">
        <f>IF(AND(G65&lt;&gt;Preferences!$I$9,Calc!B63&gt;0)," ← Position filled.",IF(AND(H65="",Calc!B63&gt;0)," ← Update New hire start date.",""))</f>
        <v/>
      </c>
    </row>
    <row r="66" spans="1:11" ht="15" customHeight="1" x14ac:dyDescent="0.2">
      <c r="A66" s="17"/>
      <c r="B66" s="52"/>
      <c r="C66" s="53"/>
      <c r="D66" s="53"/>
      <c r="E66" s="54"/>
      <c r="F66" s="53"/>
      <c r="G66" s="53"/>
      <c r="H66" s="54"/>
      <c r="I66" s="101"/>
      <c r="J66" s="125"/>
      <c r="K66" s="131" t="str">
        <f>IF(AND(G66&lt;&gt;Preferences!$I$9,Calc!B64&gt;0)," ← Position filled.",IF(AND(H66="",Calc!B64&gt;0)," ← Update New hire start date.",""))</f>
        <v/>
      </c>
    </row>
    <row r="67" spans="1:11" ht="15" customHeight="1" x14ac:dyDescent="0.2">
      <c r="A67" s="17"/>
      <c r="B67" s="52"/>
      <c r="C67" s="53"/>
      <c r="D67" s="53"/>
      <c r="E67" s="54"/>
      <c r="F67" s="53"/>
      <c r="G67" s="53"/>
      <c r="H67" s="54"/>
      <c r="I67" s="101"/>
      <c r="J67" s="125"/>
      <c r="K67" s="131" t="str">
        <f>IF(AND(G67&lt;&gt;Preferences!$I$9,Calc!B65&gt;0)," ← Position filled.",IF(AND(H67="",Calc!B65&gt;0)," ← Update New hire start date.",""))</f>
        <v/>
      </c>
    </row>
    <row r="68" spans="1:11" ht="15" customHeight="1" x14ac:dyDescent="0.2">
      <c r="A68" s="17"/>
      <c r="B68" s="52"/>
      <c r="C68" s="53"/>
      <c r="D68" s="53"/>
      <c r="E68" s="54"/>
      <c r="F68" s="53"/>
      <c r="G68" s="53"/>
      <c r="H68" s="54"/>
      <c r="I68" s="101"/>
      <c r="J68" s="125"/>
      <c r="K68" s="131" t="str">
        <f>IF(AND(G68&lt;&gt;Preferences!$I$9,Calc!B66&gt;0)," ← Position filled.",IF(AND(H68="",Calc!B66&gt;0)," ← Update New hire start date.",""))</f>
        <v/>
      </c>
    </row>
    <row r="69" spans="1:11" ht="15" customHeight="1" x14ac:dyDescent="0.2">
      <c r="A69" s="17"/>
      <c r="B69" s="52"/>
      <c r="C69" s="53"/>
      <c r="D69" s="53"/>
      <c r="E69" s="54"/>
      <c r="F69" s="53"/>
      <c r="G69" s="53"/>
      <c r="H69" s="54"/>
      <c r="I69" s="101"/>
      <c r="J69" s="125"/>
      <c r="K69" s="131" t="str">
        <f>IF(AND(G69&lt;&gt;Preferences!$I$9,Calc!B67&gt;0)," ← Position filled.",IF(AND(H69="",Calc!B67&gt;0)," ← Update New hire start date.",""))</f>
        <v/>
      </c>
    </row>
    <row r="70" spans="1:11" ht="15" customHeight="1" x14ac:dyDescent="0.2">
      <c r="A70" s="17"/>
      <c r="B70" s="52"/>
      <c r="C70" s="53"/>
      <c r="D70" s="53"/>
      <c r="E70" s="54"/>
      <c r="F70" s="53"/>
      <c r="G70" s="53"/>
      <c r="H70" s="54"/>
      <c r="I70" s="101"/>
      <c r="J70" s="125"/>
      <c r="K70" s="131" t="str">
        <f>IF(AND(G70&lt;&gt;Preferences!$I$9,Calc!B68&gt;0)," ← Position filled.",IF(AND(H70="",Calc!B68&gt;0)," ← Update New hire start date.",""))</f>
        <v/>
      </c>
    </row>
    <row r="71" spans="1:11" ht="15" customHeight="1" x14ac:dyDescent="0.2">
      <c r="A71" s="17"/>
      <c r="B71" s="52"/>
      <c r="C71" s="53"/>
      <c r="D71" s="53"/>
      <c r="E71" s="54"/>
      <c r="F71" s="53"/>
      <c r="G71" s="53"/>
      <c r="H71" s="54"/>
      <c r="I71" s="101"/>
      <c r="J71" s="125"/>
      <c r="K71" s="131" t="str">
        <f>IF(AND(G71&lt;&gt;Preferences!$I$9,Calc!B69&gt;0)," ← Position filled.",IF(AND(H71="",Calc!B69&gt;0)," ← Update New hire start date.",""))</f>
        <v/>
      </c>
    </row>
    <row r="72" spans="1:11" ht="15" customHeight="1" x14ac:dyDescent="0.2">
      <c r="A72" s="17"/>
      <c r="B72" s="52"/>
      <c r="C72" s="53"/>
      <c r="D72" s="53"/>
      <c r="E72" s="54"/>
      <c r="F72" s="53"/>
      <c r="G72" s="53"/>
      <c r="H72" s="54"/>
      <c r="I72" s="101"/>
      <c r="J72" s="125"/>
      <c r="K72" s="131" t="str">
        <f>IF(AND(G72&lt;&gt;Preferences!$I$9,Calc!B70&gt;0)," ← Position filled.",IF(AND(H72="",Calc!B70&gt;0)," ← Update New hire start date.",""))</f>
        <v/>
      </c>
    </row>
    <row r="73" spans="1:11" ht="15" customHeight="1" x14ac:dyDescent="0.2">
      <c r="A73" s="17"/>
      <c r="B73" s="52"/>
      <c r="C73" s="53"/>
      <c r="D73" s="53"/>
      <c r="E73" s="54"/>
      <c r="F73" s="53"/>
      <c r="G73" s="53"/>
      <c r="H73" s="54"/>
      <c r="I73" s="101"/>
      <c r="J73" s="125"/>
      <c r="K73" s="131" t="str">
        <f>IF(AND(G73&lt;&gt;Preferences!$I$9,Calc!B71&gt;0)," ← Position filled.",IF(AND(H73="",Calc!B71&gt;0)," ← Update New hire start date.",""))</f>
        <v/>
      </c>
    </row>
    <row r="74" spans="1:11" ht="15" customHeight="1" x14ac:dyDescent="0.2">
      <c r="A74" s="17"/>
      <c r="B74" s="52"/>
      <c r="C74" s="53"/>
      <c r="D74" s="53"/>
      <c r="E74" s="54"/>
      <c r="F74" s="53"/>
      <c r="G74" s="53"/>
      <c r="H74" s="54"/>
      <c r="I74" s="101"/>
      <c r="J74" s="125"/>
      <c r="K74" s="131" t="str">
        <f>IF(AND(G74&lt;&gt;Preferences!$I$9,Calc!B72&gt;0)," ← Position filled.",IF(AND(H74="",Calc!B72&gt;0)," ← Update New hire start date.",""))</f>
        <v/>
      </c>
    </row>
    <row r="75" spans="1:11" ht="15" customHeight="1" x14ac:dyDescent="0.2">
      <c r="A75" s="17"/>
      <c r="B75" s="52"/>
      <c r="C75" s="53"/>
      <c r="D75" s="53"/>
      <c r="E75" s="54"/>
      <c r="F75" s="53"/>
      <c r="G75" s="53"/>
      <c r="H75" s="54"/>
      <c r="I75" s="101"/>
      <c r="J75" s="125"/>
      <c r="K75" s="131" t="str">
        <f>IF(AND(G75&lt;&gt;Preferences!$I$9,Calc!B73&gt;0)," ← Position filled.",IF(AND(H75="",Calc!B73&gt;0)," ← Update New hire start date.",""))</f>
        <v/>
      </c>
    </row>
    <row r="76" spans="1:11" ht="15" customHeight="1" x14ac:dyDescent="0.2">
      <c r="A76" s="17"/>
      <c r="B76" s="52"/>
      <c r="C76" s="53"/>
      <c r="D76" s="53"/>
      <c r="E76" s="54"/>
      <c r="F76" s="53"/>
      <c r="G76" s="53"/>
      <c r="H76" s="54"/>
      <c r="I76" s="101"/>
      <c r="J76" s="125"/>
      <c r="K76" s="131" t="str">
        <f>IF(AND(G76&lt;&gt;Preferences!$I$9,Calc!B74&gt;0)," ← Position filled.",IF(AND(H76="",Calc!B74&gt;0)," ← Update New hire start date.",""))</f>
        <v/>
      </c>
    </row>
    <row r="77" spans="1:11" ht="15" customHeight="1" x14ac:dyDescent="0.2">
      <c r="A77" s="17"/>
      <c r="B77" s="52"/>
      <c r="C77" s="53"/>
      <c r="D77" s="53"/>
      <c r="E77" s="54"/>
      <c r="F77" s="53"/>
      <c r="G77" s="53"/>
      <c r="H77" s="54"/>
      <c r="I77" s="101"/>
      <c r="J77" s="125"/>
      <c r="K77" s="131" t="str">
        <f>IF(AND(G77&lt;&gt;Preferences!$I$9,Calc!B75&gt;0)," ← Position filled.",IF(AND(H77="",Calc!B75&gt;0)," ← Update New hire start date.",""))</f>
        <v/>
      </c>
    </row>
    <row r="78" spans="1:11" ht="15" customHeight="1" x14ac:dyDescent="0.2">
      <c r="A78" s="17"/>
      <c r="B78" s="52"/>
      <c r="C78" s="53"/>
      <c r="D78" s="53"/>
      <c r="E78" s="54"/>
      <c r="F78" s="53"/>
      <c r="G78" s="53"/>
      <c r="H78" s="54"/>
      <c r="I78" s="101"/>
      <c r="J78" s="125"/>
      <c r="K78" s="131" t="str">
        <f>IF(AND(G78&lt;&gt;Preferences!$I$9,Calc!B76&gt;0)," ← Position filled.",IF(AND(H78="",Calc!B76&gt;0)," ← Update New hire start date.",""))</f>
        <v/>
      </c>
    </row>
    <row r="79" spans="1:11" ht="15" customHeight="1" x14ac:dyDescent="0.2">
      <c r="A79" s="17"/>
      <c r="B79" s="52"/>
      <c r="C79" s="53"/>
      <c r="D79" s="53"/>
      <c r="E79" s="54"/>
      <c r="F79" s="53"/>
      <c r="G79" s="53"/>
      <c r="H79" s="54"/>
      <c r="I79" s="101"/>
      <c r="J79" s="125"/>
      <c r="K79" s="131" t="str">
        <f>IF(AND(G79&lt;&gt;Preferences!$I$9,Calc!B77&gt;0)," ← Position filled.",IF(AND(H79="",Calc!B77&gt;0)," ← Update New hire start date.",""))</f>
        <v/>
      </c>
    </row>
    <row r="80" spans="1:11" ht="15" customHeight="1" x14ac:dyDescent="0.2">
      <c r="A80" s="17"/>
      <c r="B80" s="52"/>
      <c r="C80" s="53"/>
      <c r="D80" s="53"/>
      <c r="E80" s="54"/>
      <c r="F80" s="53"/>
      <c r="G80" s="53"/>
      <c r="H80" s="54"/>
      <c r="I80" s="101"/>
      <c r="J80" s="125"/>
      <c r="K80" s="131" t="str">
        <f>IF(AND(G80&lt;&gt;Preferences!$I$9,Calc!B78&gt;0)," ← Position filled.",IF(AND(H80="",Calc!B78&gt;0)," ← Update New hire start date.",""))</f>
        <v/>
      </c>
    </row>
    <row r="81" spans="1:11" ht="15" customHeight="1" x14ac:dyDescent="0.2">
      <c r="A81" s="17"/>
      <c r="B81" s="52"/>
      <c r="C81" s="53"/>
      <c r="D81" s="53"/>
      <c r="E81" s="54"/>
      <c r="F81" s="53"/>
      <c r="G81" s="53"/>
      <c r="H81" s="54"/>
      <c r="I81" s="101"/>
      <c r="J81" s="125"/>
      <c r="K81" s="131" t="str">
        <f>IF(AND(G81&lt;&gt;Preferences!$I$9,Calc!B79&gt;0)," ← Position filled.",IF(AND(H81="",Calc!B79&gt;0)," ← Update New hire start date.",""))</f>
        <v/>
      </c>
    </row>
    <row r="82" spans="1:11" ht="15" customHeight="1" x14ac:dyDescent="0.2">
      <c r="A82" s="17"/>
      <c r="B82" s="52"/>
      <c r="C82" s="53"/>
      <c r="D82" s="53"/>
      <c r="E82" s="54"/>
      <c r="F82" s="53"/>
      <c r="G82" s="53"/>
      <c r="H82" s="54"/>
      <c r="I82" s="101"/>
      <c r="J82" s="125"/>
      <c r="K82" s="131" t="str">
        <f>IF(AND(G82&lt;&gt;Preferences!$I$9,Calc!B80&gt;0)," ← Position filled.",IF(AND(H82="",Calc!B80&gt;0)," ← Update New hire start date.",""))</f>
        <v/>
      </c>
    </row>
    <row r="83" spans="1:11" ht="15" customHeight="1" x14ac:dyDescent="0.2">
      <c r="A83" s="17"/>
      <c r="B83" s="52"/>
      <c r="C83" s="53"/>
      <c r="D83" s="53"/>
      <c r="E83" s="54"/>
      <c r="F83" s="53"/>
      <c r="G83" s="53"/>
      <c r="H83" s="54"/>
      <c r="I83" s="101"/>
      <c r="J83" s="125"/>
      <c r="K83" s="131" t="str">
        <f>IF(AND(G83&lt;&gt;Preferences!$I$9,Calc!B81&gt;0)," ← Position filled.",IF(AND(H83="",Calc!B81&gt;0)," ← Update New hire start date.",""))</f>
        <v/>
      </c>
    </row>
    <row r="84" spans="1:11" ht="15" customHeight="1" x14ac:dyDescent="0.2">
      <c r="A84" s="17"/>
      <c r="B84" s="52"/>
      <c r="C84" s="53"/>
      <c r="D84" s="53"/>
      <c r="E84" s="54"/>
      <c r="F84" s="53"/>
      <c r="G84" s="53"/>
      <c r="H84" s="54"/>
      <c r="I84" s="101"/>
      <c r="J84" s="125"/>
      <c r="K84" s="131" t="str">
        <f>IF(AND(G84&lt;&gt;Preferences!$I$9,Calc!B82&gt;0)," ← Position filled.",IF(AND(H84="",Calc!B82&gt;0)," ← Update New hire start date.",""))</f>
        <v/>
      </c>
    </row>
    <row r="85" spans="1:11" ht="15" customHeight="1" x14ac:dyDescent="0.2">
      <c r="A85" s="17"/>
      <c r="B85" s="52"/>
      <c r="C85" s="53"/>
      <c r="D85" s="53"/>
      <c r="E85" s="54"/>
      <c r="F85" s="53"/>
      <c r="G85" s="53"/>
      <c r="H85" s="54"/>
      <c r="I85" s="101"/>
      <c r="J85" s="125"/>
      <c r="K85" s="131" t="str">
        <f>IF(AND(G85&lt;&gt;Preferences!$I$9,Calc!B83&gt;0)," ← Position filled.",IF(AND(H85="",Calc!B83&gt;0)," ← Update New hire start date.",""))</f>
        <v/>
      </c>
    </row>
    <row r="86" spans="1:11" ht="15" customHeight="1" x14ac:dyDescent="0.2">
      <c r="A86" s="17"/>
      <c r="B86" s="52"/>
      <c r="C86" s="53"/>
      <c r="D86" s="53"/>
      <c r="E86" s="54"/>
      <c r="F86" s="53"/>
      <c r="G86" s="53"/>
      <c r="H86" s="54"/>
      <c r="I86" s="101"/>
      <c r="J86" s="125"/>
      <c r="K86" s="131" t="str">
        <f>IF(AND(G86&lt;&gt;Preferences!$I$9,Calc!B84&gt;0)," ← Position filled.",IF(AND(H86="",Calc!B84&gt;0)," ← Update New hire start date.",""))</f>
        <v/>
      </c>
    </row>
    <row r="87" spans="1:11" ht="15" customHeight="1" x14ac:dyDescent="0.2">
      <c r="A87" s="17"/>
      <c r="B87" s="52"/>
      <c r="C87" s="53"/>
      <c r="D87" s="53"/>
      <c r="E87" s="54"/>
      <c r="F87" s="53"/>
      <c r="G87" s="53"/>
      <c r="H87" s="54"/>
      <c r="I87" s="101"/>
      <c r="J87" s="125"/>
      <c r="K87" s="131" t="str">
        <f>IF(AND(G87&lt;&gt;Preferences!$I$9,Calc!B85&gt;0)," ← Position filled.",IF(AND(H87="",Calc!B85&gt;0)," ← Update New hire start date.",""))</f>
        <v/>
      </c>
    </row>
    <row r="88" spans="1:11" ht="15" customHeight="1" x14ac:dyDescent="0.2">
      <c r="A88" s="17"/>
      <c r="B88" s="52"/>
      <c r="C88" s="53"/>
      <c r="D88" s="53"/>
      <c r="E88" s="54"/>
      <c r="F88" s="53"/>
      <c r="G88" s="53"/>
      <c r="H88" s="54"/>
      <c r="I88" s="101"/>
      <c r="J88" s="125"/>
      <c r="K88" s="131" t="str">
        <f>IF(AND(G88&lt;&gt;Preferences!$I$9,Calc!B86&gt;0)," ← Position filled.",IF(AND(H88="",Calc!B86&gt;0)," ← Update New hire start date.",""))</f>
        <v/>
      </c>
    </row>
    <row r="89" spans="1:11" ht="15" customHeight="1" x14ac:dyDescent="0.2">
      <c r="A89" s="17"/>
      <c r="B89" s="52"/>
      <c r="C89" s="53"/>
      <c r="D89" s="53"/>
      <c r="E89" s="54"/>
      <c r="F89" s="53"/>
      <c r="G89" s="53"/>
      <c r="H89" s="54"/>
      <c r="I89" s="101"/>
      <c r="J89" s="125"/>
      <c r="K89" s="131" t="str">
        <f>IF(AND(G89&lt;&gt;Preferences!$I$9,Calc!B87&gt;0)," ← Position filled.",IF(AND(H89="",Calc!B87&gt;0)," ← Update New hire start date.",""))</f>
        <v/>
      </c>
    </row>
    <row r="90" spans="1:11" ht="15" customHeight="1" x14ac:dyDescent="0.2">
      <c r="A90" s="17"/>
      <c r="B90" s="52"/>
      <c r="C90" s="53"/>
      <c r="D90" s="53"/>
      <c r="E90" s="54"/>
      <c r="F90" s="53"/>
      <c r="G90" s="53"/>
      <c r="H90" s="54"/>
      <c r="I90" s="101"/>
      <c r="J90" s="125"/>
      <c r="K90" s="131" t="str">
        <f>IF(AND(G90&lt;&gt;Preferences!$I$9,Calc!B88&gt;0)," ← Position filled.",IF(AND(H90="",Calc!B88&gt;0)," ← Update New hire start date.",""))</f>
        <v/>
      </c>
    </row>
    <row r="91" spans="1:11" ht="15" customHeight="1" x14ac:dyDescent="0.2">
      <c r="A91" s="17"/>
      <c r="B91" s="52"/>
      <c r="C91" s="53"/>
      <c r="D91" s="53"/>
      <c r="E91" s="54"/>
      <c r="F91" s="53"/>
      <c r="G91" s="53"/>
      <c r="H91" s="54"/>
      <c r="I91" s="101"/>
      <c r="J91" s="125"/>
      <c r="K91" s="131" t="str">
        <f>IF(AND(G91&lt;&gt;Preferences!$I$9,Calc!B89&gt;0)," ← Position filled.",IF(AND(H91="",Calc!B89&gt;0)," ← Update New hire start date.",""))</f>
        <v/>
      </c>
    </row>
    <row r="92" spans="1:11" ht="15" customHeight="1" x14ac:dyDescent="0.2">
      <c r="A92" s="17"/>
      <c r="B92" s="52"/>
      <c r="C92" s="53"/>
      <c r="D92" s="53"/>
      <c r="E92" s="54"/>
      <c r="F92" s="53"/>
      <c r="G92" s="53"/>
      <c r="H92" s="54"/>
      <c r="I92" s="101"/>
      <c r="J92" s="125"/>
      <c r="K92" s="131" t="str">
        <f>IF(AND(G92&lt;&gt;Preferences!$I$9,Calc!B90&gt;0)," ← Position filled.",IF(AND(H92="",Calc!B90&gt;0)," ← Update New hire start date.",""))</f>
        <v/>
      </c>
    </row>
    <row r="93" spans="1:11" ht="15" customHeight="1" x14ac:dyDescent="0.2">
      <c r="A93" s="17"/>
      <c r="B93" s="52"/>
      <c r="C93" s="53"/>
      <c r="D93" s="53"/>
      <c r="E93" s="54"/>
      <c r="F93" s="53"/>
      <c r="G93" s="53"/>
      <c r="H93" s="54"/>
      <c r="I93" s="101"/>
      <c r="J93" s="125"/>
      <c r="K93" s="131" t="str">
        <f>IF(AND(G93&lt;&gt;Preferences!$I$9,Calc!B91&gt;0)," ← Position filled.",IF(AND(H93="",Calc!B91&gt;0)," ← Update New hire start date.",""))</f>
        <v/>
      </c>
    </row>
    <row r="94" spans="1:11" ht="15" customHeight="1" x14ac:dyDescent="0.2">
      <c r="A94" s="17"/>
      <c r="B94" s="52"/>
      <c r="C94" s="53"/>
      <c r="D94" s="53"/>
      <c r="E94" s="54"/>
      <c r="F94" s="53"/>
      <c r="G94" s="53"/>
      <c r="H94" s="54"/>
      <c r="I94" s="101"/>
      <c r="J94" s="125"/>
      <c r="K94" s="131" t="str">
        <f>IF(AND(G94&lt;&gt;Preferences!$I$9,Calc!B92&gt;0)," ← Position filled.",IF(AND(H94="",Calc!B92&gt;0)," ← Update New hire start date.",""))</f>
        <v/>
      </c>
    </row>
    <row r="95" spans="1:11" ht="15" customHeight="1" x14ac:dyDescent="0.2">
      <c r="A95" s="17"/>
      <c r="B95" s="52"/>
      <c r="C95" s="53"/>
      <c r="D95" s="53"/>
      <c r="E95" s="54"/>
      <c r="F95" s="53"/>
      <c r="G95" s="53"/>
      <c r="H95" s="54"/>
      <c r="I95" s="101"/>
      <c r="J95" s="125"/>
      <c r="K95" s="131" t="str">
        <f>IF(AND(G95&lt;&gt;Preferences!$I$9,Calc!B93&gt;0)," ← Position filled.",IF(AND(H95="",Calc!B93&gt;0)," ← Update New hire start date.",""))</f>
        <v/>
      </c>
    </row>
    <row r="96" spans="1:11" ht="15" customHeight="1" x14ac:dyDescent="0.2">
      <c r="A96" s="17"/>
      <c r="B96" s="52"/>
      <c r="C96" s="53"/>
      <c r="D96" s="53"/>
      <c r="E96" s="54"/>
      <c r="F96" s="53"/>
      <c r="G96" s="53"/>
      <c r="H96" s="54"/>
      <c r="I96" s="101"/>
      <c r="J96" s="125"/>
      <c r="K96" s="131" t="str">
        <f>IF(AND(G96&lt;&gt;Preferences!$I$9,Calc!B94&gt;0)," ← Position filled.",IF(AND(H96="",Calc!B94&gt;0)," ← Update New hire start date.",""))</f>
        <v/>
      </c>
    </row>
    <row r="97" spans="1:11" ht="15" customHeight="1" x14ac:dyDescent="0.2">
      <c r="A97" s="17"/>
      <c r="B97" s="52"/>
      <c r="C97" s="53"/>
      <c r="D97" s="53"/>
      <c r="E97" s="54"/>
      <c r="F97" s="53"/>
      <c r="G97" s="53"/>
      <c r="H97" s="54"/>
      <c r="I97" s="101"/>
      <c r="J97" s="125"/>
      <c r="K97" s="131" t="str">
        <f>IF(AND(G97&lt;&gt;Preferences!$I$9,Calc!B95&gt;0)," ← Position filled.",IF(AND(H97="",Calc!B95&gt;0)," ← Update New hire start date.",""))</f>
        <v/>
      </c>
    </row>
    <row r="98" spans="1:11" ht="15" customHeight="1" x14ac:dyDescent="0.2">
      <c r="A98" s="17"/>
      <c r="B98" s="52"/>
      <c r="C98" s="53"/>
      <c r="D98" s="53"/>
      <c r="E98" s="54"/>
      <c r="F98" s="53"/>
      <c r="G98" s="53"/>
      <c r="H98" s="54"/>
      <c r="I98" s="101"/>
      <c r="J98" s="125"/>
      <c r="K98" s="131" t="str">
        <f>IF(AND(G98&lt;&gt;Preferences!$I$9,Calc!B96&gt;0)," ← Position filled.",IF(AND(H98="",Calc!B96&gt;0)," ← Update New hire start date.",""))</f>
        <v/>
      </c>
    </row>
    <row r="99" spans="1:11" ht="15" customHeight="1" x14ac:dyDescent="0.2">
      <c r="A99" s="17"/>
      <c r="B99" s="52"/>
      <c r="C99" s="53"/>
      <c r="D99" s="53"/>
      <c r="E99" s="54"/>
      <c r="F99" s="53"/>
      <c r="G99" s="53"/>
      <c r="H99" s="54"/>
      <c r="I99" s="101"/>
      <c r="J99" s="125"/>
      <c r="K99" s="131" t="str">
        <f>IF(AND(G99&lt;&gt;Preferences!$I$9,Calc!B97&gt;0)," ← Position filled.",IF(AND(H99="",Calc!B97&gt;0)," ← Update New hire start date.",""))</f>
        <v/>
      </c>
    </row>
    <row r="100" spans="1:11" ht="15" customHeight="1" x14ac:dyDescent="0.2">
      <c r="A100" s="17"/>
      <c r="B100" s="52"/>
      <c r="C100" s="53"/>
      <c r="D100" s="53"/>
      <c r="E100" s="54"/>
      <c r="F100" s="53"/>
      <c r="G100" s="53"/>
      <c r="H100" s="54"/>
      <c r="I100" s="101"/>
      <c r="J100" s="125"/>
      <c r="K100" s="131" t="str">
        <f>IF(AND(G100&lt;&gt;Preferences!$I$9,Calc!B98&gt;0)," ← Position filled.",IF(AND(H100="",Calc!B98&gt;0)," ← Update New hire start date.",""))</f>
        <v/>
      </c>
    </row>
    <row r="101" spans="1:11" ht="15" customHeight="1" x14ac:dyDescent="0.2">
      <c r="A101" s="17"/>
      <c r="B101" s="52"/>
      <c r="C101" s="53"/>
      <c r="D101" s="53"/>
      <c r="E101" s="54"/>
      <c r="F101" s="53"/>
      <c r="G101" s="53"/>
      <c r="H101" s="54"/>
      <c r="I101" s="101"/>
      <c r="J101" s="125"/>
      <c r="K101" s="131" t="str">
        <f>IF(AND(G101&lt;&gt;Preferences!$I$9,Calc!B99&gt;0)," ← Position filled.",IF(AND(H101="",Calc!B99&gt;0)," ← Update New hire start date.",""))</f>
        <v/>
      </c>
    </row>
    <row r="102" spans="1:11" ht="15" customHeight="1" x14ac:dyDescent="0.2">
      <c r="A102" s="17"/>
      <c r="B102" s="52"/>
      <c r="C102" s="53"/>
      <c r="D102" s="53"/>
      <c r="E102" s="54"/>
      <c r="F102" s="53"/>
      <c r="G102" s="53"/>
      <c r="H102" s="54"/>
      <c r="I102" s="101"/>
      <c r="J102" s="125"/>
      <c r="K102" s="131" t="str">
        <f>IF(AND(G102&lt;&gt;Preferences!$I$9,Calc!B100&gt;0)," ← Position filled.",IF(AND(H102="",Calc!B100&gt;0)," ← Update New hire start date.",""))</f>
        <v/>
      </c>
    </row>
    <row r="103" spans="1:11" ht="15" customHeight="1" x14ac:dyDescent="0.2">
      <c r="A103" s="17"/>
      <c r="B103" s="52"/>
      <c r="C103" s="53"/>
      <c r="D103" s="53"/>
      <c r="E103" s="54"/>
      <c r="F103" s="53"/>
      <c r="G103" s="53"/>
      <c r="H103" s="54"/>
      <c r="I103" s="101"/>
      <c r="J103" s="125"/>
      <c r="K103" s="131" t="str">
        <f>IF(AND(G103&lt;&gt;Preferences!$I$9,Calc!B101&gt;0)," ← Position filled.",IF(AND(H103="",Calc!B101&gt;0)," ← Update New hire start date.",""))</f>
        <v/>
      </c>
    </row>
    <row r="104" spans="1:11" ht="15" customHeight="1" x14ac:dyDescent="0.2">
      <c r="A104" s="17"/>
      <c r="B104" s="52"/>
      <c r="C104" s="53"/>
      <c r="D104" s="53"/>
      <c r="E104" s="54"/>
      <c r="F104" s="53"/>
      <c r="G104" s="53"/>
      <c r="H104" s="54"/>
      <c r="I104" s="101"/>
      <c r="J104" s="125"/>
      <c r="K104" s="131" t="str">
        <f>IF(AND(G104&lt;&gt;Preferences!$I$9,Calc!B102&gt;0)," ← Position filled.",IF(AND(H104="",Calc!B102&gt;0)," ← Update New hire start date.",""))</f>
        <v/>
      </c>
    </row>
    <row r="105" spans="1:11" ht="15" customHeight="1" x14ac:dyDescent="0.2">
      <c r="A105" s="17"/>
      <c r="B105" s="52"/>
      <c r="C105" s="53"/>
      <c r="D105" s="53"/>
      <c r="E105" s="54"/>
      <c r="F105" s="53"/>
      <c r="G105" s="53"/>
      <c r="H105" s="54"/>
      <c r="I105" s="101"/>
      <c r="J105" s="125"/>
      <c r="K105" s="131" t="str">
        <f>IF(AND(G105&lt;&gt;Preferences!$I$9,Calc!B103&gt;0)," ← Position filled.",IF(AND(H105="",Calc!B103&gt;0)," ← Update New hire start date.",""))</f>
        <v/>
      </c>
    </row>
    <row r="106" spans="1:11" ht="15" customHeight="1" x14ac:dyDescent="0.2">
      <c r="A106" s="17"/>
      <c r="B106" s="52"/>
      <c r="C106" s="53"/>
      <c r="D106" s="53"/>
      <c r="E106" s="54"/>
      <c r="F106" s="53"/>
      <c r="G106" s="53"/>
      <c r="H106" s="54"/>
      <c r="I106" s="101"/>
      <c r="J106" s="125"/>
      <c r="K106" s="131" t="str">
        <f>IF(AND(G106&lt;&gt;Preferences!$I$9,Calc!B104&gt;0)," ← Position filled.",IF(AND(H106="",Calc!B104&gt;0)," ← Update New hire start date.",""))</f>
        <v/>
      </c>
    </row>
    <row r="107" spans="1:11" ht="15" customHeight="1" x14ac:dyDescent="0.2">
      <c r="A107" s="17"/>
      <c r="B107" s="52"/>
      <c r="C107" s="53"/>
      <c r="D107" s="53"/>
      <c r="E107" s="54"/>
      <c r="F107" s="53"/>
      <c r="G107" s="53"/>
      <c r="H107" s="54"/>
      <c r="I107" s="101"/>
      <c r="J107" s="125"/>
      <c r="K107" s="131" t="str">
        <f>IF(AND(G107&lt;&gt;Preferences!$I$9,Calc!B105&gt;0)," ← Position filled.",IF(AND(H107="",Calc!B105&gt;0)," ← Update New hire start date.",""))</f>
        <v/>
      </c>
    </row>
    <row r="108" spans="1:11" ht="15" customHeight="1" x14ac:dyDescent="0.2">
      <c r="A108" s="17"/>
      <c r="B108" s="52"/>
      <c r="C108" s="53"/>
      <c r="D108" s="53"/>
      <c r="E108" s="54"/>
      <c r="F108" s="53"/>
      <c r="G108" s="53"/>
      <c r="H108" s="54"/>
      <c r="I108" s="101"/>
      <c r="J108" s="125"/>
      <c r="K108" s="131" t="str">
        <f>IF(AND(G108&lt;&gt;Preferences!$I$9,Calc!B106&gt;0)," ← Position filled.",IF(AND(H108="",Calc!B106&gt;0)," ← Update New hire start date.",""))</f>
        <v/>
      </c>
    </row>
    <row r="109" spans="1:11" ht="15" customHeight="1" x14ac:dyDescent="0.2">
      <c r="A109" s="17"/>
      <c r="B109" s="52"/>
      <c r="C109" s="53"/>
      <c r="D109" s="53"/>
      <c r="E109" s="54"/>
      <c r="F109" s="53"/>
      <c r="G109" s="53"/>
      <c r="H109" s="54"/>
      <c r="I109" s="101"/>
      <c r="J109" s="125"/>
      <c r="K109" s="131" t="str">
        <f>IF(AND(G109&lt;&gt;Preferences!$I$9,Calc!B107&gt;0)," ← Position filled.",IF(AND(H109="",Calc!B107&gt;0)," ← Update New hire start date.",""))</f>
        <v/>
      </c>
    </row>
    <row r="110" spans="1:11" ht="15" customHeight="1" x14ac:dyDescent="0.2">
      <c r="A110" s="17"/>
      <c r="B110" s="52"/>
      <c r="C110" s="53"/>
      <c r="D110" s="53"/>
      <c r="E110" s="54"/>
      <c r="F110" s="53"/>
      <c r="G110" s="53"/>
      <c r="H110" s="54"/>
      <c r="I110" s="101"/>
      <c r="J110" s="125"/>
      <c r="K110" s="131" t="str">
        <f>IF(AND(G110&lt;&gt;Preferences!$I$9,Calc!B108&gt;0)," ← Position filled.",IF(AND(H110="",Calc!B108&gt;0)," ← Update New hire start date.",""))</f>
        <v/>
      </c>
    </row>
    <row r="111" spans="1:11" ht="15" customHeight="1" x14ac:dyDescent="0.2">
      <c r="A111" s="17"/>
      <c r="B111" s="52"/>
      <c r="C111" s="53"/>
      <c r="D111" s="53"/>
      <c r="E111" s="54"/>
      <c r="F111" s="53"/>
      <c r="G111" s="53"/>
      <c r="H111" s="54"/>
      <c r="I111" s="101"/>
      <c r="J111" s="125"/>
      <c r="K111" s="131" t="str">
        <f>IF(AND(G111&lt;&gt;Preferences!$I$9,Calc!B109&gt;0)," ← Position filled.",IF(AND(H111="",Calc!B109&gt;0)," ← Update New hire start date.",""))</f>
        <v/>
      </c>
    </row>
    <row r="112" spans="1:11" ht="15" customHeight="1" x14ac:dyDescent="0.2">
      <c r="A112" s="17"/>
      <c r="B112" s="52"/>
      <c r="C112" s="53"/>
      <c r="D112" s="53"/>
      <c r="E112" s="54"/>
      <c r="F112" s="53"/>
      <c r="G112" s="53"/>
      <c r="H112" s="54"/>
      <c r="I112" s="101"/>
      <c r="J112" s="125"/>
      <c r="K112" s="131" t="str">
        <f>IF(AND(G112&lt;&gt;Preferences!$I$9,Calc!B110&gt;0)," ← Position filled.",IF(AND(H112="",Calc!B110&gt;0)," ← Update New hire start date.",""))</f>
        <v/>
      </c>
    </row>
    <row r="113" spans="1:11" ht="15" customHeight="1" x14ac:dyDescent="0.2">
      <c r="A113" s="17"/>
      <c r="B113" s="52"/>
      <c r="C113" s="53"/>
      <c r="D113" s="53"/>
      <c r="E113" s="54"/>
      <c r="F113" s="53"/>
      <c r="G113" s="53"/>
      <c r="H113" s="54"/>
      <c r="I113" s="101"/>
      <c r="J113" s="125"/>
      <c r="K113" s="131" t="str">
        <f>IF(AND(G113&lt;&gt;Preferences!$I$9,Calc!B111&gt;0)," ← Position filled.",IF(AND(H113="",Calc!B111&gt;0)," ← Update New hire start date.",""))</f>
        <v/>
      </c>
    </row>
    <row r="114" spans="1:11" ht="15" customHeight="1" x14ac:dyDescent="0.2">
      <c r="A114" s="17"/>
      <c r="B114" s="52"/>
      <c r="C114" s="53"/>
      <c r="D114" s="53"/>
      <c r="E114" s="54"/>
      <c r="F114" s="53"/>
      <c r="G114" s="53"/>
      <c r="H114" s="54"/>
      <c r="I114" s="101"/>
      <c r="J114" s="125"/>
      <c r="K114" s="131" t="str">
        <f>IF(AND(G114&lt;&gt;Preferences!$I$9,Calc!B112&gt;0)," ← Position filled.",IF(AND(H114="",Calc!B112&gt;0)," ← Update New hire start date.",""))</f>
        <v/>
      </c>
    </row>
    <row r="115" spans="1:11" ht="15" customHeight="1" x14ac:dyDescent="0.2">
      <c r="A115" s="17"/>
      <c r="B115" s="52"/>
      <c r="C115" s="53"/>
      <c r="D115" s="53"/>
      <c r="E115" s="54"/>
      <c r="F115" s="53"/>
      <c r="G115" s="53"/>
      <c r="H115" s="54"/>
      <c r="I115" s="101"/>
      <c r="J115" s="125"/>
      <c r="K115" s="131" t="str">
        <f>IF(AND(G115&lt;&gt;Preferences!$I$9,Calc!B113&gt;0)," ← Position filled.",IF(AND(H115="",Calc!B113&gt;0)," ← Update New hire start date.",""))</f>
        <v/>
      </c>
    </row>
    <row r="116" spans="1:11" ht="15" customHeight="1" x14ac:dyDescent="0.2">
      <c r="A116" s="17"/>
      <c r="B116" s="52"/>
      <c r="C116" s="53"/>
      <c r="D116" s="53"/>
      <c r="E116" s="54"/>
      <c r="F116" s="53"/>
      <c r="G116" s="53"/>
      <c r="H116" s="54"/>
      <c r="I116" s="101"/>
      <c r="J116" s="125"/>
      <c r="K116" s="131" t="str">
        <f>IF(AND(G116&lt;&gt;Preferences!$I$9,Calc!B114&gt;0)," ← Position filled.",IF(AND(H116="",Calc!B114&gt;0)," ← Update New hire start date.",""))</f>
        <v/>
      </c>
    </row>
    <row r="117" spans="1:11" ht="15" customHeight="1" x14ac:dyDescent="0.2">
      <c r="A117" s="17"/>
      <c r="B117" s="52"/>
      <c r="C117" s="53"/>
      <c r="D117" s="53"/>
      <c r="E117" s="54"/>
      <c r="F117" s="53"/>
      <c r="G117" s="53"/>
      <c r="H117" s="54"/>
      <c r="I117" s="101"/>
      <c r="J117" s="125"/>
      <c r="K117" s="131" t="str">
        <f>IF(AND(G117&lt;&gt;Preferences!$I$9,Calc!B115&gt;0)," ← Position filled.",IF(AND(H117="",Calc!B115&gt;0)," ← Update New hire start date.",""))</f>
        <v/>
      </c>
    </row>
    <row r="118" spans="1:11" ht="15" customHeight="1" x14ac:dyDescent="0.2">
      <c r="A118" s="17"/>
      <c r="B118" s="52"/>
      <c r="C118" s="53"/>
      <c r="D118" s="53"/>
      <c r="E118" s="54"/>
      <c r="F118" s="53"/>
      <c r="G118" s="53"/>
      <c r="H118" s="54"/>
      <c r="I118" s="101"/>
      <c r="J118" s="125"/>
      <c r="K118" s="131" t="str">
        <f>IF(AND(G118&lt;&gt;Preferences!$I$9,Calc!B116&gt;0)," ← Position filled.",IF(AND(H118="",Calc!B116&gt;0)," ← Update New hire start date.",""))</f>
        <v/>
      </c>
    </row>
    <row r="119" spans="1:11" ht="15" customHeight="1" x14ac:dyDescent="0.2">
      <c r="A119" s="17"/>
      <c r="B119" s="52"/>
      <c r="C119" s="53"/>
      <c r="D119" s="53"/>
      <c r="E119" s="54"/>
      <c r="F119" s="53"/>
      <c r="G119" s="53"/>
      <c r="H119" s="54"/>
      <c r="I119" s="101"/>
      <c r="J119" s="125"/>
      <c r="K119" s="131" t="str">
        <f>IF(AND(G119&lt;&gt;Preferences!$I$9,Calc!B117&gt;0)," ← Position filled.",IF(AND(H119="",Calc!B117&gt;0)," ← Update New hire start date.",""))</f>
        <v/>
      </c>
    </row>
    <row r="120" spans="1:11" ht="15" customHeight="1" x14ac:dyDescent="0.2">
      <c r="A120" s="17"/>
      <c r="B120" s="52"/>
      <c r="C120" s="53"/>
      <c r="D120" s="53"/>
      <c r="E120" s="54"/>
      <c r="F120" s="53"/>
      <c r="G120" s="53"/>
      <c r="H120" s="54"/>
      <c r="I120" s="101"/>
      <c r="J120" s="125"/>
      <c r="K120" s="131" t="str">
        <f>IF(AND(G120&lt;&gt;Preferences!$I$9,Calc!B118&gt;0)," ← Position filled.",IF(AND(H120="",Calc!B118&gt;0)," ← Update New hire start date.",""))</f>
        <v/>
      </c>
    </row>
    <row r="121" spans="1:11" ht="15" customHeight="1" x14ac:dyDescent="0.2">
      <c r="A121" s="17"/>
      <c r="B121" s="52"/>
      <c r="C121" s="53"/>
      <c r="D121" s="53"/>
      <c r="E121" s="54"/>
      <c r="F121" s="53"/>
      <c r="G121" s="53"/>
      <c r="H121" s="54"/>
      <c r="I121" s="101"/>
      <c r="J121" s="125"/>
      <c r="K121" s="131" t="str">
        <f>IF(AND(G121&lt;&gt;Preferences!$I$9,Calc!B119&gt;0)," ← Position filled.",IF(AND(H121="",Calc!B119&gt;0)," ← Update New hire start date.",""))</f>
        <v/>
      </c>
    </row>
    <row r="122" spans="1:11" ht="15" customHeight="1" x14ac:dyDescent="0.2">
      <c r="A122" s="17"/>
      <c r="B122" s="52"/>
      <c r="C122" s="53"/>
      <c r="D122" s="53"/>
      <c r="E122" s="54"/>
      <c r="F122" s="53"/>
      <c r="G122" s="53"/>
      <c r="H122" s="54"/>
      <c r="I122" s="101"/>
      <c r="J122" s="125"/>
      <c r="K122" s="131" t="str">
        <f>IF(AND(G122&lt;&gt;Preferences!$I$9,Calc!B120&gt;0)," ← Position filled.",IF(AND(H122="",Calc!B120&gt;0)," ← Update New hire start date.",""))</f>
        <v/>
      </c>
    </row>
    <row r="123" spans="1:11" ht="15" customHeight="1" x14ac:dyDescent="0.2">
      <c r="A123" s="17"/>
      <c r="B123" s="52"/>
      <c r="C123" s="53"/>
      <c r="D123" s="53"/>
      <c r="E123" s="54"/>
      <c r="F123" s="53"/>
      <c r="G123" s="53"/>
      <c r="H123" s="54"/>
      <c r="I123" s="101"/>
      <c r="J123" s="125"/>
      <c r="K123" s="131" t="str">
        <f>IF(AND(G123&lt;&gt;Preferences!$I$9,Calc!B121&gt;0)," ← Position filled.",IF(AND(H123="",Calc!B121&gt;0)," ← Update New hire start date.",""))</f>
        <v/>
      </c>
    </row>
    <row r="124" spans="1:11" ht="15" customHeight="1" x14ac:dyDescent="0.2">
      <c r="A124" s="17"/>
      <c r="B124" s="52"/>
      <c r="C124" s="53"/>
      <c r="D124" s="53"/>
      <c r="E124" s="54"/>
      <c r="F124" s="53"/>
      <c r="G124" s="53"/>
      <c r="H124" s="54"/>
      <c r="I124" s="101"/>
      <c r="J124" s="125"/>
      <c r="K124" s="131" t="str">
        <f>IF(AND(G124&lt;&gt;Preferences!$I$9,Calc!B122&gt;0)," ← Position filled.",IF(AND(H124="",Calc!B122&gt;0)," ← Update New hire start date.",""))</f>
        <v/>
      </c>
    </row>
    <row r="125" spans="1:11" ht="15" customHeight="1" x14ac:dyDescent="0.2">
      <c r="A125" s="17"/>
      <c r="B125" s="52"/>
      <c r="C125" s="53"/>
      <c r="D125" s="53"/>
      <c r="E125" s="54"/>
      <c r="F125" s="53"/>
      <c r="G125" s="53"/>
      <c r="H125" s="54"/>
      <c r="I125" s="101"/>
      <c r="J125" s="125"/>
      <c r="K125" s="131" t="str">
        <f>IF(AND(G125&lt;&gt;Preferences!$I$9,Calc!B123&gt;0)," ← Position filled.",IF(AND(H125="",Calc!B123&gt;0)," ← Update New hire start date.",""))</f>
        <v/>
      </c>
    </row>
    <row r="126" spans="1:11" ht="15" customHeight="1" x14ac:dyDescent="0.2">
      <c r="A126" s="17"/>
      <c r="B126" s="52"/>
      <c r="C126" s="53"/>
      <c r="D126" s="53"/>
      <c r="E126" s="54"/>
      <c r="F126" s="53"/>
      <c r="G126" s="53"/>
      <c r="H126" s="54"/>
      <c r="I126" s="101"/>
      <c r="J126" s="125"/>
      <c r="K126" s="131" t="str">
        <f>IF(AND(G126&lt;&gt;Preferences!$I$9,Calc!B124&gt;0)," ← Position filled.",IF(AND(H126="",Calc!B124&gt;0)," ← Update New hire start date.",""))</f>
        <v/>
      </c>
    </row>
    <row r="127" spans="1:11" ht="15" customHeight="1" x14ac:dyDescent="0.2">
      <c r="A127" s="17"/>
      <c r="B127" s="52"/>
      <c r="C127" s="53"/>
      <c r="D127" s="53"/>
      <c r="E127" s="54"/>
      <c r="F127" s="53"/>
      <c r="G127" s="53"/>
      <c r="H127" s="54"/>
      <c r="I127" s="101"/>
      <c r="J127" s="125"/>
      <c r="K127" s="131" t="str">
        <f>IF(AND(G127&lt;&gt;Preferences!$I$9,Calc!B125&gt;0)," ← Position filled.",IF(AND(H127="",Calc!B125&gt;0)," ← Update New hire start date.",""))</f>
        <v/>
      </c>
    </row>
    <row r="128" spans="1:11" ht="15" customHeight="1" x14ac:dyDescent="0.2">
      <c r="A128" s="17"/>
      <c r="B128" s="52"/>
      <c r="C128" s="53"/>
      <c r="D128" s="53"/>
      <c r="E128" s="54"/>
      <c r="F128" s="53"/>
      <c r="G128" s="53"/>
      <c r="H128" s="54"/>
      <c r="I128" s="101"/>
      <c r="J128" s="125"/>
      <c r="K128" s="131" t="str">
        <f>IF(AND(G128&lt;&gt;Preferences!$I$9,Calc!B126&gt;0)," ← Position filled.",IF(AND(H128="",Calc!B126&gt;0)," ← Update New hire start date.",""))</f>
        <v/>
      </c>
    </row>
    <row r="129" spans="1:11" ht="15" customHeight="1" x14ac:dyDescent="0.2">
      <c r="A129" s="17"/>
      <c r="B129" s="52"/>
      <c r="C129" s="53"/>
      <c r="D129" s="53"/>
      <c r="E129" s="54"/>
      <c r="F129" s="53"/>
      <c r="G129" s="53"/>
      <c r="H129" s="54"/>
      <c r="I129" s="101"/>
      <c r="J129" s="125"/>
      <c r="K129" s="131" t="str">
        <f>IF(AND(G129&lt;&gt;Preferences!$I$9,Calc!B127&gt;0)," ← Position filled.",IF(AND(H129="",Calc!B127&gt;0)," ← Update New hire start date.",""))</f>
        <v/>
      </c>
    </row>
    <row r="130" spans="1:11" ht="15" customHeight="1" x14ac:dyDescent="0.2">
      <c r="A130" s="17"/>
      <c r="B130" s="52"/>
      <c r="C130" s="53"/>
      <c r="D130" s="53"/>
      <c r="E130" s="54"/>
      <c r="F130" s="53"/>
      <c r="G130" s="53"/>
      <c r="H130" s="54"/>
      <c r="I130" s="101"/>
      <c r="J130" s="125"/>
      <c r="K130" s="131" t="str">
        <f>IF(AND(G130&lt;&gt;Preferences!$I$9,Calc!B128&gt;0)," ← Position filled.",IF(AND(H130="",Calc!B128&gt;0)," ← Update New hire start date.",""))</f>
        <v/>
      </c>
    </row>
    <row r="131" spans="1:11" ht="15" customHeight="1" x14ac:dyDescent="0.2">
      <c r="A131" s="17"/>
      <c r="B131" s="52"/>
      <c r="C131" s="53"/>
      <c r="D131" s="53"/>
      <c r="E131" s="54"/>
      <c r="F131" s="53"/>
      <c r="G131" s="53"/>
      <c r="H131" s="54"/>
      <c r="I131" s="101"/>
      <c r="J131" s="125"/>
      <c r="K131" s="131" t="str">
        <f>IF(AND(G131&lt;&gt;Preferences!$I$9,Calc!B129&gt;0)," ← Position filled.",IF(AND(H131="",Calc!B129&gt;0)," ← Update New hire start date.",""))</f>
        <v/>
      </c>
    </row>
    <row r="132" spans="1:11" ht="15" customHeight="1" x14ac:dyDescent="0.2">
      <c r="A132" s="17"/>
      <c r="B132" s="52"/>
      <c r="C132" s="53"/>
      <c r="D132" s="53"/>
      <c r="E132" s="54"/>
      <c r="F132" s="53"/>
      <c r="G132" s="53"/>
      <c r="H132" s="54"/>
      <c r="I132" s="101"/>
      <c r="J132" s="125"/>
      <c r="K132" s="131" t="str">
        <f>IF(AND(G132&lt;&gt;Preferences!$I$9,Calc!B130&gt;0)," ← Position filled.",IF(AND(H132="",Calc!B130&gt;0)," ← Update New hire start date.",""))</f>
        <v/>
      </c>
    </row>
    <row r="133" spans="1:11" ht="15" customHeight="1" x14ac:dyDescent="0.2">
      <c r="A133" s="17"/>
      <c r="B133" s="52"/>
      <c r="C133" s="53"/>
      <c r="D133" s="53"/>
      <c r="E133" s="54"/>
      <c r="F133" s="53"/>
      <c r="G133" s="53"/>
      <c r="H133" s="54"/>
      <c r="I133" s="101"/>
      <c r="J133" s="125"/>
      <c r="K133" s="131" t="str">
        <f>IF(AND(G133&lt;&gt;Preferences!$I$9,Calc!B131&gt;0)," ← Position filled.",IF(AND(H133="",Calc!B131&gt;0)," ← Update New hire start date.",""))</f>
        <v/>
      </c>
    </row>
    <row r="134" spans="1:11" ht="15" customHeight="1" x14ac:dyDescent="0.2">
      <c r="A134" s="17"/>
      <c r="B134" s="52"/>
      <c r="C134" s="53"/>
      <c r="D134" s="53"/>
      <c r="E134" s="54"/>
      <c r="F134" s="53"/>
      <c r="G134" s="53"/>
      <c r="H134" s="54"/>
      <c r="I134" s="101"/>
      <c r="J134" s="125"/>
      <c r="K134" s="131" t="str">
        <f>IF(AND(G134&lt;&gt;Preferences!$I$9,Calc!B132&gt;0)," ← Position filled.",IF(AND(H134="",Calc!B132&gt;0)," ← Update New hire start date.",""))</f>
        <v/>
      </c>
    </row>
    <row r="135" spans="1:11" ht="15" customHeight="1" x14ac:dyDescent="0.2">
      <c r="A135" s="17"/>
      <c r="B135" s="52"/>
      <c r="C135" s="53"/>
      <c r="D135" s="53"/>
      <c r="E135" s="54"/>
      <c r="F135" s="53"/>
      <c r="G135" s="53"/>
      <c r="H135" s="54"/>
      <c r="I135" s="101"/>
      <c r="J135" s="125"/>
      <c r="K135" s="131" t="str">
        <f>IF(AND(G135&lt;&gt;Preferences!$I$9,Calc!B133&gt;0)," ← Position filled.",IF(AND(H135="",Calc!B133&gt;0)," ← Update New hire start date.",""))</f>
        <v/>
      </c>
    </row>
    <row r="136" spans="1:11" ht="15" customHeight="1" x14ac:dyDescent="0.2">
      <c r="A136" s="17"/>
      <c r="B136" s="52"/>
      <c r="C136" s="53"/>
      <c r="D136" s="53"/>
      <c r="E136" s="54"/>
      <c r="F136" s="53"/>
      <c r="G136" s="53"/>
      <c r="H136" s="54"/>
      <c r="I136" s="101"/>
      <c r="J136" s="125"/>
      <c r="K136" s="131" t="str">
        <f>IF(AND(G136&lt;&gt;Preferences!$I$9,Calc!B134&gt;0)," ← Position filled.",IF(AND(H136="",Calc!B134&gt;0)," ← Update New hire start date.",""))</f>
        <v/>
      </c>
    </row>
    <row r="137" spans="1:11" ht="15" customHeight="1" x14ac:dyDescent="0.2">
      <c r="A137" s="17"/>
      <c r="B137" s="52"/>
      <c r="C137" s="53"/>
      <c r="D137" s="53"/>
      <c r="E137" s="54"/>
      <c r="F137" s="53"/>
      <c r="G137" s="53"/>
      <c r="H137" s="54"/>
      <c r="I137" s="101"/>
      <c r="J137" s="125"/>
      <c r="K137" s="131" t="str">
        <f>IF(AND(G137&lt;&gt;Preferences!$I$9,Calc!B135&gt;0)," ← Position filled.",IF(AND(H137="",Calc!B135&gt;0)," ← Update New hire start date.",""))</f>
        <v/>
      </c>
    </row>
    <row r="138" spans="1:11" ht="15" customHeight="1" x14ac:dyDescent="0.2">
      <c r="A138" s="17"/>
      <c r="B138" s="52"/>
      <c r="C138" s="53"/>
      <c r="D138" s="53"/>
      <c r="E138" s="54"/>
      <c r="F138" s="53"/>
      <c r="G138" s="53"/>
      <c r="H138" s="54"/>
      <c r="I138" s="101"/>
      <c r="J138" s="125"/>
      <c r="K138" s="131" t="str">
        <f>IF(AND(G138&lt;&gt;Preferences!$I$9,Calc!B136&gt;0)," ← Position filled.",IF(AND(H138="",Calc!B136&gt;0)," ← Update New hire start date.",""))</f>
        <v/>
      </c>
    </row>
    <row r="139" spans="1:11" ht="15" customHeight="1" x14ac:dyDescent="0.2">
      <c r="A139" s="17"/>
      <c r="B139" s="52"/>
      <c r="C139" s="53"/>
      <c r="D139" s="53"/>
      <c r="E139" s="54"/>
      <c r="F139" s="53"/>
      <c r="G139" s="53"/>
      <c r="H139" s="54"/>
      <c r="I139" s="101"/>
      <c r="J139" s="125"/>
      <c r="K139" s="131" t="str">
        <f>IF(AND(G139&lt;&gt;Preferences!$I$9,Calc!B137&gt;0)," ← Position filled.",IF(AND(H139="",Calc!B137&gt;0)," ← Update New hire start date.",""))</f>
        <v/>
      </c>
    </row>
    <row r="140" spans="1:11" ht="15" customHeight="1" x14ac:dyDescent="0.2">
      <c r="A140" s="17"/>
      <c r="B140" s="52"/>
      <c r="C140" s="53"/>
      <c r="D140" s="53"/>
      <c r="E140" s="54"/>
      <c r="F140" s="53"/>
      <c r="G140" s="53"/>
      <c r="H140" s="54"/>
      <c r="I140" s="101"/>
      <c r="J140" s="125"/>
      <c r="K140" s="131" t="str">
        <f>IF(AND(G140&lt;&gt;Preferences!$I$9,Calc!B138&gt;0)," ← Position filled.",IF(AND(H140="",Calc!B138&gt;0)," ← Update New hire start date.",""))</f>
        <v/>
      </c>
    </row>
    <row r="141" spans="1:11" ht="15" customHeight="1" x14ac:dyDescent="0.2">
      <c r="A141" s="17"/>
      <c r="B141" s="52"/>
      <c r="C141" s="53"/>
      <c r="D141" s="53"/>
      <c r="E141" s="54"/>
      <c r="F141" s="53"/>
      <c r="G141" s="53"/>
      <c r="H141" s="54"/>
      <c r="I141" s="101"/>
      <c r="J141" s="125"/>
      <c r="K141" s="131" t="str">
        <f>IF(AND(G141&lt;&gt;Preferences!$I$9,Calc!B139&gt;0)," ← Position filled.",IF(AND(H141="",Calc!B139&gt;0)," ← Update New hire start date.",""))</f>
        <v/>
      </c>
    </row>
    <row r="142" spans="1:11" ht="15" customHeight="1" x14ac:dyDescent="0.2">
      <c r="A142" s="17"/>
      <c r="B142" s="52"/>
      <c r="C142" s="53"/>
      <c r="D142" s="53"/>
      <c r="E142" s="54"/>
      <c r="F142" s="53"/>
      <c r="G142" s="53"/>
      <c r="H142" s="54"/>
      <c r="I142" s="101"/>
      <c r="J142" s="125"/>
      <c r="K142" s="131" t="str">
        <f>IF(AND(G142&lt;&gt;Preferences!$I$9,Calc!B140&gt;0)," ← Position filled.",IF(AND(H142="",Calc!B140&gt;0)," ← Update New hire start date.",""))</f>
        <v/>
      </c>
    </row>
    <row r="143" spans="1:11" ht="15" customHeight="1" x14ac:dyDescent="0.2">
      <c r="A143" s="17"/>
      <c r="B143" s="52"/>
      <c r="C143" s="53"/>
      <c r="D143" s="53"/>
      <c r="E143" s="54"/>
      <c r="F143" s="53"/>
      <c r="G143" s="53"/>
      <c r="H143" s="54"/>
      <c r="I143" s="101"/>
      <c r="J143" s="125"/>
      <c r="K143" s="131" t="str">
        <f>IF(AND(G143&lt;&gt;Preferences!$I$9,Calc!B141&gt;0)," ← Position filled.",IF(AND(H143="",Calc!B141&gt;0)," ← Update New hire start date.",""))</f>
        <v/>
      </c>
    </row>
    <row r="144" spans="1:11" ht="15" customHeight="1" x14ac:dyDescent="0.2">
      <c r="A144" s="17"/>
      <c r="B144" s="52"/>
      <c r="C144" s="53"/>
      <c r="D144" s="53"/>
      <c r="E144" s="54"/>
      <c r="F144" s="53"/>
      <c r="G144" s="53"/>
      <c r="H144" s="54"/>
      <c r="I144" s="101"/>
      <c r="J144" s="125"/>
      <c r="K144" s="131" t="str">
        <f>IF(AND(G144&lt;&gt;Preferences!$I$9,Calc!B142&gt;0)," ← Position filled.",IF(AND(H144="",Calc!B142&gt;0)," ← Update New hire start date.",""))</f>
        <v/>
      </c>
    </row>
    <row r="145" spans="1:11" ht="15" customHeight="1" x14ac:dyDescent="0.2">
      <c r="A145" s="17"/>
      <c r="B145" s="52"/>
      <c r="C145" s="53"/>
      <c r="D145" s="53"/>
      <c r="E145" s="54"/>
      <c r="F145" s="53"/>
      <c r="G145" s="53"/>
      <c r="H145" s="54"/>
      <c r="I145" s="101"/>
      <c r="J145" s="125"/>
      <c r="K145" s="131" t="str">
        <f>IF(AND(G145&lt;&gt;Preferences!$I$9,Calc!B143&gt;0)," ← Position filled.",IF(AND(H145="",Calc!B143&gt;0)," ← Update New hire start date.",""))</f>
        <v/>
      </c>
    </row>
    <row r="146" spans="1:11" ht="15" customHeight="1" x14ac:dyDescent="0.2">
      <c r="A146" s="17"/>
      <c r="B146" s="52"/>
      <c r="C146" s="53"/>
      <c r="D146" s="53"/>
      <c r="E146" s="54"/>
      <c r="F146" s="53"/>
      <c r="G146" s="53"/>
      <c r="H146" s="54"/>
      <c r="I146" s="101"/>
      <c r="J146" s="125"/>
      <c r="K146" s="131" t="str">
        <f>IF(AND(G146&lt;&gt;Preferences!$I$9,Calc!B144&gt;0)," ← Position filled.",IF(AND(H146="",Calc!B144&gt;0)," ← Update New hire start date.",""))</f>
        <v/>
      </c>
    </row>
    <row r="147" spans="1:11" ht="15" customHeight="1" x14ac:dyDescent="0.2">
      <c r="A147" s="17"/>
      <c r="B147" s="52"/>
      <c r="C147" s="53"/>
      <c r="D147" s="53"/>
      <c r="E147" s="54"/>
      <c r="F147" s="53"/>
      <c r="G147" s="53"/>
      <c r="H147" s="54"/>
      <c r="I147" s="101"/>
      <c r="J147" s="125"/>
      <c r="K147" s="131" t="str">
        <f>IF(AND(G147&lt;&gt;Preferences!$I$9,Calc!B145&gt;0)," ← Position filled.",IF(AND(H147="",Calc!B145&gt;0)," ← Update New hire start date.",""))</f>
        <v/>
      </c>
    </row>
    <row r="148" spans="1:11" ht="15" customHeight="1" x14ac:dyDescent="0.2">
      <c r="A148" s="17"/>
      <c r="B148" s="52"/>
      <c r="C148" s="53"/>
      <c r="D148" s="53"/>
      <c r="E148" s="54"/>
      <c r="F148" s="53"/>
      <c r="G148" s="53"/>
      <c r="H148" s="54"/>
      <c r="I148" s="101"/>
      <c r="J148" s="125"/>
      <c r="K148" s="131" t="str">
        <f>IF(AND(G148&lt;&gt;Preferences!$I$9,Calc!B146&gt;0)," ← Position filled.",IF(AND(H148="",Calc!B146&gt;0)," ← Update New hire start date.",""))</f>
        <v/>
      </c>
    </row>
    <row r="149" spans="1:11" ht="15" customHeight="1" x14ac:dyDescent="0.2">
      <c r="A149" s="17"/>
      <c r="B149" s="52"/>
      <c r="C149" s="53"/>
      <c r="D149" s="53"/>
      <c r="E149" s="54"/>
      <c r="F149" s="53"/>
      <c r="G149" s="53"/>
      <c r="H149" s="54"/>
      <c r="I149" s="101"/>
      <c r="J149" s="125"/>
      <c r="K149" s="131" t="str">
        <f>IF(AND(G149&lt;&gt;Preferences!$I$9,Calc!B147&gt;0)," ← Position filled.",IF(AND(H149="",Calc!B147&gt;0)," ← Update New hire start date.",""))</f>
        <v/>
      </c>
    </row>
    <row r="150" spans="1:11" ht="15" customHeight="1" x14ac:dyDescent="0.2">
      <c r="A150" s="17"/>
      <c r="B150" s="52"/>
      <c r="C150" s="53"/>
      <c r="D150" s="53"/>
      <c r="E150" s="54"/>
      <c r="F150" s="53"/>
      <c r="G150" s="53"/>
      <c r="H150" s="54"/>
      <c r="I150" s="101"/>
      <c r="J150" s="125"/>
      <c r="K150" s="131" t="str">
        <f>IF(AND(G150&lt;&gt;Preferences!$I$9,Calc!B148&gt;0)," ← Position filled.",IF(AND(H150="",Calc!B148&gt;0)," ← Update New hire start date.",""))</f>
        <v/>
      </c>
    </row>
    <row r="151" spans="1:11" ht="15" customHeight="1" x14ac:dyDescent="0.2">
      <c r="A151" s="17"/>
      <c r="B151" s="52"/>
      <c r="C151" s="53"/>
      <c r="D151" s="53"/>
      <c r="E151" s="54"/>
      <c r="F151" s="53"/>
      <c r="G151" s="53"/>
      <c r="H151" s="54"/>
      <c r="I151" s="101"/>
      <c r="J151" s="125"/>
      <c r="K151" s="131" t="str">
        <f>IF(AND(G151&lt;&gt;Preferences!$I$9,Calc!B149&gt;0)," ← Position filled.",IF(AND(H151="",Calc!B149&gt;0)," ← Update New hire start date.",""))</f>
        <v/>
      </c>
    </row>
    <row r="152" spans="1:11" ht="15" customHeight="1" x14ac:dyDescent="0.2">
      <c r="A152" s="17"/>
      <c r="B152" s="52"/>
      <c r="C152" s="53"/>
      <c r="D152" s="53"/>
      <c r="E152" s="54"/>
      <c r="F152" s="53"/>
      <c r="G152" s="53"/>
      <c r="H152" s="54"/>
      <c r="I152" s="101"/>
      <c r="J152" s="125"/>
      <c r="K152" s="131" t="str">
        <f>IF(AND(G152&lt;&gt;Preferences!$I$9,Calc!B150&gt;0)," ← Position filled.",IF(AND(H152="",Calc!B150&gt;0)," ← Update New hire start date.",""))</f>
        <v/>
      </c>
    </row>
    <row r="153" spans="1:11" ht="15" customHeight="1" x14ac:dyDescent="0.2">
      <c r="A153" s="17"/>
      <c r="B153" s="52"/>
      <c r="C153" s="53"/>
      <c r="D153" s="53"/>
      <c r="E153" s="54"/>
      <c r="F153" s="53"/>
      <c r="G153" s="53"/>
      <c r="H153" s="54"/>
      <c r="I153" s="101"/>
      <c r="J153" s="125"/>
      <c r="K153" s="131" t="str">
        <f>IF(AND(G153&lt;&gt;Preferences!$I$9,Calc!B151&gt;0)," ← Position filled.",IF(AND(H153="",Calc!B151&gt;0)," ← Update New hire start date.",""))</f>
        <v/>
      </c>
    </row>
    <row r="154" spans="1:11" ht="15" customHeight="1" x14ac:dyDescent="0.2">
      <c r="A154" s="17"/>
      <c r="B154" s="52"/>
      <c r="C154" s="53"/>
      <c r="D154" s="53"/>
      <c r="E154" s="54"/>
      <c r="F154" s="53"/>
      <c r="G154" s="53"/>
      <c r="H154" s="54"/>
      <c r="I154" s="101"/>
      <c r="J154" s="125"/>
      <c r="K154" s="131" t="str">
        <f>IF(AND(G154&lt;&gt;Preferences!$I$9,Calc!B152&gt;0)," ← Position filled.",IF(AND(H154="",Calc!B152&gt;0)," ← Update New hire start date.",""))</f>
        <v/>
      </c>
    </row>
    <row r="155" spans="1:11" ht="15" customHeight="1" x14ac:dyDescent="0.2">
      <c r="A155" s="17"/>
      <c r="B155" s="52"/>
      <c r="C155" s="53"/>
      <c r="D155" s="53"/>
      <c r="E155" s="54"/>
      <c r="F155" s="53"/>
      <c r="G155" s="53"/>
      <c r="H155" s="54"/>
      <c r="I155" s="101"/>
      <c r="J155" s="125"/>
      <c r="K155" s="131" t="str">
        <f>IF(AND(G155&lt;&gt;Preferences!$I$9,Calc!B153&gt;0)," ← Position filled.",IF(AND(H155="",Calc!B153&gt;0)," ← Update New hire start date.",""))</f>
        <v/>
      </c>
    </row>
    <row r="156" spans="1:11" ht="15" customHeight="1" x14ac:dyDescent="0.2">
      <c r="A156" s="17"/>
      <c r="B156" s="52"/>
      <c r="C156" s="53"/>
      <c r="D156" s="53"/>
      <c r="E156" s="54"/>
      <c r="F156" s="53"/>
      <c r="G156" s="53"/>
      <c r="H156" s="54"/>
      <c r="I156" s="101"/>
      <c r="J156" s="125"/>
      <c r="K156" s="131" t="str">
        <f>IF(AND(G156&lt;&gt;Preferences!$I$9,Calc!B154&gt;0)," ← Position filled.",IF(AND(H156="",Calc!B154&gt;0)," ← Update New hire start date.",""))</f>
        <v/>
      </c>
    </row>
    <row r="157" spans="1:11" ht="15" customHeight="1" x14ac:dyDescent="0.2">
      <c r="A157" s="17"/>
      <c r="B157" s="52"/>
      <c r="C157" s="53"/>
      <c r="D157" s="53"/>
      <c r="E157" s="54"/>
      <c r="F157" s="53"/>
      <c r="G157" s="53"/>
      <c r="H157" s="54"/>
      <c r="I157" s="101"/>
      <c r="J157" s="125"/>
      <c r="K157" s="131" t="str">
        <f>IF(AND(G157&lt;&gt;Preferences!$I$9,Calc!B155&gt;0)," ← Position filled.",IF(AND(H157="",Calc!B155&gt;0)," ← Update New hire start date.",""))</f>
        <v/>
      </c>
    </row>
    <row r="158" spans="1:11" ht="15" customHeight="1" x14ac:dyDescent="0.2">
      <c r="A158" s="17"/>
      <c r="B158" s="52"/>
      <c r="C158" s="53"/>
      <c r="D158" s="53"/>
      <c r="E158" s="54"/>
      <c r="F158" s="53"/>
      <c r="G158" s="53"/>
      <c r="H158" s="54"/>
      <c r="I158" s="101"/>
      <c r="J158" s="125"/>
      <c r="K158" s="131" t="str">
        <f>IF(AND(G158&lt;&gt;Preferences!$I$9,Calc!B156&gt;0)," ← Position filled.",IF(AND(H158="",Calc!B156&gt;0)," ← Update New hire start date.",""))</f>
        <v/>
      </c>
    </row>
    <row r="159" spans="1:11" ht="15" customHeight="1" x14ac:dyDescent="0.2">
      <c r="A159" s="17"/>
      <c r="B159" s="52"/>
      <c r="C159" s="53"/>
      <c r="D159" s="53"/>
      <c r="E159" s="54"/>
      <c r="F159" s="53"/>
      <c r="G159" s="53"/>
      <c r="H159" s="54"/>
      <c r="I159" s="101"/>
      <c r="J159" s="125"/>
      <c r="K159" s="131" t="str">
        <f>IF(AND(G159&lt;&gt;Preferences!$I$9,Calc!B157&gt;0)," ← Position filled.",IF(AND(H159="",Calc!B157&gt;0)," ← Update New hire start date.",""))</f>
        <v/>
      </c>
    </row>
    <row r="160" spans="1:11" ht="15" customHeight="1" x14ac:dyDescent="0.2">
      <c r="A160" s="17"/>
      <c r="B160" s="52"/>
      <c r="C160" s="53"/>
      <c r="D160" s="53"/>
      <c r="E160" s="54"/>
      <c r="F160" s="53"/>
      <c r="G160" s="53"/>
      <c r="H160" s="54"/>
      <c r="I160" s="101"/>
      <c r="J160" s="125"/>
      <c r="K160" s="131" t="str">
        <f>IF(AND(G160&lt;&gt;Preferences!$I$9,Calc!B158&gt;0)," ← Position filled.",IF(AND(H160="",Calc!B158&gt;0)," ← Update New hire start date.",""))</f>
        <v/>
      </c>
    </row>
    <row r="161" spans="1:11" ht="15" customHeight="1" x14ac:dyDescent="0.2">
      <c r="A161" s="17"/>
      <c r="B161" s="52"/>
      <c r="C161" s="53"/>
      <c r="D161" s="53"/>
      <c r="E161" s="54"/>
      <c r="F161" s="53"/>
      <c r="G161" s="53"/>
      <c r="H161" s="54"/>
      <c r="I161" s="101"/>
      <c r="J161" s="125"/>
      <c r="K161" s="131" t="str">
        <f>IF(AND(G161&lt;&gt;Preferences!$I$9,Calc!B159&gt;0)," ← Position filled.",IF(AND(H161="",Calc!B159&gt;0)," ← Update New hire start date.",""))</f>
        <v/>
      </c>
    </row>
    <row r="162" spans="1:11" ht="15" customHeight="1" x14ac:dyDescent="0.2">
      <c r="A162" s="17"/>
      <c r="B162" s="52"/>
      <c r="C162" s="53"/>
      <c r="D162" s="53"/>
      <c r="E162" s="54"/>
      <c r="F162" s="53"/>
      <c r="G162" s="53"/>
      <c r="H162" s="54"/>
      <c r="I162" s="101"/>
      <c r="J162" s="125"/>
      <c r="K162" s="131" t="str">
        <f>IF(AND(G162&lt;&gt;Preferences!$I$9,Calc!B160&gt;0)," ← Position filled.",IF(AND(H162="",Calc!B160&gt;0)," ← Update New hire start date.",""))</f>
        <v/>
      </c>
    </row>
    <row r="163" spans="1:11" ht="15" customHeight="1" x14ac:dyDescent="0.2">
      <c r="A163" s="17"/>
      <c r="B163" s="52"/>
      <c r="C163" s="53"/>
      <c r="D163" s="53"/>
      <c r="E163" s="54"/>
      <c r="F163" s="53"/>
      <c r="G163" s="53"/>
      <c r="H163" s="54"/>
      <c r="I163" s="101"/>
      <c r="J163" s="125"/>
      <c r="K163" s="131" t="str">
        <f>IF(AND(G163&lt;&gt;Preferences!$I$9,Calc!B161&gt;0)," ← Position filled.",IF(AND(H163="",Calc!B161&gt;0)," ← Update New hire start date.",""))</f>
        <v/>
      </c>
    </row>
    <row r="164" spans="1:11" ht="15" customHeight="1" x14ac:dyDescent="0.2">
      <c r="A164" s="17"/>
      <c r="B164" s="52"/>
      <c r="C164" s="53"/>
      <c r="D164" s="53"/>
      <c r="E164" s="54"/>
      <c r="F164" s="53"/>
      <c r="G164" s="53"/>
      <c r="H164" s="54"/>
      <c r="I164" s="101"/>
      <c r="J164" s="125"/>
      <c r="K164" s="131" t="str">
        <f>IF(AND(G164&lt;&gt;Preferences!$I$9,Calc!B162&gt;0)," ← Position filled.",IF(AND(H164="",Calc!B162&gt;0)," ← Update New hire start date.",""))</f>
        <v/>
      </c>
    </row>
    <row r="165" spans="1:11" ht="15" customHeight="1" x14ac:dyDescent="0.2">
      <c r="A165" s="17"/>
      <c r="B165" s="52"/>
      <c r="C165" s="53"/>
      <c r="D165" s="53"/>
      <c r="E165" s="54"/>
      <c r="F165" s="53"/>
      <c r="G165" s="53"/>
      <c r="H165" s="54"/>
      <c r="I165" s="101"/>
      <c r="J165" s="125"/>
      <c r="K165" s="131" t="str">
        <f>IF(AND(G165&lt;&gt;Preferences!$I$9,Calc!B163&gt;0)," ← Position filled.",IF(AND(H165="",Calc!B163&gt;0)," ← Update New hire start date.",""))</f>
        <v/>
      </c>
    </row>
    <row r="166" spans="1:11" ht="15" customHeight="1" x14ac:dyDescent="0.2">
      <c r="A166" s="17"/>
      <c r="B166" s="52"/>
      <c r="C166" s="53"/>
      <c r="D166" s="53"/>
      <c r="E166" s="54"/>
      <c r="F166" s="53"/>
      <c r="G166" s="53"/>
      <c r="H166" s="54"/>
      <c r="I166" s="101"/>
      <c r="J166" s="125"/>
      <c r="K166" s="131" t="str">
        <f>IF(AND(G166&lt;&gt;Preferences!$I$9,Calc!B164&gt;0)," ← Position filled.",IF(AND(H166="",Calc!B164&gt;0)," ← Update New hire start date.",""))</f>
        <v/>
      </c>
    </row>
    <row r="167" spans="1:11" ht="15" customHeight="1" x14ac:dyDescent="0.2">
      <c r="A167" s="17"/>
      <c r="B167" s="52"/>
      <c r="C167" s="53"/>
      <c r="D167" s="53"/>
      <c r="E167" s="54"/>
      <c r="F167" s="53"/>
      <c r="G167" s="53"/>
      <c r="H167" s="54"/>
      <c r="I167" s="101"/>
      <c r="J167" s="125"/>
      <c r="K167" s="131" t="str">
        <f>IF(AND(G167&lt;&gt;Preferences!$I$9,Calc!B165&gt;0)," ← Position filled.",IF(AND(H167="",Calc!B165&gt;0)," ← Update New hire start date.",""))</f>
        <v/>
      </c>
    </row>
    <row r="168" spans="1:11" ht="15" customHeight="1" x14ac:dyDescent="0.2">
      <c r="A168" s="17"/>
      <c r="B168" s="52"/>
      <c r="C168" s="53"/>
      <c r="D168" s="53"/>
      <c r="E168" s="54"/>
      <c r="F168" s="53"/>
      <c r="G168" s="53"/>
      <c r="H168" s="54"/>
      <c r="I168" s="101"/>
      <c r="J168" s="125"/>
      <c r="K168" s="131" t="str">
        <f>IF(AND(G168&lt;&gt;Preferences!$I$9,Calc!B166&gt;0)," ← Position filled.",IF(AND(H168="",Calc!B166&gt;0)," ← Update New hire start date.",""))</f>
        <v/>
      </c>
    </row>
    <row r="169" spans="1:11" ht="15" customHeight="1" x14ac:dyDescent="0.2">
      <c r="A169" s="17"/>
      <c r="B169" s="52"/>
      <c r="C169" s="53"/>
      <c r="D169" s="53"/>
      <c r="E169" s="54"/>
      <c r="F169" s="53"/>
      <c r="G169" s="53"/>
      <c r="H169" s="54"/>
      <c r="I169" s="101"/>
      <c r="J169" s="125"/>
      <c r="K169" s="131" t="str">
        <f>IF(AND(G169&lt;&gt;Preferences!$I$9,Calc!B167&gt;0)," ← Position filled.",IF(AND(H169="",Calc!B167&gt;0)," ← Update New hire start date.",""))</f>
        <v/>
      </c>
    </row>
    <row r="170" spans="1:11" ht="15" customHeight="1" x14ac:dyDescent="0.2">
      <c r="A170" s="17"/>
      <c r="B170" s="52"/>
      <c r="C170" s="53"/>
      <c r="D170" s="53"/>
      <c r="E170" s="54"/>
      <c r="F170" s="53"/>
      <c r="G170" s="53"/>
      <c r="H170" s="54"/>
      <c r="I170" s="101"/>
      <c r="J170" s="125"/>
      <c r="K170" s="131" t="str">
        <f>IF(AND(G170&lt;&gt;Preferences!$I$9,Calc!B168&gt;0)," ← Position filled.",IF(AND(H170="",Calc!B168&gt;0)," ← Update New hire start date.",""))</f>
        <v/>
      </c>
    </row>
    <row r="171" spans="1:11" ht="15" customHeight="1" x14ac:dyDescent="0.2">
      <c r="A171" s="17"/>
      <c r="B171" s="52"/>
      <c r="C171" s="53"/>
      <c r="D171" s="53"/>
      <c r="E171" s="54"/>
      <c r="F171" s="53"/>
      <c r="G171" s="53"/>
      <c r="H171" s="54"/>
      <c r="I171" s="101"/>
      <c r="J171" s="125"/>
      <c r="K171" s="131" t="str">
        <f>IF(AND(G171&lt;&gt;Preferences!$I$9,Calc!B169&gt;0)," ← Position filled.",IF(AND(H171="",Calc!B169&gt;0)," ← Update New hire start date.",""))</f>
        <v/>
      </c>
    </row>
    <row r="172" spans="1:11" ht="15" customHeight="1" x14ac:dyDescent="0.2">
      <c r="A172" s="17"/>
      <c r="B172" s="52"/>
      <c r="C172" s="53"/>
      <c r="D172" s="53"/>
      <c r="E172" s="54"/>
      <c r="F172" s="53"/>
      <c r="G172" s="53"/>
      <c r="H172" s="54"/>
      <c r="I172" s="101"/>
      <c r="J172" s="125"/>
      <c r="K172" s="131" t="str">
        <f>IF(AND(G172&lt;&gt;Preferences!$I$9,Calc!B170&gt;0)," ← Position filled.",IF(AND(H172="",Calc!B170&gt;0)," ← Update New hire start date.",""))</f>
        <v/>
      </c>
    </row>
    <row r="173" spans="1:11" ht="15" customHeight="1" x14ac:dyDescent="0.2">
      <c r="A173" s="17"/>
      <c r="B173" s="52"/>
      <c r="C173" s="53"/>
      <c r="D173" s="53"/>
      <c r="E173" s="54"/>
      <c r="F173" s="53"/>
      <c r="G173" s="53"/>
      <c r="H173" s="54"/>
      <c r="I173" s="101"/>
      <c r="J173" s="125"/>
      <c r="K173" s="131" t="str">
        <f>IF(AND(G173&lt;&gt;Preferences!$I$9,Calc!B171&gt;0)," ← Position filled.",IF(AND(H173="",Calc!B171&gt;0)," ← Update New hire start date.",""))</f>
        <v/>
      </c>
    </row>
    <row r="174" spans="1:11" ht="15" customHeight="1" x14ac:dyDescent="0.2">
      <c r="A174" s="17"/>
      <c r="B174" s="52"/>
      <c r="C174" s="53"/>
      <c r="D174" s="53"/>
      <c r="E174" s="54"/>
      <c r="F174" s="53"/>
      <c r="G174" s="53"/>
      <c r="H174" s="54"/>
      <c r="I174" s="101"/>
      <c r="J174" s="125"/>
      <c r="K174" s="131" t="str">
        <f>IF(AND(G174&lt;&gt;Preferences!$I$9,Calc!B172&gt;0)," ← Position filled.",IF(AND(H174="",Calc!B172&gt;0)," ← Update New hire start date.",""))</f>
        <v/>
      </c>
    </row>
    <row r="175" spans="1:11" ht="15" customHeight="1" x14ac:dyDescent="0.2">
      <c r="A175" s="17"/>
      <c r="B175" s="52"/>
      <c r="C175" s="53"/>
      <c r="D175" s="53"/>
      <c r="E175" s="54"/>
      <c r="F175" s="53"/>
      <c r="G175" s="53"/>
      <c r="H175" s="54"/>
      <c r="I175" s="101"/>
      <c r="J175" s="125"/>
      <c r="K175" s="131" t="str">
        <f>IF(AND(G175&lt;&gt;Preferences!$I$9,Calc!B173&gt;0)," ← Position filled.",IF(AND(H175="",Calc!B173&gt;0)," ← Update New hire start date.",""))</f>
        <v/>
      </c>
    </row>
    <row r="176" spans="1:11" ht="15" customHeight="1" x14ac:dyDescent="0.2">
      <c r="A176" s="17"/>
      <c r="B176" s="52"/>
      <c r="C176" s="53"/>
      <c r="D176" s="53"/>
      <c r="E176" s="54"/>
      <c r="F176" s="53"/>
      <c r="G176" s="53"/>
      <c r="H176" s="54"/>
      <c r="I176" s="101"/>
      <c r="J176" s="125"/>
      <c r="K176" s="131" t="str">
        <f>IF(AND(G176&lt;&gt;Preferences!$I$9,Calc!B174&gt;0)," ← Position filled.",IF(AND(H176="",Calc!B174&gt;0)," ← Update New hire start date.",""))</f>
        <v/>
      </c>
    </row>
    <row r="177" spans="1:11" ht="15" customHeight="1" x14ac:dyDescent="0.2">
      <c r="A177" s="17"/>
      <c r="B177" s="52"/>
      <c r="C177" s="53"/>
      <c r="D177" s="53"/>
      <c r="E177" s="54"/>
      <c r="F177" s="53"/>
      <c r="G177" s="53"/>
      <c r="H177" s="54"/>
      <c r="I177" s="101"/>
      <c r="J177" s="125"/>
      <c r="K177" s="131" t="str">
        <f>IF(AND(G177&lt;&gt;Preferences!$I$9,Calc!B175&gt;0)," ← Position filled.",IF(AND(H177="",Calc!B175&gt;0)," ← Update New hire start date.",""))</f>
        <v/>
      </c>
    </row>
    <row r="178" spans="1:11" ht="15" customHeight="1" x14ac:dyDescent="0.2">
      <c r="A178" s="17"/>
      <c r="B178" s="52"/>
      <c r="C178" s="53"/>
      <c r="D178" s="53"/>
      <c r="E178" s="54"/>
      <c r="F178" s="53"/>
      <c r="G178" s="53"/>
      <c r="H178" s="54"/>
      <c r="I178" s="101"/>
      <c r="J178" s="125"/>
      <c r="K178" s="131" t="str">
        <f>IF(AND(G178&lt;&gt;Preferences!$I$9,Calc!B176&gt;0)," ← Position filled.",IF(AND(H178="",Calc!B176&gt;0)," ← Update New hire start date.",""))</f>
        <v/>
      </c>
    </row>
    <row r="179" spans="1:11" ht="15" customHeight="1" x14ac:dyDescent="0.2">
      <c r="A179" s="17"/>
      <c r="B179" s="52"/>
      <c r="C179" s="53"/>
      <c r="D179" s="53"/>
      <c r="E179" s="54"/>
      <c r="F179" s="53"/>
      <c r="G179" s="53"/>
      <c r="H179" s="54"/>
      <c r="I179" s="101"/>
      <c r="J179" s="125"/>
      <c r="K179" s="131" t="str">
        <f>IF(AND(G179&lt;&gt;Preferences!$I$9,Calc!B177&gt;0)," ← Position filled.",IF(AND(H179="",Calc!B177&gt;0)," ← Update New hire start date.",""))</f>
        <v/>
      </c>
    </row>
    <row r="180" spans="1:11" ht="15" customHeight="1" x14ac:dyDescent="0.2">
      <c r="A180" s="17"/>
      <c r="B180" s="52"/>
      <c r="C180" s="53"/>
      <c r="D180" s="53"/>
      <c r="E180" s="54"/>
      <c r="F180" s="53"/>
      <c r="G180" s="53"/>
      <c r="H180" s="54"/>
      <c r="I180" s="101"/>
      <c r="J180" s="125"/>
      <c r="K180" s="131" t="str">
        <f>IF(AND(G180&lt;&gt;Preferences!$I$9,Calc!B178&gt;0)," ← Position filled.",IF(AND(H180="",Calc!B178&gt;0)," ← Update New hire start date.",""))</f>
        <v/>
      </c>
    </row>
    <row r="181" spans="1:11" ht="15" customHeight="1" x14ac:dyDescent="0.2">
      <c r="A181" s="17"/>
      <c r="B181" s="52"/>
      <c r="C181" s="53"/>
      <c r="D181" s="53"/>
      <c r="E181" s="54"/>
      <c r="F181" s="53"/>
      <c r="G181" s="53"/>
      <c r="H181" s="54"/>
      <c r="I181" s="101"/>
      <c r="J181" s="125"/>
      <c r="K181" s="131" t="str">
        <f>IF(AND(G181&lt;&gt;Preferences!$I$9,Calc!B179&gt;0)," ← Position filled.",IF(AND(H181="",Calc!B179&gt;0)," ← Update New hire start date.",""))</f>
        <v/>
      </c>
    </row>
    <row r="182" spans="1:11" ht="15" customHeight="1" x14ac:dyDescent="0.2">
      <c r="A182" s="17"/>
      <c r="B182" s="52"/>
      <c r="C182" s="53"/>
      <c r="D182" s="53"/>
      <c r="E182" s="54"/>
      <c r="F182" s="53"/>
      <c r="G182" s="53"/>
      <c r="H182" s="54"/>
      <c r="I182" s="101"/>
      <c r="J182" s="125"/>
      <c r="K182" s="131" t="str">
        <f>IF(AND(G182&lt;&gt;Preferences!$I$9,Calc!B180&gt;0)," ← Position filled.",IF(AND(H182="",Calc!B180&gt;0)," ← Update New hire start date.",""))</f>
        <v/>
      </c>
    </row>
    <row r="183" spans="1:11" ht="15" customHeight="1" x14ac:dyDescent="0.2">
      <c r="A183" s="17"/>
      <c r="B183" s="52"/>
      <c r="C183" s="53"/>
      <c r="D183" s="53"/>
      <c r="E183" s="54"/>
      <c r="F183" s="53"/>
      <c r="G183" s="53"/>
      <c r="H183" s="54"/>
      <c r="I183" s="101"/>
      <c r="J183" s="125"/>
      <c r="K183" s="131" t="str">
        <f>IF(AND(G183&lt;&gt;Preferences!$I$9,Calc!B181&gt;0)," ← Position filled.",IF(AND(H183="",Calc!B181&gt;0)," ← Update New hire start date.",""))</f>
        <v/>
      </c>
    </row>
    <row r="184" spans="1:11" ht="15" customHeight="1" x14ac:dyDescent="0.2">
      <c r="A184" s="17"/>
      <c r="B184" s="52"/>
      <c r="C184" s="53"/>
      <c r="D184" s="53"/>
      <c r="E184" s="54"/>
      <c r="F184" s="53"/>
      <c r="G184" s="53"/>
      <c r="H184" s="54"/>
      <c r="I184" s="101"/>
      <c r="J184" s="125"/>
      <c r="K184" s="131" t="str">
        <f>IF(AND(G184&lt;&gt;Preferences!$I$9,Calc!B182&gt;0)," ← Position filled.",IF(AND(H184="",Calc!B182&gt;0)," ← Update New hire start date.",""))</f>
        <v/>
      </c>
    </row>
    <row r="185" spans="1:11" ht="15" customHeight="1" x14ac:dyDescent="0.2">
      <c r="A185" s="17"/>
      <c r="B185" s="52"/>
      <c r="C185" s="53"/>
      <c r="D185" s="53"/>
      <c r="E185" s="54"/>
      <c r="F185" s="53"/>
      <c r="G185" s="53"/>
      <c r="H185" s="54"/>
      <c r="I185" s="101"/>
      <c r="J185" s="125"/>
      <c r="K185" s="131" t="str">
        <f>IF(AND(G185&lt;&gt;Preferences!$I$9,Calc!B183&gt;0)," ← Position filled.",IF(AND(H185="",Calc!B183&gt;0)," ← Update New hire start date.",""))</f>
        <v/>
      </c>
    </row>
    <row r="186" spans="1:11" ht="15" customHeight="1" x14ac:dyDescent="0.2">
      <c r="A186" s="17"/>
      <c r="B186" s="52"/>
      <c r="C186" s="53"/>
      <c r="D186" s="53"/>
      <c r="E186" s="54"/>
      <c r="F186" s="53"/>
      <c r="G186" s="53"/>
      <c r="H186" s="54"/>
      <c r="I186" s="101"/>
      <c r="J186" s="125"/>
      <c r="K186" s="131" t="str">
        <f>IF(AND(G186&lt;&gt;Preferences!$I$9,Calc!B184&gt;0)," ← Position filled.",IF(AND(H186="",Calc!B184&gt;0)," ← Update New hire start date.",""))</f>
        <v/>
      </c>
    </row>
    <row r="187" spans="1:11" ht="15" customHeight="1" x14ac:dyDescent="0.2">
      <c r="A187" s="17"/>
      <c r="B187" s="52"/>
      <c r="C187" s="53"/>
      <c r="D187" s="53"/>
      <c r="E187" s="54"/>
      <c r="F187" s="53"/>
      <c r="G187" s="53"/>
      <c r="H187" s="54"/>
      <c r="I187" s="101"/>
      <c r="J187" s="125"/>
      <c r="K187" s="131" t="str">
        <f>IF(AND(G187&lt;&gt;Preferences!$I$9,Calc!B185&gt;0)," ← Position filled.",IF(AND(H187="",Calc!B185&gt;0)," ← Update New hire start date.",""))</f>
        <v/>
      </c>
    </row>
    <row r="188" spans="1:11" ht="15" customHeight="1" x14ac:dyDescent="0.2">
      <c r="A188" s="17"/>
      <c r="B188" s="52"/>
      <c r="C188" s="53"/>
      <c r="D188" s="53"/>
      <c r="E188" s="54"/>
      <c r="F188" s="53"/>
      <c r="G188" s="53"/>
      <c r="H188" s="54"/>
      <c r="I188" s="101"/>
      <c r="J188" s="125"/>
      <c r="K188" s="131" t="str">
        <f>IF(AND(G188&lt;&gt;Preferences!$I$9,Calc!B186&gt;0)," ← Position filled.",IF(AND(H188="",Calc!B186&gt;0)," ← Update New hire start date.",""))</f>
        <v/>
      </c>
    </row>
    <row r="189" spans="1:11" ht="15" customHeight="1" x14ac:dyDescent="0.2">
      <c r="A189" s="17"/>
      <c r="B189" s="52"/>
      <c r="C189" s="53"/>
      <c r="D189" s="53"/>
      <c r="E189" s="54"/>
      <c r="F189" s="53"/>
      <c r="G189" s="53"/>
      <c r="H189" s="54"/>
      <c r="I189" s="101"/>
      <c r="J189" s="125"/>
      <c r="K189" s="131" t="str">
        <f>IF(AND(G189&lt;&gt;Preferences!$I$9,Calc!B187&gt;0)," ← Position filled.",IF(AND(H189="",Calc!B187&gt;0)," ← Update New hire start date.",""))</f>
        <v/>
      </c>
    </row>
    <row r="190" spans="1:11" ht="15" customHeight="1" x14ac:dyDescent="0.2">
      <c r="A190" s="17"/>
      <c r="B190" s="52"/>
      <c r="C190" s="53"/>
      <c r="D190" s="53"/>
      <c r="E190" s="54"/>
      <c r="F190" s="53"/>
      <c r="G190" s="53"/>
      <c r="H190" s="54"/>
      <c r="I190" s="101"/>
      <c r="J190" s="125"/>
      <c r="K190" s="131" t="str">
        <f>IF(AND(G190&lt;&gt;Preferences!$I$9,Calc!B188&gt;0)," ← Position filled.",IF(AND(H190="",Calc!B188&gt;0)," ← Update New hire start date.",""))</f>
        <v/>
      </c>
    </row>
    <row r="191" spans="1:11" ht="15" customHeight="1" x14ac:dyDescent="0.2">
      <c r="A191" s="17"/>
      <c r="B191" s="52"/>
      <c r="C191" s="53"/>
      <c r="D191" s="53"/>
      <c r="E191" s="54"/>
      <c r="F191" s="53"/>
      <c r="G191" s="53"/>
      <c r="H191" s="54"/>
      <c r="I191" s="101"/>
      <c r="J191" s="125"/>
      <c r="K191" s="131" t="str">
        <f>IF(AND(G191&lt;&gt;Preferences!$I$9,Calc!B189&gt;0)," ← Position filled.",IF(AND(H191="",Calc!B189&gt;0)," ← Update New hire start date.",""))</f>
        <v/>
      </c>
    </row>
    <row r="192" spans="1:11" ht="15" customHeight="1" x14ac:dyDescent="0.2">
      <c r="A192" s="17"/>
      <c r="B192" s="52"/>
      <c r="C192" s="53"/>
      <c r="D192" s="53"/>
      <c r="E192" s="54"/>
      <c r="F192" s="53"/>
      <c r="G192" s="53"/>
      <c r="H192" s="54"/>
      <c r="I192" s="101"/>
      <c r="J192" s="125"/>
      <c r="K192" s="131" t="str">
        <f>IF(AND(G192&lt;&gt;Preferences!$I$9,Calc!B190&gt;0)," ← Position filled.",IF(AND(H192="",Calc!B190&gt;0)," ← Update New hire start date.",""))</f>
        <v/>
      </c>
    </row>
    <row r="193" spans="1:11" ht="15" customHeight="1" x14ac:dyDescent="0.2">
      <c r="A193" s="17"/>
      <c r="B193" s="52"/>
      <c r="C193" s="53"/>
      <c r="D193" s="53"/>
      <c r="E193" s="54"/>
      <c r="F193" s="53"/>
      <c r="G193" s="53"/>
      <c r="H193" s="54"/>
      <c r="I193" s="101"/>
      <c r="J193" s="125"/>
      <c r="K193" s="131" t="str">
        <f>IF(AND(G193&lt;&gt;Preferences!$I$9,Calc!B191&gt;0)," ← Position filled.",IF(AND(H193="",Calc!B191&gt;0)," ← Update New hire start date.",""))</f>
        <v/>
      </c>
    </row>
    <row r="194" spans="1:11" ht="15" customHeight="1" x14ac:dyDescent="0.2">
      <c r="A194" s="17"/>
      <c r="B194" s="52"/>
      <c r="C194" s="53"/>
      <c r="D194" s="53"/>
      <c r="E194" s="54"/>
      <c r="F194" s="53"/>
      <c r="G194" s="53"/>
      <c r="H194" s="54"/>
      <c r="I194" s="101"/>
      <c r="J194" s="125"/>
      <c r="K194" s="131" t="str">
        <f>IF(AND(G194&lt;&gt;Preferences!$I$9,Calc!B192&gt;0)," ← Position filled.",IF(AND(H194="",Calc!B192&gt;0)," ← Update New hire start date.",""))</f>
        <v/>
      </c>
    </row>
    <row r="195" spans="1:11" ht="15" customHeight="1" x14ac:dyDescent="0.2">
      <c r="A195" s="17"/>
      <c r="B195" s="52"/>
      <c r="C195" s="53"/>
      <c r="D195" s="53"/>
      <c r="E195" s="54"/>
      <c r="F195" s="53"/>
      <c r="G195" s="53"/>
      <c r="H195" s="54"/>
      <c r="I195" s="101"/>
      <c r="J195" s="125"/>
      <c r="K195" s="131" t="str">
        <f>IF(AND(G195&lt;&gt;Preferences!$I$9,Calc!B193&gt;0)," ← Position filled.",IF(AND(H195="",Calc!B193&gt;0)," ← Update New hire start date.",""))</f>
        <v/>
      </c>
    </row>
    <row r="196" spans="1:11" ht="15" customHeight="1" x14ac:dyDescent="0.2">
      <c r="A196" s="17"/>
      <c r="B196" s="52"/>
      <c r="C196" s="53"/>
      <c r="D196" s="53"/>
      <c r="E196" s="54"/>
      <c r="F196" s="53"/>
      <c r="G196" s="53"/>
      <c r="H196" s="54"/>
      <c r="I196" s="101"/>
      <c r="J196" s="125"/>
      <c r="K196" s="131" t="str">
        <f>IF(AND(G196&lt;&gt;Preferences!$I$9,Calc!B194&gt;0)," ← Position filled.",IF(AND(H196="",Calc!B194&gt;0)," ← Update New hire start date.",""))</f>
        <v/>
      </c>
    </row>
    <row r="197" spans="1:11" ht="15" customHeight="1" x14ac:dyDescent="0.2">
      <c r="A197" s="17"/>
      <c r="B197" s="52"/>
      <c r="C197" s="53"/>
      <c r="D197" s="53"/>
      <c r="E197" s="54"/>
      <c r="F197" s="53"/>
      <c r="G197" s="53"/>
      <c r="H197" s="54"/>
      <c r="I197" s="101"/>
      <c r="J197" s="125"/>
      <c r="K197" s="131" t="str">
        <f>IF(AND(G197&lt;&gt;Preferences!$I$9,Calc!B195&gt;0)," ← Position filled.",IF(AND(H197="",Calc!B195&gt;0)," ← Update New hire start date.",""))</f>
        <v/>
      </c>
    </row>
    <row r="198" spans="1:11" ht="15" customHeight="1" x14ac:dyDescent="0.2">
      <c r="A198" s="17"/>
      <c r="B198" s="55"/>
      <c r="C198" s="56"/>
      <c r="D198" s="56"/>
      <c r="E198" s="57"/>
      <c r="F198" s="56"/>
      <c r="G198" s="56"/>
      <c r="H198" s="57"/>
      <c r="I198" s="102"/>
      <c r="J198" s="125"/>
      <c r="K198" s="131" t="str">
        <f>IF(AND(G198&lt;&gt;Preferences!$I$9,Calc!B196&gt;0)," ← Position filled.",IF(AND(H198="",Calc!B196&gt;0)," ← Update New hire start date.",""))</f>
        <v/>
      </c>
    </row>
    <row r="199" spans="1:11" ht="15" customHeight="1" x14ac:dyDescent="0.2">
      <c r="A199" s="17"/>
      <c r="B199" s="55"/>
      <c r="C199" s="56"/>
      <c r="D199" s="56"/>
      <c r="E199" s="57"/>
      <c r="F199" s="56"/>
      <c r="G199" s="56"/>
      <c r="H199" s="57"/>
      <c r="I199" s="102"/>
      <c r="J199" s="125"/>
      <c r="K199" s="131" t="str">
        <f>IF(AND(G199&lt;&gt;Preferences!$I$9,Calc!B197&gt;0)," ← Position filled.",IF(AND(H199="",Calc!B197&gt;0)," ← Update New hire start date.",""))</f>
        <v/>
      </c>
    </row>
    <row r="200" spans="1:11" ht="15" customHeight="1" x14ac:dyDescent="0.2">
      <c r="A200" s="17"/>
      <c r="B200" s="55"/>
      <c r="C200" s="56"/>
      <c r="D200" s="56"/>
      <c r="E200" s="57"/>
      <c r="F200" s="56"/>
      <c r="G200" s="56"/>
      <c r="H200" s="57"/>
      <c r="I200" s="102"/>
      <c r="J200" s="125"/>
      <c r="K200" s="131" t="str">
        <f>IF(AND(G200&lt;&gt;Preferences!$I$9,Calc!B198&gt;0)," ← Position filled.",IF(AND(H200="",Calc!B198&gt;0)," ← Update New hire start date.",""))</f>
        <v/>
      </c>
    </row>
    <row r="201" spans="1:11" ht="15" customHeight="1" x14ac:dyDescent="0.2">
      <c r="A201" s="17"/>
      <c r="B201" s="55"/>
      <c r="C201" s="56"/>
      <c r="D201" s="56"/>
      <c r="E201" s="57"/>
      <c r="F201" s="56"/>
      <c r="G201" s="56"/>
      <c r="H201" s="57"/>
      <c r="I201" s="102"/>
      <c r="J201" s="125"/>
      <c r="K201" s="131" t="str">
        <f>IF(AND(G201&lt;&gt;Preferences!$I$9,Calc!B199&gt;0)," ← Position filled.",IF(AND(H201="",Calc!B199&gt;0)," ← Update New hire start date.",""))</f>
        <v/>
      </c>
    </row>
    <row r="202" spans="1:11" ht="15" customHeight="1" x14ac:dyDescent="0.2">
      <c r="A202" s="17"/>
      <c r="B202" s="55"/>
      <c r="C202" s="56"/>
      <c r="D202" s="56"/>
      <c r="E202" s="57"/>
      <c r="F202" s="56"/>
      <c r="G202" s="56"/>
      <c r="H202" s="57"/>
      <c r="I202" s="102"/>
      <c r="J202" s="125"/>
      <c r="K202" s="131" t="str">
        <f>IF(AND(G202&lt;&gt;Preferences!$I$9,Calc!B200&gt;0)," ← Position filled.",IF(AND(H202="",Calc!B200&gt;0)," ← Update New hire start date.",""))</f>
        <v/>
      </c>
    </row>
    <row r="203" spans="1:11" ht="15" customHeight="1" x14ac:dyDescent="0.2">
      <c r="A203" s="17"/>
      <c r="B203" s="55"/>
      <c r="C203" s="56"/>
      <c r="D203" s="56"/>
      <c r="E203" s="57"/>
      <c r="F203" s="56"/>
      <c r="G203" s="56"/>
      <c r="H203" s="57"/>
      <c r="I203" s="102"/>
      <c r="J203" s="125"/>
      <c r="K203" s="131" t="str">
        <f>IF(AND(G203&lt;&gt;Preferences!$I$9,Calc!B201&gt;0)," ← Position filled.",IF(AND(H203="",Calc!B201&gt;0)," ← Update New hire start date.",""))</f>
        <v/>
      </c>
    </row>
    <row r="204" spans="1:11" ht="15" customHeight="1" x14ac:dyDescent="0.2">
      <c r="A204" s="17"/>
      <c r="B204" s="55"/>
      <c r="C204" s="56"/>
      <c r="D204" s="56"/>
      <c r="E204" s="57"/>
      <c r="F204" s="56"/>
      <c r="G204" s="56"/>
      <c r="H204" s="57"/>
      <c r="I204" s="102"/>
      <c r="J204" s="125"/>
      <c r="K204" s="131" t="str">
        <f>IF(AND(G204&lt;&gt;Preferences!$I$9,Calc!B202&gt;0)," ← Position filled.",IF(AND(H204="",Calc!B202&gt;0)," ← Update New hire start date.",""))</f>
        <v/>
      </c>
    </row>
    <row r="205" spans="1:11" ht="15" customHeight="1" x14ac:dyDescent="0.2">
      <c r="A205" s="17"/>
      <c r="B205" s="55"/>
      <c r="C205" s="56"/>
      <c r="D205" s="56"/>
      <c r="E205" s="57"/>
      <c r="F205" s="56"/>
      <c r="G205" s="56"/>
      <c r="H205" s="57"/>
      <c r="I205" s="102"/>
      <c r="J205" s="125"/>
      <c r="K205" s="131" t="str">
        <f>IF(AND(G205&lt;&gt;Preferences!$I$9,Calc!B203&gt;0)," ← Position filled.",IF(AND(H205="",Calc!B203&gt;0)," ← Update New hire start date.",""))</f>
        <v/>
      </c>
    </row>
    <row r="206" spans="1:11" ht="15" customHeight="1" x14ac:dyDescent="0.2">
      <c r="A206" s="17"/>
      <c r="B206" s="55"/>
      <c r="C206" s="56"/>
      <c r="D206" s="56"/>
      <c r="E206" s="57"/>
      <c r="F206" s="56"/>
      <c r="G206" s="56"/>
      <c r="H206" s="57"/>
      <c r="I206" s="102"/>
      <c r="J206" s="125"/>
      <c r="K206" s="131" t="str">
        <f>IF(AND(G206&lt;&gt;Preferences!$I$9,Calc!B204&gt;0)," ← Position filled.",IF(AND(H206="",Calc!B204&gt;0)," ← Update New hire start date.",""))</f>
        <v/>
      </c>
    </row>
    <row r="207" spans="1:11" ht="15" customHeight="1" x14ac:dyDescent="0.2">
      <c r="A207" s="17"/>
      <c r="B207" s="55"/>
      <c r="C207" s="56"/>
      <c r="D207" s="56"/>
      <c r="E207" s="57"/>
      <c r="F207" s="56"/>
      <c r="G207" s="56"/>
      <c r="H207" s="57"/>
      <c r="I207" s="102"/>
      <c r="J207" s="125"/>
      <c r="K207" s="131" t="str">
        <f>IF(AND(G207&lt;&gt;Preferences!$I$9,Calc!B205&gt;0)," ← Position filled.",IF(AND(H207="",Calc!B205&gt;0)," ← Update New hire start date.",""))</f>
        <v/>
      </c>
    </row>
    <row r="208" spans="1:11" ht="15" customHeight="1" x14ac:dyDescent="0.2">
      <c r="A208" s="17"/>
      <c r="B208" s="55"/>
      <c r="C208" s="56"/>
      <c r="D208" s="56"/>
      <c r="E208" s="57"/>
      <c r="F208" s="56"/>
      <c r="G208" s="56"/>
      <c r="H208" s="57"/>
      <c r="I208" s="102"/>
      <c r="J208" s="125"/>
      <c r="K208" s="131" t="str">
        <f>IF(AND(G208&lt;&gt;Preferences!$I$9,Calc!B206&gt;0)," ← Position filled.",IF(AND(H208="",Calc!B206&gt;0)," ← Update New hire start date.",""))</f>
        <v/>
      </c>
    </row>
    <row r="209" spans="1:11" ht="15" customHeight="1" x14ac:dyDescent="0.2">
      <c r="A209" s="17"/>
      <c r="B209" s="55"/>
      <c r="C209" s="56"/>
      <c r="D209" s="56"/>
      <c r="E209" s="57"/>
      <c r="F209" s="56"/>
      <c r="G209" s="56"/>
      <c r="H209" s="57"/>
      <c r="I209" s="102"/>
      <c r="J209" s="125"/>
      <c r="K209" s="131" t="str">
        <f>IF(AND(G209&lt;&gt;Preferences!$I$9,Calc!B207&gt;0)," ← Position filled.",IF(AND(H209="",Calc!B207&gt;0)," ← Update New hire start date.",""))</f>
        <v/>
      </c>
    </row>
    <row r="210" spans="1:11" ht="15" customHeight="1" x14ac:dyDescent="0.2">
      <c r="A210" s="17"/>
      <c r="B210" s="55"/>
      <c r="C210" s="56"/>
      <c r="D210" s="56"/>
      <c r="E210" s="57"/>
      <c r="F210" s="56"/>
      <c r="G210" s="56"/>
      <c r="H210" s="57"/>
      <c r="I210" s="102"/>
      <c r="J210" s="125"/>
      <c r="K210" s="131" t="str">
        <f>IF(AND(G210&lt;&gt;Preferences!$I$9,Calc!B208&gt;0)," ← Position filled.",IF(AND(H210="",Calc!B208&gt;0)," ← Update New hire start date.",""))</f>
        <v/>
      </c>
    </row>
    <row r="211" spans="1:11" ht="15" customHeight="1" x14ac:dyDescent="0.2">
      <c r="A211" s="17"/>
      <c r="B211" s="55"/>
      <c r="C211" s="56"/>
      <c r="D211" s="56"/>
      <c r="E211" s="57"/>
      <c r="F211" s="56"/>
      <c r="G211" s="56"/>
      <c r="H211" s="57"/>
      <c r="I211" s="102"/>
      <c r="J211" s="125"/>
      <c r="K211" s="131" t="str">
        <f>IF(AND(G211&lt;&gt;Preferences!$I$9,Calc!B209&gt;0)," ← Position filled.",IF(AND(H211="",Calc!B209&gt;0)," ← Update New hire start date.",""))</f>
        <v/>
      </c>
    </row>
    <row r="212" spans="1:11" ht="15" customHeight="1" x14ac:dyDescent="0.2">
      <c r="A212" s="17"/>
      <c r="B212" s="55"/>
      <c r="C212" s="56"/>
      <c r="D212" s="56"/>
      <c r="E212" s="57"/>
      <c r="F212" s="56"/>
      <c r="G212" s="56"/>
      <c r="H212" s="57"/>
      <c r="I212" s="102"/>
      <c r="J212" s="125"/>
      <c r="K212" s="131" t="str">
        <f>IF(AND(G212&lt;&gt;Preferences!$I$9,Calc!B210&gt;0)," ← Position filled.",IF(AND(H212="",Calc!B210&gt;0)," ← Update New hire start date.",""))</f>
        <v/>
      </c>
    </row>
    <row r="213" spans="1:11" ht="15" customHeight="1" x14ac:dyDescent="0.2">
      <c r="A213" s="17"/>
      <c r="B213" s="55"/>
      <c r="C213" s="56"/>
      <c r="D213" s="56"/>
      <c r="E213" s="57"/>
      <c r="F213" s="56"/>
      <c r="G213" s="56"/>
      <c r="H213" s="57"/>
      <c r="I213" s="102"/>
      <c r="J213" s="125"/>
      <c r="K213" s="131" t="str">
        <f>IF(AND(G213&lt;&gt;Preferences!$I$9,Calc!B211&gt;0)," ← Position filled.",IF(AND(H213="",Calc!B211&gt;0)," ← Update New hire start date.",""))</f>
        <v/>
      </c>
    </row>
    <row r="214" spans="1:11" ht="15" customHeight="1" x14ac:dyDescent="0.2">
      <c r="A214" s="17"/>
      <c r="B214" s="55"/>
      <c r="C214" s="56"/>
      <c r="D214" s="56"/>
      <c r="E214" s="57"/>
      <c r="F214" s="56"/>
      <c r="G214" s="56"/>
      <c r="H214" s="57"/>
      <c r="I214" s="102"/>
      <c r="J214" s="125"/>
      <c r="K214" s="131" t="str">
        <f>IF(AND(G214&lt;&gt;Preferences!$I$9,Calc!B212&gt;0)," ← Position filled.",IF(AND(H214="",Calc!B212&gt;0)," ← Update New hire start date.",""))</f>
        <v/>
      </c>
    </row>
    <row r="215" spans="1:11" ht="15" customHeight="1" x14ac:dyDescent="0.2">
      <c r="A215" s="17"/>
      <c r="B215" s="55"/>
      <c r="C215" s="56"/>
      <c r="D215" s="56"/>
      <c r="E215" s="57"/>
      <c r="F215" s="56"/>
      <c r="G215" s="56"/>
      <c r="H215" s="57"/>
      <c r="I215" s="102"/>
      <c r="J215" s="125"/>
      <c r="K215" s="131" t="str">
        <f>IF(AND(G215&lt;&gt;Preferences!$I$9,Calc!B213&gt;0)," ← Position filled.",IF(AND(H215="",Calc!B213&gt;0)," ← Update New hire start date.",""))</f>
        <v/>
      </c>
    </row>
    <row r="216" spans="1:11" ht="15" customHeight="1" x14ac:dyDescent="0.2">
      <c r="A216" s="17"/>
      <c r="B216" s="55"/>
      <c r="C216" s="56"/>
      <c r="D216" s="56"/>
      <c r="E216" s="57"/>
      <c r="F216" s="56"/>
      <c r="G216" s="56"/>
      <c r="H216" s="57"/>
      <c r="I216" s="102"/>
      <c r="J216" s="125"/>
      <c r="K216" s="131" t="str">
        <f>IF(AND(G216&lt;&gt;Preferences!$I$9,Calc!B214&gt;0)," ← Position filled.",IF(AND(H216="",Calc!B214&gt;0)," ← Update New hire start date.",""))</f>
        <v/>
      </c>
    </row>
    <row r="217" spans="1:11" ht="15" customHeight="1" x14ac:dyDescent="0.2">
      <c r="A217" s="17"/>
      <c r="B217" s="55"/>
      <c r="C217" s="56"/>
      <c r="D217" s="56"/>
      <c r="E217" s="57"/>
      <c r="F217" s="56"/>
      <c r="G217" s="56"/>
      <c r="H217" s="57"/>
      <c r="I217" s="102"/>
      <c r="J217" s="125"/>
      <c r="K217" s="131" t="str">
        <f>IF(AND(G217&lt;&gt;Preferences!$I$9,Calc!B215&gt;0)," ← Position filled.",IF(AND(H217="",Calc!B215&gt;0)," ← Update New hire start date.",""))</f>
        <v/>
      </c>
    </row>
    <row r="218" spans="1:11" ht="15" customHeight="1" x14ac:dyDescent="0.2">
      <c r="A218" s="17"/>
      <c r="B218" s="55"/>
      <c r="C218" s="56"/>
      <c r="D218" s="56"/>
      <c r="E218" s="57"/>
      <c r="F218" s="56"/>
      <c r="G218" s="56"/>
      <c r="H218" s="57"/>
      <c r="I218" s="102"/>
      <c r="J218" s="125"/>
      <c r="K218" s="131" t="str">
        <f>IF(AND(G218&lt;&gt;Preferences!$I$9,Calc!B216&gt;0)," ← Position filled.",IF(AND(H218="",Calc!B216&gt;0)," ← Update New hire start date.",""))</f>
        <v/>
      </c>
    </row>
    <row r="219" spans="1:11" ht="15" customHeight="1" x14ac:dyDescent="0.2">
      <c r="A219" s="17"/>
      <c r="B219" s="55"/>
      <c r="C219" s="56"/>
      <c r="D219" s="56"/>
      <c r="E219" s="57"/>
      <c r="F219" s="56"/>
      <c r="G219" s="56"/>
      <c r="H219" s="57"/>
      <c r="I219" s="102"/>
      <c r="J219" s="125"/>
      <c r="K219" s="131" t="str">
        <f>IF(AND(G219&lt;&gt;Preferences!$I$9,Calc!B217&gt;0)," ← Position filled.",IF(AND(H219="",Calc!B217&gt;0)," ← Update New hire start date.",""))</f>
        <v/>
      </c>
    </row>
    <row r="220" spans="1:11" ht="15" customHeight="1" x14ac:dyDescent="0.2">
      <c r="A220" s="17"/>
      <c r="B220" s="55"/>
      <c r="C220" s="56"/>
      <c r="D220" s="56"/>
      <c r="E220" s="57"/>
      <c r="F220" s="56"/>
      <c r="G220" s="56"/>
      <c r="H220" s="57"/>
      <c r="I220" s="102"/>
      <c r="J220" s="125"/>
      <c r="K220" s="131" t="str">
        <f>IF(AND(G220&lt;&gt;Preferences!$I$9,Calc!B218&gt;0)," ← Position filled.",IF(AND(H220="",Calc!B218&gt;0)," ← Update New hire start date.",""))</f>
        <v/>
      </c>
    </row>
    <row r="221" spans="1:11" ht="15" customHeight="1" x14ac:dyDescent="0.2">
      <c r="A221" s="17"/>
      <c r="B221" s="55"/>
      <c r="C221" s="56"/>
      <c r="D221" s="56"/>
      <c r="E221" s="57"/>
      <c r="F221" s="56"/>
      <c r="G221" s="56"/>
      <c r="H221" s="57"/>
      <c r="I221" s="102"/>
      <c r="J221" s="125"/>
      <c r="K221" s="131" t="str">
        <f>IF(AND(G221&lt;&gt;Preferences!$I$9,Calc!B219&gt;0)," ← Position filled.",IF(AND(H221="",Calc!B219&gt;0)," ← Update New hire start date.",""))</f>
        <v/>
      </c>
    </row>
    <row r="222" spans="1:11" ht="15" customHeight="1" x14ac:dyDescent="0.2">
      <c r="A222" s="17"/>
      <c r="B222" s="55"/>
      <c r="C222" s="56"/>
      <c r="D222" s="56"/>
      <c r="E222" s="57"/>
      <c r="F222" s="56"/>
      <c r="G222" s="56"/>
      <c r="H222" s="57"/>
      <c r="I222" s="102"/>
      <c r="J222" s="125"/>
      <c r="K222" s="131" t="str">
        <f>IF(AND(G222&lt;&gt;Preferences!$I$9,Calc!B220&gt;0)," ← Position filled.",IF(AND(H222="",Calc!B220&gt;0)," ← Update New hire start date.",""))</f>
        <v/>
      </c>
    </row>
    <row r="223" spans="1:11" ht="15" customHeight="1" x14ac:dyDescent="0.2">
      <c r="A223" s="17"/>
      <c r="B223" s="55"/>
      <c r="C223" s="56"/>
      <c r="D223" s="56"/>
      <c r="E223" s="57"/>
      <c r="F223" s="56"/>
      <c r="G223" s="56"/>
      <c r="H223" s="57"/>
      <c r="I223" s="102"/>
      <c r="J223" s="125"/>
      <c r="K223" s="131" t="str">
        <f>IF(AND(G223&lt;&gt;Preferences!$I$9,Calc!B221&gt;0)," ← Position filled.",IF(AND(H223="",Calc!B221&gt;0)," ← Update New hire start date.",""))</f>
        <v/>
      </c>
    </row>
    <row r="224" spans="1:11" ht="15" customHeight="1" x14ac:dyDescent="0.2">
      <c r="A224" s="17"/>
      <c r="B224" s="55"/>
      <c r="C224" s="56"/>
      <c r="D224" s="56"/>
      <c r="E224" s="57"/>
      <c r="F224" s="56"/>
      <c r="G224" s="56"/>
      <c r="H224" s="57"/>
      <c r="I224" s="102"/>
      <c r="J224" s="125"/>
      <c r="K224" s="131" t="str">
        <f>IF(AND(G224&lt;&gt;Preferences!$I$9,Calc!B222&gt;0)," ← Position filled.",IF(AND(H224="",Calc!B222&gt;0)," ← Update New hire start date.",""))</f>
        <v/>
      </c>
    </row>
    <row r="225" spans="1:11" ht="15" customHeight="1" x14ac:dyDescent="0.2">
      <c r="A225" s="17"/>
      <c r="B225" s="55"/>
      <c r="C225" s="56"/>
      <c r="D225" s="56"/>
      <c r="E225" s="57"/>
      <c r="F225" s="56"/>
      <c r="G225" s="56"/>
      <c r="H225" s="57"/>
      <c r="I225" s="102"/>
      <c r="J225" s="125"/>
      <c r="K225" s="131" t="str">
        <f>IF(AND(G225&lt;&gt;Preferences!$I$9,Calc!B223&gt;0)," ← Position filled.",IF(AND(H225="",Calc!B223&gt;0)," ← Update New hire start date.",""))</f>
        <v/>
      </c>
    </row>
    <row r="226" spans="1:11" ht="15" customHeight="1" x14ac:dyDescent="0.2">
      <c r="A226" s="17"/>
      <c r="B226" s="55"/>
      <c r="C226" s="56"/>
      <c r="D226" s="56"/>
      <c r="E226" s="57"/>
      <c r="F226" s="56"/>
      <c r="G226" s="56"/>
      <c r="H226" s="57"/>
      <c r="I226" s="102"/>
      <c r="J226" s="125"/>
      <c r="K226" s="131" t="str">
        <f>IF(AND(G226&lt;&gt;Preferences!$I$9,Calc!B224&gt;0)," ← Position filled.",IF(AND(H226="",Calc!B224&gt;0)," ← Update New hire start date.",""))</f>
        <v/>
      </c>
    </row>
    <row r="227" spans="1:11" ht="15" customHeight="1" x14ac:dyDescent="0.2">
      <c r="A227" s="17"/>
      <c r="B227" s="55"/>
      <c r="C227" s="56"/>
      <c r="D227" s="56"/>
      <c r="E227" s="57"/>
      <c r="F227" s="56"/>
      <c r="G227" s="56"/>
      <c r="H227" s="57"/>
      <c r="I227" s="102"/>
      <c r="J227" s="125"/>
      <c r="K227" s="131" t="str">
        <f>IF(AND(G227&lt;&gt;Preferences!$I$9,Calc!B225&gt;0)," ← Position filled.",IF(AND(H227="",Calc!B225&gt;0)," ← Update New hire start date.",""))</f>
        <v/>
      </c>
    </row>
    <row r="228" spans="1:11" ht="15" customHeight="1" x14ac:dyDescent="0.2">
      <c r="A228" s="17"/>
      <c r="B228" s="55"/>
      <c r="C228" s="56"/>
      <c r="D228" s="56"/>
      <c r="E228" s="57"/>
      <c r="F228" s="56"/>
      <c r="G228" s="56"/>
      <c r="H228" s="57"/>
      <c r="I228" s="102"/>
      <c r="J228" s="125"/>
      <c r="K228" s="131" t="str">
        <f>IF(AND(G228&lt;&gt;Preferences!$I$9,Calc!B226&gt;0)," ← Position filled.",IF(AND(H228="",Calc!B226&gt;0)," ← Update New hire start date.",""))</f>
        <v/>
      </c>
    </row>
    <row r="229" spans="1:11" ht="15" customHeight="1" x14ac:dyDescent="0.2">
      <c r="A229" s="17"/>
      <c r="B229" s="55"/>
      <c r="C229" s="56"/>
      <c r="D229" s="56"/>
      <c r="E229" s="57"/>
      <c r="F229" s="56"/>
      <c r="G229" s="56"/>
      <c r="H229" s="57"/>
      <c r="I229" s="102"/>
      <c r="J229" s="125"/>
      <c r="K229" s="131" t="str">
        <f>IF(AND(G229&lt;&gt;Preferences!$I$9,Calc!B227&gt;0)," ← Position filled.",IF(AND(H229="",Calc!B227&gt;0)," ← Update New hire start date.",""))</f>
        <v/>
      </c>
    </row>
    <row r="230" spans="1:11" ht="15" customHeight="1" x14ac:dyDescent="0.2">
      <c r="A230" s="17"/>
      <c r="B230" s="55"/>
      <c r="C230" s="56"/>
      <c r="D230" s="56"/>
      <c r="E230" s="57"/>
      <c r="F230" s="56"/>
      <c r="G230" s="56"/>
      <c r="H230" s="57"/>
      <c r="I230" s="102"/>
      <c r="J230" s="125"/>
      <c r="K230" s="131" t="str">
        <f>IF(AND(G230&lt;&gt;Preferences!$I$9,Calc!B228&gt;0)," ← Position filled.",IF(AND(H230="",Calc!B228&gt;0)," ← Update New hire start date.",""))</f>
        <v/>
      </c>
    </row>
    <row r="231" spans="1:11" ht="15" customHeight="1" x14ac:dyDescent="0.2">
      <c r="A231" s="17"/>
      <c r="B231" s="55"/>
      <c r="C231" s="56"/>
      <c r="D231" s="56"/>
      <c r="E231" s="57"/>
      <c r="F231" s="56"/>
      <c r="G231" s="56"/>
      <c r="H231" s="57"/>
      <c r="I231" s="102"/>
      <c r="J231" s="125"/>
      <c r="K231" s="131" t="str">
        <f>IF(AND(G231&lt;&gt;Preferences!$I$9,Calc!B229&gt;0)," ← Position filled.",IF(AND(H231="",Calc!B229&gt;0)," ← Update New hire start date.",""))</f>
        <v/>
      </c>
    </row>
    <row r="232" spans="1:11" ht="15" customHeight="1" x14ac:dyDescent="0.2">
      <c r="A232" s="17"/>
      <c r="B232" s="55"/>
      <c r="C232" s="56"/>
      <c r="D232" s="56"/>
      <c r="E232" s="57"/>
      <c r="F232" s="56"/>
      <c r="G232" s="56"/>
      <c r="H232" s="57"/>
      <c r="I232" s="102"/>
      <c r="J232" s="125"/>
      <c r="K232" s="131" t="str">
        <f>IF(AND(G232&lt;&gt;Preferences!$I$9,Calc!B230&gt;0)," ← Position filled.",IF(AND(H232="",Calc!B230&gt;0)," ← Update New hire start date.",""))</f>
        <v/>
      </c>
    </row>
    <row r="233" spans="1:11" ht="15" customHeight="1" x14ac:dyDescent="0.2">
      <c r="A233" s="17"/>
      <c r="B233" s="55"/>
      <c r="C233" s="56"/>
      <c r="D233" s="56"/>
      <c r="E233" s="57"/>
      <c r="F233" s="56"/>
      <c r="G233" s="56"/>
      <c r="H233" s="57"/>
      <c r="I233" s="102"/>
      <c r="J233" s="125"/>
      <c r="K233" s="131" t="str">
        <f>IF(AND(G233&lt;&gt;Preferences!$I$9,Calc!B231&gt;0)," ← Position filled.",IF(AND(H233="",Calc!B231&gt;0)," ← Update New hire start date.",""))</f>
        <v/>
      </c>
    </row>
    <row r="234" spans="1:11" ht="15" customHeight="1" x14ac:dyDescent="0.2">
      <c r="A234" s="17"/>
      <c r="B234" s="55"/>
      <c r="C234" s="56"/>
      <c r="D234" s="56"/>
      <c r="E234" s="57"/>
      <c r="F234" s="56"/>
      <c r="G234" s="56"/>
      <c r="H234" s="57"/>
      <c r="I234" s="102"/>
      <c r="J234" s="125"/>
      <c r="K234" s="131" t="str">
        <f>IF(AND(G234&lt;&gt;Preferences!$I$9,Calc!B232&gt;0)," ← Position filled.",IF(AND(H234="",Calc!B232&gt;0)," ← Update New hire start date.",""))</f>
        <v/>
      </c>
    </row>
    <row r="235" spans="1:11" ht="15" customHeight="1" x14ac:dyDescent="0.2">
      <c r="A235" s="17"/>
      <c r="B235" s="55"/>
      <c r="C235" s="56"/>
      <c r="D235" s="56"/>
      <c r="E235" s="57"/>
      <c r="F235" s="56"/>
      <c r="G235" s="56"/>
      <c r="H235" s="57"/>
      <c r="I235" s="102"/>
      <c r="J235" s="125"/>
      <c r="K235" s="131" t="str">
        <f>IF(AND(G235&lt;&gt;Preferences!$I$9,Calc!B233&gt;0)," ← Position filled.",IF(AND(H235="",Calc!B233&gt;0)," ← Update New hire start date.",""))</f>
        <v/>
      </c>
    </row>
    <row r="236" spans="1:11" ht="15" customHeight="1" x14ac:dyDescent="0.2">
      <c r="A236" s="17"/>
      <c r="B236" s="55"/>
      <c r="C236" s="56"/>
      <c r="D236" s="56"/>
      <c r="E236" s="57"/>
      <c r="F236" s="56"/>
      <c r="G236" s="56"/>
      <c r="H236" s="57"/>
      <c r="I236" s="102"/>
      <c r="J236" s="125"/>
      <c r="K236" s="131" t="str">
        <f>IF(AND(G236&lt;&gt;Preferences!$I$9,Calc!B234&gt;0)," ← Position filled.",IF(AND(H236="",Calc!B234&gt;0)," ← Update New hire start date.",""))</f>
        <v/>
      </c>
    </row>
    <row r="237" spans="1:11" ht="15" customHeight="1" x14ac:dyDescent="0.2">
      <c r="A237" s="17"/>
      <c r="B237" s="55"/>
      <c r="C237" s="56"/>
      <c r="D237" s="56"/>
      <c r="E237" s="57"/>
      <c r="F237" s="56"/>
      <c r="G237" s="56"/>
      <c r="H237" s="57"/>
      <c r="I237" s="102"/>
      <c r="J237" s="125"/>
      <c r="K237" s="131" t="str">
        <f>IF(AND(G237&lt;&gt;Preferences!$I$9,Calc!B235&gt;0)," ← Position filled.",IF(AND(H237="",Calc!B235&gt;0)," ← Update New hire start date.",""))</f>
        <v/>
      </c>
    </row>
    <row r="238" spans="1:11" ht="15" customHeight="1" x14ac:dyDescent="0.2">
      <c r="A238" s="17"/>
      <c r="B238" s="55"/>
      <c r="C238" s="56"/>
      <c r="D238" s="56"/>
      <c r="E238" s="57"/>
      <c r="F238" s="56"/>
      <c r="G238" s="56"/>
      <c r="H238" s="57"/>
      <c r="I238" s="102"/>
      <c r="J238" s="125"/>
      <c r="K238" s="131" t="str">
        <f>IF(AND(G238&lt;&gt;Preferences!$I$9,Calc!B236&gt;0)," ← Position filled.",IF(AND(H238="",Calc!B236&gt;0)," ← Update New hire start date.",""))</f>
        <v/>
      </c>
    </row>
    <row r="239" spans="1:11" ht="15" customHeight="1" x14ac:dyDescent="0.2">
      <c r="A239" s="17"/>
      <c r="B239" s="55"/>
      <c r="C239" s="56"/>
      <c r="D239" s="56"/>
      <c r="E239" s="57"/>
      <c r="F239" s="56"/>
      <c r="G239" s="56"/>
      <c r="H239" s="57"/>
      <c r="I239" s="102"/>
      <c r="J239" s="125"/>
      <c r="K239" s="131" t="str">
        <f>IF(AND(G239&lt;&gt;Preferences!$I$9,Calc!B237&gt;0)," ← Position filled.",IF(AND(H239="",Calc!B237&gt;0)," ← Update New hire start date.",""))</f>
        <v/>
      </c>
    </row>
    <row r="240" spans="1:11" ht="15" customHeight="1" x14ac:dyDescent="0.2">
      <c r="A240" s="17"/>
      <c r="B240" s="55"/>
      <c r="C240" s="56"/>
      <c r="D240" s="56"/>
      <c r="E240" s="57"/>
      <c r="F240" s="56"/>
      <c r="G240" s="56"/>
      <c r="H240" s="57"/>
      <c r="I240" s="102"/>
      <c r="J240" s="125"/>
      <c r="K240" s="131" t="str">
        <f>IF(AND(G240&lt;&gt;Preferences!$I$9,Calc!B238&gt;0)," ← Position filled.",IF(AND(H240="",Calc!B238&gt;0)," ← Update New hire start date.",""))</f>
        <v/>
      </c>
    </row>
    <row r="241" spans="1:11" ht="15" customHeight="1" x14ac:dyDescent="0.2">
      <c r="A241" s="17"/>
      <c r="B241" s="55"/>
      <c r="C241" s="56"/>
      <c r="D241" s="56"/>
      <c r="E241" s="57"/>
      <c r="F241" s="56"/>
      <c r="G241" s="56"/>
      <c r="H241" s="57"/>
      <c r="I241" s="102"/>
      <c r="J241" s="125"/>
      <c r="K241" s="131" t="str">
        <f>IF(AND(G241&lt;&gt;Preferences!$I$9,Calc!B239&gt;0)," ← Position filled.",IF(AND(H241="",Calc!B239&gt;0)," ← Update New hire start date.",""))</f>
        <v/>
      </c>
    </row>
    <row r="242" spans="1:11" ht="15" customHeight="1" x14ac:dyDescent="0.2">
      <c r="A242" s="17"/>
      <c r="B242" s="55"/>
      <c r="C242" s="56"/>
      <c r="D242" s="56"/>
      <c r="E242" s="57"/>
      <c r="F242" s="56"/>
      <c r="G242" s="56"/>
      <c r="H242" s="57"/>
      <c r="I242" s="102"/>
      <c r="J242" s="125"/>
      <c r="K242" s="131" t="str">
        <f>IF(AND(G242&lt;&gt;Preferences!$I$9,Calc!B240&gt;0)," ← Position filled.",IF(AND(H242="",Calc!B240&gt;0)," ← Update New hire start date.",""))</f>
        <v/>
      </c>
    </row>
    <row r="243" spans="1:11" ht="15" customHeight="1" x14ac:dyDescent="0.2">
      <c r="A243" s="17"/>
      <c r="B243" s="55"/>
      <c r="C243" s="56"/>
      <c r="D243" s="56"/>
      <c r="E243" s="57"/>
      <c r="F243" s="56"/>
      <c r="G243" s="56"/>
      <c r="H243" s="57"/>
      <c r="I243" s="102"/>
      <c r="J243" s="125"/>
      <c r="K243" s="131" t="str">
        <f>IF(AND(G243&lt;&gt;Preferences!$I$9,Calc!B241&gt;0)," ← Position filled.",IF(AND(H243="",Calc!B241&gt;0)," ← Update New hire start date.",""))</f>
        <v/>
      </c>
    </row>
    <row r="244" spans="1:11" ht="15" customHeight="1" x14ac:dyDescent="0.2">
      <c r="A244" s="17"/>
      <c r="B244" s="55"/>
      <c r="C244" s="56"/>
      <c r="D244" s="56"/>
      <c r="E244" s="57"/>
      <c r="F244" s="56"/>
      <c r="G244" s="56"/>
      <c r="H244" s="57"/>
      <c r="I244" s="102"/>
      <c r="J244" s="125"/>
      <c r="K244" s="131" t="str">
        <f>IF(AND(G244&lt;&gt;Preferences!$I$9,Calc!B242&gt;0)," ← Position filled.",IF(AND(H244="",Calc!B242&gt;0)," ← Update New hire start date.",""))</f>
        <v/>
      </c>
    </row>
    <row r="245" spans="1:11" ht="15" customHeight="1" x14ac:dyDescent="0.2">
      <c r="A245" s="17"/>
      <c r="B245" s="55"/>
      <c r="C245" s="56"/>
      <c r="D245" s="56"/>
      <c r="E245" s="57"/>
      <c r="F245" s="56"/>
      <c r="G245" s="56"/>
      <c r="H245" s="57"/>
      <c r="I245" s="102"/>
      <c r="J245" s="125"/>
      <c r="K245" s="131" t="str">
        <f>IF(AND(G245&lt;&gt;Preferences!$I$9,Calc!B243&gt;0)," ← Position filled.",IF(AND(H245="",Calc!B243&gt;0)," ← Update New hire start date.",""))</f>
        <v/>
      </c>
    </row>
    <row r="246" spans="1:11" ht="15" customHeight="1" x14ac:dyDescent="0.2">
      <c r="A246" s="17"/>
      <c r="B246" s="55"/>
      <c r="C246" s="56"/>
      <c r="D246" s="56"/>
      <c r="E246" s="57"/>
      <c r="F246" s="56"/>
      <c r="G246" s="56"/>
      <c r="H246" s="57"/>
      <c r="I246" s="102"/>
      <c r="J246" s="125"/>
      <c r="K246" s="131" t="str">
        <f>IF(AND(G246&lt;&gt;Preferences!$I$9,Calc!B244&gt;0)," ← Position filled.",IF(AND(H246="",Calc!B244&gt;0)," ← Update New hire start date.",""))</f>
        <v/>
      </c>
    </row>
    <row r="247" spans="1:11" ht="15" customHeight="1" x14ac:dyDescent="0.2">
      <c r="A247" s="17"/>
      <c r="B247" s="55"/>
      <c r="C247" s="56"/>
      <c r="D247" s="56"/>
      <c r="E247" s="57"/>
      <c r="F247" s="56"/>
      <c r="G247" s="56"/>
      <c r="H247" s="57"/>
      <c r="I247" s="102"/>
      <c r="J247" s="125"/>
      <c r="K247" s="131" t="str">
        <f>IF(AND(G247&lt;&gt;Preferences!$I$9,Calc!B245&gt;0)," ← Position filled.",IF(AND(H247="",Calc!B245&gt;0)," ← Update New hire start date.",""))</f>
        <v/>
      </c>
    </row>
    <row r="248" spans="1:11" ht="15" customHeight="1" x14ac:dyDescent="0.2">
      <c r="A248" s="17"/>
      <c r="B248" s="55"/>
      <c r="C248" s="56"/>
      <c r="D248" s="56"/>
      <c r="E248" s="57"/>
      <c r="F248" s="56"/>
      <c r="G248" s="56"/>
      <c r="H248" s="57"/>
      <c r="I248" s="102"/>
      <c r="J248" s="125"/>
      <c r="K248" s="131" t="str">
        <f>IF(AND(G248&lt;&gt;Preferences!$I$9,Calc!B246&gt;0)," ← Position filled.",IF(AND(H248="",Calc!B246&gt;0)," ← Update New hire start date.",""))</f>
        <v/>
      </c>
    </row>
    <row r="249" spans="1:11" ht="15" customHeight="1" x14ac:dyDescent="0.2">
      <c r="A249" s="17"/>
      <c r="B249" s="55"/>
      <c r="C249" s="56"/>
      <c r="D249" s="56"/>
      <c r="E249" s="57"/>
      <c r="F249" s="56"/>
      <c r="G249" s="56"/>
      <c r="H249" s="57"/>
      <c r="I249" s="102"/>
      <c r="J249" s="125"/>
      <c r="K249" s="131" t="str">
        <f>IF(AND(G249&lt;&gt;Preferences!$I$9,Calc!B247&gt;0)," ← Position filled.",IF(AND(H249="",Calc!B247&gt;0)," ← Update New hire start date.",""))</f>
        <v/>
      </c>
    </row>
    <row r="250" spans="1:11" ht="15" customHeight="1" x14ac:dyDescent="0.2">
      <c r="A250" s="17"/>
      <c r="B250" s="55"/>
      <c r="C250" s="56"/>
      <c r="D250" s="56"/>
      <c r="E250" s="57"/>
      <c r="F250" s="56"/>
      <c r="G250" s="56"/>
      <c r="H250" s="57"/>
      <c r="I250" s="102"/>
      <c r="J250" s="125"/>
      <c r="K250" s="131" t="str">
        <f>IF(AND(G250&lt;&gt;Preferences!$I$9,Calc!B248&gt;0)," ← Position filled.",IF(AND(H250="",Calc!B248&gt;0)," ← Update New hire start date.",""))</f>
        <v/>
      </c>
    </row>
    <row r="251" spans="1:11" ht="15" customHeight="1" x14ac:dyDescent="0.2">
      <c r="A251" s="17"/>
      <c r="B251" s="55"/>
      <c r="C251" s="56"/>
      <c r="D251" s="56"/>
      <c r="E251" s="57"/>
      <c r="F251" s="56"/>
      <c r="G251" s="56"/>
      <c r="H251" s="57"/>
      <c r="I251" s="102"/>
      <c r="J251" s="125"/>
      <c r="K251" s="131" t="str">
        <f>IF(AND(G251&lt;&gt;Preferences!$I$9,Calc!B249&gt;0)," ← Position filled.",IF(AND(H251="",Calc!B249&gt;0)," ← Update New hire start date.",""))</f>
        <v/>
      </c>
    </row>
    <row r="252" spans="1:11" ht="15" customHeight="1" x14ac:dyDescent="0.2">
      <c r="A252" s="17"/>
      <c r="B252" s="55"/>
      <c r="C252" s="56"/>
      <c r="D252" s="56"/>
      <c r="E252" s="57"/>
      <c r="F252" s="56"/>
      <c r="G252" s="56"/>
      <c r="H252" s="57"/>
      <c r="I252" s="102"/>
      <c r="J252" s="125"/>
      <c r="K252" s="131" t="str">
        <f>IF(AND(G252&lt;&gt;Preferences!$I$9,Calc!B250&gt;0)," ← Position filled.",IF(AND(H252="",Calc!B250&gt;0)," ← Update New hire start date.",""))</f>
        <v/>
      </c>
    </row>
    <row r="253" spans="1:11" ht="15" customHeight="1" x14ac:dyDescent="0.2">
      <c r="A253" s="17"/>
      <c r="B253" s="55"/>
      <c r="C253" s="56"/>
      <c r="D253" s="56"/>
      <c r="E253" s="57"/>
      <c r="F253" s="56"/>
      <c r="G253" s="56"/>
      <c r="H253" s="57"/>
      <c r="I253" s="102"/>
      <c r="J253" s="125"/>
      <c r="K253" s="131" t="str">
        <f>IF(AND(G253&lt;&gt;Preferences!$I$9,Calc!B251&gt;0)," ← Position filled.",IF(AND(H253="",Calc!B251&gt;0)," ← Update New hire start date.",""))</f>
        <v/>
      </c>
    </row>
    <row r="254" spans="1:11" ht="15" customHeight="1" x14ac:dyDescent="0.2">
      <c r="A254" s="17"/>
      <c r="B254" s="55"/>
      <c r="C254" s="56"/>
      <c r="D254" s="56"/>
      <c r="E254" s="57"/>
      <c r="F254" s="56"/>
      <c r="G254" s="56"/>
      <c r="H254" s="57"/>
      <c r="I254" s="102"/>
      <c r="J254" s="125"/>
      <c r="K254" s="131" t="str">
        <f>IF(AND(G254&lt;&gt;Preferences!$I$9,Calc!B252&gt;0)," ← Position filled.",IF(AND(H254="",Calc!B252&gt;0)," ← Update New hire start date.",""))</f>
        <v/>
      </c>
    </row>
    <row r="255" spans="1:11" ht="15" customHeight="1" x14ac:dyDescent="0.2">
      <c r="A255" s="17"/>
      <c r="B255" s="55"/>
      <c r="C255" s="56"/>
      <c r="D255" s="56"/>
      <c r="E255" s="57"/>
      <c r="F255" s="56"/>
      <c r="G255" s="56"/>
      <c r="H255" s="57"/>
      <c r="I255" s="102"/>
      <c r="J255" s="125"/>
      <c r="K255" s="131" t="str">
        <f>IF(AND(G255&lt;&gt;Preferences!$I$9,Calc!B253&gt;0)," ← Position filled.",IF(AND(H255="",Calc!B253&gt;0)," ← Update New hire start date.",""))</f>
        <v/>
      </c>
    </row>
    <row r="256" spans="1:11" ht="15" customHeight="1" x14ac:dyDescent="0.2">
      <c r="A256" s="17"/>
      <c r="B256" s="55"/>
      <c r="C256" s="56"/>
      <c r="D256" s="56"/>
      <c r="E256" s="57"/>
      <c r="F256" s="56"/>
      <c r="G256" s="56"/>
      <c r="H256" s="57"/>
      <c r="I256" s="102"/>
      <c r="J256" s="125"/>
      <c r="K256" s="131" t="str">
        <f>IF(AND(G256&lt;&gt;Preferences!$I$9,Calc!B254&gt;0)," ← Position filled.",IF(AND(H256="",Calc!B254&gt;0)," ← Update New hire start date.",""))</f>
        <v/>
      </c>
    </row>
    <row r="257" spans="1:11" ht="15" customHeight="1" x14ac:dyDescent="0.2">
      <c r="A257" s="17"/>
      <c r="B257" s="55"/>
      <c r="C257" s="56"/>
      <c r="D257" s="56"/>
      <c r="E257" s="57"/>
      <c r="F257" s="56"/>
      <c r="G257" s="56"/>
      <c r="H257" s="57"/>
      <c r="I257" s="102"/>
      <c r="J257" s="125"/>
      <c r="K257" s="131" t="str">
        <f>IF(AND(G257&lt;&gt;Preferences!$I$9,Calc!B255&gt;0)," ← Position filled.",IF(AND(H257="",Calc!B255&gt;0)," ← Update New hire start date.",""))</f>
        <v/>
      </c>
    </row>
    <row r="258" spans="1:11" ht="15" customHeight="1" x14ac:dyDescent="0.2">
      <c r="A258" s="17"/>
      <c r="B258" s="55"/>
      <c r="C258" s="56"/>
      <c r="D258" s="56"/>
      <c r="E258" s="57"/>
      <c r="F258" s="56"/>
      <c r="G258" s="56"/>
      <c r="H258" s="57"/>
      <c r="I258" s="102"/>
      <c r="J258" s="125"/>
      <c r="K258" s="131" t="str">
        <f>IF(AND(G258&lt;&gt;Preferences!$I$9,Calc!B256&gt;0)," ← Position filled.",IF(AND(H258="",Calc!B256&gt;0)," ← Update New hire start date.",""))</f>
        <v/>
      </c>
    </row>
    <row r="259" spans="1:11" ht="15" customHeight="1" x14ac:dyDescent="0.2">
      <c r="A259" s="17"/>
      <c r="B259" s="55"/>
      <c r="C259" s="56"/>
      <c r="D259" s="56"/>
      <c r="E259" s="57"/>
      <c r="F259" s="56"/>
      <c r="G259" s="56"/>
      <c r="H259" s="57"/>
      <c r="I259" s="102"/>
      <c r="J259" s="125"/>
      <c r="K259" s="131" t="str">
        <f>IF(AND(G259&lt;&gt;Preferences!$I$9,Calc!B257&gt;0)," ← Position filled.",IF(AND(H259="",Calc!B257&gt;0)," ← Update New hire start date.",""))</f>
        <v/>
      </c>
    </row>
    <row r="260" spans="1:11" ht="15" customHeight="1" x14ac:dyDescent="0.2">
      <c r="A260" s="17"/>
      <c r="B260" s="55"/>
      <c r="C260" s="56"/>
      <c r="D260" s="56"/>
      <c r="E260" s="57"/>
      <c r="F260" s="56"/>
      <c r="G260" s="56"/>
      <c r="H260" s="57"/>
      <c r="I260" s="102"/>
      <c r="J260" s="125"/>
      <c r="K260" s="131" t="str">
        <f>IF(AND(G260&lt;&gt;Preferences!$I$9,Calc!B258&gt;0)," ← Position filled.",IF(AND(H260="",Calc!B258&gt;0)," ← Update New hire start date.",""))</f>
        <v/>
      </c>
    </row>
    <row r="261" spans="1:11" ht="15" customHeight="1" x14ac:dyDescent="0.2">
      <c r="A261" s="17"/>
      <c r="B261" s="55"/>
      <c r="C261" s="56"/>
      <c r="D261" s="56"/>
      <c r="E261" s="57"/>
      <c r="F261" s="56"/>
      <c r="G261" s="56"/>
      <c r="H261" s="57"/>
      <c r="I261" s="102"/>
      <c r="J261" s="125"/>
      <c r="K261" s="131" t="str">
        <f>IF(AND(G261&lt;&gt;Preferences!$I$9,Calc!B259&gt;0)," ← Position filled.",IF(AND(H261="",Calc!B259&gt;0)," ← Update New hire start date.",""))</f>
        <v/>
      </c>
    </row>
    <row r="262" spans="1:11" ht="15" customHeight="1" x14ac:dyDescent="0.2">
      <c r="A262" s="17"/>
      <c r="B262" s="55"/>
      <c r="C262" s="56"/>
      <c r="D262" s="56"/>
      <c r="E262" s="57"/>
      <c r="F262" s="56"/>
      <c r="G262" s="56"/>
      <c r="H262" s="57"/>
      <c r="I262" s="102"/>
      <c r="J262" s="125"/>
      <c r="K262" s="131" t="str">
        <f>IF(AND(G262&lt;&gt;Preferences!$I$9,Calc!B260&gt;0)," ← Position filled.",IF(AND(H262="",Calc!B260&gt;0)," ← Update New hire start date.",""))</f>
        <v/>
      </c>
    </row>
    <row r="263" spans="1:11" ht="15" customHeight="1" x14ac:dyDescent="0.2">
      <c r="A263" s="17"/>
      <c r="B263" s="55"/>
      <c r="C263" s="56"/>
      <c r="D263" s="56"/>
      <c r="E263" s="57"/>
      <c r="F263" s="56"/>
      <c r="G263" s="56"/>
      <c r="H263" s="57"/>
      <c r="I263" s="102"/>
      <c r="J263" s="125"/>
      <c r="K263" s="131" t="str">
        <f>IF(AND(G263&lt;&gt;Preferences!$I$9,Calc!B261&gt;0)," ← Position filled.",IF(AND(H263="",Calc!B261&gt;0)," ← Update New hire start date.",""))</f>
        <v/>
      </c>
    </row>
    <row r="264" spans="1:11" ht="15" customHeight="1" x14ac:dyDescent="0.2">
      <c r="A264" s="17"/>
      <c r="B264" s="55"/>
      <c r="C264" s="56"/>
      <c r="D264" s="56"/>
      <c r="E264" s="57"/>
      <c r="F264" s="56"/>
      <c r="G264" s="56"/>
      <c r="H264" s="57"/>
      <c r="I264" s="102"/>
      <c r="J264" s="125"/>
      <c r="K264" s="131" t="str">
        <f>IF(AND(G264&lt;&gt;Preferences!$I$9,Calc!B262&gt;0)," ← Position filled.",IF(AND(H264="",Calc!B262&gt;0)," ← Update New hire start date.",""))</f>
        <v/>
      </c>
    </row>
    <row r="265" spans="1:11" ht="15" customHeight="1" x14ac:dyDescent="0.2">
      <c r="A265" s="17"/>
      <c r="B265" s="55"/>
      <c r="C265" s="56"/>
      <c r="D265" s="56"/>
      <c r="E265" s="57"/>
      <c r="F265" s="56"/>
      <c r="G265" s="56"/>
      <c r="H265" s="57"/>
      <c r="I265" s="102"/>
      <c r="J265" s="125"/>
      <c r="K265" s="131" t="str">
        <f>IF(AND(G265&lt;&gt;Preferences!$I$9,Calc!B263&gt;0)," ← Position filled.",IF(AND(H265="",Calc!B263&gt;0)," ← Update New hire start date.",""))</f>
        <v/>
      </c>
    </row>
    <row r="266" spans="1:11" ht="15" customHeight="1" x14ac:dyDescent="0.2">
      <c r="A266" s="17"/>
      <c r="B266" s="55"/>
      <c r="C266" s="56"/>
      <c r="D266" s="56"/>
      <c r="E266" s="57"/>
      <c r="F266" s="56"/>
      <c r="G266" s="56"/>
      <c r="H266" s="57"/>
      <c r="I266" s="102"/>
      <c r="J266" s="125"/>
      <c r="K266" s="131" t="str">
        <f>IF(AND(G266&lt;&gt;Preferences!$I$9,Calc!B264&gt;0)," ← Position filled.",IF(AND(H266="",Calc!B264&gt;0)," ← Update New hire start date.",""))</f>
        <v/>
      </c>
    </row>
    <row r="267" spans="1:11" ht="15" customHeight="1" x14ac:dyDescent="0.2">
      <c r="A267" s="17"/>
      <c r="B267" s="55"/>
      <c r="C267" s="56"/>
      <c r="D267" s="56"/>
      <c r="E267" s="57"/>
      <c r="F267" s="56"/>
      <c r="G267" s="56"/>
      <c r="H267" s="57"/>
      <c r="I267" s="102"/>
      <c r="J267" s="125"/>
      <c r="K267" s="131" t="str">
        <f>IF(AND(G267&lt;&gt;Preferences!$I$9,Calc!B265&gt;0)," ← Position filled.",IF(AND(H267="",Calc!B265&gt;0)," ← Update New hire start date.",""))</f>
        <v/>
      </c>
    </row>
    <row r="268" spans="1:11" ht="15" customHeight="1" x14ac:dyDescent="0.2">
      <c r="A268" s="17"/>
      <c r="B268" s="55"/>
      <c r="C268" s="56"/>
      <c r="D268" s="56"/>
      <c r="E268" s="57"/>
      <c r="F268" s="56"/>
      <c r="G268" s="56"/>
      <c r="H268" s="57"/>
      <c r="I268" s="102"/>
      <c r="J268" s="125"/>
      <c r="K268" s="131" t="str">
        <f>IF(AND(G268&lt;&gt;Preferences!$I$9,Calc!B266&gt;0)," ← Position filled.",IF(AND(H268="",Calc!B266&gt;0)," ← Update New hire start date.",""))</f>
        <v/>
      </c>
    </row>
    <row r="269" spans="1:11" ht="15" customHeight="1" x14ac:dyDescent="0.2">
      <c r="A269" s="17"/>
      <c r="B269" s="55"/>
      <c r="C269" s="56"/>
      <c r="D269" s="56"/>
      <c r="E269" s="57"/>
      <c r="F269" s="56"/>
      <c r="G269" s="56"/>
      <c r="H269" s="57"/>
      <c r="I269" s="102"/>
      <c r="J269" s="125"/>
      <c r="K269" s="131" t="str">
        <f>IF(AND(G269&lt;&gt;Preferences!$I$9,Calc!B267&gt;0)," ← Position filled.",IF(AND(H269="",Calc!B267&gt;0)," ← Update New hire start date.",""))</f>
        <v/>
      </c>
    </row>
    <row r="270" spans="1:11" ht="15" customHeight="1" x14ac:dyDescent="0.2">
      <c r="A270" s="17"/>
      <c r="B270" s="55"/>
      <c r="C270" s="56"/>
      <c r="D270" s="56"/>
      <c r="E270" s="57"/>
      <c r="F270" s="56"/>
      <c r="G270" s="56"/>
      <c r="H270" s="57"/>
      <c r="I270" s="102"/>
      <c r="J270" s="125"/>
      <c r="K270" s="131" t="str">
        <f>IF(AND(G270&lt;&gt;Preferences!$I$9,Calc!B268&gt;0)," ← Position filled.",IF(AND(H270="",Calc!B268&gt;0)," ← Update New hire start date.",""))</f>
        <v/>
      </c>
    </row>
    <row r="271" spans="1:11" ht="15" customHeight="1" x14ac:dyDescent="0.2">
      <c r="A271" s="17"/>
      <c r="B271" s="55"/>
      <c r="C271" s="56"/>
      <c r="D271" s="56"/>
      <c r="E271" s="57"/>
      <c r="F271" s="56"/>
      <c r="G271" s="56"/>
      <c r="H271" s="57"/>
      <c r="I271" s="102"/>
      <c r="J271" s="125"/>
      <c r="K271" s="131" t="str">
        <f>IF(AND(G271&lt;&gt;Preferences!$I$9,Calc!B269&gt;0)," ← Position filled.",IF(AND(H271="",Calc!B269&gt;0)," ← Update New hire start date.",""))</f>
        <v/>
      </c>
    </row>
    <row r="272" spans="1:11" ht="15" customHeight="1" x14ac:dyDescent="0.2">
      <c r="A272" s="17"/>
      <c r="B272" s="55"/>
      <c r="C272" s="56"/>
      <c r="D272" s="56"/>
      <c r="E272" s="57"/>
      <c r="F272" s="56"/>
      <c r="G272" s="56"/>
      <c r="H272" s="57"/>
      <c r="I272" s="102"/>
      <c r="J272" s="125"/>
      <c r="K272" s="131" t="str">
        <f>IF(AND(G272&lt;&gt;Preferences!$I$9,Calc!B270&gt;0)," ← Position filled.",IF(AND(H272="",Calc!B270&gt;0)," ← Update New hire start date.",""))</f>
        <v/>
      </c>
    </row>
    <row r="273" spans="1:11" ht="15" customHeight="1" x14ac:dyDescent="0.2">
      <c r="A273" s="17"/>
      <c r="B273" s="55"/>
      <c r="C273" s="56"/>
      <c r="D273" s="56"/>
      <c r="E273" s="57"/>
      <c r="F273" s="56"/>
      <c r="G273" s="56"/>
      <c r="H273" s="57"/>
      <c r="I273" s="102"/>
      <c r="J273" s="125"/>
      <c r="K273" s="131" t="str">
        <f>IF(AND(G273&lt;&gt;Preferences!$I$9,Calc!B271&gt;0)," ← Position filled.",IF(AND(H273="",Calc!B271&gt;0)," ← Update New hire start date.",""))</f>
        <v/>
      </c>
    </row>
    <row r="274" spans="1:11" ht="15" customHeight="1" x14ac:dyDescent="0.2">
      <c r="A274" s="17"/>
      <c r="B274" s="55"/>
      <c r="C274" s="56"/>
      <c r="D274" s="56"/>
      <c r="E274" s="57"/>
      <c r="F274" s="56"/>
      <c r="G274" s="56"/>
      <c r="H274" s="57"/>
      <c r="I274" s="102"/>
      <c r="J274" s="125"/>
      <c r="K274" s="131" t="str">
        <f>IF(AND(G274&lt;&gt;Preferences!$I$9,Calc!B272&gt;0)," ← Position filled.",IF(AND(H274="",Calc!B272&gt;0)," ← Update New hire start date.",""))</f>
        <v/>
      </c>
    </row>
    <row r="275" spans="1:11" ht="15" customHeight="1" x14ac:dyDescent="0.2">
      <c r="A275" s="17"/>
      <c r="B275" s="55"/>
      <c r="C275" s="56"/>
      <c r="D275" s="56"/>
      <c r="E275" s="57"/>
      <c r="F275" s="56"/>
      <c r="G275" s="56"/>
      <c r="H275" s="57"/>
      <c r="I275" s="102"/>
      <c r="J275" s="125"/>
      <c r="K275" s="131" t="str">
        <f>IF(AND(G275&lt;&gt;Preferences!$I$9,Calc!B273&gt;0)," ← Position filled.",IF(AND(H275="",Calc!B273&gt;0)," ← Update New hire start date.",""))</f>
        <v/>
      </c>
    </row>
    <row r="276" spans="1:11" ht="15" customHeight="1" x14ac:dyDescent="0.2">
      <c r="A276" s="17"/>
      <c r="B276" s="55"/>
      <c r="C276" s="56"/>
      <c r="D276" s="56"/>
      <c r="E276" s="57"/>
      <c r="F276" s="56"/>
      <c r="G276" s="56"/>
      <c r="H276" s="57"/>
      <c r="I276" s="102"/>
      <c r="J276" s="125"/>
      <c r="K276" s="131" t="str">
        <f>IF(AND(G276&lt;&gt;Preferences!$I$9,Calc!B274&gt;0)," ← Position filled.",IF(AND(H276="",Calc!B274&gt;0)," ← Update New hire start date.",""))</f>
        <v/>
      </c>
    </row>
    <row r="277" spans="1:11" ht="15" customHeight="1" x14ac:dyDescent="0.2">
      <c r="A277" s="17"/>
      <c r="B277" s="55"/>
      <c r="C277" s="56"/>
      <c r="D277" s="56"/>
      <c r="E277" s="57"/>
      <c r="F277" s="56"/>
      <c r="G277" s="56"/>
      <c r="H277" s="57"/>
      <c r="I277" s="102"/>
      <c r="J277" s="125"/>
      <c r="K277" s="131" t="str">
        <f>IF(AND(G277&lt;&gt;Preferences!$I$9,Calc!B275&gt;0)," ← Position filled.",IF(AND(H277="",Calc!B275&gt;0)," ← Update New hire start date.",""))</f>
        <v/>
      </c>
    </row>
    <row r="278" spans="1:11" ht="15" customHeight="1" x14ac:dyDescent="0.2">
      <c r="A278" s="17"/>
      <c r="B278" s="55"/>
      <c r="C278" s="56"/>
      <c r="D278" s="56"/>
      <c r="E278" s="57"/>
      <c r="F278" s="56"/>
      <c r="G278" s="56"/>
      <c r="H278" s="57"/>
      <c r="I278" s="102"/>
      <c r="J278" s="125"/>
      <c r="K278" s="131" t="str">
        <f>IF(AND(G278&lt;&gt;Preferences!$I$9,Calc!B276&gt;0)," ← Position filled.",IF(AND(H278="",Calc!B276&gt;0)," ← Update New hire start date.",""))</f>
        <v/>
      </c>
    </row>
    <row r="279" spans="1:11" ht="15" customHeight="1" x14ac:dyDescent="0.2">
      <c r="A279" s="17"/>
      <c r="B279" s="55"/>
      <c r="C279" s="56"/>
      <c r="D279" s="56"/>
      <c r="E279" s="57"/>
      <c r="F279" s="56"/>
      <c r="G279" s="56"/>
      <c r="H279" s="57"/>
      <c r="I279" s="102"/>
      <c r="J279" s="125"/>
      <c r="K279" s="131" t="str">
        <f>IF(AND(G279&lt;&gt;Preferences!$I$9,Calc!B277&gt;0)," ← Position filled.",IF(AND(H279="",Calc!B277&gt;0)," ← Update New hire start date.",""))</f>
        <v/>
      </c>
    </row>
    <row r="280" spans="1:11" ht="15" customHeight="1" x14ac:dyDescent="0.2">
      <c r="A280" s="17"/>
      <c r="B280" s="55"/>
      <c r="C280" s="56"/>
      <c r="D280" s="56"/>
      <c r="E280" s="57"/>
      <c r="F280" s="56"/>
      <c r="G280" s="56"/>
      <c r="H280" s="57"/>
      <c r="I280" s="102"/>
      <c r="J280" s="125"/>
      <c r="K280" s="131" t="str">
        <f>IF(AND(G280&lt;&gt;Preferences!$I$9,Calc!B278&gt;0)," ← Position filled.",IF(AND(H280="",Calc!B278&gt;0)," ← Update New hire start date.",""))</f>
        <v/>
      </c>
    </row>
    <row r="281" spans="1:11" ht="15" customHeight="1" x14ac:dyDescent="0.2">
      <c r="A281" s="17"/>
      <c r="B281" s="55"/>
      <c r="C281" s="56"/>
      <c r="D281" s="56"/>
      <c r="E281" s="57"/>
      <c r="F281" s="56"/>
      <c r="G281" s="56"/>
      <c r="H281" s="57"/>
      <c r="I281" s="102"/>
      <c r="J281" s="125"/>
      <c r="K281" s="131" t="str">
        <f>IF(AND(G281&lt;&gt;Preferences!$I$9,Calc!B279&gt;0)," ← Position filled.",IF(AND(H281="",Calc!B279&gt;0)," ← Update New hire start date.",""))</f>
        <v/>
      </c>
    </row>
    <row r="282" spans="1:11" ht="15" customHeight="1" x14ac:dyDescent="0.2">
      <c r="A282" s="17"/>
      <c r="B282" s="55"/>
      <c r="C282" s="56"/>
      <c r="D282" s="56"/>
      <c r="E282" s="57"/>
      <c r="F282" s="56"/>
      <c r="G282" s="56"/>
      <c r="H282" s="57"/>
      <c r="I282" s="102"/>
      <c r="J282" s="125"/>
      <c r="K282" s="131" t="str">
        <f>IF(AND(G282&lt;&gt;Preferences!$I$9,Calc!B280&gt;0)," ← Position filled.",IF(AND(H282="",Calc!B280&gt;0)," ← Update New hire start date.",""))</f>
        <v/>
      </c>
    </row>
    <row r="283" spans="1:11" ht="15" customHeight="1" x14ac:dyDescent="0.2">
      <c r="A283" s="17"/>
      <c r="B283" s="55"/>
      <c r="C283" s="56"/>
      <c r="D283" s="56"/>
      <c r="E283" s="57"/>
      <c r="F283" s="56"/>
      <c r="G283" s="56"/>
      <c r="H283" s="57"/>
      <c r="I283" s="102"/>
      <c r="J283" s="125"/>
      <c r="K283" s="131" t="str">
        <f>IF(AND(G283&lt;&gt;Preferences!$I$9,Calc!B281&gt;0)," ← Position filled.",IF(AND(H283="",Calc!B281&gt;0)," ← Update New hire start date.",""))</f>
        <v/>
      </c>
    </row>
    <row r="284" spans="1:11" ht="15" customHeight="1" x14ac:dyDescent="0.2">
      <c r="A284" s="17"/>
      <c r="B284" s="55"/>
      <c r="C284" s="56"/>
      <c r="D284" s="56"/>
      <c r="E284" s="57"/>
      <c r="F284" s="56"/>
      <c r="G284" s="56"/>
      <c r="H284" s="57"/>
      <c r="I284" s="102"/>
      <c r="J284" s="125"/>
      <c r="K284" s="131" t="str">
        <f>IF(AND(G284&lt;&gt;Preferences!$I$9,Calc!B282&gt;0)," ← Position filled.",IF(AND(H284="",Calc!B282&gt;0)," ← Update New hire start date.",""))</f>
        <v/>
      </c>
    </row>
    <row r="285" spans="1:11" ht="15" customHeight="1" x14ac:dyDescent="0.2">
      <c r="A285" s="17"/>
      <c r="B285" s="55"/>
      <c r="C285" s="56"/>
      <c r="D285" s="56"/>
      <c r="E285" s="57"/>
      <c r="F285" s="56"/>
      <c r="G285" s="56"/>
      <c r="H285" s="57"/>
      <c r="I285" s="102"/>
      <c r="J285" s="125"/>
      <c r="K285" s="131" t="str">
        <f>IF(AND(G285&lt;&gt;Preferences!$I$9,Calc!B283&gt;0)," ← Position filled.",IF(AND(H285="",Calc!B283&gt;0)," ← Update New hire start date.",""))</f>
        <v/>
      </c>
    </row>
    <row r="286" spans="1:11" ht="15" customHeight="1" x14ac:dyDescent="0.2">
      <c r="A286" s="17"/>
      <c r="B286" s="55"/>
      <c r="C286" s="56"/>
      <c r="D286" s="56"/>
      <c r="E286" s="57"/>
      <c r="F286" s="56"/>
      <c r="G286" s="56"/>
      <c r="H286" s="57"/>
      <c r="I286" s="102"/>
      <c r="J286" s="125"/>
      <c r="K286" s="131" t="str">
        <f>IF(AND(G286&lt;&gt;Preferences!$I$9,Calc!B284&gt;0)," ← Position filled.",IF(AND(H286="",Calc!B284&gt;0)," ← Update New hire start date.",""))</f>
        <v/>
      </c>
    </row>
    <row r="287" spans="1:11" ht="15" customHeight="1" x14ac:dyDescent="0.2">
      <c r="A287" s="17"/>
      <c r="B287" s="55"/>
      <c r="C287" s="56"/>
      <c r="D287" s="56"/>
      <c r="E287" s="57"/>
      <c r="F287" s="56"/>
      <c r="G287" s="56"/>
      <c r="H287" s="57"/>
      <c r="I287" s="102"/>
      <c r="J287" s="125"/>
      <c r="K287" s="131" t="str">
        <f>IF(AND(G287&lt;&gt;Preferences!$I$9,Calc!B285&gt;0)," ← Position filled.",IF(AND(H287="",Calc!B285&gt;0)," ← Update New hire start date.",""))</f>
        <v/>
      </c>
    </row>
    <row r="288" spans="1:11" ht="15" customHeight="1" x14ac:dyDescent="0.2">
      <c r="A288" s="17"/>
      <c r="B288" s="55"/>
      <c r="C288" s="56"/>
      <c r="D288" s="56"/>
      <c r="E288" s="57"/>
      <c r="F288" s="56"/>
      <c r="G288" s="56"/>
      <c r="H288" s="57"/>
      <c r="I288" s="102"/>
      <c r="J288" s="125"/>
      <c r="K288" s="131" t="str">
        <f>IF(AND(G288&lt;&gt;Preferences!$I$9,Calc!B286&gt;0)," ← Position filled.",IF(AND(H288="",Calc!B286&gt;0)," ← Update New hire start date.",""))</f>
        <v/>
      </c>
    </row>
    <row r="289" spans="1:11" ht="15" customHeight="1" x14ac:dyDescent="0.2">
      <c r="A289" s="17"/>
      <c r="B289" s="55"/>
      <c r="C289" s="56"/>
      <c r="D289" s="56"/>
      <c r="E289" s="57"/>
      <c r="F289" s="56"/>
      <c r="G289" s="56"/>
      <c r="H289" s="57"/>
      <c r="I289" s="102"/>
      <c r="J289" s="125"/>
      <c r="K289" s="131" t="str">
        <f>IF(AND(G289&lt;&gt;Preferences!$I$9,Calc!B287&gt;0)," ← Position filled.",IF(AND(H289="",Calc!B287&gt;0)," ← Update New hire start date.",""))</f>
        <v/>
      </c>
    </row>
    <row r="290" spans="1:11" ht="15" customHeight="1" x14ac:dyDescent="0.2">
      <c r="A290" s="17"/>
      <c r="B290" s="55"/>
      <c r="C290" s="56"/>
      <c r="D290" s="56"/>
      <c r="E290" s="57"/>
      <c r="F290" s="56"/>
      <c r="G290" s="56"/>
      <c r="H290" s="57"/>
      <c r="I290" s="102"/>
      <c r="J290" s="125"/>
      <c r="K290" s="131" t="str">
        <f>IF(AND(G290&lt;&gt;Preferences!$I$9,Calc!B288&gt;0)," ← Position filled.",IF(AND(H290="",Calc!B288&gt;0)," ← Update New hire start date.",""))</f>
        <v/>
      </c>
    </row>
    <row r="291" spans="1:11" ht="15" customHeight="1" x14ac:dyDescent="0.2">
      <c r="A291" s="17"/>
      <c r="B291" s="55"/>
      <c r="C291" s="56"/>
      <c r="D291" s="56"/>
      <c r="E291" s="57"/>
      <c r="F291" s="56"/>
      <c r="G291" s="56"/>
      <c r="H291" s="57"/>
      <c r="I291" s="102"/>
      <c r="J291" s="125"/>
      <c r="K291" s="131" t="str">
        <f>IF(AND(G291&lt;&gt;Preferences!$I$9,Calc!B289&gt;0)," ← Position filled.",IF(AND(H291="",Calc!B289&gt;0)," ← Update New hire start date.",""))</f>
        <v/>
      </c>
    </row>
    <row r="292" spans="1:11" ht="15" customHeight="1" x14ac:dyDescent="0.2">
      <c r="A292" s="17"/>
      <c r="B292" s="55"/>
      <c r="C292" s="56"/>
      <c r="D292" s="56"/>
      <c r="E292" s="57"/>
      <c r="F292" s="56"/>
      <c r="G292" s="56"/>
      <c r="H292" s="57"/>
      <c r="I292" s="102"/>
      <c r="J292" s="125"/>
      <c r="K292" s="131" t="str">
        <f>IF(AND(G292&lt;&gt;Preferences!$I$9,Calc!B290&gt;0)," ← Position filled.",IF(AND(H292="",Calc!B290&gt;0)," ← Update New hire start date.",""))</f>
        <v/>
      </c>
    </row>
    <row r="293" spans="1:11" ht="15" customHeight="1" x14ac:dyDescent="0.2">
      <c r="A293" s="17"/>
      <c r="B293" s="55"/>
      <c r="C293" s="56"/>
      <c r="D293" s="56"/>
      <c r="E293" s="57"/>
      <c r="F293" s="56"/>
      <c r="G293" s="56"/>
      <c r="H293" s="57"/>
      <c r="I293" s="102"/>
      <c r="J293" s="125"/>
      <c r="K293" s="131" t="str">
        <f>IF(AND(G293&lt;&gt;Preferences!$I$9,Calc!B291&gt;0)," ← Position filled.",IF(AND(H293="",Calc!B291&gt;0)," ← Update New hire start date.",""))</f>
        <v/>
      </c>
    </row>
    <row r="294" spans="1:11" ht="15" customHeight="1" x14ac:dyDescent="0.2">
      <c r="A294" s="17"/>
      <c r="B294" s="55"/>
      <c r="C294" s="56"/>
      <c r="D294" s="56"/>
      <c r="E294" s="57"/>
      <c r="F294" s="56"/>
      <c r="G294" s="56"/>
      <c r="H294" s="57"/>
      <c r="I294" s="102"/>
      <c r="J294" s="125"/>
      <c r="K294" s="131" t="str">
        <f>IF(AND(G294&lt;&gt;Preferences!$I$9,Calc!B292&gt;0)," ← Position filled.",IF(AND(H294="",Calc!B292&gt;0)," ← Update New hire start date.",""))</f>
        <v/>
      </c>
    </row>
    <row r="295" spans="1:11" ht="15" customHeight="1" x14ac:dyDescent="0.2">
      <c r="A295" s="17"/>
      <c r="B295" s="55"/>
      <c r="C295" s="56"/>
      <c r="D295" s="56"/>
      <c r="E295" s="57"/>
      <c r="F295" s="56"/>
      <c r="G295" s="56"/>
      <c r="H295" s="57"/>
      <c r="I295" s="102"/>
      <c r="J295" s="125"/>
      <c r="K295" s="131" t="str">
        <f>IF(AND(G295&lt;&gt;Preferences!$I$9,Calc!B293&gt;0)," ← Position filled.",IF(AND(H295="",Calc!B293&gt;0)," ← Update New hire start date.",""))</f>
        <v/>
      </c>
    </row>
    <row r="296" spans="1:11" ht="15" customHeight="1" x14ac:dyDescent="0.2">
      <c r="A296" s="17"/>
      <c r="B296" s="55"/>
      <c r="C296" s="56"/>
      <c r="D296" s="56"/>
      <c r="E296" s="57"/>
      <c r="F296" s="56"/>
      <c r="G296" s="56"/>
      <c r="H296" s="57"/>
      <c r="I296" s="102"/>
      <c r="J296" s="125"/>
      <c r="K296" s="131" t="str">
        <f>IF(AND(G296&lt;&gt;Preferences!$I$9,Calc!B294&gt;0)," ← Position filled.",IF(AND(H296="",Calc!B294&gt;0)," ← Update New hire start date.",""))</f>
        <v/>
      </c>
    </row>
    <row r="297" spans="1:11" ht="15" customHeight="1" x14ac:dyDescent="0.2">
      <c r="A297" s="17"/>
      <c r="B297" s="55"/>
      <c r="C297" s="56"/>
      <c r="D297" s="56"/>
      <c r="E297" s="57"/>
      <c r="F297" s="56"/>
      <c r="G297" s="56"/>
      <c r="H297" s="57"/>
      <c r="I297" s="102"/>
      <c r="J297" s="125"/>
      <c r="K297" s="131" t="str">
        <f>IF(AND(G297&lt;&gt;Preferences!$I$9,Calc!B295&gt;0)," ← Position filled.",IF(AND(H297="",Calc!B295&gt;0)," ← Update New hire start date.",""))</f>
        <v/>
      </c>
    </row>
    <row r="298" spans="1:11" ht="15" customHeight="1" x14ac:dyDescent="0.2">
      <c r="A298" s="17"/>
      <c r="B298" s="55"/>
      <c r="C298" s="56"/>
      <c r="D298" s="56"/>
      <c r="E298" s="57"/>
      <c r="F298" s="56"/>
      <c r="G298" s="56"/>
      <c r="H298" s="57"/>
      <c r="I298" s="102"/>
      <c r="J298" s="125"/>
      <c r="K298" s="131" t="str">
        <f>IF(AND(G298&lt;&gt;Preferences!$I$9,Calc!B296&gt;0)," ← Position filled.",IF(AND(H298="",Calc!B296&gt;0)," ← Update New hire start date.",""))</f>
        <v/>
      </c>
    </row>
    <row r="299" spans="1:11" ht="15" customHeight="1" x14ac:dyDescent="0.2">
      <c r="A299" s="17"/>
      <c r="B299" s="55"/>
      <c r="C299" s="56"/>
      <c r="D299" s="56"/>
      <c r="E299" s="57"/>
      <c r="F299" s="56"/>
      <c r="G299" s="56"/>
      <c r="H299" s="57"/>
      <c r="I299" s="102"/>
      <c r="J299" s="125"/>
      <c r="K299" s="131" t="str">
        <f>IF(AND(G299&lt;&gt;Preferences!$I$9,Calc!B297&gt;0)," ← Position filled.",IF(AND(H299="",Calc!B297&gt;0)," ← Update New hire start date.",""))</f>
        <v/>
      </c>
    </row>
    <row r="300" spans="1:11" ht="15" customHeight="1" x14ac:dyDescent="0.2">
      <c r="A300" s="17"/>
      <c r="B300" s="55"/>
      <c r="C300" s="56"/>
      <c r="D300" s="56"/>
      <c r="E300" s="57"/>
      <c r="F300" s="56"/>
      <c r="G300" s="56"/>
      <c r="H300" s="57"/>
      <c r="I300" s="102"/>
      <c r="J300" s="125"/>
      <c r="K300" s="131" t="str">
        <f>IF(AND(G300&lt;&gt;Preferences!$I$9,Calc!B298&gt;0)," ← Position filled.",IF(AND(H300="",Calc!B298&gt;0)," ← Update New hire start date.",""))</f>
        <v/>
      </c>
    </row>
    <row r="301" spans="1:11" ht="15" customHeight="1" x14ac:dyDescent="0.2">
      <c r="A301" s="17"/>
      <c r="B301" s="55"/>
      <c r="C301" s="56"/>
      <c r="D301" s="56"/>
      <c r="E301" s="57"/>
      <c r="F301" s="56"/>
      <c r="G301" s="56"/>
      <c r="H301" s="57"/>
      <c r="I301" s="102"/>
      <c r="J301" s="125"/>
      <c r="K301" s="131" t="str">
        <f>IF(AND(G301&lt;&gt;Preferences!$I$9,Calc!B299&gt;0)," ← Position filled.",IF(AND(H301="",Calc!B299&gt;0)," ← Update New hire start date.",""))</f>
        <v/>
      </c>
    </row>
    <row r="302" spans="1:11" ht="15" customHeight="1" x14ac:dyDescent="0.2">
      <c r="A302" s="17"/>
      <c r="B302" s="55"/>
      <c r="C302" s="56"/>
      <c r="D302" s="56"/>
      <c r="E302" s="57"/>
      <c r="F302" s="56"/>
      <c r="G302" s="56"/>
      <c r="H302" s="57"/>
      <c r="I302" s="102"/>
      <c r="J302" s="125"/>
      <c r="K302" s="131" t="str">
        <f>IF(AND(G302&lt;&gt;Preferences!$I$9,Calc!B300&gt;0)," ← Position filled.",IF(AND(H302="",Calc!B300&gt;0)," ← Update New hire start date.",""))</f>
        <v/>
      </c>
    </row>
    <row r="303" spans="1:11" ht="15" customHeight="1" x14ac:dyDescent="0.2">
      <c r="A303" s="17"/>
      <c r="B303" s="55"/>
      <c r="C303" s="56"/>
      <c r="D303" s="56"/>
      <c r="E303" s="57"/>
      <c r="F303" s="56"/>
      <c r="G303" s="56"/>
      <c r="H303" s="57"/>
      <c r="I303" s="102"/>
      <c r="J303" s="125"/>
      <c r="K303" s="131" t="str">
        <f>IF(AND(G303&lt;&gt;Preferences!$I$9,Calc!B301&gt;0)," ← Position filled.",IF(AND(H303="",Calc!B301&gt;0)," ← Update New hire start date.",""))</f>
        <v/>
      </c>
    </row>
    <row r="304" spans="1:11" ht="15" customHeight="1" x14ac:dyDescent="0.2">
      <c r="A304" s="17"/>
      <c r="B304" s="55"/>
      <c r="C304" s="56"/>
      <c r="D304" s="56"/>
      <c r="E304" s="57"/>
      <c r="F304" s="56"/>
      <c r="G304" s="56"/>
      <c r="H304" s="57"/>
      <c r="I304" s="102"/>
      <c r="J304" s="125"/>
      <c r="K304" s="131" t="str">
        <f>IF(AND(G304&lt;&gt;Preferences!$I$9,Calc!B302&gt;0)," ← Position filled.",IF(AND(H304="",Calc!B302&gt;0)," ← Update New hire start date.",""))</f>
        <v/>
      </c>
    </row>
    <row r="305" spans="1:11" ht="15" customHeight="1" x14ac:dyDescent="0.2">
      <c r="A305" s="17"/>
      <c r="B305" s="55"/>
      <c r="C305" s="56"/>
      <c r="D305" s="56"/>
      <c r="E305" s="57"/>
      <c r="F305" s="56"/>
      <c r="G305" s="56"/>
      <c r="H305" s="57"/>
      <c r="I305" s="102"/>
      <c r="J305" s="125"/>
      <c r="K305" s="131" t="str">
        <f>IF(AND(G305&lt;&gt;Preferences!$I$9,Calc!B303&gt;0)," ← Position filled.",IF(AND(H305="",Calc!B303&gt;0)," ← Update New hire start date.",""))</f>
        <v/>
      </c>
    </row>
    <row r="306" spans="1:11" ht="15" customHeight="1" x14ac:dyDescent="0.2">
      <c r="A306" s="17"/>
      <c r="B306" s="55"/>
      <c r="C306" s="56"/>
      <c r="D306" s="56"/>
      <c r="E306" s="57"/>
      <c r="F306" s="56"/>
      <c r="G306" s="56"/>
      <c r="H306" s="57"/>
      <c r="I306" s="102"/>
      <c r="J306" s="125"/>
      <c r="K306" s="131" t="str">
        <f>IF(AND(G306&lt;&gt;Preferences!$I$9,Calc!B304&gt;0)," ← Position filled.",IF(AND(H306="",Calc!B304&gt;0)," ← Update New hire start date.",""))</f>
        <v/>
      </c>
    </row>
    <row r="307" spans="1:11" ht="15" customHeight="1" x14ac:dyDescent="0.2">
      <c r="A307" s="17"/>
      <c r="B307" s="55"/>
      <c r="C307" s="56"/>
      <c r="D307" s="56"/>
      <c r="E307" s="57"/>
      <c r="F307" s="56"/>
      <c r="G307" s="56"/>
      <c r="H307" s="57"/>
      <c r="I307" s="102"/>
      <c r="J307" s="125"/>
      <c r="K307" s="131" t="str">
        <f>IF(AND(G307&lt;&gt;Preferences!$I$9,Calc!B305&gt;0)," ← Position filled.",IF(AND(H307="",Calc!B305&gt;0)," ← Update New hire start date.",""))</f>
        <v/>
      </c>
    </row>
    <row r="308" spans="1:11" ht="15" customHeight="1" x14ac:dyDescent="0.2">
      <c r="A308" s="17"/>
      <c r="B308" s="55"/>
      <c r="C308" s="56"/>
      <c r="D308" s="56"/>
      <c r="E308" s="57"/>
      <c r="F308" s="56"/>
      <c r="G308" s="56"/>
      <c r="H308" s="57"/>
      <c r="I308" s="102"/>
      <c r="J308" s="125"/>
      <c r="K308" s="131" t="str">
        <f>IF(AND(G308&lt;&gt;Preferences!$I$9,Calc!B306&gt;0)," ← Position filled.",IF(AND(H308="",Calc!B306&gt;0)," ← Update New hire start date.",""))</f>
        <v/>
      </c>
    </row>
    <row r="309" spans="1:11" ht="15" customHeight="1" x14ac:dyDescent="0.2">
      <c r="A309" s="17"/>
      <c r="B309" s="55"/>
      <c r="C309" s="56"/>
      <c r="D309" s="56"/>
      <c r="E309" s="57"/>
      <c r="F309" s="56"/>
      <c r="G309" s="56"/>
      <c r="H309" s="57"/>
      <c r="I309" s="102"/>
      <c r="J309" s="125"/>
      <c r="K309" s="131" t="str">
        <f>IF(AND(G309&lt;&gt;Preferences!$I$9,Calc!B307&gt;0)," ← Position filled.",IF(AND(H309="",Calc!B307&gt;0)," ← Update New hire start date.",""))</f>
        <v/>
      </c>
    </row>
    <row r="310" spans="1:11" ht="15" customHeight="1" x14ac:dyDescent="0.2">
      <c r="A310" s="17"/>
      <c r="B310" s="55"/>
      <c r="C310" s="56"/>
      <c r="D310" s="56"/>
      <c r="E310" s="57"/>
      <c r="F310" s="56"/>
      <c r="G310" s="56"/>
      <c r="H310" s="57"/>
      <c r="I310" s="102"/>
      <c r="J310" s="125"/>
      <c r="K310" s="131" t="str">
        <f>IF(AND(G310&lt;&gt;Preferences!$I$9,Calc!B308&gt;0)," ← Position filled.",IF(AND(H310="",Calc!B308&gt;0)," ← Update New hire start date.",""))</f>
        <v/>
      </c>
    </row>
    <row r="311" spans="1:11" ht="15" customHeight="1" x14ac:dyDescent="0.2">
      <c r="A311" s="17"/>
      <c r="B311" s="55"/>
      <c r="C311" s="56"/>
      <c r="D311" s="56"/>
      <c r="E311" s="57"/>
      <c r="F311" s="56"/>
      <c r="G311" s="56"/>
      <c r="H311" s="57"/>
      <c r="I311" s="102"/>
      <c r="J311" s="125"/>
      <c r="K311" s="131" t="str">
        <f>IF(AND(G311&lt;&gt;Preferences!$I$9,Calc!B309&gt;0)," ← Position filled.",IF(AND(H311="",Calc!B309&gt;0)," ← Update New hire start date.",""))</f>
        <v/>
      </c>
    </row>
    <row r="312" spans="1:11" ht="15" customHeight="1" x14ac:dyDescent="0.2">
      <c r="A312" s="17"/>
      <c r="B312" s="55"/>
      <c r="C312" s="56"/>
      <c r="D312" s="56"/>
      <c r="E312" s="57"/>
      <c r="F312" s="56"/>
      <c r="G312" s="56"/>
      <c r="H312" s="57"/>
      <c r="I312" s="102"/>
      <c r="J312" s="125"/>
      <c r="K312" s="131" t="str">
        <f>IF(AND(G312&lt;&gt;Preferences!$I$9,Calc!B310&gt;0)," ← Position filled.",IF(AND(H312="",Calc!B310&gt;0)," ← Update New hire start date.",""))</f>
        <v/>
      </c>
    </row>
    <row r="313" spans="1:11" ht="15" customHeight="1" x14ac:dyDescent="0.2">
      <c r="A313" s="17"/>
      <c r="B313" s="55"/>
      <c r="C313" s="56"/>
      <c r="D313" s="56"/>
      <c r="E313" s="57"/>
      <c r="F313" s="56"/>
      <c r="G313" s="56"/>
      <c r="H313" s="57"/>
      <c r="I313" s="102"/>
      <c r="J313" s="125"/>
      <c r="K313" s="131" t="str">
        <f>IF(AND(G313&lt;&gt;Preferences!$I$9,Calc!B311&gt;0)," ← Position filled.",IF(AND(H313="",Calc!B311&gt;0)," ← Update New hire start date.",""))</f>
        <v/>
      </c>
    </row>
    <row r="314" spans="1:11" ht="15" customHeight="1" x14ac:dyDescent="0.2">
      <c r="A314" s="17"/>
      <c r="B314" s="55"/>
      <c r="C314" s="56"/>
      <c r="D314" s="56"/>
      <c r="E314" s="57"/>
      <c r="F314" s="56"/>
      <c r="G314" s="56"/>
      <c r="H314" s="57"/>
      <c r="I314" s="102"/>
      <c r="J314" s="125"/>
      <c r="K314" s="131" t="str">
        <f>IF(AND(G314&lt;&gt;Preferences!$I$9,Calc!B312&gt;0)," ← Position filled.",IF(AND(H314="",Calc!B312&gt;0)," ← Update New hire start date.",""))</f>
        <v/>
      </c>
    </row>
    <row r="315" spans="1:11" ht="15" customHeight="1" x14ac:dyDescent="0.2">
      <c r="A315" s="17"/>
      <c r="B315" s="55"/>
      <c r="C315" s="56"/>
      <c r="D315" s="56"/>
      <c r="E315" s="57"/>
      <c r="F315" s="56"/>
      <c r="G315" s="56"/>
      <c r="H315" s="57"/>
      <c r="I315" s="102"/>
      <c r="J315" s="125"/>
      <c r="K315" s="131" t="str">
        <f>IF(AND(G315&lt;&gt;Preferences!$I$9,Calc!B313&gt;0)," ← Position filled.",IF(AND(H315="",Calc!B313&gt;0)," ← Update New hire start date.",""))</f>
        <v/>
      </c>
    </row>
    <row r="316" spans="1:11" ht="15" customHeight="1" x14ac:dyDescent="0.2">
      <c r="A316" s="17"/>
      <c r="B316" s="55"/>
      <c r="C316" s="56"/>
      <c r="D316" s="56"/>
      <c r="E316" s="57"/>
      <c r="F316" s="56"/>
      <c r="G316" s="56"/>
      <c r="H316" s="57"/>
      <c r="I316" s="102"/>
      <c r="J316" s="125"/>
      <c r="K316" s="131" t="str">
        <f>IF(AND(G316&lt;&gt;Preferences!$I$9,Calc!B314&gt;0)," ← Position filled.",IF(AND(H316="",Calc!B314&gt;0)," ← Update New hire start date.",""))</f>
        <v/>
      </c>
    </row>
    <row r="317" spans="1:11" ht="15" customHeight="1" x14ac:dyDescent="0.2">
      <c r="A317" s="17"/>
      <c r="B317" s="55"/>
      <c r="C317" s="56"/>
      <c r="D317" s="56"/>
      <c r="E317" s="57"/>
      <c r="F317" s="56"/>
      <c r="G317" s="56"/>
      <c r="H317" s="57"/>
      <c r="I317" s="102"/>
      <c r="J317" s="125"/>
      <c r="K317" s="131" t="str">
        <f>IF(AND(G317&lt;&gt;Preferences!$I$9,Calc!B315&gt;0)," ← Position filled.",IF(AND(H317="",Calc!B315&gt;0)," ← Update New hire start date.",""))</f>
        <v/>
      </c>
    </row>
    <row r="318" spans="1:11" ht="15" customHeight="1" x14ac:dyDescent="0.2">
      <c r="A318" s="17"/>
      <c r="B318" s="55"/>
      <c r="C318" s="56"/>
      <c r="D318" s="56"/>
      <c r="E318" s="57"/>
      <c r="F318" s="56"/>
      <c r="G318" s="56"/>
      <c r="H318" s="57"/>
      <c r="I318" s="102"/>
      <c r="J318" s="125"/>
      <c r="K318" s="131" t="str">
        <f>IF(AND(G318&lt;&gt;Preferences!$I$9,Calc!B316&gt;0)," ← Position filled.",IF(AND(H318="",Calc!B316&gt;0)," ← Update New hire start date.",""))</f>
        <v/>
      </c>
    </row>
    <row r="319" spans="1:11" ht="15" customHeight="1" x14ac:dyDescent="0.2">
      <c r="A319" s="17"/>
      <c r="B319" s="55"/>
      <c r="C319" s="56"/>
      <c r="D319" s="56"/>
      <c r="E319" s="57"/>
      <c r="F319" s="56"/>
      <c r="G319" s="56"/>
      <c r="H319" s="57"/>
      <c r="I319" s="102"/>
      <c r="J319" s="125"/>
      <c r="K319" s="131" t="str">
        <f>IF(AND(G319&lt;&gt;Preferences!$I$9,Calc!B317&gt;0)," ← Position filled.",IF(AND(H319="",Calc!B317&gt;0)," ← Update New hire start date.",""))</f>
        <v/>
      </c>
    </row>
    <row r="320" spans="1:11" ht="15" customHeight="1" x14ac:dyDescent="0.2">
      <c r="A320" s="17"/>
      <c r="B320" s="55"/>
      <c r="C320" s="56"/>
      <c r="D320" s="56"/>
      <c r="E320" s="57"/>
      <c r="F320" s="56"/>
      <c r="G320" s="56"/>
      <c r="H320" s="57"/>
      <c r="I320" s="102"/>
      <c r="J320" s="125"/>
      <c r="K320" s="131" t="str">
        <f>IF(AND(G320&lt;&gt;Preferences!$I$9,Calc!B318&gt;0)," ← Position filled.",IF(AND(H320="",Calc!B318&gt;0)," ← Update New hire start date.",""))</f>
        <v/>
      </c>
    </row>
    <row r="321" spans="1:11" ht="15" customHeight="1" x14ac:dyDescent="0.2">
      <c r="A321" s="17"/>
      <c r="B321" s="55"/>
      <c r="C321" s="56"/>
      <c r="D321" s="56"/>
      <c r="E321" s="57"/>
      <c r="F321" s="56"/>
      <c r="G321" s="56"/>
      <c r="H321" s="57"/>
      <c r="I321" s="102"/>
      <c r="J321" s="125"/>
      <c r="K321" s="131" t="str">
        <f>IF(AND(G321&lt;&gt;Preferences!$I$9,Calc!B319&gt;0)," ← Position filled.",IF(AND(H321="",Calc!B319&gt;0)," ← Update New hire start date.",""))</f>
        <v/>
      </c>
    </row>
    <row r="322" spans="1:11" ht="15" customHeight="1" x14ac:dyDescent="0.2">
      <c r="A322" s="17"/>
      <c r="B322" s="55"/>
      <c r="C322" s="56"/>
      <c r="D322" s="56"/>
      <c r="E322" s="57"/>
      <c r="F322" s="56"/>
      <c r="G322" s="56"/>
      <c r="H322" s="57"/>
      <c r="I322" s="102"/>
      <c r="J322" s="125"/>
      <c r="K322" s="131" t="str">
        <f>IF(AND(G322&lt;&gt;Preferences!$I$9,Calc!B320&gt;0)," ← Position filled.",IF(AND(H322="",Calc!B320&gt;0)," ← Update New hire start date.",""))</f>
        <v/>
      </c>
    </row>
    <row r="323" spans="1:11" ht="15" customHeight="1" x14ac:dyDescent="0.2">
      <c r="A323" s="17"/>
      <c r="B323" s="55"/>
      <c r="C323" s="56"/>
      <c r="D323" s="56"/>
      <c r="E323" s="57"/>
      <c r="F323" s="56"/>
      <c r="G323" s="56"/>
      <c r="H323" s="57"/>
      <c r="I323" s="102"/>
      <c r="J323" s="125"/>
      <c r="K323" s="131" t="str">
        <f>IF(AND(G323&lt;&gt;Preferences!$I$9,Calc!B321&gt;0)," ← Position filled.",IF(AND(H323="",Calc!B321&gt;0)," ← Update New hire start date.",""))</f>
        <v/>
      </c>
    </row>
    <row r="324" spans="1:11" ht="15" customHeight="1" x14ac:dyDescent="0.2">
      <c r="A324" s="17"/>
      <c r="B324" s="55"/>
      <c r="C324" s="56"/>
      <c r="D324" s="56"/>
      <c r="E324" s="57"/>
      <c r="F324" s="56"/>
      <c r="G324" s="56"/>
      <c r="H324" s="57"/>
      <c r="I324" s="102"/>
      <c r="J324" s="125"/>
      <c r="K324" s="131" t="str">
        <f>IF(AND(G324&lt;&gt;Preferences!$I$9,Calc!B322&gt;0)," ← Position filled.",IF(AND(H324="",Calc!B322&gt;0)," ← Update New hire start date.",""))</f>
        <v/>
      </c>
    </row>
    <row r="325" spans="1:11" ht="15" customHeight="1" x14ac:dyDescent="0.2">
      <c r="A325" s="17"/>
      <c r="B325" s="55"/>
      <c r="C325" s="56"/>
      <c r="D325" s="56"/>
      <c r="E325" s="57"/>
      <c r="F325" s="56"/>
      <c r="G325" s="56"/>
      <c r="H325" s="57"/>
      <c r="I325" s="102"/>
      <c r="J325" s="125"/>
      <c r="K325" s="131" t="str">
        <f>IF(AND(G325&lt;&gt;Preferences!$I$9,Calc!B323&gt;0)," ← Position filled.",IF(AND(H325="",Calc!B323&gt;0)," ← Update New hire start date.",""))</f>
        <v/>
      </c>
    </row>
    <row r="326" spans="1:11" ht="15" customHeight="1" x14ac:dyDescent="0.2">
      <c r="A326" s="17"/>
      <c r="B326" s="55"/>
      <c r="C326" s="56"/>
      <c r="D326" s="56"/>
      <c r="E326" s="57"/>
      <c r="F326" s="56"/>
      <c r="G326" s="56"/>
      <c r="H326" s="57"/>
      <c r="I326" s="102"/>
      <c r="J326" s="125"/>
      <c r="K326" s="131" t="str">
        <f>IF(AND(G326&lt;&gt;Preferences!$I$9,Calc!B324&gt;0)," ← Position filled.",IF(AND(H326="",Calc!B324&gt;0)," ← Update New hire start date.",""))</f>
        <v/>
      </c>
    </row>
    <row r="327" spans="1:11" ht="15" customHeight="1" x14ac:dyDescent="0.2">
      <c r="A327" s="17"/>
      <c r="B327" s="55"/>
      <c r="C327" s="56"/>
      <c r="D327" s="56"/>
      <c r="E327" s="57"/>
      <c r="F327" s="56"/>
      <c r="G327" s="56"/>
      <c r="H327" s="57"/>
      <c r="I327" s="102"/>
      <c r="J327" s="125"/>
      <c r="K327" s="131" t="str">
        <f>IF(AND(G327&lt;&gt;Preferences!$I$9,Calc!B325&gt;0)," ← Position filled.",IF(AND(H327="",Calc!B325&gt;0)," ← Update New hire start date.",""))</f>
        <v/>
      </c>
    </row>
    <row r="328" spans="1:11" ht="15" customHeight="1" x14ac:dyDescent="0.2">
      <c r="A328" s="17"/>
      <c r="B328" s="55"/>
      <c r="C328" s="56"/>
      <c r="D328" s="56"/>
      <c r="E328" s="57"/>
      <c r="F328" s="56"/>
      <c r="G328" s="56"/>
      <c r="H328" s="57"/>
      <c r="I328" s="102"/>
      <c r="J328" s="125"/>
      <c r="K328" s="131" t="str">
        <f>IF(AND(G328&lt;&gt;Preferences!$I$9,Calc!B326&gt;0)," ← Position filled.",IF(AND(H328="",Calc!B326&gt;0)," ← Update New hire start date.",""))</f>
        <v/>
      </c>
    </row>
    <row r="329" spans="1:11" ht="15" customHeight="1" x14ac:dyDescent="0.2">
      <c r="A329" s="17"/>
      <c r="B329" s="55"/>
      <c r="C329" s="56"/>
      <c r="D329" s="56"/>
      <c r="E329" s="57"/>
      <c r="F329" s="56"/>
      <c r="G329" s="56"/>
      <c r="H329" s="57"/>
      <c r="I329" s="102"/>
      <c r="J329" s="125"/>
      <c r="K329" s="131" t="str">
        <f>IF(AND(G329&lt;&gt;Preferences!$I$9,Calc!B327&gt;0)," ← Position filled.",IF(AND(H329="",Calc!B327&gt;0)," ← Update New hire start date.",""))</f>
        <v/>
      </c>
    </row>
    <row r="330" spans="1:11" ht="15" customHeight="1" x14ac:dyDescent="0.2">
      <c r="A330" s="17"/>
      <c r="B330" s="55"/>
      <c r="C330" s="56"/>
      <c r="D330" s="56"/>
      <c r="E330" s="57"/>
      <c r="F330" s="56"/>
      <c r="G330" s="56"/>
      <c r="H330" s="57"/>
      <c r="I330" s="102"/>
      <c r="J330" s="125"/>
      <c r="K330" s="131" t="str">
        <f>IF(AND(G330&lt;&gt;Preferences!$I$9,Calc!B328&gt;0)," ← Position filled.",IF(AND(H330="",Calc!B328&gt;0)," ← Update New hire start date.",""))</f>
        <v/>
      </c>
    </row>
    <row r="331" spans="1:11" ht="15" customHeight="1" x14ac:dyDescent="0.2">
      <c r="A331" s="17"/>
      <c r="B331" s="55"/>
      <c r="C331" s="56"/>
      <c r="D331" s="56"/>
      <c r="E331" s="57"/>
      <c r="F331" s="56"/>
      <c r="G331" s="56"/>
      <c r="H331" s="57"/>
      <c r="I331" s="102"/>
      <c r="J331" s="125"/>
      <c r="K331" s="131" t="str">
        <f>IF(AND(G331&lt;&gt;Preferences!$I$9,Calc!B329&gt;0)," ← Position filled.",IF(AND(H331="",Calc!B329&gt;0)," ← Update New hire start date.",""))</f>
        <v/>
      </c>
    </row>
    <row r="332" spans="1:11" ht="15" customHeight="1" x14ac:dyDescent="0.2">
      <c r="A332" s="17"/>
      <c r="B332" s="55"/>
      <c r="C332" s="56"/>
      <c r="D332" s="56"/>
      <c r="E332" s="57"/>
      <c r="F332" s="56"/>
      <c r="G332" s="56"/>
      <c r="H332" s="57"/>
      <c r="I332" s="102"/>
      <c r="J332" s="125"/>
      <c r="K332" s="131" t="str">
        <f>IF(AND(G332&lt;&gt;Preferences!$I$9,Calc!B330&gt;0)," ← Position filled.",IF(AND(H332="",Calc!B330&gt;0)," ← Update New hire start date.",""))</f>
        <v/>
      </c>
    </row>
    <row r="333" spans="1:11" ht="15" customHeight="1" x14ac:dyDescent="0.2">
      <c r="A333" s="17"/>
      <c r="B333" s="55"/>
      <c r="C333" s="56"/>
      <c r="D333" s="56"/>
      <c r="E333" s="57"/>
      <c r="F333" s="56"/>
      <c r="G333" s="56"/>
      <c r="H333" s="57"/>
      <c r="I333" s="102"/>
      <c r="J333" s="125"/>
      <c r="K333" s="131" t="str">
        <f>IF(AND(G333&lt;&gt;Preferences!$I$9,Calc!B331&gt;0)," ← Position filled.",IF(AND(H333="",Calc!B331&gt;0)," ← Update New hire start date.",""))</f>
        <v/>
      </c>
    </row>
    <row r="334" spans="1:11" ht="15" customHeight="1" x14ac:dyDescent="0.2">
      <c r="A334" s="17"/>
      <c r="B334" s="55"/>
      <c r="C334" s="56"/>
      <c r="D334" s="56"/>
      <c r="E334" s="57"/>
      <c r="F334" s="56"/>
      <c r="G334" s="56"/>
      <c r="H334" s="57"/>
      <c r="I334" s="102"/>
      <c r="J334" s="125"/>
      <c r="K334" s="131" t="str">
        <f>IF(AND(G334&lt;&gt;Preferences!$I$9,Calc!B332&gt;0)," ← Position filled.",IF(AND(H334="",Calc!B332&gt;0)," ← Update New hire start date.",""))</f>
        <v/>
      </c>
    </row>
    <row r="335" spans="1:11" ht="15" customHeight="1" x14ac:dyDescent="0.2">
      <c r="A335" s="17"/>
      <c r="B335" s="55"/>
      <c r="C335" s="56"/>
      <c r="D335" s="56"/>
      <c r="E335" s="57"/>
      <c r="F335" s="56"/>
      <c r="G335" s="56"/>
      <c r="H335" s="57"/>
      <c r="I335" s="102"/>
      <c r="J335" s="125"/>
      <c r="K335" s="131" t="str">
        <f>IF(AND(G335&lt;&gt;Preferences!$I$9,Calc!B333&gt;0)," ← Position filled.",IF(AND(H335="",Calc!B333&gt;0)," ← Update New hire start date.",""))</f>
        <v/>
      </c>
    </row>
    <row r="336" spans="1:11" ht="15" customHeight="1" x14ac:dyDescent="0.2">
      <c r="A336" s="17"/>
      <c r="B336" s="55"/>
      <c r="C336" s="56"/>
      <c r="D336" s="56"/>
      <c r="E336" s="57"/>
      <c r="F336" s="56"/>
      <c r="G336" s="56"/>
      <c r="H336" s="57"/>
      <c r="I336" s="102"/>
      <c r="J336" s="125"/>
      <c r="K336" s="131" t="str">
        <f>IF(AND(G336&lt;&gt;Preferences!$I$9,Calc!B334&gt;0)," ← Position filled.",IF(AND(H336="",Calc!B334&gt;0)," ← Update New hire start date.",""))</f>
        <v/>
      </c>
    </row>
    <row r="337" spans="1:11" ht="15" customHeight="1" x14ac:dyDescent="0.2">
      <c r="A337" s="17"/>
      <c r="B337" s="55"/>
      <c r="C337" s="56"/>
      <c r="D337" s="56"/>
      <c r="E337" s="57"/>
      <c r="F337" s="56"/>
      <c r="G337" s="56"/>
      <c r="H337" s="57"/>
      <c r="I337" s="102"/>
      <c r="J337" s="125"/>
      <c r="K337" s="131" t="str">
        <f>IF(AND(G337&lt;&gt;Preferences!$I$9,Calc!B335&gt;0)," ← Position filled.",IF(AND(H337="",Calc!B335&gt;0)," ← Update New hire start date.",""))</f>
        <v/>
      </c>
    </row>
    <row r="338" spans="1:11" ht="15" customHeight="1" x14ac:dyDescent="0.2">
      <c r="A338" s="17"/>
      <c r="B338" s="55"/>
      <c r="C338" s="56"/>
      <c r="D338" s="56"/>
      <c r="E338" s="57"/>
      <c r="F338" s="56"/>
      <c r="G338" s="56"/>
      <c r="H338" s="57"/>
      <c r="I338" s="102"/>
      <c r="J338" s="125"/>
      <c r="K338" s="131" t="str">
        <f>IF(AND(G338&lt;&gt;Preferences!$I$9,Calc!B336&gt;0)," ← Position filled.",IF(AND(H338="",Calc!B336&gt;0)," ← Update New hire start date.",""))</f>
        <v/>
      </c>
    </row>
    <row r="339" spans="1:11" ht="15" customHeight="1" x14ac:dyDescent="0.2">
      <c r="A339" s="17"/>
      <c r="B339" s="55"/>
      <c r="C339" s="56"/>
      <c r="D339" s="56"/>
      <c r="E339" s="57"/>
      <c r="F339" s="56"/>
      <c r="G339" s="56"/>
      <c r="H339" s="57"/>
      <c r="I339" s="102"/>
      <c r="J339" s="125"/>
      <c r="K339" s="131" t="str">
        <f>IF(AND(G339&lt;&gt;Preferences!$I$9,Calc!B337&gt;0)," ← Position filled.",IF(AND(H339="",Calc!B337&gt;0)," ← Update New hire start date.",""))</f>
        <v/>
      </c>
    </row>
    <row r="340" spans="1:11" ht="15" customHeight="1" x14ac:dyDescent="0.2">
      <c r="A340" s="17"/>
      <c r="B340" s="55"/>
      <c r="C340" s="56"/>
      <c r="D340" s="56"/>
      <c r="E340" s="57"/>
      <c r="F340" s="56"/>
      <c r="G340" s="56"/>
      <c r="H340" s="57"/>
      <c r="I340" s="102"/>
      <c r="J340" s="125"/>
      <c r="K340" s="131" t="str">
        <f>IF(AND(G340&lt;&gt;Preferences!$I$9,Calc!B338&gt;0)," ← Position filled.",IF(AND(H340="",Calc!B338&gt;0)," ← Update New hire start date.",""))</f>
        <v/>
      </c>
    </row>
    <row r="341" spans="1:11" ht="15" customHeight="1" x14ac:dyDescent="0.2">
      <c r="A341" s="17"/>
      <c r="B341" s="55"/>
      <c r="C341" s="56"/>
      <c r="D341" s="56"/>
      <c r="E341" s="57"/>
      <c r="F341" s="56"/>
      <c r="G341" s="56"/>
      <c r="H341" s="57"/>
      <c r="I341" s="102"/>
      <c r="J341" s="125"/>
      <c r="K341" s="131" t="str">
        <f>IF(AND(G341&lt;&gt;Preferences!$I$9,Calc!B339&gt;0)," ← Position filled.",IF(AND(H341="",Calc!B339&gt;0)," ← Update New hire start date.",""))</f>
        <v/>
      </c>
    </row>
    <row r="342" spans="1:11" ht="15" customHeight="1" x14ac:dyDescent="0.2">
      <c r="A342" s="17"/>
      <c r="B342" s="55"/>
      <c r="C342" s="56"/>
      <c r="D342" s="56"/>
      <c r="E342" s="57"/>
      <c r="F342" s="56"/>
      <c r="G342" s="56"/>
      <c r="H342" s="57"/>
      <c r="I342" s="102"/>
      <c r="J342" s="125"/>
      <c r="K342" s="131" t="str">
        <f>IF(AND(G342&lt;&gt;Preferences!$I$9,Calc!B340&gt;0)," ← Position filled.",IF(AND(H342="",Calc!B340&gt;0)," ← Update New hire start date.",""))</f>
        <v/>
      </c>
    </row>
    <row r="343" spans="1:11" ht="15" customHeight="1" x14ac:dyDescent="0.2">
      <c r="A343" s="17"/>
      <c r="B343" s="55"/>
      <c r="C343" s="56"/>
      <c r="D343" s="56"/>
      <c r="E343" s="57"/>
      <c r="F343" s="56"/>
      <c r="G343" s="56"/>
      <c r="H343" s="57"/>
      <c r="I343" s="102"/>
      <c r="J343" s="125"/>
      <c r="K343" s="131" t="str">
        <f>IF(AND(G343&lt;&gt;Preferences!$I$9,Calc!B341&gt;0)," ← Position filled.",IF(AND(H343="",Calc!B341&gt;0)," ← Update New hire start date.",""))</f>
        <v/>
      </c>
    </row>
    <row r="344" spans="1:11" ht="15" customHeight="1" x14ac:dyDescent="0.2">
      <c r="A344" s="17"/>
      <c r="B344" s="55"/>
      <c r="C344" s="56"/>
      <c r="D344" s="56"/>
      <c r="E344" s="57"/>
      <c r="F344" s="56"/>
      <c r="G344" s="56"/>
      <c r="H344" s="57"/>
      <c r="I344" s="102"/>
      <c r="J344" s="125"/>
      <c r="K344" s="131" t="str">
        <f>IF(AND(G344&lt;&gt;Preferences!$I$9,Calc!B342&gt;0)," ← Position filled.",IF(AND(H344="",Calc!B342&gt;0)," ← Update New hire start date.",""))</f>
        <v/>
      </c>
    </row>
    <row r="345" spans="1:11" ht="15" customHeight="1" x14ac:dyDescent="0.2">
      <c r="A345" s="17"/>
      <c r="B345" s="55"/>
      <c r="C345" s="56"/>
      <c r="D345" s="56"/>
      <c r="E345" s="57"/>
      <c r="F345" s="56"/>
      <c r="G345" s="56"/>
      <c r="H345" s="57"/>
      <c r="I345" s="102"/>
      <c r="J345" s="125"/>
      <c r="K345" s="131" t="str">
        <f>IF(AND(G345&lt;&gt;Preferences!$I$9,Calc!B343&gt;0)," ← Position filled.",IF(AND(H345="",Calc!B343&gt;0)," ← Update New hire start date.",""))</f>
        <v/>
      </c>
    </row>
    <row r="346" spans="1:11" ht="15" customHeight="1" x14ac:dyDescent="0.2">
      <c r="A346" s="17"/>
      <c r="B346" s="55"/>
      <c r="C346" s="56"/>
      <c r="D346" s="56"/>
      <c r="E346" s="57"/>
      <c r="F346" s="56"/>
      <c r="G346" s="56"/>
      <c r="H346" s="57"/>
      <c r="I346" s="102"/>
      <c r="J346" s="125"/>
      <c r="K346" s="131" t="str">
        <f>IF(AND(G346&lt;&gt;Preferences!$I$9,Calc!B344&gt;0)," ← Position filled.",IF(AND(H346="",Calc!B344&gt;0)," ← Update New hire start date.",""))</f>
        <v/>
      </c>
    </row>
    <row r="347" spans="1:11" ht="15" customHeight="1" x14ac:dyDescent="0.2">
      <c r="A347" s="17"/>
      <c r="B347" s="55"/>
      <c r="C347" s="56"/>
      <c r="D347" s="56"/>
      <c r="E347" s="57"/>
      <c r="F347" s="56"/>
      <c r="G347" s="56"/>
      <c r="H347" s="57"/>
      <c r="I347" s="102"/>
      <c r="J347" s="125"/>
      <c r="K347" s="131" t="str">
        <f>IF(AND(G347&lt;&gt;Preferences!$I$9,Calc!B345&gt;0)," ← Position filled.",IF(AND(H347="",Calc!B345&gt;0)," ← Update New hire start date.",""))</f>
        <v/>
      </c>
    </row>
    <row r="348" spans="1:11" ht="15" customHeight="1" x14ac:dyDescent="0.2">
      <c r="A348" s="17"/>
      <c r="B348" s="55"/>
      <c r="C348" s="56"/>
      <c r="D348" s="56"/>
      <c r="E348" s="57"/>
      <c r="F348" s="56"/>
      <c r="G348" s="56"/>
      <c r="H348" s="57"/>
      <c r="I348" s="102"/>
      <c r="J348" s="125"/>
      <c r="K348" s="131" t="str">
        <f>IF(AND(G348&lt;&gt;Preferences!$I$9,Calc!B346&gt;0)," ← Position filled.",IF(AND(H348="",Calc!B346&gt;0)," ← Update New hire start date.",""))</f>
        <v/>
      </c>
    </row>
    <row r="349" spans="1:11" ht="15" customHeight="1" x14ac:dyDescent="0.2">
      <c r="A349" s="17"/>
      <c r="B349" s="55"/>
      <c r="C349" s="56"/>
      <c r="D349" s="56"/>
      <c r="E349" s="57"/>
      <c r="F349" s="56"/>
      <c r="G349" s="56"/>
      <c r="H349" s="57"/>
      <c r="I349" s="102"/>
      <c r="J349" s="125"/>
      <c r="K349" s="131" t="str">
        <f>IF(AND(G349&lt;&gt;Preferences!$I$9,Calc!B347&gt;0)," ← Position filled.",IF(AND(H349="",Calc!B347&gt;0)," ← Update New hire start date.",""))</f>
        <v/>
      </c>
    </row>
    <row r="350" spans="1:11" ht="15" customHeight="1" x14ac:dyDescent="0.2">
      <c r="A350" s="17"/>
      <c r="B350" s="55"/>
      <c r="C350" s="56"/>
      <c r="D350" s="56"/>
      <c r="E350" s="57"/>
      <c r="F350" s="56"/>
      <c r="G350" s="56"/>
      <c r="H350" s="57"/>
      <c r="I350" s="102"/>
      <c r="J350" s="125"/>
      <c r="K350" s="131" t="str">
        <f>IF(AND(G350&lt;&gt;Preferences!$I$9,Calc!B348&gt;0)," ← Position filled.",IF(AND(H350="",Calc!B348&gt;0)," ← Update New hire start date.",""))</f>
        <v/>
      </c>
    </row>
    <row r="351" spans="1:11" ht="15" customHeight="1" x14ac:dyDescent="0.2">
      <c r="A351" s="17"/>
      <c r="B351" s="55"/>
      <c r="C351" s="56"/>
      <c r="D351" s="56"/>
      <c r="E351" s="57"/>
      <c r="F351" s="56"/>
      <c r="G351" s="56"/>
      <c r="H351" s="57"/>
      <c r="I351" s="102"/>
      <c r="J351" s="125"/>
      <c r="K351" s="131" t="str">
        <f>IF(AND(G351&lt;&gt;Preferences!$I$9,Calc!B349&gt;0)," ← Position filled.",IF(AND(H351="",Calc!B349&gt;0)," ← Update New hire start date.",""))</f>
        <v/>
      </c>
    </row>
    <row r="352" spans="1:11" ht="15" customHeight="1" x14ac:dyDescent="0.2">
      <c r="A352" s="17"/>
      <c r="B352" s="55"/>
      <c r="C352" s="56"/>
      <c r="D352" s="56"/>
      <c r="E352" s="57"/>
      <c r="F352" s="56"/>
      <c r="G352" s="56"/>
      <c r="H352" s="57"/>
      <c r="I352" s="102"/>
      <c r="J352" s="125"/>
      <c r="K352" s="131" t="str">
        <f>IF(AND(G352&lt;&gt;Preferences!$I$9,Calc!B350&gt;0)," ← Position filled.",IF(AND(H352="",Calc!B350&gt;0)," ← Update New hire start date.",""))</f>
        <v/>
      </c>
    </row>
    <row r="353" spans="1:11" ht="15" customHeight="1" x14ac:dyDescent="0.2">
      <c r="A353" s="17"/>
      <c r="B353" s="55"/>
      <c r="C353" s="56"/>
      <c r="D353" s="56"/>
      <c r="E353" s="57"/>
      <c r="F353" s="56"/>
      <c r="G353" s="56"/>
      <c r="H353" s="57"/>
      <c r="I353" s="102"/>
      <c r="J353" s="125"/>
      <c r="K353" s="131" t="str">
        <f>IF(AND(G353&lt;&gt;Preferences!$I$9,Calc!B351&gt;0)," ← Position filled.",IF(AND(H353="",Calc!B351&gt;0)," ← Update New hire start date.",""))</f>
        <v/>
      </c>
    </row>
    <row r="354" spans="1:11" ht="15" customHeight="1" x14ac:dyDescent="0.2">
      <c r="A354" s="17"/>
      <c r="B354" s="55"/>
      <c r="C354" s="56"/>
      <c r="D354" s="56"/>
      <c r="E354" s="57"/>
      <c r="F354" s="56"/>
      <c r="G354" s="56"/>
      <c r="H354" s="57"/>
      <c r="I354" s="102"/>
      <c r="J354" s="125"/>
      <c r="K354" s="131" t="str">
        <f>IF(AND(G354&lt;&gt;Preferences!$I$9,Calc!B352&gt;0)," ← Position filled.",IF(AND(H354="",Calc!B352&gt;0)," ← Update New hire start date.",""))</f>
        <v/>
      </c>
    </row>
    <row r="355" spans="1:11" ht="15" customHeight="1" x14ac:dyDescent="0.2">
      <c r="A355" s="17"/>
      <c r="B355" s="55"/>
      <c r="C355" s="56"/>
      <c r="D355" s="56"/>
      <c r="E355" s="57"/>
      <c r="F355" s="56"/>
      <c r="G355" s="56"/>
      <c r="H355" s="57"/>
      <c r="I355" s="102"/>
      <c r="J355" s="125"/>
      <c r="K355" s="131" t="str">
        <f>IF(AND(G355&lt;&gt;Preferences!$I$9,Calc!B353&gt;0)," ← Position filled.",IF(AND(H355="",Calc!B353&gt;0)," ← Update New hire start date.",""))</f>
        <v/>
      </c>
    </row>
    <row r="356" spans="1:11" ht="15" customHeight="1" x14ac:dyDescent="0.2">
      <c r="A356" s="17"/>
      <c r="B356" s="55"/>
      <c r="C356" s="56"/>
      <c r="D356" s="56"/>
      <c r="E356" s="57"/>
      <c r="F356" s="56"/>
      <c r="G356" s="56"/>
      <c r="H356" s="57"/>
      <c r="I356" s="102"/>
      <c r="J356" s="125"/>
      <c r="K356" s="131" t="str">
        <f>IF(AND(G356&lt;&gt;Preferences!$I$9,Calc!B354&gt;0)," ← Position filled.",IF(AND(H356="",Calc!B354&gt;0)," ← Update New hire start date.",""))</f>
        <v/>
      </c>
    </row>
    <row r="357" spans="1:11" ht="15" customHeight="1" x14ac:dyDescent="0.2">
      <c r="A357" s="17"/>
      <c r="B357" s="55"/>
      <c r="C357" s="56"/>
      <c r="D357" s="56"/>
      <c r="E357" s="57"/>
      <c r="F357" s="56"/>
      <c r="G357" s="56"/>
      <c r="H357" s="57"/>
      <c r="I357" s="102"/>
      <c r="J357" s="125"/>
      <c r="K357" s="131" t="str">
        <f>IF(AND(G357&lt;&gt;Preferences!$I$9,Calc!B355&gt;0)," ← Position filled.",IF(AND(H357="",Calc!B355&gt;0)," ← Update New hire start date.",""))</f>
        <v/>
      </c>
    </row>
    <row r="358" spans="1:11" ht="15" customHeight="1" x14ac:dyDescent="0.2">
      <c r="A358" s="17"/>
      <c r="B358" s="55"/>
      <c r="C358" s="56"/>
      <c r="D358" s="56"/>
      <c r="E358" s="57"/>
      <c r="F358" s="56"/>
      <c r="G358" s="56"/>
      <c r="H358" s="57"/>
      <c r="I358" s="102"/>
      <c r="J358" s="125"/>
      <c r="K358" s="131" t="str">
        <f>IF(AND(G358&lt;&gt;Preferences!$I$9,Calc!B356&gt;0)," ← Position filled.",IF(AND(H358="",Calc!B356&gt;0)," ← Update New hire start date.",""))</f>
        <v/>
      </c>
    </row>
    <row r="359" spans="1:11" ht="15" customHeight="1" x14ac:dyDescent="0.2">
      <c r="A359" s="17"/>
      <c r="B359" s="55"/>
      <c r="C359" s="56"/>
      <c r="D359" s="56"/>
      <c r="E359" s="57"/>
      <c r="F359" s="56"/>
      <c r="G359" s="56"/>
      <c r="H359" s="57"/>
      <c r="I359" s="102"/>
      <c r="J359" s="125"/>
      <c r="K359" s="131" t="str">
        <f>IF(AND(G359&lt;&gt;Preferences!$I$9,Calc!B357&gt;0)," ← Position filled.",IF(AND(H359="",Calc!B357&gt;0)," ← Update New hire start date.",""))</f>
        <v/>
      </c>
    </row>
    <row r="360" spans="1:11" ht="15" customHeight="1" x14ac:dyDescent="0.2">
      <c r="A360" s="17"/>
      <c r="B360" s="55"/>
      <c r="C360" s="56"/>
      <c r="D360" s="56"/>
      <c r="E360" s="57"/>
      <c r="F360" s="56"/>
      <c r="G360" s="56"/>
      <c r="H360" s="57"/>
      <c r="I360" s="102"/>
      <c r="J360" s="125"/>
      <c r="K360" s="131" t="str">
        <f>IF(AND(G360&lt;&gt;Preferences!$I$9,Calc!B358&gt;0)," ← Position filled.",IF(AND(H360="",Calc!B358&gt;0)," ← Update New hire start date.",""))</f>
        <v/>
      </c>
    </row>
    <row r="361" spans="1:11" ht="15" customHeight="1" x14ac:dyDescent="0.2">
      <c r="A361" s="17"/>
      <c r="B361" s="55"/>
      <c r="C361" s="56"/>
      <c r="D361" s="56"/>
      <c r="E361" s="57"/>
      <c r="F361" s="56"/>
      <c r="G361" s="56"/>
      <c r="H361" s="57"/>
      <c r="I361" s="102"/>
      <c r="J361" s="125"/>
      <c r="K361" s="131" t="str">
        <f>IF(AND(G361&lt;&gt;Preferences!$I$9,Calc!B359&gt;0)," ← Position filled.",IF(AND(H361="",Calc!B359&gt;0)," ← Update New hire start date.",""))</f>
        <v/>
      </c>
    </row>
    <row r="362" spans="1:11" ht="15" customHeight="1" x14ac:dyDescent="0.2">
      <c r="A362" s="17"/>
      <c r="B362" s="55"/>
      <c r="C362" s="56"/>
      <c r="D362" s="56"/>
      <c r="E362" s="57"/>
      <c r="F362" s="56"/>
      <c r="G362" s="56"/>
      <c r="H362" s="57"/>
      <c r="I362" s="102"/>
      <c r="J362" s="125"/>
      <c r="K362" s="131" t="str">
        <f>IF(AND(G362&lt;&gt;Preferences!$I$9,Calc!B360&gt;0)," ← Position filled.",IF(AND(H362="",Calc!B360&gt;0)," ← Update New hire start date.",""))</f>
        <v/>
      </c>
    </row>
    <row r="363" spans="1:11" ht="15" customHeight="1" x14ac:dyDescent="0.2">
      <c r="A363" s="17"/>
      <c r="B363" s="55"/>
      <c r="C363" s="56"/>
      <c r="D363" s="56"/>
      <c r="E363" s="57"/>
      <c r="F363" s="56"/>
      <c r="G363" s="56"/>
      <c r="H363" s="57"/>
      <c r="I363" s="102"/>
      <c r="J363" s="125"/>
      <c r="K363" s="131" t="str">
        <f>IF(AND(G363&lt;&gt;Preferences!$I$9,Calc!B361&gt;0)," ← Position filled.",IF(AND(H363="",Calc!B361&gt;0)," ← Update New hire start date.",""))</f>
        <v/>
      </c>
    </row>
    <row r="364" spans="1:11" ht="15" customHeight="1" x14ac:dyDescent="0.2">
      <c r="A364" s="17"/>
      <c r="B364" s="55"/>
      <c r="C364" s="56"/>
      <c r="D364" s="56"/>
      <c r="E364" s="57"/>
      <c r="F364" s="56"/>
      <c r="G364" s="56"/>
      <c r="H364" s="57"/>
      <c r="I364" s="102"/>
      <c r="J364" s="125"/>
      <c r="K364" s="131" t="str">
        <f>IF(AND(G364&lt;&gt;Preferences!$I$9,Calc!B362&gt;0)," ← Position filled.",IF(AND(H364="",Calc!B362&gt;0)," ← Update New hire start date.",""))</f>
        <v/>
      </c>
    </row>
    <row r="365" spans="1:11" ht="15" customHeight="1" x14ac:dyDescent="0.2">
      <c r="A365" s="17"/>
      <c r="B365" s="55"/>
      <c r="C365" s="56"/>
      <c r="D365" s="56"/>
      <c r="E365" s="57"/>
      <c r="F365" s="56"/>
      <c r="G365" s="56"/>
      <c r="H365" s="57"/>
      <c r="I365" s="102"/>
      <c r="J365" s="125"/>
      <c r="K365" s="131" t="str">
        <f>IF(AND(G365&lt;&gt;Preferences!$I$9,Calc!B363&gt;0)," ← Position filled.",IF(AND(H365="",Calc!B363&gt;0)," ← Update New hire start date.",""))</f>
        <v/>
      </c>
    </row>
    <row r="366" spans="1:11" ht="15" customHeight="1" x14ac:dyDescent="0.2">
      <c r="A366" s="17"/>
      <c r="B366" s="55"/>
      <c r="C366" s="56"/>
      <c r="D366" s="56"/>
      <c r="E366" s="57"/>
      <c r="F366" s="56"/>
      <c r="G366" s="56"/>
      <c r="H366" s="57"/>
      <c r="I366" s="102"/>
      <c r="J366" s="125"/>
      <c r="K366" s="131" t="str">
        <f>IF(AND(G366&lt;&gt;Preferences!$I$9,Calc!B364&gt;0)," ← Position filled.",IF(AND(H366="",Calc!B364&gt;0)," ← Update New hire start date.",""))</f>
        <v/>
      </c>
    </row>
    <row r="367" spans="1:11" ht="15" customHeight="1" x14ac:dyDescent="0.2">
      <c r="A367" s="17"/>
      <c r="B367" s="55"/>
      <c r="C367" s="56"/>
      <c r="D367" s="56"/>
      <c r="E367" s="57"/>
      <c r="F367" s="56"/>
      <c r="G367" s="56"/>
      <c r="H367" s="57"/>
      <c r="I367" s="102"/>
      <c r="J367" s="125"/>
      <c r="K367" s="131" t="str">
        <f>IF(AND(G367&lt;&gt;Preferences!$I$9,Calc!B365&gt;0)," ← Position filled.",IF(AND(H367="",Calc!B365&gt;0)," ← Update New hire start date.",""))</f>
        <v/>
      </c>
    </row>
    <row r="368" spans="1:11" ht="15" customHeight="1" x14ac:dyDescent="0.2">
      <c r="A368" s="17"/>
      <c r="B368" s="55"/>
      <c r="C368" s="56"/>
      <c r="D368" s="56"/>
      <c r="E368" s="57"/>
      <c r="F368" s="56"/>
      <c r="G368" s="56"/>
      <c r="H368" s="57"/>
      <c r="I368" s="102"/>
      <c r="J368" s="125"/>
      <c r="K368" s="131" t="str">
        <f>IF(AND(G368&lt;&gt;Preferences!$I$9,Calc!B366&gt;0)," ← Position filled.",IF(AND(H368="",Calc!B366&gt;0)," ← Update New hire start date.",""))</f>
        <v/>
      </c>
    </row>
    <row r="369" spans="1:11" ht="15" customHeight="1" x14ac:dyDescent="0.2">
      <c r="A369" s="17"/>
      <c r="B369" s="55"/>
      <c r="C369" s="56"/>
      <c r="D369" s="56"/>
      <c r="E369" s="57"/>
      <c r="F369" s="56"/>
      <c r="G369" s="56"/>
      <c r="H369" s="57"/>
      <c r="I369" s="102"/>
      <c r="J369" s="125"/>
      <c r="K369" s="131" t="str">
        <f>IF(AND(G369&lt;&gt;Preferences!$I$9,Calc!B367&gt;0)," ← Position filled.",IF(AND(H369="",Calc!B367&gt;0)," ← Update New hire start date.",""))</f>
        <v/>
      </c>
    </row>
    <row r="370" spans="1:11" ht="15" customHeight="1" x14ac:dyDescent="0.2">
      <c r="A370" s="17"/>
      <c r="B370" s="55"/>
      <c r="C370" s="56"/>
      <c r="D370" s="56"/>
      <c r="E370" s="57"/>
      <c r="F370" s="56"/>
      <c r="G370" s="56"/>
      <c r="H370" s="57"/>
      <c r="I370" s="102"/>
      <c r="J370" s="125"/>
      <c r="K370" s="131" t="str">
        <f>IF(AND(G370&lt;&gt;Preferences!$I$9,Calc!B368&gt;0)," ← Position filled.",IF(AND(H370="",Calc!B368&gt;0)," ← Update New hire start date.",""))</f>
        <v/>
      </c>
    </row>
    <row r="371" spans="1:11" ht="15" customHeight="1" x14ac:dyDescent="0.2">
      <c r="A371" s="17"/>
      <c r="B371" s="55"/>
      <c r="C371" s="56"/>
      <c r="D371" s="56"/>
      <c r="E371" s="57"/>
      <c r="F371" s="56"/>
      <c r="G371" s="56"/>
      <c r="H371" s="57"/>
      <c r="I371" s="102"/>
      <c r="J371" s="125"/>
      <c r="K371" s="131" t="str">
        <f>IF(AND(G371&lt;&gt;Preferences!$I$9,Calc!B369&gt;0)," ← Position filled.",IF(AND(H371="",Calc!B369&gt;0)," ← Update New hire start date.",""))</f>
        <v/>
      </c>
    </row>
    <row r="372" spans="1:11" ht="15" customHeight="1" x14ac:dyDescent="0.2">
      <c r="A372" s="17"/>
      <c r="B372" s="55"/>
      <c r="C372" s="56"/>
      <c r="D372" s="56"/>
      <c r="E372" s="57"/>
      <c r="F372" s="56"/>
      <c r="G372" s="56"/>
      <c r="H372" s="57"/>
      <c r="I372" s="102"/>
      <c r="J372" s="125"/>
      <c r="K372" s="131" t="str">
        <f>IF(AND(G372&lt;&gt;Preferences!$I$9,Calc!B370&gt;0)," ← Position filled.",IF(AND(H372="",Calc!B370&gt;0)," ← Update New hire start date.",""))</f>
        <v/>
      </c>
    </row>
    <row r="373" spans="1:11" ht="15" customHeight="1" x14ac:dyDescent="0.2">
      <c r="A373" s="17"/>
      <c r="B373" s="55"/>
      <c r="C373" s="56"/>
      <c r="D373" s="56"/>
      <c r="E373" s="57"/>
      <c r="F373" s="56"/>
      <c r="G373" s="56"/>
      <c r="H373" s="57"/>
      <c r="I373" s="102"/>
      <c r="J373" s="125"/>
      <c r="K373" s="131" t="str">
        <f>IF(AND(G373&lt;&gt;Preferences!$I$9,Calc!B371&gt;0)," ← Position filled.",IF(AND(H373="",Calc!B371&gt;0)," ← Update New hire start date.",""))</f>
        <v/>
      </c>
    </row>
    <row r="374" spans="1:11" ht="15" customHeight="1" x14ac:dyDescent="0.2">
      <c r="A374" s="17"/>
      <c r="B374" s="55"/>
      <c r="C374" s="56"/>
      <c r="D374" s="56"/>
      <c r="E374" s="57"/>
      <c r="F374" s="56"/>
      <c r="G374" s="56"/>
      <c r="H374" s="57"/>
      <c r="I374" s="102"/>
      <c r="J374" s="125"/>
      <c r="K374" s="131" t="str">
        <f>IF(AND(G374&lt;&gt;Preferences!$I$9,Calc!B372&gt;0)," ← Position filled.",IF(AND(H374="",Calc!B372&gt;0)," ← Update New hire start date.",""))</f>
        <v/>
      </c>
    </row>
    <row r="375" spans="1:11" ht="15" customHeight="1" x14ac:dyDescent="0.2">
      <c r="A375" s="17"/>
      <c r="B375" s="55"/>
      <c r="C375" s="56"/>
      <c r="D375" s="56"/>
      <c r="E375" s="57"/>
      <c r="F375" s="56"/>
      <c r="G375" s="56"/>
      <c r="H375" s="57"/>
      <c r="I375" s="102"/>
      <c r="J375" s="125"/>
      <c r="K375" s="131" t="str">
        <f>IF(AND(G375&lt;&gt;Preferences!$I$9,Calc!B373&gt;0)," ← Position filled.",IF(AND(H375="",Calc!B373&gt;0)," ← Update New hire start date.",""))</f>
        <v/>
      </c>
    </row>
    <row r="376" spans="1:11" ht="15" customHeight="1" x14ac:dyDescent="0.2">
      <c r="A376" s="17"/>
      <c r="B376" s="55"/>
      <c r="C376" s="56"/>
      <c r="D376" s="56"/>
      <c r="E376" s="57"/>
      <c r="F376" s="56"/>
      <c r="G376" s="56"/>
      <c r="H376" s="57"/>
      <c r="I376" s="102"/>
      <c r="J376" s="125"/>
      <c r="K376" s="131" t="str">
        <f>IF(AND(G376&lt;&gt;Preferences!$I$9,Calc!B374&gt;0)," ← Position filled.",IF(AND(H376="",Calc!B374&gt;0)," ← Update New hire start date.",""))</f>
        <v/>
      </c>
    </row>
    <row r="377" spans="1:11" ht="15" customHeight="1" x14ac:dyDescent="0.2">
      <c r="A377" s="17"/>
      <c r="B377" s="55"/>
      <c r="C377" s="56"/>
      <c r="D377" s="56"/>
      <c r="E377" s="57"/>
      <c r="F377" s="56"/>
      <c r="G377" s="56"/>
      <c r="H377" s="57"/>
      <c r="I377" s="102"/>
      <c r="J377" s="125"/>
      <c r="K377" s="131" t="str">
        <f>IF(AND(G377&lt;&gt;Preferences!$I$9,Calc!B375&gt;0)," ← Position filled.",IF(AND(H377="",Calc!B375&gt;0)," ← Update New hire start date.",""))</f>
        <v/>
      </c>
    </row>
    <row r="378" spans="1:11" ht="15" customHeight="1" x14ac:dyDescent="0.2">
      <c r="A378" s="17"/>
      <c r="B378" s="55"/>
      <c r="C378" s="56"/>
      <c r="D378" s="56"/>
      <c r="E378" s="57"/>
      <c r="F378" s="56"/>
      <c r="G378" s="56"/>
      <c r="H378" s="57"/>
      <c r="I378" s="102"/>
      <c r="J378" s="125"/>
      <c r="K378" s="131" t="str">
        <f>IF(AND(G378&lt;&gt;Preferences!$I$9,Calc!B376&gt;0)," ← Position filled.",IF(AND(H378="",Calc!B376&gt;0)," ← Update New hire start date.",""))</f>
        <v/>
      </c>
    </row>
    <row r="379" spans="1:11" ht="15" customHeight="1" x14ac:dyDescent="0.2">
      <c r="A379" s="17"/>
      <c r="B379" s="55"/>
      <c r="C379" s="56"/>
      <c r="D379" s="56"/>
      <c r="E379" s="57"/>
      <c r="F379" s="56"/>
      <c r="G379" s="56"/>
      <c r="H379" s="57"/>
      <c r="I379" s="102"/>
      <c r="J379" s="125"/>
      <c r="K379" s="131" t="str">
        <f>IF(AND(G379&lt;&gt;Preferences!$I$9,Calc!B377&gt;0)," ← Position filled.",IF(AND(H379="",Calc!B377&gt;0)," ← Update New hire start date.",""))</f>
        <v/>
      </c>
    </row>
    <row r="380" spans="1:11" ht="15" customHeight="1" x14ac:dyDescent="0.2">
      <c r="A380" s="17"/>
      <c r="B380" s="55"/>
      <c r="C380" s="56"/>
      <c r="D380" s="56"/>
      <c r="E380" s="57"/>
      <c r="F380" s="56"/>
      <c r="G380" s="56"/>
      <c r="H380" s="57"/>
      <c r="I380" s="102"/>
      <c r="J380" s="125"/>
      <c r="K380" s="131" t="str">
        <f>IF(AND(G380&lt;&gt;Preferences!$I$9,Calc!B378&gt;0)," ← Position filled.",IF(AND(H380="",Calc!B378&gt;0)," ← Update New hire start date.",""))</f>
        <v/>
      </c>
    </row>
    <row r="381" spans="1:11" ht="15" customHeight="1" x14ac:dyDescent="0.2">
      <c r="A381" s="17"/>
      <c r="B381" s="55"/>
      <c r="C381" s="56"/>
      <c r="D381" s="56"/>
      <c r="E381" s="57"/>
      <c r="F381" s="56"/>
      <c r="G381" s="56"/>
      <c r="H381" s="57"/>
      <c r="I381" s="102"/>
      <c r="J381" s="125"/>
      <c r="K381" s="131" t="str">
        <f>IF(AND(G381&lt;&gt;Preferences!$I$9,Calc!B379&gt;0)," ← Position filled.",IF(AND(H381="",Calc!B379&gt;0)," ← Update New hire start date.",""))</f>
        <v/>
      </c>
    </row>
    <row r="382" spans="1:11" ht="15" customHeight="1" x14ac:dyDescent="0.2">
      <c r="A382" s="17"/>
      <c r="B382" s="55"/>
      <c r="C382" s="56"/>
      <c r="D382" s="56"/>
      <c r="E382" s="57"/>
      <c r="F382" s="56"/>
      <c r="G382" s="56"/>
      <c r="H382" s="57"/>
      <c r="I382" s="102"/>
      <c r="J382" s="125"/>
      <c r="K382" s="131" t="str">
        <f>IF(AND(G382&lt;&gt;Preferences!$I$9,Calc!B380&gt;0)," ← Position filled.",IF(AND(H382="",Calc!B380&gt;0)," ← Update New hire start date.",""))</f>
        <v/>
      </c>
    </row>
    <row r="383" spans="1:11" ht="15" customHeight="1" x14ac:dyDescent="0.2">
      <c r="A383" s="17"/>
      <c r="B383" s="55"/>
      <c r="C383" s="56"/>
      <c r="D383" s="56"/>
      <c r="E383" s="57"/>
      <c r="F383" s="56"/>
      <c r="G383" s="56"/>
      <c r="H383" s="57"/>
      <c r="I383" s="102"/>
      <c r="J383" s="125"/>
      <c r="K383" s="131" t="str">
        <f>IF(AND(G383&lt;&gt;Preferences!$I$9,Calc!B381&gt;0)," ← Position filled.",IF(AND(H383="",Calc!B381&gt;0)," ← Update New hire start date.",""))</f>
        <v/>
      </c>
    </row>
    <row r="384" spans="1:11" ht="15" customHeight="1" x14ac:dyDescent="0.2">
      <c r="A384" s="17"/>
      <c r="B384" s="55"/>
      <c r="C384" s="56"/>
      <c r="D384" s="56"/>
      <c r="E384" s="57"/>
      <c r="F384" s="56"/>
      <c r="G384" s="56"/>
      <c r="H384" s="57"/>
      <c r="I384" s="102"/>
      <c r="J384" s="125"/>
      <c r="K384" s="131" t="str">
        <f>IF(AND(G384&lt;&gt;Preferences!$I$9,Calc!B382&gt;0)," ← Position filled.",IF(AND(H384="",Calc!B382&gt;0)," ← Update New hire start date.",""))</f>
        <v/>
      </c>
    </row>
    <row r="385" spans="1:11" ht="15" customHeight="1" x14ac:dyDescent="0.2">
      <c r="A385" s="17"/>
      <c r="B385" s="55"/>
      <c r="C385" s="56"/>
      <c r="D385" s="56"/>
      <c r="E385" s="57"/>
      <c r="F385" s="56"/>
      <c r="G385" s="56"/>
      <c r="H385" s="57"/>
      <c r="I385" s="102"/>
      <c r="J385" s="125"/>
      <c r="K385" s="131" t="str">
        <f>IF(AND(G385&lt;&gt;Preferences!$I$9,Calc!B383&gt;0)," ← Position filled.",IF(AND(H385="",Calc!B383&gt;0)," ← Update New hire start date.",""))</f>
        <v/>
      </c>
    </row>
    <row r="386" spans="1:11" ht="15" customHeight="1" x14ac:dyDescent="0.2">
      <c r="A386" s="17"/>
      <c r="B386" s="55"/>
      <c r="C386" s="56"/>
      <c r="D386" s="56"/>
      <c r="E386" s="57"/>
      <c r="F386" s="56"/>
      <c r="G386" s="56"/>
      <c r="H386" s="57"/>
      <c r="I386" s="102"/>
      <c r="J386" s="125"/>
      <c r="K386" s="131" t="str">
        <f>IF(AND(G386&lt;&gt;Preferences!$I$9,Calc!B384&gt;0)," ← Position filled.",IF(AND(H386="",Calc!B384&gt;0)," ← Update New hire start date.",""))</f>
        <v/>
      </c>
    </row>
    <row r="387" spans="1:11" ht="15" customHeight="1" x14ac:dyDescent="0.2">
      <c r="A387" s="17"/>
      <c r="B387" s="55"/>
      <c r="C387" s="56"/>
      <c r="D387" s="56"/>
      <c r="E387" s="57"/>
      <c r="F387" s="56"/>
      <c r="G387" s="56"/>
      <c r="H387" s="57"/>
      <c r="I387" s="102"/>
      <c r="J387" s="125"/>
      <c r="K387" s="131" t="str">
        <f>IF(AND(G387&lt;&gt;Preferences!$I$9,Calc!B385&gt;0)," ← Position filled.",IF(AND(H387="",Calc!B385&gt;0)," ← Update New hire start date.",""))</f>
        <v/>
      </c>
    </row>
    <row r="388" spans="1:11" ht="15" customHeight="1" x14ac:dyDescent="0.2">
      <c r="A388" s="17"/>
      <c r="B388" s="55"/>
      <c r="C388" s="56"/>
      <c r="D388" s="56"/>
      <c r="E388" s="57"/>
      <c r="F388" s="56"/>
      <c r="G388" s="56"/>
      <c r="H388" s="57"/>
      <c r="I388" s="102"/>
      <c r="J388" s="125"/>
      <c r="K388" s="131" t="str">
        <f>IF(AND(G388&lt;&gt;Preferences!$I$9,Calc!B386&gt;0)," ← Position filled.",IF(AND(H388="",Calc!B386&gt;0)," ← Update New hire start date.",""))</f>
        <v/>
      </c>
    </row>
    <row r="389" spans="1:11" ht="15" customHeight="1" x14ac:dyDescent="0.2">
      <c r="A389" s="17"/>
      <c r="B389" s="55"/>
      <c r="C389" s="56"/>
      <c r="D389" s="56"/>
      <c r="E389" s="57"/>
      <c r="F389" s="56"/>
      <c r="G389" s="56"/>
      <c r="H389" s="57"/>
      <c r="I389" s="102"/>
      <c r="J389" s="125"/>
      <c r="K389" s="131" t="str">
        <f>IF(AND(G389&lt;&gt;Preferences!$I$9,Calc!B387&gt;0)," ← Position filled.",IF(AND(H389="",Calc!B387&gt;0)," ← Update New hire start date.",""))</f>
        <v/>
      </c>
    </row>
    <row r="390" spans="1:11" ht="15" customHeight="1" x14ac:dyDescent="0.2">
      <c r="A390" s="17"/>
      <c r="B390" s="55"/>
      <c r="C390" s="56"/>
      <c r="D390" s="56"/>
      <c r="E390" s="57"/>
      <c r="F390" s="56"/>
      <c r="G390" s="56"/>
      <c r="H390" s="57"/>
      <c r="I390" s="102"/>
      <c r="J390" s="125"/>
      <c r="K390" s="131" t="str">
        <f>IF(AND(G390&lt;&gt;Preferences!$I$9,Calc!B388&gt;0)," ← Position filled.",IF(AND(H390="",Calc!B388&gt;0)," ← Update New hire start date.",""))</f>
        <v/>
      </c>
    </row>
    <row r="391" spans="1:11" ht="15" customHeight="1" x14ac:dyDescent="0.2">
      <c r="A391" s="17"/>
      <c r="B391" s="55"/>
      <c r="C391" s="56"/>
      <c r="D391" s="56"/>
      <c r="E391" s="57"/>
      <c r="F391" s="56"/>
      <c r="G391" s="56"/>
      <c r="H391" s="57"/>
      <c r="I391" s="102"/>
      <c r="J391" s="125"/>
      <c r="K391" s="131" t="str">
        <f>IF(AND(G391&lt;&gt;Preferences!$I$9,Calc!B389&gt;0)," ← Position filled.",IF(AND(H391="",Calc!B389&gt;0)," ← Update New hire start date.",""))</f>
        <v/>
      </c>
    </row>
    <row r="392" spans="1:11" ht="15" customHeight="1" x14ac:dyDescent="0.2">
      <c r="A392" s="17"/>
      <c r="B392" s="55"/>
      <c r="C392" s="56"/>
      <c r="D392" s="56"/>
      <c r="E392" s="57"/>
      <c r="F392" s="56"/>
      <c r="G392" s="56"/>
      <c r="H392" s="57"/>
      <c r="I392" s="102"/>
      <c r="J392" s="125"/>
      <c r="K392" s="131" t="str">
        <f>IF(AND(G392&lt;&gt;Preferences!$I$9,Calc!B390&gt;0)," ← Position filled.",IF(AND(H392="",Calc!B390&gt;0)," ← Update New hire start date.",""))</f>
        <v/>
      </c>
    </row>
    <row r="393" spans="1:11" ht="15" customHeight="1" x14ac:dyDescent="0.2">
      <c r="A393" s="17"/>
      <c r="B393" s="55"/>
      <c r="C393" s="56"/>
      <c r="D393" s="56"/>
      <c r="E393" s="57"/>
      <c r="F393" s="56"/>
      <c r="G393" s="56"/>
      <c r="H393" s="57"/>
      <c r="I393" s="102"/>
      <c r="J393" s="125"/>
      <c r="K393" s="131" t="str">
        <f>IF(AND(G393&lt;&gt;Preferences!$I$9,Calc!B391&gt;0)," ← Position filled.",IF(AND(H393="",Calc!B391&gt;0)," ← Update New hire start date.",""))</f>
        <v/>
      </c>
    </row>
    <row r="394" spans="1:11" ht="15" customHeight="1" x14ac:dyDescent="0.2">
      <c r="A394" s="17"/>
      <c r="B394" s="55"/>
      <c r="C394" s="56"/>
      <c r="D394" s="56"/>
      <c r="E394" s="57"/>
      <c r="F394" s="56"/>
      <c r="G394" s="56"/>
      <c r="H394" s="57"/>
      <c r="I394" s="102"/>
      <c r="J394" s="125"/>
      <c r="K394" s="131" t="str">
        <f>IF(AND(G394&lt;&gt;Preferences!$I$9,Calc!B392&gt;0)," ← Position filled.",IF(AND(H394="",Calc!B392&gt;0)," ← Update New hire start date.",""))</f>
        <v/>
      </c>
    </row>
    <row r="395" spans="1:11" ht="15" customHeight="1" x14ac:dyDescent="0.2">
      <c r="A395" s="17"/>
      <c r="B395" s="55"/>
      <c r="C395" s="56"/>
      <c r="D395" s="56"/>
      <c r="E395" s="57"/>
      <c r="F395" s="56"/>
      <c r="G395" s="56"/>
      <c r="H395" s="57"/>
      <c r="I395" s="102"/>
      <c r="J395" s="125"/>
      <c r="K395" s="131" t="str">
        <f>IF(AND(G395&lt;&gt;Preferences!$I$9,Calc!B393&gt;0)," ← Position filled.",IF(AND(H395="",Calc!B393&gt;0)," ← Update New hire start date.",""))</f>
        <v/>
      </c>
    </row>
    <row r="396" spans="1:11" ht="15" customHeight="1" x14ac:dyDescent="0.2">
      <c r="A396" s="17"/>
      <c r="B396" s="55"/>
      <c r="C396" s="56"/>
      <c r="D396" s="56"/>
      <c r="E396" s="57"/>
      <c r="F396" s="56"/>
      <c r="G396" s="56"/>
      <c r="H396" s="57"/>
      <c r="I396" s="102"/>
      <c r="J396" s="125"/>
      <c r="K396" s="131" t="str">
        <f>IF(AND(G396&lt;&gt;Preferences!$I$9,Calc!B394&gt;0)," ← Position filled.",IF(AND(H396="",Calc!B394&gt;0)," ← Update New hire start date.",""))</f>
        <v/>
      </c>
    </row>
    <row r="397" spans="1:11" ht="15" customHeight="1" x14ac:dyDescent="0.2">
      <c r="A397" s="17"/>
      <c r="B397" s="55"/>
      <c r="C397" s="56"/>
      <c r="D397" s="56"/>
      <c r="E397" s="57"/>
      <c r="F397" s="56"/>
      <c r="G397" s="56"/>
      <c r="H397" s="57"/>
      <c r="I397" s="102"/>
      <c r="J397" s="125"/>
      <c r="K397" s="131" t="str">
        <f>IF(AND(G397&lt;&gt;Preferences!$I$9,Calc!B395&gt;0)," ← Position filled.",IF(AND(H397="",Calc!B395&gt;0)," ← Update New hire start date.",""))</f>
        <v/>
      </c>
    </row>
    <row r="398" spans="1:11" ht="15" customHeight="1" x14ac:dyDescent="0.2">
      <c r="A398" s="17"/>
      <c r="B398" s="55"/>
      <c r="C398" s="56"/>
      <c r="D398" s="56"/>
      <c r="E398" s="57"/>
      <c r="F398" s="56"/>
      <c r="G398" s="56"/>
      <c r="H398" s="57"/>
      <c r="I398" s="102"/>
      <c r="J398" s="125"/>
      <c r="K398" s="131" t="str">
        <f>IF(AND(G398&lt;&gt;Preferences!$I$9,Calc!B396&gt;0)," ← Position filled.",IF(AND(H398="",Calc!B396&gt;0)," ← Update New hire start date.",""))</f>
        <v/>
      </c>
    </row>
    <row r="399" spans="1:11" ht="15" customHeight="1" x14ac:dyDescent="0.2">
      <c r="A399" s="17"/>
      <c r="B399" s="55"/>
      <c r="C399" s="56"/>
      <c r="D399" s="56"/>
      <c r="E399" s="57"/>
      <c r="F399" s="56"/>
      <c r="G399" s="56"/>
      <c r="H399" s="57"/>
      <c r="I399" s="102"/>
      <c r="J399" s="125"/>
      <c r="K399" s="131" t="str">
        <f>IF(AND(G399&lt;&gt;Preferences!$I$9,Calc!B397&gt;0)," ← Position filled.",IF(AND(H399="",Calc!B397&gt;0)," ← Update New hire start date.",""))</f>
        <v/>
      </c>
    </row>
    <row r="400" spans="1:11" ht="15" customHeight="1" x14ac:dyDescent="0.2">
      <c r="A400" s="17"/>
      <c r="B400" s="55"/>
      <c r="C400" s="56"/>
      <c r="D400" s="56"/>
      <c r="E400" s="57"/>
      <c r="F400" s="56"/>
      <c r="G400" s="56"/>
      <c r="H400" s="57"/>
      <c r="I400" s="102"/>
      <c r="J400" s="125"/>
      <c r="K400" s="131" t="str">
        <f>IF(AND(G400&lt;&gt;Preferences!$I$9,Calc!B398&gt;0)," ← Position filled.",IF(AND(H400="",Calc!B398&gt;0)," ← Update New hire start date.",""))</f>
        <v/>
      </c>
    </row>
    <row r="401" spans="1:11" ht="15" customHeight="1" x14ac:dyDescent="0.2">
      <c r="A401" s="17"/>
      <c r="B401" s="55"/>
      <c r="C401" s="56"/>
      <c r="D401" s="56"/>
      <c r="E401" s="57"/>
      <c r="F401" s="56"/>
      <c r="G401" s="56"/>
      <c r="H401" s="57"/>
      <c r="I401" s="102"/>
      <c r="J401" s="125"/>
      <c r="K401" s="131" t="str">
        <f>IF(AND(G401&lt;&gt;Preferences!$I$9,Calc!B399&gt;0)," ← Position filled.",IF(AND(H401="",Calc!B399&gt;0)," ← Update New hire start date.",""))</f>
        <v/>
      </c>
    </row>
    <row r="402" spans="1:11" ht="15" customHeight="1" x14ac:dyDescent="0.2">
      <c r="A402" s="17"/>
      <c r="B402" s="55"/>
      <c r="C402" s="56"/>
      <c r="D402" s="56"/>
      <c r="E402" s="57"/>
      <c r="F402" s="56"/>
      <c r="G402" s="56"/>
      <c r="H402" s="57"/>
      <c r="I402" s="102"/>
      <c r="J402" s="125"/>
      <c r="K402" s="131" t="str">
        <f>IF(AND(G402&lt;&gt;Preferences!$I$9,Calc!B400&gt;0)," ← Position filled.",IF(AND(H402="",Calc!B400&gt;0)," ← Update New hire start date.",""))</f>
        <v/>
      </c>
    </row>
    <row r="403" spans="1:11" ht="15" customHeight="1" x14ac:dyDescent="0.2">
      <c r="A403" s="17"/>
      <c r="B403" s="55"/>
      <c r="C403" s="56"/>
      <c r="D403" s="56"/>
      <c r="E403" s="57"/>
      <c r="F403" s="56"/>
      <c r="G403" s="56"/>
      <c r="H403" s="57"/>
      <c r="I403" s="102"/>
      <c r="J403" s="125"/>
      <c r="K403" s="131" t="str">
        <f>IF(AND(G403&lt;&gt;Preferences!$I$9,Calc!B401&gt;0)," ← Position filled.",IF(AND(H403="",Calc!B401&gt;0)," ← Update New hire start date.",""))</f>
        <v/>
      </c>
    </row>
    <row r="404" spans="1:11" ht="15" customHeight="1" x14ac:dyDescent="0.2">
      <c r="A404" s="17"/>
      <c r="B404" s="55"/>
      <c r="C404" s="56"/>
      <c r="D404" s="56"/>
      <c r="E404" s="57"/>
      <c r="F404" s="56"/>
      <c r="G404" s="56"/>
      <c r="H404" s="57"/>
      <c r="I404" s="102"/>
      <c r="J404" s="125"/>
      <c r="K404" s="131" t="str">
        <f>IF(AND(G404&lt;&gt;Preferences!$I$9,Calc!B402&gt;0)," ← Position filled.",IF(AND(H404="",Calc!B402&gt;0)," ← Update New hire start date.",""))</f>
        <v/>
      </c>
    </row>
    <row r="405" spans="1:11" ht="15" customHeight="1" x14ac:dyDescent="0.2">
      <c r="A405" s="17"/>
      <c r="B405" s="55"/>
      <c r="C405" s="56"/>
      <c r="D405" s="56"/>
      <c r="E405" s="57"/>
      <c r="F405" s="56"/>
      <c r="G405" s="56"/>
      <c r="H405" s="57"/>
      <c r="I405" s="102"/>
      <c r="J405" s="125"/>
      <c r="K405" s="131" t="str">
        <f>IF(AND(G405&lt;&gt;Preferences!$I$9,Calc!B403&gt;0)," ← Position filled.",IF(AND(H405="",Calc!B403&gt;0)," ← Update New hire start date.",""))</f>
        <v/>
      </c>
    </row>
    <row r="406" spans="1:11" ht="15" customHeight="1" x14ac:dyDescent="0.2">
      <c r="A406" s="17"/>
      <c r="B406" s="55"/>
      <c r="C406" s="56"/>
      <c r="D406" s="56"/>
      <c r="E406" s="57"/>
      <c r="F406" s="56"/>
      <c r="G406" s="56"/>
      <c r="H406" s="57"/>
      <c r="I406" s="102"/>
      <c r="J406" s="125"/>
      <c r="K406" s="131" t="str">
        <f>IF(AND(G406&lt;&gt;Preferences!$I$9,Calc!B404&gt;0)," ← Position filled.",IF(AND(H406="",Calc!B404&gt;0)," ← Update New hire start date.",""))</f>
        <v/>
      </c>
    </row>
    <row r="407" spans="1:11" ht="15" customHeight="1" x14ac:dyDescent="0.2">
      <c r="A407" s="17"/>
      <c r="B407" s="55"/>
      <c r="C407" s="56"/>
      <c r="D407" s="56"/>
      <c r="E407" s="57"/>
      <c r="F407" s="56"/>
      <c r="G407" s="56"/>
      <c r="H407" s="57"/>
      <c r="I407" s="102"/>
      <c r="J407" s="125"/>
      <c r="K407" s="131" t="str">
        <f>IF(AND(G407&lt;&gt;Preferences!$I$9,Calc!B405&gt;0)," ← Position filled.",IF(AND(H407="",Calc!B405&gt;0)," ← Update New hire start date.",""))</f>
        <v/>
      </c>
    </row>
    <row r="408" spans="1:11" ht="15" customHeight="1" x14ac:dyDescent="0.2">
      <c r="A408" s="17"/>
      <c r="B408" s="55"/>
      <c r="C408" s="56"/>
      <c r="D408" s="56"/>
      <c r="E408" s="57"/>
      <c r="F408" s="56"/>
      <c r="G408" s="56"/>
      <c r="H408" s="57"/>
      <c r="I408" s="102"/>
      <c r="J408" s="125"/>
      <c r="K408" s="131" t="str">
        <f>IF(AND(G408&lt;&gt;Preferences!$I$9,Calc!B406&gt;0)," ← Position filled.",IF(AND(H408="",Calc!B406&gt;0)," ← Update New hire start date.",""))</f>
        <v/>
      </c>
    </row>
    <row r="409" spans="1:11" ht="15" customHeight="1" x14ac:dyDescent="0.2">
      <c r="A409" s="17"/>
      <c r="B409" s="55"/>
      <c r="C409" s="56"/>
      <c r="D409" s="56"/>
      <c r="E409" s="57"/>
      <c r="F409" s="56"/>
      <c r="G409" s="56"/>
      <c r="H409" s="57"/>
      <c r="I409" s="102"/>
      <c r="J409" s="125"/>
      <c r="K409" s="131" t="str">
        <f>IF(AND(G409&lt;&gt;Preferences!$I$9,Calc!B407&gt;0)," ← Position filled.",IF(AND(H409="",Calc!B407&gt;0)," ← Update New hire start date.",""))</f>
        <v/>
      </c>
    </row>
    <row r="410" spans="1:11" ht="15" customHeight="1" x14ac:dyDescent="0.2">
      <c r="A410" s="17"/>
      <c r="B410" s="55"/>
      <c r="C410" s="56"/>
      <c r="D410" s="56"/>
      <c r="E410" s="57"/>
      <c r="F410" s="56"/>
      <c r="G410" s="56"/>
      <c r="H410" s="57"/>
      <c r="I410" s="102"/>
      <c r="J410" s="125"/>
      <c r="K410" s="131" t="str">
        <f>IF(AND(G410&lt;&gt;Preferences!$I$9,Calc!B408&gt;0)," ← Position filled.",IF(AND(H410="",Calc!B408&gt;0)," ← Update New hire start date.",""))</f>
        <v/>
      </c>
    </row>
    <row r="411" spans="1:11" ht="15" customHeight="1" x14ac:dyDescent="0.2">
      <c r="A411" s="17"/>
      <c r="B411" s="55"/>
      <c r="C411" s="56"/>
      <c r="D411" s="56"/>
      <c r="E411" s="57"/>
      <c r="F411" s="56"/>
      <c r="G411" s="56"/>
      <c r="H411" s="57"/>
      <c r="I411" s="102"/>
      <c r="J411" s="125"/>
      <c r="K411" s="131" t="str">
        <f>IF(AND(G411&lt;&gt;Preferences!$I$9,Calc!B409&gt;0)," ← Position filled.",IF(AND(H411="",Calc!B409&gt;0)," ← Update New hire start date.",""))</f>
        <v/>
      </c>
    </row>
    <row r="412" spans="1:11" ht="15" customHeight="1" x14ac:dyDescent="0.2">
      <c r="A412" s="17"/>
      <c r="B412" s="55"/>
      <c r="C412" s="56"/>
      <c r="D412" s="56"/>
      <c r="E412" s="57"/>
      <c r="F412" s="56"/>
      <c r="G412" s="56"/>
      <c r="H412" s="57"/>
      <c r="I412" s="102"/>
      <c r="J412" s="125"/>
      <c r="K412" s="131" t="str">
        <f>IF(AND(G412&lt;&gt;Preferences!$I$9,Calc!B410&gt;0)," ← Position filled.",IF(AND(H412="",Calc!B410&gt;0)," ← Update New hire start date.",""))</f>
        <v/>
      </c>
    </row>
    <row r="413" spans="1:11" ht="15" customHeight="1" x14ac:dyDescent="0.2">
      <c r="A413" s="17"/>
      <c r="B413" s="55"/>
      <c r="C413" s="56"/>
      <c r="D413" s="56"/>
      <c r="E413" s="57"/>
      <c r="F413" s="56"/>
      <c r="G413" s="56"/>
      <c r="H413" s="57"/>
      <c r="I413" s="102"/>
      <c r="J413" s="125"/>
      <c r="K413" s="131" t="str">
        <f>IF(AND(G413&lt;&gt;Preferences!$I$9,Calc!B411&gt;0)," ← Position filled.",IF(AND(H413="",Calc!B411&gt;0)," ← Update New hire start date.",""))</f>
        <v/>
      </c>
    </row>
    <row r="414" spans="1:11" ht="15" customHeight="1" x14ac:dyDescent="0.2">
      <c r="A414" s="17"/>
      <c r="B414" s="55"/>
      <c r="C414" s="56"/>
      <c r="D414" s="56"/>
      <c r="E414" s="57"/>
      <c r="F414" s="56"/>
      <c r="G414" s="56"/>
      <c r="H414" s="57"/>
      <c r="I414" s="102"/>
      <c r="J414" s="125"/>
      <c r="K414" s="131" t="str">
        <f>IF(AND(G414&lt;&gt;Preferences!$I$9,Calc!B412&gt;0)," ← Position filled.",IF(AND(H414="",Calc!B412&gt;0)," ← Update New hire start date.",""))</f>
        <v/>
      </c>
    </row>
    <row r="415" spans="1:11" ht="15" customHeight="1" x14ac:dyDescent="0.2">
      <c r="A415" s="17"/>
      <c r="B415" s="55"/>
      <c r="C415" s="56"/>
      <c r="D415" s="56"/>
      <c r="E415" s="57"/>
      <c r="F415" s="56"/>
      <c r="G415" s="56"/>
      <c r="H415" s="57"/>
      <c r="I415" s="102"/>
      <c r="J415" s="125"/>
      <c r="K415" s="131" t="str">
        <f>IF(AND(G415&lt;&gt;Preferences!$I$9,Calc!B413&gt;0)," ← Position filled.",IF(AND(H415="",Calc!B413&gt;0)," ← Update New hire start date.",""))</f>
        <v/>
      </c>
    </row>
    <row r="416" spans="1:11" ht="15" customHeight="1" x14ac:dyDescent="0.2">
      <c r="A416" s="17"/>
      <c r="B416" s="55"/>
      <c r="C416" s="56"/>
      <c r="D416" s="56"/>
      <c r="E416" s="57"/>
      <c r="F416" s="56"/>
      <c r="G416" s="56"/>
      <c r="H416" s="57"/>
      <c r="I416" s="102"/>
      <c r="J416" s="125"/>
      <c r="K416" s="131" t="str">
        <f>IF(AND(G416&lt;&gt;Preferences!$I$9,Calc!B414&gt;0)," ← Position filled.",IF(AND(H416="",Calc!B414&gt;0)," ← Update New hire start date.",""))</f>
        <v/>
      </c>
    </row>
    <row r="417" spans="1:11" ht="15" customHeight="1" x14ac:dyDescent="0.2">
      <c r="A417" s="17"/>
      <c r="B417" s="55"/>
      <c r="C417" s="56"/>
      <c r="D417" s="56"/>
      <c r="E417" s="57"/>
      <c r="F417" s="56"/>
      <c r="G417" s="56"/>
      <c r="H417" s="57"/>
      <c r="I417" s="102"/>
      <c r="J417" s="125"/>
      <c r="K417" s="131" t="str">
        <f>IF(AND(G417&lt;&gt;Preferences!$I$9,Calc!B415&gt;0)," ← Position filled.",IF(AND(H417="",Calc!B415&gt;0)," ← Update New hire start date.",""))</f>
        <v/>
      </c>
    </row>
    <row r="418" spans="1:11" ht="15" customHeight="1" x14ac:dyDescent="0.2">
      <c r="A418" s="17"/>
      <c r="B418" s="55"/>
      <c r="C418" s="56"/>
      <c r="D418" s="56"/>
      <c r="E418" s="57"/>
      <c r="F418" s="56"/>
      <c r="G418" s="56"/>
      <c r="H418" s="57"/>
      <c r="I418" s="102"/>
      <c r="J418" s="125"/>
      <c r="K418" s="131" t="str">
        <f>IF(AND(G418&lt;&gt;Preferences!$I$9,Calc!B416&gt;0)," ← Position filled.",IF(AND(H418="",Calc!B416&gt;0)," ← Update New hire start date.",""))</f>
        <v/>
      </c>
    </row>
    <row r="419" spans="1:11" ht="15" customHeight="1" x14ac:dyDescent="0.2">
      <c r="A419" s="17"/>
      <c r="B419" s="55"/>
      <c r="C419" s="56"/>
      <c r="D419" s="56"/>
      <c r="E419" s="57"/>
      <c r="F419" s="56"/>
      <c r="G419" s="56"/>
      <c r="H419" s="57"/>
      <c r="I419" s="102"/>
      <c r="J419" s="125"/>
      <c r="K419" s="131" t="str">
        <f>IF(AND(G419&lt;&gt;Preferences!$I$9,Calc!B417&gt;0)," ← Position filled.",IF(AND(H419="",Calc!B417&gt;0)," ← Update New hire start date.",""))</f>
        <v/>
      </c>
    </row>
    <row r="420" spans="1:11" ht="15" customHeight="1" x14ac:dyDescent="0.2">
      <c r="A420" s="17"/>
      <c r="B420" s="55"/>
      <c r="C420" s="56"/>
      <c r="D420" s="56"/>
      <c r="E420" s="57"/>
      <c r="F420" s="56"/>
      <c r="G420" s="56"/>
      <c r="H420" s="57"/>
      <c r="I420" s="102"/>
      <c r="J420" s="125"/>
      <c r="K420" s="131" t="str">
        <f>IF(AND(G420&lt;&gt;Preferences!$I$9,Calc!B418&gt;0)," ← Position filled.",IF(AND(H420="",Calc!B418&gt;0)," ← Update New hire start date.",""))</f>
        <v/>
      </c>
    </row>
    <row r="421" spans="1:11" ht="15" customHeight="1" x14ac:dyDescent="0.2">
      <c r="A421" s="17"/>
      <c r="B421" s="55"/>
      <c r="C421" s="56"/>
      <c r="D421" s="56"/>
      <c r="E421" s="57"/>
      <c r="F421" s="56"/>
      <c r="G421" s="56"/>
      <c r="H421" s="57"/>
      <c r="I421" s="102"/>
      <c r="J421" s="125"/>
      <c r="K421" s="131" t="str">
        <f>IF(AND(G421&lt;&gt;Preferences!$I$9,Calc!B419&gt;0)," ← Position filled.",IF(AND(H421="",Calc!B419&gt;0)," ← Update New hire start date.",""))</f>
        <v/>
      </c>
    </row>
    <row r="422" spans="1:11" ht="15" customHeight="1" x14ac:dyDescent="0.2">
      <c r="A422" s="17"/>
      <c r="B422" s="55"/>
      <c r="C422" s="56"/>
      <c r="D422" s="56"/>
      <c r="E422" s="57"/>
      <c r="F422" s="56"/>
      <c r="G422" s="56"/>
      <c r="H422" s="57"/>
      <c r="I422" s="102"/>
      <c r="J422" s="125"/>
      <c r="K422" s="131" t="str">
        <f>IF(AND(G422&lt;&gt;Preferences!$I$9,Calc!B420&gt;0)," ← Position filled.",IF(AND(H422="",Calc!B420&gt;0)," ← Update New hire start date.",""))</f>
        <v/>
      </c>
    </row>
    <row r="423" spans="1:11" ht="15" customHeight="1" x14ac:dyDescent="0.2">
      <c r="A423" s="17"/>
      <c r="B423" s="55"/>
      <c r="C423" s="56"/>
      <c r="D423" s="56"/>
      <c r="E423" s="57"/>
      <c r="F423" s="56"/>
      <c r="G423" s="56"/>
      <c r="H423" s="57"/>
      <c r="I423" s="102"/>
      <c r="J423" s="125"/>
      <c r="K423" s="131" t="str">
        <f>IF(AND(G423&lt;&gt;Preferences!$I$9,Calc!B421&gt;0)," ← Position filled.",IF(AND(H423="",Calc!B421&gt;0)," ← Update New hire start date.",""))</f>
        <v/>
      </c>
    </row>
    <row r="424" spans="1:11" ht="15" customHeight="1" x14ac:dyDescent="0.2">
      <c r="A424" s="17"/>
      <c r="B424" s="55"/>
      <c r="C424" s="56"/>
      <c r="D424" s="56"/>
      <c r="E424" s="57"/>
      <c r="F424" s="56"/>
      <c r="G424" s="56"/>
      <c r="H424" s="57"/>
      <c r="I424" s="102"/>
      <c r="J424" s="125"/>
      <c r="K424" s="131" t="str">
        <f>IF(AND(G424&lt;&gt;Preferences!$I$9,Calc!B422&gt;0)," ← Position filled.",IF(AND(H424="",Calc!B422&gt;0)," ← Update New hire start date.",""))</f>
        <v/>
      </c>
    </row>
    <row r="425" spans="1:11" ht="15" customHeight="1" x14ac:dyDescent="0.2">
      <c r="A425" s="17"/>
      <c r="B425" s="55"/>
      <c r="C425" s="56"/>
      <c r="D425" s="56"/>
      <c r="E425" s="57"/>
      <c r="F425" s="56"/>
      <c r="G425" s="56"/>
      <c r="H425" s="57"/>
      <c r="I425" s="102"/>
      <c r="J425" s="125"/>
      <c r="K425" s="131" t="str">
        <f>IF(AND(G425&lt;&gt;Preferences!$I$9,Calc!B423&gt;0)," ← Position filled.",IF(AND(H425="",Calc!B423&gt;0)," ← Update New hire start date.",""))</f>
        <v/>
      </c>
    </row>
    <row r="426" spans="1:11" ht="15" customHeight="1" x14ac:dyDescent="0.2">
      <c r="A426" s="17"/>
      <c r="B426" s="55"/>
      <c r="C426" s="56"/>
      <c r="D426" s="56"/>
      <c r="E426" s="57"/>
      <c r="F426" s="56"/>
      <c r="G426" s="56"/>
      <c r="H426" s="57"/>
      <c r="I426" s="102"/>
      <c r="J426" s="125"/>
      <c r="K426" s="131" t="str">
        <f>IF(AND(G426&lt;&gt;Preferences!$I$9,Calc!B424&gt;0)," ← Position filled.",IF(AND(H426="",Calc!B424&gt;0)," ← Update New hire start date.",""))</f>
        <v/>
      </c>
    </row>
    <row r="427" spans="1:11" ht="15" customHeight="1" x14ac:dyDescent="0.2">
      <c r="A427" s="17"/>
      <c r="B427" s="55"/>
      <c r="C427" s="56"/>
      <c r="D427" s="56"/>
      <c r="E427" s="57"/>
      <c r="F427" s="56"/>
      <c r="G427" s="56"/>
      <c r="H427" s="57"/>
      <c r="I427" s="102"/>
      <c r="J427" s="125"/>
      <c r="K427" s="131" t="str">
        <f>IF(AND(G427&lt;&gt;Preferences!$I$9,Calc!B425&gt;0)," ← Position filled.",IF(AND(H427="",Calc!B425&gt;0)," ← Update New hire start date.",""))</f>
        <v/>
      </c>
    </row>
    <row r="428" spans="1:11" ht="15" customHeight="1" x14ac:dyDescent="0.2">
      <c r="A428" s="17"/>
      <c r="B428" s="55"/>
      <c r="C428" s="56"/>
      <c r="D428" s="56"/>
      <c r="E428" s="57"/>
      <c r="F428" s="56"/>
      <c r="G428" s="56"/>
      <c r="H428" s="57"/>
      <c r="I428" s="102"/>
      <c r="J428" s="125"/>
      <c r="K428" s="131" t="str">
        <f>IF(AND(G428&lt;&gt;Preferences!$I$9,Calc!B426&gt;0)," ← Position filled.",IF(AND(H428="",Calc!B426&gt;0)," ← Update New hire start date.",""))</f>
        <v/>
      </c>
    </row>
    <row r="429" spans="1:11" ht="15" customHeight="1" x14ac:dyDescent="0.2">
      <c r="A429" s="17"/>
      <c r="B429" s="55"/>
      <c r="C429" s="56"/>
      <c r="D429" s="56"/>
      <c r="E429" s="57"/>
      <c r="F429" s="56"/>
      <c r="G429" s="56"/>
      <c r="H429" s="57"/>
      <c r="I429" s="102"/>
      <c r="J429" s="125"/>
      <c r="K429" s="131" t="str">
        <f>IF(AND(G429&lt;&gt;Preferences!$I$9,Calc!B427&gt;0)," ← Position filled.",IF(AND(H429="",Calc!B427&gt;0)," ← Update New hire start date.",""))</f>
        <v/>
      </c>
    </row>
    <row r="430" spans="1:11" ht="15" customHeight="1" x14ac:dyDescent="0.2">
      <c r="A430" s="17"/>
      <c r="B430" s="55"/>
      <c r="C430" s="56"/>
      <c r="D430" s="56"/>
      <c r="E430" s="57"/>
      <c r="F430" s="56"/>
      <c r="G430" s="56"/>
      <c r="H430" s="57"/>
      <c r="I430" s="102"/>
      <c r="J430" s="125"/>
      <c r="K430" s="131" t="str">
        <f>IF(AND(G430&lt;&gt;Preferences!$I$9,Calc!B428&gt;0)," ← Position filled.",IF(AND(H430="",Calc!B428&gt;0)," ← Update New hire start date.",""))</f>
        <v/>
      </c>
    </row>
    <row r="431" spans="1:11" ht="15" customHeight="1" x14ac:dyDescent="0.2">
      <c r="A431" s="17"/>
      <c r="B431" s="55"/>
      <c r="C431" s="56"/>
      <c r="D431" s="56"/>
      <c r="E431" s="57"/>
      <c r="F431" s="56"/>
      <c r="G431" s="56"/>
      <c r="H431" s="57"/>
      <c r="I431" s="102"/>
      <c r="J431" s="125"/>
      <c r="K431" s="131" t="str">
        <f>IF(AND(G431&lt;&gt;Preferences!$I$9,Calc!B429&gt;0)," ← Position filled.",IF(AND(H431="",Calc!B429&gt;0)," ← Update New hire start date.",""))</f>
        <v/>
      </c>
    </row>
    <row r="432" spans="1:11" ht="15" customHeight="1" x14ac:dyDescent="0.2">
      <c r="A432" s="17"/>
      <c r="B432" s="55"/>
      <c r="C432" s="56"/>
      <c r="D432" s="56"/>
      <c r="E432" s="57"/>
      <c r="F432" s="56"/>
      <c r="G432" s="56"/>
      <c r="H432" s="57"/>
      <c r="I432" s="102"/>
      <c r="J432" s="125"/>
      <c r="K432" s="131" t="str">
        <f>IF(AND(G432&lt;&gt;Preferences!$I$9,Calc!B430&gt;0)," ← Position filled.",IF(AND(H432="",Calc!B430&gt;0)," ← Update New hire start date.",""))</f>
        <v/>
      </c>
    </row>
    <row r="433" spans="1:11" ht="15" customHeight="1" x14ac:dyDescent="0.2">
      <c r="A433" s="17"/>
      <c r="B433" s="55"/>
      <c r="C433" s="56"/>
      <c r="D433" s="56"/>
      <c r="E433" s="57"/>
      <c r="F433" s="56"/>
      <c r="G433" s="56"/>
      <c r="H433" s="57"/>
      <c r="I433" s="102"/>
      <c r="J433" s="125"/>
      <c r="K433" s="131" t="str">
        <f>IF(AND(G433&lt;&gt;Preferences!$I$9,Calc!B431&gt;0)," ← Position filled.",IF(AND(H433="",Calc!B431&gt;0)," ← Update New hire start date.",""))</f>
        <v/>
      </c>
    </row>
    <row r="434" spans="1:11" ht="15" customHeight="1" x14ac:dyDescent="0.2">
      <c r="A434" s="17"/>
      <c r="B434" s="55"/>
      <c r="C434" s="56"/>
      <c r="D434" s="56"/>
      <c r="E434" s="57"/>
      <c r="F434" s="56"/>
      <c r="G434" s="56"/>
      <c r="H434" s="57"/>
      <c r="I434" s="102"/>
      <c r="J434" s="125"/>
      <c r="K434" s="131" t="str">
        <f>IF(AND(G434&lt;&gt;Preferences!$I$9,Calc!B432&gt;0)," ← Position filled.",IF(AND(H434="",Calc!B432&gt;0)," ← Update New hire start date.",""))</f>
        <v/>
      </c>
    </row>
    <row r="435" spans="1:11" ht="15" customHeight="1" x14ac:dyDescent="0.2">
      <c r="A435" s="17"/>
      <c r="B435" s="55"/>
      <c r="C435" s="56"/>
      <c r="D435" s="56"/>
      <c r="E435" s="57"/>
      <c r="F435" s="56"/>
      <c r="G435" s="56"/>
      <c r="H435" s="57"/>
      <c r="I435" s="102"/>
      <c r="J435" s="125"/>
      <c r="K435" s="131" t="str">
        <f>IF(AND(G435&lt;&gt;Preferences!$I$9,Calc!B433&gt;0)," ← Position filled.",IF(AND(H435="",Calc!B433&gt;0)," ← Update New hire start date.",""))</f>
        <v/>
      </c>
    </row>
    <row r="436" spans="1:11" ht="15" customHeight="1" x14ac:dyDescent="0.2">
      <c r="A436" s="17"/>
      <c r="B436" s="55"/>
      <c r="C436" s="56"/>
      <c r="D436" s="56"/>
      <c r="E436" s="57"/>
      <c r="F436" s="56"/>
      <c r="G436" s="56"/>
      <c r="H436" s="57"/>
      <c r="I436" s="102"/>
      <c r="J436" s="125"/>
      <c r="K436" s="131" t="str">
        <f>IF(AND(G436&lt;&gt;Preferences!$I$9,Calc!B434&gt;0)," ← Position filled.",IF(AND(H436="",Calc!B434&gt;0)," ← Update New hire start date.",""))</f>
        <v/>
      </c>
    </row>
    <row r="437" spans="1:11" ht="15" customHeight="1" x14ac:dyDescent="0.2">
      <c r="A437" s="17"/>
      <c r="B437" s="55"/>
      <c r="C437" s="56"/>
      <c r="D437" s="56"/>
      <c r="E437" s="57"/>
      <c r="F437" s="56"/>
      <c r="G437" s="56"/>
      <c r="H437" s="57"/>
      <c r="I437" s="102"/>
      <c r="J437" s="125"/>
      <c r="K437" s="131" t="str">
        <f>IF(AND(G437&lt;&gt;Preferences!$I$9,Calc!B435&gt;0)," ← Position filled.",IF(AND(H437="",Calc!B435&gt;0)," ← Update New hire start date.",""))</f>
        <v/>
      </c>
    </row>
    <row r="438" spans="1:11" ht="15" customHeight="1" x14ac:dyDescent="0.2">
      <c r="A438" s="17"/>
      <c r="B438" s="55"/>
      <c r="C438" s="56"/>
      <c r="D438" s="56"/>
      <c r="E438" s="57"/>
      <c r="F438" s="56"/>
      <c r="G438" s="56"/>
      <c r="H438" s="57"/>
      <c r="I438" s="102"/>
      <c r="J438" s="125"/>
      <c r="K438" s="131" t="str">
        <f>IF(AND(G438&lt;&gt;Preferences!$I$9,Calc!B436&gt;0)," ← Position filled.",IF(AND(H438="",Calc!B436&gt;0)," ← Update New hire start date.",""))</f>
        <v/>
      </c>
    </row>
    <row r="439" spans="1:11" ht="15" customHeight="1" x14ac:dyDescent="0.2">
      <c r="A439" s="17"/>
      <c r="B439" s="55"/>
      <c r="C439" s="56"/>
      <c r="D439" s="56"/>
      <c r="E439" s="57"/>
      <c r="F439" s="56"/>
      <c r="G439" s="56"/>
      <c r="H439" s="57"/>
      <c r="I439" s="102"/>
      <c r="J439" s="125"/>
      <c r="K439" s="131" t="str">
        <f>IF(AND(G439&lt;&gt;Preferences!$I$9,Calc!B437&gt;0)," ← Position filled.",IF(AND(H439="",Calc!B437&gt;0)," ← Update New hire start date.",""))</f>
        <v/>
      </c>
    </row>
    <row r="440" spans="1:11" ht="15" customHeight="1" x14ac:dyDescent="0.2">
      <c r="A440" s="17"/>
      <c r="B440" s="55"/>
      <c r="C440" s="56"/>
      <c r="D440" s="56"/>
      <c r="E440" s="57"/>
      <c r="F440" s="56"/>
      <c r="G440" s="56"/>
      <c r="H440" s="57"/>
      <c r="I440" s="102"/>
      <c r="J440" s="125"/>
      <c r="K440" s="131" t="str">
        <f>IF(AND(G440&lt;&gt;Preferences!$I$9,Calc!B438&gt;0)," ← Position filled.",IF(AND(H440="",Calc!B438&gt;0)," ← Update New hire start date.",""))</f>
        <v/>
      </c>
    </row>
    <row r="441" spans="1:11" ht="15" customHeight="1" x14ac:dyDescent="0.2">
      <c r="A441" s="17"/>
      <c r="B441" s="55"/>
      <c r="C441" s="56"/>
      <c r="D441" s="56"/>
      <c r="E441" s="57"/>
      <c r="F441" s="56"/>
      <c r="G441" s="56"/>
      <c r="H441" s="57"/>
      <c r="I441" s="102"/>
      <c r="J441" s="125"/>
      <c r="K441" s="131" t="str">
        <f>IF(AND(G441&lt;&gt;Preferences!$I$9,Calc!B439&gt;0)," ← Position filled.",IF(AND(H441="",Calc!B439&gt;0)," ← Update New hire start date.",""))</f>
        <v/>
      </c>
    </row>
    <row r="442" spans="1:11" ht="15" customHeight="1" x14ac:dyDescent="0.2">
      <c r="A442" s="17"/>
      <c r="B442" s="55"/>
      <c r="C442" s="56"/>
      <c r="D442" s="56"/>
      <c r="E442" s="57"/>
      <c r="F442" s="56"/>
      <c r="G442" s="56"/>
      <c r="H442" s="57"/>
      <c r="I442" s="102"/>
      <c r="J442" s="125"/>
      <c r="K442" s="131" t="str">
        <f>IF(AND(G442&lt;&gt;Preferences!$I$9,Calc!B440&gt;0)," ← Position filled.",IF(AND(H442="",Calc!B440&gt;0)," ← Update New hire start date.",""))</f>
        <v/>
      </c>
    </row>
    <row r="443" spans="1:11" ht="15" customHeight="1" x14ac:dyDescent="0.2">
      <c r="A443" s="17"/>
      <c r="B443" s="55"/>
      <c r="C443" s="56"/>
      <c r="D443" s="56"/>
      <c r="E443" s="57"/>
      <c r="F443" s="56"/>
      <c r="G443" s="56"/>
      <c r="H443" s="57"/>
      <c r="I443" s="102"/>
      <c r="J443" s="125"/>
      <c r="K443" s="131" t="str">
        <f>IF(AND(G443&lt;&gt;Preferences!$I$9,Calc!B441&gt;0)," ← Position filled.",IF(AND(H443="",Calc!B441&gt;0)," ← Update New hire start date.",""))</f>
        <v/>
      </c>
    </row>
    <row r="444" spans="1:11" ht="15" customHeight="1" x14ac:dyDescent="0.2">
      <c r="A444" s="17"/>
      <c r="B444" s="55"/>
      <c r="C444" s="56"/>
      <c r="D444" s="56"/>
      <c r="E444" s="57"/>
      <c r="F444" s="56"/>
      <c r="G444" s="56"/>
      <c r="H444" s="57"/>
      <c r="I444" s="102"/>
      <c r="J444" s="125"/>
      <c r="K444" s="131" t="str">
        <f>IF(AND(G444&lt;&gt;Preferences!$I$9,Calc!B442&gt;0)," ← Position filled.",IF(AND(H444="",Calc!B442&gt;0)," ← Update New hire start date.",""))</f>
        <v/>
      </c>
    </row>
    <row r="445" spans="1:11" ht="15" customHeight="1" x14ac:dyDescent="0.2">
      <c r="A445" s="17"/>
      <c r="B445" s="55"/>
      <c r="C445" s="56"/>
      <c r="D445" s="56"/>
      <c r="E445" s="57"/>
      <c r="F445" s="56"/>
      <c r="G445" s="56"/>
      <c r="H445" s="57"/>
      <c r="I445" s="102"/>
      <c r="J445" s="125"/>
      <c r="K445" s="131" t="str">
        <f>IF(AND(G445&lt;&gt;Preferences!$I$9,Calc!B443&gt;0)," ← Position filled.",IF(AND(H445="",Calc!B443&gt;0)," ← Update New hire start date.",""))</f>
        <v/>
      </c>
    </row>
    <row r="446" spans="1:11" ht="15" customHeight="1" x14ac:dyDescent="0.2">
      <c r="A446" s="17"/>
      <c r="B446" s="55"/>
      <c r="C446" s="56"/>
      <c r="D446" s="56"/>
      <c r="E446" s="57"/>
      <c r="F446" s="56"/>
      <c r="G446" s="56"/>
      <c r="H446" s="57"/>
      <c r="I446" s="102"/>
      <c r="J446" s="125"/>
      <c r="K446" s="131" t="str">
        <f>IF(AND(G446&lt;&gt;Preferences!$I$9,Calc!B444&gt;0)," ← Position filled.",IF(AND(H446="",Calc!B444&gt;0)," ← Update New hire start date.",""))</f>
        <v/>
      </c>
    </row>
    <row r="447" spans="1:11" ht="15" customHeight="1" x14ac:dyDescent="0.2">
      <c r="A447" s="17"/>
      <c r="B447" s="55"/>
      <c r="C447" s="56"/>
      <c r="D447" s="56"/>
      <c r="E447" s="57"/>
      <c r="F447" s="56"/>
      <c r="G447" s="56"/>
      <c r="H447" s="57"/>
      <c r="I447" s="102"/>
      <c r="J447" s="125"/>
      <c r="K447" s="131" t="str">
        <f>IF(AND(G447&lt;&gt;Preferences!$I$9,Calc!B445&gt;0)," ← Position filled.",IF(AND(H447="",Calc!B445&gt;0)," ← Update New hire start date.",""))</f>
        <v/>
      </c>
    </row>
    <row r="448" spans="1:11" ht="15" customHeight="1" x14ac:dyDescent="0.2">
      <c r="A448" s="17"/>
      <c r="B448" s="55"/>
      <c r="C448" s="56"/>
      <c r="D448" s="56"/>
      <c r="E448" s="57"/>
      <c r="F448" s="56"/>
      <c r="G448" s="56"/>
      <c r="H448" s="57"/>
      <c r="I448" s="102"/>
      <c r="J448" s="125"/>
      <c r="K448" s="131" t="str">
        <f>IF(AND(G448&lt;&gt;Preferences!$I$9,Calc!B446&gt;0)," ← Position filled.",IF(AND(H448="",Calc!B446&gt;0)," ← Update New hire start date.",""))</f>
        <v/>
      </c>
    </row>
    <row r="449" spans="1:11" ht="15" customHeight="1" x14ac:dyDescent="0.2">
      <c r="A449" s="17"/>
      <c r="B449" s="55"/>
      <c r="C449" s="56"/>
      <c r="D449" s="56"/>
      <c r="E449" s="57"/>
      <c r="F449" s="56"/>
      <c r="G449" s="56"/>
      <c r="H449" s="57"/>
      <c r="I449" s="102"/>
      <c r="J449" s="125"/>
      <c r="K449" s="131" t="str">
        <f>IF(AND(G449&lt;&gt;Preferences!$I$9,Calc!B447&gt;0)," ← Position filled.",IF(AND(H449="",Calc!B447&gt;0)," ← Update New hire start date.",""))</f>
        <v/>
      </c>
    </row>
    <row r="450" spans="1:11" ht="15" customHeight="1" x14ac:dyDescent="0.2">
      <c r="A450" s="17"/>
      <c r="B450" s="55"/>
      <c r="C450" s="56"/>
      <c r="D450" s="56"/>
      <c r="E450" s="57"/>
      <c r="F450" s="56"/>
      <c r="G450" s="56"/>
      <c r="H450" s="57"/>
      <c r="I450" s="102"/>
      <c r="J450" s="125"/>
      <c r="K450" s="131" t="str">
        <f>IF(AND(G450&lt;&gt;Preferences!$I$9,Calc!B448&gt;0)," ← Position filled.",IF(AND(H450="",Calc!B448&gt;0)," ← Update New hire start date.",""))</f>
        <v/>
      </c>
    </row>
    <row r="451" spans="1:11" ht="15" customHeight="1" x14ac:dyDescent="0.2">
      <c r="A451" s="17"/>
      <c r="B451" s="55"/>
      <c r="C451" s="56"/>
      <c r="D451" s="56"/>
      <c r="E451" s="57"/>
      <c r="F451" s="56"/>
      <c r="G451" s="56"/>
      <c r="H451" s="57"/>
      <c r="I451" s="102"/>
      <c r="J451" s="125"/>
      <c r="K451" s="131" t="str">
        <f>IF(AND(G451&lt;&gt;Preferences!$I$9,Calc!B449&gt;0)," ← Position filled.",IF(AND(H451="",Calc!B449&gt;0)," ← Update New hire start date.",""))</f>
        <v/>
      </c>
    </row>
    <row r="452" spans="1:11" ht="15" customHeight="1" x14ac:dyDescent="0.2">
      <c r="A452" s="17"/>
      <c r="B452" s="55"/>
      <c r="C452" s="56"/>
      <c r="D452" s="56"/>
      <c r="E452" s="57"/>
      <c r="F452" s="56"/>
      <c r="G452" s="56"/>
      <c r="H452" s="57"/>
      <c r="I452" s="102"/>
      <c r="J452" s="125"/>
      <c r="K452" s="131" t="str">
        <f>IF(AND(G452&lt;&gt;Preferences!$I$9,Calc!B450&gt;0)," ← Position filled.",IF(AND(H452="",Calc!B450&gt;0)," ← Update New hire start date.",""))</f>
        <v/>
      </c>
    </row>
    <row r="453" spans="1:11" ht="15" customHeight="1" x14ac:dyDescent="0.2">
      <c r="A453" s="17"/>
      <c r="B453" s="55"/>
      <c r="C453" s="56"/>
      <c r="D453" s="56"/>
      <c r="E453" s="57"/>
      <c r="F453" s="56"/>
      <c r="G453" s="56"/>
      <c r="H453" s="57"/>
      <c r="I453" s="102"/>
      <c r="J453" s="125"/>
      <c r="K453" s="131" t="str">
        <f>IF(AND(G453&lt;&gt;Preferences!$I$9,Calc!B451&gt;0)," ← Position filled.",IF(AND(H453="",Calc!B451&gt;0)," ← Update New hire start date.",""))</f>
        <v/>
      </c>
    </row>
    <row r="454" spans="1:11" ht="15" customHeight="1" x14ac:dyDescent="0.2">
      <c r="A454" s="17"/>
      <c r="B454" s="55"/>
      <c r="C454" s="56"/>
      <c r="D454" s="56"/>
      <c r="E454" s="57"/>
      <c r="F454" s="56"/>
      <c r="G454" s="56"/>
      <c r="H454" s="57"/>
      <c r="I454" s="102"/>
      <c r="J454" s="125"/>
      <c r="K454" s="131" t="str">
        <f>IF(AND(G454&lt;&gt;Preferences!$I$9,Calc!B452&gt;0)," ← Position filled.",IF(AND(H454="",Calc!B452&gt;0)," ← Update New hire start date.",""))</f>
        <v/>
      </c>
    </row>
    <row r="455" spans="1:11" ht="15" customHeight="1" x14ac:dyDescent="0.2">
      <c r="A455" s="17"/>
      <c r="B455" s="55"/>
      <c r="C455" s="56"/>
      <c r="D455" s="56"/>
      <c r="E455" s="57"/>
      <c r="F455" s="56"/>
      <c r="G455" s="56"/>
      <c r="H455" s="57"/>
      <c r="I455" s="102"/>
      <c r="J455" s="125"/>
      <c r="K455" s="131" t="str">
        <f>IF(AND(G455&lt;&gt;Preferences!$I$9,Calc!B453&gt;0)," ← Position filled.",IF(AND(H455="",Calc!B453&gt;0)," ← Update New hire start date.",""))</f>
        <v/>
      </c>
    </row>
    <row r="456" spans="1:11" ht="15" customHeight="1" x14ac:dyDescent="0.2">
      <c r="A456" s="17"/>
      <c r="B456" s="55"/>
      <c r="C456" s="56"/>
      <c r="D456" s="56"/>
      <c r="E456" s="57"/>
      <c r="F456" s="56"/>
      <c r="G456" s="56"/>
      <c r="H456" s="57"/>
      <c r="I456" s="102"/>
      <c r="J456" s="125"/>
      <c r="K456" s="131" t="str">
        <f>IF(AND(G456&lt;&gt;Preferences!$I$9,Calc!B454&gt;0)," ← Position filled.",IF(AND(H456="",Calc!B454&gt;0)," ← Update New hire start date.",""))</f>
        <v/>
      </c>
    </row>
    <row r="457" spans="1:11" ht="15" customHeight="1" x14ac:dyDescent="0.2">
      <c r="A457" s="17"/>
      <c r="B457" s="55"/>
      <c r="C457" s="56"/>
      <c r="D457" s="56"/>
      <c r="E457" s="57"/>
      <c r="F457" s="56"/>
      <c r="G457" s="56"/>
      <c r="H457" s="57"/>
      <c r="I457" s="102"/>
      <c r="J457" s="125"/>
      <c r="K457" s="131" t="str">
        <f>IF(AND(G457&lt;&gt;Preferences!$I$9,Calc!B455&gt;0)," ← Position filled.",IF(AND(H457="",Calc!B455&gt;0)," ← Update New hire start date.",""))</f>
        <v/>
      </c>
    </row>
    <row r="458" spans="1:11" ht="15" customHeight="1" x14ac:dyDescent="0.2">
      <c r="A458" s="17"/>
      <c r="B458" s="55"/>
      <c r="C458" s="56"/>
      <c r="D458" s="56"/>
      <c r="E458" s="57"/>
      <c r="F458" s="56"/>
      <c r="G458" s="56"/>
      <c r="H458" s="57"/>
      <c r="I458" s="102"/>
      <c r="J458" s="125"/>
      <c r="K458" s="131" t="str">
        <f>IF(AND(G458&lt;&gt;Preferences!$I$9,Calc!B456&gt;0)," ← Position filled.",IF(AND(H458="",Calc!B456&gt;0)," ← Update New hire start date.",""))</f>
        <v/>
      </c>
    </row>
    <row r="459" spans="1:11" ht="15" customHeight="1" x14ac:dyDescent="0.2">
      <c r="A459" s="17"/>
      <c r="B459" s="55"/>
      <c r="C459" s="56"/>
      <c r="D459" s="56"/>
      <c r="E459" s="57"/>
      <c r="F459" s="56"/>
      <c r="G459" s="56"/>
      <c r="H459" s="57"/>
      <c r="I459" s="102"/>
      <c r="J459" s="125"/>
      <c r="K459" s="131" t="str">
        <f>IF(AND(G459&lt;&gt;Preferences!$I$9,Calc!B457&gt;0)," ← Position filled.",IF(AND(H459="",Calc!B457&gt;0)," ← Update New hire start date.",""))</f>
        <v/>
      </c>
    </row>
    <row r="460" spans="1:11" ht="15" customHeight="1" x14ac:dyDescent="0.2">
      <c r="A460" s="17"/>
      <c r="B460" s="55"/>
      <c r="C460" s="56"/>
      <c r="D460" s="56"/>
      <c r="E460" s="57"/>
      <c r="F460" s="56"/>
      <c r="G460" s="56"/>
      <c r="H460" s="57"/>
      <c r="I460" s="102"/>
      <c r="J460" s="125"/>
      <c r="K460" s="131" t="str">
        <f>IF(AND(G460&lt;&gt;Preferences!$I$9,Calc!B458&gt;0)," ← Position filled.",IF(AND(H460="",Calc!B458&gt;0)," ← Update New hire start date.",""))</f>
        <v/>
      </c>
    </row>
    <row r="461" spans="1:11" ht="15" customHeight="1" x14ac:dyDescent="0.2">
      <c r="A461" s="17"/>
      <c r="B461" s="55"/>
      <c r="C461" s="56"/>
      <c r="D461" s="56"/>
      <c r="E461" s="57"/>
      <c r="F461" s="56"/>
      <c r="G461" s="56"/>
      <c r="H461" s="57"/>
      <c r="I461" s="102"/>
      <c r="J461" s="125"/>
      <c r="K461" s="131" t="str">
        <f>IF(AND(G461&lt;&gt;Preferences!$I$9,Calc!B459&gt;0)," ← Position filled.",IF(AND(H461="",Calc!B459&gt;0)," ← Update New hire start date.",""))</f>
        <v/>
      </c>
    </row>
    <row r="462" spans="1:11" ht="15" customHeight="1" x14ac:dyDescent="0.2">
      <c r="A462" s="17"/>
      <c r="B462" s="55"/>
      <c r="C462" s="56"/>
      <c r="D462" s="56"/>
      <c r="E462" s="57"/>
      <c r="F462" s="56"/>
      <c r="G462" s="56"/>
      <c r="H462" s="57"/>
      <c r="I462" s="102"/>
      <c r="J462" s="125"/>
      <c r="K462" s="131" t="str">
        <f>IF(AND(G462&lt;&gt;Preferences!$I$9,Calc!B460&gt;0)," ← Position filled.",IF(AND(H462="",Calc!B460&gt;0)," ← Update New hire start date.",""))</f>
        <v/>
      </c>
    </row>
    <row r="463" spans="1:11" ht="15" customHeight="1" x14ac:dyDescent="0.2">
      <c r="A463" s="17"/>
      <c r="B463" s="55"/>
      <c r="C463" s="56"/>
      <c r="D463" s="56"/>
      <c r="E463" s="57"/>
      <c r="F463" s="56"/>
      <c r="G463" s="56"/>
      <c r="H463" s="57"/>
      <c r="I463" s="102"/>
      <c r="J463" s="125"/>
      <c r="K463" s="131" t="str">
        <f>IF(AND(G463&lt;&gt;Preferences!$I$9,Calc!B461&gt;0)," ← Position filled.",IF(AND(H463="",Calc!B461&gt;0)," ← Update New hire start date.",""))</f>
        <v/>
      </c>
    </row>
    <row r="464" spans="1:11" ht="15" customHeight="1" x14ac:dyDescent="0.2">
      <c r="A464" s="17"/>
      <c r="B464" s="55"/>
      <c r="C464" s="56"/>
      <c r="D464" s="56"/>
      <c r="E464" s="57"/>
      <c r="F464" s="56"/>
      <c r="G464" s="56"/>
      <c r="H464" s="57"/>
      <c r="I464" s="102"/>
      <c r="J464" s="125"/>
      <c r="K464" s="131" t="str">
        <f>IF(AND(G464&lt;&gt;Preferences!$I$9,Calc!B462&gt;0)," ← Position filled.",IF(AND(H464="",Calc!B462&gt;0)," ← Update New hire start date.",""))</f>
        <v/>
      </c>
    </row>
    <row r="465" spans="1:11" ht="15" customHeight="1" x14ac:dyDescent="0.2">
      <c r="A465" s="17"/>
      <c r="B465" s="55"/>
      <c r="C465" s="56"/>
      <c r="D465" s="56"/>
      <c r="E465" s="57"/>
      <c r="F465" s="56"/>
      <c r="G465" s="56"/>
      <c r="H465" s="57"/>
      <c r="I465" s="102"/>
      <c r="J465" s="125"/>
      <c r="K465" s="131" t="str">
        <f>IF(AND(G465&lt;&gt;Preferences!$I$9,Calc!B463&gt;0)," ← Position filled.",IF(AND(H465="",Calc!B463&gt;0)," ← Update New hire start date.",""))</f>
        <v/>
      </c>
    </row>
    <row r="466" spans="1:11" ht="15" customHeight="1" x14ac:dyDescent="0.2">
      <c r="A466" s="17"/>
      <c r="B466" s="55"/>
      <c r="C466" s="56"/>
      <c r="D466" s="56"/>
      <c r="E466" s="57"/>
      <c r="F466" s="56"/>
      <c r="G466" s="56"/>
      <c r="H466" s="57"/>
      <c r="I466" s="102"/>
      <c r="J466" s="125"/>
      <c r="K466" s="131" t="str">
        <f>IF(AND(G466&lt;&gt;Preferences!$I$9,Calc!B464&gt;0)," ← Position filled.",IF(AND(H466="",Calc!B464&gt;0)," ← Update New hire start date.",""))</f>
        <v/>
      </c>
    </row>
    <row r="467" spans="1:11" ht="15" customHeight="1" x14ac:dyDescent="0.2">
      <c r="A467" s="17"/>
      <c r="B467" s="55"/>
      <c r="C467" s="56"/>
      <c r="D467" s="56"/>
      <c r="E467" s="57"/>
      <c r="F467" s="56"/>
      <c r="G467" s="56"/>
      <c r="H467" s="57"/>
      <c r="I467" s="102"/>
      <c r="J467" s="125"/>
      <c r="K467" s="131" t="str">
        <f>IF(AND(G467&lt;&gt;Preferences!$I$9,Calc!B465&gt;0)," ← Position filled.",IF(AND(H467="",Calc!B465&gt;0)," ← Update New hire start date.",""))</f>
        <v/>
      </c>
    </row>
    <row r="468" spans="1:11" ht="15" customHeight="1" x14ac:dyDescent="0.2">
      <c r="A468" s="17"/>
      <c r="B468" s="55"/>
      <c r="C468" s="56"/>
      <c r="D468" s="56"/>
      <c r="E468" s="57"/>
      <c r="F468" s="56"/>
      <c r="G468" s="56"/>
      <c r="H468" s="57"/>
      <c r="I468" s="102"/>
      <c r="J468" s="125"/>
      <c r="K468" s="131" t="str">
        <f>IF(AND(G468&lt;&gt;Preferences!$I$9,Calc!B466&gt;0)," ← Position filled.",IF(AND(H468="",Calc!B466&gt;0)," ← Update New hire start date.",""))</f>
        <v/>
      </c>
    </row>
    <row r="469" spans="1:11" ht="15" customHeight="1" x14ac:dyDescent="0.2">
      <c r="A469" s="17"/>
      <c r="B469" s="55"/>
      <c r="C469" s="56"/>
      <c r="D469" s="56"/>
      <c r="E469" s="57"/>
      <c r="F469" s="56"/>
      <c r="G469" s="56"/>
      <c r="H469" s="57"/>
      <c r="I469" s="102"/>
      <c r="J469" s="125"/>
      <c r="K469" s="131" t="str">
        <f>IF(AND(G469&lt;&gt;Preferences!$I$9,Calc!B467&gt;0)," ← Position filled.",IF(AND(H469="",Calc!B467&gt;0)," ← Update New hire start date.",""))</f>
        <v/>
      </c>
    </row>
    <row r="470" spans="1:11" ht="15" customHeight="1" x14ac:dyDescent="0.2">
      <c r="A470" s="17"/>
      <c r="B470" s="55"/>
      <c r="C470" s="56"/>
      <c r="D470" s="56"/>
      <c r="E470" s="57"/>
      <c r="F470" s="56"/>
      <c r="G470" s="56"/>
      <c r="H470" s="57"/>
      <c r="I470" s="102"/>
      <c r="J470" s="125"/>
      <c r="K470" s="131" t="str">
        <f>IF(AND(G470&lt;&gt;Preferences!$I$9,Calc!B468&gt;0)," ← Position filled.",IF(AND(H470="",Calc!B468&gt;0)," ← Update New hire start date.",""))</f>
        <v/>
      </c>
    </row>
    <row r="471" spans="1:11" ht="15" customHeight="1" x14ac:dyDescent="0.2">
      <c r="A471" s="17"/>
      <c r="B471" s="55"/>
      <c r="C471" s="56"/>
      <c r="D471" s="56"/>
      <c r="E471" s="57"/>
      <c r="F471" s="56"/>
      <c r="G471" s="56"/>
      <c r="H471" s="57"/>
      <c r="I471" s="102"/>
      <c r="J471" s="125"/>
      <c r="K471" s="131" t="str">
        <f>IF(AND(G471&lt;&gt;Preferences!$I$9,Calc!B469&gt;0)," ← Position filled.",IF(AND(H471="",Calc!B469&gt;0)," ← Update New hire start date.",""))</f>
        <v/>
      </c>
    </row>
    <row r="472" spans="1:11" ht="15" customHeight="1" x14ac:dyDescent="0.2">
      <c r="A472" s="17"/>
      <c r="B472" s="55"/>
      <c r="C472" s="56"/>
      <c r="D472" s="56"/>
      <c r="E472" s="57"/>
      <c r="F472" s="56"/>
      <c r="G472" s="56"/>
      <c r="H472" s="57"/>
      <c r="I472" s="102"/>
      <c r="J472" s="125"/>
      <c r="K472" s="131" t="str">
        <f>IF(AND(G472&lt;&gt;Preferences!$I$9,Calc!B470&gt;0)," ← Position filled.",IF(AND(H472="",Calc!B470&gt;0)," ← Update New hire start date.",""))</f>
        <v/>
      </c>
    </row>
    <row r="473" spans="1:11" ht="15" customHeight="1" x14ac:dyDescent="0.2">
      <c r="A473" s="17"/>
      <c r="B473" s="55"/>
      <c r="C473" s="56"/>
      <c r="D473" s="56"/>
      <c r="E473" s="57"/>
      <c r="F473" s="56"/>
      <c r="G473" s="56"/>
      <c r="H473" s="57"/>
      <c r="I473" s="102"/>
      <c r="J473" s="125"/>
      <c r="K473" s="131" t="str">
        <f>IF(AND(G473&lt;&gt;Preferences!$I$9,Calc!B471&gt;0)," ← Position filled.",IF(AND(H473="",Calc!B471&gt;0)," ← Update New hire start date.",""))</f>
        <v/>
      </c>
    </row>
    <row r="474" spans="1:11" ht="15" customHeight="1" x14ac:dyDescent="0.2">
      <c r="A474" s="17"/>
      <c r="B474" s="55"/>
      <c r="C474" s="56"/>
      <c r="D474" s="56"/>
      <c r="E474" s="57"/>
      <c r="F474" s="56"/>
      <c r="G474" s="56"/>
      <c r="H474" s="57"/>
      <c r="I474" s="102"/>
      <c r="J474" s="125"/>
      <c r="K474" s="131" t="str">
        <f>IF(AND(G474&lt;&gt;Preferences!$I$9,Calc!B472&gt;0)," ← Position filled.",IF(AND(H474="",Calc!B472&gt;0)," ← Update New hire start date.",""))</f>
        <v/>
      </c>
    </row>
    <row r="475" spans="1:11" ht="15" customHeight="1" x14ac:dyDescent="0.2">
      <c r="A475" s="17"/>
      <c r="B475" s="55"/>
      <c r="C475" s="56"/>
      <c r="D475" s="56"/>
      <c r="E475" s="57"/>
      <c r="F475" s="56"/>
      <c r="G475" s="56"/>
      <c r="H475" s="57"/>
      <c r="I475" s="102"/>
      <c r="J475" s="125"/>
      <c r="K475" s="131" t="str">
        <f>IF(AND(G475&lt;&gt;Preferences!$I$9,Calc!B473&gt;0)," ← Position filled.",IF(AND(H475="",Calc!B473&gt;0)," ← Update New hire start date.",""))</f>
        <v/>
      </c>
    </row>
    <row r="476" spans="1:11" ht="15" customHeight="1" x14ac:dyDescent="0.2">
      <c r="A476" s="17"/>
      <c r="B476" s="55"/>
      <c r="C476" s="56"/>
      <c r="D476" s="56"/>
      <c r="E476" s="57"/>
      <c r="F476" s="56"/>
      <c r="G476" s="56"/>
      <c r="H476" s="57"/>
      <c r="I476" s="102"/>
      <c r="J476" s="125"/>
      <c r="K476" s="131" t="str">
        <f>IF(AND(G476&lt;&gt;Preferences!$I$9,Calc!B474&gt;0)," ← Position filled.",IF(AND(H476="",Calc!B474&gt;0)," ← Update New hire start date.",""))</f>
        <v/>
      </c>
    </row>
    <row r="477" spans="1:11" ht="15" customHeight="1" x14ac:dyDescent="0.2">
      <c r="A477" s="17"/>
      <c r="B477" s="55"/>
      <c r="C477" s="56"/>
      <c r="D477" s="56"/>
      <c r="E477" s="57"/>
      <c r="F477" s="56"/>
      <c r="G477" s="56"/>
      <c r="H477" s="57"/>
      <c r="I477" s="102"/>
      <c r="J477" s="125"/>
      <c r="K477" s="131" t="str">
        <f>IF(AND(G477&lt;&gt;Preferences!$I$9,Calc!B475&gt;0)," ← Position filled.",IF(AND(H477="",Calc!B475&gt;0)," ← Update New hire start date.",""))</f>
        <v/>
      </c>
    </row>
    <row r="478" spans="1:11" ht="15" customHeight="1" x14ac:dyDescent="0.2">
      <c r="A478" s="17"/>
      <c r="B478" s="55"/>
      <c r="C478" s="56"/>
      <c r="D478" s="56"/>
      <c r="E478" s="57"/>
      <c r="F478" s="56"/>
      <c r="G478" s="56"/>
      <c r="H478" s="57"/>
      <c r="I478" s="102"/>
      <c r="J478" s="125"/>
      <c r="K478" s="131" t="str">
        <f>IF(AND(G478&lt;&gt;Preferences!$I$9,Calc!B476&gt;0)," ← Position filled.",IF(AND(H478="",Calc!B476&gt;0)," ← Update New hire start date.",""))</f>
        <v/>
      </c>
    </row>
    <row r="479" spans="1:11" ht="15" customHeight="1" x14ac:dyDescent="0.2">
      <c r="A479" s="17"/>
      <c r="B479" s="55"/>
      <c r="C479" s="56"/>
      <c r="D479" s="56"/>
      <c r="E479" s="57"/>
      <c r="F479" s="56"/>
      <c r="G479" s="56"/>
      <c r="H479" s="57"/>
      <c r="I479" s="102"/>
      <c r="J479" s="125"/>
      <c r="K479" s="131" t="str">
        <f>IF(AND(G479&lt;&gt;Preferences!$I$9,Calc!B477&gt;0)," ← Position filled.",IF(AND(H479="",Calc!B477&gt;0)," ← Update New hire start date.",""))</f>
        <v/>
      </c>
    </row>
    <row r="480" spans="1:11" ht="15" customHeight="1" x14ac:dyDescent="0.2">
      <c r="A480" s="17"/>
      <c r="B480" s="55"/>
      <c r="C480" s="56"/>
      <c r="D480" s="56"/>
      <c r="E480" s="57"/>
      <c r="F480" s="56"/>
      <c r="G480" s="56"/>
      <c r="H480" s="57"/>
      <c r="I480" s="102"/>
      <c r="J480" s="125"/>
      <c r="K480" s="131" t="str">
        <f>IF(AND(G480&lt;&gt;Preferences!$I$9,Calc!B478&gt;0)," ← Position filled.",IF(AND(H480="",Calc!B478&gt;0)," ← Update New hire start date.",""))</f>
        <v/>
      </c>
    </row>
    <row r="481" spans="1:11" ht="15" customHeight="1" x14ac:dyDescent="0.2">
      <c r="A481" s="17"/>
      <c r="B481" s="55"/>
      <c r="C481" s="56"/>
      <c r="D481" s="56"/>
      <c r="E481" s="57"/>
      <c r="F481" s="56"/>
      <c r="G481" s="56"/>
      <c r="H481" s="57"/>
      <c r="I481" s="102"/>
      <c r="J481" s="125"/>
      <c r="K481" s="131" t="str">
        <f>IF(AND(G481&lt;&gt;Preferences!$I$9,Calc!B479&gt;0)," ← Position filled.",IF(AND(H481="",Calc!B479&gt;0)," ← Update New hire start date.",""))</f>
        <v/>
      </c>
    </row>
    <row r="482" spans="1:11" ht="15" customHeight="1" x14ac:dyDescent="0.2">
      <c r="A482" s="17"/>
      <c r="B482" s="55"/>
      <c r="C482" s="56"/>
      <c r="D482" s="56"/>
      <c r="E482" s="57"/>
      <c r="F482" s="56"/>
      <c r="G482" s="56"/>
      <c r="H482" s="57"/>
      <c r="I482" s="102"/>
      <c r="J482" s="125"/>
      <c r="K482" s="131" t="str">
        <f>IF(AND(G482&lt;&gt;Preferences!$I$9,Calc!B480&gt;0)," ← Position filled.",IF(AND(H482="",Calc!B480&gt;0)," ← Update New hire start date.",""))</f>
        <v/>
      </c>
    </row>
    <row r="483" spans="1:11" ht="15" customHeight="1" x14ac:dyDescent="0.2">
      <c r="A483" s="17"/>
      <c r="B483" s="55"/>
      <c r="C483" s="56"/>
      <c r="D483" s="56"/>
      <c r="E483" s="57"/>
      <c r="F483" s="56"/>
      <c r="G483" s="56"/>
      <c r="H483" s="57"/>
      <c r="I483" s="102"/>
      <c r="J483" s="125"/>
      <c r="K483" s="131" t="str">
        <f>IF(AND(G483&lt;&gt;Preferences!$I$9,Calc!B481&gt;0)," ← Position filled.",IF(AND(H483="",Calc!B481&gt;0)," ← Update New hire start date.",""))</f>
        <v/>
      </c>
    </row>
    <row r="484" spans="1:11" ht="15" customHeight="1" x14ac:dyDescent="0.2">
      <c r="A484" s="17"/>
      <c r="B484" s="55"/>
      <c r="C484" s="56"/>
      <c r="D484" s="56"/>
      <c r="E484" s="57"/>
      <c r="F484" s="56"/>
      <c r="G484" s="56"/>
      <c r="H484" s="57"/>
      <c r="I484" s="102"/>
      <c r="J484" s="125"/>
      <c r="K484" s="131" t="str">
        <f>IF(AND(G484&lt;&gt;Preferences!$I$9,Calc!B482&gt;0)," ← Position filled.",IF(AND(H484="",Calc!B482&gt;0)," ← Update New hire start date.",""))</f>
        <v/>
      </c>
    </row>
    <row r="485" spans="1:11" ht="15" customHeight="1" x14ac:dyDescent="0.2">
      <c r="A485" s="17"/>
      <c r="B485" s="55"/>
      <c r="C485" s="56"/>
      <c r="D485" s="56"/>
      <c r="E485" s="57"/>
      <c r="F485" s="56"/>
      <c r="G485" s="56"/>
      <c r="H485" s="57"/>
      <c r="I485" s="102"/>
      <c r="J485" s="125"/>
      <c r="K485" s="131" t="str">
        <f>IF(AND(G485&lt;&gt;Preferences!$I$9,Calc!B483&gt;0)," ← Position filled.",IF(AND(H485="",Calc!B483&gt;0)," ← Update New hire start date.",""))</f>
        <v/>
      </c>
    </row>
    <row r="486" spans="1:11" ht="15" customHeight="1" x14ac:dyDescent="0.2">
      <c r="A486" s="17"/>
      <c r="B486" s="55"/>
      <c r="C486" s="56"/>
      <c r="D486" s="56"/>
      <c r="E486" s="57"/>
      <c r="F486" s="56"/>
      <c r="G486" s="56"/>
      <c r="H486" s="57"/>
      <c r="I486" s="102"/>
      <c r="J486" s="125"/>
      <c r="K486" s="131" t="str">
        <f>IF(AND(G486&lt;&gt;Preferences!$I$9,Calc!B484&gt;0)," ← Position filled.",IF(AND(H486="",Calc!B484&gt;0)," ← Update New hire start date.",""))</f>
        <v/>
      </c>
    </row>
    <row r="487" spans="1:11" ht="15" customHeight="1" x14ac:dyDescent="0.2">
      <c r="A487" s="17"/>
      <c r="B487" s="55"/>
      <c r="C487" s="56"/>
      <c r="D487" s="56"/>
      <c r="E487" s="57"/>
      <c r="F487" s="56"/>
      <c r="G487" s="56"/>
      <c r="H487" s="57"/>
      <c r="I487" s="102"/>
      <c r="J487" s="125"/>
      <c r="K487" s="131" t="str">
        <f>IF(AND(G487&lt;&gt;Preferences!$I$9,Calc!B485&gt;0)," ← Position filled.",IF(AND(H487="",Calc!B485&gt;0)," ← Update New hire start date.",""))</f>
        <v/>
      </c>
    </row>
    <row r="488" spans="1:11" ht="15" customHeight="1" x14ac:dyDescent="0.2">
      <c r="A488" s="17"/>
      <c r="B488" s="55"/>
      <c r="C488" s="56"/>
      <c r="D488" s="56"/>
      <c r="E488" s="57"/>
      <c r="F488" s="56"/>
      <c r="G488" s="56"/>
      <c r="H488" s="57"/>
      <c r="I488" s="102"/>
      <c r="J488" s="125"/>
      <c r="K488" s="131" t="str">
        <f>IF(AND(G488&lt;&gt;Preferences!$I$9,Calc!B486&gt;0)," ← Position filled.",IF(AND(H488="",Calc!B486&gt;0)," ← Update New hire start date.",""))</f>
        <v/>
      </c>
    </row>
    <row r="489" spans="1:11" ht="15" customHeight="1" x14ac:dyDescent="0.2">
      <c r="A489" s="17"/>
      <c r="B489" s="55"/>
      <c r="C489" s="56"/>
      <c r="D489" s="56"/>
      <c r="E489" s="57"/>
      <c r="F489" s="56"/>
      <c r="G489" s="56"/>
      <c r="H489" s="57"/>
      <c r="I489" s="102"/>
      <c r="J489" s="125"/>
      <c r="K489" s="131" t="str">
        <f>IF(AND(G489&lt;&gt;Preferences!$I$9,Calc!B487&gt;0)," ← Position filled.",IF(AND(H489="",Calc!B487&gt;0)," ← Update New hire start date.",""))</f>
        <v/>
      </c>
    </row>
    <row r="490" spans="1:11" ht="15" customHeight="1" x14ac:dyDescent="0.2">
      <c r="A490" s="17"/>
      <c r="B490" s="55"/>
      <c r="C490" s="56"/>
      <c r="D490" s="56"/>
      <c r="E490" s="57"/>
      <c r="F490" s="56"/>
      <c r="G490" s="56"/>
      <c r="H490" s="57"/>
      <c r="I490" s="102"/>
      <c r="J490" s="125"/>
      <c r="K490" s="131" t="str">
        <f>IF(AND(G490&lt;&gt;Preferences!$I$9,Calc!B488&gt;0)," ← Position filled.",IF(AND(H490="",Calc!B488&gt;0)," ← Update New hire start date.",""))</f>
        <v/>
      </c>
    </row>
    <row r="491" spans="1:11" ht="15" customHeight="1" x14ac:dyDescent="0.2">
      <c r="A491" s="17"/>
      <c r="B491" s="55"/>
      <c r="C491" s="56"/>
      <c r="D491" s="56"/>
      <c r="E491" s="57"/>
      <c r="F491" s="56"/>
      <c r="G491" s="56"/>
      <c r="H491" s="57"/>
      <c r="I491" s="102"/>
      <c r="J491" s="125"/>
      <c r="K491" s="131" t="str">
        <f>IF(AND(G491&lt;&gt;Preferences!$I$9,Calc!B489&gt;0)," ← Position filled.",IF(AND(H491="",Calc!B489&gt;0)," ← Update New hire start date.",""))</f>
        <v/>
      </c>
    </row>
    <row r="492" spans="1:11" ht="15" customHeight="1" x14ac:dyDescent="0.2">
      <c r="A492" s="17"/>
      <c r="B492" s="55"/>
      <c r="C492" s="56"/>
      <c r="D492" s="56"/>
      <c r="E492" s="57"/>
      <c r="F492" s="56"/>
      <c r="G492" s="56"/>
      <c r="H492" s="57"/>
      <c r="I492" s="102"/>
      <c r="J492" s="125"/>
      <c r="K492" s="131" t="str">
        <f>IF(AND(G492&lt;&gt;Preferences!$I$9,Calc!B490&gt;0)," ← Position filled.",IF(AND(H492="",Calc!B490&gt;0)," ← Update New hire start date.",""))</f>
        <v/>
      </c>
    </row>
    <row r="493" spans="1:11" ht="15" customHeight="1" x14ac:dyDescent="0.2">
      <c r="A493" s="17"/>
      <c r="B493" s="55"/>
      <c r="C493" s="56"/>
      <c r="D493" s="56"/>
      <c r="E493" s="57"/>
      <c r="F493" s="56"/>
      <c r="G493" s="56"/>
      <c r="H493" s="57"/>
      <c r="I493" s="102"/>
      <c r="J493" s="125"/>
      <c r="K493" s="131" t="str">
        <f>IF(AND(G493&lt;&gt;Preferences!$I$9,Calc!B491&gt;0)," ← Position filled.",IF(AND(H493="",Calc!B491&gt;0)," ← Update New hire start date.",""))</f>
        <v/>
      </c>
    </row>
    <row r="494" spans="1:11" ht="15" customHeight="1" x14ac:dyDescent="0.2">
      <c r="A494" s="17"/>
      <c r="B494" s="55"/>
      <c r="C494" s="56"/>
      <c r="D494" s="56"/>
      <c r="E494" s="57"/>
      <c r="F494" s="56"/>
      <c r="G494" s="56"/>
      <c r="H494" s="57"/>
      <c r="I494" s="102"/>
      <c r="J494" s="125"/>
      <c r="K494" s="131" t="str">
        <f>IF(AND(G494&lt;&gt;Preferences!$I$9,Calc!B492&gt;0)," ← Position filled.",IF(AND(H494="",Calc!B492&gt;0)," ← Update New hire start date.",""))</f>
        <v/>
      </c>
    </row>
    <row r="495" spans="1:11" ht="15" customHeight="1" x14ac:dyDescent="0.2">
      <c r="A495" s="17"/>
      <c r="B495" s="55"/>
      <c r="C495" s="56"/>
      <c r="D495" s="56"/>
      <c r="E495" s="57"/>
      <c r="F495" s="56"/>
      <c r="G495" s="56"/>
      <c r="H495" s="57"/>
      <c r="I495" s="102"/>
      <c r="J495" s="125"/>
      <c r="K495" s="131" t="str">
        <f>IF(AND(G495&lt;&gt;Preferences!$I$9,Calc!B493&gt;0)," ← Position filled.",IF(AND(H495="",Calc!B493&gt;0)," ← Update New hire start date.",""))</f>
        <v/>
      </c>
    </row>
    <row r="496" spans="1:11" ht="15" customHeight="1" x14ac:dyDescent="0.2">
      <c r="A496" s="17"/>
      <c r="B496" s="55"/>
      <c r="C496" s="56"/>
      <c r="D496" s="56"/>
      <c r="E496" s="57"/>
      <c r="F496" s="56"/>
      <c r="G496" s="56"/>
      <c r="H496" s="57"/>
      <c r="I496" s="102"/>
      <c r="J496" s="125"/>
      <c r="K496" s="131" t="str">
        <f>IF(AND(G496&lt;&gt;Preferences!$I$9,Calc!B494&gt;0)," ← Position filled.",IF(AND(H496="",Calc!B494&gt;0)," ← Update New hire start date.",""))</f>
        <v/>
      </c>
    </row>
    <row r="497" spans="1:11" ht="15" customHeight="1" x14ac:dyDescent="0.2">
      <c r="A497" s="17"/>
      <c r="B497" s="55"/>
      <c r="C497" s="56"/>
      <c r="D497" s="56"/>
      <c r="E497" s="57"/>
      <c r="F497" s="56"/>
      <c r="G497" s="56"/>
      <c r="H497" s="57"/>
      <c r="I497" s="102"/>
      <c r="J497" s="125"/>
      <c r="K497" s="131" t="str">
        <f>IF(AND(G497&lt;&gt;Preferences!$I$9,Calc!B495&gt;0)," ← Position filled.",IF(AND(H497="",Calc!B495&gt;0)," ← Update New hire start date.",""))</f>
        <v/>
      </c>
    </row>
    <row r="498" spans="1:11" ht="15" customHeight="1" x14ac:dyDescent="0.2">
      <c r="A498" s="17"/>
      <c r="B498" s="55"/>
      <c r="C498" s="56"/>
      <c r="D498" s="56"/>
      <c r="E498" s="57"/>
      <c r="F498" s="56"/>
      <c r="G498" s="56"/>
      <c r="H498" s="57"/>
      <c r="I498" s="102"/>
      <c r="J498" s="125"/>
      <c r="K498" s="131" t="str">
        <f>IF(AND(G498&lt;&gt;Preferences!$I$9,Calc!B496&gt;0)," ← Position filled.",IF(AND(H498="",Calc!B496&gt;0)," ← Update New hire start date.",""))</f>
        <v/>
      </c>
    </row>
    <row r="499" spans="1:11" ht="15" customHeight="1" x14ac:dyDescent="0.2">
      <c r="A499" s="17"/>
      <c r="B499" s="55"/>
      <c r="C499" s="56"/>
      <c r="D499" s="56"/>
      <c r="E499" s="57"/>
      <c r="F499" s="56"/>
      <c r="G499" s="56"/>
      <c r="H499" s="57"/>
      <c r="I499" s="102"/>
      <c r="J499" s="125"/>
      <c r="K499" s="131" t="str">
        <f>IF(AND(G499&lt;&gt;Preferences!$I$9,Calc!B497&gt;0)," ← Position filled.",IF(AND(H499="",Calc!B497&gt;0)," ← Update New hire start date.",""))</f>
        <v/>
      </c>
    </row>
    <row r="500" spans="1:11" ht="15" customHeight="1" x14ac:dyDescent="0.2">
      <c r="A500" s="17"/>
      <c r="B500" s="55"/>
      <c r="C500" s="56"/>
      <c r="D500" s="56"/>
      <c r="E500" s="57"/>
      <c r="F500" s="56"/>
      <c r="G500" s="56"/>
      <c r="H500" s="57"/>
      <c r="I500" s="102"/>
      <c r="J500" s="125"/>
      <c r="K500" s="131" t="str">
        <f>IF(AND(G500&lt;&gt;Preferences!$I$9,Calc!B498&gt;0)," ← Position filled.",IF(AND(H500="",Calc!B498&gt;0)," ← Update New hire start date.",""))</f>
        <v/>
      </c>
    </row>
    <row r="501" spans="1:11" ht="15" customHeight="1" x14ac:dyDescent="0.2">
      <c r="A501" s="17"/>
      <c r="B501" s="55"/>
      <c r="C501" s="56"/>
      <c r="D501" s="56"/>
      <c r="E501" s="57"/>
      <c r="F501" s="56"/>
      <c r="G501" s="56"/>
      <c r="H501" s="57"/>
      <c r="I501" s="102"/>
      <c r="J501" s="125"/>
      <c r="K501" s="131" t="str">
        <f>IF(AND(G501&lt;&gt;Preferences!$I$9,Calc!B499&gt;0)," ← Position filled.",IF(AND(H501="",Calc!B499&gt;0)," ← Update New hire start date.",""))</f>
        <v/>
      </c>
    </row>
    <row r="502" spans="1:11" ht="15" customHeight="1" x14ac:dyDescent="0.2">
      <c r="A502" s="17"/>
      <c r="B502" s="55"/>
      <c r="C502" s="56"/>
      <c r="D502" s="56"/>
      <c r="E502" s="57"/>
      <c r="F502" s="56"/>
      <c r="G502" s="56"/>
      <c r="H502" s="57"/>
      <c r="I502" s="102"/>
      <c r="J502" s="125"/>
      <c r="K502" s="131" t="str">
        <f>IF(AND(G502&lt;&gt;Preferences!$I$9,Calc!B500&gt;0)," ← Position filled.",IF(AND(H502="",Calc!B500&gt;0)," ← Update New hire start date.",""))</f>
        <v/>
      </c>
    </row>
    <row r="503" spans="1:11" ht="15" customHeight="1" x14ac:dyDescent="0.2">
      <c r="A503" s="17"/>
      <c r="B503" s="55"/>
      <c r="C503" s="56"/>
      <c r="D503" s="56"/>
      <c r="E503" s="57"/>
      <c r="F503" s="56"/>
      <c r="G503" s="56"/>
      <c r="H503" s="57"/>
      <c r="I503" s="102"/>
      <c r="J503" s="125"/>
      <c r="K503" s="131" t="str">
        <f>IF(AND(G503&lt;&gt;Preferences!$I$9,Calc!B501&gt;0)," ← Position filled.",IF(AND(H503="",Calc!B501&gt;0)," ← Update New hire start date.",""))</f>
        <v/>
      </c>
    </row>
    <row r="504" spans="1:11" ht="15" customHeight="1" x14ac:dyDescent="0.2">
      <c r="A504" s="17"/>
      <c r="B504" s="55"/>
      <c r="C504" s="56"/>
      <c r="D504" s="56"/>
      <c r="E504" s="57"/>
      <c r="F504" s="56"/>
      <c r="G504" s="56"/>
      <c r="H504" s="57"/>
      <c r="I504" s="102"/>
      <c r="J504" s="125"/>
      <c r="K504" s="131" t="str">
        <f>IF(AND(G504&lt;&gt;Preferences!$I$9,Calc!B502&gt;0)," ← Position filled.",IF(AND(H504="",Calc!B502&gt;0)," ← Update New hire start date.",""))</f>
        <v/>
      </c>
    </row>
    <row r="505" spans="1:11" ht="15" customHeight="1" x14ac:dyDescent="0.2">
      <c r="A505" s="17"/>
      <c r="B505" s="55"/>
      <c r="C505" s="56"/>
      <c r="D505" s="56"/>
      <c r="E505" s="57"/>
      <c r="F505" s="56"/>
      <c r="G505" s="56"/>
      <c r="H505" s="57"/>
      <c r="I505" s="102"/>
      <c r="J505" s="125"/>
      <c r="K505" s="131" t="str">
        <f>IF(AND(G505&lt;&gt;Preferences!$I$9,Calc!B503&gt;0)," ← Position filled.",IF(AND(H505="",Calc!B503&gt;0)," ← Update New hire start date.",""))</f>
        <v/>
      </c>
    </row>
    <row r="506" spans="1:11" ht="15" customHeight="1" x14ac:dyDescent="0.2">
      <c r="A506" s="17"/>
      <c r="B506" s="55"/>
      <c r="C506" s="56"/>
      <c r="D506" s="56"/>
      <c r="E506" s="57"/>
      <c r="F506" s="56"/>
      <c r="G506" s="56"/>
      <c r="H506" s="57"/>
      <c r="I506" s="102"/>
      <c r="J506" s="125"/>
      <c r="K506" s="131" t="str">
        <f>IF(AND(G506&lt;&gt;Preferences!$I$9,Calc!B504&gt;0)," ← Position filled.",IF(AND(H506="",Calc!B504&gt;0)," ← Update New hire start date.",""))</f>
        <v/>
      </c>
    </row>
    <row r="507" spans="1:11" ht="15" customHeight="1" x14ac:dyDescent="0.2">
      <c r="A507" s="17"/>
      <c r="B507" s="55"/>
      <c r="C507" s="56"/>
      <c r="D507" s="56"/>
      <c r="E507" s="57"/>
      <c r="F507" s="56"/>
      <c r="G507" s="56"/>
      <c r="H507" s="57"/>
      <c r="I507" s="102"/>
      <c r="J507" s="125"/>
      <c r="K507" s="131" t="str">
        <f>IF(AND(G507&lt;&gt;Preferences!$I$9,Calc!B505&gt;0)," ← Position filled.",IF(AND(H507="",Calc!B505&gt;0)," ← Update New hire start date.",""))</f>
        <v/>
      </c>
    </row>
    <row r="508" spans="1:11" ht="15" customHeight="1" x14ac:dyDescent="0.2">
      <c r="A508" s="17"/>
      <c r="B508" s="55"/>
      <c r="C508" s="56"/>
      <c r="D508" s="56"/>
      <c r="E508" s="57"/>
      <c r="F508" s="56"/>
      <c r="G508" s="56"/>
      <c r="H508" s="57"/>
      <c r="I508" s="102"/>
      <c r="J508" s="125"/>
      <c r="K508" s="131" t="str">
        <f>IF(AND(G508&lt;&gt;Preferences!$I$9,Calc!B506&gt;0)," ← Position filled.",IF(AND(H508="",Calc!B506&gt;0)," ← Update New hire start date.",""))</f>
        <v/>
      </c>
    </row>
    <row r="509" spans="1:11" ht="15" customHeight="1" x14ac:dyDescent="0.2">
      <c r="A509" s="17"/>
      <c r="B509" s="55"/>
      <c r="C509" s="56"/>
      <c r="D509" s="56"/>
      <c r="E509" s="57"/>
      <c r="F509" s="56"/>
      <c r="G509" s="56"/>
      <c r="H509" s="57"/>
      <c r="I509" s="102"/>
      <c r="J509" s="125"/>
      <c r="K509" s="131" t="str">
        <f>IF(AND(G509&lt;&gt;Preferences!$I$9,Calc!B507&gt;0)," ← Position filled.",IF(AND(H509="",Calc!B507&gt;0)," ← Update New hire start date.",""))</f>
        <v/>
      </c>
    </row>
    <row r="510" spans="1:11" ht="15" customHeight="1" x14ac:dyDescent="0.2">
      <c r="A510" s="17"/>
      <c r="B510" s="55"/>
      <c r="C510" s="56"/>
      <c r="D510" s="56"/>
      <c r="E510" s="57"/>
      <c r="F510" s="56"/>
      <c r="G510" s="56"/>
      <c r="H510" s="57"/>
      <c r="I510" s="102"/>
      <c r="J510" s="125"/>
      <c r="K510" s="131" t="str">
        <f>IF(AND(G510&lt;&gt;Preferences!$I$9,Calc!B508&gt;0)," ← Position filled.",IF(AND(H510="",Calc!B508&gt;0)," ← Update New hire start date.",""))</f>
        <v/>
      </c>
    </row>
    <row r="511" spans="1:11" ht="15" customHeight="1" x14ac:dyDescent="0.2">
      <c r="A511" s="17"/>
      <c r="B511" s="55"/>
      <c r="C511" s="56"/>
      <c r="D511" s="56"/>
      <c r="E511" s="57"/>
      <c r="F511" s="56"/>
      <c r="G511" s="56"/>
      <c r="H511" s="57"/>
      <c r="I511" s="102"/>
      <c r="J511" s="125"/>
      <c r="K511" s="131" t="str">
        <f>IF(AND(G511&lt;&gt;Preferences!$I$9,Calc!B509&gt;0)," ← Position filled.",IF(AND(H511="",Calc!B509&gt;0)," ← Update New hire start date.",""))</f>
        <v/>
      </c>
    </row>
    <row r="512" spans="1:11" ht="15" customHeight="1" x14ac:dyDescent="0.2">
      <c r="A512" s="17"/>
      <c r="B512" s="55"/>
      <c r="C512" s="56"/>
      <c r="D512" s="56"/>
      <c r="E512" s="57"/>
      <c r="F512" s="56"/>
      <c r="G512" s="56"/>
      <c r="H512" s="57"/>
      <c r="I512" s="102"/>
      <c r="J512" s="125"/>
      <c r="K512" s="131" t="str">
        <f>IF(AND(G512&lt;&gt;Preferences!$I$9,Calc!B510&gt;0)," ← Position filled.",IF(AND(H512="",Calc!B510&gt;0)," ← Update New hire start date.",""))</f>
        <v/>
      </c>
    </row>
    <row r="513" spans="1:11" ht="15" customHeight="1" x14ac:dyDescent="0.2">
      <c r="A513" s="17"/>
      <c r="B513" s="55"/>
      <c r="C513" s="56"/>
      <c r="D513" s="56"/>
      <c r="E513" s="57"/>
      <c r="F513" s="56"/>
      <c r="G513" s="56"/>
      <c r="H513" s="57"/>
      <c r="I513" s="102"/>
      <c r="J513" s="125"/>
      <c r="K513" s="131" t="str">
        <f>IF(AND(G513&lt;&gt;Preferences!$I$9,Calc!B511&gt;0)," ← Position filled.",IF(AND(H513="",Calc!B511&gt;0)," ← Update New hire start date.",""))</f>
        <v/>
      </c>
    </row>
    <row r="514" spans="1:11" ht="15" customHeight="1" x14ac:dyDescent="0.2">
      <c r="A514" s="17"/>
      <c r="B514" s="55"/>
      <c r="C514" s="56"/>
      <c r="D514" s="56"/>
      <c r="E514" s="57"/>
      <c r="F514" s="56"/>
      <c r="G514" s="56"/>
      <c r="H514" s="57"/>
      <c r="I514" s="102"/>
      <c r="J514" s="125"/>
      <c r="K514" s="131" t="str">
        <f>IF(AND(G514&lt;&gt;Preferences!$I$9,Calc!B512&gt;0)," ← Position filled.",IF(AND(H514="",Calc!B512&gt;0)," ← Update New hire start date.",""))</f>
        <v/>
      </c>
    </row>
    <row r="515" spans="1:11" ht="15" customHeight="1" x14ac:dyDescent="0.2">
      <c r="A515" s="17"/>
      <c r="B515" s="55"/>
      <c r="C515" s="56"/>
      <c r="D515" s="56"/>
      <c r="E515" s="57"/>
      <c r="F515" s="56"/>
      <c r="G515" s="56"/>
      <c r="H515" s="57"/>
      <c r="I515" s="102"/>
      <c r="J515" s="125"/>
      <c r="K515" s="131" t="str">
        <f>IF(AND(G515&lt;&gt;Preferences!$I$9,Calc!B513&gt;0)," ← Position filled.",IF(AND(H515="",Calc!B513&gt;0)," ← Update New hire start date.",""))</f>
        <v/>
      </c>
    </row>
    <row r="516" spans="1:11" ht="15" customHeight="1" x14ac:dyDescent="0.2">
      <c r="A516" s="17"/>
      <c r="B516" s="55"/>
      <c r="C516" s="56"/>
      <c r="D516" s="56"/>
      <c r="E516" s="57"/>
      <c r="F516" s="56"/>
      <c r="G516" s="56"/>
      <c r="H516" s="57"/>
      <c r="I516" s="102"/>
      <c r="J516" s="125"/>
      <c r="K516" s="131" t="str">
        <f>IF(AND(G516&lt;&gt;Preferences!$I$9,Calc!B514&gt;0)," ← Position filled.",IF(AND(H516="",Calc!B514&gt;0)," ← Update New hire start date.",""))</f>
        <v/>
      </c>
    </row>
    <row r="517" spans="1:11" ht="15" customHeight="1" x14ac:dyDescent="0.2">
      <c r="A517" s="17"/>
      <c r="B517" s="55"/>
      <c r="C517" s="56"/>
      <c r="D517" s="56"/>
      <c r="E517" s="57"/>
      <c r="F517" s="56"/>
      <c r="G517" s="56"/>
      <c r="H517" s="57"/>
      <c r="I517" s="102"/>
      <c r="J517" s="125"/>
      <c r="K517" s="131" t="str">
        <f>IF(AND(G517&lt;&gt;Preferences!$I$9,Calc!B515&gt;0)," ← Position filled.",IF(AND(H517="",Calc!B515&gt;0)," ← Update New hire start date.",""))</f>
        <v/>
      </c>
    </row>
    <row r="518" spans="1:11" ht="15" customHeight="1" x14ac:dyDescent="0.2">
      <c r="A518" s="17"/>
      <c r="B518" s="55"/>
      <c r="C518" s="56"/>
      <c r="D518" s="56"/>
      <c r="E518" s="57"/>
      <c r="F518" s="56"/>
      <c r="G518" s="56"/>
      <c r="H518" s="57"/>
      <c r="I518" s="102"/>
      <c r="J518" s="125"/>
      <c r="K518" s="131" t="str">
        <f>IF(AND(G518&lt;&gt;Preferences!$I$9,Calc!B516&gt;0)," ← Position filled.",IF(AND(H518="",Calc!B516&gt;0)," ← Update New hire start date.",""))</f>
        <v/>
      </c>
    </row>
    <row r="519" spans="1:11" ht="15" customHeight="1" x14ac:dyDescent="0.2">
      <c r="A519" s="17"/>
      <c r="B519" s="55"/>
      <c r="C519" s="56"/>
      <c r="D519" s="56"/>
      <c r="E519" s="57"/>
      <c r="F519" s="56"/>
      <c r="G519" s="56"/>
      <c r="H519" s="57"/>
      <c r="I519" s="102"/>
      <c r="J519" s="125"/>
      <c r="K519" s="131" t="str">
        <f>IF(AND(G519&lt;&gt;Preferences!$I$9,Calc!B517&gt;0)," ← Position filled.",IF(AND(H519="",Calc!B517&gt;0)," ← Update New hire start date.",""))</f>
        <v/>
      </c>
    </row>
    <row r="520" spans="1:11" ht="15" customHeight="1" x14ac:dyDescent="0.2">
      <c r="A520" s="17"/>
      <c r="B520" s="55"/>
      <c r="C520" s="56"/>
      <c r="D520" s="56"/>
      <c r="E520" s="57"/>
      <c r="F520" s="56"/>
      <c r="G520" s="56"/>
      <c r="H520" s="57"/>
      <c r="I520" s="102"/>
      <c r="J520" s="125"/>
      <c r="K520" s="131" t="str">
        <f>IF(AND(G520&lt;&gt;Preferences!$I$9,Calc!B518&gt;0)," ← Position filled.",IF(AND(H520="",Calc!B518&gt;0)," ← Update New hire start date.",""))</f>
        <v/>
      </c>
    </row>
    <row r="521" spans="1:11" ht="15" customHeight="1" x14ac:dyDescent="0.2">
      <c r="A521" s="17"/>
      <c r="B521" s="55"/>
      <c r="C521" s="56"/>
      <c r="D521" s="56"/>
      <c r="E521" s="57"/>
      <c r="F521" s="56"/>
      <c r="G521" s="56"/>
      <c r="H521" s="57"/>
      <c r="I521" s="102"/>
      <c r="J521" s="125"/>
      <c r="K521" s="131" t="str">
        <f>IF(AND(G521&lt;&gt;Preferences!$I$9,Calc!B519&gt;0)," ← Position filled.",IF(AND(H521="",Calc!B519&gt;0)," ← Update New hire start date.",""))</f>
        <v/>
      </c>
    </row>
    <row r="522" spans="1:11" ht="15" customHeight="1" x14ac:dyDescent="0.2">
      <c r="A522" s="17"/>
      <c r="B522" s="55"/>
      <c r="C522" s="56"/>
      <c r="D522" s="56"/>
      <c r="E522" s="57"/>
      <c r="F522" s="56"/>
      <c r="G522" s="56"/>
      <c r="H522" s="57"/>
      <c r="I522" s="102"/>
      <c r="J522" s="125"/>
      <c r="K522" s="131" t="str">
        <f>IF(AND(G522&lt;&gt;Preferences!$I$9,Calc!B520&gt;0)," ← Position filled.",IF(AND(H522="",Calc!B520&gt;0)," ← Update New hire start date.",""))</f>
        <v/>
      </c>
    </row>
    <row r="523" spans="1:11" ht="15" customHeight="1" x14ac:dyDescent="0.2">
      <c r="A523" s="17"/>
      <c r="B523" s="55"/>
      <c r="C523" s="56"/>
      <c r="D523" s="56"/>
      <c r="E523" s="57"/>
      <c r="F523" s="56"/>
      <c r="G523" s="56"/>
      <c r="H523" s="57"/>
      <c r="I523" s="102"/>
      <c r="J523" s="125"/>
      <c r="K523" s="131" t="str">
        <f>IF(AND(G523&lt;&gt;Preferences!$I$9,Calc!B521&gt;0)," ← Position filled.",IF(AND(H523="",Calc!B521&gt;0)," ← Update New hire start date.",""))</f>
        <v/>
      </c>
    </row>
    <row r="524" spans="1:11" ht="15" customHeight="1" x14ac:dyDescent="0.2">
      <c r="A524" s="17"/>
      <c r="B524" s="55"/>
      <c r="C524" s="56"/>
      <c r="D524" s="56"/>
      <c r="E524" s="57"/>
      <c r="F524" s="56"/>
      <c r="G524" s="56"/>
      <c r="H524" s="57"/>
      <c r="I524" s="102"/>
      <c r="J524" s="125"/>
      <c r="K524" s="131" t="str">
        <f>IF(AND(G524&lt;&gt;Preferences!$I$9,Calc!B522&gt;0)," ← Position filled.",IF(AND(H524="",Calc!B522&gt;0)," ← Update New hire start date.",""))</f>
        <v/>
      </c>
    </row>
    <row r="525" spans="1:11" ht="15" customHeight="1" x14ac:dyDescent="0.2">
      <c r="A525" s="17"/>
      <c r="B525" s="55"/>
      <c r="C525" s="56"/>
      <c r="D525" s="56"/>
      <c r="E525" s="57"/>
      <c r="F525" s="56"/>
      <c r="G525" s="56"/>
      <c r="H525" s="57"/>
      <c r="I525" s="102"/>
      <c r="J525" s="125"/>
      <c r="K525" s="131" t="str">
        <f>IF(AND(G525&lt;&gt;Preferences!$I$9,Calc!B523&gt;0)," ← Position filled.",IF(AND(H525="",Calc!B523&gt;0)," ← Update New hire start date.",""))</f>
        <v/>
      </c>
    </row>
    <row r="526" spans="1:11" ht="15" customHeight="1" x14ac:dyDescent="0.2">
      <c r="A526" s="17"/>
      <c r="B526" s="55"/>
      <c r="C526" s="56"/>
      <c r="D526" s="56"/>
      <c r="E526" s="57"/>
      <c r="F526" s="56"/>
      <c r="G526" s="56"/>
      <c r="H526" s="57"/>
      <c r="I526" s="102"/>
      <c r="J526" s="125"/>
      <c r="K526" s="131" t="str">
        <f>IF(AND(G526&lt;&gt;Preferences!$I$9,Calc!B524&gt;0)," ← Position filled.",IF(AND(H526="",Calc!B524&gt;0)," ← Update New hire start date.",""))</f>
        <v/>
      </c>
    </row>
    <row r="527" spans="1:11" ht="15" customHeight="1" x14ac:dyDescent="0.2">
      <c r="A527" s="17"/>
      <c r="B527" s="55"/>
      <c r="C527" s="56"/>
      <c r="D527" s="56"/>
      <c r="E527" s="57"/>
      <c r="F527" s="56"/>
      <c r="G527" s="56"/>
      <c r="H527" s="57"/>
      <c r="I527" s="102"/>
      <c r="J527" s="125"/>
      <c r="K527" s="131" t="str">
        <f>IF(AND(G527&lt;&gt;Preferences!$I$9,Calc!B525&gt;0)," ← Position filled.",IF(AND(H527="",Calc!B525&gt;0)," ← Update New hire start date.",""))</f>
        <v/>
      </c>
    </row>
    <row r="528" spans="1:11" ht="15" customHeight="1" x14ac:dyDescent="0.2">
      <c r="A528" s="17"/>
      <c r="B528" s="55"/>
      <c r="C528" s="56"/>
      <c r="D528" s="56"/>
      <c r="E528" s="57"/>
      <c r="F528" s="56"/>
      <c r="G528" s="56"/>
      <c r="H528" s="57"/>
      <c r="I528" s="102"/>
      <c r="J528" s="125"/>
      <c r="K528" s="131" t="str">
        <f>IF(AND(G528&lt;&gt;Preferences!$I$9,Calc!B526&gt;0)," ← Position filled.",IF(AND(H528="",Calc!B526&gt;0)," ← Update New hire start date.",""))</f>
        <v/>
      </c>
    </row>
    <row r="529" spans="1:11" ht="15" customHeight="1" x14ac:dyDescent="0.2">
      <c r="A529" s="17"/>
      <c r="B529" s="55"/>
      <c r="C529" s="56"/>
      <c r="D529" s="56"/>
      <c r="E529" s="57"/>
      <c r="F529" s="56"/>
      <c r="G529" s="56"/>
      <c r="H529" s="57"/>
      <c r="I529" s="102"/>
      <c r="J529" s="125"/>
      <c r="K529" s="131" t="str">
        <f>IF(AND(G529&lt;&gt;Preferences!$I$9,Calc!B527&gt;0)," ← Position filled.",IF(AND(H529="",Calc!B527&gt;0)," ← Update New hire start date.",""))</f>
        <v/>
      </c>
    </row>
    <row r="530" spans="1:11" ht="15" customHeight="1" x14ac:dyDescent="0.2">
      <c r="A530" s="17"/>
      <c r="B530" s="55"/>
      <c r="C530" s="56"/>
      <c r="D530" s="56"/>
      <c r="E530" s="57"/>
      <c r="F530" s="56"/>
      <c r="G530" s="56"/>
      <c r="H530" s="57"/>
      <c r="I530" s="102"/>
      <c r="J530" s="125"/>
      <c r="K530" s="131" t="str">
        <f>IF(AND(G530&lt;&gt;Preferences!$I$9,Calc!B528&gt;0)," ← Position filled.",IF(AND(H530="",Calc!B528&gt;0)," ← Update New hire start date.",""))</f>
        <v/>
      </c>
    </row>
    <row r="531" spans="1:11" ht="15" customHeight="1" x14ac:dyDescent="0.2">
      <c r="A531" s="17"/>
      <c r="B531" s="55"/>
      <c r="C531" s="56"/>
      <c r="D531" s="56"/>
      <c r="E531" s="57"/>
      <c r="F531" s="56"/>
      <c r="G531" s="56"/>
      <c r="H531" s="57"/>
      <c r="I531" s="102"/>
      <c r="J531" s="125"/>
      <c r="K531" s="131" t="str">
        <f>IF(AND(G531&lt;&gt;Preferences!$I$9,Calc!B529&gt;0)," ← Position filled.",IF(AND(H531="",Calc!B529&gt;0)," ← Update New hire start date.",""))</f>
        <v/>
      </c>
    </row>
    <row r="532" spans="1:11" ht="15" customHeight="1" x14ac:dyDescent="0.2">
      <c r="A532" s="17"/>
      <c r="B532" s="55"/>
      <c r="C532" s="56"/>
      <c r="D532" s="56"/>
      <c r="E532" s="57"/>
      <c r="F532" s="56"/>
      <c r="G532" s="56"/>
      <c r="H532" s="57"/>
      <c r="I532" s="102"/>
      <c r="J532" s="125"/>
      <c r="K532" s="131" t="str">
        <f>IF(AND(G532&lt;&gt;Preferences!$I$9,Calc!B530&gt;0)," ← Position filled.",IF(AND(H532="",Calc!B530&gt;0)," ← Update New hire start date.",""))</f>
        <v/>
      </c>
    </row>
    <row r="533" spans="1:11" ht="15" customHeight="1" x14ac:dyDescent="0.2">
      <c r="A533" s="17"/>
      <c r="B533" s="55"/>
      <c r="C533" s="56"/>
      <c r="D533" s="56"/>
      <c r="E533" s="57"/>
      <c r="F533" s="56"/>
      <c r="G533" s="56"/>
      <c r="H533" s="57"/>
      <c r="I533" s="102"/>
      <c r="J533" s="125"/>
      <c r="K533" s="131" t="str">
        <f>IF(AND(G533&lt;&gt;Preferences!$I$9,Calc!B531&gt;0)," ← Position filled.",IF(AND(H533="",Calc!B531&gt;0)," ← Update New hire start date.",""))</f>
        <v/>
      </c>
    </row>
    <row r="534" spans="1:11" ht="15" customHeight="1" x14ac:dyDescent="0.2">
      <c r="A534" s="17"/>
      <c r="B534" s="55"/>
      <c r="C534" s="56"/>
      <c r="D534" s="56"/>
      <c r="E534" s="57"/>
      <c r="F534" s="56"/>
      <c r="G534" s="56"/>
      <c r="H534" s="57"/>
      <c r="I534" s="102"/>
      <c r="J534" s="125"/>
      <c r="K534" s="131" t="str">
        <f>IF(AND(G534&lt;&gt;Preferences!$I$9,Calc!B532&gt;0)," ← Position filled.",IF(AND(H534="",Calc!B532&gt;0)," ← Update New hire start date.",""))</f>
        <v/>
      </c>
    </row>
    <row r="535" spans="1:11" ht="15" customHeight="1" x14ac:dyDescent="0.2">
      <c r="A535" s="17"/>
      <c r="B535" s="55"/>
      <c r="C535" s="56"/>
      <c r="D535" s="56"/>
      <c r="E535" s="57"/>
      <c r="F535" s="56"/>
      <c r="G535" s="56"/>
      <c r="H535" s="57"/>
      <c r="I535" s="102"/>
      <c r="J535" s="125"/>
      <c r="K535" s="131" t="str">
        <f>IF(AND(G535&lt;&gt;Preferences!$I$9,Calc!B533&gt;0)," ← Position filled.",IF(AND(H535="",Calc!B533&gt;0)," ← Update New hire start date.",""))</f>
        <v/>
      </c>
    </row>
    <row r="536" spans="1:11" ht="15" customHeight="1" x14ac:dyDescent="0.2">
      <c r="A536" s="17"/>
      <c r="B536" s="55"/>
      <c r="C536" s="56"/>
      <c r="D536" s="56"/>
      <c r="E536" s="57"/>
      <c r="F536" s="56"/>
      <c r="G536" s="56"/>
      <c r="H536" s="57"/>
      <c r="I536" s="102"/>
      <c r="J536" s="125"/>
      <c r="K536" s="131" t="str">
        <f>IF(AND(G536&lt;&gt;Preferences!$I$9,Calc!B534&gt;0)," ← Position filled.",IF(AND(H536="",Calc!B534&gt;0)," ← Update New hire start date.",""))</f>
        <v/>
      </c>
    </row>
    <row r="537" spans="1:11" ht="15" customHeight="1" x14ac:dyDescent="0.2">
      <c r="A537" s="17"/>
      <c r="B537" s="55"/>
      <c r="C537" s="56"/>
      <c r="D537" s="56"/>
      <c r="E537" s="57"/>
      <c r="F537" s="56"/>
      <c r="G537" s="56"/>
      <c r="H537" s="57"/>
      <c r="I537" s="102"/>
      <c r="J537" s="125"/>
      <c r="K537" s="131" t="str">
        <f>IF(AND(G537&lt;&gt;Preferences!$I$9,Calc!B535&gt;0)," ← Position filled.",IF(AND(H537="",Calc!B535&gt;0)," ← Update New hire start date.",""))</f>
        <v/>
      </c>
    </row>
    <row r="538" spans="1:11" ht="15" customHeight="1" x14ac:dyDescent="0.2">
      <c r="A538" s="17"/>
      <c r="B538" s="55"/>
      <c r="C538" s="56"/>
      <c r="D538" s="56"/>
      <c r="E538" s="57"/>
      <c r="F538" s="56"/>
      <c r="G538" s="56"/>
      <c r="H538" s="57"/>
      <c r="I538" s="102"/>
      <c r="J538" s="125"/>
      <c r="K538" s="131" t="str">
        <f>IF(AND(G538&lt;&gt;Preferences!$I$9,Calc!B536&gt;0)," ← Position filled.",IF(AND(H538="",Calc!B536&gt;0)," ← Update New hire start date.",""))</f>
        <v/>
      </c>
    </row>
    <row r="539" spans="1:11" ht="15" customHeight="1" x14ac:dyDescent="0.2">
      <c r="A539" s="17"/>
      <c r="B539" s="55"/>
      <c r="C539" s="56"/>
      <c r="D539" s="56"/>
      <c r="E539" s="57"/>
      <c r="F539" s="56"/>
      <c r="G539" s="56"/>
      <c r="H539" s="57"/>
      <c r="I539" s="102"/>
      <c r="J539" s="125"/>
      <c r="K539" s="131" t="str">
        <f>IF(AND(G539&lt;&gt;Preferences!$I$9,Calc!B537&gt;0)," ← Position filled.",IF(AND(H539="",Calc!B537&gt;0)," ← Update New hire start date.",""))</f>
        <v/>
      </c>
    </row>
    <row r="540" spans="1:11" ht="15" customHeight="1" x14ac:dyDescent="0.2">
      <c r="A540" s="17"/>
      <c r="B540" s="55"/>
      <c r="C540" s="56"/>
      <c r="D540" s="56"/>
      <c r="E540" s="57"/>
      <c r="F540" s="56"/>
      <c r="G540" s="56"/>
      <c r="H540" s="57"/>
      <c r="I540" s="102"/>
      <c r="J540" s="125"/>
      <c r="K540" s="131" t="str">
        <f>IF(AND(G540&lt;&gt;Preferences!$I$9,Calc!B538&gt;0)," ← Position filled.",IF(AND(H540="",Calc!B538&gt;0)," ← Update New hire start date.",""))</f>
        <v/>
      </c>
    </row>
    <row r="541" spans="1:11" ht="15" customHeight="1" x14ac:dyDescent="0.2">
      <c r="A541" s="17"/>
      <c r="B541" s="55"/>
      <c r="C541" s="56"/>
      <c r="D541" s="56"/>
      <c r="E541" s="57"/>
      <c r="F541" s="56"/>
      <c r="G541" s="56"/>
      <c r="H541" s="57"/>
      <c r="I541" s="102"/>
      <c r="J541" s="125"/>
      <c r="K541" s="131" t="str">
        <f>IF(AND(G541&lt;&gt;Preferences!$I$9,Calc!B539&gt;0)," ← Position filled.",IF(AND(H541="",Calc!B539&gt;0)," ← Update New hire start date.",""))</f>
        <v/>
      </c>
    </row>
    <row r="542" spans="1:11" ht="15" customHeight="1" x14ac:dyDescent="0.2">
      <c r="A542" s="17"/>
      <c r="B542" s="55"/>
      <c r="C542" s="56"/>
      <c r="D542" s="56"/>
      <c r="E542" s="57"/>
      <c r="F542" s="56"/>
      <c r="G542" s="56"/>
      <c r="H542" s="57"/>
      <c r="I542" s="102"/>
      <c r="J542" s="125"/>
      <c r="K542" s="131" t="str">
        <f>IF(AND(G542&lt;&gt;Preferences!$I$9,Calc!B540&gt;0)," ← Position filled.",IF(AND(H542="",Calc!B540&gt;0)," ← Update New hire start date.",""))</f>
        <v/>
      </c>
    </row>
    <row r="543" spans="1:11" ht="15" customHeight="1" x14ac:dyDescent="0.2">
      <c r="A543" s="17"/>
      <c r="B543" s="55"/>
      <c r="C543" s="56"/>
      <c r="D543" s="56"/>
      <c r="E543" s="57"/>
      <c r="F543" s="56"/>
      <c r="G543" s="56"/>
      <c r="H543" s="57"/>
      <c r="I543" s="102"/>
      <c r="J543" s="125"/>
      <c r="K543" s="131" t="str">
        <f>IF(AND(G543&lt;&gt;Preferences!$I$9,Calc!B541&gt;0)," ← Position filled.",IF(AND(H543="",Calc!B541&gt;0)," ← Update New hire start date.",""))</f>
        <v/>
      </c>
    </row>
    <row r="544" spans="1:11" ht="15" customHeight="1" x14ac:dyDescent="0.2">
      <c r="A544" s="17"/>
      <c r="B544" s="55"/>
      <c r="C544" s="56"/>
      <c r="D544" s="56"/>
      <c r="E544" s="57"/>
      <c r="F544" s="56"/>
      <c r="G544" s="56"/>
      <c r="H544" s="57"/>
      <c r="I544" s="102"/>
      <c r="J544" s="125"/>
      <c r="K544" s="131" t="str">
        <f>IF(AND(G544&lt;&gt;Preferences!$I$9,Calc!B542&gt;0)," ← Position filled.",IF(AND(H544="",Calc!B542&gt;0)," ← Update New hire start date.",""))</f>
        <v/>
      </c>
    </row>
    <row r="545" spans="1:11" ht="15" customHeight="1" x14ac:dyDescent="0.2">
      <c r="A545" s="17"/>
      <c r="B545" s="55"/>
      <c r="C545" s="56"/>
      <c r="D545" s="56"/>
      <c r="E545" s="57"/>
      <c r="F545" s="56"/>
      <c r="G545" s="56"/>
      <c r="H545" s="57"/>
      <c r="I545" s="102"/>
      <c r="J545" s="125"/>
      <c r="K545" s="131" t="str">
        <f>IF(AND(G545&lt;&gt;Preferences!$I$9,Calc!B543&gt;0)," ← Position filled.",IF(AND(H545="",Calc!B543&gt;0)," ← Update New hire start date.",""))</f>
        <v/>
      </c>
    </row>
    <row r="546" spans="1:11" ht="15" customHeight="1" x14ac:dyDescent="0.2">
      <c r="A546" s="17"/>
      <c r="B546" s="55"/>
      <c r="C546" s="56"/>
      <c r="D546" s="56"/>
      <c r="E546" s="57"/>
      <c r="F546" s="56"/>
      <c r="G546" s="56"/>
      <c r="H546" s="57"/>
      <c r="I546" s="102"/>
      <c r="J546" s="125"/>
      <c r="K546" s="131" t="str">
        <f>IF(AND(G546&lt;&gt;Preferences!$I$9,Calc!B544&gt;0)," ← Position filled.",IF(AND(H546="",Calc!B544&gt;0)," ← Update New hire start date.",""))</f>
        <v/>
      </c>
    </row>
    <row r="547" spans="1:11" ht="15" customHeight="1" x14ac:dyDescent="0.2">
      <c r="A547" s="17"/>
      <c r="B547" s="55"/>
      <c r="C547" s="56"/>
      <c r="D547" s="56"/>
      <c r="E547" s="57"/>
      <c r="F547" s="56"/>
      <c r="G547" s="56"/>
      <c r="H547" s="57"/>
      <c r="I547" s="102"/>
      <c r="J547" s="125"/>
      <c r="K547" s="131" t="str">
        <f>IF(AND(G547&lt;&gt;Preferences!$I$9,Calc!B545&gt;0)," ← Position filled.",IF(AND(H547="",Calc!B545&gt;0)," ← Update New hire start date.",""))</f>
        <v/>
      </c>
    </row>
    <row r="548" spans="1:11" ht="15" customHeight="1" x14ac:dyDescent="0.2">
      <c r="A548" s="17"/>
      <c r="B548" s="55"/>
      <c r="C548" s="56"/>
      <c r="D548" s="56"/>
      <c r="E548" s="57"/>
      <c r="F548" s="56"/>
      <c r="G548" s="56"/>
      <c r="H548" s="57"/>
      <c r="I548" s="102"/>
      <c r="J548" s="125"/>
      <c r="K548" s="131" t="str">
        <f>IF(AND(G548&lt;&gt;Preferences!$I$9,Calc!B546&gt;0)," ← Position filled.",IF(AND(H548="",Calc!B546&gt;0)," ← Update New hire start date.",""))</f>
        <v/>
      </c>
    </row>
    <row r="549" spans="1:11" ht="15" customHeight="1" x14ac:dyDescent="0.2">
      <c r="A549" s="17"/>
      <c r="B549" s="55"/>
      <c r="C549" s="56"/>
      <c r="D549" s="56"/>
      <c r="E549" s="57"/>
      <c r="F549" s="56"/>
      <c r="G549" s="56"/>
      <c r="H549" s="57"/>
      <c r="I549" s="102"/>
      <c r="J549" s="125"/>
      <c r="K549" s="131" t="str">
        <f>IF(AND(G549&lt;&gt;Preferences!$I$9,Calc!B547&gt;0)," ← Position filled.",IF(AND(H549="",Calc!B547&gt;0)," ← Update New hire start date.",""))</f>
        <v/>
      </c>
    </row>
    <row r="550" spans="1:11" ht="15" customHeight="1" x14ac:dyDescent="0.2">
      <c r="A550" s="17"/>
      <c r="B550" s="55"/>
      <c r="C550" s="56"/>
      <c r="D550" s="56"/>
      <c r="E550" s="57"/>
      <c r="F550" s="56"/>
      <c r="G550" s="56"/>
      <c r="H550" s="57"/>
      <c r="I550" s="102"/>
      <c r="J550" s="125"/>
      <c r="K550" s="131" t="str">
        <f>IF(AND(G550&lt;&gt;Preferences!$I$9,Calc!B548&gt;0)," ← Position filled.",IF(AND(H550="",Calc!B548&gt;0)," ← Update New hire start date.",""))</f>
        <v/>
      </c>
    </row>
    <row r="551" spans="1:11" ht="15" customHeight="1" x14ac:dyDescent="0.2">
      <c r="A551" s="17"/>
      <c r="B551" s="55"/>
      <c r="C551" s="56"/>
      <c r="D551" s="56"/>
      <c r="E551" s="57"/>
      <c r="F551" s="56"/>
      <c r="G551" s="56"/>
      <c r="H551" s="57"/>
      <c r="I551" s="102"/>
      <c r="J551" s="125"/>
      <c r="K551" s="131" t="str">
        <f>IF(AND(G551&lt;&gt;Preferences!$I$9,Calc!B549&gt;0)," ← Position filled.",IF(AND(H551="",Calc!B549&gt;0)," ← Update New hire start date.",""))</f>
        <v/>
      </c>
    </row>
    <row r="552" spans="1:11" ht="15" customHeight="1" x14ac:dyDescent="0.2">
      <c r="A552" s="17"/>
      <c r="B552" s="55"/>
      <c r="C552" s="56"/>
      <c r="D552" s="56"/>
      <c r="E552" s="57"/>
      <c r="F552" s="56"/>
      <c r="G552" s="56"/>
      <c r="H552" s="57"/>
      <c r="I552" s="102"/>
      <c r="J552" s="125"/>
      <c r="K552" s="131" t="str">
        <f>IF(AND(G552&lt;&gt;Preferences!$I$9,Calc!B550&gt;0)," ← Position filled.",IF(AND(H552="",Calc!B550&gt;0)," ← Update New hire start date.",""))</f>
        <v/>
      </c>
    </row>
    <row r="553" spans="1:11" ht="15" customHeight="1" x14ac:dyDescent="0.2">
      <c r="A553" s="17"/>
      <c r="B553" s="55"/>
      <c r="C553" s="56"/>
      <c r="D553" s="56"/>
      <c r="E553" s="57"/>
      <c r="F553" s="56"/>
      <c r="G553" s="56"/>
      <c r="H553" s="57"/>
      <c r="I553" s="102"/>
      <c r="J553" s="125"/>
      <c r="K553" s="131" t="str">
        <f>IF(AND(G553&lt;&gt;Preferences!$I$9,Calc!B551&gt;0)," ← Position filled.",IF(AND(H553="",Calc!B551&gt;0)," ← Update New hire start date.",""))</f>
        <v/>
      </c>
    </row>
    <row r="554" spans="1:11" ht="15" customHeight="1" x14ac:dyDescent="0.2">
      <c r="A554" s="17"/>
      <c r="B554" s="55"/>
      <c r="C554" s="56"/>
      <c r="D554" s="56"/>
      <c r="E554" s="57"/>
      <c r="F554" s="56"/>
      <c r="G554" s="56"/>
      <c r="H554" s="57"/>
      <c r="I554" s="102"/>
      <c r="J554" s="125"/>
      <c r="K554" s="131" t="str">
        <f>IF(AND(G554&lt;&gt;Preferences!$I$9,Calc!B552&gt;0)," ← Position filled.",IF(AND(H554="",Calc!B552&gt;0)," ← Update New hire start date.",""))</f>
        <v/>
      </c>
    </row>
    <row r="555" spans="1:11" ht="15" customHeight="1" x14ac:dyDescent="0.2">
      <c r="A555" s="17"/>
      <c r="B555" s="55"/>
      <c r="C555" s="56"/>
      <c r="D555" s="56"/>
      <c r="E555" s="57"/>
      <c r="F555" s="56"/>
      <c r="G555" s="56"/>
      <c r="H555" s="57"/>
      <c r="I555" s="102"/>
      <c r="J555" s="125"/>
      <c r="K555" s="131" t="str">
        <f>IF(AND(G555&lt;&gt;Preferences!$I$9,Calc!B553&gt;0)," ← Position filled.",IF(AND(H555="",Calc!B553&gt;0)," ← Update New hire start date.",""))</f>
        <v/>
      </c>
    </row>
    <row r="556" spans="1:11" ht="15" customHeight="1" x14ac:dyDescent="0.2">
      <c r="A556" s="17"/>
      <c r="B556" s="55"/>
      <c r="C556" s="56"/>
      <c r="D556" s="56"/>
      <c r="E556" s="57"/>
      <c r="F556" s="56"/>
      <c r="G556" s="56"/>
      <c r="H556" s="57"/>
      <c r="I556" s="102"/>
      <c r="J556" s="125"/>
      <c r="K556" s="131" t="str">
        <f>IF(AND(G556&lt;&gt;Preferences!$I$9,Calc!B554&gt;0)," ← Position filled.",IF(AND(H556="",Calc!B554&gt;0)," ← Update New hire start date.",""))</f>
        <v/>
      </c>
    </row>
    <row r="557" spans="1:11" ht="15" customHeight="1" x14ac:dyDescent="0.2">
      <c r="A557" s="17"/>
      <c r="B557" s="55"/>
      <c r="C557" s="56"/>
      <c r="D557" s="56"/>
      <c r="E557" s="57"/>
      <c r="F557" s="56"/>
      <c r="G557" s="56"/>
      <c r="H557" s="57"/>
      <c r="I557" s="102"/>
      <c r="J557" s="125"/>
      <c r="K557" s="131" t="str">
        <f>IF(AND(G557&lt;&gt;Preferences!$I$9,Calc!B555&gt;0)," ← Position filled.",IF(AND(H557="",Calc!B555&gt;0)," ← Update New hire start date.",""))</f>
        <v/>
      </c>
    </row>
    <row r="558" spans="1:11" ht="15" customHeight="1" x14ac:dyDescent="0.2">
      <c r="A558" s="17"/>
      <c r="B558" s="55"/>
      <c r="C558" s="56"/>
      <c r="D558" s="56"/>
      <c r="E558" s="57"/>
      <c r="F558" s="56"/>
      <c r="G558" s="56"/>
      <c r="H558" s="57"/>
      <c r="I558" s="102"/>
      <c r="J558" s="125"/>
      <c r="K558" s="131" t="str">
        <f>IF(AND(G558&lt;&gt;Preferences!$I$9,Calc!B556&gt;0)," ← Position filled.",IF(AND(H558="",Calc!B556&gt;0)," ← Update New hire start date.",""))</f>
        <v/>
      </c>
    </row>
    <row r="559" spans="1:11" ht="15" customHeight="1" x14ac:dyDescent="0.2">
      <c r="A559" s="17"/>
      <c r="B559" s="55"/>
      <c r="C559" s="56"/>
      <c r="D559" s="56"/>
      <c r="E559" s="57"/>
      <c r="F559" s="56"/>
      <c r="G559" s="56"/>
      <c r="H559" s="57"/>
      <c r="I559" s="102"/>
      <c r="J559" s="125"/>
      <c r="K559" s="131" t="str">
        <f>IF(AND(G559&lt;&gt;Preferences!$I$9,Calc!B557&gt;0)," ← Position filled.",IF(AND(H559="",Calc!B557&gt;0)," ← Update New hire start date.",""))</f>
        <v/>
      </c>
    </row>
    <row r="560" spans="1:11" ht="15" customHeight="1" x14ac:dyDescent="0.2">
      <c r="A560" s="17"/>
      <c r="B560" s="55"/>
      <c r="C560" s="56"/>
      <c r="D560" s="56"/>
      <c r="E560" s="57"/>
      <c r="F560" s="56"/>
      <c r="G560" s="56"/>
      <c r="H560" s="57"/>
      <c r="I560" s="102"/>
      <c r="J560" s="125"/>
      <c r="K560" s="131" t="str">
        <f>IF(AND(G560&lt;&gt;Preferences!$I$9,Calc!B558&gt;0)," ← Position filled.",IF(AND(H560="",Calc!B558&gt;0)," ← Update New hire start date.",""))</f>
        <v/>
      </c>
    </row>
    <row r="561" spans="1:11" ht="15" customHeight="1" x14ac:dyDescent="0.2">
      <c r="A561" s="17"/>
      <c r="B561" s="55"/>
      <c r="C561" s="56"/>
      <c r="D561" s="56"/>
      <c r="E561" s="57"/>
      <c r="F561" s="56"/>
      <c r="G561" s="56"/>
      <c r="H561" s="57"/>
      <c r="I561" s="102"/>
      <c r="J561" s="125"/>
      <c r="K561" s="131" t="str">
        <f>IF(AND(G561&lt;&gt;Preferences!$I$9,Calc!B559&gt;0)," ← Position filled.",IF(AND(H561="",Calc!B559&gt;0)," ← Update New hire start date.",""))</f>
        <v/>
      </c>
    </row>
    <row r="562" spans="1:11" ht="15" customHeight="1" x14ac:dyDescent="0.2">
      <c r="A562" s="17"/>
      <c r="B562" s="55"/>
      <c r="C562" s="56"/>
      <c r="D562" s="56"/>
      <c r="E562" s="57"/>
      <c r="F562" s="56"/>
      <c r="G562" s="56"/>
      <c r="H562" s="57"/>
      <c r="I562" s="102"/>
      <c r="J562" s="125"/>
      <c r="K562" s="131" t="str">
        <f>IF(AND(G562&lt;&gt;Preferences!$I$9,Calc!B560&gt;0)," ← Position filled.",IF(AND(H562="",Calc!B560&gt;0)," ← Update New hire start date.",""))</f>
        <v/>
      </c>
    </row>
    <row r="563" spans="1:11" ht="15" customHeight="1" x14ac:dyDescent="0.2">
      <c r="A563" s="17"/>
      <c r="B563" s="55"/>
      <c r="C563" s="56"/>
      <c r="D563" s="56"/>
      <c r="E563" s="57"/>
      <c r="F563" s="56"/>
      <c r="G563" s="56"/>
      <c r="H563" s="57"/>
      <c r="I563" s="102"/>
      <c r="J563" s="125"/>
      <c r="K563" s="131" t="str">
        <f>IF(AND(G563&lt;&gt;Preferences!$I$9,Calc!B561&gt;0)," ← Position filled.",IF(AND(H563="",Calc!B561&gt;0)," ← Update New hire start date.",""))</f>
        <v/>
      </c>
    </row>
    <row r="564" spans="1:11" ht="15" customHeight="1" x14ac:dyDescent="0.2">
      <c r="A564" s="17"/>
      <c r="B564" s="55"/>
      <c r="C564" s="56"/>
      <c r="D564" s="56"/>
      <c r="E564" s="57"/>
      <c r="F564" s="56"/>
      <c r="G564" s="56"/>
      <c r="H564" s="57"/>
      <c r="I564" s="102"/>
      <c r="J564" s="125"/>
      <c r="K564" s="131" t="str">
        <f>IF(AND(G564&lt;&gt;Preferences!$I$9,Calc!B562&gt;0)," ← Position filled.",IF(AND(H564="",Calc!B562&gt;0)," ← Update New hire start date.",""))</f>
        <v/>
      </c>
    </row>
    <row r="565" spans="1:11" ht="15" customHeight="1" x14ac:dyDescent="0.2">
      <c r="A565" s="17"/>
      <c r="B565" s="55"/>
      <c r="C565" s="56"/>
      <c r="D565" s="56"/>
      <c r="E565" s="57"/>
      <c r="F565" s="56"/>
      <c r="G565" s="56"/>
      <c r="H565" s="57"/>
      <c r="I565" s="102"/>
      <c r="J565" s="125"/>
      <c r="K565" s="131" t="str">
        <f>IF(AND(G565&lt;&gt;Preferences!$I$9,Calc!B563&gt;0)," ← Position filled.",IF(AND(H565="",Calc!B563&gt;0)," ← Update New hire start date.",""))</f>
        <v/>
      </c>
    </row>
    <row r="566" spans="1:11" ht="15" customHeight="1" x14ac:dyDescent="0.2">
      <c r="A566" s="17"/>
      <c r="B566" s="55"/>
      <c r="C566" s="56"/>
      <c r="D566" s="56"/>
      <c r="E566" s="57"/>
      <c r="F566" s="56"/>
      <c r="G566" s="56"/>
      <c r="H566" s="57"/>
      <c r="I566" s="102"/>
      <c r="J566" s="125"/>
      <c r="K566" s="131" t="str">
        <f>IF(AND(G566&lt;&gt;Preferences!$I$9,Calc!B564&gt;0)," ← Position filled.",IF(AND(H566="",Calc!B564&gt;0)," ← Update New hire start date.",""))</f>
        <v/>
      </c>
    </row>
    <row r="567" spans="1:11" ht="15" customHeight="1" x14ac:dyDescent="0.2">
      <c r="A567" s="17"/>
      <c r="B567" s="55"/>
      <c r="C567" s="56"/>
      <c r="D567" s="56"/>
      <c r="E567" s="57"/>
      <c r="F567" s="56"/>
      <c r="G567" s="56"/>
      <c r="H567" s="57"/>
      <c r="I567" s="102"/>
      <c r="J567" s="125"/>
      <c r="K567" s="131" t="str">
        <f>IF(AND(G567&lt;&gt;Preferences!$I$9,Calc!B565&gt;0)," ← Position filled.",IF(AND(H567="",Calc!B565&gt;0)," ← Update New hire start date.",""))</f>
        <v/>
      </c>
    </row>
    <row r="568" spans="1:11" ht="15" customHeight="1" x14ac:dyDescent="0.2">
      <c r="A568" s="17"/>
      <c r="B568" s="55"/>
      <c r="C568" s="56"/>
      <c r="D568" s="56"/>
      <c r="E568" s="57"/>
      <c r="F568" s="56"/>
      <c r="G568" s="56"/>
      <c r="H568" s="57"/>
      <c r="I568" s="102"/>
      <c r="J568" s="125"/>
      <c r="K568" s="131" t="str">
        <f>IF(AND(G568&lt;&gt;Preferences!$I$9,Calc!B566&gt;0)," ← Position filled.",IF(AND(H568="",Calc!B566&gt;0)," ← Update New hire start date.",""))</f>
        <v/>
      </c>
    </row>
    <row r="569" spans="1:11" ht="15" customHeight="1" x14ac:dyDescent="0.2">
      <c r="A569" s="17"/>
      <c r="B569" s="55"/>
      <c r="C569" s="56"/>
      <c r="D569" s="56"/>
      <c r="E569" s="57"/>
      <c r="F569" s="56"/>
      <c r="G569" s="56"/>
      <c r="H569" s="57"/>
      <c r="I569" s="102"/>
      <c r="J569" s="125"/>
      <c r="K569" s="131" t="str">
        <f>IF(AND(G569&lt;&gt;Preferences!$I$9,Calc!B567&gt;0)," ← Position filled.",IF(AND(H569="",Calc!B567&gt;0)," ← Update New hire start date.",""))</f>
        <v/>
      </c>
    </row>
    <row r="570" spans="1:11" ht="15" customHeight="1" x14ac:dyDescent="0.2">
      <c r="A570" s="17"/>
      <c r="B570" s="55"/>
      <c r="C570" s="56"/>
      <c r="D570" s="56"/>
      <c r="E570" s="57"/>
      <c r="F570" s="56"/>
      <c r="G570" s="56"/>
      <c r="H570" s="57"/>
      <c r="I570" s="102"/>
      <c r="J570" s="125"/>
      <c r="K570" s="131" t="str">
        <f>IF(AND(G570&lt;&gt;Preferences!$I$9,Calc!B568&gt;0)," ← Position filled.",IF(AND(H570="",Calc!B568&gt;0)," ← Update New hire start date.",""))</f>
        <v/>
      </c>
    </row>
    <row r="571" spans="1:11" ht="15" customHeight="1" x14ac:dyDescent="0.2">
      <c r="A571" s="17"/>
      <c r="B571" s="55"/>
      <c r="C571" s="56"/>
      <c r="D571" s="56"/>
      <c r="E571" s="57"/>
      <c r="F571" s="56"/>
      <c r="G571" s="56"/>
      <c r="H571" s="57"/>
      <c r="I571" s="102"/>
      <c r="J571" s="125"/>
      <c r="K571" s="131" t="str">
        <f>IF(AND(G571&lt;&gt;Preferences!$I$9,Calc!B569&gt;0)," ← Position filled.",IF(AND(H571="",Calc!B569&gt;0)," ← Update New hire start date.",""))</f>
        <v/>
      </c>
    </row>
    <row r="572" spans="1:11" ht="15" customHeight="1" x14ac:dyDescent="0.2">
      <c r="A572" s="17"/>
      <c r="B572" s="55"/>
      <c r="C572" s="56"/>
      <c r="D572" s="56"/>
      <c r="E572" s="57"/>
      <c r="F572" s="56"/>
      <c r="G572" s="56"/>
      <c r="H572" s="57"/>
      <c r="I572" s="102"/>
      <c r="J572" s="125"/>
      <c r="K572" s="131" t="str">
        <f>IF(AND(G572&lt;&gt;Preferences!$I$9,Calc!B570&gt;0)," ← Position filled.",IF(AND(H572="",Calc!B570&gt;0)," ← Update New hire start date.",""))</f>
        <v/>
      </c>
    </row>
    <row r="573" spans="1:11" ht="15" customHeight="1" x14ac:dyDescent="0.2">
      <c r="A573" s="17"/>
      <c r="B573" s="55"/>
      <c r="C573" s="56"/>
      <c r="D573" s="56"/>
      <c r="E573" s="57"/>
      <c r="F573" s="56"/>
      <c r="G573" s="56"/>
      <c r="H573" s="57"/>
      <c r="I573" s="102"/>
      <c r="J573" s="125"/>
      <c r="K573" s="131" t="str">
        <f>IF(AND(G573&lt;&gt;Preferences!$I$9,Calc!B571&gt;0)," ← Position filled.",IF(AND(H573="",Calc!B571&gt;0)," ← Update New hire start date.",""))</f>
        <v/>
      </c>
    </row>
    <row r="574" spans="1:11" ht="15" customHeight="1" x14ac:dyDescent="0.2">
      <c r="A574" s="17"/>
      <c r="B574" s="55"/>
      <c r="C574" s="56"/>
      <c r="D574" s="56"/>
      <c r="E574" s="57"/>
      <c r="F574" s="56"/>
      <c r="G574" s="56"/>
      <c r="H574" s="57"/>
      <c r="I574" s="102"/>
      <c r="J574" s="125"/>
      <c r="K574" s="131" t="str">
        <f>IF(AND(G574&lt;&gt;Preferences!$I$9,Calc!B572&gt;0)," ← Position filled.",IF(AND(H574="",Calc!B572&gt;0)," ← Update New hire start date.",""))</f>
        <v/>
      </c>
    </row>
    <row r="575" spans="1:11" ht="15" customHeight="1" x14ac:dyDescent="0.2">
      <c r="A575" s="17"/>
      <c r="B575" s="55"/>
      <c r="C575" s="56"/>
      <c r="D575" s="56"/>
      <c r="E575" s="57"/>
      <c r="F575" s="56"/>
      <c r="G575" s="56"/>
      <c r="H575" s="57"/>
      <c r="I575" s="102"/>
      <c r="J575" s="125"/>
      <c r="K575" s="131" t="str">
        <f>IF(AND(G575&lt;&gt;Preferences!$I$9,Calc!B573&gt;0)," ← Position filled.",IF(AND(H575="",Calc!B573&gt;0)," ← Update New hire start date.",""))</f>
        <v/>
      </c>
    </row>
    <row r="576" spans="1:11" ht="15" customHeight="1" x14ac:dyDescent="0.2">
      <c r="A576" s="17"/>
      <c r="B576" s="55"/>
      <c r="C576" s="56"/>
      <c r="D576" s="56"/>
      <c r="E576" s="57"/>
      <c r="F576" s="56"/>
      <c r="G576" s="56"/>
      <c r="H576" s="57"/>
      <c r="I576" s="102"/>
      <c r="J576" s="125"/>
      <c r="K576" s="131" t="str">
        <f>IF(AND(G576&lt;&gt;Preferences!$I$9,Calc!B574&gt;0)," ← Position filled.",IF(AND(H576="",Calc!B574&gt;0)," ← Update New hire start date.",""))</f>
        <v/>
      </c>
    </row>
    <row r="577" spans="1:11" ht="15" customHeight="1" x14ac:dyDescent="0.2">
      <c r="A577" s="17"/>
      <c r="B577" s="55"/>
      <c r="C577" s="56"/>
      <c r="D577" s="56"/>
      <c r="E577" s="57"/>
      <c r="F577" s="56"/>
      <c r="G577" s="56"/>
      <c r="H577" s="57"/>
      <c r="I577" s="102"/>
      <c r="J577" s="125"/>
      <c r="K577" s="131" t="str">
        <f>IF(AND(G577&lt;&gt;Preferences!$I$9,Calc!B575&gt;0)," ← Position filled.",IF(AND(H577="",Calc!B575&gt;0)," ← Update New hire start date.",""))</f>
        <v/>
      </c>
    </row>
    <row r="578" spans="1:11" ht="15" customHeight="1" x14ac:dyDescent="0.2">
      <c r="A578" s="17"/>
      <c r="B578" s="55"/>
      <c r="C578" s="56"/>
      <c r="D578" s="56"/>
      <c r="E578" s="57"/>
      <c r="F578" s="56"/>
      <c r="G578" s="56"/>
      <c r="H578" s="57"/>
      <c r="I578" s="102"/>
      <c r="J578" s="125"/>
      <c r="K578" s="131" t="str">
        <f>IF(AND(G578&lt;&gt;Preferences!$I$9,Calc!B576&gt;0)," ← Position filled.",IF(AND(H578="",Calc!B576&gt;0)," ← Update New hire start date.",""))</f>
        <v/>
      </c>
    </row>
    <row r="579" spans="1:11" ht="15" customHeight="1" x14ac:dyDescent="0.2">
      <c r="A579" s="17"/>
      <c r="B579" s="55"/>
      <c r="C579" s="56"/>
      <c r="D579" s="56"/>
      <c r="E579" s="57"/>
      <c r="F579" s="56"/>
      <c r="G579" s="56"/>
      <c r="H579" s="57"/>
      <c r="I579" s="102"/>
      <c r="J579" s="125"/>
      <c r="K579" s="131" t="str">
        <f>IF(AND(G579&lt;&gt;Preferences!$I$9,Calc!B577&gt;0)," ← Position filled.",IF(AND(H579="",Calc!B577&gt;0)," ← Update New hire start date.",""))</f>
        <v/>
      </c>
    </row>
    <row r="580" spans="1:11" ht="15" customHeight="1" x14ac:dyDescent="0.2">
      <c r="A580" s="17"/>
      <c r="B580" s="55"/>
      <c r="C580" s="56"/>
      <c r="D580" s="56"/>
      <c r="E580" s="57"/>
      <c r="F580" s="56"/>
      <c r="G580" s="56"/>
      <c r="H580" s="57"/>
      <c r="I580" s="102"/>
      <c r="J580" s="125"/>
      <c r="K580" s="131" t="str">
        <f>IF(AND(G580&lt;&gt;Preferences!$I$9,Calc!B578&gt;0)," ← Position filled.",IF(AND(H580="",Calc!B578&gt;0)," ← Update New hire start date.",""))</f>
        <v/>
      </c>
    </row>
    <row r="581" spans="1:11" ht="15" customHeight="1" x14ac:dyDescent="0.2">
      <c r="A581" s="17"/>
      <c r="B581" s="55"/>
      <c r="C581" s="56"/>
      <c r="D581" s="56"/>
      <c r="E581" s="57"/>
      <c r="F581" s="56"/>
      <c r="G581" s="56"/>
      <c r="H581" s="57"/>
      <c r="I581" s="102"/>
      <c r="J581" s="125"/>
      <c r="K581" s="131" t="str">
        <f>IF(AND(G581&lt;&gt;Preferences!$I$9,Calc!B579&gt;0)," ← Position filled.",IF(AND(H581="",Calc!B579&gt;0)," ← Update New hire start date.",""))</f>
        <v/>
      </c>
    </row>
    <row r="582" spans="1:11" ht="15" customHeight="1" x14ac:dyDescent="0.2">
      <c r="A582" s="17"/>
      <c r="B582" s="55"/>
      <c r="C582" s="56"/>
      <c r="D582" s="56"/>
      <c r="E582" s="57"/>
      <c r="F582" s="56"/>
      <c r="G582" s="56"/>
      <c r="H582" s="57"/>
      <c r="I582" s="102"/>
      <c r="J582" s="125"/>
      <c r="K582" s="131" t="str">
        <f>IF(AND(G582&lt;&gt;Preferences!$I$9,Calc!B580&gt;0)," ← Position filled.",IF(AND(H582="",Calc!B580&gt;0)," ← Update New hire start date.",""))</f>
        <v/>
      </c>
    </row>
    <row r="583" spans="1:11" ht="15" customHeight="1" x14ac:dyDescent="0.2">
      <c r="A583" s="17"/>
      <c r="B583" s="55"/>
      <c r="C583" s="56"/>
      <c r="D583" s="56"/>
      <c r="E583" s="57"/>
      <c r="F583" s="56"/>
      <c r="G583" s="56"/>
      <c r="H583" s="57"/>
      <c r="I583" s="102"/>
      <c r="J583" s="125"/>
      <c r="K583" s="131" t="str">
        <f>IF(AND(G583&lt;&gt;Preferences!$I$9,Calc!B581&gt;0)," ← Position filled.",IF(AND(H583="",Calc!B581&gt;0)," ← Update New hire start date.",""))</f>
        <v/>
      </c>
    </row>
    <row r="584" spans="1:11" ht="15" customHeight="1" x14ac:dyDescent="0.2">
      <c r="A584" s="17"/>
      <c r="B584" s="55"/>
      <c r="C584" s="56"/>
      <c r="D584" s="56"/>
      <c r="E584" s="57"/>
      <c r="F584" s="56"/>
      <c r="G584" s="56"/>
      <c r="H584" s="57"/>
      <c r="I584" s="102"/>
      <c r="J584" s="125"/>
      <c r="K584" s="131" t="str">
        <f>IF(AND(G584&lt;&gt;Preferences!$I$9,Calc!B582&gt;0)," ← Position filled.",IF(AND(H584="",Calc!B582&gt;0)," ← Update New hire start date.",""))</f>
        <v/>
      </c>
    </row>
    <row r="585" spans="1:11" ht="15" customHeight="1" x14ac:dyDescent="0.2">
      <c r="A585" s="17"/>
      <c r="B585" s="55"/>
      <c r="C585" s="56"/>
      <c r="D585" s="56"/>
      <c r="E585" s="57"/>
      <c r="F585" s="56"/>
      <c r="G585" s="56"/>
      <c r="H585" s="57"/>
      <c r="I585" s="102"/>
      <c r="J585" s="125"/>
      <c r="K585" s="131" t="str">
        <f>IF(AND(G585&lt;&gt;Preferences!$I$9,Calc!B583&gt;0)," ← Position filled.",IF(AND(H585="",Calc!B583&gt;0)," ← Update New hire start date.",""))</f>
        <v/>
      </c>
    </row>
    <row r="586" spans="1:11" ht="15" customHeight="1" x14ac:dyDescent="0.2">
      <c r="A586" s="17"/>
      <c r="B586" s="55"/>
      <c r="C586" s="56"/>
      <c r="D586" s="56"/>
      <c r="E586" s="57"/>
      <c r="F586" s="56"/>
      <c r="G586" s="56"/>
      <c r="H586" s="57"/>
      <c r="I586" s="102"/>
      <c r="J586" s="125"/>
      <c r="K586" s="131" t="str">
        <f>IF(AND(G586&lt;&gt;Preferences!$I$9,Calc!B584&gt;0)," ← Position filled.",IF(AND(H586="",Calc!B584&gt;0)," ← Update New hire start date.",""))</f>
        <v/>
      </c>
    </row>
    <row r="587" spans="1:11" ht="15" customHeight="1" x14ac:dyDescent="0.2">
      <c r="A587" s="17"/>
      <c r="B587" s="55"/>
      <c r="C587" s="56"/>
      <c r="D587" s="56"/>
      <c r="E587" s="57"/>
      <c r="F587" s="56"/>
      <c r="G587" s="56"/>
      <c r="H587" s="57"/>
      <c r="I587" s="102"/>
      <c r="J587" s="125"/>
      <c r="K587" s="131" t="str">
        <f>IF(AND(G587&lt;&gt;Preferences!$I$9,Calc!B585&gt;0)," ← Position filled.",IF(AND(H587="",Calc!B585&gt;0)," ← Update New hire start date.",""))</f>
        <v/>
      </c>
    </row>
    <row r="588" spans="1:11" ht="15" customHeight="1" x14ac:dyDescent="0.2">
      <c r="A588" s="17"/>
      <c r="B588" s="55"/>
      <c r="C588" s="56"/>
      <c r="D588" s="56"/>
      <c r="E588" s="57"/>
      <c r="F588" s="56"/>
      <c r="G588" s="56"/>
      <c r="H588" s="57"/>
      <c r="I588" s="102"/>
      <c r="J588" s="125"/>
      <c r="K588" s="131" t="str">
        <f>IF(AND(G588&lt;&gt;Preferences!$I$9,Calc!B586&gt;0)," ← Position filled.",IF(AND(H588="",Calc!B586&gt;0)," ← Update New hire start date.",""))</f>
        <v/>
      </c>
    </row>
    <row r="589" spans="1:11" ht="15" customHeight="1" x14ac:dyDescent="0.2">
      <c r="A589" s="17"/>
      <c r="B589" s="55"/>
      <c r="C589" s="56"/>
      <c r="D589" s="56"/>
      <c r="E589" s="57"/>
      <c r="F589" s="56"/>
      <c r="G589" s="56"/>
      <c r="H589" s="57"/>
      <c r="I589" s="102"/>
      <c r="J589" s="125"/>
      <c r="K589" s="131" t="str">
        <f>IF(AND(G589&lt;&gt;Preferences!$I$9,Calc!B587&gt;0)," ← Position filled.",IF(AND(H589="",Calc!B587&gt;0)," ← Update New hire start date.",""))</f>
        <v/>
      </c>
    </row>
    <row r="590" spans="1:11" ht="15" customHeight="1" x14ac:dyDescent="0.2">
      <c r="A590" s="17"/>
      <c r="B590" s="55"/>
      <c r="C590" s="56"/>
      <c r="D590" s="56"/>
      <c r="E590" s="57"/>
      <c r="F590" s="56"/>
      <c r="G590" s="56"/>
      <c r="H590" s="57"/>
      <c r="I590" s="102"/>
      <c r="J590" s="125"/>
      <c r="K590" s="131" t="str">
        <f>IF(AND(G590&lt;&gt;Preferences!$I$9,Calc!B588&gt;0)," ← Position filled.",IF(AND(H590="",Calc!B588&gt;0)," ← Update New hire start date.",""))</f>
        <v/>
      </c>
    </row>
    <row r="591" spans="1:11" ht="15" customHeight="1" x14ac:dyDescent="0.2">
      <c r="A591" s="17"/>
      <c r="B591" s="55"/>
      <c r="C591" s="56"/>
      <c r="D591" s="56"/>
      <c r="E591" s="57"/>
      <c r="F591" s="56"/>
      <c r="G591" s="56"/>
      <c r="H591" s="57"/>
      <c r="I591" s="102"/>
      <c r="J591" s="125"/>
      <c r="K591" s="131" t="str">
        <f>IF(AND(G591&lt;&gt;Preferences!$I$9,Calc!B589&gt;0)," ← Position filled.",IF(AND(H591="",Calc!B589&gt;0)," ← Update New hire start date.",""))</f>
        <v/>
      </c>
    </row>
    <row r="592" spans="1:11" ht="15" customHeight="1" x14ac:dyDescent="0.2">
      <c r="A592" s="17"/>
      <c r="B592" s="55"/>
      <c r="C592" s="56"/>
      <c r="D592" s="56"/>
      <c r="E592" s="57"/>
      <c r="F592" s="56"/>
      <c r="G592" s="56"/>
      <c r="H592" s="57"/>
      <c r="I592" s="102"/>
      <c r="J592" s="125"/>
      <c r="K592" s="131" t="str">
        <f>IF(AND(G592&lt;&gt;Preferences!$I$9,Calc!B590&gt;0)," ← Position filled.",IF(AND(H592="",Calc!B590&gt;0)," ← Update New hire start date.",""))</f>
        <v/>
      </c>
    </row>
    <row r="593" spans="1:11" ht="15" customHeight="1" x14ac:dyDescent="0.2">
      <c r="A593" s="17"/>
      <c r="B593" s="55"/>
      <c r="C593" s="56"/>
      <c r="D593" s="56"/>
      <c r="E593" s="57"/>
      <c r="F593" s="56"/>
      <c r="G593" s="56"/>
      <c r="H593" s="57"/>
      <c r="I593" s="102"/>
      <c r="J593" s="125"/>
      <c r="K593" s="131" t="str">
        <f>IF(AND(G593&lt;&gt;Preferences!$I$9,Calc!B591&gt;0)," ← Position filled.",IF(AND(H593="",Calc!B591&gt;0)," ← Update New hire start date.",""))</f>
        <v/>
      </c>
    </row>
    <row r="594" spans="1:11" ht="15" customHeight="1" x14ac:dyDescent="0.2">
      <c r="A594" s="17"/>
      <c r="B594" s="55"/>
      <c r="C594" s="56"/>
      <c r="D594" s="56"/>
      <c r="E594" s="57"/>
      <c r="F594" s="56"/>
      <c r="G594" s="56"/>
      <c r="H594" s="57"/>
      <c r="I594" s="102"/>
      <c r="J594" s="125"/>
      <c r="K594" s="131" t="str">
        <f>IF(AND(G594&lt;&gt;Preferences!$I$9,Calc!B592&gt;0)," ← Position filled.",IF(AND(H594="",Calc!B592&gt;0)," ← Update New hire start date.",""))</f>
        <v/>
      </c>
    </row>
    <row r="595" spans="1:11" ht="15" customHeight="1" x14ac:dyDescent="0.2">
      <c r="A595" s="17"/>
      <c r="B595" s="55"/>
      <c r="C595" s="56"/>
      <c r="D595" s="56"/>
      <c r="E595" s="57"/>
      <c r="F595" s="56"/>
      <c r="G595" s="56"/>
      <c r="H595" s="57"/>
      <c r="I595" s="102"/>
      <c r="J595" s="125"/>
      <c r="K595" s="131" t="str">
        <f>IF(AND(G595&lt;&gt;Preferences!$I$9,Calc!B593&gt;0)," ← Position filled.",IF(AND(H595="",Calc!B593&gt;0)," ← Update New hire start date.",""))</f>
        <v/>
      </c>
    </row>
    <row r="596" spans="1:11" ht="15" customHeight="1" x14ac:dyDescent="0.2">
      <c r="A596" s="17"/>
      <c r="B596" s="55"/>
      <c r="C596" s="56"/>
      <c r="D596" s="56"/>
      <c r="E596" s="57"/>
      <c r="F596" s="56"/>
      <c r="G596" s="56"/>
      <c r="H596" s="57"/>
      <c r="I596" s="102"/>
      <c r="J596" s="125"/>
      <c r="K596" s="131" t="str">
        <f>IF(AND(G596&lt;&gt;Preferences!$I$9,Calc!B594&gt;0)," ← Position filled.",IF(AND(H596="",Calc!B594&gt;0)," ← Update New hire start date.",""))</f>
        <v/>
      </c>
    </row>
    <row r="597" spans="1:11" ht="15" customHeight="1" x14ac:dyDescent="0.2">
      <c r="A597" s="17"/>
      <c r="B597" s="55"/>
      <c r="C597" s="56"/>
      <c r="D597" s="56"/>
      <c r="E597" s="57"/>
      <c r="F597" s="56"/>
      <c r="G597" s="56"/>
      <c r="H597" s="57"/>
      <c r="I597" s="102"/>
      <c r="J597" s="125"/>
      <c r="K597" s="131" t="str">
        <f>IF(AND(G597&lt;&gt;Preferences!$I$9,Calc!B595&gt;0)," ← Position filled.",IF(AND(H597="",Calc!B595&gt;0)," ← Update New hire start date.",""))</f>
        <v/>
      </c>
    </row>
    <row r="598" spans="1:11" ht="15" customHeight="1" x14ac:dyDescent="0.2">
      <c r="A598" s="17"/>
      <c r="B598" s="55"/>
      <c r="C598" s="56"/>
      <c r="D598" s="56"/>
      <c r="E598" s="57"/>
      <c r="F598" s="56"/>
      <c r="G598" s="56"/>
      <c r="H598" s="57"/>
      <c r="I598" s="102"/>
      <c r="J598" s="125"/>
      <c r="K598" s="131" t="str">
        <f>IF(AND(G598&lt;&gt;Preferences!$I$9,Calc!B596&gt;0)," ← Position filled.",IF(AND(H598="",Calc!B596&gt;0)," ← Update New hire start date.",""))</f>
        <v/>
      </c>
    </row>
    <row r="599" spans="1:11" ht="15" customHeight="1" x14ac:dyDescent="0.2">
      <c r="A599" s="17"/>
      <c r="B599" s="55"/>
      <c r="C599" s="56"/>
      <c r="D599" s="56"/>
      <c r="E599" s="57"/>
      <c r="F599" s="56"/>
      <c r="G599" s="56"/>
      <c r="H599" s="57"/>
      <c r="I599" s="102"/>
      <c r="J599" s="125"/>
      <c r="K599" s="131" t="str">
        <f>IF(AND(G599&lt;&gt;Preferences!$I$9,Calc!B597&gt;0)," ← Position filled.",IF(AND(H599="",Calc!B597&gt;0)," ← Update New hire start date.",""))</f>
        <v/>
      </c>
    </row>
    <row r="600" spans="1:11" ht="15" customHeight="1" x14ac:dyDescent="0.2">
      <c r="A600" s="17"/>
      <c r="B600" s="55"/>
      <c r="C600" s="56"/>
      <c r="D600" s="56"/>
      <c r="E600" s="57"/>
      <c r="F600" s="56"/>
      <c r="G600" s="56"/>
      <c r="H600" s="57"/>
      <c r="I600" s="102"/>
      <c r="J600" s="125"/>
      <c r="K600" s="131" t="str">
        <f>IF(AND(G600&lt;&gt;Preferences!$I$9,Calc!B598&gt;0)," ← Position filled.",IF(AND(H600="",Calc!B598&gt;0)," ← Update New hire start date.",""))</f>
        <v/>
      </c>
    </row>
    <row r="601" spans="1:11" ht="15" customHeight="1" x14ac:dyDescent="0.2">
      <c r="A601" s="17"/>
      <c r="B601" s="55"/>
      <c r="C601" s="56"/>
      <c r="D601" s="56"/>
      <c r="E601" s="57"/>
      <c r="F601" s="56"/>
      <c r="G601" s="56"/>
      <c r="H601" s="57"/>
      <c r="I601" s="102"/>
      <c r="J601" s="125"/>
      <c r="K601" s="131" t="str">
        <f>IF(AND(G601&lt;&gt;Preferences!$I$9,Calc!B599&gt;0)," ← Position filled.",IF(AND(H601="",Calc!B599&gt;0)," ← Update New hire start date.",""))</f>
        <v/>
      </c>
    </row>
    <row r="602" spans="1:11" ht="15" customHeight="1" x14ac:dyDescent="0.2">
      <c r="A602" s="17"/>
      <c r="B602" s="55"/>
      <c r="C602" s="56"/>
      <c r="D602" s="56"/>
      <c r="E602" s="57"/>
      <c r="F602" s="56"/>
      <c r="G602" s="56"/>
      <c r="H602" s="57"/>
      <c r="I602" s="102"/>
      <c r="J602" s="125"/>
      <c r="K602" s="131" t="str">
        <f>IF(AND(G602&lt;&gt;Preferences!$I$9,Calc!B600&gt;0)," ← Position filled.",IF(AND(H602="",Calc!B600&gt;0)," ← Update New hire start date.",""))</f>
        <v/>
      </c>
    </row>
    <row r="603" spans="1:11" ht="15" customHeight="1" x14ac:dyDescent="0.2">
      <c r="A603" s="17"/>
      <c r="B603" s="55"/>
      <c r="C603" s="56"/>
      <c r="D603" s="56"/>
      <c r="E603" s="57"/>
      <c r="F603" s="56"/>
      <c r="G603" s="56"/>
      <c r="H603" s="57"/>
      <c r="I603" s="102"/>
      <c r="J603" s="125"/>
      <c r="K603" s="131" t="str">
        <f>IF(AND(G603&lt;&gt;Preferences!$I$9,Calc!B601&gt;0)," ← Position filled.",IF(AND(H603="",Calc!B601&gt;0)," ← Update New hire start date.",""))</f>
        <v/>
      </c>
    </row>
    <row r="604" spans="1:11" ht="15" customHeight="1" x14ac:dyDescent="0.2">
      <c r="A604" s="17"/>
      <c r="B604" s="55"/>
      <c r="C604" s="56"/>
      <c r="D604" s="56"/>
      <c r="E604" s="57"/>
      <c r="F604" s="56"/>
      <c r="G604" s="56"/>
      <c r="H604" s="57"/>
      <c r="I604" s="102"/>
      <c r="J604" s="125"/>
      <c r="K604" s="131" t="str">
        <f>IF(AND(G604&lt;&gt;Preferences!$I$9,Calc!B602&gt;0)," ← Position filled.",IF(AND(H604="",Calc!B602&gt;0)," ← Update New hire start date.",""))</f>
        <v/>
      </c>
    </row>
    <row r="605" spans="1:11" ht="15" customHeight="1" x14ac:dyDescent="0.2">
      <c r="A605" s="17"/>
      <c r="B605" s="55"/>
      <c r="C605" s="56"/>
      <c r="D605" s="56"/>
      <c r="E605" s="57"/>
      <c r="F605" s="56"/>
      <c r="G605" s="56"/>
      <c r="H605" s="57"/>
      <c r="I605" s="102"/>
      <c r="J605" s="125"/>
      <c r="K605" s="131" t="str">
        <f>IF(AND(G605&lt;&gt;Preferences!$I$9,Calc!B603&gt;0)," ← Position filled.",IF(AND(H605="",Calc!B603&gt;0)," ← Update New hire start date.",""))</f>
        <v/>
      </c>
    </row>
    <row r="606" spans="1:11" ht="15" customHeight="1" x14ac:dyDescent="0.2">
      <c r="A606" s="17"/>
      <c r="B606" s="55"/>
      <c r="C606" s="56"/>
      <c r="D606" s="56"/>
      <c r="E606" s="57"/>
      <c r="F606" s="56"/>
      <c r="G606" s="56"/>
      <c r="H606" s="57"/>
      <c r="I606" s="102"/>
      <c r="J606" s="125"/>
      <c r="K606" s="131" t="str">
        <f>IF(AND(G606&lt;&gt;Preferences!$I$9,Calc!B604&gt;0)," ← Position filled.",IF(AND(H606="",Calc!B604&gt;0)," ← Update New hire start date.",""))</f>
        <v/>
      </c>
    </row>
    <row r="607" spans="1:11" ht="15" customHeight="1" x14ac:dyDescent="0.2">
      <c r="A607" s="17"/>
      <c r="B607" s="55"/>
      <c r="C607" s="56"/>
      <c r="D607" s="56"/>
      <c r="E607" s="57"/>
      <c r="F607" s="56"/>
      <c r="G607" s="56"/>
      <c r="H607" s="57"/>
      <c r="I607" s="102"/>
      <c r="J607" s="125"/>
      <c r="K607" s="131" t="str">
        <f>IF(AND(G607&lt;&gt;Preferences!$I$9,Calc!B605&gt;0)," ← Position filled.",IF(AND(H607="",Calc!B605&gt;0)," ← Update New hire start date.",""))</f>
        <v/>
      </c>
    </row>
    <row r="608" spans="1:11" ht="15" customHeight="1" x14ac:dyDescent="0.2">
      <c r="A608" s="17"/>
      <c r="B608" s="55"/>
      <c r="C608" s="56"/>
      <c r="D608" s="56"/>
      <c r="E608" s="57"/>
      <c r="F608" s="56"/>
      <c r="G608" s="56"/>
      <c r="H608" s="57"/>
      <c r="I608" s="102"/>
      <c r="J608" s="125"/>
      <c r="K608" s="131" t="str">
        <f>IF(AND(G608&lt;&gt;Preferences!$I$9,Calc!B606&gt;0)," ← Position filled.",IF(AND(H608="",Calc!B606&gt;0)," ← Update New hire start date.",""))</f>
        <v/>
      </c>
    </row>
    <row r="609" spans="1:11" ht="15" customHeight="1" x14ac:dyDescent="0.2">
      <c r="A609" s="17"/>
      <c r="B609" s="55"/>
      <c r="C609" s="56"/>
      <c r="D609" s="56"/>
      <c r="E609" s="57"/>
      <c r="F609" s="56"/>
      <c r="G609" s="56"/>
      <c r="H609" s="57"/>
      <c r="I609" s="102"/>
      <c r="J609" s="125"/>
      <c r="K609" s="131" t="str">
        <f>IF(AND(G609&lt;&gt;Preferences!$I$9,Calc!B607&gt;0)," ← Position filled.",IF(AND(H609="",Calc!B607&gt;0)," ← Update New hire start date.",""))</f>
        <v/>
      </c>
    </row>
    <row r="610" spans="1:11" ht="15" customHeight="1" x14ac:dyDescent="0.2">
      <c r="A610" s="17"/>
      <c r="B610" s="55"/>
      <c r="C610" s="56"/>
      <c r="D610" s="56"/>
      <c r="E610" s="57"/>
      <c r="F610" s="56"/>
      <c r="G610" s="56"/>
      <c r="H610" s="57"/>
      <c r="I610" s="102"/>
      <c r="J610" s="125"/>
      <c r="K610" s="131" t="str">
        <f>IF(AND(G610&lt;&gt;Preferences!$I$9,Calc!B608&gt;0)," ← Position filled.",IF(AND(H610="",Calc!B608&gt;0)," ← Update New hire start date.",""))</f>
        <v/>
      </c>
    </row>
    <row r="611" spans="1:11" ht="15" customHeight="1" x14ac:dyDescent="0.2">
      <c r="A611" s="17"/>
      <c r="B611" s="55"/>
      <c r="C611" s="56"/>
      <c r="D611" s="56"/>
      <c r="E611" s="57"/>
      <c r="F611" s="56"/>
      <c r="G611" s="56"/>
      <c r="H611" s="57"/>
      <c r="I611" s="102"/>
      <c r="J611" s="125"/>
      <c r="K611" s="131" t="str">
        <f>IF(AND(G611&lt;&gt;Preferences!$I$9,Calc!B609&gt;0)," ← Position filled.",IF(AND(H611="",Calc!B609&gt;0)," ← Update New hire start date.",""))</f>
        <v/>
      </c>
    </row>
    <row r="612" spans="1:11" ht="15" customHeight="1" x14ac:dyDescent="0.2">
      <c r="A612" s="17"/>
      <c r="B612" s="55"/>
      <c r="C612" s="56"/>
      <c r="D612" s="56"/>
      <c r="E612" s="57"/>
      <c r="F612" s="56"/>
      <c r="G612" s="56"/>
      <c r="H612" s="57"/>
      <c r="I612" s="102"/>
      <c r="J612" s="125"/>
      <c r="K612" s="131" t="str">
        <f>IF(AND(G612&lt;&gt;Preferences!$I$9,Calc!B610&gt;0)," ← Position filled.",IF(AND(H612="",Calc!B610&gt;0)," ← Update New hire start date.",""))</f>
        <v/>
      </c>
    </row>
    <row r="613" spans="1:11" ht="15" customHeight="1" x14ac:dyDescent="0.2">
      <c r="A613" s="17"/>
      <c r="B613" s="55"/>
      <c r="C613" s="56"/>
      <c r="D613" s="56"/>
      <c r="E613" s="57"/>
      <c r="F613" s="56"/>
      <c r="G613" s="56"/>
      <c r="H613" s="57"/>
      <c r="I613" s="102"/>
      <c r="J613" s="125"/>
      <c r="K613" s="131" t="str">
        <f>IF(AND(G613&lt;&gt;Preferences!$I$9,Calc!B611&gt;0)," ← Position filled.",IF(AND(H613="",Calc!B611&gt;0)," ← Update New hire start date.",""))</f>
        <v/>
      </c>
    </row>
    <row r="614" spans="1:11" ht="15" customHeight="1" x14ac:dyDescent="0.2">
      <c r="A614" s="17"/>
      <c r="B614" s="55"/>
      <c r="C614" s="56"/>
      <c r="D614" s="56"/>
      <c r="E614" s="57"/>
      <c r="F614" s="56"/>
      <c r="G614" s="56"/>
      <c r="H614" s="57"/>
      <c r="I614" s="102"/>
      <c r="J614" s="125"/>
      <c r="K614" s="131" t="str">
        <f>IF(AND(G614&lt;&gt;Preferences!$I$9,Calc!B612&gt;0)," ← Position filled.",IF(AND(H614="",Calc!B612&gt;0)," ← Update New hire start date.",""))</f>
        <v/>
      </c>
    </row>
    <row r="615" spans="1:11" ht="15" customHeight="1" x14ac:dyDescent="0.2">
      <c r="A615" s="17"/>
      <c r="B615" s="55"/>
      <c r="C615" s="56"/>
      <c r="D615" s="56"/>
      <c r="E615" s="57"/>
      <c r="F615" s="56"/>
      <c r="G615" s="56"/>
      <c r="H615" s="57"/>
      <c r="I615" s="102"/>
      <c r="J615" s="125"/>
      <c r="K615" s="131" t="str">
        <f>IF(AND(G615&lt;&gt;Preferences!$I$9,Calc!B613&gt;0)," ← Position filled.",IF(AND(H615="",Calc!B613&gt;0)," ← Update New hire start date.",""))</f>
        <v/>
      </c>
    </row>
    <row r="616" spans="1:11" ht="15" customHeight="1" x14ac:dyDescent="0.2">
      <c r="A616" s="17"/>
      <c r="B616" s="55"/>
      <c r="C616" s="56"/>
      <c r="D616" s="56"/>
      <c r="E616" s="57"/>
      <c r="F616" s="56"/>
      <c r="G616" s="56"/>
      <c r="H616" s="57"/>
      <c r="I616" s="102"/>
      <c r="J616" s="125"/>
      <c r="K616" s="131" t="str">
        <f>IF(AND(G616&lt;&gt;Preferences!$I$9,Calc!B614&gt;0)," ← Position filled.",IF(AND(H616="",Calc!B614&gt;0)," ← Update New hire start date.",""))</f>
        <v/>
      </c>
    </row>
    <row r="617" spans="1:11" ht="15" customHeight="1" x14ac:dyDescent="0.2">
      <c r="A617" s="17"/>
      <c r="B617" s="55"/>
      <c r="C617" s="56"/>
      <c r="D617" s="56"/>
      <c r="E617" s="57"/>
      <c r="F617" s="56"/>
      <c r="G617" s="56"/>
      <c r="H617" s="57"/>
      <c r="I617" s="102"/>
      <c r="J617" s="125"/>
      <c r="K617" s="131" t="str">
        <f>IF(AND(G617&lt;&gt;Preferences!$I$9,Calc!B615&gt;0)," ← Position filled.",IF(AND(H617="",Calc!B615&gt;0)," ← Update New hire start date.",""))</f>
        <v/>
      </c>
    </row>
    <row r="618" spans="1:11" ht="15" customHeight="1" x14ac:dyDescent="0.2">
      <c r="A618" s="17"/>
      <c r="B618" s="55"/>
      <c r="C618" s="56"/>
      <c r="D618" s="56"/>
      <c r="E618" s="57"/>
      <c r="F618" s="56"/>
      <c r="G618" s="56"/>
      <c r="H618" s="57"/>
      <c r="I618" s="102"/>
      <c r="J618" s="125"/>
      <c r="K618" s="131" t="str">
        <f>IF(AND(G618&lt;&gt;Preferences!$I$9,Calc!B616&gt;0)," ← Position filled.",IF(AND(H618="",Calc!B616&gt;0)," ← Update New hire start date.",""))</f>
        <v/>
      </c>
    </row>
    <row r="619" spans="1:11" ht="15" customHeight="1" x14ac:dyDescent="0.2">
      <c r="A619" s="17"/>
      <c r="B619" s="55"/>
      <c r="C619" s="56"/>
      <c r="D619" s="56"/>
      <c r="E619" s="57"/>
      <c r="F619" s="56"/>
      <c r="G619" s="56"/>
      <c r="H619" s="57"/>
      <c r="I619" s="102"/>
      <c r="J619" s="125"/>
      <c r="K619" s="131" t="str">
        <f>IF(AND(G619&lt;&gt;Preferences!$I$9,Calc!B617&gt;0)," ← Position filled.",IF(AND(H619="",Calc!B617&gt;0)," ← Update New hire start date.",""))</f>
        <v/>
      </c>
    </row>
    <row r="620" spans="1:11" ht="15" customHeight="1" x14ac:dyDescent="0.2">
      <c r="A620" s="17"/>
      <c r="B620" s="55"/>
      <c r="C620" s="56"/>
      <c r="D620" s="56"/>
      <c r="E620" s="57"/>
      <c r="F620" s="56"/>
      <c r="G620" s="56"/>
      <c r="H620" s="57"/>
      <c r="I620" s="102"/>
      <c r="J620" s="125"/>
      <c r="K620" s="131" t="str">
        <f>IF(AND(G620&lt;&gt;Preferences!$I$9,Calc!B618&gt;0)," ← Position filled.",IF(AND(H620="",Calc!B618&gt;0)," ← Update New hire start date.",""))</f>
        <v/>
      </c>
    </row>
    <row r="621" spans="1:11" ht="15" customHeight="1" x14ac:dyDescent="0.2">
      <c r="A621" s="17"/>
      <c r="B621" s="55"/>
      <c r="C621" s="56"/>
      <c r="D621" s="56"/>
      <c r="E621" s="57"/>
      <c r="F621" s="56"/>
      <c r="G621" s="56"/>
      <c r="H621" s="57"/>
      <c r="I621" s="102"/>
      <c r="J621" s="125"/>
      <c r="K621" s="131" t="str">
        <f>IF(AND(G621&lt;&gt;Preferences!$I$9,Calc!B619&gt;0)," ← Position filled.",IF(AND(H621="",Calc!B619&gt;0)," ← Update New hire start date.",""))</f>
        <v/>
      </c>
    </row>
    <row r="622" spans="1:11" ht="15" customHeight="1" x14ac:dyDescent="0.2">
      <c r="A622" s="17"/>
      <c r="B622" s="55"/>
      <c r="C622" s="56"/>
      <c r="D622" s="56"/>
      <c r="E622" s="57"/>
      <c r="F622" s="56"/>
      <c r="G622" s="56"/>
      <c r="H622" s="57"/>
      <c r="I622" s="102"/>
      <c r="J622" s="125"/>
      <c r="K622" s="131" t="str">
        <f>IF(AND(G622&lt;&gt;Preferences!$I$9,Calc!B620&gt;0)," ← Position filled.",IF(AND(H622="",Calc!B620&gt;0)," ← Update New hire start date.",""))</f>
        <v/>
      </c>
    </row>
    <row r="623" spans="1:11" ht="15" customHeight="1" x14ac:dyDescent="0.2">
      <c r="A623" s="17"/>
      <c r="B623" s="55"/>
      <c r="C623" s="56"/>
      <c r="D623" s="56"/>
      <c r="E623" s="57"/>
      <c r="F623" s="56"/>
      <c r="G623" s="56"/>
      <c r="H623" s="57"/>
      <c r="I623" s="102"/>
      <c r="J623" s="125"/>
      <c r="K623" s="131" t="str">
        <f>IF(AND(G623&lt;&gt;Preferences!$I$9,Calc!B621&gt;0)," ← Position filled.",IF(AND(H623="",Calc!B621&gt;0)," ← Update New hire start date.",""))</f>
        <v/>
      </c>
    </row>
    <row r="624" spans="1:11" ht="15" customHeight="1" x14ac:dyDescent="0.2">
      <c r="A624" s="17"/>
      <c r="B624" s="55"/>
      <c r="C624" s="56"/>
      <c r="D624" s="56"/>
      <c r="E624" s="57"/>
      <c r="F624" s="56"/>
      <c r="G624" s="56"/>
      <c r="H624" s="57"/>
      <c r="I624" s="102"/>
      <c r="J624" s="125"/>
      <c r="K624" s="131" t="str">
        <f>IF(AND(G624&lt;&gt;Preferences!$I$9,Calc!B622&gt;0)," ← Position filled.",IF(AND(H624="",Calc!B622&gt;0)," ← Update New hire start date.",""))</f>
        <v/>
      </c>
    </row>
    <row r="625" spans="1:11" ht="15" customHeight="1" x14ac:dyDescent="0.2">
      <c r="A625" s="17"/>
      <c r="B625" s="55"/>
      <c r="C625" s="56"/>
      <c r="D625" s="56"/>
      <c r="E625" s="57"/>
      <c r="F625" s="56"/>
      <c r="G625" s="56"/>
      <c r="H625" s="57"/>
      <c r="I625" s="102"/>
      <c r="J625" s="125"/>
      <c r="K625" s="131" t="str">
        <f>IF(AND(G625&lt;&gt;Preferences!$I$9,Calc!B623&gt;0)," ← Position filled.",IF(AND(H625="",Calc!B623&gt;0)," ← Update New hire start date.",""))</f>
        <v/>
      </c>
    </row>
    <row r="626" spans="1:11" ht="15" customHeight="1" x14ac:dyDescent="0.2">
      <c r="A626" s="17"/>
      <c r="B626" s="55"/>
      <c r="C626" s="56"/>
      <c r="D626" s="56"/>
      <c r="E626" s="57"/>
      <c r="F626" s="56"/>
      <c r="G626" s="56"/>
      <c r="H626" s="57"/>
      <c r="I626" s="102"/>
      <c r="J626" s="125"/>
      <c r="K626" s="131" t="str">
        <f>IF(AND(G626&lt;&gt;Preferences!$I$9,Calc!B624&gt;0)," ← Position filled.",IF(AND(H626="",Calc!B624&gt;0)," ← Update New hire start date.",""))</f>
        <v/>
      </c>
    </row>
    <row r="627" spans="1:11" ht="15" customHeight="1" x14ac:dyDescent="0.2">
      <c r="A627" s="17"/>
      <c r="B627" s="55"/>
      <c r="C627" s="56"/>
      <c r="D627" s="56"/>
      <c r="E627" s="57"/>
      <c r="F627" s="56"/>
      <c r="G627" s="56"/>
      <c r="H627" s="57"/>
      <c r="I627" s="102"/>
      <c r="J627" s="125"/>
      <c r="K627" s="131" t="str">
        <f>IF(AND(G627&lt;&gt;Preferences!$I$9,Calc!B625&gt;0)," ← Position filled.",IF(AND(H627="",Calc!B625&gt;0)," ← Update New hire start date.",""))</f>
        <v/>
      </c>
    </row>
    <row r="628" spans="1:11" ht="15" customHeight="1" x14ac:dyDescent="0.2">
      <c r="A628" s="17"/>
      <c r="B628" s="55"/>
      <c r="C628" s="56"/>
      <c r="D628" s="56"/>
      <c r="E628" s="57"/>
      <c r="F628" s="56"/>
      <c r="G628" s="56"/>
      <c r="H628" s="57"/>
      <c r="I628" s="102"/>
      <c r="J628" s="125"/>
      <c r="K628" s="131" t="str">
        <f>IF(AND(G628&lt;&gt;Preferences!$I$9,Calc!B626&gt;0)," ← Position filled.",IF(AND(H628="",Calc!B626&gt;0)," ← Update New hire start date.",""))</f>
        <v/>
      </c>
    </row>
    <row r="629" spans="1:11" ht="15" customHeight="1" x14ac:dyDescent="0.2">
      <c r="A629" s="17"/>
      <c r="B629" s="55"/>
      <c r="C629" s="56"/>
      <c r="D629" s="56"/>
      <c r="E629" s="57"/>
      <c r="F629" s="56"/>
      <c r="G629" s="56"/>
      <c r="H629" s="57"/>
      <c r="I629" s="102"/>
      <c r="J629" s="125"/>
      <c r="K629" s="131" t="str">
        <f>IF(AND(G629&lt;&gt;Preferences!$I$9,Calc!B627&gt;0)," ← Position filled.",IF(AND(H629="",Calc!B627&gt;0)," ← Update New hire start date.",""))</f>
        <v/>
      </c>
    </row>
    <row r="630" spans="1:11" ht="15" customHeight="1" x14ac:dyDescent="0.2">
      <c r="A630" s="17"/>
      <c r="B630" s="55"/>
      <c r="C630" s="56"/>
      <c r="D630" s="56"/>
      <c r="E630" s="57"/>
      <c r="F630" s="56"/>
      <c r="G630" s="56"/>
      <c r="H630" s="57"/>
      <c r="I630" s="102"/>
      <c r="J630" s="125"/>
      <c r="K630" s="131" t="str">
        <f>IF(AND(G630&lt;&gt;Preferences!$I$9,Calc!B628&gt;0)," ← Position filled.",IF(AND(H630="",Calc!B628&gt;0)," ← Update New hire start date.",""))</f>
        <v/>
      </c>
    </row>
    <row r="631" spans="1:11" ht="15" customHeight="1" x14ac:dyDescent="0.2">
      <c r="A631" s="17"/>
      <c r="B631" s="55"/>
      <c r="C631" s="56"/>
      <c r="D631" s="56"/>
      <c r="E631" s="57"/>
      <c r="F631" s="56"/>
      <c r="G631" s="56"/>
      <c r="H631" s="57"/>
      <c r="I631" s="102"/>
      <c r="J631" s="125"/>
      <c r="K631" s="131" t="str">
        <f>IF(AND(G631&lt;&gt;Preferences!$I$9,Calc!B629&gt;0)," ← Position filled.",IF(AND(H631="",Calc!B629&gt;0)," ← Update New hire start date.",""))</f>
        <v/>
      </c>
    </row>
    <row r="632" spans="1:11" ht="15" customHeight="1" x14ac:dyDescent="0.2">
      <c r="A632" s="17"/>
      <c r="B632" s="55"/>
      <c r="C632" s="56"/>
      <c r="D632" s="56"/>
      <c r="E632" s="57"/>
      <c r="F632" s="56"/>
      <c r="G632" s="56"/>
      <c r="H632" s="57"/>
      <c r="I632" s="102"/>
      <c r="J632" s="125"/>
      <c r="K632" s="131" t="str">
        <f>IF(AND(G632&lt;&gt;Preferences!$I$9,Calc!B630&gt;0)," ← Position filled.",IF(AND(H632="",Calc!B630&gt;0)," ← Update New hire start date.",""))</f>
        <v/>
      </c>
    </row>
    <row r="633" spans="1:11" ht="15" customHeight="1" x14ac:dyDescent="0.2">
      <c r="A633" s="17"/>
      <c r="B633" s="55"/>
      <c r="C633" s="56"/>
      <c r="D633" s="56"/>
      <c r="E633" s="57"/>
      <c r="F633" s="56"/>
      <c r="G633" s="56"/>
      <c r="H633" s="57"/>
      <c r="I633" s="102"/>
      <c r="J633" s="125"/>
      <c r="K633" s="131" t="str">
        <f>IF(AND(G633&lt;&gt;Preferences!$I$9,Calc!B631&gt;0)," ← Position filled.",IF(AND(H633="",Calc!B631&gt;0)," ← Update New hire start date.",""))</f>
        <v/>
      </c>
    </row>
    <row r="634" spans="1:11" ht="15" customHeight="1" x14ac:dyDescent="0.2">
      <c r="A634" s="17"/>
      <c r="B634" s="55"/>
      <c r="C634" s="56"/>
      <c r="D634" s="56"/>
      <c r="E634" s="57"/>
      <c r="F634" s="56"/>
      <c r="G634" s="56"/>
      <c r="H634" s="57"/>
      <c r="I634" s="102"/>
      <c r="J634" s="125"/>
      <c r="K634" s="131" t="str">
        <f>IF(AND(G634&lt;&gt;Preferences!$I$9,Calc!B632&gt;0)," ← Position filled.",IF(AND(H634="",Calc!B632&gt;0)," ← Update New hire start date.",""))</f>
        <v/>
      </c>
    </row>
    <row r="635" spans="1:11" ht="15" customHeight="1" x14ac:dyDescent="0.2">
      <c r="A635" s="17"/>
      <c r="B635" s="55"/>
      <c r="C635" s="56"/>
      <c r="D635" s="56"/>
      <c r="E635" s="57"/>
      <c r="F635" s="56"/>
      <c r="G635" s="56"/>
      <c r="H635" s="57"/>
      <c r="I635" s="102"/>
      <c r="J635" s="125"/>
      <c r="K635" s="131" t="str">
        <f>IF(AND(G635&lt;&gt;Preferences!$I$9,Calc!B633&gt;0)," ← Position filled.",IF(AND(H635="",Calc!B633&gt;0)," ← Update New hire start date.",""))</f>
        <v/>
      </c>
    </row>
    <row r="636" spans="1:11" ht="15" customHeight="1" x14ac:dyDescent="0.2">
      <c r="A636" s="17"/>
      <c r="B636" s="55"/>
      <c r="C636" s="56"/>
      <c r="D636" s="56"/>
      <c r="E636" s="57"/>
      <c r="F636" s="56"/>
      <c r="G636" s="56"/>
      <c r="H636" s="57"/>
      <c r="I636" s="102"/>
      <c r="J636" s="125"/>
      <c r="K636" s="131" t="str">
        <f>IF(AND(G636&lt;&gt;Preferences!$I$9,Calc!B634&gt;0)," ← Position filled.",IF(AND(H636="",Calc!B634&gt;0)," ← Update New hire start date.",""))</f>
        <v/>
      </c>
    </row>
    <row r="637" spans="1:11" ht="15" customHeight="1" x14ac:dyDescent="0.2">
      <c r="A637" s="17"/>
      <c r="B637" s="55"/>
      <c r="C637" s="56"/>
      <c r="D637" s="56"/>
      <c r="E637" s="57"/>
      <c r="F637" s="56"/>
      <c r="G637" s="56"/>
      <c r="H637" s="57"/>
      <c r="I637" s="102"/>
      <c r="J637" s="125"/>
      <c r="K637" s="131" t="str">
        <f>IF(AND(G637&lt;&gt;Preferences!$I$9,Calc!B635&gt;0)," ← Position filled.",IF(AND(H637="",Calc!B635&gt;0)," ← Update New hire start date.",""))</f>
        <v/>
      </c>
    </row>
    <row r="638" spans="1:11" ht="15" customHeight="1" x14ac:dyDescent="0.2">
      <c r="A638" s="17"/>
      <c r="B638" s="55"/>
      <c r="C638" s="56"/>
      <c r="D638" s="56"/>
      <c r="E638" s="57"/>
      <c r="F638" s="56"/>
      <c r="G638" s="56"/>
      <c r="H638" s="57"/>
      <c r="I638" s="102"/>
      <c r="J638" s="125"/>
      <c r="K638" s="131" t="str">
        <f>IF(AND(G638&lt;&gt;Preferences!$I$9,Calc!B636&gt;0)," ← Position filled.",IF(AND(H638="",Calc!B636&gt;0)," ← Update New hire start date.",""))</f>
        <v/>
      </c>
    </row>
    <row r="639" spans="1:11" ht="15" customHeight="1" x14ac:dyDescent="0.2">
      <c r="A639" s="17"/>
      <c r="B639" s="55"/>
      <c r="C639" s="56"/>
      <c r="D639" s="56"/>
      <c r="E639" s="57"/>
      <c r="F639" s="56"/>
      <c r="G639" s="56"/>
      <c r="H639" s="57"/>
      <c r="I639" s="102"/>
      <c r="J639" s="125"/>
      <c r="K639" s="131" t="str">
        <f>IF(AND(G639&lt;&gt;Preferences!$I$9,Calc!B637&gt;0)," ← Position filled.",IF(AND(H639="",Calc!B637&gt;0)," ← Update New hire start date.",""))</f>
        <v/>
      </c>
    </row>
    <row r="640" spans="1:11" ht="15" customHeight="1" x14ac:dyDescent="0.2">
      <c r="A640" s="17"/>
      <c r="B640" s="55"/>
      <c r="C640" s="56"/>
      <c r="D640" s="56"/>
      <c r="E640" s="57"/>
      <c r="F640" s="56"/>
      <c r="G640" s="56"/>
      <c r="H640" s="57"/>
      <c r="I640" s="102"/>
      <c r="J640" s="125"/>
      <c r="K640" s="131" t="str">
        <f>IF(AND(G640&lt;&gt;Preferences!$I$9,Calc!B638&gt;0)," ← Position filled.",IF(AND(H640="",Calc!B638&gt;0)," ← Update New hire start date.",""))</f>
        <v/>
      </c>
    </row>
    <row r="641" spans="1:11" ht="15" customHeight="1" x14ac:dyDescent="0.2">
      <c r="A641" s="17"/>
      <c r="B641" s="55"/>
      <c r="C641" s="56"/>
      <c r="D641" s="56"/>
      <c r="E641" s="57"/>
      <c r="F641" s="56"/>
      <c r="G641" s="56"/>
      <c r="H641" s="57"/>
      <c r="I641" s="102"/>
      <c r="J641" s="125"/>
      <c r="K641" s="131" t="str">
        <f>IF(AND(G641&lt;&gt;Preferences!$I$9,Calc!B639&gt;0)," ← Position filled.",IF(AND(H641="",Calc!B639&gt;0)," ← Update New hire start date.",""))</f>
        <v/>
      </c>
    </row>
    <row r="642" spans="1:11" ht="15" customHeight="1" x14ac:dyDescent="0.2">
      <c r="A642" s="17"/>
      <c r="B642" s="55"/>
      <c r="C642" s="56"/>
      <c r="D642" s="56"/>
      <c r="E642" s="57"/>
      <c r="F642" s="56"/>
      <c r="G642" s="56"/>
      <c r="H642" s="57"/>
      <c r="I642" s="102"/>
      <c r="J642" s="125"/>
      <c r="K642" s="131" t="str">
        <f>IF(AND(G642&lt;&gt;Preferences!$I$9,Calc!B640&gt;0)," ← Position filled.",IF(AND(H642="",Calc!B640&gt;0)," ← Update New hire start date.",""))</f>
        <v/>
      </c>
    </row>
    <row r="643" spans="1:11" ht="15" customHeight="1" x14ac:dyDescent="0.2">
      <c r="A643" s="17"/>
      <c r="B643" s="55"/>
      <c r="C643" s="56"/>
      <c r="D643" s="56"/>
      <c r="E643" s="57"/>
      <c r="F643" s="56"/>
      <c r="G643" s="56"/>
      <c r="H643" s="57"/>
      <c r="I643" s="102"/>
      <c r="J643" s="125"/>
      <c r="K643" s="131" t="str">
        <f>IF(AND(G643&lt;&gt;Preferences!$I$9,Calc!B641&gt;0)," ← Position filled.",IF(AND(H643="",Calc!B641&gt;0)," ← Update New hire start date.",""))</f>
        <v/>
      </c>
    </row>
    <row r="644" spans="1:11" ht="15" customHeight="1" x14ac:dyDescent="0.2">
      <c r="A644" s="17"/>
      <c r="B644" s="55"/>
      <c r="C644" s="56"/>
      <c r="D644" s="56"/>
      <c r="E644" s="57"/>
      <c r="F644" s="56"/>
      <c r="G644" s="56"/>
      <c r="H644" s="57"/>
      <c r="I644" s="102"/>
      <c r="J644" s="125"/>
      <c r="K644" s="131" t="str">
        <f>IF(AND(G644&lt;&gt;Preferences!$I$9,Calc!B642&gt;0)," ← Position filled.",IF(AND(H644="",Calc!B642&gt;0)," ← Update New hire start date.",""))</f>
        <v/>
      </c>
    </row>
    <row r="645" spans="1:11" ht="15" customHeight="1" x14ac:dyDescent="0.2">
      <c r="A645" s="17"/>
      <c r="B645" s="55"/>
      <c r="C645" s="56"/>
      <c r="D645" s="56"/>
      <c r="E645" s="57"/>
      <c r="F645" s="56"/>
      <c r="G645" s="56"/>
      <c r="H645" s="57"/>
      <c r="I645" s="102"/>
      <c r="J645" s="125"/>
      <c r="K645" s="131" t="str">
        <f>IF(AND(G645&lt;&gt;Preferences!$I$9,Calc!B643&gt;0)," ← Position filled.",IF(AND(H645="",Calc!B643&gt;0)," ← Update New hire start date.",""))</f>
        <v/>
      </c>
    </row>
    <row r="646" spans="1:11" ht="15" customHeight="1" x14ac:dyDescent="0.2">
      <c r="A646" s="17"/>
      <c r="B646" s="55"/>
      <c r="C646" s="56"/>
      <c r="D646" s="56"/>
      <c r="E646" s="57"/>
      <c r="F646" s="56"/>
      <c r="G646" s="56"/>
      <c r="H646" s="57"/>
      <c r="I646" s="102"/>
      <c r="J646" s="125"/>
      <c r="K646" s="131" t="str">
        <f>IF(AND(G646&lt;&gt;Preferences!$I$9,Calc!B644&gt;0)," ← Position filled.",IF(AND(H646="",Calc!B644&gt;0)," ← Update New hire start date.",""))</f>
        <v/>
      </c>
    </row>
    <row r="647" spans="1:11" ht="15" customHeight="1" x14ac:dyDescent="0.2">
      <c r="A647" s="17"/>
      <c r="B647" s="55"/>
      <c r="C647" s="56"/>
      <c r="D647" s="56"/>
      <c r="E647" s="57"/>
      <c r="F647" s="56"/>
      <c r="G647" s="56"/>
      <c r="H647" s="57"/>
      <c r="I647" s="102"/>
      <c r="J647" s="125"/>
      <c r="K647" s="131" t="str">
        <f>IF(AND(G647&lt;&gt;Preferences!$I$9,Calc!B645&gt;0)," ← Position filled.",IF(AND(H647="",Calc!B645&gt;0)," ← Update New hire start date.",""))</f>
        <v/>
      </c>
    </row>
    <row r="648" spans="1:11" ht="15" customHeight="1" x14ac:dyDescent="0.2">
      <c r="A648" s="17"/>
      <c r="B648" s="55"/>
      <c r="C648" s="56"/>
      <c r="D648" s="56"/>
      <c r="E648" s="57"/>
      <c r="F648" s="56"/>
      <c r="G648" s="56"/>
      <c r="H648" s="57"/>
      <c r="I648" s="102"/>
      <c r="J648" s="125"/>
      <c r="K648" s="131" t="str">
        <f>IF(AND(G648&lt;&gt;Preferences!$I$9,Calc!B646&gt;0)," ← Position filled.",IF(AND(H648="",Calc!B646&gt;0)," ← Update New hire start date.",""))</f>
        <v/>
      </c>
    </row>
    <row r="649" spans="1:11" ht="15" customHeight="1" x14ac:dyDescent="0.2">
      <c r="A649" s="17"/>
      <c r="B649" s="55"/>
      <c r="C649" s="56"/>
      <c r="D649" s="56"/>
      <c r="E649" s="57"/>
      <c r="F649" s="56"/>
      <c r="G649" s="56"/>
      <c r="H649" s="57"/>
      <c r="I649" s="102"/>
      <c r="J649" s="125"/>
      <c r="K649" s="131" t="str">
        <f>IF(AND(G649&lt;&gt;Preferences!$I$9,Calc!B647&gt;0)," ← Position filled.",IF(AND(H649="",Calc!B647&gt;0)," ← Update New hire start date.",""))</f>
        <v/>
      </c>
    </row>
    <row r="650" spans="1:11" ht="15" customHeight="1" x14ac:dyDescent="0.2">
      <c r="A650" s="17"/>
      <c r="B650" s="55"/>
      <c r="C650" s="56"/>
      <c r="D650" s="56"/>
      <c r="E650" s="57"/>
      <c r="F650" s="56"/>
      <c r="G650" s="56"/>
      <c r="H650" s="57"/>
      <c r="I650" s="102"/>
      <c r="J650" s="125"/>
      <c r="K650" s="131" t="str">
        <f>IF(AND(G650&lt;&gt;Preferences!$I$9,Calc!B648&gt;0)," ← Position filled.",IF(AND(H650="",Calc!B648&gt;0)," ← Update New hire start date.",""))</f>
        <v/>
      </c>
    </row>
    <row r="651" spans="1:11" ht="15" customHeight="1" x14ac:dyDescent="0.2">
      <c r="A651" s="17"/>
      <c r="B651" s="55"/>
      <c r="C651" s="56"/>
      <c r="D651" s="56"/>
      <c r="E651" s="57"/>
      <c r="F651" s="56"/>
      <c r="G651" s="56"/>
      <c r="H651" s="57"/>
      <c r="I651" s="102"/>
      <c r="J651" s="125"/>
      <c r="K651" s="131" t="str">
        <f>IF(AND(G651&lt;&gt;Preferences!$I$9,Calc!B649&gt;0)," ← Position filled.",IF(AND(H651="",Calc!B649&gt;0)," ← Update New hire start date.",""))</f>
        <v/>
      </c>
    </row>
    <row r="652" spans="1:11" ht="15" customHeight="1" x14ac:dyDescent="0.2">
      <c r="A652" s="17"/>
      <c r="B652" s="55"/>
      <c r="C652" s="56"/>
      <c r="D652" s="56"/>
      <c r="E652" s="57"/>
      <c r="F652" s="56"/>
      <c r="G652" s="56"/>
      <c r="H652" s="57"/>
      <c r="I652" s="102"/>
      <c r="J652" s="125"/>
      <c r="K652" s="131" t="str">
        <f>IF(AND(G652&lt;&gt;Preferences!$I$9,Calc!B650&gt;0)," ← Position filled.",IF(AND(H652="",Calc!B650&gt;0)," ← Update New hire start date.",""))</f>
        <v/>
      </c>
    </row>
    <row r="653" spans="1:11" ht="15" customHeight="1" x14ac:dyDescent="0.2">
      <c r="A653" s="17"/>
      <c r="B653" s="55"/>
      <c r="C653" s="56"/>
      <c r="D653" s="56"/>
      <c r="E653" s="57"/>
      <c r="F653" s="56"/>
      <c r="G653" s="56"/>
      <c r="H653" s="57"/>
      <c r="I653" s="102"/>
      <c r="J653" s="125"/>
      <c r="K653" s="131" t="str">
        <f>IF(AND(G653&lt;&gt;Preferences!$I$9,Calc!B651&gt;0)," ← Position filled.",IF(AND(H653="",Calc!B651&gt;0)," ← Update New hire start date.",""))</f>
        <v/>
      </c>
    </row>
    <row r="654" spans="1:11" ht="15" customHeight="1" x14ac:dyDescent="0.2">
      <c r="A654" s="17"/>
      <c r="B654" s="55"/>
      <c r="C654" s="56"/>
      <c r="D654" s="56"/>
      <c r="E654" s="57"/>
      <c r="F654" s="56"/>
      <c r="G654" s="56"/>
      <c r="H654" s="57"/>
      <c r="I654" s="102"/>
      <c r="J654" s="125"/>
      <c r="K654" s="131" t="str">
        <f>IF(AND(G654&lt;&gt;Preferences!$I$9,Calc!B652&gt;0)," ← Position filled.",IF(AND(H654="",Calc!B652&gt;0)," ← Update New hire start date.",""))</f>
        <v/>
      </c>
    </row>
    <row r="655" spans="1:11" ht="15" customHeight="1" x14ac:dyDescent="0.2">
      <c r="A655" s="17"/>
      <c r="B655" s="55"/>
      <c r="C655" s="56"/>
      <c r="D655" s="56"/>
      <c r="E655" s="57"/>
      <c r="F655" s="56"/>
      <c r="G655" s="56"/>
      <c r="H655" s="57"/>
      <c r="I655" s="102"/>
      <c r="J655" s="125"/>
      <c r="K655" s="131" t="str">
        <f>IF(AND(G655&lt;&gt;Preferences!$I$9,Calc!B653&gt;0)," ← Position filled.",IF(AND(H655="",Calc!B653&gt;0)," ← Update New hire start date.",""))</f>
        <v/>
      </c>
    </row>
    <row r="656" spans="1:11" ht="15" customHeight="1" x14ac:dyDescent="0.2">
      <c r="A656" s="17"/>
      <c r="B656" s="55"/>
      <c r="C656" s="56"/>
      <c r="D656" s="56"/>
      <c r="E656" s="57"/>
      <c r="F656" s="56"/>
      <c r="G656" s="56"/>
      <c r="H656" s="57"/>
      <c r="I656" s="102"/>
      <c r="J656" s="125"/>
      <c r="K656" s="131" t="str">
        <f>IF(AND(G656&lt;&gt;Preferences!$I$9,Calc!B654&gt;0)," ← Position filled.",IF(AND(H656="",Calc!B654&gt;0)," ← Update New hire start date.",""))</f>
        <v/>
      </c>
    </row>
    <row r="657" spans="1:11" ht="15" customHeight="1" x14ac:dyDescent="0.2">
      <c r="A657" s="17"/>
      <c r="B657" s="55"/>
      <c r="C657" s="56"/>
      <c r="D657" s="56"/>
      <c r="E657" s="57"/>
      <c r="F657" s="56"/>
      <c r="G657" s="56"/>
      <c r="H657" s="57"/>
      <c r="I657" s="102"/>
      <c r="J657" s="125"/>
      <c r="K657" s="131" t="str">
        <f>IF(AND(G657&lt;&gt;Preferences!$I$9,Calc!B655&gt;0)," ← Position filled.",IF(AND(H657="",Calc!B655&gt;0)," ← Update New hire start date.",""))</f>
        <v/>
      </c>
    </row>
    <row r="658" spans="1:11" ht="15" customHeight="1" x14ac:dyDescent="0.2">
      <c r="A658" s="17"/>
      <c r="B658" s="55"/>
      <c r="C658" s="56"/>
      <c r="D658" s="56"/>
      <c r="E658" s="57"/>
      <c r="F658" s="56"/>
      <c r="G658" s="56"/>
      <c r="H658" s="57"/>
      <c r="I658" s="102"/>
      <c r="J658" s="125"/>
      <c r="K658" s="131" t="str">
        <f>IF(AND(G658&lt;&gt;Preferences!$I$9,Calc!B656&gt;0)," ← Position filled.",IF(AND(H658="",Calc!B656&gt;0)," ← Update New hire start date.",""))</f>
        <v/>
      </c>
    </row>
    <row r="659" spans="1:11" ht="15" customHeight="1" x14ac:dyDescent="0.2">
      <c r="A659" s="17"/>
      <c r="B659" s="55"/>
      <c r="C659" s="56"/>
      <c r="D659" s="56"/>
      <c r="E659" s="57"/>
      <c r="F659" s="56"/>
      <c r="G659" s="56"/>
      <c r="H659" s="57"/>
      <c r="I659" s="102"/>
      <c r="J659" s="125"/>
      <c r="K659" s="131" t="str">
        <f>IF(AND(G659&lt;&gt;Preferences!$I$9,Calc!B657&gt;0)," ← Position filled.",IF(AND(H659="",Calc!B657&gt;0)," ← Update New hire start date.",""))</f>
        <v/>
      </c>
    </row>
    <row r="660" spans="1:11" ht="15" customHeight="1" x14ac:dyDescent="0.2">
      <c r="A660" s="17"/>
      <c r="B660" s="55"/>
      <c r="C660" s="56"/>
      <c r="D660" s="56"/>
      <c r="E660" s="57"/>
      <c r="F660" s="56"/>
      <c r="G660" s="56"/>
      <c r="H660" s="57"/>
      <c r="I660" s="102"/>
      <c r="J660" s="125"/>
      <c r="K660" s="131" t="str">
        <f>IF(AND(G660&lt;&gt;Preferences!$I$9,Calc!B658&gt;0)," ← Position filled.",IF(AND(H660="",Calc!B658&gt;0)," ← Update New hire start date.",""))</f>
        <v/>
      </c>
    </row>
    <row r="661" spans="1:11" ht="15" customHeight="1" x14ac:dyDescent="0.2">
      <c r="A661" s="17"/>
      <c r="B661" s="55"/>
      <c r="C661" s="56"/>
      <c r="D661" s="56"/>
      <c r="E661" s="57"/>
      <c r="F661" s="56"/>
      <c r="G661" s="56"/>
      <c r="H661" s="57"/>
      <c r="I661" s="102"/>
      <c r="J661" s="125"/>
      <c r="K661" s="131" t="str">
        <f>IF(AND(G661&lt;&gt;Preferences!$I$9,Calc!B659&gt;0)," ← Position filled.",IF(AND(H661="",Calc!B659&gt;0)," ← Update New hire start date.",""))</f>
        <v/>
      </c>
    </row>
    <row r="662" spans="1:11" ht="15" customHeight="1" x14ac:dyDescent="0.2">
      <c r="A662" s="17"/>
      <c r="B662" s="55"/>
      <c r="C662" s="56"/>
      <c r="D662" s="56"/>
      <c r="E662" s="57"/>
      <c r="F662" s="56"/>
      <c r="G662" s="56"/>
      <c r="H662" s="57"/>
      <c r="I662" s="102"/>
      <c r="J662" s="125"/>
      <c r="K662" s="131" t="str">
        <f>IF(AND(G662&lt;&gt;Preferences!$I$9,Calc!B660&gt;0)," ← Position filled.",IF(AND(H662="",Calc!B660&gt;0)," ← Update New hire start date.",""))</f>
        <v/>
      </c>
    </row>
    <row r="663" spans="1:11" ht="15" customHeight="1" x14ac:dyDescent="0.2">
      <c r="A663" s="17"/>
      <c r="B663" s="55"/>
      <c r="C663" s="56"/>
      <c r="D663" s="56"/>
      <c r="E663" s="57"/>
      <c r="F663" s="56"/>
      <c r="G663" s="56"/>
      <c r="H663" s="57"/>
      <c r="I663" s="102"/>
      <c r="J663" s="125"/>
      <c r="K663" s="131" t="str">
        <f>IF(AND(G663&lt;&gt;Preferences!$I$9,Calc!B661&gt;0)," ← Position filled.",IF(AND(H663="",Calc!B661&gt;0)," ← Update New hire start date.",""))</f>
        <v/>
      </c>
    </row>
    <row r="664" spans="1:11" ht="15" customHeight="1" x14ac:dyDescent="0.2">
      <c r="A664" s="17"/>
      <c r="B664" s="55"/>
      <c r="C664" s="56"/>
      <c r="D664" s="56"/>
      <c r="E664" s="57"/>
      <c r="F664" s="56"/>
      <c r="G664" s="56"/>
      <c r="H664" s="57"/>
      <c r="I664" s="102"/>
      <c r="J664" s="125"/>
      <c r="K664" s="131" t="str">
        <f>IF(AND(G664&lt;&gt;Preferences!$I$9,Calc!B662&gt;0)," ← Position filled.",IF(AND(H664="",Calc!B662&gt;0)," ← Update New hire start date.",""))</f>
        <v/>
      </c>
    </row>
    <row r="665" spans="1:11" ht="15" customHeight="1" x14ac:dyDescent="0.2">
      <c r="A665" s="17"/>
      <c r="B665" s="55"/>
      <c r="C665" s="56"/>
      <c r="D665" s="56"/>
      <c r="E665" s="57"/>
      <c r="F665" s="56"/>
      <c r="G665" s="56"/>
      <c r="H665" s="57"/>
      <c r="I665" s="102"/>
      <c r="J665" s="125"/>
      <c r="K665" s="131" t="str">
        <f>IF(AND(G665&lt;&gt;Preferences!$I$9,Calc!B663&gt;0)," ← Position filled.",IF(AND(H665="",Calc!B663&gt;0)," ← Update New hire start date.",""))</f>
        <v/>
      </c>
    </row>
    <row r="666" spans="1:11" ht="15" customHeight="1" x14ac:dyDescent="0.2">
      <c r="A666" s="17"/>
      <c r="B666" s="55"/>
      <c r="C666" s="56"/>
      <c r="D666" s="56"/>
      <c r="E666" s="57"/>
      <c r="F666" s="56"/>
      <c r="G666" s="56"/>
      <c r="H666" s="57"/>
      <c r="I666" s="102"/>
      <c r="J666" s="125"/>
      <c r="K666" s="131" t="str">
        <f>IF(AND(G666&lt;&gt;Preferences!$I$9,Calc!B664&gt;0)," ← Position filled.",IF(AND(H666="",Calc!B664&gt;0)," ← Update New hire start date.",""))</f>
        <v/>
      </c>
    </row>
    <row r="667" spans="1:11" ht="15" customHeight="1" x14ac:dyDescent="0.2">
      <c r="A667" s="17"/>
      <c r="B667" s="55"/>
      <c r="C667" s="56"/>
      <c r="D667" s="56"/>
      <c r="E667" s="57"/>
      <c r="F667" s="56"/>
      <c r="G667" s="56"/>
      <c r="H667" s="57"/>
      <c r="I667" s="102"/>
      <c r="J667" s="125"/>
      <c r="K667" s="131" t="str">
        <f>IF(AND(G667&lt;&gt;Preferences!$I$9,Calc!B665&gt;0)," ← Position filled.",IF(AND(H667="",Calc!B665&gt;0)," ← Update New hire start date.",""))</f>
        <v/>
      </c>
    </row>
    <row r="668" spans="1:11" ht="15" customHeight="1" x14ac:dyDescent="0.2">
      <c r="A668" s="17"/>
      <c r="B668" s="55"/>
      <c r="C668" s="56"/>
      <c r="D668" s="56"/>
      <c r="E668" s="57"/>
      <c r="F668" s="56"/>
      <c r="G668" s="56"/>
      <c r="H668" s="57"/>
      <c r="I668" s="102"/>
      <c r="J668" s="125"/>
      <c r="K668" s="131" t="str">
        <f>IF(AND(G668&lt;&gt;Preferences!$I$9,Calc!B666&gt;0)," ← Position filled.",IF(AND(H668="",Calc!B666&gt;0)," ← Update New hire start date.",""))</f>
        <v/>
      </c>
    </row>
    <row r="669" spans="1:11" ht="15" customHeight="1" x14ac:dyDescent="0.2">
      <c r="A669" s="17"/>
      <c r="B669" s="55"/>
      <c r="C669" s="56"/>
      <c r="D669" s="56"/>
      <c r="E669" s="57"/>
      <c r="F669" s="56"/>
      <c r="G669" s="56"/>
      <c r="H669" s="57"/>
      <c r="I669" s="102"/>
      <c r="J669" s="125"/>
      <c r="K669" s="131" t="str">
        <f>IF(AND(G669&lt;&gt;Preferences!$I$9,Calc!B667&gt;0)," ← Position filled.",IF(AND(H669="",Calc!B667&gt;0)," ← Update New hire start date.",""))</f>
        <v/>
      </c>
    </row>
    <row r="670" spans="1:11" ht="15" customHeight="1" x14ac:dyDescent="0.2">
      <c r="A670" s="17"/>
      <c r="B670" s="55"/>
      <c r="C670" s="56"/>
      <c r="D670" s="56"/>
      <c r="E670" s="57"/>
      <c r="F670" s="56"/>
      <c r="G670" s="56"/>
      <c r="H670" s="57"/>
      <c r="I670" s="102"/>
      <c r="J670" s="125"/>
      <c r="K670" s="131" t="str">
        <f>IF(AND(G670&lt;&gt;Preferences!$I$9,Calc!B668&gt;0)," ← Position filled.",IF(AND(H670="",Calc!B668&gt;0)," ← Update New hire start date.",""))</f>
        <v/>
      </c>
    </row>
    <row r="671" spans="1:11" ht="15" customHeight="1" x14ac:dyDescent="0.2">
      <c r="A671" s="17"/>
      <c r="B671" s="55"/>
      <c r="C671" s="56"/>
      <c r="D671" s="56"/>
      <c r="E671" s="57"/>
      <c r="F671" s="56"/>
      <c r="G671" s="56"/>
      <c r="H671" s="57"/>
      <c r="I671" s="102"/>
      <c r="J671" s="125"/>
      <c r="K671" s="131" t="str">
        <f>IF(AND(G671&lt;&gt;Preferences!$I$9,Calc!B669&gt;0)," ← Position filled.",IF(AND(H671="",Calc!B669&gt;0)," ← Update New hire start date.",""))</f>
        <v/>
      </c>
    </row>
    <row r="672" spans="1:11" ht="15" customHeight="1" x14ac:dyDescent="0.2">
      <c r="A672" s="17"/>
      <c r="B672" s="55"/>
      <c r="C672" s="56"/>
      <c r="D672" s="56"/>
      <c r="E672" s="57"/>
      <c r="F672" s="56"/>
      <c r="G672" s="56"/>
      <c r="H672" s="57"/>
      <c r="I672" s="102"/>
      <c r="J672" s="125"/>
      <c r="K672" s="131" t="str">
        <f>IF(AND(G672&lt;&gt;Preferences!$I$9,Calc!B670&gt;0)," ← Position filled.",IF(AND(H672="",Calc!B670&gt;0)," ← Update New hire start date.",""))</f>
        <v/>
      </c>
    </row>
    <row r="673" spans="1:11" ht="15" customHeight="1" x14ac:dyDescent="0.2">
      <c r="A673" s="17"/>
      <c r="B673" s="55"/>
      <c r="C673" s="56"/>
      <c r="D673" s="56"/>
      <c r="E673" s="57"/>
      <c r="F673" s="56"/>
      <c r="G673" s="56"/>
      <c r="H673" s="57"/>
      <c r="I673" s="102"/>
      <c r="J673" s="125"/>
      <c r="K673" s="131" t="str">
        <f>IF(AND(G673&lt;&gt;Preferences!$I$9,Calc!B671&gt;0)," ← Position filled.",IF(AND(H673="",Calc!B671&gt;0)," ← Update New hire start date.",""))</f>
        <v/>
      </c>
    </row>
    <row r="674" spans="1:11" ht="15" customHeight="1" x14ac:dyDescent="0.2">
      <c r="A674" s="17"/>
      <c r="B674" s="55"/>
      <c r="C674" s="56"/>
      <c r="D674" s="56"/>
      <c r="E674" s="57"/>
      <c r="F674" s="56"/>
      <c r="G674" s="56"/>
      <c r="H674" s="57"/>
      <c r="I674" s="102"/>
      <c r="J674" s="125"/>
      <c r="K674" s="131" t="str">
        <f>IF(AND(G674&lt;&gt;Preferences!$I$9,Calc!B672&gt;0)," ← Position filled.",IF(AND(H674="",Calc!B672&gt;0)," ← Update New hire start date.",""))</f>
        <v/>
      </c>
    </row>
    <row r="675" spans="1:11" ht="15" customHeight="1" x14ac:dyDescent="0.2">
      <c r="A675" s="17"/>
      <c r="B675" s="55"/>
      <c r="C675" s="56"/>
      <c r="D675" s="56"/>
      <c r="E675" s="57"/>
      <c r="F675" s="56"/>
      <c r="G675" s="56"/>
      <c r="H675" s="57"/>
      <c r="I675" s="102"/>
      <c r="J675" s="125"/>
      <c r="K675" s="131" t="str">
        <f>IF(AND(G675&lt;&gt;Preferences!$I$9,Calc!B673&gt;0)," ← Position filled.",IF(AND(H675="",Calc!B673&gt;0)," ← Update New hire start date.",""))</f>
        <v/>
      </c>
    </row>
    <row r="676" spans="1:11" ht="15" customHeight="1" x14ac:dyDescent="0.2">
      <c r="A676" s="17"/>
      <c r="B676" s="55"/>
      <c r="C676" s="56"/>
      <c r="D676" s="56"/>
      <c r="E676" s="57"/>
      <c r="F676" s="56"/>
      <c r="G676" s="56"/>
      <c r="H676" s="57"/>
      <c r="I676" s="102"/>
      <c r="J676" s="125"/>
      <c r="K676" s="131" t="str">
        <f>IF(AND(G676&lt;&gt;Preferences!$I$9,Calc!B674&gt;0)," ← Position filled.",IF(AND(H676="",Calc!B674&gt;0)," ← Update New hire start date.",""))</f>
        <v/>
      </c>
    </row>
    <row r="677" spans="1:11" ht="15" customHeight="1" x14ac:dyDescent="0.2">
      <c r="A677" s="17"/>
      <c r="B677" s="55"/>
      <c r="C677" s="56"/>
      <c r="D677" s="56"/>
      <c r="E677" s="57"/>
      <c r="F677" s="56"/>
      <c r="G677" s="56"/>
      <c r="H677" s="57"/>
      <c r="I677" s="102"/>
      <c r="J677" s="125"/>
      <c r="K677" s="131" t="str">
        <f>IF(AND(G677&lt;&gt;Preferences!$I$9,Calc!B675&gt;0)," ← Position filled.",IF(AND(H677="",Calc!B675&gt;0)," ← Update New hire start date.",""))</f>
        <v/>
      </c>
    </row>
    <row r="678" spans="1:11" ht="15" customHeight="1" x14ac:dyDescent="0.2">
      <c r="A678" s="17"/>
      <c r="B678" s="55"/>
      <c r="C678" s="56"/>
      <c r="D678" s="56"/>
      <c r="E678" s="57"/>
      <c r="F678" s="56"/>
      <c r="G678" s="56"/>
      <c r="H678" s="57"/>
      <c r="I678" s="102"/>
      <c r="J678" s="125"/>
      <c r="K678" s="131" t="str">
        <f>IF(AND(G678&lt;&gt;Preferences!$I$9,Calc!B676&gt;0)," ← Position filled.",IF(AND(H678="",Calc!B676&gt;0)," ← Update New hire start date.",""))</f>
        <v/>
      </c>
    </row>
    <row r="679" spans="1:11" ht="15" customHeight="1" x14ac:dyDescent="0.2">
      <c r="A679" s="17"/>
      <c r="B679" s="55"/>
      <c r="C679" s="56"/>
      <c r="D679" s="56"/>
      <c r="E679" s="57"/>
      <c r="F679" s="56"/>
      <c r="G679" s="56"/>
      <c r="H679" s="57"/>
      <c r="I679" s="102"/>
      <c r="J679" s="125"/>
      <c r="K679" s="131" t="str">
        <f>IF(AND(G679&lt;&gt;Preferences!$I$9,Calc!B677&gt;0)," ← Position filled.",IF(AND(H679="",Calc!B677&gt;0)," ← Update New hire start date.",""))</f>
        <v/>
      </c>
    </row>
    <row r="680" spans="1:11" ht="15" customHeight="1" x14ac:dyDescent="0.2">
      <c r="A680" s="17"/>
      <c r="B680" s="55"/>
      <c r="C680" s="56"/>
      <c r="D680" s="56"/>
      <c r="E680" s="57"/>
      <c r="F680" s="56"/>
      <c r="G680" s="56"/>
      <c r="H680" s="57"/>
      <c r="I680" s="102"/>
      <c r="J680" s="125"/>
      <c r="K680" s="131" t="str">
        <f>IF(AND(G680&lt;&gt;Preferences!$I$9,Calc!B678&gt;0)," ← Position filled.",IF(AND(H680="",Calc!B678&gt;0)," ← Update New hire start date.",""))</f>
        <v/>
      </c>
    </row>
    <row r="681" spans="1:11" ht="15" customHeight="1" x14ac:dyDescent="0.2">
      <c r="A681" s="17"/>
      <c r="B681" s="55"/>
      <c r="C681" s="56"/>
      <c r="D681" s="56"/>
      <c r="E681" s="57"/>
      <c r="F681" s="56"/>
      <c r="G681" s="56"/>
      <c r="H681" s="57"/>
      <c r="I681" s="102"/>
      <c r="J681" s="125"/>
      <c r="K681" s="131" t="str">
        <f>IF(AND(G681&lt;&gt;Preferences!$I$9,Calc!B679&gt;0)," ← Position filled.",IF(AND(H681="",Calc!B679&gt;0)," ← Update New hire start date.",""))</f>
        <v/>
      </c>
    </row>
    <row r="682" spans="1:11" ht="15" customHeight="1" x14ac:dyDescent="0.2">
      <c r="A682" s="17"/>
      <c r="B682" s="55"/>
      <c r="C682" s="56"/>
      <c r="D682" s="56"/>
      <c r="E682" s="57"/>
      <c r="F682" s="56"/>
      <c r="G682" s="56"/>
      <c r="H682" s="57"/>
      <c r="I682" s="102"/>
      <c r="J682" s="125"/>
      <c r="K682" s="131" t="str">
        <f>IF(AND(G682&lt;&gt;Preferences!$I$9,Calc!B680&gt;0)," ← Position filled.",IF(AND(H682="",Calc!B680&gt;0)," ← Update New hire start date.",""))</f>
        <v/>
      </c>
    </row>
    <row r="683" spans="1:11" ht="15" customHeight="1" x14ac:dyDescent="0.2">
      <c r="A683" s="17"/>
      <c r="B683" s="55"/>
      <c r="C683" s="56"/>
      <c r="D683" s="56"/>
      <c r="E683" s="57"/>
      <c r="F683" s="56"/>
      <c r="G683" s="56"/>
      <c r="H683" s="57"/>
      <c r="I683" s="102"/>
      <c r="J683" s="125"/>
      <c r="K683" s="131" t="str">
        <f>IF(AND(G683&lt;&gt;Preferences!$I$9,Calc!B681&gt;0)," ← Position filled.",IF(AND(H683="",Calc!B681&gt;0)," ← Update New hire start date.",""))</f>
        <v/>
      </c>
    </row>
    <row r="684" spans="1:11" ht="15" customHeight="1" x14ac:dyDescent="0.2">
      <c r="A684" s="17"/>
      <c r="B684" s="55"/>
      <c r="C684" s="56"/>
      <c r="D684" s="56"/>
      <c r="E684" s="57"/>
      <c r="F684" s="56"/>
      <c r="G684" s="56"/>
      <c r="H684" s="57"/>
      <c r="I684" s="102"/>
      <c r="J684" s="125"/>
      <c r="K684" s="131" t="str">
        <f>IF(AND(G684&lt;&gt;Preferences!$I$9,Calc!B682&gt;0)," ← Position filled.",IF(AND(H684="",Calc!B682&gt;0)," ← Update New hire start date.",""))</f>
        <v/>
      </c>
    </row>
    <row r="685" spans="1:11" ht="15" customHeight="1" x14ac:dyDescent="0.2">
      <c r="A685" s="17"/>
      <c r="B685" s="55"/>
      <c r="C685" s="56"/>
      <c r="D685" s="56"/>
      <c r="E685" s="57"/>
      <c r="F685" s="56"/>
      <c r="G685" s="56"/>
      <c r="H685" s="57"/>
      <c r="I685" s="102"/>
      <c r="J685" s="125"/>
      <c r="K685" s="131" t="str">
        <f>IF(AND(G685&lt;&gt;Preferences!$I$9,Calc!B683&gt;0)," ← Position filled.",IF(AND(H685="",Calc!B683&gt;0)," ← Update New hire start date.",""))</f>
        <v/>
      </c>
    </row>
    <row r="686" spans="1:11" ht="15" customHeight="1" x14ac:dyDescent="0.2">
      <c r="A686" s="17"/>
      <c r="B686" s="55"/>
      <c r="C686" s="56"/>
      <c r="D686" s="56"/>
      <c r="E686" s="57"/>
      <c r="F686" s="56"/>
      <c r="G686" s="56"/>
      <c r="H686" s="57"/>
      <c r="I686" s="102"/>
      <c r="J686" s="125"/>
      <c r="K686" s="131" t="str">
        <f>IF(AND(G686&lt;&gt;Preferences!$I$9,Calc!B684&gt;0)," ← Position filled.",IF(AND(H686="",Calc!B684&gt;0)," ← Update New hire start date.",""))</f>
        <v/>
      </c>
    </row>
    <row r="687" spans="1:11" ht="15" customHeight="1" x14ac:dyDescent="0.2">
      <c r="A687" s="17"/>
      <c r="B687" s="55"/>
      <c r="C687" s="56"/>
      <c r="D687" s="56"/>
      <c r="E687" s="57"/>
      <c r="F687" s="56"/>
      <c r="G687" s="56"/>
      <c r="H687" s="57"/>
      <c r="I687" s="102"/>
      <c r="J687" s="125"/>
      <c r="K687" s="131" t="str">
        <f>IF(AND(G687&lt;&gt;Preferences!$I$9,Calc!B685&gt;0)," ← Position filled.",IF(AND(H687="",Calc!B685&gt;0)," ← Update New hire start date.",""))</f>
        <v/>
      </c>
    </row>
    <row r="688" spans="1:11" ht="15" customHeight="1" x14ac:dyDescent="0.2">
      <c r="A688" s="17"/>
      <c r="B688" s="55"/>
      <c r="C688" s="56"/>
      <c r="D688" s="56"/>
      <c r="E688" s="57"/>
      <c r="F688" s="56"/>
      <c r="G688" s="56"/>
      <c r="H688" s="57"/>
      <c r="I688" s="102"/>
      <c r="J688" s="125"/>
      <c r="K688" s="131" t="str">
        <f>IF(AND(G688&lt;&gt;Preferences!$I$9,Calc!B686&gt;0)," ← Position filled.",IF(AND(H688="",Calc!B686&gt;0)," ← Update New hire start date.",""))</f>
        <v/>
      </c>
    </row>
    <row r="689" spans="1:11" ht="15" customHeight="1" x14ac:dyDescent="0.2">
      <c r="A689" s="17"/>
      <c r="B689" s="55"/>
      <c r="C689" s="56"/>
      <c r="D689" s="56"/>
      <c r="E689" s="57"/>
      <c r="F689" s="56"/>
      <c r="G689" s="56"/>
      <c r="H689" s="57"/>
      <c r="I689" s="102"/>
      <c r="J689" s="125"/>
      <c r="K689" s="131" t="str">
        <f>IF(AND(G689&lt;&gt;Preferences!$I$9,Calc!B687&gt;0)," ← Position filled.",IF(AND(H689="",Calc!B687&gt;0)," ← Update New hire start date.",""))</f>
        <v/>
      </c>
    </row>
    <row r="690" spans="1:11" ht="15" customHeight="1" x14ac:dyDescent="0.2">
      <c r="A690" s="17"/>
      <c r="B690" s="55"/>
      <c r="C690" s="56"/>
      <c r="D690" s="56"/>
      <c r="E690" s="57"/>
      <c r="F690" s="56"/>
      <c r="G690" s="56"/>
      <c r="H690" s="57"/>
      <c r="I690" s="102"/>
      <c r="J690" s="125"/>
      <c r="K690" s="131" t="str">
        <f>IF(AND(G690&lt;&gt;Preferences!$I$9,Calc!B688&gt;0)," ← Position filled.",IF(AND(H690="",Calc!B688&gt;0)," ← Update New hire start date.",""))</f>
        <v/>
      </c>
    </row>
    <row r="691" spans="1:11" ht="15" customHeight="1" x14ac:dyDescent="0.2">
      <c r="A691" s="17"/>
      <c r="B691" s="55"/>
      <c r="C691" s="56"/>
      <c r="D691" s="56"/>
      <c r="E691" s="57"/>
      <c r="F691" s="56"/>
      <c r="G691" s="56"/>
      <c r="H691" s="57"/>
      <c r="I691" s="102"/>
      <c r="J691" s="125"/>
      <c r="K691" s="131" t="str">
        <f>IF(AND(G691&lt;&gt;Preferences!$I$9,Calc!B689&gt;0)," ← Position filled.",IF(AND(H691="",Calc!B689&gt;0)," ← Update New hire start date.",""))</f>
        <v/>
      </c>
    </row>
    <row r="692" spans="1:11" ht="15" customHeight="1" x14ac:dyDescent="0.2">
      <c r="A692" s="17"/>
      <c r="B692" s="55"/>
      <c r="C692" s="56"/>
      <c r="D692" s="56"/>
      <c r="E692" s="57"/>
      <c r="F692" s="56"/>
      <c r="G692" s="56"/>
      <c r="H692" s="57"/>
      <c r="I692" s="102"/>
      <c r="J692" s="125"/>
      <c r="K692" s="131" t="str">
        <f>IF(AND(G692&lt;&gt;Preferences!$I$9,Calc!B690&gt;0)," ← Position filled.",IF(AND(H692="",Calc!B690&gt;0)," ← Update New hire start date.",""))</f>
        <v/>
      </c>
    </row>
    <row r="693" spans="1:11" ht="15" customHeight="1" x14ac:dyDescent="0.2">
      <c r="A693" s="17"/>
      <c r="B693" s="55"/>
      <c r="C693" s="56"/>
      <c r="D693" s="56"/>
      <c r="E693" s="57"/>
      <c r="F693" s="56"/>
      <c r="G693" s="56"/>
      <c r="H693" s="57"/>
      <c r="I693" s="102"/>
      <c r="J693" s="125"/>
      <c r="K693" s="131" t="str">
        <f>IF(AND(G693&lt;&gt;Preferences!$I$9,Calc!B691&gt;0)," ← Position filled.",IF(AND(H693="",Calc!B691&gt;0)," ← Update New hire start date.",""))</f>
        <v/>
      </c>
    </row>
    <row r="694" spans="1:11" ht="15" customHeight="1" x14ac:dyDescent="0.2">
      <c r="A694" s="17"/>
      <c r="B694" s="55"/>
      <c r="C694" s="56"/>
      <c r="D694" s="56"/>
      <c r="E694" s="57"/>
      <c r="F694" s="56"/>
      <c r="G694" s="56"/>
      <c r="H694" s="57"/>
      <c r="I694" s="102"/>
      <c r="J694" s="125"/>
      <c r="K694" s="131" t="str">
        <f>IF(AND(G694&lt;&gt;Preferences!$I$9,Calc!B692&gt;0)," ← Position filled.",IF(AND(H694="",Calc!B692&gt;0)," ← Update New hire start date.",""))</f>
        <v/>
      </c>
    </row>
    <row r="695" spans="1:11" ht="15" customHeight="1" x14ac:dyDescent="0.2">
      <c r="A695" s="17"/>
      <c r="B695" s="55"/>
      <c r="C695" s="56"/>
      <c r="D695" s="56"/>
      <c r="E695" s="57"/>
      <c r="F695" s="56"/>
      <c r="G695" s="56"/>
      <c r="H695" s="57"/>
      <c r="I695" s="102"/>
      <c r="J695" s="125"/>
      <c r="K695" s="131" t="str">
        <f>IF(AND(G695&lt;&gt;Preferences!$I$9,Calc!B693&gt;0)," ← Position filled.",IF(AND(H695="",Calc!B693&gt;0)," ← Update New hire start date.",""))</f>
        <v/>
      </c>
    </row>
    <row r="696" spans="1:11" ht="15" customHeight="1" x14ac:dyDescent="0.2">
      <c r="A696" s="17"/>
      <c r="B696" s="55"/>
      <c r="C696" s="56"/>
      <c r="D696" s="56"/>
      <c r="E696" s="57"/>
      <c r="F696" s="56"/>
      <c r="G696" s="56"/>
      <c r="H696" s="57"/>
      <c r="I696" s="102"/>
      <c r="J696" s="125"/>
      <c r="K696" s="131" t="str">
        <f>IF(AND(G696&lt;&gt;Preferences!$I$9,Calc!B694&gt;0)," ← Position filled.",IF(AND(H696="",Calc!B694&gt;0)," ← Update New hire start date.",""))</f>
        <v/>
      </c>
    </row>
    <row r="697" spans="1:11" ht="15" customHeight="1" x14ac:dyDescent="0.2">
      <c r="A697" s="17"/>
      <c r="B697" s="55"/>
      <c r="C697" s="56"/>
      <c r="D697" s="56"/>
      <c r="E697" s="57"/>
      <c r="F697" s="56"/>
      <c r="G697" s="56"/>
      <c r="H697" s="57"/>
      <c r="I697" s="102"/>
      <c r="J697" s="125"/>
      <c r="K697" s="131" t="str">
        <f>IF(AND(G697&lt;&gt;Preferences!$I$9,Calc!B695&gt;0)," ← Position filled.",IF(AND(H697="",Calc!B695&gt;0)," ← Update New hire start date.",""))</f>
        <v/>
      </c>
    </row>
    <row r="698" spans="1:11" ht="15" customHeight="1" x14ac:dyDescent="0.2">
      <c r="A698" s="17"/>
      <c r="B698" s="55"/>
      <c r="C698" s="56"/>
      <c r="D698" s="56"/>
      <c r="E698" s="57"/>
      <c r="F698" s="56"/>
      <c r="G698" s="56"/>
      <c r="H698" s="57"/>
      <c r="I698" s="102"/>
      <c r="J698" s="125"/>
      <c r="K698" s="131" t="str">
        <f>IF(AND(G698&lt;&gt;Preferences!$I$9,Calc!B696&gt;0)," ← Position filled.",IF(AND(H698="",Calc!B696&gt;0)," ← Update New hire start date.",""))</f>
        <v/>
      </c>
    </row>
    <row r="699" spans="1:11" ht="15" customHeight="1" x14ac:dyDescent="0.2">
      <c r="A699" s="17"/>
      <c r="B699" s="55"/>
      <c r="C699" s="56"/>
      <c r="D699" s="56"/>
      <c r="E699" s="57"/>
      <c r="F699" s="56"/>
      <c r="G699" s="56"/>
      <c r="H699" s="57"/>
      <c r="I699" s="102"/>
      <c r="J699" s="125"/>
      <c r="K699" s="131" t="str">
        <f>IF(AND(G699&lt;&gt;Preferences!$I$9,Calc!B697&gt;0)," ← Position filled.",IF(AND(H699="",Calc!B697&gt;0)," ← Update New hire start date.",""))</f>
        <v/>
      </c>
    </row>
    <row r="700" spans="1:11" ht="15" customHeight="1" x14ac:dyDescent="0.2">
      <c r="A700" s="17"/>
      <c r="B700" s="55"/>
      <c r="C700" s="56"/>
      <c r="D700" s="56"/>
      <c r="E700" s="57"/>
      <c r="F700" s="56"/>
      <c r="G700" s="56"/>
      <c r="H700" s="57"/>
      <c r="I700" s="102"/>
      <c r="J700" s="125"/>
      <c r="K700" s="131" t="str">
        <f>IF(AND(G700&lt;&gt;Preferences!$I$9,Calc!B698&gt;0)," ← Position filled.",IF(AND(H700="",Calc!B698&gt;0)," ← Update New hire start date.",""))</f>
        <v/>
      </c>
    </row>
    <row r="701" spans="1:11" ht="15" customHeight="1" x14ac:dyDescent="0.2">
      <c r="A701" s="17"/>
      <c r="B701" s="55"/>
      <c r="C701" s="56"/>
      <c r="D701" s="56"/>
      <c r="E701" s="57"/>
      <c r="F701" s="56"/>
      <c r="G701" s="56"/>
      <c r="H701" s="57"/>
      <c r="I701" s="102"/>
      <c r="J701" s="125"/>
      <c r="K701" s="131" t="str">
        <f>IF(AND(G701&lt;&gt;Preferences!$I$9,Calc!B699&gt;0)," ← Position filled.",IF(AND(H701="",Calc!B699&gt;0)," ← Update New hire start date.",""))</f>
        <v/>
      </c>
    </row>
    <row r="702" spans="1:11" ht="15" customHeight="1" x14ac:dyDescent="0.2">
      <c r="A702" s="17"/>
      <c r="B702" s="55"/>
      <c r="C702" s="56"/>
      <c r="D702" s="56"/>
      <c r="E702" s="57"/>
      <c r="F702" s="56"/>
      <c r="G702" s="56"/>
      <c r="H702" s="57"/>
      <c r="I702" s="102"/>
      <c r="J702" s="125"/>
      <c r="K702" s="131" t="str">
        <f>IF(AND(G702&lt;&gt;Preferences!$I$9,Calc!B700&gt;0)," ← Position filled.",IF(AND(H702="",Calc!B700&gt;0)," ← Update New hire start date.",""))</f>
        <v/>
      </c>
    </row>
    <row r="703" spans="1:11" ht="15" customHeight="1" x14ac:dyDescent="0.2">
      <c r="A703" s="17"/>
      <c r="B703" s="55"/>
      <c r="C703" s="56"/>
      <c r="D703" s="56"/>
      <c r="E703" s="57"/>
      <c r="F703" s="56"/>
      <c r="G703" s="56"/>
      <c r="H703" s="57"/>
      <c r="I703" s="102"/>
      <c r="J703" s="125"/>
      <c r="K703" s="131" t="str">
        <f>IF(AND(G703&lt;&gt;Preferences!$I$9,Calc!B701&gt;0)," ← Position filled.",IF(AND(H703="",Calc!B701&gt;0)," ← Update New hire start date.",""))</f>
        <v/>
      </c>
    </row>
    <row r="704" spans="1:11" ht="15" customHeight="1" x14ac:dyDescent="0.2">
      <c r="A704" s="17"/>
      <c r="B704" s="55"/>
      <c r="C704" s="56"/>
      <c r="D704" s="56"/>
      <c r="E704" s="57"/>
      <c r="F704" s="56"/>
      <c r="G704" s="56"/>
      <c r="H704" s="57"/>
      <c r="I704" s="102"/>
      <c r="J704" s="125"/>
      <c r="K704" s="131" t="str">
        <f>IF(AND(G704&lt;&gt;Preferences!$I$9,Calc!B702&gt;0)," ← Position filled.",IF(AND(H704="",Calc!B702&gt;0)," ← Update New hire start date.",""))</f>
        <v/>
      </c>
    </row>
    <row r="705" spans="1:11" ht="15" customHeight="1" x14ac:dyDescent="0.2">
      <c r="A705" s="17"/>
      <c r="B705" s="55"/>
      <c r="C705" s="56"/>
      <c r="D705" s="56"/>
      <c r="E705" s="57"/>
      <c r="F705" s="56"/>
      <c r="G705" s="56"/>
      <c r="H705" s="57"/>
      <c r="I705" s="102"/>
      <c r="J705" s="125"/>
      <c r="K705" s="131" t="str">
        <f>IF(AND(G705&lt;&gt;Preferences!$I$9,Calc!B703&gt;0)," ← Position filled.",IF(AND(H705="",Calc!B703&gt;0)," ← Update New hire start date.",""))</f>
        <v/>
      </c>
    </row>
    <row r="706" spans="1:11" ht="15" customHeight="1" x14ac:dyDescent="0.2">
      <c r="A706" s="17"/>
      <c r="B706" s="55"/>
      <c r="C706" s="56"/>
      <c r="D706" s="56"/>
      <c r="E706" s="57"/>
      <c r="F706" s="56"/>
      <c r="G706" s="56"/>
      <c r="H706" s="57"/>
      <c r="I706" s="102"/>
      <c r="J706" s="125"/>
      <c r="K706" s="131" t="str">
        <f>IF(AND(G706&lt;&gt;Preferences!$I$9,Calc!B704&gt;0)," ← Position filled.",IF(AND(H706="",Calc!B704&gt;0)," ← Update New hire start date.",""))</f>
        <v/>
      </c>
    </row>
    <row r="707" spans="1:11" ht="15" customHeight="1" x14ac:dyDescent="0.2">
      <c r="A707" s="17"/>
      <c r="B707" s="55"/>
      <c r="C707" s="56"/>
      <c r="D707" s="56"/>
      <c r="E707" s="57"/>
      <c r="F707" s="56"/>
      <c r="G707" s="56"/>
      <c r="H707" s="57"/>
      <c r="I707" s="102"/>
      <c r="J707" s="125"/>
      <c r="K707" s="131" t="str">
        <f>IF(AND(G707&lt;&gt;Preferences!$I$9,Calc!B705&gt;0)," ← Position filled.",IF(AND(H707="",Calc!B705&gt;0)," ← Update New hire start date.",""))</f>
        <v/>
      </c>
    </row>
    <row r="708" spans="1:11" ht="15" customHeight="1" x14ac:dyDescent="0.2">
      <c r="A708" s="17"/>
      <c r="B708" s="55"/>
      <c r="C708" s="56"/>
      <c r="D708" s="56"/>
      <c r="E708" s="57"/>
      <c r="F708" s="56"/>
      <c r="G708" s="56"/>
      <c r="H708" s="57"/>
      <c r="I708" s="102"/>
      <c r="J708" s="125"/>
      <c r="K708" s="131" t="str">
        <f>IF(AND(G708&lt;&gt;Preferences!$I$9,Calc!B706&gt;0)," ← Position filled.",IF(AND(H708="",Calc!B706&gt;0)," ← Update New hire start date.",""))</f>
        <v/>
      </c>
    </row>
    <row r="709" spans="1:11" ht="15" customHeight="1" x14ac:dyDescent="0.2">
      <c r="A709" s="17"/>
      <c r="B709" s="55"/>
      <c r="C709" s="56"/>
      <c r="D709" s="56"/>
      <c r="E709" s="57"/>
      <c r="F709" s="56"/>
      <c r="G709" s="56"/>
      <c r="H709" s="57"/>
      <c r="I709" s="102"/>
      <c r="J709" s="125"/>
      <c r="K709" s="131" t="str">
        <f>IF(AND(G709&lt;&gt;Preferences!$I$9,Calc!B707&gt;0)," ← Position filled.",IF(AND(H709="",Calc!B707&gt;0)," ← Update New hire start date.",""))</f>
        <v/>
      </c>
    </row>
    <row r="710" spans="1:11" ht="15" customHeight="1" x14ac:dyDescent="0.2">
      <c r="A710" s="17"/>
      <c r="B710" s="55"/>
      <c r="C710" s="56"/>
      <c r="D710" s="56"/>
      <c r="E710" s="57"/>
      <c r="F710" s="56"/>
      <c r="G710" s="56"/>
      <c r="H710" s="57"/>
      <c r="I710" s="102"/>
      <c r="J710" s="125"/>
      <c r="K710" s="131" t="str">
        <f>IF(AND(G710&lt;&gt;Preferences!$I$9,Calc!B708&gt;0)," ← Position filled.",IF(AND(H710="",Calc!B708&gt;0)," ← Update New hire start date.",""))</f>
        <v/>
      </c>
    </row>
    <row r="711" spans="1:11" ht="15" customHeight="1" x14ac:dyDescent="0.2">
      <c r="A711" s="17"/>
      <c r="B711" s="55"/>
      <c r="C711" s="56"/>
      <c r="D711" s="56"/>
      <c r="E711" s="57"/>
      <c r="F711" s="56"/>
      <c r="G711" s="56"/>
      <c r="H711" s="57"/>
      <c r="I711" s="102"/>
      <c r="J711" s="125"/>
      <c r="K711" s="131" t="str">
        <f>IF(AND(G711&lt;&gt;Preferences!$I$9,Calc!B709&gt;0)," ← Position filled.",IF(AND(H711="",Calc!B709&gt;0)," ← Update New hire start date.",""))</f>
        <v/>
      </c>
    </row>
    <row r="712" spans="1:11" ht="15" customHeight="1" x14ac:dyDescent="0.2">
      <c r="A712" s="17"/>
      <c r="B712" s="55"/>
      <c r="C712" s="56"/>
      <c r="D712" s="56"/>
      <c r="E712" s="57"/>
      <c r="F712" s="56"/>
      <c r="G712" s="56"/>
      <c r="H712" s="57"/>
      <c r="I712" s="102"/>
      <c r="J712" s="125"/>
      <c r="K712" s="131" t="str">
        <f>IF(AND(G712&lt;&gt;Preferences!$I$9,Calc!B710&gt;0)," ← Position filled.",IF(AND(H712="",Calc!B710&gt;0)," ← Update New hire start date.",""))</f>
        <v/>
      </c>
    </row>
    <row r="713" spans="1:11" ht="15" customHeight="1" x14ac:dyDescent="0.2">
      <c r="A713" s="17"/>
      <c r="B713" s="55"/>
      <c r="C713" s="56"/>
      <c r="D713" s="56"/>
      <c r="E713" s="57"/>
      <c r="F713" s="56"/>
      <c r="G713" s="56"/>
      <c r="H713" s="57"/>
      <c r="I713" s="102"/>
      <c r="J713" s="125"/>
      <c r="K713" s="131" t="str">
        <f>IF(AND(G713&lt;&gt;Preferences!$I$9,Calc!B711&gt;0)," ← Position filled.",IF(AND(H713="",Calc!B711&gt;0)," ← Update New hire start date.",""))</f>
        <v/>
      </c>
    </row>
    <row r="714" spans="1:11" ht="15" customHeight="1" x14ac:dyDescent="0.2">
      <c r="A714" s="17"/>
      <c r="B714" s="55"/>
      <c r="C714" s="56"/>
      <c r="D714" s="56"/>
      <c r="E714" s="57"/>
      <c r="F714" s="56"/>
      <c r="G714" s="56"/>
      <c r="H714" s="57"/>
      <c r="I714" s="102"/>
      <c r="J714" s="125"/>
      <c r="K714" s="131" t="str">
        <f>IF(AND(G714&lt;&gt;Preferences!$I$9,Calc!B712&gt;0)," ← Position filled.",IF(AND(H714="",Calc!B712&gt;0)," ← Update New hire start date.",""))</f>
        <v/>
      </c>
    </row>
    <row r="715" spans="1:11" ht="15" customHeight="1" x14ac:dyDescent="0.2">
      <c r="A715" s="17"/>
      <c r="B715" s="55"/>
      <c r="C715" s="56"/>
      <c r="D715" s="56"/>
      <c r="E715" s="57"/>
      <c r="F715" s="56"/>
      <c r="G715" s="56"/>
      <c r="H715" s="57"/>
      <c r="I715" s="102"/>
      <c r="J715" s="125"/>
      <c r="K715" s="131" t="str">
        <f>IF(AND(G715&lt;&gt;Preferences!$I$9,Calc!B713&gt;0)," ← Position filled.",IF(AND(H715="",Calc!B713&gt;0)," ← Update New hire start date.",""))</f>
        <v/>
      </c>
    </row>
    <row r="716" spans="1:11" ht="15" customHeight="1" x14ac:dyDescent="0.2">
      <c r="A716" s="17"/>
      <c r="B716" s="55"/>
      <c r="C716" s="56"/>
      <c r="D716" s="56"/>
      <c r="E716" s="57"/>
      <c r="F716" s="56"/>
      <c r="G716" s="56"/>
      <c r="H716" s="57"/>
      <c r="I716" s="102"/>
      <c r="J716" s="125"/>
      <c r="K716" s="131" t="str">
        <f>IF(AND(G716&lt;&gt;Preferences!$I$9,Calc!B714&gt;0)," ← Position filled.",IF(AND(H716="",Calc!B714&gt;0)," ← Update New hire start date.",""))</f>
        <v/>
      </c>
    </row>
    <row r="717" spans="1:11" ht="15" customHeight="1" x14ac:dyDescent="0.2">
      <c r="A717" s="17"/>
      <c r="B717" s="55"/>
      <c r="C717" s="56"/>
      <c r="D717" s="56"/>
      <c r="E717" s="57"/>
      <c r="F717" s="56"/>
      <c r="G717" s="56"/>
      <c r="H717" s="57"/>
      <c r="I717" s="102"/>
      <c r="J717" s="125"/>
      <c r="K717" s="131" t="str">
        <f>IF(AND(G717&lt;&gt;Preferences!$I$9,Calc!B715&gt;0)," ← Position filled.",IF(AND(H717="",Calc!B715&gt;0)," ← Update New hire start date.",""))</f>
        <v/>
      </c>
    </row>
    <row r="718" spans="1:11" ht="15" customHeight="1" x14ac:dyDescent="0.2">
      <c r="A718" s="17"/>
      <c r="B718" s="55"/>
      <c r="C718" s="56"/>
      <c r="D718" s="56"/>
      <c r="E718" s="57"/>
      <c r="F718" s="56"/>
      <c r="G718" s="56"/>
      <c r="H718" s="57"/>
      <c r="I718" s="102"/>
      <c r="J718" s="125"/>
      <c r="K718" s="131" t="str">
        <f>IF(AND(G718&lt;&gt;Preferences!$I$9,Calc!B716&gt;0)," ← Position filled.",IF(AND(H718="",Calc!B716&gt;0)," ← Update New hire start date.",""))</f>
        <v/>
      </c>
    </row>
    <row r="719" spans="1:11" ht="15" customHeight="1" x14ac:dyDescent="0.2">
      <c r="A719" s="17"/>
      <c r="B719" s="55"/>
      <c r="C719" s="56"/>
      <c r="D719" s="56"/>
      <c r="E719" s="57"/>
      <c r="F719" s="56"/>
      <c r="G719" s="56"/>
      <c r="H719" s="57"/>
      <c r="I719" s="102"/>
      <c r="J719" s="125"/>
      <c r="K719" s="131" t="str">
        <f>IF(AND(G719&lt;&gt;Preferences!$I$9,Calc!B717&gt;0)," ← Position filled.",IF(AND(H719="",Calc!B717&gt;0)," ← Update New hire start date.",""))</f>
        <v/>
      </c>
    </row>
    <row r="720" spans="1:11" ht="15" customHeight="1" x14ac:dyDescent="0.2">
      <c r="A720" s="17"/>
      <c r="B720" s="55"/>
      <c r="C720" s="56"/>
      <c r="D720" s="56"/>
      <c r="E720" s="57"/>
      <c r="F720" s="56"/>
      <c r="G720" s="56"/>
      <c r="H720" s="57"/>
      <c r="I720" s="102"/>
      <c r="J720" s="125"/>
      <c r="K720" s="131" t="str">
        <f>IF(AND(G720&lt;&gt;Preferences!$I$9,Calc!B718&gt;0)," ← Position filled.",IF(AND(H720="",Calc!B718&gt;0)," ← Update New hire start date.",""))</f>
        <v/>
      </c>
    </row>
    <row r="721" spans="1:11" ht="15" customHeight="1" x14ac:dyDescent="0.2">
      <c r="A721" s="17"/>
      <c r="B721" s="55"/>
      <c r="C721" s="56"/>
      <c r="D721" s="56"/>
      <c r="E721" s="57"/>
      <c r="F721" s="56"/>
      <c r="G721" s="56"/>
      <c r="H721" s="57"/>
      <c r="I721" s="102"/>
      <c r="J721" s="125"/>
      <c r="K721" s="131" t="str">
        <f>IF(AND(G721&lt;&gt;Preferences!$I$9,Calc!B719&gt;0)," ← Position filled.",IF(AND(H721="",Calc!B719&gt;0)," ← Update New hire start date.",""))</f>
        <v/>
      </c>
    </row>
    <row r="722" spans="1:11" ht="15" customHeight="1" x14ac:dyDescent="0.2">
      <c r="A722" s="17"/>
      <c r="B722" s="55"/>
      <c r="C722" s="56"/>
      <c r="D722" s="56"/>
      <c r="E722" s="57"/>
      <c r="F722" s="56"/>
      <c r="G722" s="56"/>
      <c r="H722" s="57"/>
      <c r="I722" s="102"/>
      <c r="J722" s="125"/>
      <c r="K722" s="131" t="str">
        <f>IF(AND(G722&lt;&gt;Preferences!$I$9,Calc!B720&gt;0)," ← Position filled.",IF(AND(H722="",Calc!B720&gt;0)," ← Update New hire start date.",""))</f>
        <v/>
      </c>
    </row>
    <row r="723" spans="1:11" ht="15" customHeight="1" x14ac:dyDescent="0.2">
      <c r="A723" s="17"/>
      <c r="B723" s="55"/>
      <c r="C723" s="56"/>
      <c r="D723" s="56"/>
      <c r="E723" s="57"/>
      <c r="F723" s="56"/>
      <c r="G723" s="56"/>
      <c r="H723" s="57"/>
      <c r="I723" s="102"/>
      <c r="J723" s="125"/>
      <c r="K723" s="131" t="str">
        <f>IF(AND(G723&lt;&gt;Preferences!$I$9,Calc!B721&gt;0)," ← Position filled.",IF(AND(H723="",Calc!B721&gt;0)," ← Update New hire start date.",""))</f>
        <v/>
      </c>
    </row>
    <row r="724" spans="1:11" ht="15" customHeight="1" x14ac:dyDescent="0.2">
      <c r="A724" s="17"/>
      <c r="B724" s="55"/>
      <c r="C724" s="56"/>
      <c r="D724" s="56"/>
      <c r="E724" s="57"/>
      <c r="F724" s="56"/>
      <c r="G724" s="56"/>
      <c r="H724" s="57"/>
      <c r="I724" s="102"/>
      <c r="J724" s="125"/>
      <c r="K724" s="131" t="str">
        <f>IF(AND(G724&lt;&gt;Preferences!$I$9,Calc!B722&gt;0)," ← Position filled.",IF(AND(H724="",Calc!B722&gt;0)," ← Update New hire start date.",""))</f>
        <v/>
      </c>
    </row>
    <row r="725" spans="1:11" ht="15" customHeight="1" x14ac:dyDescent="0.2">
      <c r="A725" s="17"/>
      <c r="B725" s="55"/>
      <c r="C725" s="56"/>
      <c r="D725" s="56"/>
      <c r="E725" s="57"/>
      <c r="F725" s="56"/>
      <c r="G725" s="56"/>
      <c r="H725" s="57"/>
      <c r="I725" s="102"/>
      <c r="J725" s="125"/>
      <c r="K725" s="131" t="str">
        <f>IF(AND(G725&lt;&gt;Preferences!$I$9,Calc!B723&gt;0)," ← Position filled.",IF(AND(H725="",Calc!B723&gt;0)," ← Update New hire start date.",""))</f>
        <v/>
      </c>
    </row>
    <row r="726" spans="1:11" ht="15" customHeight="1" x14ac:dyDescent="0.2">
      <c r="A726" s="17"/>
      <c r="B726" s="55"/>
      <c r="C726" s="56"/>
      <c r="D726" s="56"/>
      <c r="E726" s="57"/>
      <c r="F726" s="56"/>
      <c r="G726" s="56"/>
      <c r="H726" s="57"/>
      <c r="I726" s="102"/>
      <c r="J726" s="125"/>
      <c r="K726" s="131" t="str">
        <f>IF(AND(G726&lt;&gt;Preferences!$I$9,Calc!B724&gt;0)," ← Position filled.",IF(AND(H726="",Calc!B724&gt;0)," ← Update New hire start date.",""))</f>
        <v/>
      </c>
    </row>
    <row r="727" spans="1:11" ht="15" customHeight="1" x14ac:dyDescent="0.2">
      <c r="A727" s="17"/>
      <c r="B727" s="55"/>
      <c r="C727" s="56"/>
      <c r="D727" s="56"/>
      <c r="E727" s="57"/>
      <c r="F727" s="56"/>
      <c r="G727" s="56"/>
      <c r="H727" s="57"/>
      <c r="I727" s="102"/>
      <c r="J727" s="125"/>
      <c r="K727" s="131" t="str">
        <f>IF(AND(G727&lt;&gt;Preferences!$I$9,Calc!B725&gt;0)," ← Position filled.",IF(AND(H727="",Calc!B725&gt;0)," ← Update New hire start date.",""))</f>
        <v/>
      </c>
    </row>
    <row r="728" spans="1:11" ht="15" customHeight="1" x14ac:dyDescent="0.2">
      <c r="A728" s="17"/>
      <c r="B728" s="55"/>
      <c r="C728" s="56"/>
      <c r="D728" s="56"/>
      <c r="E728" s="57"/>
      <c r="F728" s="56"/>
      <c r="G728" s="56"/>
      <c r="H728" s="57"/>
      <c r="I728" s="102"/>
      <c r="J728" s="125"/>
      <c r="K728" s="131" t="str">
        <f>IF(AND(G728&lt;&gt;Preferences!$I$9,Calc!B726&gt;0)," ← Position filled.",IF(AND(H728="",Calc!B726&gt;0)," ← Update New hire start date.",""))</f>
        <v/>
      </c>
    </row>
    <row r="729" spans="1:11" ht="15" customHeight="1" x14ac:dyDescent="0.2">
      <c r="A729" s="17"/>
      <c r="B729" s="55"/>
      <c r="C729" s="56"/>
      <c r="D729" s="56"/>
      <c r="E729" s="57"/>
      <c r="F729" s="56"/>
      <c r="G729" s="56"/>
      <c r="H729" s="57"/>
      <c r="I729" s="102"/>
      <c r="J729" s="125"/>
      <c r="K729" s="131" t="str">
        <f>IF(AND(G729&lt;&gt;Preferences!$I$9,Calc!B727&gt;0)," ← Position filled.",IF(AND(H729="",Calc!B727&gt;0)," ← Update New hire start date.",""))</f>
        <v/>
      </c>
    </row>
    <row r="730" spans="1:11" ht="15" customHeight="1" x14ac:dyDescent="0.2">
      <c r="A730" s="17"/>
      <c r="B730" s="55"/>
      <c r="C730" s="56"/>
      <c r="D730" s="56"/>
      <c r="E730" s="57"/>
      <c r="F730" s="56"/>
      <c r="G730" s="56"/>
      <c r="H730" s="57"/>
      <c r="I730" s="102"/>
      <c r="J730" s="125"/>
      <c r="K730" s="131" t="str">
        <f>IF(AND(G730&lt;&gt;Preferences!$I$9,Calc!B728&gt;0)," ← Position filled.",IF(AND(H730="",Calc!B728&gt;0)," ← Update New hire start date.",""))</f>
        <v/>
      </c>
    </row>
    <row r="731" spans="1:11" ht="15" customHeight="1" x14ac:dyDescent="0.2">
      <c r="A731" s="17"/>
      <c r="B731" s="55"/>
      <c r="C731" s="56"/>
      <c r="D731" s="56"/>
      <c r="E731" s="57"/>
      <c r="F731" s="56"/>
      <c r="G731" s="56"/>
      <c r="H731" s="57"/>
      <c r="I731" s="102"/>
      <c r="J731" s="125"/>
      <c r="K731" s="131" t="str">
        <f>IF(AND(G731&lt;&gt;Preferences!$I$9,Calc!B729&gt;0)," ← Position filled.",IF(AND(H731="",Calc!B729&gt;0)," ← Update New hire start date.",""))</f>
        <v/>
      </c>
    </row>
    <row r="732" spans="1:11" ht="15" customHeight="1" x14ac:dyDescent="0.2">
      <c r="A732" s="17"/>
      <c r="B732" s="55"/>
      <c r="C732" s="56"/>
      <c r="D732" s="56"/>
      <c r="E732" s="57"/>
      <c r="F732" s="56"/>
      <c r="G732" s="56"/>
      <c r="H732" s="57"/>
      <c r="I732" s="102"/>
      <c r="J732" s="125"/>
      <c r="K732" s="131" t="str">
        <f>IF(AND(G732&lt;&gt;Preferences!$I$9,Calc!B730&gt;0)," ← Position filled.",IF(AND(H732="",Calc!B730&gt;0)," ← Update New hire start date.",""))</f>
        <v/>
      </c>
    </row>
    <row r="733" spans="1:11" ht="15" customHeight="1" x14ac:dyDescent="0.2">
      <c r="A733" s="17"/>
      <c r="B733" s="55"/>
      <c r="C733" s="56"/>
      <c r="D733" s="56"/>
      <c r="E733" s="57"/>
      <c r="F733" s="56"/>
      <c r="G733" s="56"/>
      <c r="H733" s="57"/>
      <c r="I733" s="102"/>
      <c r="J733" s="125"/>
      <c r="K733" s="131" t="str">
        <f>IF(AND(G733&lt;&gt;Preferences!$I$9,Calc!B731&gt;0)," ← Position filled.",IF(AND(H733="",Calc!B731&gt;0)," ← Update New hire start date.",""))</f>
        <v/>
      </c>
    </row>
    <row r="734" spans="1:11" ht="15" customHeight="1" x14ac:dyDescent="0.2">
      <c r="A734" s="17"/>
      <c r="B734" s="55"/>
      <c r="C734" s="56"/>
      <c r="D734" s="56"/>
      <c r="E734" s="57"/>
      <c r="F734" s="56"/>
      <c r="G734" s="56"/>
      <c r="H734" s="57"/>
      <c r="I734" s="102"/>
      <c r="J734" s="125"/>
      <c r="K734" s="131" t="str">
        <f>IF(AND(G734&lt;&gt;Preferences!$I$9,Calc!B732&gt;0)," ← Position filled.",IF(AND(H734="",Calc!B732&gt;0)," ← Update New hire start date.",""))</f>
        <v/>
      </c>
    </row>
    <row r="735" spans="1:11" ht="15" customHeight="1" x14ac:dyDescent="0.2">
      <c r="A735" s="17"/>
      <c r="B735" s="55"/>
      <c r="C735" s="56"/>
      <c r="D735" s="56"/>
      <c r="E735" s="57"/>
      <c r="F735" s="56"/>
      <c r="G735" s="56"/>
      <c r="H735" s="57"/>
      <c r="I735" s="102"/>
      <c r="J735" s="125"/>
      <c r="K735" s="131" t="str">
        <f>IF(AND(G735&lt;&gt;Preferences!$I$9,Calc!B733&gt;0)," ← Position filled.",IF(AND(H735="",Calc!B733&gt;0)," ← Update New hire start date.",""))</f>
        <v/>
      </c>
    </row>
    <row r="736" spans="1:11" ht="15" customHeight="1" x14ac:dyDescent="0.2">
      <c r="A736" s="17"/>
      <c r="B736" s="55"/>
      <c r="C736" s="56"/>
      <c r="D736" s="56"/>
      <c r="E736" s="57"/>
      <c r="F736" s="56"/>
      <c r="G736" s="56"/>
      <c r="H736" s="57"/>
      <c r="I736" s="102"/>
      <c r="J736" s="125"/>
      <c r="K736" s="131" t="str">
        <f>IF(AND(G736&lt;&gt;Preferences!$I$9,Calc!B734&gt;0)," ← Position filled.",IF(AND(H736="",Calc!B734&gt;0)," ← Update New hire start date.",""))</f>
        <v/>
      </c>
    </row>
    <row r="737" spans="1:11" ht="15" customHeight="1" x14ac:dyDescent="0.2">
      <c r="A737" s="17"/>
      <c r="B737" s="55"/>
      <c r="C737" s="56"/>
      <c r="D737" s="56"/>
      <c r="E737" s="57"/>
      <c r="F737" s="56"/>
      <c r="G737" s="56"/>
      <c r="H737" s="57"/>
      <c r="I737" s="102"/>
      <c r="J737" s="125"/>
      <c r="K737" s="131" t="str">
        <f>IF(AND(G737&lt;&gt;Preferences!$I$9,Calc!B735&gt;0)," ← Position filled.",IF(AND(H737="",Calc!B735&gt;0)," ← Update New hire start date.",""))</f>
        <v/>
      </c>
    </row>
    <row r="738" spans="1:11" ht="15" customHeight="1" x14ac:dyDescent="0.2">
      <c r="A738" s="17"/>
      <c r="B738" s="55"/>
      <c r="C738" s="56"/>
      <c r="D738" s="56"/>
      <c r="E738" s="57"/>
      <c r="F738" s="56"/>
      <c r="G738" s="56"/>
      <c r="H738" s="57"/>
      <c r="I738" s="102"/>
      <c r="J738" s="125"/>
      <c r="K738" s="131" t="str">
        <f>IF(AND(G738&lt;&gt;Preferences!$I$9,Calc!B736&gt;0)," ← Position filled.",IF(AND(H738="",Calc!B736&gt;0)," ← Update New hire start date.",""))</f>
        <v/>
      </c>
    </row>
    <row r="739" spans="1:11" ht="15" customHeight="1" x14ac:dyDescent="0.2">
      <c r="A739" s="17"/>
      <c r="B739" s="55"/>
      <c r="C739" s="56"/>
      <c r="D739" s="56"/>
      <c r="E739" s="57"/>
      <c r="F739" s="56"/>
      <c r="G739" s="56"/>
      <c r="H739" s="57"/>
      <c r="I739" s="102"/>
      <c r="J739" s="125"/>
      <c r="K739" s="131" t="str">
        <f>IF(AND(G739&lt;&gt;Preferences!$I$9,Calc!B737&gt;0)," ← Position filled.",IF(AND(H739="",Calc!B737&gt;0)," ← Update New hire start date.",""))</f>
        <v/>
      </c>
    </row>
    <row r="740" spans="1:11" ht="15" customHeight="1" x14ac:dyDescent="0.2">
      <c r="A740" s="17"/>
      <c r="B740" s="55"/>
      <c r="C740" s="56"/>
      <c r="D740" s="56"/>
      <c r="E740" s="57"/>
      <c r="F740" s="56"/>
      <c r="G740" s="56"/>
      <c r="H740" s="57"/>
      <c r="I740" s="102"/>
      <c r="J740" s="125"/>
      <c r="K740" s="131" t="str">
        <f>IF(AND(G740&lt;&gt;Preferences!$I$9,Calc!B738&gt;0)," ← Position filled.",IF(AND(H740="",Calc!B738&gt;0)," ← Update New hire start date.",""))</f>
        <v/>
      </c>
    </row>
    <row r="741" spans="1:11" ht="15" customHeight="1" x14ac:dyDescent="0.2">
      <c r="A741" s="17"/>
      <c r="B741" s="55"/>
      <c r="C741" s="56"/>
      <c r="D741" s="56"/>
      <c r="E741" s="57"/>
      <c r="F741" s="56"/>
      <c r="G741" s="56"/>
      <c r="H741" s="57"/>
      <c r="I741" s="102"/>
      <c r="J741" s="125"/>
      <c r="K741" s="131" t="str">
        <f>IF(AND(G741&lt;&gt;Preferences!$I$9,Calc!B739&gt;0)," ← Position filled.",IF(AND(H741="",Calc!B739&gt;0)," ← Update New hire start date.",""))</f>
        <v/>
      </c>
    </row>
    <row r="742" spans="1:11" ht="15" customHeight="1" x14ac:dyDescent="0.2">
      <c r="A742" s="17"/>
      <c r="B742" s="55"/>
      <c r="C742" s="56"/>
      <c r="D742" s="56"/>
      <c r="E742" s="57"/>
      <c r="F742" s="56"/>
      <c r="G742" s="56"/>
      <c r="H742" s="57"/>
      <c r="I742" s="102"/>
      <c r="J742" s="125"/>
      <c r="K742" s="131" t="str">
        <f>IF(AND(G742&lt;&gt;Preferences!$I$9,Calc!B740&gt;0)," ← Position filled.",IF(AND(H742="",Calc!B740&gt;0)," ← Update New hire start date.",""))</f>
        <v/>
      </c>
    </row>
    <row r="743" spans="1:11" ht="15" customHeight="1" x14ac:dyDescent="0.2">
      <c r="A743" s="17"/>
      <c r="B743" s="55"/>
      <c r="C743" s="56"/>
      <c r="D743" s="56"/>
      <c r="E743" s="57"/>
      <c r="F743" s="56"/>
      <c r="G743" s="56"/>
      <c r="H743" s="57"/>
      <c r="I743" s="102"/>
      <c r="J743" s="125"/>
      <c r="K743" s="131" t="str">
        <f>IF(AND(G743&lt;&gt;Preferences!$I$9,Calc!B741&gt;0)," ← Position filled.",IF(AND(H743="",Calc!B741&gt;0)," ← Update New hire start date.",""))</f>
        <v/>
      </c>
    </row>
    <row r="744" spans="1:11" ht="15" customHeight="1" x14ac:dyDescent="0.2">
      <c r="A744" s="17"/>
      <c r="B744" s="55"/>
      <c r="C744" s="56"/>
      <c r="D744" s="56"/>
      <c r="E744" s="57"/>
      <c r="F744" s="56"/>
      <c r="G744" s="56"/>
      <c r="H744" s="57"/>
      <c r="I744" s="102"/>
      <c r="J744" s="125"/>
      <c r="K744" s="131" t="str">
        <f>IF(AND(G744&lt;&gt;Preferences!$I$9,Calc!B742&gt;0)," ← Position filled.",IF(AND(H744="",Calc!B742&gt;0)," ← Update New hire start date.",""))</f>
        <v/>
      </c>
    </row>
    <row r="745" spans="1:11" ht="15" customHeight="1" x14ac:dyDescent="0.2">
      <c r="A745" s="17"/>
      <c r="B745" s="55"/>
      <c r="C745" s="56"/>
      <c r="D745" s="56"/>
      <c r="E745" s="57"/>
      <c r="F745" s="56"/>
      <c r="G745" s="56"/>
      <c r="H745" s="57"/>
      <c r="I745" s="102"/>
      <c r="J745" s="125"/>
      <c r="K745" s="131" t="str">
        <f>IF(AND(G745&lt;&gt;Preferences!$I$9,Calc!B743&gt;0)," ← Position filled.",IF(AND(H745="",Calc!B743&gt;0)," ← Update New hire start date.",""))</f>
        <v/>
      </c>
    </row>
    <row r="746" spans="1:11" ht="15" customHeight="1" x14ac:dyDescent="0.2">
      <c r="A746" s="17"/>
      <c r="B746" s="55"/>
      <c r="C746" s="56"/>
      <c r="D746" s="56"/>
      <c r="E746" s="57"/>
      <c r="F746" s="56"/>
      <c r="G746" s="56"/>
      <c r="H746" s="57"/>
      <c r="I746" s="102"/>
      <c r="J746" s="125"/>
      <c r="K746" s="131" t="str">
        <f>IF(AND(G746&lt;&gt;Preferences!$I$9,Calc!B744&gt;0)," ← Position filled.",IF(AND(H746="",Calc!B744&gt;0)," ← Update New hire start date.",""))</f>
        <v/>
      </c>
    </row>
    <row r="747" spans="1:11" ht="15" customHeight="1" x14ac:dyDescent="0.2">
      <c r="A747" s="17"/>
      <c r="B747" s="55"/>
      <c r="C747" s="56"/>
      <c r="D747" s="56"/>
      <c r="E747" s="57"/>
      <c r="F747" s="56"/>
      <c r="G747" s="56"/>
      <c r="H747" s="57"/>
      <c r="I747" s="102"/>
      <c r="J747" s="125"/>
      <c r="K747" s="131" t="str">
        <f>IF(AND(G747&lt;&gt;Preferences!$I$9,Calc!B745&gt;0)," ← Position filled.",IF(AND(H747="",Calc!B745&gt;0)," ← Update New hire start date.",""))</f>
        <v/>
      </c>
    </row>
    <row r="748" spans="1:11" ht="15" customHeight="1" x14ac:dyDescent="0.2">
      <c r="A748" s="17"/>
      <c r="B748" s="55"/>
      <c r="C748" s="56"/>
      <c r="D748" s="56"/>
      <c r="E748" s="57"/>
      <c r="F748" s="56"/>
      <c r="G748" s="56"/>
      <c r="H748" s="57"/>
      <c r="I748" s="102"/>
      <c r="J748" s="125"/>
      <c r="K748" s="131" t="str">
        <f>IF(AND(G748&lt;&gt;Preferences!$I$9,Calc!B746&gt;0)," ← Position filled.",IF(AND(H748="",Calc!B746&gt;0)," ← Update New hire start date.",""))</f>
        <v/>
      </c>
    </row>
    <row r="749" spans="1:11" ht="15" customHeight="1" x14ac:dyDescent="0.2">
      <c r="A749" s="17"/>
      <c r="B749" s="55"/>
      <c r="C749" s="56"/>
      <c r="D749" s="56"/>
      <c r="E749" s="57"/>
      <c r="F749" s="56"/>
      <c r="G749" s="56"/>
      <c r="H749" s="57"/>
      <c r="I749" s="102"/>
      <c r="J749" s="125"/>
      <c r="K749" s="131" t="str">
        <f>IF(AND(G749&lt;&gt;Preferences!$I$9,Calc!B747&gt;0)," ← Position filled.",IF(AND(H749="",Calc!B747&gt;0)," ← Update New hire start date.",""))</f>
        <v/>
      </c>
    </row>
    <row r="750" spans="1:11" ht="15" customHeight="1" x14ac:dyDescent="0.2">
      <c r="A750" s="17"/>
      <c r="B750" s="55"/>
      <c r="C750" s="56"/>
      <c r="D750" s="56"/>
      <c r="E750" s="57"/>
      <c r="F750" s="56"/>
      <c r="G750" s="56"/>
      <c r="H750" s="57"/>
      <c r="I750" s="102"/>
      <c r="J750" s="125"/>
      <c r="K750" s="131" t="str">
        <f>IF(AND(G750&lt;&gt;Preferences!$I$9,Calc!B748&gt;0)," ← Position filled.",IF(AND(H750="",Calc!B748&gt;0)," ← Update New hire start date.",""))</f>
        <v/>
      </c>
    </row>
    <row r="751" spans="1:11" ht="15" customHeight="1" x14ac:dyDescent="0.2">
      <c r="A751" s="17"/>
      <c r="B751" s="55"/>
      <c r="C751" s="56"/>
      <c r="D751" s="56"/>
      <c r="E751" s="57"/>
      <c r="F751" s="56"/>
      <c r="G751" s="56"/>
      <c r="H751" s="57"/>
      <c r="I751" s="102"/>
      <c r="J751" s="125"/>
      <c r="K751" s="131" t="str">
        <f>IF(AND(G751&lt;&gt;Preferences!$I$9,Calc!B749&gt;0)," ← Position filled.",IF(AND(H751="",Calc!B749&gt;0)," ← Update New hire start date.",""))</f>
        <v/>
      </c>
    </row>
    <row r="752" spans="1:11" ht="15" customHeight="1" x14ac:dyDescent="0.2">
      <c r="A752" s="17"/>
      <c r="B752" s="55"/>
      <c r="C752" s="56"/>
      <c r="D752" s="56"/>
      <c r="E752" s="57"/>
      <c r="F752" s="56"/>
      <c r="G752" s="56"/>
      <c r="H752" s="57"/>
      <c r="I752" s="102"/>
      <c r="J752" s="125"/>
      <c r="K752" s="131" t="str">
        <f>IF(AND(G752&lt;&gt;Preferences!$I$9,Calc!B750&gt;0)," ← Position filled.",IF(AND(H752="",Calc!B750&gt;0)," ← Update New hire start date.",""))</f>
        <v/>
      </c>
    </row>
    <row r="753" spans="1:11" ht="15" customHeight="1" x14ac:dyDescent="0.2">
      <c r="A753" s="17"/>
      <c r="B753" s="55"/>
      <c r="C753" s="56"/>
      <c r="D753" s="56"/>
      <c r="E753" s="57"/>
      <c r="F753" s="56"/>
      <c r="G753" s="56"/>
      <c r="H753" s="57"/>
      <c r="I753" s="102"/>
      <c r="J753" s="125"/>
      <c r="K753" s="131" t="str">
        <f>IF(AND(G753&lt;&gt;Preferences!$I$9,Calc!B751&gt;0)," ← Position filled.",IF(AND(H753="",Calc!B751&gt;0)," ← Update New hire start date.",""))</f>
        <v/>
      </c>
    </row>
    <row r="754" spans="1:11" ht="15" customHeight="1" x14ac:dyDescent="0.2">
      <c r="A754" s="17"/>
      <c r="B754" s="55"/>
      <c r="C754" s="56"/>
      <c r="D754" s="56"/>
      <c r="E754" s="57"/>
      <c r="F754" s="56"/>
      <c r="G754" s="56"/>
      <c r="H754" s="57"/>
      <c r="I754" s="102"/>
      <c r="J754" s="125"/>
      <c r="K754" s="131" t="str">
        <f>IF(AND(G754&lt;&gt;Preferences!$I$9,Calc!B752&gt;0)," ← Position filled.",IF(AND(H754="",Calc!B752&gt;0)," ← Update New hire start date.",""))</f>
        <v/>
      </c>
    </row>
    <row r="755" spans="1:11" ht="15" customHeight="1" x14ac:dyDescent="0.2">
      <c r="A755" s="17"/>
      <c r="B755" s="55"/>
      <c r="C755" s="56"/>
      <c r="D755" s="56"/>
      <c r="E755" s="57"/>
      <c r="F755" s="56"/>
      <c r="G755" s="56"/>
      <c r="H755" s="57"/>
      <c r="I755" s="102"/>
      <c r="J755" s="125"/>
      <c r="K755" s="131" t="str">
        <f>IF(AND(G755&lt;&gt;Preferences!$I$9,Calc!B753&gt;0)," ← Position filled.",IF(AND(H755="",Calc!B753&gt;0)," ← Update New hire start date.",""))</f>
        <v/>
      </c>
    </row>
    <row r="756" spans="1:11" ht="15" customHeight="1" x14ac:dyDescent="0.2">
      <c r="A756" s="17"/>
      <c r="B756" s="55"/>
      <c r="C756" s="56"/>
      <c r="D756" s="56"/>
      <c r="E756" s="57"/>
      <c r="F756" s="56"/>
      <c r="G756" s="56"/>
      <c r="H756" s="57"/>
      <c r="I756" s="102"/>
      <c r="J756" s="125"/>
      <c r="K756" s="131" t="str">
        <f>IF(AND(G756&lt;&gt;Preferences!$I$9,Calc!B754&gt;0)," ← Position filled.",IF(AND(H756="",Calc!B754&gt;0)," ← Update New hire start date.",""))</f>
        <v/>
      </c>
    </row>
    <row r="757" spans="1:11" ht="15" customHeight="1" x14ac:dyDescent="0.2">
      <c r="A757" s="17"/>
      <c r="B757" s="55"/>
      <c r="C757" s="56"/>
      <c r="D757" s="56"/>
      <c r="E757" s="57"/>
      <c r="F757" s="56"/>
      <c r="G757" s="56"/>
      <c r="H757" s="57"/>
      <c r="I757" s="102"/>
      <c r="J757" s="125"/>
      <c r="K757" s="131" t="str">
        <f>IF(AND(G757&lt;&gt;Preferences!$I$9,Calc!B755&gt;0)," ← Position filled.",IF(AND(H757="",Calc!B755&gt;0)," ← Update New hire start date.",""))</f>
        <v/>
      </c>
    </row>
    <row r="758" spans="1:11" ht="15" customHeight="1" x14ac:dyDescent="0.2">
      <c r="A758" s="17"/>
      <c r="B758" s="55"/>
      <c r="C758" s="56"/>
      <c r="D758" s="56"/>
      <c r="E758" s="57"/>
      <c r="F758" s="56"/>
      <c r="G758" s="56"/>
      <c r="H758" s="57"/>
      <c r="I758" s="102"/>
      <c r="J758" s="125"/>
      <c r="K758" s="131" t="str">
        <f>IF(AND(G758&lt;&gt;Preferences!$I$9,Calc!B756&gt;0)," ← Position filled.",IF(AND(H758="",Calc!B756&gt;0)," ← Update New hire start date.",""))</f>
        <v/>
      </c>
    </row>
    <row r="759" spans="1:11" ht="15" customHeight="1" x14ac:dyDescent="0.2">
      <c r="A759" s="17"/>
      <c r="B759" s="55"/>
      <c r="C759" s="56"/>
      <c r="D759" s="56"/>
      <c r="E759" s="57"/>
      <c r="F759" s="56"/>
      <c r="G759" s="56"/>
      <c r="H759" s="57"/>
      <c r="I759" s="102"/>
      <c r="J759" s="125"/>
      <c r="K759" s="131" t="str">
        <f>IF(AND(G759&lt;&gt;Preferences!$I$9,Calc!B757&gt;0)," ← Position filled.",IF(AND(H759="",Calc!B757&gt;0)," ← Update New hire start date.",""))</f>
        <v/>
      </c>
    </row>
    <row r="760" spans="1:11" ht="15" customHeight="1" x14ac:dyDescent="0.2">
      <c r="A760" s="17"/>
      <c r="B760" s="55"/>
      <c r="C760" s="56"/>
      <c r="D760" s="56"/>
      <c r="E760" s="57"/>
      <c r="F760" s="56"/>
      <c r="G760" s="56"/>
      <c r="H760" s="57"/>
      <c r="I760" s="102"/>
      <c r="J760" s="125"/>
      <c r="K760" s="131" t="str">
        <f>IF(AND(G760&lt;&gt;Preferences!$I$9,Calc!B758&gt;0)," ← Position filled.",IF(AND(H760="",Calc!B758&gt;0)," ← Update New hire start date.",""))</f>
        <v/>
      </c>
    </row>
    <row r="761" spans="1:11" ht="15" customHeight="1" x14ac:dyDescent="0.2">
      <c r="A761" s="17"/>
      <c r="B761" s="55"/>
      <c r="C761" s="56"/>
      <c r="D761" s="56"/>
      <c r="E761" s="57"/>
      <c r="F761" s="56"/>
      <c r="G761" s="56"/>
      <c r="H761" s="57"/>
      <c r="I761" s="102"/>
      <c r="J761" s="125"/>
      <c r="K761" s="131" t="str">
        <f>IF(AND(G761&lt;&gt;Preferences!$I$9,Calc!B759&gt;0)," ← Position filled.",IF(AND(H761="",Calc!B759&gt;0)," ← Update New hire start date.",""))</f>
        <v/>
      </c>
    </row>
    <row r="762" spans="1:11" ht="15" customHeight="1" x14ac:dyDescent="0.2">
      <c r="A762" s="17"/>
      <c r="B762" s="55"/>
      <c r="C762" s="56"/>
      <c r="D762" s="56"/>
      <c r="E762" s="57"/>
      <c r="F762" s="56"/>
      <c r="G762" s="56"/>
      <c r="H762" s="57"/>
      <c r="I762" s="102"/>
      <c r="J762" s="125"/>
      <c r="K762" s="131" t="str">
        <f>IF(AND(G762&lt;&gt;Preferences!$I$9,Calc!B760&gt;0)," ← Position filled.",IF(AND(H762="",Calc!B760&gt;0)," ← Update New hire start date.",""))</f>
        <v/>
      </c>
    </row>
    <row r="763" spans="1:11" ht="15" customHeight="1" x14ac:dyDescent="0.2">
      <c r="A763" s="17"/>
      <c r="B763" s="55"/>
      <c r="C763" s="56"/>
      <c r="D763" s="56"/>
      <c r="E763" s="57"/>
      <c r="F763" s="56"/>
      <c r="G763" s="56"/>
      <c r="H763" s="57"/>
      <c r="I763" s="102"/>
      <c r="J763" s="125"/>
      <c r="K763" s="131" t="str">
        <f>IF(AND(G763&lt;&gt;Preferences!$I$9,Calc!B761&gt;0)," ← Position filled.",IF(AND(H763="",Calc!B761&gt;0)," ← Update New hire start date.",""))</f>
        <v/>
      </c>
    </row>
    <row r="764" spans="1:11" ht="15" customHeight="1" x14ac:dyDescent="0.2">
      <c r="A764" s="17"/>
      <c r="B764" s="55"/>
      <c r="C764" s="56"/>
      <c r="D764" s="56"/>
      <c r="E764" s="57"/>
      <c r="F764" s="56"/>
      <c r="G764" s="56"/>
      <c r="H764" s="57"/>
      <c r="I764" s="102"/>
      <c r="J764" s="125"/>
      <c r="K764" s="131" t="str">
        <f>IF(AND(G764&lt;&gt;Preferences!$I$9,Calc!B762&gt;0)," ← Position filled.",IF(AND(H764="",Calc!B762&gt;0)," ← Update New hire start date.",""))</f>
        <v/>
      </c>
    </row>
    <row r="765" spans="1:11" ht="15" customHeight="1" x14ac:dyDescent="0.2">
      <c r="A765" s="17"/>
      <c r="B765" s="55"/>
      <c r="C765" s="56"/>
      <c r="D765" s="56"/>
      <c r="E765" s="57"/>
      <c r="F765" s="56"/>
      <c r="G765" s="56"/>
      <c r="H765" s="57"/>
      <c r="I765" s="102"/>
      <c r="J765" s="125"/>
      <c r="K765" s="131" t="str">
        <f>IF(AND(G765&lt;&gt;Preferences!$I$9,Calc!B763&gt;0)," ← Position filled.",IF(AND(H765="",Calc!B763&gt;0)," ← Update New hire start date.",""))</f>
        <v/>
      </c>
    </row>
    <row r="766" spans="1:11" ht="15" customHeight="1" x14ac:dyDescent="0.2">
      <c r="A766" s="17"/>
      <c r="B766" s="55"/>
      <c r="C766" s="56"/>
      <c r="D766" s="56"/>
      <c r="E766" s="57"/>
      <c r="F766" s="56"/>
      <c r="G766" s="56"/>
      <c r="H766" s="57"/>
      <c r="I766" s="102"/>
      <c r="J766" s="125"/>
      <c r="K766" s="131" t="str">
        <f>IF(AND(G766&lt;&gt;Preferences!$I$9,Calc!B764&gt;0)," ← Position filled.",IF(AND(H766="",Calc!B764&gt;0)," ← Update New hire start date.",""))</f>
        <v/>
      </c>
    </row>
    <row r="767" spans="1:11" ht="15" customHeight="1" x14ac:dyDescent="0.2">
      <c r="A767" s="17"/>
      <c r="B767" s="55"/>
      <c r="C767" s="56"/>
      <c r="D767" s="56"/>
      <c r="E767" s="57"/>
      <c r="F767" s="56"/>
      <c r="G767" s="56"/>
      <c r="H767" s="57"/>
      <c r="I767" s="102"/>
      <c r="J767" s="125"/>
      <c r="K767" s="131" t="str">
        <f>IF(AND(G767&lt;&gt;Preferences!$I$9,Calc!B765&gt;0)," ← Position filled.",IF(AND(H767="",Calc!B765&gt;0)," ← Update New hire start date.",""))</f>
        <v/>
      </c>
    </row>
    <row r="768" spans="1:11" ht="15" customHeight="1" x14ac:dyDescent="0.2">
      <c r="A768" s="17"/>
      <c r="B768" s="55"/>
      <c r="C768" s="56"/>
      <c r="D768" s="56"/>
      <c r="E768" s="57"/>
      <c r="F768" s="56"/>
      <c r="G768" s="56"/>
      <c r="H768" s="57"/>
      <c r="I768" s="102"/>
      <c r="J768" s="125"/>
      <c r="K768" s="131" t="str">
        <f>IF(AND(G768&lt;&gt;Preferences!$I$9,Calc!B766&gt;0)," ← Position filled.",IF(AND(H768="",Calc!B766&gt;0)," ← Update New hire start date.",""))</f>
        <v/>
      </c>
    </row>
    <row r="769" spans="1:11" ht="15" customHeight="1" x14ac:dyDescent="0.2">
      <c r="A769" s="17"/>
      <c r="B769" s="55"/>
      <c r="C769" s="56"/>
      <c r="D769" s="56"/>
      <c r="E769" s="57"/>
      <c r="F769" s="56"/>
      <c r="G769" s="56"/>
      <c r="H769" s="57"/>
      <c r="I769" s="102"/>
      <c r="J769" s="125"/>
      <c r="K769" s="131" t="str">
        <f>IF(AND(G769&lt;&gt;Preferences!$I$9,Calc!B767&gt;0)," ← Position filled.",IF(AND(H769="",Calc!B767&gt;0)," ← Update New hire start date.",""))</f>
        <v/>
      </c>
    </row>
    <row r="770" spans="1:11" ht="15" customHeight="1" x14ac:dyDescent="0.2">
      <c r="A770" s="17"/>
      <c r="B770" s="55"/>
      <c r="C770" s="56"/>
      <c r="D770" s="56"/>
      <c r="E770" s="57"/>
      <c r="F770" s="56"/>
      <c r="G770" s="56"/>
      <c r="H770" s="57"/>
      <c r="I770" s="102"/>
      <c r="J770" s="125"/>
      <c r="K770" s="131" t="str">
        <f>IF(AND(G770&lt;&gt;Preferences!$I$9,Calc!B768&gt;0)," ← Position filled.",IF(AND(H770="",Calc!B768&gt;0)," ← Update New hire start date.",""))</f>
        <v/>
      </c>
    </row>
    <row r="771" spans="1:11" ht="15" customHeight="1" x14ac:dyDescent="0.2">
      <c r="A771" s="17"/>
      <c r="B771" s="55"/>
      <c r="C771" s="56"/>
      <c r="D771" s="56"/>
      <c r="E771" s="57"/>
      <c r="F771" s="56"/>
      <c r="G771" s="56"/>
      <c r="H771" s="57"/>
      <c r="I771" s="102"/>
      <c r="J771" s="125"/>
      <c r="K771" s="131" t="str">
        <f>IF(AND(G771&lt;&gt;Preferences!$I$9,Calc!B769&gt;0)," ← Position filled.",IF(AND(H771="",Calc!B769&gt;0)," ← Update New hire start date.",""))</f>
        <v/>
      </c>
    </row>
    <row r="772" spans="1:11" ht="15" customHeight="1" x14ac:dyDescent="0.2">
      <c r="A772" s="17"/>
      <c r="B772" s="55"/>
      <c r="C772" s="56"/>
      <c r="D772" s="56"/>
      <c r="E772" s="57"/>
      <c r="F772" s="56"/>
      <c r="G772" s="56"/>
      <c r="H772" s="57"/>
      <c r="I772" s="102"/>
      <c r="J772" s="125"/>
      <c r="K772" s="131" t="str">
        <f>IF(AND(G772&lt;&gt;Preferences!$I$9,Calc!B770&gt;0)," ← Position filled.",IF(AND(H772="",Calc!B770&gt;0)," ← Update New hire start date.",""))</f>
        <v/>
      </c>
    </row>
    <row r="773" spans="1:11" ht="15" customHeight="1" x14ac:dyDescent="0.2">
      <c r="A773" s="17"/>
      <c r="B773" s="55"/>
      <c r="C773" s="56"/>
      <c r="D773" s="56"/>
      <c r="E773" s="57"/>
      <c r="F773" s="56"/>
      <c r="G773" s="56"/>
      <c r="H773" s="57"/>
      <c r="I773" s="102"/>
      <c r="J773" s="125"/>
      <c r="K773" s="131" t="str">
        <f>IF(AND(G773&lt;&gt;Preferences!$I$9,Calc!B771&gt;0)," ← Position filled.",IF(AND(H773="",Calc!B771&gt;0)," ← Update New hire start date.",""))</f>
        <v/>
      </c>
    </row>
    <row r="774" spans="1:11" ht="15" customHeight="1" x14ac:dyDescent="0.2">
      <c r="A774" s="17"/>
      <c r="B774" s="55"/>
      <c r="C774" s="56"/>
      <c r="D774" s="56"/>
      <c r="E774" s="57"/>
      <c r="F774" s="56"/>
      <c r="G774" s="56"/>
      <c r="H774" s="57"/>
      <c r="I774" s="102"/>
      <c r="J774" s="125"/>
      <c r="K774" s="131" t="str">
        <f>IF(AND(G774&lt;&gt;Preferences!$I$9,Calc!B772&gt;0)," ← Position filled.",IF(AND(H774="",Calc!B772&gt;0)," ← Update New hire start date.",""))</f>
        <v/>
      </c>
    </row>
    <row r="775" spans="1:11" ht="15" customHeight="1" x14ac:dyDescent="0.2">
      <c r="A775" s="17"/>
      <c r="B775" s="55"/>
      <c r="C775" s="56"/>
      <c r="D775" s="56"/>
      <c r="E775" s="57"/>
      <c r="F775" s="56"/>
      <c r="G775" s="56"/>
      <c r="H775" s="57"/>
      <c r="I775" s="102"/>
      <c r="J775" s="125"/>
      <c r="K775" s="131" t="str">
        <f>IF(AND(G775&lt;&gt;Preferences!$I$9,Calc!B773&gt;0)," ← Position filled.",IF(AND(H775="",Calc!B773&gt;0)," ← Update New hire start date.",""))</f>
        <v/>
      </c>
    </row>
    <row r="776" spans="1:11" ht="15" customHeight="1" x14ac:dyDescent="0.2">
      <c r="A776" s="17"/>
      <c r="B776" s="55"/>
      <c r="C776" s="56"/>
      <c r="D776" s="56"/>
      <c r="E776" s="57"/>
      <c r="F776" s="56"/>
      <c r="G776" s="56"/>
      <c r="H776" s="57"/>
      <c r="I776" s="102"/>
      <c r="J776" s="125"/>
      <c r="K776" s="131" t="str">
        <f>IF(AND(G776&lt;&gt;Preferences!$I$9,Calc!B774&gt;0)," ← Position filled.",IF(AND(H776="",Calc!B774&gt;0)," ← Update New hire start date.",""))</f>
        <v/>
      </c>
    </row>
    <row r="777" spans="1:11" ht="15" customHeight="1" x14ac:dyDescent="0.2">
      <c r="A777" s="17"/>
      <c r="B777" s="55"/>
      <c r="C777" s="56"/>
      <c r="D777" s="56"/>
      <c r="E777" s="57"/>
      <c r="F777" s="56"/>
      <c r="G777" s="56"/>
      <c r="H777" s="57"/>
      <c r="I777" s="102"/>
      <c r="J777" s="125"/>
      <c r="K777" s="131" t="str">
        <f>IF(AND(G777&lt;&gt;Preferences!$I$9,Calc!B775&gt;0)," ← Position filled.",IF(AND(H777="",Calc!B775&gt;0)," ← Update New hire start date.",""))</f>
        <v/>
      </c>
    </row>
    <row r="778" spans="1:11" ht="15" customHeight="1" x14ac:dyDescent="0.2">
      <c r="A778" s="17"/>
      <c r="B778" s="55"/>
      <c r="C778" s="56"/>
      <c r="D778" s="56"/>
      <c r="E778" s="57"/>
      <c r="F778" s="56"/>
      <c r="G778" s="56"/>
      <c r="H778" s="57"/>
      <c r="I778" s="102"/>
      <c r="J778" s="125"/>
      <c r="K778" s="131" t="str">
        <f>IF(AND(G778&lt;&gt;Preferences!$I$9,Calc!B776&gt;0)," ← Position filled.",IF(AND(H778="",Calc!B776&gt;0)," ← Update New hire start date.",""))</f>
        <v/>
      </c>
    </row>
    <row r="779" spans="1:11" ht="15" customHeight="1" x14ac:dyDescent="0.2">
      <c r="A779" s="17"/>
      <c r="B779" s="55"/>
      <c r="C779" s="56"/>
      <c r="D779" s="56"/>
      <c r="E779" s="57"/>
      <c r="F779" s="56"/>
      <c r="G779" s="56"/>
      <c r="H779" s="57"/>
      <c r="I779" s="102"/>
      <c r="J779" s="125"/>
      <c r="K779" s="131" t="str">
        <f>IF(AND(G779&lt;&gt;Preferences!$I$9,Calc!B777&gt;0)," ← Position filled.",IF(AND(H779="",Calc!B777&gt;0)," ← Update New hire start date.",""))</f>
        <v/>
      </c>
    </row>
    <row r="780" spans="1:11" ht="15" customHeight="1" x14ac:dyDescent="0.2">
      <c r="A780" s="17"/>
      <c r="B780" s="55"/>
      <c r="C780" s="56"/>
      <c r="D780" s="56"/>
      <c r="E780" s="57"/>
      <c r="F780" s="56"/>
      <c r="G780" s="56"/>
      <c r="H780" s="57"/>
      <c r="I780" s="102"/>
      <c r="J780" s="125"/>
      <c r="K780" s="131" t="str">
        <f>IF(AND(G780&lt;&gt;Preferences!$I$9,Calc!B778&gt;0)," ← Position filled.",IF(AND(H780="",Calc!B778&gt;0)," ← Update New hire start date.",""))</f>
        <v/>
      </c>
    </row>
    <row r="781" spans="1:11" ht="15" customHeight="1" x14ac:dyDescent="0.2">
      <c r="A781" s="17"/>
      <c r="B781" s="55"/>
      <c r="C781" s="56"/>
      <c r="D781" s="56"/>
      <c r="E781" s="57"/>
      <c r="F781" s="56"/>
      <c r="G781" s="56"/>
      <c r="H781" s="57"/>
      <c r="I781" s="102"/>
      <c r="J781" s="125"/>
      <c r="K781" s="131" t="str">
        <f>IF(AND(G781&lt;&gt;Preferences!$I$9,Calc!B779&gt;0)," ← Position filled.",IF(AND(H781="",Calc!B779&gt;0)," ← Update New hire start date.",""))</f>
        <v/>
      </c>
    </row>
    <row r="782" spans="1:11" ht="15" customHeight="1" x14ac:dyDescent="0.2">
      <c r="A782" s="17"/>
      <c r="B782" s="55"/>
      <c r="C782" s="56"/>
      <c r="D782" s="56"/>
      <c r="E782" s="57"/>
      <c r="F782" s="56"/>
      <c r="G782" s="56"/>
      <c r="H782" s="57"/>
      <c r="I782" s="102"/>
      <c r="J782" s="125"/>
      <c r="K782" s="131" t="str">
        <f>IF(AND(G782&lt;&gt;Preferences!$I$9,Calc!B780&gt;0)," ← Position filled.",IF(AND(H782="",Calc!B780&gt;0)," ← Update New hire start date.",""))</f>
        <v/>
      </c>
    </row>
    <row r="783" spans="1:11" ht="15" customHeight="1" x14ac:dyDescent="0.2">
      <c r="A783" s="17"/>
      <c r="B783" s="55"/>
      <c r="C783" s="56"/>
      <c r="D783" s="56"/>
      <c r="E783" s="57"/>
      <c r="F783" s="56"/>
      <c r="G783" s="56"/>
      <c r="H783" s="57"/>
      <c r="I783" s="102"/>
      <c r="J783" s="125"/>
      <c r="K783" s="131" t="str">
        <f>IF(AND(G783&lt;&gt;Preferences!$I$9,Calc!B781&gt;0)," ← Position filled.",IF(AND(H783="",Calc!B781&gt;0)," ← Update New hire start date.",""))</f>
        <v/>
      </c>
    </row>
    <row r="784" spans="1:11" ht="15" customHeight="1" x14ac:dyDescent="0.2">
      <c r="A784" s="17"/>
      <c r="B784" s="55"/>
      <c r="C784" s="56"/>
      <c r="D784" s="56"/>
      <c r="E784" s="57"/>
      <c r="F784" s="56"/>
      <c r="G784" s="56"/>
      <c r="H784" s="57"/>
      <c r="I784" s="102"/>
      <c r="J784" s="125"/>
      <c r="K784" s="131" t="str">
        <f>IF(AND(G784&lt;&gt;Preferences!$I$9,Calc!B782&gt;0)," ← Position filled.",IF(AND(H784="",Calc!B782&gt;0)," ← Update New hire start date.",""))</f>
        <v/>
      </c>
    </row>
    <row r="785" spans="1:11" ht="15" customHeight="1" x14ac:dyDescent="0.2">
      <c r="A785" s="17"/>
      <c r="B785" s="55"/>
      <c r="C785" s="56"/>
      <c r="D785" s="56"/>
      <c r="E785" s="57"/>
      <c r="F785" s="56"/>
      <c r="G785" s="56"/>
      <c r="H785" s="57"/>
      <c r="I785" s="102"/>
      <c r="J785" s="125"/>
      <c r="K785" s="131" t="str">
        <f>IF(AND(G785&lt;&gt;Preferences!$I$9,Calc!B783&gt;0)," ← Position filled.",IF(AND(H785="",Calc!B783&gt;0)," ← Update New hire start date.",""))</f>
        <v/>
      </c>
    </row>
    <row r="786" spans="1:11" ht="15" customHeight="1" x14ac:dyDescent="0.2">
      <c r="A786" s="17"/>
      <c r="B786" s="55"/>
      <c r="C786" s="56"/>
      <c r="D786" s="56"/>
      <c r="E786" s="57"/>
      <c r="F786" s="56"/>
      <c r="G786" s="56"/>
      <c r="H786" s="57"/>
      <c r="I786" s="102"/>
      <c r="J786" s="125"/>
      <c r="K786" s="131" t="str">
        <f>IF(AND(G786&lt;&gt;Preferences!$I$9,Calc!B784&gt;0)," ← Position filled.",IF(AND(H786="",Calc!B784&gt;0)," ← Update New hire start date.",""))</f>
        <v/>
      </c>
    </row>
    <row r="787" spans="1:11" ht="15" customHeight="1" x14ac:dyDescent="0.2">
      <c r="A787" s="17"/>
      <c r="B787" s="55"/>
      <c r="C787" s="56"/>
      <c r="D787" s="56"/>
      <c r="E787" s="57"/>
      <c r="F787" s="56"/>
      <c r="G787" s="56"/>
      <c r="H787" s="57"/>
      <c r="I787" s="102"/>
      <c r="J787" s="125"/>
      <c r="K787" s="131" t="str">
        <f>IF(AND(G787&lt;&gt;Preferences!$I$9,Calc!B785&gt;0)," ← Position filled.",IF(AND(H787="",Calc!B785&gt;0)," ← Update New hire start date.",""))</f>
        <v/>
      </c>
    </row>
    <row r="788" spans="1:11" ht="15" customHeight="1" x14ac:dyDescent="0.2">
      <c r="A788" s="17"/>
      <c r="B788" s="55"/>
      <c r="C788" s="56"/>
      <c r="D788" s="56"/>
      <c r="E788" s="57"/>
      <c r="F788" s="56"/>
      <c r="G788" s="56"/>
      <c r="H788" s="57"/>
      <c r="I788" s="102"/>
      <c r="J788" s="125"/>
      <c r="K788" s="131" t="str">
        <f>IF(AND(G788&lt;&gt;Preferences!$I$9,Calc!B786&gt;0)," ← Position filled.",IF(AND(H788="",Calc!B786&gt;0)," ← Update New hire start date.",""))</f>
        <v/>
      </c>
    </row>
    <row r="789" spans="1:11" ht="15" customHeight="1" x14ac:dyDescent="0.2">
      <c r="A789" s="17"/>
      <c r="B789" s="55"/>
      <c r="C789" s="56"/>
      <c r="D789" s="56"/>
      <c r="E789" s="57"/>
      <c r="F789" s="56"/>
      <c r="G789" s="56"/>
      <c r="H789" s="57"/>
      <c r="I789" s="102"/>
      <c r="J789" s="125"/>
      <c r="K789" s="131" t="str">
        <f>IF(AND(G789&lt;&gt;Preferences!$I$9,Calc!B787&gt;0)," ← Position filled.",IF(AND(H789="",Calc!B787&gt;0)," ← Update New hire start date.",""))</f>
        <v/>
      </c>
    </row>
    <row r="790" spans="1:11" ht="15" customHeight="1" x14ac:dyDescent="0.2">
      <c r="A790" s="17"/>
      <c r="B790" s="55"/>
      <c r="C790" s="56"/>
      <c r="D790" s="56"/>
      <c r="E790" s="57"/>
      <c r="F790" s="56"/>
      <c r="G790" s="56"/>
      <c r="H790" s="57"/>
      <c r="I790" s="102"/>
      <c r="J790" s="125"/>
      <c r="K790" s="131" t="str">
        <f>IF(AND(G790&lt;&gt;Preferences!$I$9,Calc!B788&gt;0)," ← Position filled.",IF(AND(H790="",Calc!B788&gt;0)," ← Update New hire start date.",""))</f>
        <v/>
      </c>
    </row>
    <row r="791" spans="1:11" ht="15" customHeight="1" x14ac:dyDescent="0.2">
      <c r="A791" s="17"/>
      <c r="B791" s="55"/>
      <c r="C791" s="56"/>
      <c r="D791" s="56"/>
      <c r="E791" s="57"/>
      <c r="F791" s="56"/>
      <c r="G791" s="56"/>
      <c r="H791" s="57"/>
      <c r="I791" s="102"/>
      <c r="J791" s="125"/>
      <c r="K791" s="131" t="str">
        <f>IF(AND(G791&lt;&gt;Preferences!$I$9,Calc!B789&gt;0)," ← Position filled.",IF(AND(H791="",Calc!B789&gt;0)," ← Update New hire start date.",""))</f>
        <v/>
      </c>
    </row>
    <row r="792" spans="1:11" ht="15" customHeight="1" x14ac:dyDescent="0.2">
      <c r="A792" s="17"/>
      <c r="B792" s="55"/>
      <c r="C792" s="56"/>
      <c r="D792" s="56"/>
      <c r="E792" s="57"/>
      <c r="F792" s="56"/>
      <c r="G792" s="56"/>
      <c r="H792" s="57"/>
      <c r="I792" s="102"/>
      <c r="J792" s="125"/>
      <c r="K792" s="131" t="str">
        <f>IF(AND(G792&lt;&gt;Preferences!$I$9,Calc!B790&gt;0)," ← Position filled.",IF(AND(H792="",Calc!B790&gt;0)," ← Update New hire start date.",""))</f>
        <v/>
      </c>
    </row>
    <row r="793" spans="1:11" ht="15" customHeight="1" x14ac:dyDescent="0.2">
      <c r="A793" s="17"/>
      <c r="B793" s="55"/>
      <c r="C793" s="56"/>
      <c r="D793" s="56"/>
      <c r="E793" s="57"/>
      <c r="F793" s="56"/>
      <c r="G793" s="56"/>
      <c r="H793" s="57"/>
      <c r="I793" s="102"/>
      <c r="J793" s="125"/>
      <c r="K793" s="131" t="str">
        <f>IF(AND(G793&lt;&gt;Preferences!$I$9,Calc!B791&gt;0)," ← Position filled.",IF(AND(H793="",Calc!B791&gt;0)," ← Update New hire start date.",""))</f>
        <v/>
      </c>
    </row>
    <row r="794" spans="1:11" ht="15" customHeight="1" x14ac:dyDescent="0.2">
      <c r="A794" s="17"/>
      <c r="B794" s="55"/>
      <c r="C794" s="56"/>
      <c r="D794" s="56"/>
      <c r="E794" s="57"/>
      <c r="F794" s="56"/>
      <c r="G794" s="56"/>
      <c r="H794" s="57"/>
      <c r="I794" s="102"/>
      <c r="J794" s="125"/>
      <c r="K794" s="131" t="str">
        <f>IF(AND(G794&lt;&gt;Preferences!$I$9,Calc!B792&gt;0)," ← Position filled.",IF(AND(H794="",Calc!B792&gt;0)," ← Update New hire start date.",""))</f>
        <v/>
      </c>
    </row>
    <row r="795" spans="1:11" ht="15" customHeight="1" x14ac:dyDescent="0.2">
      <c r="A795" s="17"/>
      <c r="B795" s="55"/>
      <c r="C795" s="56"/>
      <c r="D795" s="56"/>
      <c r="E795" s="57"/>
      <c r="F795" s="56"/>
      <c r="G795" s="56"/>
      <c r="H795" s="57"/>
      <c r="I795" s="102"/>
      <c r="J795" s="125"/>
      <c r="K795" s="131" t="str">
        <f>IF(AND(G795&lt;&gt;Preferences!$I$9,Calc!B793&gt;0)," ← Position filled.",IF(AND(H795="",Calc!B793&gt;0)," ← Update New hire start date.",""))</f>
        <v/>
      </c>
    </row>
    <row r="796" spans="1:11" ht="15" customHeight="1" x14ac:dyDescent="0.2">
      <c r="A796" s="17"/>
      <c r="B796" s="55"/>
      <c r="C796" s="56"/>
      <c r="D796" s="56"/>
      <c r="E796" s="57"/>
      <c r="F796" s="56"/>
      <c r="G796" s="56"/>
      <c r="H796" s="57"/>
      <c r="I796" s="102"/>
      <c r="J796" s="125"/>
      <c r="K796" s="131" t="str">
        <f>IF(AND(G796&lt;&gt;Preferences!$I$9,Calc!B794&gt;0)," ← Position filled.",IF(AND(H796="",Calc!B794&gt;0)," ← Update New hire start date.",""))</f>
        <v/>
      </c>
    </row>
    <row r="797" spans="1:11" ht="15" customHeight="1" x14ac:dyDescent="0.2">
      <c r="A797" s="17"/>
      <c r="B797" s="55"/>
      <c r="C797" s="56"/>
      <c r="D797" s="56"/>
      <c r="E797" s="57"/>
      <c r="F797" s="56"/>
      <c r="G797" s="56"/>
      <c r="H797" s="57"/>
      <c r="I797" s="102"/>
      <c r="J797" s="125"/>
      <c r="K797" s="131" t="str">
        <f>IF(AND(G797&lt;&gt;Preferences!$I$9,Calc!B795&gt;0)," ← Position filled.",IF(AND(H797="",Calc!B795&gt;0)," ← Update New hire start date.",""))</f>
        <v/>
      </c>
    </row>
    <row r="798" spans="1:11" ht="15" customHeight="1" x14ac:dyDescent="0.2">
      <c r="A798" s="17"/>
      <c r="B798" s="55"/>
      <c r="C798" s="56"/>
      <c r="D798" s="56"/>
      <c r="E798" s="57"/>
      <c r="F798" s="56"/>
      <c r="G798" s="56"/>
      <c r="H798" s="57"/>
      <c r="I798" s="102"/>
      <c r="J798" s="125"/>
      <c r="K798" s="131" t="str">
        <f>IF(AND(G798&lt;&gt;Preferences!$I$9,Calc!B796&gt;0)," ← Position filled.",IF(AND(H798="",Calc!B796&gt;0)," ← Update New hire start date.",""))</f>
        <v/>
      </c>
    </row>
    <row r="799" spans="1:11" ht="15" customHeight="1" x14ac:dyDescent="0.2">
      <c r="A799" s="17"/>
      <c r="B799" s="55"/>
      <c r="C799" s="56"/>
      <c r="D799" s="56"/>
      <c r="E799" s="57"/>
      <c r="F799" s="56"/>
      <c r="G799" s="56"/>
      <c r="H799" s="57"/>
      <c r="I799" s="102"/>
      <c r="J799" s="125"/>
      <c r="K799" s="131" t="str">
        <f>IF(AND(G799&lt;&gt;Preferences!$I$9,Calc!B797&gt;0)," ← Position filled.",IF(AND(H799="",Calc!B797&gt;0)," ← Update New hire start date.",""))</f>
        <v/>
      </c>
    </row>
    <row r="800" spans="1:11" ht="15" customHeight="1" x14ac:dyDescent="0.2">
      <c r="A800" s="17"/>
      <c r="B800" s="55"/>
      <c r="C800" s="56"/>
      <c r="D800" s="56"/>
      <c r="E800" s="57"/>
      <c r="F800" s="56"/>
      <c r="G800" s="56"/>
      <c r="H800" s="57"/>
      <c r="I800" s="102"/>
      <c r="J800" s="125"/>
      <c r="K800" s="131" t="str">
        <f>IF(AND(G800&lt;&gt;Preferences!$I$9,Calc!B798&gt;0)," ← Position filled.",IF(AND(H800="",Calc!B798&gt;0)," ← Update New hire start date.",""))</f>
        <v/>
      </c>
    </row>
    <row r="801" spans="1:11" ht="15" customHeight="1" x14ac:dyDescent="0.2">
      <c r="A801" s="17"/>
      <c r="B801" s="55"/>
      <c r="C801" s="56"/>
      <c r="D801" s="56"/>
      <c r="E801" s="57"/>
      <c r="F801" s="56"/>
      <c r="G801" s="56"/>
      <c r="H801" s="57"/>
      <c r="I801" s="102"/>
      <c r="J801" s="125"/>
      <c r="K801" s="131" t="str">
        <f>IF(AND(G801&lt;&gt;Preferences!$I$9,Calc!B799&gt;0)," ← Position filled.",IF(AND(H801="",Calc!B799&gt;0)," ← Update New hire start date.",""))</f>
        <v/>
      </c>
    </row>
    <row r="802" spans="1:11" ht="15" customHeight="1" x14ac:dyDescent="0.2">
      <c r="A802" s="17"/>
      <c r="B802" s="55"/>
      <c r="C802" s="56"/>
      <c r="D802" s="56"/>
      <c r="E802" s="57"/>
      <c r="F802" s="56"/>
      <c r="G802" s="56"/>
      <c r="H802" s="57"/>
      <c r="I802" s="102"/>
      <c r="J802" s="125"/>
      <c r="K802" s="131" t="str">
        <f>IF(AND(G802&lt;&gt;Preferences!$I$9,Calc!B800&gt;0)," ← Position filled.",IF(AND(H802="",Calc!B800&gt;0)," ← Update New hire start date.",""))</f>
        <v/>
      </c>
    </row>
    <row r="803" spans="1:11" ht="15" customHeight="1" x14ac:dyDescent="0.2">
      <c r="A803" s="17"/>
      <c r="B803" s="55"/>
      <c r="C803" s="56"/>
      <c r="D803" s="56"/>
      <c r="E803" s="57"/>
      <c r="F803" s="56"/>
      <c r="G803" s="56"/>
      <c r="H803" s="57"/>
      <c r="I803" s="102"/>
      <c r="J803" s="125"/>
      <c r="K803" s="131" t="str">
        <f>IF(AND(G803&lt;&gt;Preferences!$I$9,Calc!B801&gt;0)," ← Position filled.",IF(AND(H803="",Calc!B801&gt;0)," ← Update New hire start date.",""))</f>
        <v/>
      </c>
    </row>
    <row r="804" spans="1:11" ht="15" customHeight="1" x14ac:dyDescent="0.2">
      <c r="A804" s="17"/>
      <c r="B804" s="55"/>
      <c r="C804" s="56"/>
      <c r="D804" s="56"/>
      <c r="E804" s="57"/>
      <c r="F804" s="56"/>
      <c r="G804" s="56"/>
      <c r="H804" s="57"/>
      <c r="I804" s="102"/>
      <c r="J804" s="125"/>
      <c r="K804" s="131" t="str">
        <f>IF(AND(G804&lt;&gt;Preferences!$I$9,Calc!B802&gt;0)," ← Position filled.",IF(AND(H804="",Calc!B802&gt;0)," ← Update New hire start date.",""))</f>
        <v/>
      </c>
    </row>
    <row r="805" spans="1:11" ht="15" customHeight="1" x14ac:dyDescent="0.2">
      <c r="A805" s="17"/>
      <c r="B805" s="55"/>
      <c r="C805" s="56"/>
      <c r="D805" s="56"/>
      <c r="E805" s="57"/>
      <c r="F805" s="56"/>
      <c r="G805" s="56"/>
      <c r="H805" s="57"/>
      <c r="I805" s="102"/>
      <c r="J805" s="125"/>
      <c r="K805" s="131" t="str">
        <f>IF(AND(G805&lt;&gt;Preferences!$I$9,Calc!B803&gt;0)," ← Position filled.",IF(AND(H805="",Calc!B803&gt;0)," ← Update New hire start date.",""))</f>
        <v/>
      </c>
    </row>
    <row r="806" spans="1:11" ht="15" customHeight="1" x14ac:dyDescent="0.2">
      <c r="A806" s="17"/>
      <c r="B806" s="55"/>
      <c r="C806" s="56"/>
      <c r="D806" s="56"/>
      <c r="E806" s="57"/>
      <c r="F806" s="56"/>
      <c r="G806" s="56"/>
      <c r="H806" s="57"/>
      <c r="I806" s="102"/>
      <c r="J806" s="125"/>
      <c r="K806" s="131" t="str">
        <f>IF(AND(G806&lt;&gt;Preferences!$I$9,Calc!B804&gt;0)," ← Position filled.",IF(AND(H806="",Calc!B804&gt;0)," ← Update New hire start date.",""))</f>
        <v/>
      </c>
    </row>
    <row r="807" spans="1:11" ht="15" customHeight="1" x14ac:dyDescent="0.2">
      <c r="A807" s="17"/>
      <c r="B807" s="55"/>
      <c r="C807" s="56"/>
      <c r="D807" s="56"/>
      <c r="E807" s="57"/>
      <c r="F807" s="56"/>
      <c r="G807" s="56"/>
      <c r="H807" s="57"/>
      <c r="I807" s="102"/>
      <c r="J807" s="125"/>
      <c r="K807" s="131" t="str">
        <f>IF(AND(G807&lt;&gt;Preferences!$I$9,Calc!B805&gt;0)," ← Position filled.",IF(AND(H807="",Calc!B805&gt;0)," ← Update New hire start date.",""))</f>
        <v/>
      </c>
    </row>
    <row r="808" spans="1:11" ht="15" customHeight="1" x14ac:dyDescent="0.2">
      <c r="A808" s="17"/>
      <c r="B808" s="55"/>
      <c r="C808" s="56"/>
      <c r="D808" s="56"/>
      <c r="E808" s="57"/>
      <c r="F808" s="56"/>
      <c r="G808" s="56"/>
      <c r="H808" s="57"/>
      <c r="I808" s="102"/>
      <c r="J808" s="125"/>
      <c r="K808" s="131" t="str">
        <f>IF(AND(G808&lt;&gt;Preferences!$I$9,Calc!B806&gt;0)," ← Position filled.",IF(AND(H808="",Calc!B806&gt;0)," ← Update New hire start date.",""))</f>
        <v/>
      </c>
    </row>
    <row r="809" spans="1:11" ht="15" customHeight="1" x14ac:dyDescent="0.2">
      <c r="A809" s="17"/>
      <c r="B809" s="55"/>
      <c r="C809" s="56"/>
      <c r="D809" s="56"/>
      <c r="E809" s="57"/>
      <c r="F809" s="56"/>
      <c r="G809" s="56"/>
      <c r="H809" s="57"/>
      <c r="I809" s="102"/>
      <c r="J809" s="125"/>
      <c r="K809" s="131" t="str">
        <f>IF(AND(G809&lt;&gt;Preferences!$I$9,Calc!B807&gt;0)," ← Position filled.",IF(AND(H809="",Calc!B807&gt;0)," ← Update New hire start date.",""))</f>
        <v/>
      </c>
    </row>
    <row r="810" spans="1:11" ht="15" customHeight="1" x14ac:dyDescent="0.2">
      <c r="A810" s="17"/>
      <c r="B810" s="55"/>
      <c r="C810" s="56"/>
      <c r="D810" s="56"/>
      <c r="E810" s="57"/>
      <c r="F810" s="56"/>
      <c r="G810" s="56"/>
      <c r="H810" s="57"/>
      <c r="I810" s="102"/>
      <c r="J810" s="125"/>
      <c r="K810" s="131" t="str">
        <f>IF(AND(G810&lt;&gt;Preferences!$I$9,Calc!B808&gt;0)," ← Position filled.",IF(AND(H810="",Calc!B808&gt;0)," ← Update New hire start date.",""))</f>
        <v/>
      </c>
    </row>
    <row r="811" spans="1:11" ht="15" customHeight="1" x14ac:dyDescent="0.2">
      <c r="A811" s="17"/>
      <c r="B811" s="55"/>
      <c r="C811" s="56"/>
      <c r="D811" s="56"/>
      <c r="E811" s="57"/>
      <c r="F811" s="56"/>
      <c r="G811" s="56"/>
      <c r="H811" s="57"/>
      <c r="I811" s="102"/>
      <c r="J811" s="125"/>
      <c r="K811" s="131" t="str">
        <f>IF(AND(G811&lt;&gt;Preferences!$I$9,Calc!B809&gt;0)," ← Position filled.",IF(AND(H811="",Calc!B809&gt;0)," ← Update New hire start date.",""))</f>
        <v/>
      </c>
    </row>
    <row r="812" spans="1:11" ht="15" customHeight="1" x14ac:dyDescent="0.2">
      <c r="A812" s="17"/>
      <c r="B812" s="55"/>
      <c r="C812" s="56"/>
      <c r="D812" s="56"/>
      <c r="E812" s="57"/>
      <c r="F812" s="56"/>
      <c r="G812" s="56"/>
      <c r="H812" s="57"/>
      <c r="I812" s="102"/>
      <c r="J812" s="125"/>
      <c r="K812" s="131" t="str">
        <f>IF(AND(G812&lt;&gt;Preferences!$I$9,Calc!B810&gt;0)," ← Position filled.",IF(AND(H812="",Calc!B810&gt;0)," ← Update New hire start date.",""))</f>
        <v/>
      </c>
    </row>
    <row r="813" spans="1:11" ht="15" customHeight="1" x14ac:dyDescent="0.2">
      <c r="A813" s="17"/>
      <c r="B813" s="55"/>
      <c r="C813" s="56"/>
      <c r="D813" s="56"/>
      <c r="E813" s="57"/>
      <c r="F813" s="56"/>
      <c r="G813" s="56"/>
      <c r="H813" s="57"/>
      <c r="I813" s="102"/>
      <c r="J813" s="125"/>
      <c r="K813" s="131" t="str">
        <f>IF(AND(G813&lt;&gt;Preferences!$I$9,Calc!B811&gt;0)," ← Position filled.",IF(AND(H813="",Calc!B811&gt;0)," ← Update New hire start date.",""))</f>
        <v/>
      </c>
    </row>
    <row r="814" spans="1:11" ht="15" customHeight="1" x14ac:dyDescent="0.2">
      <c r="A814" s="17"/>
      <c r="B814" s="55"/>
      <c r="C814" s="56"/>
      <c r="D814" s="56"/>
      <c r="E814" s="57"/>
      <c r="F814" s="56"/>
      <c r="G814" s="56"/>
      <c r="H814" s="57"/>
      <c r="I814" s="102"/>
      <c r="J814" s="125"/>
      <c r="K814" s="131" t="str">
        <f>IF(AND(G814&lt;&gt;Preferences!$I$9,Calc!B812&gt;0)," ← Position filled.",IF(AND(H814="",Calc!B812&gt;0)," ← Update New hire start date.",""))</f>
        <v/>
      </c>
    </row>
    <row r="815" spans="1:11" ht="15" customHeight="1" x14ac:dyDescent="0.2">
      <c r="A815" s="17"/>
      <c r="B815" s="55"/>
      <c r="C815" s="56"/>
      <c r="D815" s="56"/>
      <c r="E815" s="57"/>
      <c r="F815" s="56"/>
      <c r="G815" s="56"/>
      <c r="H815" s="57"/>
      <c r="I815" s="102"/>
      <c r="J815" s="125"/>
      <c r="K815" s="131" t="str">
        <f>IF(AND(G815&lt;&gt;Preferences!$I$9,Calc!B813&gt;0)," ← Position filled.",IF(AND(H815="",Calc!B813&gt;0)," ← Update New hire start date.",""))</f>
        <v/>
      </c>
    </row>
    <row r="816" spans="1:11" ht="15" customHeight="1" x14ac:dyDescent="0.2">
      <c r="A816" s="17"/>
      <c r="B816" s="55"/>
      <c r="C816" s="56"/>
      <c r="D816" s="56"/>
      <c r="E816" s="57"/>
      <c r="F816" s="56"/>
      <c r="G816" s="56"/>
      <c r="H816" s="57"/>
      <c r="I816" s="102"/>
      <c r="J816" s="125"/>
      <c r="K816" s="131" t="str">
        <f>IF(AND(G816&lt;&gt;Preferences!$I$9,Calc!B814&gt;0)," ← Position filled.",IF(AND(H816="",Calc!B814&gt;0)," ← Update New hire start date.",""))</f>
        <v/>
      </c>
    </row>
    <row r="817" spans="1:11" ht="15" customHeight="1" x14ac:dyDescent="0.2">
      <c r="A817" s="17"/>
      <c r="B817" s="55"/>
      <c r="C817" s="56"/>
      <c r="D817" s="56"/>
      <c r="E817" s="57"/>
      <c r="F817" s="56"/>
      <c r="G817" s="56"/>
      <c r="H817" s="57"/>
      <c r="I817" s="102"/>
      <c r="J817" s="125"/>
      <c r="K817" s="131" t="str">
        <f>IF(AND(G817&lt;&gt;Preferences!$I$9,Calc!B815&gt;0)," ← Position filled.",IF(AND(H817="",Calc!B815&gt;0)," ← Update New hire start date.",""))</f>
        <v/>
      </c>
    </row>
    <row r="818" spans="1:11" ht="15" customHeight="1" x14ac:dyDescent="0.2">
      <c r="A818" s="17"/>
      <c r="B818" s="55"/>
      <c r="C818" s="56"/>
      <c r="D818" s="56"/>
      <c r="E818" s="57"/>
      <c r="F818" s="56"/>
      <c r="G818" s="56"/>
      <c r="H818" s="57"/>
      <c r="I818" s="102"/>
      <c r="J818" s="125"/>
      <c r="K818" s="131" t="str">
        <f>IF(AND(G818&lt;&gt;Preferences!$I$9,Calc!B816&gt;0)," ← Position filled.",IF(AND(H818="",Calc!B816&gt;0)," ← Update New hire start date.",""))</f>
        <v/>
      </c>
    </row>
    <row r="819" spans="1:11" ht="15" customHeight="1" x14ac:dyDescent="0.2">
      <c r="A819" s="17"/>
      <c r="B819" s="55"/>
      <c r="C819" s="56"/>
      <c r="D819" s="56"/>
      <c r="E819" s="57"/>
      <c r="F819" s="56"/>
      <c r="G819" s="56"/>
      <c r="H819" s="57"/>
      <c r="I819" s="102"/>
      <c r="J819" s="125"/>
      <c r="K819" s="131" t="str">
        <f>IF(AND(G819&lt;&gt;Preferences!$I$9,Calc!B817&gt;0)," ← Position filled.",IF(AND(H819="",Calc!B817&gt;0)," ← Update New hire start date.",""))</f>
        <v/>
      </c>
    </row>
    <row r="820" spans="1:11" ht="15" customHeight="1" x14ac:dyDescent="0.2">
      <c r="A820" s="17"/>
      <c r="B820" s="55"/>
      <c r="C820" s="56"/>
      <c r="D820" s="56"/>
      <c r="E820" s="57"/>
      <c r="F820" s="56"/>
      <c r="G820" s="56"/>
      <c r="H820" s="57"/>
      <c r="I820" s="102"/>
      <c r="J820" s="125"/>
      <c r="K820" s="131" t="str">
        <f>IF(AND(G820&lt;&gt;Preferences!$I$9,Calc!B818&gt;0)," ← Position filled.",IF(AND(H820="",Calc!B818&gt;0)," ← Update New hire start date.",""))</f>
        <v/>
      </c>
    </row>
    <row r="821" spans="1:11" ht="15" customHeight="1" x14ac:dyDescent="0.2">
      <c r="A821" s="17"/>
      <c r="B821" s="55"/>
      <c r="C821" s="56"/>
      <c r="D821" s="56"/>
      <c r="E821" s="57"/>
      <c r="F821" s="56"/>
      <c r="G821" s="56"/>
      <c r="H821" s="57"/>
      <c r="I821" s="102"/>
      <c r="J821" s="125"/>
      <c r="K821" s="131" t="str">
        <f>IF(AND(G821&lt;&gt;Preferences!$I$9,Calc!B819&gt;0)," ← Position filled.",IF(AND(H821="",Calc!B819&gt;0)," ← Update New hire start date.",""))</f>
        <v/>
      </c>
    </row>
    <row r="822" spans="1:11" ht="15" customHeight="1" x14ac:dyDescent="0.2">
      <c r="A822" s="17"/>
      <c r="B822" s="55"/>
      <c r="C822" s="56"/>
      <c r="D822" s="56"/>
      <c r="E822" s="57"/>
      <c r="F822" s="56"/>
      <c r="G822" s="56"/>
      <c r="H822" s="57"/>
      <c r="I822" s="102"/>
      <c r="J822" s="125"/>
      <c r="K822" s="131" t="str">
        <f>IF(AND(G822&lt;&gt;Preferences!$I$9,Calc!B820&gt;0)," ← Position filled.",IF(AND(H822="",Calc!B820&gt;0)," ← Update New hire start date.",""))</f>
        <v/>
      </c>
    </row>
    <row r="823" spans="1:11" ht="15" customHeight="1" x14ac:dyDescent="0.2">
      <c r="A823" s="17"/>
      <c r="B823" s="55"/>
      <c r="C823" s="56"/>
      <c r="D823" s="56"/>
      <c r="E823" s="57"/>
      <c r="F823" s="56"/>
      <c r="G823" s="56"/>
      <c r="H823" s="57"/>
      <c r="I823" s="102"/>
      <c r="J823" s="125"/>
      <c r="K823" s="131" t="str">
        <f>IF(AND(G823&lt;&gt;Preferences!$I$9,Calc!B821&gt;0)," ← Position filled.",IF(AND(H823="",Calc!B821&gt;0)," ← Update New hire start date.",""))</f>
        <v/>
      </c>
    </row>
    <row r="824" spans="1:11" ht="15" customHeight="1" x14ac:dyDescent="0.2">
      <c r="A824" s="17"/>
      <c r="B824" s="55"/>
      <c r="C824" s="56"/>
      <c r="D824" s="56"/>
      <c r="E824" s="57"/>
      <c r="F824" s="56"/>
      <c r="G824" s="56"/>
      <c r="H824" s="57"/>
      <c r="I824" s="102"/>
      <c r="J824" s="125"/>
      <c r="K824" s="131" t="str">
        <f>IF(AND(G824&lt;&gt;Preferences!$I$9,Calc!B822&gt;0)," ← Position filled.",IF(AND(H824="",Calc!B822&gt;0)," ← Update New hire start date.",""))</f>
        <v/>
      </c>
    </row>
    <row r="825" spans="1:11" ht="15" customHeight="1" x14ac:dyDescent="0.2">
      <c r="A825" s="17"/>
      <c r="B825" s="55"/>
      <c r="C825" s="56"/>
      <c r="D825" s="56"/>
      <c r="E825" s="57"/>
      <c r="F825" s="56"/>
      <c r="G825" s="56"/>
      <c r="H825" s="57"/>
      <c r="I825" s="102"/>
      <c r="J825" s="125"/>
      <c r="K825" s="131" t="str">
        <f>IF(AND(G825&lt;&gt;Preferences!$I$9,Calc!B823&gt;0)," ← Position filled.",IF(AND(H825="",Calc!B823&gt;0)," ← Update New hire start date.",""))</f>
        <v/>
      </c>
    </row>
    <row r="826" spans="1:11" ht="15" customHeight="1" x14ac:dyDescent="0.2">
      <c r="A826" s="17"/>
      <c r="B826" s="55"/>
      <c r="C826" s="56"/>
      <c r="D826" s="56"/>
      <c r="E826" s="57"/>
      <c r="F826" s="56"/>
      <c r="G826" s="56"/>
      <c r="H826" s="57"/>
      <c r="I826" s="102"/>
      <c r="J826" s="125"/>
      <c r="K826" s="131" t="str">
        <f>IF(AND(G826&lt;&gt;Preferences!$I$9,Calc!B824&gt;0)," ← Position filled.",IF(AND(H826="",Calc!B824&gt;0)," ← Update New hire start date.",""))</f>
        <v/>
      </c>
    </row>
    <row r="827" spans="1:11" ht="15" customHeight="1" x14ac:dyDescent="0.2">
      <c r="A827" s="17"/>
      <c r="B827" s="55"/>
      <c r="C827" s="56"/>
      <c r="D827" s="56"/>
      <c r="E827" s="57"/>
      <c r="F827" s="56"/>
      <c r="G827" s="56"/>
      <c r="H827" s="57"/>
      <c r="I827" s="102"/>
      <c r="J827" s="125"/>
      <c r="K827" s="131" t="str">
        <f>IF(AND(G827&lt;&gt;Preferences!$I$9,Calc!B825&gt;0)," ← Position filled.",IF(AND(H827="",Calc!B825&gt;0)," ← Update New hire start date.",""))</f>
        <v/>
      </c>
    </row>
    <row r="828" spans="1:11" ht="15" customHeight="1" x14ac:dyDescent="0.2">
      <c r="A828" s="17"/>
      <c r="B828" s="55"/>
      <c r="C828" s="56"/>
      <c r="D828" s="56"/>
      <c r="E828" s="57"/>
      <c r="F828" s="56"/>
      <c r="G828" s="56"/>
      <c r="H828" s="57"/>
      <c r="I828" s="102"/>
      <c r="J828" s="125"/>
      <c r="K828" s="131" t="str">
        <f>IF(AND(G828&lt;&gt;Preferences!$I$9,Calc!B826&gt;0)," ← Position filled.",IF(AND(H828="",Calc!B826&gt;0)," ← Update New hire start date.",""))</f>
        <v/>
      </c>
    </row>
    <row r="829" spans="1:11" ht="15" customHeight="1" x14ac:dyDescent="0.2">
      <c r="A829" s="17"/>
      <c r="B829" s="55"/>
      <c r="C829" s="56"/>
      <c r="D829" s="56"/>
      <c r="E829" s="57"/>
      <c r="F829" s="56"/>
      <c r="G829" s="56"/>
      <c r="H829" s="57"/>
      <c r="I829" s="102"/>
      <c r="J829" s="125"/>
      <c r="K829" s="131" t="str">
        <f>IF(AND(G829&lt;&gt;Preferences!$I$9,Calc!B827&gt;0)," ← Position filled.",IF(AND(H829="",Calc!B827&gt;0)," ← Update New hire start date.",""))</f>
        <v/>
      </c>
    </row>
    <row r="830" spans="1:11" ht="15" customHeight="1" x14ac:dyDescent="0.2">
      <c r="A830" s="17"/>
      <c r="B830" s="55"/>
      <c r="C830" s="56"/>
      <c r="D830" s="56"/>
      <c r="E830" s="57"/>
      <c r="F830" s="56"/>
      <c r="G830" s="56"/>
      <c r="H830" s="57"/>
      <c r="I830" s="102"/>
      <c r="J830" s="125"/>
      <c r="K830" s="131" t="str">
        <f>IF(AND(G830&lt;&gt;Preferences!$I$9,Calc!B828&gt;0)," ← Position filled.",IF(AND(H830="",Calc!B828&gt;0)," ← Update New hire start date.",""))</f>
        <v/>
      </c>
    </row>
    <row r="831" spans="1:11" ht="15" customHeight="1" x14ac:dyDescent="0.2">
      <c r="A831" s="17"/>
      <c r="B831" s="55"/>
      <c r="C831" s="56"/>
      <c r="D831" s="56"/>
      <c r="E831" s="57"/>
      <c r="F831" s="56"/>
      <c r="G831" s="56"/>
      <c r="H831" s="57"/>
      <c r="I831" s="102"/>
      <c r="J831" s="125"/>
      <c r="K831" s="131" t="str">
        <f>IF(AND(G831&lt;&gt;Preferences!$I$9,Calc!B829&gt;0)," ← Position filled.",IF(AND(H831="",Calc!B829&gt;0)," ← Update New hire start date.",""))</f>
        <v/>
      </c>
    </row>
    <row r="832" spans="1:11" ht="15" customHeight="1" x14ac:dyDescent="0.2">
      <c r="A832" s="17"/>
      <c r="B832" s="55"/>
      <c r="C832" s="56"/>
      <c r="D832" s="56"/>
      <c r="E832" s="57"/>
      <c r="F832" s="56"/>
      <c r="G832" s="56"/>
      <c r="H832" s="57"/>
      <c r="I832" s="102"/>
      <c r="J832" s="125"/>
      <c r="K832" s="131" t="str">
        <f>IF(AND(G832&lt;&gt;Preferences!$I$9,Calc!B830&gt;0)," ← Position filled.",IF(AND(H832="",Calc!B830&gt;0)," ← Update New hire start date.",""))</f>
        <v/>
      </c>
    </row>
    <row r="833" spans="1:11" ht="15" customHeight="1" x14ac:dyDescent="0.2">
      <c r="A833" s="17"/>
      <c r="B833" s="55"/>
      <c r="C833" s="56"/>
      <c r="D833" s="56"/>
      <c r="E833" s="57"/>
      <c r="F833" s="56"/>
      <c r="G833" s="56"/>
      <c r="H833" s="57"/>
      <c r="I833" s="102"/>
      <c r="J833" s="125"/>
      <c r="K833" s="131" t="str">
        <f>IF(AND(G833&lt;&gt;Preferences!$I$9,Calc!B831&gt;0)," ← Position filled.",IF(AND(H833="",Calc!B831&gt;0)," ← Update New hire start date.",""))</f>
        <v/>
      </c>
    </row>
    <row r="834" spans="1:11" ht="15" customHeight="1" x14ac:dyDescent="0.2">
      <c r="A834" s="17"/>
      <c r="B834" s="55"/>
      <c r="C834" s="56"/>
      <c r="D834" s="56"/>
      <c r="E834" s="57"/>
      <c r="F834" s="56"/>
      <c r="G834" s="56"/>
      <c r="H834" s="57"/>
      <c r="I834" s="102"/>
      <c r="J834" s="125"/>
      <c r="K834" s="131" t="str">
        <f>IF(AND(G834&lt;&gt;Preferences!$I$9,Calc!B832&gt;0)," ← Position filled.",IF(AND(H834="",Calc!B832&gt;0)," ← Update New hire start date.",""))</f>
        <v/>
      </c>
    </row>
    <row r="835" spans="1:11" ht="15" customHeight="1" x14ac:dyDescent="0.2">
      <c r="A835" s="17"/>
      <c r="B835" s="55"/>
      <c r="C835" s="56"/>
      <c r="D835" s="56"/>
      <c r="E835" s="57"/>
      <c r="F835" s="56"/>
      <c r="G835" s="56"/>
      <c r="H835" s="57"/>
      <c r="I835" s="102"/>
      <c r="J835" s="125"/>
      <c r="K835" s="131" t="str">
        <f>IF(AND(G835&lt;&gt;Preferences!$I$9,Calc!B833&gt;0)," ← Position filled.",IF(AND(H835="",Calc!B833&gt;0)," ← Update New hire start date.",""))</f>
        <v/>
      </c>
    </row>
    <row r="836" spans="1:11" ht="15" customHeight="1" x14ac:dyDescent="0.2">
      <c r="A836" s="17"/>
      <c r="B836" s="55"/>
      <c r="C836" s="56"/>
      <c r="D836" s="56"/>
      <c r="E836" s="57"/>
      <c r="F836" s="56"/>
      <c r="G836" s="56"/>
      <c r="H836" s="57"/>
      <c r="I836" s="102"/>
      <c r="J836" s="125"/>
      <c r="K836" s="131" t="str">
        <f>IF(AND(G836&lt;&gt;Preferences!$I$9,Calc!B834&gt;0)," ← Position filled.",IF(AND(H836="",Calc!B834&gt;0)," ← Update New hire start date.",""))</f>
        <v/>
      </c>
    </row>
    <row r="837" spans="1:11" ht="15" customHeight="1" x14ac:dyDescent="0.2">
      <c r="A837" s="17"/>
      <c r="B837" s="55"/>
      <c r="C837" s="56"/>
      <c r="D837" s="56"/>
      <c r="E837" s="57"/>
      <c r="F837" s="56"/>
      <c r="G837" s="56"/>
      <c r="H837" s="57"/>
      <c r="I837" s="102"/>
      <c r="J837" s="125"/>
      <c r="K837" s="131" t="str">
        <f>IF(AND(G837&lt;&gt;Preferences!$I$9,Calc!B835&gt;0)," ← Position filled.",IF(AND(H837="",Calc!B835&gt;0)," ← Update New hire start date.",""))</f>
        <v/>
      </c>
    </row>
    <row r="838" spans="1:11" ht="15" customHeight="1" x14ac:dyDescent="0.2">
      <c r="A838" s="17"/>
      <c r="B838" s="55"/>
      <c r="C838" s="56"/>
      <c r="D838" s="56"/>
      <c r="E838" s="57"/>
      <c r="F838" s="56"/>
      <c r="G838" s="56"/>
      <c r="H838" s="57"/>
      <c r="I838" s="102"/>
      <c r="J838" s="125"/>
      <c r="K838" s="131" t="str">
        <f>IF(AND(G838&lt;&gt;Preferences!$I$9,Calc!B836&gt;0)," ← Position filled.",IF(AND(H838="",Calc!B836&gt;0)," ← Update New hire start date.",""))</f>
        <v/>
      </c>
    </row>
    <row r="839" spans="1:11" ht="15" customHeight="1" x14ac:dyDescent="0.2">
      <c r="A839" s="17"/>
      <c r="B839" s="55"/>
      <c r="C839" s="56"/>
      <c r="D839" s="56"/>
      <c r="E839" s="57"/>
      <c r="F839" s="56"/>
      <c r="G839" s="56"/>
      <c r="H839" s="57"/>
      <c r="I839" s="102"/>
      <c r="J839" s="125"/>
      <c r="K839" s="131" t="str">
        <f>IF(AND(G839&lt;&gt;Preferences!$I$9,Calc!B837&gt;0)," ← Position filled.",IF(AND(H839="",Calc!B837&gt;0)," ← Update New hire start date.",""))</f>
        <v/>
      </c>
    </row>
    <row r="840" spans="1:11" ht="15" customHeight="1" x14ac:dyDescent="0.2">
      <c r="A840" s="17"/>
      <c r="B840" s="55"/>
      <c r="C840" s="56"/>
      <c r="D840" s="56"/>
      <c r="E840" s="57"/>
      <c r="F840" s="56"/>
      <c r="G840" s="56"/>
      <c r="H840" s="57"/>
      <c r="I840" s="102"/>
      <c r="J840" s="125"/>
      <c r="K840" s="131" t="str">
        <f>IF(AND(G840&lt;&gt;Preferences!$I$9,Calc!B838&gt;0)," ← Position filled.",IF(AND(H840="",Calc!B838&gt;0)," ← Update New hire start date.",""))</f>
        <v/>
      </c>
    </row>
    <row r="841" spans="1:11" ht="15" customHeight="1" x14ac:dyDescent="0.2">
      <c r="A841" s="17"/>
      <c r="B841" s="55"/>
      <c r="C841" s="56"/>
      <c r="D841" s="56"/>
      <c r="E841" s="57"/>
      <c r="F841" s="56"/>
      <c r="G841" s="56"/>
      <c r="H841" s="57"/>
      <c r="I841" s="102"/>
      <c r="J841" s="125"/>
      <c r="K841" s="131" t="str">
        <f>IF(AND(G841&lt;&gt;Preferences!$I$9,Calc!B839&gt;0)," ← Position filled.",IF(AND(H841="",Calc!B839&gt;0)," ← Update New hire start date.",""))</f>
        <v/>
      </c>
    </row>
    <row r="842" spans="1:11" ht="15" customHeight="1" x14ac:dyDescent="0.2">
      <c r="A842" s="17"/>
      <c r="B842" s="55"/>
      <c r="C842" s="56"/>
      <c r="D842" s="56"/>
      <c r="E842" s="57"/>
      <c r="F842" s="56"/>
      <c r="G842" s="56"/>
      <c r="H842" s="57"/>
      <c r="I842" s="102"/>
      <c r="J842" s="125"/>
      <c r="K842" s="131" t="str">
        <f>IF(AND(G842&lt;&gt;Preferences!$I$9,Calc!B840&gt;0)," ← Position filled.",IF(AND(H842="",Calc!B840&gt;0)," ← Update New hire start date.",""))</f>
        <v/>
      </c>
    </row>
    <row r="843" spans="1:11" ht="15" customHeight="1" x14ac:dyDescent="0.2">
      <c r="A843" s="17"/>
      <c r="B843" s="55"/>
      <c r="C843" s="56"/>
      <c r="D843" s="56"/>
      <c r="E843" s="57"/>
      <c r="F843" s="56"/>
      <c r="G843" s="56"/>
      <c r="H843" s="57"/>
      <c r="I843" s="102"/>
      <c r="J843" s="125"/>
      <c r="K843" s="131" t="str">
        <f>IF(AND(G843&lt;&gt;Preferences!$I$9,Calc!B841&gt;0)," ← Position filled.",IF(AND(H843="",Calc!B841&gt;0)," ← Update New hire start date.",""))</f>
        <v/>
      </c>
    </row>
    <row r="844" spans="1:11" ht="15" customHeight="1" x14ac:dyDescent="0.2">
      <c r="A844" s="17"/>
      <c r="B844" s="55"/>
      <c r="C844" s="56"/>
      <c r="D844" s="56"/>
      <c r="E844" s="57"/>
      <c r="F844" s="56"/>
      <c r="G844" s="56"/>
      <c r="H844" s="57"/>
      <c r="I844" s="102"/>
      <c r="J844" s="125"/>
      <c r="K844" s="131" t="str">
        <f>IF(AND(G844&lt;&gt;Preferences!$I$9,Calc!B842&gt;0)," ← Position filled.",IF(AND(H844="",Calc!B842&gt;0)," ← Update New hire start date.",""))</f>
        <v/>
      </c>
    </row>
    <row r="845" spans="1:11" ht="15" customHeight="1" x14ac:dyDescent="0.2">
      <c r="A845" s="17"/>
      <c r="B845" s="55"/>
      <c r="C845" s="56"/>
      <c r="D845" s="56"/>
      <c r="E845" s="57"/>
      <c r="F845" s="56"/>
      <c r="G845" s="56"/>
      <c r="H845" s="57"/>
      <c r="I845" s="102"/>
      <c r="J845" s="125"/>
      <c r="K845" s="131" t="str">
        <f>IF(AND(G845&lt;&gt;Preferences!$I$9,Calc!B843&gt;0)," ← Position filled.",IF(AND(H845="",Calc!B843&gt;0)," ← Update New hire start date.",""))</f>
        <v/>
      </c>
    </row>
    <row r="846" spans="1:11" ht="15" customHeight="1" x14ac:dyDescent="0.2">
      <c r="A846" s="17"/>
      <c r="B846" s="55"/>
      <c r="C846" s="56"/>
      <c r="D846" s="56"/>
      <c r="E846" s="57"/>
      <c r="F846" s="56"/>
      <c r="G846" s="56"/>
      <c r="H846" s="57"/>
      <c r="I846" s="102"/>
      <c r="J846" s="125"/>
      <c r="K846" s="131" t="str">
        <f>IF(AND(G846&lt;&gt;Preferences!$I$9,Calc!B844&gt;0)," ← Position filled.",IF(AND(H846="",Calc!B844&gt;0)," ← Update New hire start date.",""))</f>
        <v/>
      </c>
    </row>
    <row r="847" spans="1:11" ht="15" customHeight="1" x14ac:dyDescent="0.2">
      <c r="A847" s="17"/>
      <c r="B847" s="55"/>
      <c r="C847" s="56"/>
      <c r="D847" s="56"/>
      <c r="E847" s="57"/>
      <c r="F847" s="56"/>
      <c r="G847" s="56"/>
      <c r="H847" s="57"/>
      <c r="I847" s="102"/>
      <c r="J847" s="125"/>
      <c r="K847" s="131" t="str">
        <f>IF(AND(G847&lt;&gt;Preferences!$I$9,Calc!B845&gt;0)," ← Position filled.",IF(AND(H847="",Calc!B845&gt;0)," ← Update New hire start date.",""))</f>
        <v/>
      </c>
    </row>
    <row r="848" spans="1:11" ht="15" customHeight="1" x14ac:dyDescent="0.2">
      <c r="A848" s="17"/>
      <c r="B848" s="55"/>
      <c r="C848" s="56"/>
      <c r="D848" s="56"/>
      <c r="E848" s="57"/>
      <c r="F848" s="56"/>
      <c r="G848" s="56"/>
      <c r="H848" s="57"/>
      <c r="I848" s="102"/>
      <c r="J848" s="125"/>
      <c r="K848" s="131" t="str">
        <f>IF(AND(G848&lt;&gt;Preferences!$I$9,Calc!B846&gt;0)," ← Position filled.",IF(AND(H848="",Calc!B846&gt;0)," ← Update New hire start date.",""))</f>
        <v/>
      </c>
    </row>
    <row r="849" spans="1:11" ht="15" customHeight="1" x14ac:dyDescent="0.2">
      <c r="A849" s="17"/>
      <c r="B849" s="55"/>
      <c r="C849" s="56"/>
      <c r="D849" s="56"/>
      <c r="E849" s="57"/>
      <c r="F849" s="56"/>
      <c r="G849" s="56"/>
      <c r="H849" s="57"/>
      <c r="I849" s="102"/>
      <c r="J849" s="125"/>
      <c r="K849" s="131" t="str">
        <f>IF(AND(G849&lt;&gt;Preferences!$I$9,Calc!B847&gt;0)," ← Position filled.",IF(AND(H849="",Calc!B847&gt;0)," ← Update New hire start date.",""))</f>
        <v/>
      </c>
    </row>
    <row r="850" spans="1:11" ht="15" customHeight="1" x14ac:dyDescent="0.2">
      <c r="A850" s="17"/>
      <c r="B850" s="55"/>
      <c r="C850" s="56"/>
      <c r="D850" s="56"/>
      <c r="E850" s="57"/>
      <c r="F850" s="56"/>
      <c r="G850" s="56"/>
      <c r="H850" s="57"/>
      <c r="I850" s="102"/>
      <c r="J850" s="125"/>
      <c r="K850" s="131" t="str">
        <f>IF(AND(G850&lt;&gt;Preferences!$I$9,Calc!B848&gt;0)," ← Position filled.",IF(AND(H850="",Calc!B848&gt;0)," ← Update New hire start date.",""))</f>
        <v/>
      </c>
    </row>
    <row r="851" spans="1:11" ht="15" customHeight="1" x14ac:dyDescent="0.2">
      <c r="A851" s="17"/>
      <c r="B851" s="55"/>
      <c r="C851" s="56"/>
      <c r="D851" s="56"/>
      <c r="E851" s="57"/>
      <c r="F851" s="56"/>
      <c r="G851" s="56"/>
      <c r="H851" s="57"/>
      <c r="I851" s="102"/>
      <c r="J851" s="125"/>
      <c r="K851" s="131" t="str">
        <f>IF(AND(G851&lt;&gt;Preferences!$I$9,Calc!B849&gt;0)," ← Position filled.",IF(AND(H851="",Calc!B849&gt;0)," ← Update New hire start date.",""))</f>
        <v/>
      </c>
    </row>
    <row r="852" spans="1:11" ht="15" customHeight="1" x14ac:dyDescent="0.2">
      <c r="A852" s="17"/>
      <c r="B852" s="55"/>
      <c r="C852" s="56"/>
      <c r="D852" s="56"/>
      <c r="E852" s="57"/>
      <c r="F852" s="56"/>
      <c r="G852" s="56"/>
      <c r="H852" s="57"/>
      <c r="I852" s="102"/>
      <c r="J852" s="125"/>
      <c r="K852" s="131" t="str">
        <f>IF(AND(G852&lt;&gt;Preferences!$I$9,Calc!B850&gt;0)," ← Position filled.",IF(AND(H852="",Calc!B850&gt;0)," ← Update New hire start date.",""))</f>
        <v/>
      </c>
    </row>
    <row r="853" spans="1:11" ht="15" customHeight="1" x14ac:dyDescent="0.2">
      <c r="A853" s="17"/>
      <c r="B853" s="55"/>
      <c r="C853" s="56"/>
      <c r="D853" s="56"/>
      <c r="E853" s="57"/>
      <c r="F853" s="56"/>
      <c r="G853" s="56"/>
      <c r="H853" s="57"/>
      <c r="I853" s="102"/>
      <c r="J853" s="125"/>
      <c r="K853" s="131" t="str">
        <f>IF(AND(G853&lt;&gt;Preferences!$I$9,Calc!B851&gt;0)," ← Position filled.",IF(AND(H853="",Calc!B851&gt;0)," ← Update New hire start date.",""))</f>
        <v/>
      </c>
    </row>
    <row r="854" spans="1:11" ht="15" customHeight="1" x14ac:dyDescent="0.2">
      <c r="A854" s="17"/>
      <c r="B854" s="55"/>
      <c r="C854" s="56"/>
      <c r="D854" s="56"/>
      <c r="E854" s="57"/>
      <c r="F854" s="56"/>
      <c r="G854" s="56"/>
      <c r="H854" s="57"/>
      <c r="I854" s="102"/>
      <c r="J854" s="125"/>
      <c r="K854" s="131" t="str">
        <f>IF(AND(G854&lt;&gt;Preferences!$I$9,Calc!B852&gt;0)," ← Position filled.",IF(AND(H854="",Calc!B852&gt;0)," ← Update New hire start date.",""))</f>
        <v/>
      </c>
    </row>
    <row r="855" spans="1:11" ht="15" customHeight="1" x14ac:dyDescent="0.2">
      <c r="A855" s="17"/>
      <c r="B855" s="55"/>
      <c r="C855" s="56"/>
      <c r="D855" s="56"/>
      <c r="E855" s="57"/>
      <c r="F855" s="56"/>
      <c r="G855" s="56"/>
      <c r="H855" s="57"/>
      <c r="I855" s="102"/>
      <c r="J855" s="125"/>
      <c r="K855" s="131" t="str">
        <f>IF(AND(G855&lt;&gt;Preferences!$I$9,Calc!B853&gt;0)," ← Position filled.",IF(AND(H855="",Calc!B853&gt;0)," ← Update New hire start date.",""))</f>
        <v/>
      </c>
    </row>
    <row r="856" spans="1:11" ht="15" customHeight="1" x14ac:dyDescent="0.2">
      <c r="A856" s="17"/>
      <c r="B856" s="55"/>
      <c r="C856" s="56"/>
      <c r="D856" s="56"/>
      <c r="E856" s="57"/>
      <c r="F856" s="56"/>
      <c r="G856" s="56"/>
      <c r="H856" s="57"/>
      <c r="I856" s="102"/>
      <c r="J856" s="125"/>
      <c r="K856" s="131" t="str">
        <f>IF(AND(G856&lt;&gt;Preferences!$I$9,Calc!B854&gt;0)," ← Position filled.",IF(AND(H856="",Calc!B854&gt;0)," ← Update New hire start date.",""))</f>
        <v/>
      </c>
    </row>
    <row r="857" spans="1:11" ht="15" customHeight="1" x14ac:dyDescent="0.2">
      <c r="A857" s="17"/>
      <c r="B857" s="55"/>
      <c r="C857" s="56"/>
      <c r="D857" s="56"/>
      <c r="E857" s="57"/>
      <c r="F857" s="56"/>
      <c r="G857" s="56"/>
      <c r="H857" s="57"/>
      <c r="I857" s="102"/>
      <c r="J857" s="125"/>
      <c r="K857" s="131" t="str">
        <f>IF(AND(G857&lt;&gt;Preferences!$I$9,Calc!B855&gt;0)," ← Position filled.",IF(AND(H857="",Calc!B855&gt;0)," ← Update New hire start date.",""))</f>
        <v/>
      </c>
    </row>
    <row r="858" spans="1:11" ht="15" customHeight="1" x14ac:dyDescent="0.2">
      <c r="A858" s="17"/>
      <c r="B858" s="55"/>
      <c r="C858" s="56"/>
      <c r="D858" s="56"/>
      <c r="E858" s="57"/>
      <c r="F858" s="56"/>
      <c r="G858" s="56"/>
      <c r="H858" s="57"/>
      <c r="I858" s="102"/>
      <c r="J858" s="125"/>
      <c r="K858" s="131" t="str">
        <f>IF(AND(G858&lt;&gt;Preferences!$I$9,Calc!B856&gt;0)," ← Position filled.",IF(AND(H858="",Calc!B856&gt;0)," ← Update New hire start date.",""))</f>
        <v/>
      </c>
    </row>
    <row r="859" spans="1:11" ht="15" customHeight="1" x14ac:dyDescent="0.2">
      <c r="A859" s="17"/>
      <c r="B859" s="55"/>
      <c r="C859" s="56"/>
      <c r="D859" s="56"/>
      <c r="E859" s="57"/>
      <c r="F859" s="56"/>
      <c r="G859" s="56"/>
      <c r="H859" s="57"/>
      <c r="I859" s="102"/>
      <c r="J859" s="125"/>
      <c r="K859" s="131" t="str">
        <f>IF(AND(G859&lt;&gt;Preferences!$I$9,Calc!B857&gt;0)," ← Position filled.",IF(AND(H859="",Calc!B857&gt;0)," ← Update New hire start date.",""))</f>
        <v/>
      </c>
    </row>
    <row r="860" spans="1:11" ht="15" customHeight="1" x14ac:dyDescent="0.2">
      <c r="A860" s="17"/>
      <c r="B860" s="55"/>
      <c r="C860" s="56"/>
      <c r="D860" s="56"/>
      <c r="E860" s="57"/>
      <c r="F860" s="56"/>
      <c r="G860" s="56"/>
      <c r="H860" s="57"/>
      <c r="I860" s="102"/>
      <c r="J860" s="125"/>
      <c r="K860" s="131" t="str">
        <f>IF(AND(G860&lt;&gt;Preferences!$I$9,Calc!B858&gt;0)," ← Position filled.",IF(AND(H860="",Calc!B858&gt;0)," ← Update New hire start date.",""))</f>
        <v/>
      </c>
    </row>
    <row r="861" spans="1:11" ht="15" customHeight="1" x14ac:dyDescent="0.2">
      <c r="A861" s="17"/>
      <c r="B861" s="55"/>
      <c r="C861" s="56"/>
      <c r="D861" s="56"/>
      <c r="E861" s="57"/>
      <c r="F861" s="56"/>
      <c r="G861" s="56"/>
      <c r="H861" s="57"/>
      <c r="I861" s="102"/>
      <c r="J861" s="125"/>
      <c r="K861" s="131" t="str">
        <f>IF(AND(G861&lt;&gt;Preferences!$I$9,Calc!B859&gt;0)," ← Position filled.",IF(AND(H861="",Calc!B859&gt;0)," ← Update New hire start date.",""))</f>
        <v/>
      </c>
    </row>
    <row r="862" spans="1:11" ht="15" customHeight="1" x14ac:dyDescent="0.2">
      <c r="A862" s="17"/>
      <c r="B862" s="55"/>
      <c r="C862" s="56"/>
      <c r="D862" s="56"/>
      <c r="E862" s="57"/>
      <c r="F862" s="56"/>
      <c r="G862" s="56"/>
      <c r="H862" s="57"/>
      <c r="I862" s="102"/>
      <c r="J862" s="125"/>
      <c r="K862" s="131" t="str">
        <f>IF(AND(G862&lt;&gt;Preferences!$I$9,Calc!B860&gt;0)," ← Position filled.",IF(AND(H862="",Calc!B860&gt;0)," ← Update New hire start date.",""))</f>
        <v/>
      </c>
    </row>
    <row r="863" spans="1:11" ht="15" customHeight="1" x14ac:dyDescent="0.2">
      <c r="A863" s="17"/>
      <c r="B863" s="55"/>
      <c r="C863" s="56"/>
      <c r="D863" s="56"/>
      <c r="E863" s="57"/>
      <c r="F863" s="56"/>
      <c r="G863" s="56"/>
      <c r="H863" s="57"/>
      <c r="I863" s="102"/>
      <c r="J863" s="125"/>
      <c r="K863" s="131" t="str">
        <f>IF(AND(G863&lt;&gt;Preferences!$I$9,Calc!B861&gt;0)," ← Position filled.",IF(AND(H863="",Calc!B861&gt;0)," ← Update New hire start date.",""))</f>
        <v/>
      </c>
    </row>
    <row r="864" spans="1:11" ht="15" customHeight="1" x14ac:dyDescent="0.2">
      <c r="A864" s="17"/>
      <c r="B864" s="55"/>
      <c r="C864" s="56"/>
      <c r="D864" s="56"/>
      <c r="E864" s="57"/>
      <c r="F864" s="56"/>
      <c r="G864" s="56"/>
      <c r="H864" s="57"/>
      <c r="I864" s="102"/>
      <c r="J864" s="125"/>
      <c r="K864" s="131" t="str">
        <f>IF(AND(G864&lt;&gt;Preferences!$I$9,Calc!B862&gt;0)," ← Position filled.",IF(AND(H864="",Calc!B862&gt;0)," ← Update New hire start date.",""))</f>
        <v/>
      </c>
    </row>
    <row r="865" spans="1:11" ht="15" customHeight="1" x14ac:dyDescent="0.2">
      <c r="A865" s="17"/>
      <c r="B865" s="55"/>
      <c r="C865" s="56"/>
      <c r="D865" s="56"/>
      <c r="E865" s="57"/>
      <c r="F865" s="56"/>
      <c r="G865" s="56"/>
      <c r="H865" s="57"/>
      <c r="I865" s="102"/>
      <c r="J865" s="125"/>
      <c r="K865" s="131" t="str">
        <f>IF(AND(G865&lt;&gt;Preferences!$I$9,Calc!B863&gt;0)," ← Position filled.",IF(AND(H865="",Calc!B863&gt;0)," ← Update New hire start date.",""))</f>
        <v/>
      </c>
    </row>
    <row r="866" spans="1:11" ht="15" customHeight="1" x14ac:dyDescent="0.2">
      <c r="A866" s="17"/>
      <c r="B866" s="55"/>
      <c r="C866" s="56"/>
      <c r="D866" s="56"/>
      <c r="E866" s="57"/>
      <c r="F866" s="56"/>
      <c r="G866" s="56"/>
      <c r="H866" s="57"/>
      <c r="I866" s="102"/>
      <c r="J866" s="125"/>
      <c r="K866" s="131" t="str">
        <f>IF(AND(G866&lt;&gt;Preferences!$I$9,Calc!B864&gt;0)," ← Position filled.",IF(AND(H866="",Calc!B864&gt;0)," ← Update New hire start date.",""))</f>
        <v/>
      </c>
    </row>
    <row r="867" spans="1:11" ht="15" customHeight="1" x14ac:dyDescent="0.2">
      <c r="A867" s="17"/>
      <c r="B867" s="55"/>
      <c r="C867" s="56"/>
      <c r="D867" s="56"/>
      <c r="E867" s="57"/>
      <c r="F867" s="56"/>
      <c r="G867" s="56"/>
      <c r="H867" s="57"/>
      <c r="I867" s="102"/>
      <c r="J867" s="125"/>
      <c r="K867" s="131" t="str">
        <f>IF(AND(G867&lt;&gt;Preferences!$I$9,Calc!B865&gt;0)," ← Position filled.",IF(AND(H867="",Calc!B865&gt;0)," ← Update New hire start date.",""))</f>
        <v/>
      </c>
    </row>
    <row r="868" spans="1:11" ht="15" customHeight="1" x14ac:dyDescent="0.2">
      <c r="A868" s="17"/>
      <c r="B868" s="55"/>
      <c r="C868" s="56"/>
      <c r="D868" s="56"/>
      <c r="E868" s="57"/>
      <c r="F868" s="56"/>
      <c r="G868" s="56"/>
      <c r="H868" s="57"/>
      <c r="I868" s="102"/>
      <c r="J868" s="125"/>
      <c r="K868" s="131" t="str">
        <f>IF(AND(G868&lt;&gt;Preferences!$I$9,Calc!B866&gt;0)," ← Position filled.",IF(AND(H868="",Calc!B866&gt;0)," ← Update New hire start date.",""))</f>
        <v/>
      </c>
    </row>
    <row r="869" spans="1:11" ht="15" customHeight="1" x14ac:dyDescent="0.2">
      <c r="A869" s="17"/>
      <c r="B869" s="55"/>
      <c r="C869" s="56"/>
      <c r="D869" s="56"/>
      <c r="E869" s="57"/>
      <c r="F869" s="56"/>
      <c r="G869" s="56"/>
      <c r="H869" s="57"/>
      <c r="I869" s="102"/>
      <c r="J869" s="125"/>
      <c r="K869" s="131" t="str">
        <f>IF(AND(G869&lt;&gt;Preferences!$I$9,Calc!B867&gt;0)," ← Position filled.",IF(AND(H869="",Calc!B867&gt;0)," ← Update New hire start date.",""))</f>
        <v/>
      </c>
    </row>
    <row r="870" spans="1:11" ht="15" customHeight="1" x14ac:dyDescent="0.2">
      <c r="A870" s="17"/>
      <c r="B870" s="55"/>
      <c r="C870" s="56"/>
      <c r="D870" s="56"/>
      <c r="E870" s="57"/>
      <c r="F870" s="56"/>
      <c r="G870" s="56"/>
      <c r="H870" s="57"/>
      <c r="I870" s="102"/>
      <c r="J870" s="125"/>
      <c r="K870" s="131" t="str">
        <f>IF(AND(G870&lt;&gt;Preferences!$I$9,Calc!B868&gt;0)," ← Position filled.",IF(AND(H870="",Calc!B868&gt;0)," ← Update New hire start date.",""))</f>
        <v/>
      </c>
    </row>
    <row r="871" spans="1:11" ht="15" customHeight="1" x14ac:dyDescent="0.2">
      <c r="A871" s="17"/>
      <c r="B871" s="55"/>
      <c r="C871" s="56"/>
      <c r="D871" s="56"/>
      <c r="E871" s="57"/>
      <c r="F871" s="56"/>
      <c r="G871" s="56"/>
      <c r="H871" s="57"/>
      <c r="I871" s="102"/>
      <c r="J871" s="125"/>
      <c r="K871" s="131" t="str">
        <f>IF(AND(G871&lt;&gt;Preferences!$I$9,Calc!B869&gt;0)," ← Position filled.",IF(AND(H871="",Calc!B869&gt;0)," ← Update New hire start date.",""))</f>
        <v/>
      </c>
    </row>
    <row r="872" spans="1:11" ht="15" customHeight="1" x14ac:dyDescent="0.2">
      <c r="A872" s="17"/>
      <c r="B872" s="55"/>
      <c r="C872" s="56"/>
      <c r="D872" s="56"/>
      <c r="E872" s="57"/>
      <c r="F872" s="56"/>
      <c r="G872" s="56"/>
      <c r="H872" s="57"/>
      <c r="I872" s="102"/>
      <c r="J872" s="125"/>
      <c r="K872" s="131" t="str">
        <f>IF(AND(G872&lt;&gt;Preferences!$I$9,Calc!B870&gt;0)," ← Position filled.",IF(AND(H872="",Calc!B870&gt;0)," ← Update New hire start date.",""))</f>
        <v/>
      </c>
    </row>
    <row r="873" spans="1:11" ht="15" customHeight="1" x14ac:dyDescent="0.2">
      <c r="A873" s="17"/>
      <c r="B873" s="55"/>
      <c r="C873" s="56"/>
      <c r="D873" s="56"/>
      <c r="E873" s="57"/>
      <c r="F873" s="56"/>
      <c r="G873" s="56"/>
      <c r="H873" s="57"/>
      <c r="I873" s="102"/>
      <c r="J873" s="125"/>
      <c r="K873" s="131" t="str">
        <f>IF(AND(G873&lt;&gt;Preferences!$I$9,Calc!B871&gt;0)," ← Position filled.",IF(AND(H873="",Calc!B871&gt;0)," ← Update New hire start date.",""))</f>
        <v/>
      </c>
    </row>
    <row r="874" spans="1:11" ht="15" customHeight="1" x14ac:dyDescent="0.2">
      <c r="A874" s="17"/>
      <c r="B874" s="55"/>
      <c r="C874" s="56"/>
      <c r="D874" s="56"/>
      <c r="E874" s="57"/>
      <c r="F874" s="56"/>
      <c r="G874" s="56"/>
      <c r="H874" s="57"/>
      <c r="I874" s="102"/>
      <c r="J874" s="125"/>
      <c r="K874" s="131" t="str">
        <f>IF(AND(G874&lt;&gt;Preferences!$I$9,Calc!B872&gt;0)," ← Position filled.",IF(AND(H874="",Calc!B872&gt;0)," ← Update New hire start date.",""))</f>
        <v/>
      </c>
    </row>
    <row r="875" spans="1:11" ht="15" customHeight="1" x14ac:dyDescent="0.2">
      <c r="A875" s="17"/>
      <c r="B875" s="55"/>
      <c r="C875" s="56"/>
      <c r="D875" s="56"/>
      <c r="E875" s="57"/>
      <c r="F875" s="56"/>
      <c r="G875" s="56"/>
      <c r="H875" s="57"/>
      <c r="I875" s="102"/>
      <c r="J875" s="125"/>
      <c r="K875" s="131" t="str">
        <f>IF(AND(G875&lt;&gt;Preferences!$I$9,Calc!B873&gt;0)," ← Position filled.",IF(AND(H875="",Calc!B873&gt;0)," ← Update New hire start date.",""))</f>
        <v/>
      </c>
    </row>
    <row r="876" spans="1:11" ht="15" customHeight="1" x14ac:dyDescent="0.2">
      <c r="A876" s="17"/>
      <c r="B876" s="55"/>
      <c r="C876" s="56"/>
      <c r="D876" s="56"/>
      <c r="E876" s="57"/>
      <c r="F876" s="56"/>
      <c r="G876" s="56"/>
      <c r="H876" s="57"/>
      <c r="I876" s="102"/>
      <c r="J876" s="125"/>
      <c r="K876" s="131" t="str">
        <f>IF(AND(G876&lt;&gt;Preferences!$I$9,Calc!B874&gt;0)," ← Position filled.",IF(AND(H876="",Calc!B874&gt;0)," ← Update New hire start date.",""))</f>
        <v/>
      </c>
    </row>
    <row r="877" spans="1:11" ht="15" customHeight="1" x14ac:dyDescent="0.2">
      <c r="A877" s="17"/>
      <c r="B877" s="55"/>
      <c r="C877" s="56"/>
      <c r="D877" s="56"/>
      <c r="E877" s="57"/>
      <c r="F877" s="56"/>
      <c r="G877" s="56"/>
      <c r="H877" s="57"/>
      <c r="I877" s="102"/>
      <c r="J877" s="125"/>
      <c r="K877" s="131" t="str">
        <f>IF(AND(G877&lt;&gt;Preferences!$I$9,Calc!B875&gt;0)," ← Position filled.",IF(AND(H877="",Calc!B875&gt;0)," ← Update New hire start date.",""))</f>
        <v/>
      </c>
    </row>
    <row r="878" spans="1:11" ht="15" customHeight="1" x14ac:dyDescent="0.2">
      <c r="A878" s="17"/>
      <c r="B878" s="55"/>
      <c r="C878" s="56"/>
      <c r="D878" s="56"/>
      <c r="E878" s="57"/>
      <c r="F878" s="56"/>
      <c r="G878" s="56"/>
      <c r="H878" s="57"/>
      <c r="I878" s="102"/>
      <c r="J878" s="125"/>
      <c r="K878" s="131" t="str">
        <f>IF(AND(G878&lt;&gt;Preferences!$I$9,Calc!B876&gt;0)," ← Position filled.",IF(AND(H878="",Calc!B876&gt;0)," ← Update New hire start date.",""))</f>
        <v/>
      </c>
    </row>
    <row r="879" spans="1:11" ht="15" customHeight="1" x14ac:dyDescent="0.2">
      <c r="A879" s="17"/>
      <c r="B879" s="55"/>
      <c r="C879" s="56"/>
      <c r="D879" s="56"/>
      <c r="E879" s="57"/>
      <c r="F879" s="56"/>
      <c r="G879" s="56"/>
      <c r="H879" s="57"/>
      <c r="I879" s="102"/>
      <c r="J879" s="125"/>
      <c r="K879" s="131" t="str">
        <f>IF(AND(G879&lt;&gt;Preferences!$I$9,Calc!B877&gt;0)," ← Position filled.",IF(AND(H879="",Calc!B877&gt;0)," ← Update New hire start date.",""))</f>
        <v/>
      </c>
    </row>
    <row r="880" spans="1:11" ht="15" customHeight="1" x14ac:dyDescent="0.2">
      <c r="A880" s="17"/>
      <c r="B880" s="55"/>
      <c r="C880" s="56"/>
      <c r="D880" s="56"/>
      <c r="E880" s="57"/>
      <c r="F880" s="56"/>
      <c r="G880" s="56"/>
      <c r="H880" s="57"/>
      <c r="I880" s="102"/>
      <c r="J880" s="125"/>
      <c r="K880" s="131" t="str">
        <f>IF(AND(G880&lt;&gt;Preferences!$I$9,Calc!B878&gt;0)," ← Position filled.",IF(AND(H880="",Calc!B878&gt;0)," ← Update New hire start date.",""))</f>
        <v/>
      </c>
    </row>
    <row r="881" spans="1:11" ht="15" customHeight="1" x14ac:dyDescent="0.2">
      <c r="A881" s="17"/>
      <c r="B881" s="55"/>
      <c r="C881" s="56"/>
      <c r="D881" s="56"/>
      <c r="E881" s="57"/>
      <c r="F881" s="56"/>
      <c r="G881" s="56"/>
      <c r="H881" s="57"/>
      <c r="I881" s="102"/>
      <c r="J881" s="125"/>
      <c r="K881" s="131" t="str">
        <f>IF(AND(G881&lt;&gt;Preferences!$I$9,Calc!B879&gt;0)," ← Position filled.",IF(AND(H881="",Calc!B879&gt;0)," ← Update New hire start date.",""))</f>
        <v/>
      </c>
    </row>
    <row r="882" spans="1:11" ht="15" customHeight="1" x14ac:dyDescent="0.2">
      <c r="A882" s="17"/>
      <c r="B882" s="55"/>
      <c r="C882" s="56"/>
      <c r="D882" s="56"/>
      <c r="E882" s="57"/>
      <c r="F882" s="56"/>
      <c r="G882" s="56"/>
      <c r="H882" s="57"/>
      <c r="I882" s="102"/>
      <c r="J882" s="125"/>
      <c r="K882" s="131" t="str">
        <f>IF(AND(G882&lt;&gt;Preferences!$I$9,Calc!B880&gt;0)," ← Position filled.",IF(AND(H882="",Calc!B880&gt;0)," ← Update New hire start date.",""))</f>
        <v/>
      </c>
    </row>
    <row r="883" spans="1:11" ht="15" customHeight="1" x14ac:dyDescent="0.2">
      <c r="A883" s="17"/>
      <c r="B883" s="55"/>
      <c r="C883" s="56"/>
      <c r="D883" s="56"/>
      <c r="E883" s="57"/>
      <c r="F883" s="56"/>
      <c r="G883" s="56"/>
      <c r="H883" s="57"/>
      <c r="I883" s="102"/>
      <c r="J883" s="125"/>
      <c r="K883" s="131" t="str">
        <f>IF(AND(G883&lt;&gt;Preferences!$I$9,Calc!B881&gt;0)," ← Position filled.",IF(AND(H883="",Calc!B881&gt;0)," ← Update New hire start date.",""))</f>
        <v/>
      </c>
    </row>
    <row r="884" spans="1:11" ht="15" customHeight="1" x14ac:dyDescent="0.2">
      <c r="A884" s="17"/>
      <c r="B884" s="55"/>
      <c r="C884" s="56"/>
      <c r="D884" s="56"/>
      <c r="E884" s="57"/>
      <c r="F884" s="56"/>
      <c r="G884" s="56"/>
      <c r="H884" s="57"/>
      <c r="I884" s="102"/>
      <c r="J884" s="125"/>
      <c r="K884" s="131" t="str">
        <f>IF(AND(G884&lt;&gt;Preferences!$I$9,Calc!B882&gt;0)," ← Position filled.",IF(AND(H884="",Calc!B882&gt;0)," ← Update New hire start date.",""))</f>
        <v/>
      </c>
    </row>
    <row r="885" spans="1:11" ht="15" customHeight="1" x14ac:dyDescent="0.2">
      <c r="A885" s="17"/>
      <c r="B885" s="55"/>
      <c r="C885" s="56"/>
      <c r="D885" s="56"/>
      <c r="E885" s="57"/>
      <c r="F885" s="56"/>
      <c r="G885" s="56"/>
      <c r="H885" s="57"/>
      <c r="I885" s="102"/>
      <c r="J885" s="125"/>
      <c r="K885" s="131" t="str">
        <f>IF(AND(G885&lt;&gt;Preferences!$I$9,Calc!B883&gt;0)," ← Position filled.",IF(AND(H885="",Calc!B883&gt;0)," ← Update New hire start date.",""))</f>
        <v/>
      </c>
    </row>
    <row r="886" spans="1:11" ht="15" customHeight="1" x14ac:dyDescent="0.2">
      <c r="A886" s="17"/>
      <c r="B886" s="55"/>
      <c r="C886" s="56"/>
      <c r="D886" s="56"/>
      <c r="E886" s="57"/>
      <c r="F886" s="56"/>
      <c r="G886" s="56"/>
      <c r="H886" s="57"/>
      <c r="I886" s="102"/>
      <c r="J886" s="125"/>
      <c r="K886" s="131" t="str">
        <f>IF(AND(G886&lt;&gt;Preferences!$I$9,Calc!B884&gt;0)," ← Position filled.",IF(AND(H886="",Calc!B884&gt;0)," ← Update New hire start date.",""))</f>
        <v/>
      </c>
    </row>
    <row r="887" spans="1:11" ht="15" customHeight="1" x14ac:dyDescent="0.2">
      <c r="A887" s="17"/>
      <c r="B887" s="55"/>
      <c r="C887" s="56"/>
      <c r="D887" s="56"/>
      <c r="E887" s="57"/>
      <c r="F887" s="56"/>
      <c r="G887" s="56"/>
      <c r="H887" s="57"/>
      <c r="I887" s="102"/>
      <c r="J887" s="125"/>
      <c r="K887" s="131" t="str">
        <f>IF(AND(G887&lt;&gt;Preferences!$I$9,Calc!B885&gt;0)," ← Position filled.",IF(AND(H887="",Calc!B885&gt;0)," ← Update New hire start date.",""))</f>
        <v/>
      </c>
    </row>
    <row r="888" spans="1:11" ht="15" customHeight="1" x14ac:dyDescent="0.2">
      <c r="A888" s="17"/>
      <c r="B888" s="55"/>
      <c r="C888" s="56"/>
      <c r="D888" s="56"/>
      <c r="E888" s="57"/>
      <c r="F888" s="56"/>
      <c r="G888" s="56"/>
      <c r="H888" s="57"/>
      <c r="I888" s="102"/>
      <c r="J888" s="125"/>
      <c r="K888" s="131" t="str">
        <f>IF(AND(G888&lt;&gt;Preferences!$I$9,Calc!B886&gt;0)," ← Position filled.",IF(AND(H888="",Calc!B886&gt;0)," ← Update New hire start date.",""))</f>
        <v/>
      </c>
    </row>
    <row r="889" spans="1:11" ht="15" customHeight="1" x14ac:dyDescent="0.2">
      <c r="A889" s="17"/>
      <c r="B889" s="55"/>
      <c r="C889" s="56"/>
      <c r="D889" s="56"/>
      <c r="E889" s="57"/>
      <c r="F889" s="56"/>
      <c r="G889" s="56"/>
      <c r="H889" s="57"/>
      <c r="I889" s="102"/>
      <c r="J889" s="125"/>
      <c r="K889" s="131" t="str">
        <f>IF(AND(G889&lt;&gt;Preferences!$I$9,Calc!B887&gt;0)," ← Position filled.",IF(AND(H889="",Calc!B887&gt;0)," ← Update New hire start date.",""))</f>
        <v/>
      </c>
    </row>
    <row r="890" spans="1:11" ht="15" customHeight="1" x14ac:dyDescent="0.2">
      <c r="A890" s="17"/>
      <c r="B890" s="55"/>
      <c r="C890" s="56"/>
      <c r="D890" s="56"/>
      <c r="E890" s="57"/>
      <c r="F890" s="56"/>
      <c r="G890" s="56"/>
      <c r="H890" s="57"/>
      <c r="I890" s="102"/>
      <c r="J890" s="125"/>
      <c r="K890" s="131" t="str">
        <f>IF(AND(G890&lt;&gt;Preferences!$I$9,Calc!B888&gt;0)," ← Position filled.",IF(AND(H890="",Calc!B888&gt;0)," ← Update New hire start date.",""))</f>
        <v/>
      </c>
    </row>
    <row r="891" spans="1:11" ht="15" customHeight="1" x14ac:dyDescent="0.2">
      <c r="A891" s="17"/>
      <c r="B891" s="55"/>
      <c r="C891" s="56"/>
      <c r="D891" s="56"/>
      <c r="E891" s="57"/>
      <c r="F891" s="56"/>
      <c r="G891" s="56"/>
      <c r="H891" s="57"/>
      <c r="I891" s="102"/>
      <c r="J891" s="125"/>
      <c r="K891" s="131" t="str">
        <f>IF(AND(G891&lt;&gt;Preferences!$I$9,Calc!B889&gt;0)," ← Position filled.",IF(AND(H891="",Calc!B889&gt;0)," ← Update New hire start date.",""))</f>
        <v/>
      </c>
    </row>
    <row r="892" spans="1:11" ht="15" customHeight="1" x14ac:dyDescent="0.2">
      <c r="A892" s="17"/>
      <c r="B892" s="55"/>
      <c r="C892" s="56"/>
      <c r="D892" s="56"/>
      <c r="E892" s="57"/>
      <c r="F892" s="56"/>
      <c r="G892" s="56"/>
      <c r="H892" s="57"/>
      <c r="I892" s="102"/>
      <c r="J892" s="125"/>
      <c r="K892" s="131" t="str">
        <f>IF(AND(G892&lt;&gt;Preferences!$I$9,Calc!B890&gt;0)," ← Position filled.",IF(AND(H892="",Calc!B890&gt;0)," ← Update New hire start date.",""))</f>
        <v/>
      </c>
    </row>
    <row r="893" spans="1:11" ht="15" customHeight="1" x14ac:dyDescent="0.2">
      <c r="A893" s="17"/>
      <c r="B893" s="55"/>
      <c r="C893" s="56"/>
      <c r="D893" s="56"/>
      <c r="E893" s="57"/>
      <c r="F893" s="56"/>
      <c r="G893" s="56"/>
      <c r="H893" s="57"/>
      <c r="I893" s="102"/>
      <c r="J893" s="125"/>
      <c r="K893" s="131" t="str">
        <f>IF(AND(G893&lt;&gt;Preferences!$I$9,Calc!B891&gt;0)," ← Position filled.",IF(AND(H893="",Calc!B891&gt;0)," ← Update New hire start date.",""))</f>
        <v/>
      </c>
    </row>
    <row r="894" spans="1:11" ht="15" customHeight="1" x14ac:dyDescent="0.2">
      <c r="A894" s="17"/>
      <c r="B894" s="55"/>
      <c r="C894" s="56"/>
      <c r="D894" s="56"/>
      <c r="E894" s="57"/>
      <c r="F894" s="56"/>
      <c r="G894" s="56"/>
      <c r="H894" s="57"/>
      <c r="I894" s="102"/>
      <c r="J894" s="125"/>
      <c r="K894" s="131" t="str">
        <f>IF(AND(G894&lt;&gt;Preferences!$I$9,Calc!B892&gt;0)," ← Position filled.",IF(AND(H894="",Calc!B892&gt;0)," ← Update New hire start date.",""))</f>
        <v/>
      </c>
    </row>
    <row r="895" spans="1:11" ht="15" customHeight="1" x14ac:dyDescent="0.2">
      <c r="A895" s="17"/>
      <c r="B895" s="55"/>
      <c r="C895" s="56"/>
      <c r="D895" s="56"/>
      <c r="E895" s="57"/>
      <c r="F895" s="56"/>
      <c r="G895" s="56"/>
      <c r="H895" s="57"/>
      <c r="I895" s="102"/>
      <c r="J895" s="125"/>
      <c r="K895" s="131" t="str">
        <f>IF(AND(G895&lt;&gt;Preferences!$I$9,Calc!B893&gt;0)," ← Position filled.",IF(AND(H895="",Calc!B893&gt;0)," ← Update New hire start date.",""))</f>
        <v/>
      </c>
    </row>
    <row r="896" spans="1:11" ht="15" customHeight="1" x14ac:dyDescent="0.2">
      <c r="A896" s="17"/>
      <c r="B896" s="55"/>
      <c r="C896" s="56"/>
      <c r="D896" s="56"/>
      <c r="E896" s="57"/>
      <c r="F896" s="56"/>
      <c r="G896" s="56"/>
      <c r="H896" s="57"/>
      <c r="I896" s="102"/>
      <c r="J896" s="125"/>
      <c r="K896" s="131" t="str">
        <f>IF(AND(G896&lt;&gt;Preferences!$I$9,Calc!B894&gt;0)," ← Position filled.",IF(AND(H896="",Calc!B894&gt;0)," ← Update New hire start date.",""))</f>
        <v/>
      </c>
    </row>
    <row r="897" spans="1:11" ht="15" customHeight="1" x14ac:dyDescent="0.2">
      <c r="A897" s="17"/>
      <c r="B897" s="55"/>
      <c r="C897" s="56"/>
      <c r="D897" s="56"/>
      <c r="E897" s="57"/>
      <c r="F897" s="56"/>
      <c r="G897" s="56"/>
      <c r="H897" s="57"/>
      <c r="I897" s="102"/>
      <c r="J897" s="125"/>
      <c r="K897" s="131" t="str">
        <f>IF(AND(G897&lt;&gt;Preferences!$I$9,Calc!B895&gt;0)," ← Position filled.",IF(AND(H897="",Calc!B895&gt;0)," ← Update New hire start date.",""))</f>
        <v/>
      </c>
    </row>
    <row r="898" spans="1:11" ht="15" customHeight="1" x14ac:dyDescent="0.2">
      <c r="A898" s="17"/>
      <c r="B898" s="55"/>
      <c r="C898" s="56"/>
      <c r="D898" s="56"/>
      <c r="E898" s="57"/>
      <c r="F898" s="56"/>
      <c r="G898" s="56"/>
      <c r="H898" s="57"/>
      <c r="I898" s="102"/>
      <c r="J898" s="125"/>
      <c r="K898" s="131" t="str">
        <f>IF(AND(G898&lt;&gt;Preferences!$I$9,Calc!B896&gt;0)," ← Position filled.",IF(AND(H898="",Calc!B896&gt;0)," ← Update New hire start date.",""))</f>
        <v/>
      </c>
    </row>
    <row r="899" spans="1:11" ht="15" customHeight="1" x14ac:dyDescent="0.2">
      <c r="A899" s="17"/>
      <c r="B899" s="55"/>
      <c r="C899" s="56"/>
      <c r="D899" s="56"/>
      <c r="E899" s="57"/>
      <c r="F899" s="56"/>
      <c r="G899" s="56"/>
      <c r="H899" s="57"/>
      <c r="I899" s="102"/>
      <c r="J899" s="125"/>
      <c r="K899" s="131" t="str">
        <f>IF(AND(G899&lt;&gt;Preferences!$I$9,Calc!B897&gt;0)," ← Position filled.",IF(AND(H899="",Calc!B897&gt;0)," ← Update New hire start date.",""))</f>
        <v/>
      </c>
    </row>
    <row r="900" spans="1:11" ht="15" customHeight="1" x14ac:dyDescent="0.2">
      <c r="A900" s="17"/>
      <c r="B900" s="55"/>
      <c r="C900" s="56"/>
      <c r="D900" s="56"/>
      <c r="E900" s="57"/>
      <c r="F900" s="56"/>
      <c r="G900" s="56"/>
      <c r="H900" s="57"/>
      <c r="I900" s="102"/>
      <c r="J900" s="125"/>
      <c r="K900" s="131" t="str">
        <f>IF(AND(G900&lt;&gt;Preferences!$I$9,Calc!B898&gt;0)," ← Position filled.",IF(AND(H900="",Calc!B898&gt;0)," ← Update New hire start date.",""))</f>
        <v/>
      </c>
    </row>
    <row r="901" spans="1:11" ht="15" customHeight="1" x14ac:dyDescent="0.2">
      <c r="A901" s="17"/>
      <c r="B901" s="55"/>
      <c r="C901" s="56"/>
      <c r="D901" s="56"/>
      <c r="E901" s="57"/>
      <c r="F901" s="56"/>
      <c r="G901" s="56"/>
      <c r="H901" s="57"/>
      <c r="I901" s="102"/>
      <c r="J901" s="125"/>
      <c r="K901" s="131" t="str">
        <f>IF(AND(G901&lt;&gt;Preferences!$I$9,Calc!B899&gt;0)," ← Position filled.",IF(AND(H901="",Calc!B899&gt;0)," ← Update New hire start date.",""))</f>
        <v/>
      </c>
    </row>
    <row r="902" spans="1:11" ht="15" customHeight="1" x14ac:dyDescent="0.2">
      <c r="A902" s="17"/>
      <c r="B902" s="55"/>
      <c r="C902" s="56"/>
      <c r="D902" s="56"/>
      <c r="E902" s="57"/>
      <c r="F902" s="56"/>
      <c r="G902" s="56"/>
      <c r="H902" s="57"/>
      <c r="I902" s="102"/>
      <c r="J902" s="125"/>
      <c r="K902" s="131" t="str">
        <f>IF(AND(G902&lt;&gt;Preferences!$I$9,Calc!B900&gt;0)," ← Position filled.",IF(AND(H902="",Calc!B900&gt;0)," ← Update New hire start date.",""))</f>
        <v/>
      </c>
    </row>
    <row r="903" spans="1:11" ht="15" customHeight="1" x14ac:dyDescent="0.2">
      <c r="A903" s="17"/>
      <c r="B903" s="55"/>
      <c r="C903" s="56"/>
      <c r="D903" s="56"/>
      <c r="E903" s="57"/>
      <c r="F903" s="56"/>
      <c r="G903" s="56"/>
      <c r="H903" s="57"/>
      <c r="I903" s="102"/>
      <c r="J903" s="125"/>
      <c r="K903" s="131" t="str">
        <f>IF(AND(G903&lt;&gt;Preferences!$I$9,Calc!B901&gt;0)," ← Position filled.",IF(AND(H903="",Calc!B901&gt;0)," ← Update New hire start date.",""))</f>
        <v/>
      </c>
    </row>
    <row r="904" spans="1:11" ht="15" customHeight="1" x14ac:dyDescent="0.2">
      <c r="A904" s="17"/>
      <c r="B904" s="55"/>
      <c r="C904" s="56"/>
      <c r="D904" s="56"/>
      <c r="E904" s="57"/>
      <c r="F904" s="56"/>
      <c r="G904" s="56"/>
      <c r="H904" s="57"/>
      <c r="I904" s="102"/>
      <c r="J904" s="125"/>
      <c r="K904" s="131" t="str">
        <f>IF(AND(G904&lt;&gt;Preferences!$I$9,Calc!B902&gt;0)," ← Position filled.",IF(AND(H904="",Calc!B902&gt;0)," ← Update New hire start date.",""))</f>
        <v/>
      </c>
    </row>
    <row r="905" spans="1:11" ht="15" customHeight="1" x14ac:dyDescent="0.2">
      <c r="A905" s="17"/>
      <c r="B905" s="55"/>
      <c r="C905" s="56"/>
      <c r="D905" s="56"/>
      <c r="E905" s="57"/>
      <c r="F905" s="56"/>
      <c r="G905" s="56"/>
      <c r="H905" s="57"/>
      <c r="I905" s="102"/>
      <c r="J905" s="125"/>
      <c r="K905" s="131" t="str">
        <f>IF(AND(G905&lt;&gt;Preferences!$I$9,Calc!B903&gt;0)," ← Position filled.",IF(AND(H905="",Calc!B903&gt;0)," ← Update New hire start date.",""))</f>
        <v/>
      </c>
    </row>
    <row r="906" spans="1:11" ht="15" customHeight="1" x14ac:dyDescent="0.2">
      <c r="A906" s="17"/>
      <c r="B906" s="55"/>
      <c r="C906" s="56"/>
      <c r="D906" s="56"/>
      <c r="E906" s="57"/>
      <c r="F906" s="56"/>
      <c r="G906" s="56"/>
      <c r="H906" s="57"/>
      <c r="I906" s="102"/>
      <c r="J906" s="125"/>
      <c r="K906" s="131" t="str">
        <f>IF(AND(G906&lt;&gt;Preferences!$I$9,Calc!B904&gt;0)," ← Position filled.",IF(AND(H906="",Calc!B904&gt;0)," ← Update New hire start date.",""))</f>
        <v/>
      </c>
    </row>
    <row r="907" spans="1:11" ht="15" customHeight="1" x14ac:dyDescent="0.2">
      <c r="A907" s="17"/>
      <c r="B907" s="55"/>
      <c r="C907" s="56"/>
      <c r="D907" s="56"/>
      <c r="E907" s="57"/>
      <c r="F907" s="56"/>
      <c r="G907" s="56"/>
      <c r="H907" s="57"/>
      <c r="I907" s="102"/>
      <c r="J907" s="125"/>
      <c r="K907" s="131" t="str">
        <f>IF(AND(G907&lt;&gt;Preferences!$I$9,Calc!B905&gt;0)," ← Position filled.",IF(AND(H907="",Calc!B905&gt;0)," ← Update New hire start date.",""))</f>
        <v/>
      </c>
    </row>
    <row r="908" spans="1:11" ht="15" customHeight="1" x14ac:dyDescent="0.2">
      <c r="A908" s="17"/>
      <c r="B908" s="55"/>
      <c r="C908" s="56"/>
      <c r="D908" s="56"/>
      <c r="E908" s="57"/>
      <c r="F908" s="56"/>
      <c r="G908" s="56"/>
      <c r="H908" s="57"/>
      <c r="I908" s="102"/>
      <c r="J908" s="125"/>
      <c r="K908" s="131" t="str">
        <f>IF(AND(G908&lt;&gt;Preferences!$I$9,Calc!B906&gt;0)," ← Position filled.",IF(AND(H908="",Calc!B906&gt;0)," ← Update New hire start date.",""))</f>
        <v/>
      </c>
    </row>
    <row r="909" spans="1:11" ht="15" customHeight="1" x14ac:dyDescent="0.2">
      <c r="A909" s="17"/>
      <c r="B909" s="55"/>
      <c r="C909" s="56"/>
      <c r="D909" s="56"/>
      <c r="E909" s="57"/>
      <c r="F909" s="56"/>
      <c r="G909" s="56"/>
      <c r="H909" s="57"/>
      <c r="I909" s="102"/>
      <c r="J909" s="125"/>
      <c r="K909" s="131" t="str">
        <f>IF(AND(G909&lt;&gt;Preferences!$I$9,Calc!B907&gt;0)," ← Position filled.",IF(AND(H909="",Calc!B907&gt;0)," ← Update New hire start date.",""))</f>
        <v/>
      </c>
    </row>
    <row r="910" spans="1:11" ht="15" customHeight="1" x14ac:dyDescent="0.2">
      <c r="A910" s="17"/>
      <c r="B910" s="55"/>
      <c r="C910" s="56"/>
      <c r="D910" s="56"/>
      <c r="E910" s="57"/>
      <c r="F910" s="56"/>
      <c r="G910" s="56"/>
      <c r="H910" s="57"/>
      <c r="I910" s="102"/>
      <c r="J910" s="125"/>
      <c r="K910" s="131" t="str">
        <f>IF(AND(G910&lt;&gt;Preferences!$I$9,Calc!B908&gt;0)," ← Position filled.",IF(AND(H910="",Calc!B908&gt;0)," ← Update New hire start date.",""))</f>
        <v/>
      </c>
    </row>
    <row r="911" spans="1:11" ht="15" customHeight="1" x14ac:dyDescent="0.2">
      <c r="A911" s="17"/>
      <c r="B911" s="55"/>
      <c r="C911" s="56"/>
      <c r="D911" s="56"/>
      <c r="E911" s="57"/>
      <c r="F911" s="56"/>
      <c r="G911" s="56"/>
      <c r="H911" s="57"/>
      <c r="I911" s="102"/>
      <c r="J911" s="125"/>
      <c r="K911" s="131" t="str">
        <f>IF(AND(G911&lt;&gt;Preferences!$I$9,Calc!B909&gt;0)," ← Position filled.",IF(AND(H911="",Calc!B909&gt;0)," ← Update New hire start date.",""))</f>
        <v/>
      </c>
    </row>
    <row r="912" spans="1:11" ht="15" customHeight="1" x14ac:dyDescent="0.2">
      <c r="A912" s="17"/>
      <c r="B912" s="55"/>
      <c r="C912" s="56"/>
      <c r="D912" s="56"/>
      <c r="E912" s="57"/>
      <c r="F912" s="56"/>
      <c r="G912" s="56"/>
      <c r="H912" s="57"/>
      <c r="I912" s="102"/>
      <c r="J912" s="125"/>
      <c r="K912" s="131" t="str">
        <f>IF(AND(G912&lt;&gt;Preferences!$I$9,Calc!B910&gt;0)," ← Position filled.",IF(AND(H912="",Calc!B910&gt;0)," ← Update New hire start date.",""))</f>
        <v/>
      </c>
    </row>
    <row r="913" spans="1:11" ht="15" customHeight="1" x14ac:dyDescent="0.2">
      <c r="A913" s="17"/>
      <c r="B913" s="55"/>
      <c r="C913" s="56"/>
      <c r="D913" s="56"/>
      <c r="E913" s="57"/>
      <c r="F913" s="56"/>
      <c r="G913" s="56"/>
      <c r="H913" s="57"/>
      <c r="I913" s="102"/>
      <c r="J913" s="125"/>
      <c r="K913" s="131" t="str">
        <f>IF(AND(G913&lt;&gt;Preferences!$I$9,Calc!B911&gt;0)," ← Position filled.",IF(AND(H913="",Calc!B911&gt;0)," ← Update New hire start date.",""))</f>
        <v/>
      </c>
    </row>
    <row r="914" spans="1:11" ht="15" customHeight="1" x14ac:dyDescent="0.2">
      <c r="A914" s="17"/>
      <c r="B914" s="55"/>
      <c r="C914" s="56"/>
      <c r="D914" s="56"/>
      <c r="E914" s="57"/>
      <c r="F914" s="56"/>
      <c r="G914" s="56"/>
      <c r="H914" s="57"/>
      <c r="I914" s="102"/>
      <c r="J914" s="125"/>
      <c r="K914" s="131" t="str">
        <f>IF(AND(G914&lt;&gt;Preferences!$I$9,Calc!B912&gt;0)," ← Position filled.",IF(AND(H914="",Calc!B912&gt;0)," ← Update New hire start date.",""))</f>
        <v/>
      </c>
    </row>
    <row r="915" spans="1:11" ht="15" customHeight="1" x14ac:dyDescent="0.2">
      <c r="A915" s="17"/>
      <c r="B915" s="55"/>
      <c r="C915" s="56"/>
      <c r="D915" s="56"/>
      <c r="E915" s="57"/>
      <c r="F915" s="56"/>
      <c r="G915" s="56"/>
      <c r="H915" s="57"/>
      <c r="I915" s="102"/>
      <c r="J915" s="125"/>
      <c r="K915" s="131" t="str">
        <f>IF(AND(G915&lt;&gt;Preferences!$I$9,Calc!B913&gt;0)," ← Position filled.",IF(AND(H915="",Calc!B913&gt;0)," ← Update New hire start date.",""))</f>
        <v/>
      </c>
    </row>
    <row r="916" spans="1:11" ht="15" customHeight="1" x14ac:dyDescent="0.2">
      <c r="A916" s="17"/>
      <c r="B916" s="55"/>
      <c r="C916" s="56"/>
      <c r="D916" s="56"/>
      <c r="E916" s="57"/>
      <c r="F916" s="56"/>
      <c r="G916" s="56"/>
      <c r="H916" s="57"/>
      <c r="I916" s="102"/>
      <c r="J916" s="125"/>
      <c r="K916" s="131" t="str">
        <f>IF(AND(G916&lt;&gt;Preferences!$I$9,Calc!B914&gt;0)," ← Position filled.",IF(AND(H916="",Calc!B914&gt;0)," ← Update New hire start date.",""))</f>
        <v/>
      </c>
    </row>
    <row r="917" spans="1:11" ht="15" customHeight="1" x14ac:dyDescent="0.2">
      <c r="A917" s="17"/>
      <c r="B917" s="55"/>
      <c r="C917" s="56"/>
      <c r="D917" s="56"/>
      <c r="E917" s="57"/>
      <c r="F917" s="56"/>
      <c r="G917" s="56"/>
      <c r="H917" s="57"/>
      <c r="I917" s="102"/>
      <c r="J917" s="125"/>
      <c r="K917" s="131" t="str">
        <f>IF(AND(G917&lt;&gt;Preferences!$I$9,Calc!B915&gt;0)," ← Position filled.",IF(AND(H917="",Calc!B915&gt;0)," ← Update New hire start date.",""))</f>
        <v/>
      </c>
    </row>
    <row r="918" spans="1:11" ht="15" customHeight="1" x14ac:dyDescent="0.2">
      <c r="A918" s="17"/>
      <c r="B918" s="55"/>
      <c r="C918" s="56"/>
      <c r="D918" s="56"/>
      <c r="E918" s="57"/>
      <c r="F918" s="56"/>
      <c r="G918" s="56"/>
      <c r="H918" s="57"/>
      <c r="I918" s="102"/>
      <c r="J918" s="125"/>
      <c r="K918" s="131" t="str">
        <f>IF(AND(G918&lt;&gt;Preferences!$I$9,Calc!B916&gt;0)," ← Position filled.",IF(AND(H918="",Calc!B916&gt;0)," ← Update New hire start date.",""))</f>
        <v/>
      </c>
    </row>
    <row r="919" spans="1:11" ht="15" customHeight="1" x14ac:dyDescent="0.2">
      <c r="A919" s="17"/>
      <c r="B919" s="55"/>
      <c r="C919" s="56"/>
      <c r="D919" s="56"/>
      <c r="E919" s="57"/>
      <c r="F919" s="56"/>
      <c r="G919" s="56"/>
      <c r="H919" s="57"/>
      <c r="I919" s="102"/>
      <c r="J919" s="125"/>
      <c r="K919" s="131" t="str">
        <f>IF(AND(G919&lt;&gt;Preferences!$I$9,Calc!B917&gt;0)," ← Position filled.",IF(AND(H919="",Calc!B917&gt;0)," ← Update New hire start date.",""))</f>
        <v/>
      </c>
    </row>
    <row r="920" spans="1:11" ht="15" customHeight="1" x14ac:dyDescent="0.2">
      <c r="A920" s="17"/>
      <c r="B920" s="55"/>
      <c r="C920" s="56"/>
      <c r="D920" s="56"/>
      <c r="E920" s="57"/>
      <c r="F920" s="56"/>
      <c r="G920" s="56"/>
      <c r="H920" s="57"/>
      <c r="I920" s="102"/>
      <c r="J920" s="125"/>
      <c r="K920" s="131" t="str">
        <f>IF(AND(G920&lt;&gt;Preferences!$I$9,Calc!B918&gt;0)," ← Position filled.",IF(AND(H920="",Calc!B918&gt;0)," ← Update New hire start date.",""))</f>
        <v/>
      </c>
    </row>
    <row r="921" spans="1:11" ht="15" customHeight="1" x14ac:dyDescent="0.2">
      <c r="A921" s="17"/>
      <c r="B921" s="55"/>
      <c r="C921" s="56"/>
      <c r="D921" s="56"/>
      <c r="E921" s="57"/>
      <c r="F921" s="56"/>
      <c r="G921" s="56"/>
      <c r="H921" s="57"/>
      <c r="I921" s="102"/>
      <c r="J921" s="125"/>
      <c r="K921" s="131" t="str">
        <f>IF(AND(G921&lt;&gt;Preferences!$I$9,Calc!B919&gt;0)," ← Position filled.",IF(AND(H921="",Calc!B919&gt;0)," ← Update New hire start date.",""))</f>
        <v/>
      </c>
    </row>
    <row r="922" spans="1:11" ht="15" customHeight="1" x14ac:dyDescent="0.2">
      <c r="A922" s="17"/>
      <c r="B922" s="55"/>
      <c r="C922" s="56"/>
      <c r="D922" s="56"/>
      <c r="E922" s="57"/>
      <c r="F922" s="56"/>
      <c r="G922" s="56"/>
      <c r="H922" s="57"/>
      <c r="I922" s="102"/>
      <c r="J922" s="125"/>
      <c r="K922" s="131" t="str">
        <f>IF(AND(G922&lt;&gt;Preferences!$I$9,Calc!B920&gt;0)," ← Position filled.",IF(AND(H922="",Calc!B920&gt;0)," ← Update New hire start date.",""))</f>
        <v/>
      </c>
    </row>
    <row r="923" spans="1:11" ht="15" customHeight="1" x14ac:dyDescent="0.2">
      <c r="A923" s="17"/>
      <c r="B923" s="55"/>
      <c r="C923" s="56"/>
      <c r="D923" s="56"/>
      <c r="E923" s="57"/>
      <c r="F923" s="56"/>
      <c r="G923" s="56"/>
      <c r="H923" s="57"/>
      <c r="I923" s="102"/>
      <c r="J923" s="125"/>
      <c r="K923" s="131" t="str">
        <f>IF(AND(G923&lt;&gt;Preferences!$I$9,Calc!B921&gt;0)," ← Position filled.",IF(AND(H923="",Calc!B921&gt;0)," ← Update New hire start date.",""))</f>
        <v/>
      </c>
    </row>
    <row r="924" spans="1:11" ht="15" customHeight="1" x14ac:dyDescent="0.2">
      <c r="A924" s="17"/>
      <c r="B924" s="55"/>
      <c r="C924" s="56"/>
      <c r="D924" s="56"/>
      <c r="E924" s="57"/>
      <c r="F924" s="56"/>
      <c r="G924" s="56"/>
      <c r="H924" s="57"/>
      <c r="I924" s="102"/>
      <c r="J924" s="125"/>
      <c r="K924" s="131" t="str">
        <f>IF(AND(G924&lt;&gt;Preferences!$I$9,Calc!B922&gt;0)," ← Position filled.",IF(AND(H924="",Calc!B922&gt;0)," ← Update New hire start date.",""))</f>
        <v/>
      </c>
    </row>
    <row r="925" spans="1:11" ht="15" customHeight="1" x14ac:dyDescent="0.2">
      <c r="A925" s="17"/>
      <c r="B925" s="55"/>
      <c r="C925" s="56"/>
      <c r="D925" s="56"/>
      <c r="E925" s="57"/>
      <c r="F925" s="56"/>
      <c r="G925" s="56"/>
      <c r="H925" s="57"/>
      <c r="I925" s="102"/>
      <c r="J925" s="125"/>
      <c r="K925" s="131" t="str">
        <f>IF(AND(G925&lt;&gt;Preferences!$I$9,Calc!B923&gt;0)," ← Position filled.",IF(AND(H925="",Calc!B923&gt;0)," ← Update New hire start date.",""))</f>
        <v/>
      </c>
    </row>
    <row r="926" spans="1:11" ht="15" customHeight="1" x14ac:dyDescent="0.2">
      <c r="A926" s="17"/>
      <c r="B926" s="55"/>
      <c r="C926" s="56"/>
      <c r="D926" s="56"/>
      <c r="E926" s="57"/>
      <c r="F926" s="56"/>
      <c r="G926" s="56"/>
      <c r="H926" s="57"/>
      <c r="I926" s="102"/>
      <c r="J926" s="125"/>
      <c r="K926" s="131" t="str">
        <f>IF(AND(G926&lt;&gt;Preferences!$I$9,Calc!B924&gt;0)," ← Position filled.",IF(AND(H926="",Calc!B924&gt;0)," ← Update New hire start date.",""))</f>
        <v/>
      </c>
    </row>
    <row r="927" spans="1:11" ht="15" customHeight="1" x14ac:dyDescent="0.2">
      <c r="A927" s="17"/>
      <c r="B927" s="55"/>
      <c r="C927" s="56"/>
      <c r="D927" s="56"/>
      <c r="E927" s="57"/>
      <c r="F927" s="56"/>
      <c r="G927" s="56"/>
      <c r="H927" s="57"/>
      <c r="I927" s="102"/>
      <c r="J927" s="125"/>
      <c r="K927" s="131" t="str">
        <f>IF(AND(G927&lt;&gt;Preferences!$I$9,Calc!B925&gt;0)," ← Position filled.",IF(AND(H927="",Calc!B925&gt;0)," ← Update New hire start date.",""))</f>
        <v/>
      </c>
    </row>
    <row r="928" spans="1:11" ht="15" customHeight="1" x14ac:dyDescent="0.2">
      <c r="A928" s="17"/>
      <c r="B928" s="55"/>
      <c r="C928" s="56"/>
      <c r="D928" s="56"/>
      <c r="E928" s="57"/>
      <c r="F928" s="56"/>
      <c r="G928" s="56"/>
      <c r="H928" s="57"/>
      <c r="I928" s="102"/>
      <c r="J928" s="125"/>
      <c r="K928" s="131" t="str">
        <f>IF(AND(G928&lt;&gt;Preferences!$I$9,Calc!B926&gt;0)," ← Position filled.",IF(AND(H928="",Calc!B926&gt;0)," ← Update New hire start date.",""))</f>
        <v/>
      </c>
    </row>
    <row r="929" spans="1:11" ht="15" customHeight="1" x14ac:dyDescent="0.2">
      <c r="A929" s="17"/>
      <c r="B929" s="55"/>
      <c r="C929" s="56"/>
      <c r="D929" s="56"/>
      <c r="E929" s="57"/>
      <c r="F929" s="56"/>
      <c r="G929" s="56"/>
      <c r="H929" s="57"/>
      <c r="I929" s="102"/>
      <c r="J929" s="125"/>
      <c r="K929" s="131" t="str">
        <f>IF(AND(G929&lt;&gt;Preferences!$I$9,Calc!B927&gt;0)," ← Position filled.",IF(AND(H929="",Calc!B927&gt;0)," ← Update New hire start date.",""))</f>
        <v/>
      </c>
    </row>
    <row r="930" spans="1:11" ht="15" customHeight="1" x14ac:dyDescent="0.2">
      <c r="A930" s="17"/>
      <c r="B930" s="55"/>
      <c r="C930" s="56"/>
      <c r="D930" s="56"/>
      <c r="E930" s="57"/>
      <c r="F930" s="56"/>
      <c r="G930" s="56"/>
      <c r="H930" s="57"/>
      <c r="I930" s="102"/>
      <c r="J930" s="125"/>
      <c r="K930" s="131" t="str">
        <f>IF(AND(G930&lt;&gt;Preferences!$I$9,Calc!B928&gt;0)," ← Position filled.",IF(AND(H930="",Calc!B928&gt;0)," ← Update New hire start date.",""))</f>
        <v/>
      </c>
    </row>
    <row r="931" spans="1:11" ht="15" customHeight="1" x14ac:dyDescent="0.2">
      <c r="A931" s="17"/>
      <c r="B931" s="55"/>
      <c r="C931" s="56"/>
      <c r="D931" s="56"/>
      <c r="E931" s="57"/>
      <c r="F931" s="56"/>
      <c r="G931" s="56"/>
      <c r="H931" s="57"/>
      <c r="I931" s="102"/>
      <c r="J931" s="125"/>
      <c r="K931" s="131" t="str">
        <f>IF(AND(G931&lt;&gt;Preferences!$I$9,Calc!B929&gt;0)," ← Position filled.",IF(AND(H931="",Calc!B929&gt;0)," ← Update New hire start date.",""))</f>
        <v/>
      </c>
    </row>
    <row r="932" spans="1:11" ht="15" customHeight="1" x14ac:dyDescent="0.2">
      <c r="A932" s="17"/>
      <c r="B932" s="55"/>
      <c r="C932" s="56"/>
      <c r="D932" s="56"/>
      <c r="E932" s="57"/>
      <c r="F932" s="56"/>
      <c r="G932" s="56"/>
      <c r="H932" s="57"/>
      <c r="I932" s="102"/>
      <c r="J932" s="125"/>
      <c r="K932" s="131" t="str">
        <f>IF(AND(G932&lt;&gt;Preferences!$I$9,Calc!B930&gt;0)," ← Position filled.",IF(AND(H932="",Calc!B930&gt;0)," ← Update New hire start date.",""))</f>
        <v/>
      </c>
    </row>
    <row r="933" spans="1:11" ht="15" customHeight="1" x14ac:dyDescent="0.2">
      <c r="A933" s="17"/>
      <c r="B933" s="55"/>
      <c r="C933" s="56"/>
      <c r="D933" s="56"/>
      <c r="E933" s="57"/>
      <c r="F933" s="56"/>
      <c r="G933" s="56"/>
      <c r="H933" s="57"/>
      <c r="I933" s="102"/>
      <c r="J933" s="125"/>
      <c r="K933" s="131" t="str">
        <f>IF(AND(G933&lt;&gt;Preferences!$I$9,Calc!B931&gt;0)," ← Position filled.",IF(AND(H933="",Calc!B931&gt;0)," ← Update New hire start date.",""))</f>
        <v/>
      </c>
    </row>
    <row r="934" spans="1:11" ht="15" customHeight="1" x14ac:dyDescent="0.2">
      <c r="A934" s="17"/>
      <c r="B934" s="55"/>
      <c r="C934" s="56"/>
      <c r="D934" s="56"/>
      <c r="E934" s="57"/>
      <c r="F934" s="56"/>
      <c r="G934" s="56"/>
      <c r="H934" s="57"/>
      <c r="I934" s="102"/>
      <c r="J934" s="125"/>
      <c r="K934" s="131" t="str">
        <f>IF(AND(G934&lt;&gt;Preferences!$I$9,Calc!B932&gt;0)," ← Position filled.",IF(AND(H934="",Calc!B932&gt;0)," ← Update New hire start date.",""))</f>
        <v/>
      </c>
    </row>
    <row r="935" spans="1:11" ht="15" customHeight="1" x14ac:dyDescent="0.2">
      <c r="A935" s="17"/>
      <c r="B935" s="55"/>
      <c r="C935" s="56"/>
      <c r="D935" s="56"/>
      <c r="E935" s="57"/>
      <c r="F935" s="56"/>
      <c r="G935" s="56"/>
      <c r="H935" s="57"/>
      <c r="I935" s="102"/>
      <c r="J935" s="125"/>
      <c r="K935" s="131" t="str">
        <f>IF(AND(G935&lt;&gt;Preferences!$I$9,Calc!B933&gt;0)," ← Position filled.",IF(AND(H935="",Calc!B933&gt;0)," ← Update New hire start date.",""))</f>
        <v/>
      </c>
    </row>
    <row r="936" spans="1:11" ht="15" customHeight="1" x14ac:dyDescent="0.2">
      <c r="A936" s="17"/>
      <c r="B936" s="55"/>
      <c r="C936" s="56"/>
      <c r="D936" s="56"/>
      <c r="E936" s="57"/>
      <c r="F936" s="56"/>
      <c r="G936" s="56"/>
      <c r="H936" s="57"/>
      <c r="I936" s="102"/>
      <c r="J936" s="125"/>
      <c r="K936" s="131" t="str">
        <f>IF(AND(G936&lt;&gt;Preferences!$I$9,Calc!B934&gt;0)," ← Position filled.",IF(AND(H936="",Calc!B934&gt;0)," ← Update New hire start date.",""))</f>
        <v/>
      </c>
    </row>
    <row r="937" spans="1:11" ht="15" customHeight="1" x14ac:dyDescent="0.2">
      <c r="A937" s="17"/>
      <c r="B937" s="55"/>
      <c r="C937" s="56"/>
      <c r="D937" s="56"/>
      <c r="E937" s="57"/>
      <c r="F937" s="56"/>
      <c r="G937" s="56"/>
      <c r="H937" s="57"/>
      <c r="I937" s="102"/>
      <c r="J937" s="125"/>
      <c r="K937" s="131" t="str">
        <f>IF(AND(G937&lt;&gt;Preferences!$I$9,Calc!B935&gt;0)," ← Position filled.",IF(AND(H937="",Calc!B935&gt;0)," ← Update New hire start date.",""))</f>
        <v/>
      </c>
    </row>
    <row r="938" spans="1:11" ht="15" customHeight="1" x14ac:dyDescent="0.2">
      <c r="A938" s="17"/>
      <c r="B938" s="55"/>
      <c r="C938" s="56"/>
      <c r="D938" s="56"/>
      <c r="E938" s="57"/>
      <c r="F938" s="56"/>
      <c r="G938" s="56"/>
      <c r="H938" s="57"/>
      <c r="I938" s="102"/>
      <c r="J938" s="125"/>
      <c r="K938" s="131" t="str">
        <f>IF(AND(G938&lt;&gt;Preferences!$I$9,Calc!B936&gt;0)," ← Position filled.",IF(AND(H938="",Calc!B936&gt;0)," ← Update New hire start date.",""))</f>
        <v/>
      </c>
    </row>
    <row r="939" spans="1:11" ht="15" customHeight="1" x14ac:dyDescent="0.2">
      <c r="A939" s="17"/>
      <c r="B939" s="55"/>
      <c r="C939" s="56"/>
      <c r="D939" s="56"/>
      <c r="E939" s="57"/>
      <c r="F939" s="56"/>
      <c r="G939" s="56"/>
      <c r="H939" s="57"/>
      <c r="I939" s="102"/>
      <c r="J939" s="125"/>
      <c r="K939" s="131" t="str">
        <f>IF(AND(G939&lt;&gt;Preferences!$I$9,Calc!B937&gt;0)," ← Position filled.",IF(AND(H939="",Calc!B937&gt;0)," ← Update New hire start date.",""))</f>
        <v/>
      </c>
    </row>
    <row r="940" spans="1:11" ht="15" customHeight="1" x14ac:dyDescent="0.2">
      <c r="A940" s="17"/>
      <c r="B940" s="55"/>
      <c r="C940" s="56"/>
      <c r="D940" s="56"/>
      <c r="E940" s="57"/>
      <c r="F940" s="56"/>
      <c r="G940" s="56"/>
      <c r="H940" s="57"/>
      <c r="I940" s="102"/>
      <c r="J940" s="125"/>
      <c r="K940" s="131" t="str">
        <f>IF(AND(G940&lt;&gt;Preferences!$I$9,Calc!B938&gt;0)," ← Position filled.",IF(AND(H940="",Calc!B938&gt;0)," ← Update New hire start date.",""))</f>
        <v/>
      </c>
    </row>
    <row r="941" spans="1:11" ht="15" customHeight="1" x14ac:dyDescent="0.2">
      <c r="A941" s="17"/>
      <c r="B941" s="55"/>
      <c r="C941" s="56"/>
      <c r="D941" s="56"/>
      <c r="E941" s="57"/>
      <c r="F941" s="56"/>
      <c r="G941" s="56"/>
      <c r="H941" s="57"/>
      <c r="I941" s="102"/>
      <c r="J941" s="125"/>
      <c r="K941" s="131" t="str">
        <f>IF(AND(G941&lt;&gt;Preferences!$I$9,Calc!B939&gt;0)," ← Position filled.",IF(AND(H941="",Calc!B939&gt;0)," ← Update New hire start date.",""))</f>
        <v/>
      </c>
    </row>
    <row r="942" spans="1:11" ht="15" customHeight="1" x14ac:dyDescent="0.2">
      <c r="A942" s="17"/>
      <c r="B942" s="55"/>
      <c r="C942" s="56"/>
      <c r="D942" s="56"/>
      <c r="E942" s="57"/>
      <c r="F942" s="56"/>
      <c r="G942" s="56"/>
      <c r="H942" s="57"/>
      <c r="I942" s="102"/>
      <c r="J942" s="125"/>
      <c r="K942" s="131" t="str">
        <f>IF(AND(G942&lt;&gt;Preferences!$I$9,Calc!B940&gt;0)," ← Position filled.",IF(AND(H942="",Calc!B940&gt;0)," ← Update New hire start date.",""))</f>
        <v/>
      </c>
    </row>
    <row r="943" spans="1:11" ht="15" customHeight="1" x14ac:dyDescent="0.2">
      <c r="A943" s="17"/>
      <c r="B943" s="55"/>
      <c r="C943" s="56"/>
      <c r="D943" s="56"/>
      <c r="E943" s="57"/>
      <c r="F943" s="56"/>
      <c r="G943" s="56"/>
      <c r="H943" s="57"/>
      <c r="I943" s="102"/>
      <c r="J943" s="125"/>
      <c r="K943" s="131" t="str">
        <f>IF(AND(G943&lt;&gt;Preferences!$I$9,Calc!B941&gt;0)," ← Position filled.",IF(AND(H943="",Calc!B941&gt;0)," ← Update New hire start date.",""))</f>
        <v/>
      </c>
    </row>
    <row r="944" spans="1:11" ht="15" customHeight="1" x14ac:dyDescent="0.2">
      <c r="A944" s="17"/>
      <c r="B944" s="55"/>
      <c r="C944" s="56"/>
      <c r="D944" s="56"/>
      <c r="E944" s="57"/>
      <c r="F944" s="56"/>
      <c r="G944" s="56"/>
      <c r="H944" s="57"/>
      <c r="I944" s="102"/>
      <c r="J944" s="125"/>
      <c r="K944" s="131" t="str">
        <f>IF(AND(G944&lt;&gt;Preferences!$I$9,Calc!B942&gt;0)," ← Position filled.",IF(AND(H944="",Calc!B942&gt;0)," ← Update New hire start date.",""))</f>
        <v/>
      </c>
    </row>
    <row r="945" spans="1:11" ht="15" customHeight="1" x14ac:dyDescent="0.2">
      <c r="A945" s="17"/>
      <c r="B945" s="55"/>
      <c r="C945" s="56"/>
      <c r="D945" s="56"/>
      <c r="E945" s="57"/>
      <c r="F945" s="56"/>
      <c r="G945" s="56"/>
      <c r="H945" s="57"/>
      <c r="I945" s="102"/>
      <c r="J945" s="125"/>
      <c r="K945" s="131" t="str">
        <f>IF(AND(G945&lt;&gt;Preferences!$I$9,Calc!B943&gt;0)," ← Position filled.",IF(AND(H945="",Calc!B943&gt;0)," ← Update New hire start date.",""))</f>
        <v/>
      </c>
    </row>
    <row r="946" spans="1:11" ht="15" customHeight="1" x14ac:dyDescent="0.2">
      <c r="A946" s="17"/>
      <c r="B946" s="55"/>
      <c r="C946" s="56"/>
      <c r="D946" s="56"/>
      <c r="E946" s="57"/>
      <c r="F946" s="56"/>
      <c r="G946" s="56"/>
      <c r="H946" s="57"/>
      <c r="I946" s="102"/>
      <c r="J946" s="125"/>
      <c r="K946" s="131" t="str">
        <f>IF(AND(G946&lt;&gt;Preferences!$I$9,Calc!B944&gt;0)," ← Position filled.",IF(AND(H946="",Calc!B944&gt;0)," ← Update New hire start date.",""))</f>
        <v/>
      </c>
    </row>
    <row r="947" spans="1:11" ht="15" customHeight="1" x14ac:dyDescent="0.2">
      <c r="A947" s="17"/>
      <c r="B947" s="55"/>
      <c r="C947" s="56"/>
      <c r="D947" s="56"/>
      <c r="E947" s="57"/>
      <c r="F947" s="56"/>
      <c r="G947" s="56"/>
      <c r="H947" s="57"/>
      <c r="I947" s="102"/>
      <c r="J947" s="125"/>
      <c r="K947" s="131" t="str">
        <f>IF(AND(G947&lt;&gt;Preferences!$I$9,Calc!B945&gt;0)," ← Position filled.",IF(AND(H947="",Calc!B945&gt;0)," ← Update New hire start date.",""))</f>
        <v/>
      </c>
    </row>
    <row r="948" spans="1:11" ht="15" customHeight="1" x14ac:dyDescent="0.2">
      <c r="A948" s="17"/>
      <c r="B948" s="55"/>
      <c r="C948" s="56"/>
      <c r="D948" s="56"/>
      <c r="E948" s="57"/>
      <c r="F948" s="56"/>
      <c r="G948" s="56"/>
      <c r="H948" s="57"/>
      <c r="I948" s="102"/>
      <c r="J948" s="125"/>
      <c r="K948" s="131" t="str">
        <f>IF(AND(G948&lt;&gt;Preferences!$I$9,Calc!B946&gt;0)," ← Position filled.",IF(AND(H948="",Calc!B946&gt;0)," ← Update New hire start date.",""))</f>
        <v/>
      </c>
    </row>
    <row r="949" spans="1:11" ht="15" customHeight="1" x14ac:dyDescent="0.2">
      <c r="A949" s="17"/>
      <c r="B949" s="55"/>
      <c r="C949" s="56"/>
      <c r="D949" s="56"/>
      <c r="E949" s="57"/>
      <c r="F949" s="56"/>
      <c r="G949" s="56"/>
      <c r="H949" s="57"/>
      <c r="I949" s="102"/>
      <c r="J949" s="125"/>
      <c r="K949" s="131" t="str">
        <f>IF(AND(G949&lt;&gt;Preferences!$I$9,Calc!B947&gt;0)," ← Position filled.",IF(AND(H949="",Calc!B947&gt;0)," ← Update New hire start date.",""))</f>
        <v/>
      </c>
    </row>
    <row r="950" spans="1:11" ht="15" customHeight="1" x14ac:dyDescent="0.2">
      <c r="A950" s="17"/>
      <c r="B950" s="55"/>
      <c r="C950" s="56"/>
      <c r="D950" s="56"/>
      <c r="E950" s="57"/>
      <c r="F950" s="56"/>
      <c r="G950" s="56"/>
      <c r="H950" s="57"/>
      <c r="I950" s="102"/>
      <c r="J950" s="125"/>
      <c r="K950" s="131" t="str">
        <f>IF(AND(G950&lt;&gt;Preferences!$I$9,Calc!B948&gt;0)," ← Position filled.",IF(AND(H950="",Calc!B948&gt;0)," ← Update New hire start date.",""))</f>
        <v/>
      </c>
    </row>
    <row r="951" spans="1:11" ht="15" customHeight="1" x14ac:dyDescent="0.2">
      <c r="A951" s="17"/>
      <c r="B951" s="55"/>
      <c r="C951" s="56"/>
      <c r="D951" s="56"/>
      <c r="E951" s="57"/>
      <c r="F951" s="56"/>
      <c r="G951" s="56"/>
      <c r="H951" s="57"/>
      <c r="I951" s="102"/>
      <c r="J951" s="125"/>
      <c r="K951" s="131" t="str">
        <f>IF(AND(G951&lt;&gt;Preferences!$I$9,Calc!B949&gt;0)," ← Position filled.",IF(AND(H951="",Calc!B949&gt;0)," ← Update New hire start date.",""))</f>
        <v/>
      </c>
    </row>
    <row r="952" spans="1:11" ht="15" customHeight="1" x14ac:dyDescent="0.2">
      <c r="A952" s="17"/>
      <c r="B952" s="55"/>
      <c r="C952" s="56"/>
      <c r="D952" s="56"/>
      <c r="E952" s="57"/>
      <c r="F952" s="56"/>
      <c r="G952" s="56"/>
      <c r="H952" s="57"/>
      <c r="I952" s="102"/>
      <c r="J952" s="125"/>
      <c r="K952" s="131" t="str">
        <f>IF(AND(G952&lt;&gt;Preferences!$I$9,Calc!B950&gt;0)," ← Position filled.",IF(AND(H952="",Calc!B950&gt;0)," ← Update New hire start date.",""))</f>
        <v/>
      </c>
    </row>
    <row r="953" spans="1:11" ht="15" customHeight="1" x14ac:dyDescent="0.2">
      <c r="A953" s="17"/>
      <c r="B953" s="55"/>
      <c r="C953" s="56"/>
      <c r="D953" s="56"/>
      <c r="E953" s="57"/>
      <c r="F953" s="56"/>
      <c r="G953" s="56"/>
      <c r="H953" s="57"/>
      <c r="I953" s="102"/>
      <c r="J953" s="125"/>
      <c r="K953" s="131" t="str">
        <f>IF(AND(G953&lt;&gt;Preferences!$I$9,Calc!B951&gt;0)," ← Position filled.",IF(AND(H953="",Calc!B951&gt;0)," ← Update New hire start date.",""))</f>
        <v/>
      </c>
    </row>
    <row r="954" spans="1:11" ht="15" customHeight="1" x14ac:dyDescent="0.2">
      <c r="A954" s="17"/>
      <c r="B954" s="55"/>
      <c r="C954" s="56"/>
      <c r="D954" s="56"/>
      <c r="E954" s="57"/>
      <c r="F954" s="56"/>
      <c r="G954" s="56"/>
      <c r="H954" s="57"/>
      <c r="I954" s="102"/>
      <c r="J954" s="125"/>
      <c r="K954" s="131" t="str">
        <f>IF(AND(G954&lt;&gt;Preferences!$I$9,Calc!B952&gt;0)," ← Position filled.",IF(AND(H954="",Calc!B952&gt;0)," ← Update New hire start date.",""))</f>
        <v/>
      </c>
    </row>
    <row r="955" spans="1:11" ht="15" customHeight="1" x14ac:dyDescent="0.2">
      <c r="A955" s="17"/>
      <c r="B955" s="55"/>
      <c r="C955" s="56"/>
      <c r="D955" s="56"/>
      <c r="E955" s="57"/>
      <c r="F955" s="56"/>
      <c r="G955" s="56"/>
      <c r="H955" s="57"/>
      <c r="I955" s="102"/>
      <c r="J955" s="125"/>
      <c r="K955" s="131" t="str">
        <f>IF(AND(G955&lt;&gt;Preferences!$I$9,Calc!B953&gt;0)," ← Position filled.",IF(AND(H955="",Calc!B953&gt;0)," ← Update New hire start date.",""))</f>
        <v/>
      </c>
    </row>
    <row r="956" spans="1:11" ht="15" customHeight="1" x14ac:dyDescent="0.2">
      <c r="A956" s="17"/>
      <c r="B956" s="55"/>
      <c r="C956" s="56"/>
      <c r="D956" s="56"/>
      <c r="E956" s="57"/>
      <c r="F956" s="56"/>
      <c r="G956" s="56"/>
      <c r="H956" s="57"/>
      <c r="I956" s="102"/>
      <c r="J956" s="125"/>
      <c r="K956" s="131" t="str">
        <f>IF(AND(G956&lt;&gt;Preferences!$I$9,Calc!B954&gt;0)," ← Position filled.",IF(AND(H956="",Calc!B954&gt;0)," ← Update New hire start date.",""))</f>
        <v/>
      </c>
    </row>
    <row r="957" spans="1:11" ht="15" customHeight="1" x14ac:dyDescent="0.2">
      <c r="A957" s="17"/>
      <c r="B957" s="55"/>
      <c r="C957" s="56"/>
      <c r="D957" s="56"/>
      <c r="E957" s="57"/>
      <c r="F957" s="56"/>
      <c r="G957" s="56"/>
      <c r="H957" s="57"/>
      <c r="I957" s="102"/>
      <c r="J957" s="125"/>
      <c r="K957" s="131" t="str">
        <f>IF(AND(G957&lt;&gt;Preferences!$I$9,Calc!B955&gt;0)," ← Position filled.",IF(AND(H957="",Calc!B955&gt;0)," ← Update New hire start date.",""))</f>
        <v/>
      </c>
    </row>
    <row r="958" spans="1:11" ht="15" customHeight="1" x14ac:dyDescent="0.2">
      <c r="A958" s="17"/>
      <c r="B958" s="55"/>
      <c r="C958" s="56"/>
      <c r="D958" s="56"/>
      <c r="E958" s="57"/>
      <c r="F958" s="56"/>
      <c r="G958" s="56"/>
      <c r="H958" s="57"/>
      <c r="I958" s="102"/>
      <c r="J958" s="125"/>
      <c r="K958" s="131" t="str">
        <f>IF(AND(G958&lt;&gt;Preferences!$I$9,Calc!B956&gt;0)," ← Position filled.",IF(AND(H958="",Calc!B956&gt;0)," ← Update New hire start date.",""))</f>
        <v/>
      </c>
    </row>
    <row r="959" spans="1:11" ht="15" customHeight="1" x14ac:dyDescent="0.2">
      <c r="A959" s="17"/>
      <c r="B959" s="55"/>
      <c r="C959" s="56"/>
      <c r="D959" s="56"/>
      <c r="E959" s="57"/>
      <c r="F959" s="56"/>
      <c r="G959" s="56"/>
      <c r="H959" s="57"/>
      <c r="I959" s="102"/>
      <c r="J959" s="125"/>
      <c r="K959" s="131" t="str">
        <f>IF(AND(G959&lt;&gt;Preferences!$I$9,Calc!B957&gt;0)," ← Position filled.",IF(AND(H959="",Calc!B957&gt;0)," ← Update New hire start date.",""))</f>
        <v/>
      </c>
    </row>
    <row r="960" spans="1:11" ht="15" customHeight="1" x14ac:dyDescent="0.2">
      <c r="A960" s="17"/>
      <c r="B960" s="55"/>
      <c r="C960" s="56"/>
      <c r="D960" s="56"/>
      <c r="E960" s="57"/>
      <c r="F960" s="56"/>
      <c r="G960" s="56"/>
      <c r="H960" s="57"/>
      <c r="I960" s="102"/>
      <c r="J960" s="125"/>
      <c r="K960" s="131" t="str">
        <f>IF(AND(G960&lt;&gt;Preferences!$I$9,Calc!B958&gt;0)," ← Position filled.",IF(AND(H960="",Calc!B958&gt;0)," ← Update New hire start date.",""))</f>
        <v/>
      </c>
    </row>
    <row r="961" spans="1:11" ht="15" customHeight="1" x14ac:dyDescent="0.2">
      <c r="A961" s="17"/>
      <c r="B961" s="55"/>
      <c r="C961" s="56"/>
      <c r="D961" s="56"/>
      <c r="E961" s="57"/>
      <c r="F961" s="56"/>
      <c r="G961" s="56"/>
      <c r="H961" s="57"/>
      <c r="I961" s="102"/>
      <c r="J961" s="125"/>
      <c r="K961" s="131" t="str">
        <f>IF(AND(G961&lt;&gt;Preferences!$I$9,Calc!B959&gt;0)," ← Position filled.",IF(AND(H961="",Calc!B959&gt;0)," ← Update New hire start date.",""))</f>
        <v/>
      </c>
    </row>
    <row r="962" spans="1:11" ht="15" customHeight="1" x14ac:dyDescent="0.2">
      <c r="A962" s="17"/>
      <c r="B962" s="55"/>
      <c r="C962" s="56"/>
      <c r="D962" s="56"/>
      <c r="E962" s="57"/>
      <c r="F962" s="56"/>
      <c r="G962" s="56"/>
      <c r="H962" s="57"/>
      <c r="I962" s="102"/>
      <c r="J962" s="125"/>
      <c r="K962" s="131" t="str">
        <f>IF(AND(G962&lt;&gt;Preferences!$I$9,Calc!B960&gt;0)," ← Position filled.",IF(AND(H962="",Calc!B960&gt;0)," ← Update New hire start date.",""))</f>
        <v/>
      </c>
    </row>
    <row r="963" spans="1:11" ht="15" customHeight="1" x14ac:dyDescent="0.2">
      <c r="A963" s="17"/>
      <c r="B963" s="55"/>
      <c r="C963" s="56"/>
      <c r="D963" s="56"/>
      <c r="E963" s="57"/>
      <c r="F963" s="56"/>
      <c r="G963" s="56"/>
      <c r="H963" s="57"/>
      <c r="I963" s="102"/>
      <c r="J963" s="125"/>
      <c r="K963" s="131" t="str">
        <f>IF(AND(G963&lt;&gt;Preferences!$I$9,Calc!B961&gt;0)," ← Position filled.",IF(AND(H963="",Calc!B961&gt;0)," ← Update New hire start date.",""))</f>
        <v/>
      </c>
    </row>
    <row r="964" spans="1:11" ht="15" customHeight="1" x14ac:dyDescent="0.2">
      <c r="A964" s="17"/>
      <c r="B964" s="55"/>
      <c r="C964" s="56"/>
      <c r="D964" s="56"/>
      <c r="E964" s="57"/>
      <c r="F964" s="56"/>
      <c r="G964" s="56"/>
      <c r="H964" s="57"/>
      <c r="I964" s="102"/>
      <c r="J964" s="125"/>
      <c r="K964" s="131" t="str">
        <f>IF(AND(G964&lt;&gt;Preferences!$I$9,Calc!B962&gt;0)," ← Position filled.",IF(AND(H964="",Calc!B962&gt;0)," ← Update New hire start date.",""))</f>
        <v/>
      </c>
    </row>
    <row r="965" spans="1:11" ht="15" customHeight="1" x14ac:dyDescent="0.2">
      <c r="A965" s="17"/>
      <c r="B965" s="55"/>
      <c r="C965" s="56"/>
      <c r="D965" s="56"/>
      <c r="E965" s="57"/>
      <c r="F965" s="56"/>
      <c r="G965" s="56"/>
      <c r="H965" s="57"/>
      <c r="I965" s="102"/>
      <c r="J965" s="125"/>
      <c r="K965" s="131" t="str">
        <f>IF(AND(G965&lt;&gt;Preferences!$I$9,Calc!B963&gt;0)," ← Position filled.",IF(AND(H965="",Calc!B963&gt;0)," ← Update New hire start date.",""))</f>
        <v/>
      </c>
    </row>
    <row r="966" spans="1:11" ht="15" customHeight="1" x14ac:dyDescent="0.2">
      <c r="A966" s="17"/>
      <c r="B966" s="55"/>
      <c r="C966" s="56"/>
      <c r="D966" s="56"/>
      <c r="E966" s="57"/>
      <c r="F966" s="56"/>
      <c r="G966" s="56"/>
      <c r="H966" s="57"/>
      <c r="I966" s="102"/>
      <c r="J966" s="125"/>
      <c r="K966" s="131" t="str">
        <f>IF(AND(G966&lt;&gt;Preferences!$I$9,Calc!B964&gt;0)," ← Position filled.",IF(AND(H966="",Calc!B964&gt;0)," ← Update New hire start date.",""))</f>
        <v/>
      </c>
    </row>
    <row r="967" spans="1:11" ht="15" customHeight="1" x14ac:dyDescent="0.2">
      <c r="A967" s="17"/>
      <c r="B967" s="55"/>
      <c r="C967" s="56"/>
      <c r="D967" s="56"/>
      <c r="E967" s="57"/>
      <c r="F967" s="56"/>
      <c r="G967" s="56"/>
      <c r="H967" s="57"/>
      <c r="I967" s="102"/>
      <c r="J967" s="125"/>
      <c r="K967" s="131" t="str">
        <f>IF(AND(G967&lt;&gt;Preferences!$I$9,Calc!B965&gt;0)," ← Position filled.",IF(AND(H967="",Calc!B965&gt;0)," ← Update New hire start date.",""))</f>
        <v/>
      </c>
    </row>
    <row r="968" spans="1:11" ht="15" customHeight="1" x14ac:dyDescent="0.2">
      <c r="A968" s="17"/>
      <c r="B968" s="55"/>
      <c r="C968" s="56"/>
      <c r="D968" s="56"/>
      <c r="E968" s="57"/>
      <c r="F968" s="56"/>
      <c r="G968" s="56"/>
      <c r="H968" s="57"/>
      <c r="I968" s="102"/>
      <c r="J968" s="125"/>
      <c r="K968" s="131" t="str">
        <f>IF(AND(G968&lt;&gt;Preferences!$I$9,Calc!B966&gt;0)," ← Position filled.",IF(AND(H968="",Calc!B966&gt;0)," ← Update New hire start date.",""))</f>
        <v/>
      </c>
    </row>
    <row r="969" spans="1:11" ht="15" customHeight="1" x14ac:dyDescent="0.2">
      <c r="A969" s="17"/>
      <c r="B969" s="55"/>
      <c r="C969" s="56"/>
      <c r="D969" s="56"/>
      <c r="E969" s="57"/>
      <c r="F969" s="56"/>
      <c r="G969" s="56"/>
      <c r="H969" s="57"/>
      <c r="I969" s="102"/>
      <c r="J969" s="125"/>
      <c r="K969" s="131" t="str">
        <f>IF(AND(G969&lt;&gt;Preferences!$I$9,Calc!B967&gt;0)," ← Position filled.",IF(AND(H969="",Calc!B967&gt;0)," ← Update New hire start date.",""))</f>
        <v/>
      </c>
    </row>
    <row r="970" spans="1:11" ht="15" customHeight="1" x14ac:dyDescent="0.2">
      <c r="A970" s="17"/>
      <c r="B970" s="55"/>
      <c r="C970" s="56"/>
      <c r="D970" s="56"/>
      <c r="E970" s="57"/>
      <c r="F970" s="56"/>
      <c r="G970" s="56"/>
      <c r="H970" s="57"/>
      <c r="I970" s="102"/>
      <c r="J970" s="125"/>
      <c r="K970" s="131" t="str">
        <f>IF(AND(G970&lt;&gt;Preferences!$I$9,Calc!B968&gt;0)," ← Position filled.",IF(AND(H970="",Calc!B968&gt;0)," ← Update New hire start date.",""))</f>
        <v/>
      </c>
    </row>
    <row r="971" spans="1:11" ht="15" customHeight="1" x14ac:dyDescent="0.2">
      <c r="A971" s="17"/>
      <c r="B971" s="55"/>
      <c r="C971" s="56"/>
      <c r="D971" s="56"/>
      <c r="E971" s="57"/>
      <c r="F971" s="56"/>
      <c r="G971" s="56"/>
      <c r="H971" s="57"/>
      <c r="I971" s="102"/>
      <c r="J971" s="125"/>
      <c r="K971" s="131" t="str">
        <f>IF(AND(G971&lt;&gt;Preferences!$I$9,Calc!B969&gt;0)," ← Position filled.",IF(AND(H971="",Calc!B969&gt;0)," ← Update New hire start date.",""))</f>
        <v/>
      </c>
    </row>
    <row r="972" spans="1:11" ht="15" customHeight="1" x14ac:dyDescent="0.2">
      <c r="A972" s="17"/>
      <c r="B972" s="55"/>
      <c r="C972" s="56"/>
      <c r="D972" s="56"/>
      <c r="E972" s="57"/>
      <c r="F972" s="56"/>
      <c r="G972" s="56"/>
      <c r="H972" s="57"/>
      <c r="I972" s="102"/>
      <c r="J972" s="125"/>
      <c r="K972" s="131" t="str">
        <f>IF(AND(G972&lt;&gt;Preferences!$I$9,Calc!B970&gt;0)," ← Position filled.",IF(AND(H972="",Calc!B970&gt;0)," ← Update New hire start date.",""))</f>
        <v/>
      </c>
    </row>
    <row r="973" spans="1:11" ht="15" customHeight="1" x14ac:dyDescent="0.2">
      <c r="A973" s="17"/>
      <c r="B973" s="55"/>
      <c r="C973" s="56"/>
      <c r="D973" s="56"/>
      <c r="E973" s="57"/>
      <c r="F973" s="56"/>
      <c r="G973" s="56"/>
      <c r="H973" s="57"/>
      <c r="I973" s="102"/>
      <c r="J973" s="125"/>
      <c r="K973" s="131" t="str">
        <f>IF(AND(G973&lt;&gt;Preferences!$I$9,Calc!B971&gt;0)," ← Position filled.",IF(AND(H973="",Calc!B971&gt;0)," ← Update New hire start date.",""))</f>
        <v/>
      </c>
    </row>
    <row r="974" spans="1:11" ht="15" customHeight="1" x14ac:dyDescent="0.2">
      <c r="A974" s="17"/>
      <c r="B974" s="55"/>
      <c r="C974" s="56"/>
      <c r="D974" s="56"/>
      <c r="E974" s="57"/>
      <c r="F974" s="56"/>
      <c r="G974" s="56"/>
      <c r="H974" s="57"/>
      <c r="I974" s="102"/>
      <c r="J974" s="125"/>
      <c r="K974" s="131" t="str">
        <f>IF(AND(G974&lt;&gt;Preferences!$I$9,Calc!B972&gt;0)," ← Position filled.",IF(AND(H974="",Calc!B972&gt;0)," ← Update New hire start date.",""))</f>
        <v/>
      </c>
    </row>
    <row r="975" spans="1:11" ht="15" customHeight="1" x14ac:dyDescent="0.2">
      <c r="A975" s="17"/>
      <c r="B975" s="55"/>
      <c r="C975" s="56"/>
      <c r="D975" s="56"/>
      <c r="E975" s="57"/>
      <c r="F975" s="56"/>
      <c r="G975" s="56"/>
      <c r="H975" s="57"/>
      <c r="I975" s="102"/>
      <c r="J975" s="125"/>
      <c r="K975" s="131" t="str">
        <f>IF(AND(G975&lt;&gt;Preferences!$I$9,Calc!B973&gt;0)," ← Position filled.",IF(AND(H975="",Calc!B973&gt;0)," ← Update New hire start date.",""))</f>
        <v/>
      </c>
    </row>
    <row r="976" spans="1:11" ht="15" customHeight="1" x14ac:dyDescent="0.2">
      <c r="A976" s="17"/>
      <c r="B976" s="55"/>
      <c r="C976" s="56"/>
      <c r="D976" s="56"/>
      <c r="E976" s="57"/>
      <c r="F976" s="56"/>
      <c r="G976" s="56"/>
      <c r="H976" s="57"/>
      <c r="I976" s="102"/>
      <c r="J976" s="125"/>
      <c r="K976" s="131" t="str">
        <f>IF(AND(G976&lt;&gt;Preferences!$I$9,Calc!B974&gt;0)," ← Position filled.",IF(AND(H976="",Calc!B974&gt;0)," ← Update New hire start date.",""))</f>
        <v/>
      </c>
    </row>
    <row r="977" spans="1:11" ht="15" customHeight="1" x14ac:dyDescent="0.2">
      <c r="A977" s="17"/>
      <c r="B977" s="55"/>
      <c r="C977" s="56"/>
      <c r="D977" s="56"/>
      <c r="E977" s="57"/>
      <c r="F977" s="56"/>
      <c r="G977" s="56"/>
      <c r="H977" s="57"/>
      <c r="I977" s="102"/>
      <c r="J977" s="125"/>
      <c r="K977" s="131" t="str">
        <f>IF(AND(G977&lt;&gt;Preferences!$I$9,Calc!B975&gt;0)," ← Position filled.",IF(AND(H977="",Calc!B975&gt;0)," ← Update New hire start date.",""))</f>
        <v/>
      </c>
    </row>
    <row r="978" spans="1:11" ht="15" customHeight="1" x14ac:dyDescent="0.2">
      <c r="A978" s="17"/>
      <c r="B978" s="55"/>
      <c r="C978" s="56"/>
      <c r="D978" s="56"/>
      <c r="E978" s="57"/>
      <c r="F978" s="56"/>
      <c r="G978" s="56"/>
      <c r="H978" s="57"/>
      <c r="I978" s="102"/>
      <c r="J978" s="125"/>
      <c r="K978" s="131" t="str">
        <f>IF(AND(G978&lt;&gt;Preferences!$I$9,Calc!B976&gt;0)," ← Position filled.",IF(AND(H978="",Calc!B976&gt;0)," ← Update New hire start date.",""))</f>
        <v/>
      </c>
    </row>
    <row r="979" spans="1:11" ht="15" customHeight="1" x14ac:dyDescent="0.2">
      <c r="A979" s="17"/>
      <c r="B979" s="55"/>
      <c r="C979" s="56"/>
      <c r="D979" s="56"/>
      <c r="E979" s="57"/>
      <c r="F979" s="56"/>
      <c r="G979" s="56"/>
      <c r="H979" s="57"/>
      <c r="I979" s="102"/>
      <c r="J979" s="125"/>
      <c r="K979" s="131" t="str">
        <f>IF(AND(G979&lt;&gt;Preferences!$I$9,Calc!B977&gt;0)," ← Position filled.",IF(AND(H979="",Calc!B977&gt;0)," ← Update New hire start date.",""))</f>
        <v/>
      </c>
    </row>
    <row r="980" spans="1:11" ht="15" customHeight="1" x14ac:dyDescent="0.2">
      <c r="A980" s="17"/>
      <c r="B980" s="55"/>
      <c r="C980" s="56"/>
      <c r="D980" s="56"/>
      <c r="E980" s="57"/>
      <c r="F980" s="56"/>
      <c r="G980" s="56"/>
      <c r="H980" s="57"/>
      <c r="I980" s="102"/>
      <c r="J980" s="125"/>
      <c r="K980" s="131" t="str">
        <f>IF(AND(G980&lt;&gt;Preferences!$I$9,Calc!B978&gt;0)," ← Position filled.",IF(AND(H980="",Calc!B978&gt;0)," ← Update New hire start date.",""))</f>
        <v/>
      </c>
    </row>
    <row r="981" spans="1:11" ht="15" customHeight="1" x14ac:dyDescent="0.2">
      <c r="A981" s="17"/>
      <c r="B981" s="55"/>
      <c r="C981" s="56"/>
      <c r="D981" s="56"/>
      <c r="E981" s="57"/>
      <c r="F981" s="56"/>
      <c r="G981" s="56"/>
      <c r="H981" s="57"/>
      <c r="I981" s="102"/>
      <c r="J981" s="125"/>
      <c r="K981" s="131" t="str">
        <f>IF(AND(G981&lt;&gt;Preferences!$I$9,Calc!B979&gt;0)," ← Position filled.",IF(AND(H981="",Calc!B979&gt;0)," ← Update New hire start date.",""))</f>
        <v/>
      </c>
    </row>
    <row r="982" spans="1:11" ht="15" customHeight="1" x14ac:dyDescent="0.2">
      <c r="A982" s="17"/>
      <c r="B982" s="55"/>
      <c r="C982" s="56"/>
      <c r="D982" s="56"/>
      <c r="E982" s="57"/>
      <c r="F982" s="56"/>
      <c r="G982" s="56"/>
      <c r="H982" s="57"/>
      <c r="I982" s="102"/>
      <c r="J982" s="125"/>
      <c r="K982" s="131" t="str">
        <f>IF(AND(G982&lt;&gt;Preferences!$I$9,Calc!B980&gt;0)," ← Position filled.",IF(AND(H982="",Calc!B980&gt;0)," ← Update New hire start date.",""))</f>
        <v/>
      </c>
    </row>
    <row r="983" spans="1:11" ht="15" customHeight="1" x14ac:dyDescent="0.2">
      <c r="A983" s="17"/>
      <c r="B983" s="55"/>
      <c r="C983" s="56"/>
      <c r="D983" s="56"/>
      <c r="E983" s="57"/>
      <c r="F983" s="56"/>
      <c r="G983" s="56"/>
      <c r="H983" s="57"/>
      <c r="I983" s="102"/>
      <c r="J983" s="125"/>
      <c r="K983" s="131" t="str">
        <f>IF(AND(G983&lt;&gt;Preferences!$I$9,Calc!B981&gt;0)," ← Position filled.",IF(AND(H983="",Calc!B981&gt;0)," ← Update New hire start date.",""))</f>
        <v/>
      </c>
    </row>
    <row r="984" spans="1:11" ht="15" customHeight="1" x14ac:dyDescent="0.2">
      <c r="A984" s="17"/>
      <c r="B984" s="55"/>
      <c r="C984" s="56"/>
      <c r="D984" s="56"/>
      <c r="E984" s="57"/>
      <c r="F984" s="56"/>
      <c r="G984" s="56"/>
      <c r="H984" s="57"/>
      <c r="I984" s="102"/>
      <c r="J984" s="125"/>
      <c r="K984" s="131" t="str">
        <f>IF(AND(G984&lt;&gt;Preferences!$I$9,Calc!B982&gt;0)," ← Position filled.",IF(AND(H984="",Calc!B982&gt;0)," ← Update New hire start date.",""))</f>
        <v/>
      </c>
    </row>
    <row r="985" spans="1:11" ht="15" customHeight="1" x14ac:dyDescent="0.2">
      <c r="A985" s="17"/>
      <c r="B985" s="55"/>
      <c r="C985" s="56"/>
      <c r="D985" s="56"/>
      <c r="E985" s="57"/>
      <c r="F985" s="56"/>
      <c r="G985" s="56"/>
      <c r="H985" s="57"/>
      <c r="I985" s="102"/>
      <c r="J985" s="125"/>
      <c r="K985" s="131" t="str">
        <f>IF(AND(G985&lt;&gt;Preferences!$I$9,Calc!B983&gt;0)," ← Position filled.",IF(AND(H985="",Calc!B983&gt;0)," ← Update New hire start date.",""))</f>
        <v/>
      </c>
    </row>
    <row r="986" spans="1:11" ht="15" customHeight="1" x14ac:dyDescent="0.2">
      <c r="A986" s="17"/>
      <c r="B986" s="55"/>
      <c r="C986" s="56"/>
      <c r="D986" s="56"/>
      <c r="E986" s="57"/>
      <c r="F986" s="56"/>
      <c r="G986" s="56"/>
      <c r="H986" s="57"/>
      <c r="I986" s="102"/>
      <c r="J986" s="125"/>
      <c r="K986" s="131" t="str">
        <f>IF(AND(G986&lt;&gt;Preferences!$I$9,Calc!B984&gt;0)," ← Position filled.",IF(AND(H986="",Calc!B984&gt;0)," ← Update New hire start date.",""))</f>
        <v/>
      </c>
    </row>
    <row r="987" spans="1:11" ht="15" customHeight="1" x14ac:dyDescent="0.2">
      <c r="A987" s="17"/>
      <c r="B987" s="55"/>
      <c r="C987" s="56"/>
      <c r="D987" s="56"/>
      <c r="E987" s="57"/>
      <c r="F987" s="56"/>
      <c r="G987" s="56"/>
      <c r="H987" s="57"/>
      <c r="I987" s="102"/>
      <c r="J987" s="125"/>
      <c r="K987" s="131" t="str">
        <f>IF(AND(G987&lt;&gt;Preferences!$I$9,Calc!B985&gt;0)," ← Position filled.",IF(AND(H987="",Calc!B985&gt;0)," ← Update New hire start date.",""))</f>
        <v/>
      </c>
    </row>
    <row r="988" spans="1:11" ht="15" customHeight="1" x14ac:dyDescent="0.2">
      <c r="A988" s="17"/>
      <c r="B988" s="55"/>
      <c r="C988" s="56"/>
      <c r="D988" s="56"/>
      <c r="E988" s="57"/>
      <c r="F988" s="56"/>
      <c r="G988" s="56"/>
      <c r="H988" s="57"/>
      <c r="I988" s="102"/>
      <c r="J988" s="125"/>
      <c r="K988" s="131" t="str">
        <f>IF(AND(G988&lt;&gt;Preferences!$I$9,Calc!B986&gt;0)," ← Position filled.",IF(AND(H988="",Calc!B986&gt;0)," ← Update New hire start date.",""))</f>
        <v/>
      </c>
    </row>
    <row r="989" spans="1:11" ht="15" customHeight="1" x14ac:dyDescent="0.2">
      <c r="A989" s="17"/>
      <c r="B989" s="55"/>
      <c r="C989" s="56"/>
      <c r="D989" s="56"/>
      <c r="E989" s="57"/>
      <c r="F989" s="56"/>
      <c r="G989" s="56"/>
      <c r="H989" s="57"/>
      <c r="I989" s="102"/>
      <c r="J989" s="125"/>
      <c r="K989" s="131" t="str">
        <f>IF(AND(G989&lt;&gt;Preferences!$I$9,Calc!B987&gt;0)," ← Position filled.",IF(AND(H989="",Calc!B987&gt;0)," ← Update New hire start date.",""))</f>
        <v/>
      </c>
    </row>
    <row r="990" spans="1:11" ht="15" customHeight="1" x14ac:dyDescent="0.2">
      <c r="A990" s="17"/>
      <c r="B990" s="55"/>
      <c r="C990" s="56"/>
      <c r="D990" s="56"/>
      <c r="E990" s="57"/>
      <c r="F990" s="56"/>
      <c r="G990" s="56"/>
      <c r="H990" s="57"/>
      <c r="I990" s="102"/>
      <c r="J990" s="125"/>
      <c r="K990" s="131" t="str">
        <f>IF(AND(G990&lt;&gt;Preferences!$I$9,Calc!B988&gt;0)," ← Position filled.",IF(AND(H990="",Calc!B988&gt;0)," ← Update New hire start date.",""))</f>
        <v/>
      </c>
    </row>
    <row r="991" spans="1:11" ht="15" customHeight="1" x14ac:dyDescent="0.2">
      <c r="A991" s="17"/>
      <c r="B991" s="55"/>
      <c r="C991" s="56"/>
      <c r="D991" s="56"/>
      <c r="E991" s="57"/>
      <c r="F991" s="56"/>
      <c r="G991" s="56"/>
      <c r="H991" s="57"/>
      <c r="I991" s="102"/>
      <c r="J991" s="125"/>
      <c r="K991" s="131" t="str">
        <f>IF(AND(G991&lt;&gt;Preferences!$I$9,Calc!B989&gt;0)," ← Position filled.",IF(AND(H991="",Calc!B989&gt;0)," ← Update New hire start date.",""))</f>
        <v/>
      </c>
    </row>
    <row r="992" spans="1:11" ht="15" customHeight="1" x14ac:dyDescent="0.2">
      <c r="A992" s="17"/>
      <c r="B992" s="55"/>
      <c r="C992" s="56"/>
      <c r="D992" s="56"/>
      <c r="E992" s="57"/>
      <c r="F992" s="56"/>
      <c r="G992" s="56"/>
      <c r="H992" s="57"/>
      <c r="I992" s="102"/>
      <c r="J992" s="125"/>
      <c r="K992" s="131" t="str">
        <f>IF(AND(G992&lt;&gt;Preferences!$I$9,Calc!B990&gt;0)," ← Position filled.",IF(AND(H992="",Calc!B990&gt;0)," ← Update New hire start date.",""))</f>
        <v/>
      </c>
    </row>
    <row r="993" spans="1:11" ht="15" customHeight="1" x14ac:dyDescent="0.2">
      <c r="A993" s="17"/>
      <c r="B993" s="55"/>
      <c r="C993" s="56"/>
      <c r="D993" s="56"/>
      <c r="E993" s="57"/>
      <c r="F993" s="56"/>
      <c r="G993" s="56"/>
      <c r="H993" s="57"/>
      <c r="I993" s="102"/>
      <c r="J993" s="125"/>
      <c r="K993" s="131" t="str">
        <f>IF(AND(G993&lt;&gt;Preferences!$I$9,Calc!B991&gt;0)," ← Position filled.",IF(AND(H993="",Calc!B991&gt;0)," ← Update New hire start date.",""))</f>
        <v/>
      </c>
    </row>
    <row r="994" spans="1:11" ht="15" customHeight="1" x14ac:dyDescent="0.2">
      <c r="A994" s="17"/>
      <c r="B994" s="55"/>
      <c r="C994" s="56"/>
      <c r="D994" s="56"/>
      <c r="E994" s="57"/>
      <c r="F994" s="56"/>
      <c r="G994" s="56"/>
      <c r="H994" s="57"/>
      <c r="I994" s="102"/>
      <c r="J994" s="125"/>
      <c r="K994" s="131" t="str">
        <f>IF(AND(G994&lt;&gt;Preferences!$I$9,Calc!B992&gt;0)," ← Position filled.",IF(AND(H994="",Calc!B992&gt;0)," ← Update New hire start date.",""))</f>
        <v/>
      </c>
    </row>
    <row r="995" spans="1:11" ht="15" customHeight="1" x14ac:dyDescent="0.2">
      <c r="A995" s="17"/>
      <c r="B995" s="55"/>
      <c r="C995" s="56"/>
      <c r="D995" s="56"/>
      <c r="E995" s="57"/>
      <c r="F995" s="56"/>
      <c r="G995" s="56"/>
      <c r="H995" s="57"/>
      <c r="I995" s="102"/>
      <c r="J995" s="125"/>
      <c r="K995" s="131" t="str">
        <f>IF(AND(G995&lt;&gt;Preferences!$I$9,Calc!B993&gt;0)," ← Position filled.",IF(AND(H995="",Calc!B993&gt;0)," ← Update New hire start date.",""))</f>
        <v/>
      </c>
    </row>
    <row r="996" spans="1:11" ht="15" customHeight="1" x14ac:dyDescent="0.2">
      <c r="A996" s="17"/>
      <c r="B996" s="55"/>
      <c r="C996" s="56"/>
      <c r="D996" s="56"/>
      <c r="E996" s="57"/>
      <c r="F996" s="56"/>
      <c r="G996" s="56"/>
      <c r="H996" s="57"/>
      <c r="I996" s="102"/>
      <c r="J996" s="125"/>
      <c r="K996" s="131" t="str">
        <f>IF(AND(G996&lt;&gt;Preferences!$I$9,Calc!B994&gt;0)," ← Position filled.",IF(AND(H996="",Calc!B994&gt;0)," ← Update New hire start date.",""))</f>
        <v/>
      </c>
    </row>
    <row r="997" spans="1:11" ht="15" customHeight="1" x14ac:dyDescent="0.2">
      <c r="A997" s="17"/>
      <c r="B997" s="55"/>
      <c r="C997" s="56"/>
      <c r="D997" s="56"/>
      <c r="E997" s="57"/>
      <c r="F997" s="56"/>
      <c r="G997" s="56"/>
      <c r="H997" s="57"/>
      <c r="I997" s="102"/>
      <c r="J997" s="125"/>
      <c r="K997" s="131" t="str">
        <f>IF(AND(G997&lt;&gt;Preferences!$I$9,Calc!B995&gt;0)," ← Position filled.",IF(AND(H997="",Calc!B995&gt;0)," ← Update New hire start date.",""))</f>
        <v/>
      </c>
    </row>
    <row r="998" spans="1:11" ht="15" customHeight="1" x14ac:dyDescent="0.2">
      <c r="A998" s="17"/>
      <c r="B998" s="55"/>
      <c r="C998" s="56"/>
      <c r="D998" s="56"/>
      <c r="E998" s="57"/>
      <c r="F998" s="56"/>
      <c r="G998" s="56"/>
      <c r="H998" s="57"/>
      <c r="I998" s="102"/>
      <c r="J998" s="125"/>
      <c r="K998" s="131" t="str">
        <f>IF(AND(G998&lt;&gt;Preferences!$I$9,Calc!B996&gt;0)," ← Position filled.",IF(AND(H998="",Calc!B996&gt;0)," ← Update New hire start date.",""))</f>
        <v/>
      </c>
    </row>
    <row r="999" spans="1:11" ht="15" customHeight="1" x14ac:dyDescent="0.2">
      <c r="A999" s="17"/>
      <c r="B999" s="55"/>
      <c r="C999" s="56"/>
      <c r="D999" s="56"/>
      <c r="E999" s="57"/>
      <c r="F999" s="56"/>
      <c r="G999" s="56"/>
      <c r="H999" s="57"/>
      <c r="I999" s="102"/>
      <c r="J999" s="125"/>
      <c r="K999" s="131" t="str">
        <f>IF(AND(G999&lt;&gt;Preferences!$I$9,Calc!B997&gt;0)," ← Position filled.",IF(AND(H999="",Calc!B997&gt;0)," ← Update New hire start date.",""))</f>
        <v/>
      </c>
    </row>
    <row r="1000" spans="1:11" ht="15" customHeight="1" x14ac:dyDescent="0.2">
      <c r="A1000" s="17"/>
      <c r="B1000" s="55"/>
      <c r="C1000" s="56"/>
      <c r="D1000" s="56"/>
      <c r="E1000" s="57"/>
      <c r="F1000" s="56"/>
      <c r="G1000" s="56"/>
      <c r="H1000" s="57"/>
      <c r="I1000" s="102"/>
      <c r="J1000" s="125"/>
      <c r="K1000" s="131" t="str">
        <f>IF(AND(G1000&lt;&gt;Preferences!$I$9,Calc!B998&gt;0)," ← Position filled.",IF(AND(H1000="",Calc!B998&gt;0)," ← Update New hire start date.",""))</f>
        <v/>
      </c>
    </row>
    <row r="1001" spans="1:11" ht="15" customHeight="1" x14ac:dyDescent="0.2">
      <c r="A1001" s="17"/>
      <c r="B1001" s="55"/>
      <c r="C1001" s="56"/>
      <c r="D1001" s="56"/>
      <c r="E1001" s="57"/>
      <c r="F1001" s="56"/>
      <c r="G1001" s="56"/>
      <c r="H1001" s="57"/>
      <c r="I1001" s="102"/>
      <c r="J1001" s="125"/>
      <c r="K1001" s="131" t="str">
        <f>IF(AND(G1001&lt;&gt;Preferences!$I$9,Calc!B999&gt;0)," ← Position filled.",IF(AND(H1001="",Calc!B999&gt;0)," ← Update New hire start date.",""))</f>
        <v/>
      </c>
    </row>
    <row r="1002" spans="1:11" ht="15" customHeight="1" x14ac:dyDescent="0.2">
      <c r="A1002" s="17"/>
      <c r="B1002" s="55"/>
      <c r="C1002" s="56"/>
      <c r="D1002" s="56"/>
      <c r="E1002" s="57"/>
      <c r="F1002" s="56"/>
      <c r="G1002" s="56"/>
      <c r="H1002" s="57"/>
      <c r="I1002" s="102"/>
      <c r="J1002" s="125"/>
      <c r="K1002" s="131" t="str">
        <f>IF(AND(G1002&lt;&gt;Preferences!$I$9,Calc!B1000&gt;0)," ← Position filled.",IF(AND(H1002="",Calc!B1000&gt;0)," ← Update New hire start date.",""))</f>
        <v/>
      </c>
    </row>
    <row r="1003" spans="1:11" ht="15" customHeight="1" x14ac:dyDescent="0.2">
      <c r="A1003" s="17"/>
      <c r="B1003" s="55"/>
      <c r="C1003" s="56"/>
      <c r="D1003" s="56"/>
      <c r="E1003" s="57"/>
      <c r="F1003" s="56"/>
      <c r="G1003" s="56"/>
      <c r="H1003" s="57"/>
      <c r="I1003" s="102"/>
      <c r="J1003" s="125"/>
      <c r="K1003" s="131" t="str">
        <f>IF(AND(G1003&lt;&gt;Preferences!$I$9,Calc!B1001&gt;0)," ← Position filled.",IF(AND(H1003="",Calc!B1001&gt;0)," ← Update New hire start date.",""))</f>
        <v/>
      </c>
    </row>
    <row r="1004" spans="1:11" ht="15" customHeight="1" x14ac:dyDescent="0.2">
      <c r="A1004" s="17"/>
      <c r="B1004" s="135"/>
      <c r="C1004" s="126"/>
      <c r="D1004" s="126"/>
      <c r="E1004" s="127"/>
      <c r="F1004" s="126"/>
      <c r="G1004" s="126"/>
      <c r="H1004" s="127"/>
      <c r="I1004" s="136"/>
      <c r="J1004" s="125"/>
      <c r="K1004" s="131" t="str">
        <f>IF(AND(G1004&lt;&gt;Preferences!$I$9,Calc!B1002&gt;0)," ← Position filled.",IF(AND(H1004="",Calc!B1002&gt;0)," ← Update New hire start date.",""))</f>
        <v/>
      </c>
    </row>
    <row r="1005" spans="1:11" ht="15" customHeight="1" x14ac:dyDescent="0.2">
      <c r="A1005" s="17"/>
      <c r="B1005" s="137"/>
      <c r="C1005" s="138"/>
      <c r="D1005" s="138"/>
      <c r="E1005" s="139"/>
      <c r="F1005" s="138"/>
      <c r="G1005" s="138"/>
      <c r="H1005" s="139"/>
      <c r="I1005" s="140"/>
      <c r="J1005" s="125"/>
      <c r="K1005" s="132" t="str">
        <f>IF(AND(G1005&lt;&gt;Preferences!$I$9,Calc!B1003&gt;0)," ← Position filled.",IF(AND(H1005="",Calc!B1003&gt;0)," ← Update New hire start date.",""))</f>
        <v/>
      </c>
    </row>
    <row r="1006" spans="1:11" ht="7.35" customHeight="1" x14ac:dyDescent="0.2"/>
    <row r="1007" spans="1:11" ht="23.1" customHeight="1" x14ac:dyDescent="0.2">
      <c r="B1007" s="11"/>
      <c r="C1007" s="11"/>
      <c r="D1007" s="11"/>
      <c r="E1007" s="10"/>
      <c r="F1007" s="10"/>
      <c r="G1007" s="10"/>
      <c r="H1007" s="10"/>
      <c r="I1007" s="10"/>
      <c r="J1007" s="10"/>
      <c r="K1007" s="11"/>
    </row>
  </sheetData>
  <conditionalFormatting sqref="B6:B1005">
    <cfRule type="duplicateValues" dxfId="82" priority="1"/>
  </conditionalFormatting>
  <dataValidations count="1">
    <dataValidation type="date" allowBlank="1" showInputMessage="1" showErrorMessage="1" error="Please input the date in the DD/MM/YYYY format!" sqref="H6:H1005 E6:E1005" xr:uid="{85BA5644-C8AB-412B-937A-46B3EECF08B8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8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3" id="{24203522-C57E-4EF3-9C4D-7C751BF09FB5}">
            <xm:f>AND(G6=Preferences!$I$9,H6="")</xm:f>
            <x14:dxf>
              <fill>
                <patternFill>
                  <bgColor rgb="FFFFFF00"/>
                </patternFill>
              </fill>
            </x14:dxf>
          </x14:cfRule>
          <xm:sqref>H6:H1005</xm:sqref>
        </x14:conditionalFormatting>
        <x14:conditionalFormatting xmlns:xm="http://schemas.microsoft.com/office/excel/2006/main">
          <x14:cfRule type="expression" priority="141" id="{E9EF4248-65A5-49EA-8987-4965FF6FF18B}">
            <xm:f>AND(G6&lt;&gt;Preferences!$I$9,Calc!B4&gt;0)</xm:f>
            <x14:dxf>
              <fill>
                <patternFill>
                  <bgColor rgb="FFFFFF00"/>
                </patternFill>
              </fill>
            </x14:dxf>
          </x14:cfRule>
          <xm:sqref>G6:G1005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E587-BCB5-493D-9F5E-6EC9F0FBD0A5}">
          <x14:formula1>
            <xm:f>OFFSET(Preferences!$E$8,0,0,COUNTA(Preferences!$E$8:$E$27),1)</xm:f>
          </x14:formula1>
          <xm:sqref>C6:C1005</xm:sqref>
        </x14:dataValidation>
        <x14:dataValidation type="list" allowBlank="1" showInputMessage="1" showErrorMessage="1" xr:uid="{4F7453DB-6AEB-4D3F-A1A9-09129BFEA2E0}">
          <x14:formula1>
            <xm:f>OFFSET(Preferences!$I$8,0,0,COUNTA(Preferences!$I$8:$I$15),1)</xm:f>
          </x14:formula1>
          <xm:sqref>G6:G1005</xm:sqref>
        </x14:dataValidation>
        <x14:dataValidation type="list" allowBlank="1" showInputMessage="1" showErrorMessage="1" xr:uid="{EBCE1902-0ABF-4EAA-A09E-B3F3955F2468}">
          <x14:formula1>
            <xm:f>OFFSET(Preferences!$C$8,0,0,COUNTA(Preferences!$C$8:$C$27),1)</xm:f>
          </x14:formula1>
          <xm:sqref>F6:F1005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Z3007"/>
  <sheetViews>
    <sheetView showGridLines="0" showRowColHeaders="0" zoomScale="70" zoomScaleNormal="100" workbookViewId="0">
      <pane ySplit="5" topLeftCell="A6" activePane="bottomLeft" state="frozen"/>
      <selection pane="bottomLeft" activeCell="E8" sqref="E8"/>
    </sheetView>
  </sheetViews>
  <sheetFormatPr defaultColWidth="8.875" defaultRowHeight="15" outlineLevelCol="1" x14ac:dyDescent="0.2"/>
  <cols>
    <col min="1" max="1" width="3.765625" style="3" customWidth="1"/>
    <col min="2" max="2" width="7.26171875" style="4" customWidth="1"/>
    <col min="3" max="4" width="17.21875" style="4" customWidth="1"/>
    <col min="5" max="6" width="16.6796875" style="4" customWidth="1"/>
    <col min="7" max="7" width="17.484375" style="3" bestFit="1" customWidth="1"/>
    <col min="8" max="8" width="13.1796875" style="3" bestFit="1" customWidth="1"/>
    <col min="9" max="10" width="20.71484375" style="3" customWidth="1"/>
    <col min="11" max="13" width="22.734375" style="3" hidden="1" customWidth="1" outlineLevel="1"/>
    <col min="14" max="14" width="40.7578125" style="3" customWidth="1" collapsed="1"/>
    <col min="15" max="19" width="37.6640625" style="3" hidden="1" customWidth="1" outlineLevel="1"/>
    <col min="20" max="20" width="8.875" style="3" collapsed="1"/>
    <col min="21" max="21" width="14.66015625" style="3" customWidth="1"/>
    <col min="22" max="25" width="8.875" style="3" customWidth="1"/>
    <col min="26" max="26" width="8.875" style="23" customWidth="1"/>
    <col min="27" max="16384" width="8.875" style="3"/>
  </cols>
  <sheetData>
    <row r="1" spans="2:26" ht="6.75" customHeight="1" x14ac:dyDescent="0.2">
      <c r="B1" s="3"/>
      <c r="C1" s="3"/>
      <c r="D1" s="3"/>
      <c r="E1" s="3"/>
      <c r="F1" s="3"/>
    </row>
    <row r="2" spans="2:26" s="13" customFormat="1" ht="20.100000000000001" customHeight="1" x14ac:dyDescent="0.25">
      <c r="B2" s="1"/>
      <c r="C2" s="182" t="s">
        <v>6</v>
      </c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Z2" s="24"/>
    </row>
    <row r="3" spans="2:26" s="15" customFormat="1" ht="24" customHeight="1" x14ac:dyDescent="0.3">
      <c r="B3" s="2"/>
      <c r="C3" s="183" t="s">
        <v>33</v>
      </c>
      <c r="D3" s="2"/>
      <c r="E3" s="2"/>
      <c r="F3" s="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Z3" s="120"/>
    </row>
    <row r="4" spans="2:26" ht="5.0999999999999996" customHeight="1" x14ac:dyDescent="0.2">
      <c r="B4" s="3"/>
      <c r="C4" s="3"/>
      <c r="D4" s="3"/>
      <c r="E4" s="3"/>
      <c r="F4" s="3"/>
    </row>
    <row r="5" spans="2:26" s="49" customFormat="1" ht="21" customHeight="1" x14ac:dyDescent="0.2">
      <c r="B5" s="150" t="s">
        <v>7</v>
      </c>
      <c r="C5" s="151" t="s">
        <v>8</v>
      </c>
      <c r="D5" s="151" t="s">
        <v>30</v>
      </c>
      <c r="E5" s="151" t="s">
        <v>11</v>
      </c>
      <c r="F5" s="151" t="s">
        <v>13</v>
      </c>
      <c r="G5" s="151" t="s">
        <v>14</v>
      </c>
      <c r="H5" s="151" t="s">
        <v>15</v>
      </c>
      <c r="I5" s="151" t="s">
        <v>16</v>
      </c>
      <c r="J5" s="151" t="s">
        <v>17</v>
      </c>
      <c r="K5" s="151" t="s">
        <v>92</v>
      </c>
      <c r="L5" s="151" t="s">
        <v>93</v>
      </c>
      <c r="M5" s="151" t="s">
        <v>94</v>
      </c>
      <c r="N5" s="152" t="s">
        <v>86</v>
      </c>
      <c r="O5" s="153" t="str">
        <f>SUBSTITUTE(UPPER(Preferences!L8),"İ","I")&amp; " COMMENTS"</f>
        <v>RECIEVED APPLICATION COMMENTS</v>
      </c>
      <c r="P5" s="154" t="str">
        <f>SUBSTITUTE(UPPER(Preferences!L9),"İ","I")&amp; " COMMENTS"</f>
        <v>SENT TO MANAGER COMMENTS</v>
      </c>
      <c r="Q5" s="154" t="str">
        <f>SUBSTITUTE(UPPER(Preferences!L10),"İ","I")&amp; " COMMENTS"</f>
        <v>INTERVIEWS COMMENTS</v>
      </c>
      <c r="R5" s="154" t="str">
        <f>SUBSTITUTE(UPPER(Preferences!L11),"İ","I")&amp; " COMMENTS"</f>
        <v>TESTS COMMENTS</v>
      </c>
      <c r="S5" s="155" t="str">
        <f>SUBSTITUTE(UPPER(Preferences!L12),"İ","I")&amp; " COMMENTS"</f>
        <v>JOB OFFER COMMENTS</v>
      </c>
      <c r="Z5" s="63"/>
    </row>
    <row r="6" spans="2:26" ht="15" customHeight="1" x14ac:dyDescent="0.2">
      <c r="B6" s="143">
        <v>1</v>
      </c>
      <c r="C6" s="100" t="str">
        <f>IFERROR(IF(VLOOKUP(B6,'Job Openings'!$B$5:$I$1005,2,FALSE)=0,"",VLOOKUP(B6,'Job Openings'!$B$5:$I$1005,2,FALSE)),"")</f>
        <v>ENT</v>
      </c>
      <c r="D6" s="100" t="str">
        <f>IFERROR(IF(VLOOKUP(B6,'Job Openings'!$B$5:$I$1005,3,FALSE)=0,"",VLOOKUP(B6,'Job Openings'!$B$5:$I$1005,3,FALSE)),"")</f>
        <v>REGISTRAR</v>
      </c>
      <c r="E6" s="100" t="str">
        <f>IFERROR(IF(VLOOKUP(B6,'Job Openings'!$B$5:$I$1005,5,FALSE)=0,"",VLOOKUP(B6,'Job Openings'!$B$5:$I$1005,5,FALSE)),"")</f>
        <v>NISREEN</v>
      </c>
      <c r="F6" s="53"/>
      <c r="G6" s="53"/>
      <c r="H6" s="54"/>
      <c r="I6" s="53"/>
      <c r="J6" s="53"/>
      <c r="K6" s="53" t="s">
        <v>89</v>
      </c>
      <c r="L6" s="53" t="s">
        <v>88</v>
      </c>
      <c r="M6" s="53" t="s">
        <v>90</v>
      </c>
      <c r="N6" s="144"/>
      <c r="O6" s="141"/>
      <c r="P6" s="53"/>
      <c r="Q6" s="53"/>
      <c r="R6" s="53"/>
      <c r="S6" s="89"/>
    </row>
    <row r="7" spans="2:26" ht="15" customHeight="1" x14ac:dyDescent="0.2">
      <c r="B7" s="143">
        <v>2</v>
      </c>
      <c r="C7" s="100" t="str">
        <f>IFERROR(IF(VLOOKUP(B7,'Job Openings'!$B$5:$I$1005,2,FALSE)=0,"",VLOOKUP(B7,'Job Openings'!$B$5:$I$1005,2,FALSE)),"")</f>
        <v>cardiac</v>
      </c>
      <c r="D7" s="100" t="str">
        <f>IFERROR(IF(VLOOKUP(B7,'Job Openings'!$B$5:$I$1005,3,FALSE)=0,"",VLOOKUP(B7,'Job Openings'!$B$5:$I$1005,3,FALSE)),"")</f>
        <v>consultant</v>
      </c>
      <c r="E7" s="100" t="str">
        <f>IFERROR(IF(VLOOKUP(B7,'Job Openings'!$B$5:$I$1005,5,FALSE)=0,"",VLOOKUP(B7,'Job Openings'!$B$5:$I$1005,5,FALSE)),"")</f>
        <v>mohamed</v>
      </c>
      <c r="F7" s="53"/>
      <c r="G7" s="53"/>
      <c r="H7" s="54"/>
      <c r="I7" s="53"/>
      <c r="J7" s="53"/>
      <c r="K7" s="53" t="s">
        <v>88</v>
      </c>
      <c r="L7" s="53" t="s">
        <v>88</v>
      </c>
      <c r="M7" s="53" t="s">
        <v>88</v>
      </c>
      <c r="N7" s="144"/>
      <c r="O7" s="141"/>
      <c r="P7" s="53"/>
      <c r="Q7" s="53"/>
      <c r="R7" s="53"/>
      <c r="S7" s="89"/>
    </row>
    <row r="8" spans="2:26" ht="15" customHeight="1" x14ac:dyDescent="0.2">
      <c r="B8" s="143">
        <v>3</v>
      </c>
      <c r="C8" s="100" t="str">
        <f>IFERROR(IF(VLOOKUP(B8,'Job Openings'!$B$5:$I$1005,2,FALSE)=0,"",VLOOKUP(B8,'Job Openings'!$B$5:$I$1005,2,FALSE)),"")</f>
        <v>Nephrology</v>
      </c>
      <c r="D8" s="100" t="str">
        <f>IFERROR(IF(VLOOKUP(B8,'Job Openings'!$B$5:$I$1005,3,FALSE)=0,"",VLOOKUP(B8,'Job Openings'!$B$5:$I$1005,3,FALSE)),"")</f>
        <v>er</v>
      </c>
      <c r="E8" s="100" t="str">
        <f>IFERROR(IF(VLOOKUP(B8,'Job Openings'!$B$5:$I$1005,5,FALSE)=0,"",VLOOKUP(B8,'Job Openings'!$B$5:$I$1005,5,FALSE)),"")</f>
        <v>Rola</v>
      </c>
      <c r="F8" s="53"/>
      <c r="G8" s="53"/>
      <c r="H8" s="54"/>
      <c r="I8" s="53"/>
      <c r="J8" s="53"/>
      <c r="K8" s="53" t="s">
        <v>91</v>
      </c>
      <c r="L8" s="53" t="s">
        <v>87</v>
      </c>
      <c r="M8" s="53" t="s">
        <v>87</v>
      </c>
      <c r="N8" s="144"/>
      <c r="O8" s="141"/>
      <c r="P8" s="53"/>
      <c r="Q8" s="53"/>
      <c r="R8" s="53"/>
      <c r="S8" s="89"/>
    </row>
    <row r="9" spans="2:26" ht="15" customHeight="1" x14ac:dyDescent="0.2">
      <c r="B9" s="143"/>
      <c r="C9" s="100" t="str">
        <f>IFERROR(IF(VLOOKUP(B9,'Job Openings'!$B$5:$I$1005,2,FALSE)=0,"",VLOOKUP(B9,'Job Openings'!$B$5:$I$1005,2,FALSE)),"")</f>
        <v/>
      </c>
      <c r="D9" s="100" t="str">
        <f>IFERROR(IF(VLOOKUP(B9,'Job Openings'!$B$5:$I$1005,3,FALSE)=0,"",VLOOKUP(B9,'Job Openings'!$B$5:$I$1005,3,FALSE)),"")</f>
        <v/>
      </c>
      <c r="E9" s="100" t="str">
        <f>IFERROR(IF(VLOOKUP(B9,'Job Openings'!$B$5:$I$1005,5,FALSE)=0,"",VLOOKUP(B9,'Job Openings'!$B$5:$I$1005,5,FALSE)),"")</f>
        <v/>
      </c>
      <c r="F9" s="53"/>
      <c r="G9" s="53"/>
      <c r="H9" s="54"/>
      <c r="I9" s="53"/>
      <c r="J9" s="53"/>
      <c r="K9" s="53" t="s">
        <v>90</v>
      </c>
      <c r="L9" s="53" t="s">
        <v>89</v>
      </c>
      <c r="M9" s="53" t="s">
        <v>89</v>
      </c>
      <c r="N9" s="144"/>
      <c r="O9" s="141"/>
      <c r="P9" s="53"/>
      <c r="Q9" s="53"/>
      <c r="R9" s="53"/>
      <c r="S9" s="89"/>
    </row>
    <row r="10" spans="2:26" ht="15" customHeight="1" x14ac:dyDescent="0.2">
      <c r="B10" s="143"/>
      <c r="C10" s="100" t="str">
        <f>IFERROR(IF(VLOOKUP(B10,'Job Openings'!$B$5:$I$1005,2,FALSE)=0,"",VLOOKUP(B10,'Job Openings'!$B$5:$I$1005,2,FALSE)),"")</f>
        <v/>
      </c>
      <c r="D10" s="100" t="str">
        <f>IFERROR(IF(VLOOKUP(B10,'Job Openings'!$B$5:$I$1005,3,FALSE)=0,"",VLOOKUP(B10,'Job Openings'!$B$5:$I$1005,3,FALSE)),"")</f>
        <v/>
      </c>
      <c r="E10" s="100" t="str">
        <f>IFERROR(IF(VLOOKUP(B10,'Job Openings'!$B$5:$I$1005,5,FALSE)=0,"",VLOOKUP(B10,'Job Openings'!$B$5:$I$1005,5,FALSE)),"")</f>
        <v/>
      </c>
      <c r="F10" s="53"/>
      <c r="G10" s="53"/>
      <c r="H10" s="54"/>
      <c r="I10" s="53"/>
      <c r="J10" s="53"/>
      <c r="K10" s="53" t="s">
        <v>89</v>
      </c>
      <c r="L10" s="53" t="s">
        <v>90</v>
      </c>
      <c r="M10" s="53" t="s">
        <v>89</v>
      </c>
      <c r="N10" s="144"/>
      <c r="O10" s="141"/>
      <c r="P10" s="53"/>
      <c r="Q10" s="53"/>
      <c r="R10" s="53"/>
      <c r="S10" s="89"/>
    </row>
    <row r="11" spans="2:26" ht="15" customHeight="1" x14ac:dyDescent="0.2">
      <c r="B11" s="143"/>
      <c r="C11" s="100" t="str">
        <f>IFERROR(IF(VLOOKUP(B11,'Job Openings'!$B$5:$I$1005,2,FALSE)=0,"",VLOOKUP(B11,'Job Openings'!$B$5:$I$1005,2,FALSE)),"")</f>
        <v/>
      </c>
      <c r="D11" s="100" t="str">
        <f>IFERROR(IF(VLOOKUP(B11,'Job Openings'!$B$5:$I$1005,3,FALSE)=0,"",VLOOKUP(B11,'Job Openings'!$B$5:$I$1005,3,FALSE)),"")</f>
        <v/>
      </c>
      <c r="E11" s="100" t="str">
        <f>IFERROR(IF(VLOOKUP(B11,'Job Openings'!$B$5:$I$1005,5,FALSE)=0,"",VLOOKUP(B11,'Job Openings'!$B$5:$I$1005,5,FALSE)),"")</f>
        <v/>
      </c>
      <c r="F11" s="53"/>
      <c r="G11" s="53"/>
      <c r="H11" s="54"/>
      <c r="I11" s="53"/>
      <c r="J11" s="53"/>
      <c r="K11" s="53" t="s">
        <v>88</v>
      </c>
      <c r="L11" s="53" t="s">
        <v>89</v>
      </c>
      <c r="M11" s="53" t="s">
        <v>87</v>
      </c>
      <c r="N11" s="144"/>
      <c r="O11" s="141"/>
      <c r="P11" s="53"/>
      <c r="Q11" s="53"/>
      <c r="R11" s="53"/>
      <c r="S11" s="89"/>
    </row>
    <row r="12" spans="2:26" ht="15" customHeight="1" x14ac:dyDescent="0.2">
      <c r="B12" s="143"/>
      <c r="C12" s="100" t="str">
        <f>IFERROR(IF(VLOOKUP(B12,'Job Openings'!$B$5:$I$1005,2,FALSE)=0,"",VLOOKUP(B12,'Job Openings'!$B$5:$I$1005,2,FALSE)),"")</f>
        <v/>
      </c>
      <c r="D12" s="100" t="str">
        <f>IFERROR(IF(VLOOKUP(B12,'Job Openings'!$B$5:$I$1005,3,FALSE)=0,"",VLOOKUP(B12,'Job Openings'!$B$5:$I$1005,3,FALSE)),"")</f>
        <v/>
      </c>
      <c r="E12" s="100" t="str">
        <f>IFERROR(IF(VLOOKUP(B12,'Job Openings'!$B$5:$I$1005,5,FALSE)=0,"",VLOOKUP(B12,'Job Openings'!$B$5:$I$1005,5,FALSE)),"")</f>
        <v/>
      </c>
      <c r="F12" s="53"/>
      <c r="G12" s="53"/>
      <c r="H12" s="54"/>
      <c r="I12" s="53"/>
      <c r="J12" s="53"/>
      <c r="K12" s="53" t="s">
        <v>88</v>
      </c>
      <c r="L12" s="53" t="s">
        <v>88</v>
      </c>
      <c r="M12" s="53" t="s">
        <v>88</v>
      </c>
      <c r="N12" s="144"/>
      <c r="O12" s="141"/>
      <c r="P12" s="53"/>
      <c r="Q12" s="53"/>
      <c r="R12" s="53"/>
      <c r="S12" s="89"/>
    </row>
    <row r="13" spans="2:26" ht="15" customHeight="1" x14ac:dyDescent="0.2">
      <c r="B13" s="143"/>
      <c r="C13" s="100" t="str">
        <f>IFERROR(IF(VLOOKUP(B13,'Job Openings'!$B$5:$I$1005,2,FALSE)=0,"",VLOOKUP(B13,'Job Openings'!$B$5:$I$1005,2,FALSE)),"")</f>
        <v/>
      </c>
      <c r="D13" s="100" t="str">
        <f>IFERROR(IF(VLOOKUP(B13,'Job Openings'!$B$5:$I$1005,3,FALSE)=0,"",VLOOKUP(B13,'Job Openings'!$B$5:$I$1005,3,FALSE)),"")</f>
        <v/>
      </c>
      <c r="E13" s="100" t="str">
        <f>IFERROR(IF(VLOOKUP(B13,'Job Openings'!$B$5:$I$1005,5,FALSE)=0,"",VLOOKUP(B13,'Job Openings'!$B$5:$I$1005,5,FALSE)),"")</f>
        <v/>
      </c>
      <c r="F13" s="53"/>
      <c r="G13" s="53"/>
      <c r="H13" s="54"/>
      <c r="I13" s="53"/>
      <c r="J13" s="53"/>
      <c r="K13" s="53" t="s">
        <v>88</v>
      </c>
      <c r="L13" s="53" t="s">
        <v>88</v>
      </c>
      <c r="M13" s="53" t="s">
        <v>89</v>
      </c>
      <c r="N13" s="144"/>
      <c r="O13" s="141"/>
      <c r="P13" s="53"/>
      <c r="Q13" s="53"/>
      <c r="R13" s="53"/>
      <c r="S13" s="89"/>
    </row>
    <row r="14" spans="2:26" ht="15" customHeight="1" x14ac:dyDescent="0.2">
      <c r="B14" s="143"/>
      <c r="C14" s="100" t="str">
        <f>IFERROR(IF(VLOOKUP(B14,'Job Openings'!$B$5:$I$1005,2,FALSE)=0,"",VLOOKUP(B14,'Job Openings'!$B$5:$I$1005,2,FALSE)),"")</f>
        <v/>
      </c>
      <c r="D14" s="100" t="str">
        <f>IFERROR(IF(VLOOKUP(B14,'Job Openings'!$B$5:$I$1005,3,FALSE)=0,"",VLOOKUP(B14,'Job Openings'!$B$5:$I$1005,3,FALSE)),"")</f>
        <v/>
      </c>
      <c r="E14" s="100" t="str">
        <f>IFERROR(IF(VLOOKUP(B14,'Job Openings'!$B$5:$I$1005,5,FALSE)=0,"",VLOOKUP(B14,'Job Openings'!$B$5:$I$1005,5,FALSE)),"")</f>
        <v/>
      </c>
      <c r="F14" s="53"/>
      <c r="G14" s="53"/>
      <c r="H14" s="54"/>
      <c r="I14" s="53"/>
      <c r="J14" s="53"/>
      <c r="K14" s="53" t="s">
        <v>88</v>
      </c>
      <c r="L14" s="53" t="s">
        <v>88</v>
      </c>
      <c r="M14" s="53" t="s">
        <v>89</v>
      </c>
      <c r="N14" s="144"/>
      <c r="O14" s="141"/>
      <c r="P14" s="53"/>
      <c r="Q14" s="53"/>
      <c r="R14" s="53"/>
      <c r="S14" s="89"/>
    </row>
    <row r="15" spans="2:26" ht="15" customHeight="1" x14ac:dyDescent="0.2">
      <c r="B15" s="143"/>
      <c r="C15" s="100" t="str">
        <f>IFERROR(IF(VLOOKUP(B15,'Job Openings'!$B$5:$I$1005,2,FALSE)=0,"",VLOOKUP(B15,'Job Openings'!$B$5:$I$1005,2,FALSE)),"")</f>
        <v/>
      </c>
      <c r="D15" s="100" t="str">
        <f>IFERROR(IF(VLOOKUP(B15,'Job Openings'!$B$5:$I$1005,3,FALSE)=0,"",VLOOKUP(B15,'Job Openings'!$B$5:$I$1005,3,FALSE)),"")</f>
        <v/>
      </c>
      <c r="E15" s="100" t="str">
        <f>IFERROR(IF(VLOOKUP(B15,'Job Openings'!$B$5:$I$1005,5,FALSE)=0,"",VLOOKUP(B15,'Job Openings'!$B$5:$I$1005,5,FALSE)),"")</f>
        <v/>
      </c>
      <c r="F15" s="53"/>
      <c r="G15" s="53"/>
      <c r="H15" s="54"/>
      <c r="I15" s="53"/>
      <c r="J15" s="53"/>
      <c r="K15" s="53" t="s">
        <v>90</v>
      </c>
      <c r="L15" s="53" t="s">
        <v>90</v>
      </c>
      <c r="M15" s="53" t="s">
        <v>89</v>
      </c>
      <c r="N15" s="144"/>
      <c r="O15" s="141"/>
      <c r="P15" s="53"/>
      <c r="Q15" s="53"/>
      <c r="R15" s="53"/>
      <c r="S15" s="89"/>
    </row>
    <row r="16" spans="2:26" ht="15" customHeight="1" x14ac:dyDescent="0.2">
      <c r="B16" s="143"/>
      <c r="C16" s="100" t="str">
        <f>IFERROR(IF(VLOOKUP(B16,'Job Openings'!$B$5:$I$1005,2,FALSE)=0,"",VLOOKUP(B16,'Job Openings'!$B$5:$I$1005,2,FALSE)),"")</f>
        <v/>
      </c>
      <c r="D16" s="100" t="str">
        <f>IFERROR(IF(VLOOKUP(B16,'Job Openings'!$B$5:$I$1005,3,FALSE)=0,"",VLOOKUP(B16,'Job Openings'!$B$5:$I$1005,3,FALSE)),"")</f>
        <v/>
      </c>
      <c r="E16" s="100" t="str">
        <f>IFERROR(IF(VLOOKUP(B16,'Job Openings'!$B$5:$I$1005,5,FALSE)=0,"",VLOOKUP(B16,'Job Openings'!$B$5:$I$1005,5,FALSE)),"")</f>
        <v/>
      </c>
      <c r="F16" s="53"/>
      <c r="G16" s="53"/>
      <c r="H16" s="54"/>
      <c r="I16" s="53"/>
      <c r="J16" s="53"/>
      <c r="K16" s="53" t="s">
        <v>88</v>
      </c>
      <c r="L16" s="53" t="s">
        <v>88</v>
      </c>
      <c r="M16" s="53" t="s">
        <v>87</v>
      </c>
      <c r="N16" s="144"/>
      <c r="O16" s="141"/>
      <c r="P16" s="53"/>
      <c r="Q16" s="53"/>
      <c r="R16" s="53"/>
      <c r="S16" s="89"/>
    </row>
    <row r="17" spans="2:21" ht="15" customHeight="1" x14ac:dyDescent="0.2">
      <c r="B17" s="143"/>
      <c r="C17" s="100" t="str">
        <f>IFERROR(IF(VLOOKUP(B17,'Job Openings'!$B$5:$I$1005,2,FALSE)=0,"",VLOOKUP(B17,'Job Openings'!$B$5:$I$1005,2,FALSE)),"")</f>
        <v/>
      </c>
      <c r="D17" s="100" t="str">
        <f>IFERROR(IF(VLOOKUP(B17,'Job Openings'!$B$5:$I$1005,3,FALSE)=0,"",VLOOKUP(B17,'Job Openings'!$B$5:$I$1005,3,FALSE)),"")</f>
        <v/>
      </c>
      <c r="E17" s="100" t="str">
        <f>IFERROR(IF(VLOOKUP(B17,'Job Openings'!$B$5:$I$1005,5,FALSE)=0,"",VLOOKUP(B17,'Job Openings'!$B$5:$I$1005,5,FALSE)),"")</f>
        <v/>
      </c>
      <c r="F17" s="53"/>
      <c r="G17" s="53"/>
      <c r="H17" s="54"/>
      <c r="I17" s="53"/>
      <c r="J17" s="53"/>
      <c r="K17" s="53" t="s">
        <v>90</v>
      </c>
      <c r="L17" s="53" t="s">
        <v>90</v>
      </c>
      <c r="M17" s="53" t="s">
        <v>89</v>
      </c>
      <c r="N17" s="144"/>
      <c r="O17" s="141"/>
      <c r="P17" s="53"/>
      <c r="Q17" s="53"/>
      <c r="R17" s="53"/>
      <c r="S17" s="89"/>
    </row>
    <row r="18" spans="2:21" ht="15" customHeight="1" x14ac:dyDescent="0.2">
      <c r="B18" s="143"/>
      <c r="C18" s="100" t="str">
        <f>IFERROR(IF(VLOOKUP(B18,'Job Openings'!$B$5:$I$1005,2,FALSE)=0,"",VLOOKUP(B18,'Job Openings'!$B$5:$I$1005,2,FALSE)),"")</f>
        <v/>
      </c>
      <c r="D18" s="100" t="str">
        <f>IFERROR(IF(VLOOKUP(B18,'Job Openings'!$B$5:$I$1005,3,FALSE)=0,"",VLOOKUP(B18,'Job Openings'!$B$5:$I$1005,3,FALSE)),"")</f>
        <v/>
      </c>
      <c r="E18" s="100" t="str">
        <f>IFERROR(IF(VLOOKUP(B18,'Job Openings'!$B$5:$I$1005,5,FALSE)=0,"",VLOOKUP(B18,'Job Openings'!$B$5:$I$1005,5,FALSE)),"")</f>
        <v/>
      </c>
      <c r="F18" s="53"/>
      <c r="G18" s="53"/>
      <c r="H18" s="54"/>
      <c r="I18" s="53"/>
      <c r="J18" s="53"/>
      <c r="K18" s="53" t="s">
        <v>91</v>
      </c>
      <c r="L18" s="53" t="s">
        <v>87</v>
      </c>
      <c r="M18" s="53" t="s">
        <v>87</v>
      </c>
      <c r="N18" s="144"/>
      <c r="O18" s="141"/>
      <c r="P18" s="53"/>
      <c r="Q18" s="53"/>
      <c r="R18" s="53"/>
      <c r="S18" s="89"/>
    </row>
    <row r="19" spans="2:21" ht="15" customHeight="1" x14ac:dyDescent="0.2">
      <c r="B19" s="143"/>
      <c r="C19" s="100" t="str">
        <f>IFERROR(IF(VLOOKUP(B19,'Job Openings'!$B$5:$I$1005,2,FALSE)=0,"",VLOOKUP(B19,'Job Openings'!$B$5:$I$1005,2,FALSE)),"")</f>
        <v/>
      </c>
      <c r="D19" s="100" t="str">
        <f>IFERROR(IF(VLOOKUP(B19,'Job Openings'!$B$5:$I$1005,3,FALSE)=0,"",VLOOKUP(B19,'Job Openings'!$B$5:$I$1005,3,FALSE)),"")</f>
        <v/>
      </c>
      <c r="E19" s="100" t="str">
        <f>IFERROR(IF(VLOOKUP(B19,'Job Openings'!$B$5:$I$1005,5,FALSE)=0,"",VLOOKUP(B19,'Job Openings'!$B$5:$I$1005,5,FALSE)),"")</f>
        <v/>
      </c>
      <c r="F19" s="53"/>
      <c r="G19" s="53"/>
      <c r="H19" s="54"/>
      <c r="I19" s="53"/>
      <c r="J19" s="53"/>
      <c r="K19" s="53" t="s">
        <v>87</v>
      </c>
      <c r="L19" s="53" t="s">
        <v>91</v>
      </c>
      <c r="M19" s="53" t="s">
        <v>91</v>
      </c>
      <c r="N19" s="144"/>
      <c r="O19" s="141"/>
      <c r="P19" s="53"/>
      <c r="Q19" s="53"/>
      <c r="R19" s="53"/>
      <c r="S19" s="89"/>
    </row>
    <row r="20" spans="2:21" ht="15" customHeight="1" x14ac:dyDescent="0.2">
      <c r="B20" s="143"/>
      <c r="C20" s="100" t="str">
        <f>IFERROR(IF(VLOOKUP(B20,'Job Openings'!$B$5:$I$1005,2,FALSE)=0,"",VLOOKUP(B20,'Job Openings'!$B$5:$I$1005,2,FALSE)),"")</f>
        <v/>
      </c>
      <c r="D20" s="100" t="str">
        <f>IFERROR(IF(VLOOKUP(B20,'Job Openings'!$B$5:$I$1005,3,FALSE)=0,"",VLOOKUP(B20,'Job Openings'!$B$5:$I$1005,3,FALSE)),"")</f>
        <v/>
      </c>
      <c r="E20" s="100" t="str">
        <f>IFERROR(IF(VLOOKUP(B20,'Job Openings'!$B$5:$I$1005,5,FALSE)=0,"",VLOOKUP(B20,'Job Openings'!$B$5:$I$1005,5,FALSE)),"")</f>
        <v/>
      </c>
      <c r="F20" s="53"/>
      <c r="G20" s="53"/>
      <c r="H20" s="54"/>
      <c r="I20" s="53"/>
      <c r="J20" s="53"/>
      <c r="K20" s="53" t="s">
        <v>90</v>
      </c>
      <c r="L20" s="53" t="s">
        <v>90</v>
      </c>
      <c r="M20" s="53" t="s">
        <v>89</v>
      </c>
      <c r="N20" s="144"/>
      <c r="O20" s="141"/>
      <c r="P20" s="53"/>
      <c r="Q20" s="53"/>
      <c r="R20" s="53"/>
      <c r="S20" s="89"/>
    </row>
    <row r="21" spans="2:21" ht="15" customHeight="1" x14ac:dyDescent="0.2">
      <c r="B21" s="143"/>
      <c r="C21" s="100" t="str">
        <f>IFERROR(IF(VLOOKUP(B21,'Job Openings'!$B$5:$I$1005,2,FALSE)=0,"",VLOOKUP(B21,'Job Openings'!$B$5:$I$1005,2,FALSE)),"")</f>
        <v/>
      </c>
      <c r="D21" s="100" t="str">
        <f>IFERROR(IF(VLOOKUP(B21,'Job Openings'!$B$5:$I$1005,3,FALSE)=0,"",VLOOKUP(B21,'Job Openings'!$B$5:$I$1005,3,FALSE)),"")</f>
        <v/>
      </c>
      <c r="E21" s="100" t="str">
        <f>IFERROR(IF(VLOOKUP(B21,'Job Openings'!$B$5:$I$1005,5,FALSE)=0,"",VLOOKUP(B21,'Job Openings'!$B$5:$I$1005,5,FALSE)),"")</f>
        <v/>
      </c>
      <c r="F21" s="53"/>
      <c r="G21" s="53"/>
      <c r="H21" s="54"/>
      <c r="I21" s="53"/>
      <c r="J21" s="53"/>
      <c r="K21" s="53" t="s">
        <v>89</v>
      </c>
      <c r="L21" s="53" t="s">
        <v>89</v>
      </c>
      <c r="M21" s="53" t="s">
        <v>90</v>
      </c>
      <c r="N21" s="144"/>
      <c r="O21" s="141"/>
      <c r="P21" s="53"/>
      <c r="Q21" s="53"/>
      <c r="R21" s="53"/>
      <c r="S21" s="89"/>
    </row>
    <row r="22" spans="2:21" ht="15" customHeight="1" x14ac:dyDescent="0.2">
      <c r="B22" s="143"/>
      <c r="C22" s="100" t="str">
        <f>IFERROR(IF(VLOOKUP(B22,'Job Openings'!$B$5:$I$1005,2,FALSE)=0,"",VLOOKUP(B22,'Job Openings'!$B$5:$I$1005,2,FALSE)),"")</f>
        <v/>
      </c>
      <c r="D22" s="100" t="str">
        <f>IFERROR(IF(VLOOKUP(B22,'Job Openings'!$B$5:$I$1005,3,FALSE)=0,"",VLOOKUP(B22,'Job Openings'!$B$5:$I$1005,3,FALSE)),"")</f>
        <v/>
      </c>
      <c r="E22" s="100" t="str">
        <f>IFERROR(IF(VLOOKUP(B22,'Job Openings'!$B$5:$I$1005,5,FALSE)=0,"",VLOOKUP(B22,'Job Openings'!$B$5:$I$1005,5,FALSE)),"")</f>
        <v/>
      </c>
      <c r="F22" s="53"/>
      <c r="G22" s="53"/>
      <c r="H22" s="54"/>
      <c r="I22" s="53"/>
      <c r="J22" s="53"/>
      <c r="K22" s="53" t="s">
        <v>89</v>
      </c>
      <c r="L22" s="53" t="s">
        <v>89</v>
      </c>
      <c r="M22" s="53" t="s">
        <v>90</v>
      </c>
      <c r="N22" s="144"/>
      <c r="O22" s="141"/>
      <c r="P22" s="53"/>
      <c r="Q22" s="53"/>
      <c r="R22" s="53"/>
      <c r="S22" s="89"/>
    </row>
    <row r="23" spans="2:21" ht="15" customHeight="1" x14ac:dyDescent="0.2">
      <c r="B23" s="143"/>
      <c r="C23" s="100" t="str">
        <f>IFERROR(IF(VLOOKUP(B23,'Job Openings'!$B$5:$I$1005,2,FALSE)=0,"",VLOOKUP(B23,'Job Openings'!$B$5:$I$1005,2,FALSE)),"")</f>
        <v/>
      </c>
      <c r="D23" s="100" t="str">
        <f>IFERROR(IF(VLOOKUP(B23,'Job Openings'!$B$5:$I$1005,3,FALSE)=0,"",VLOOKUP(B23,'Job Openings'!$B$5:$I$1005,3,FALSE)),"")</f>
        <v/>
      </c>
      <c r="E23" s="100" t="str">
        <f>IFERROR(IF(VLOOKUP(B23,'Job Openings'!$B$5:$I$1005,5,FALSE)=0,"",VLOOKUP(B23,'Job Openings'!$B$5:$I$1005,5,FALSE)),"")</f>
        <v/>
      </c>
      <c r="F23" s="53"/>
      <c r="G23" s="53"/>
      <c r="H23" s="54"/>
      <c r="I23" s="53"/>
      <c r="J23" s="53"/>
      <c r="K23" s="53" t="s">
        <v>89</v>
      </c>
      <c r="L23" s="53" t="s">
        <v>90</v>
      </c>
      <c r="M23" s="53" t="s">
        <v>89</v>
      </c>
      <c r="N23" s="144"/>
      <c r="O23" s="141"/>
      <c r="P23" s="53"/>
      <c r="Q23" s="53"/>
      <c r="R23" s="53"/>
      <c r="S23" s="89"/>
    </row>
    <row r="24" spans="2:21" ht="15" customHeight="1" x14ac:dyDescent="0.2">
      <c r="B24" s="143"/>
      <c r="C24" s="100" t="str">
        <f>IFERROR(IF(VLOOKUP(B24,'Job Openings'!$B$5:$I$1005,2,FALSE)=0,"",VLOOKUP(B24,'Job Openings'!$B$5:$I$1005,2,FALSE)),"")</f>
        <v/>
      </c>
      <c r="D24" s="100" t="str">
        <f>IFERROR(IF(VLOOKUP(B24,'Job Openings'!$B$5:$I$1005,3,FALSE)=0,"",VLOOKUP(B24,'Job Openings'!$B$5:$I$1005,3,FALSE)),"")</f>
        <v/>
      </c>
      <c r="E24" s="100" t="str">
        <f>IFERROR(IF(VLOOKUP(B24,'Job Openings'!$B$5:$I$1005,5,FALSE)=0,"",VLOOKUP(B24,'Job Openings'!$B$5:$I$1005,5,FALSE)),"")</f>
        <v/>
      </c>
      <c r="F24" s="53"/>
      <c r="G24" s="53"/>
      <c r="H24" s="54"/>
      <c r="I24" s="53"/>
      <c r="J24" s="53"/>
      <c r="K24" s="53" t="s">
        <v>89</v>
      </c>
      <c r="L24" s="53" t="s">
        <v>90</v>
      </c>
      <c r="M24" s="53" t="s">
        <v>89</v>
      </c>
      <c r="N24" s="144"/>
      <c r="O24" s="141"/>
      <c r="P24" s="53"/>
      <c r="Q24" s="53"/>
      <c r="R24" s="53"/>
      <c r="S24" s="89"/>
    </row>
    <row r="25" spans="2:21" ht="15" customHeight="1" x14ac:dyDescent="0.2">
      <c r="B25" s="143"/>
      <c r="C25" s="100" t="str">
        <f>IFERROR(IF(VLOOKUP(B25,'Job Openings'!$B$5:$I$1005,2,FALSE)=0,"",VLOOKUP(B25,'Job Openings'!$B$5:$I$1005,2,FALSE)),"")</f>
        <v/>
      </c>
      <c r="D25" s="100" t="str">
        <f>IFERROR(IF(VLOOKUP(B25,'Job Openings'!$B$5:$I$1005,3,FALSE)=0,"",VLOOKUP(B25,'Job Openings'!$B$5:$I$1005,3,FALSE)),"")</f>
        <v/>
      </c>
      <c r="E25" s="100" t="str">
        <f>IFERROR(IF(VLOOKUP(B25,'Job Openings'!$B$5:$I$1005,5,FALSE)=0,"",VLOOKUP(B25,'Job Openings'!$B$5:$I$1005,5,FALSE)),"")</f>
        <v/>
      </c>
      <c r="F25" s="53"/>
      <c r="G25" s="53"/>
      <c r="H25" s="54"/>
      <c r="I25" s="53"/>
      <c r="J25" s="53"/>
      <c r="K25" s="53" t="s">
        <v>89</v>
      </c>
      <c r="L25" s="53" t="s">
        <v>89</v>
      </c>
      <c r="M25" s="53" t="s">
        <v>89</v>
      </c>
      <c r="N25" s="144"/>
      <c r="O25" s="141"/>
      <c r="P25" s="53"/>
      <c r="Q25" s="53"/>
      <c r="R25" s="53"/>
      <c r="S25" s="89"/>
    </row>
    <row r="26" spans="2:21" ht="15" customHeight="1" x14ac:dyDescent="0.2">
      <c r="B26" s="143"/>
      <c r="C26" s="100" t="str">
        <f>IFERROR(IF(VLOOKUP(B26,'Job Openings'!$B$5:$I$1005,2,FALSE)=0,"",VLOOKUP(B26,'Job Openings'!$B$5:$I$1005,2,FALSE)),"")</f>
        <v/>
      </c>
      <c r="D26" s="100" t="str">
        <f>IFERROR(IF(VLOOKUP(B26,'Job Openings'!$B$5:$I$1005,3,FALSE)=0,"",VLOOKUP(B26,'Job Openings'!$B$5:$I$1005,3,FALSE)),"")</f>
        <v/>
      </c>
      <c r="E26" s="100" t="str">
        <f>IFERROR(IF(VLOOKUP(B26,'Job Openings'!$B$5:$I$1005,5,FALSE)=0,"",VLOOKUP(B26,'Job Openings'!$B$5:$I$1005,5,FALSE)),"")</f>
        <v/>
      </c>
      <c r="F26" s="53"/>
      <c r="G26" s="53"/>
      <c r="H26" s="54"/>
      <c r="I26" s="53"/>
      <c r="J26" s="53"/>
      <c r="K26" s="53" t="s">
        <v>90</v>
      </c>
      <c r="L26" s="53" t="s">
        <v>89</v>
      </c>
      <c r="M26" s="53" t="s">
        <v>89</v>
      </c>
      <c r="N26" s="144"/>
      <c r="O26" s="141"/>
      <c r="P26" s="53"/>
      <c r="Q26" s="53"/>
      <c r="R26" s="53"/>
      <c r="S26" s="89"/>
    </row>
    <row r="27" spans="2:21" ht="15" customHeight="1" x14ac:dyDescent="0.2">
      <c r="B27" s="143"/>
      <c r="C27" s="100" t="str">
        <f>IFERROR(IF(VLOOKUP(B27,'Job Openings'!$B$5:$I$1005,2,FALSE)=0,"",VLOOKUP(B27,'Job Openings'!$B$5:$I$1005,2,FALSE)),"")</f>
        <v/>
      </c>
      <c r="D27" s="100" t="str">
        <f>IFERROR(IF(VLOOKUP(B27,'Job Openings'!$B$5:$I$1005,3,FALSE)=0,"",VLOOKUP(B27,'Job Openings'!$B$5:$I$1005,3,FALSE)),"")</f>
        <v/>
      </c>
      <c r="E27" s="100" t="str">
        <f>IFERROR(IF(VLOOKUP(B27,'Job Openings'!$B$5:$I$1005,5,FALSE)=0,"",VLOOKUP(B27,'Job Openings'!$B$5:$I$1005,5,FALSE)),"")</f>
        <v/>
      </c>
      <c r="F27" s="53"/>
      <c r="G27" s="53"/>
      <c r="H27" s="54"/>
      <c r="I27" s="53"/>
      <c r="J27" s="53"/>
      <c r="K27" s="53" t="s">
        <v>90</v>
      </c>
      <c r="L27" s="53" t="s">
        <v>89</v>
      </c>
      <c r="M27" s="53" t="s">
        <v>89</v>
      </c>
      <c r="N27" s="144"/>
      <c r="O27" s="141"/>
      <c r="P27" s="53"/>
      <c r="Q27" s="53"/>
      <c r="R27" s="53"/>
      <c r="S27" s="89"/>
    </row>
    <row r="28" spans="2:21" ht="15" customHeight="1" x14ac:dyDescent="0.2">
      <c r="B28" s="143"/>
      <c r="C28" s="100" t="str">
        <f>IFERROR(IF(VLOOKUP(B28,'Job Openings'!$B$5:$I$1005,2,FALSE)=0,"",VLOOKUP(B28,'Job Openings'!$B$5:$I$1005,2,FALSE)),"")</f>
        <v/>
      </c>
      <c r="D28" s="100" t="str">
        <f>IFERROR(IF(VLOOKUP(B28,'Job Openings'!$B$5:$I$1005,3,FALSE)=0,"",VLOOKUP(B28,'Job Openings'!$B$5:$I$1005,3,FALSE)),"")</f>
        <v/>
      </c>
      <c r="E28" s="100" t="str">
        <f>IFERROR(IF(VLOOKUP(B28,'Job Openings'!$B$5:$I$1005,5,FALSE)=0,"",VLOOKUP(B28,'Job Openings'!$B$5:$I$1005,5,FALSE)),"")</f>
        <v/>
      </c>
      <c r="F28" s="53"/>
      <c r="G28" s="53"/>
      <c r="H28" s="54"/>
      <c r="I28" s="53"/>
      <c r="J28" s="53"/>
      <c r="K28" s="53" t="s">
        <v>90</v>
      </c>
      <c r="L28" s="53" t="s">
        <v>89</v>
      </c>
      <c r="M28" s="53" t="s">
        <v>89</v>
      </c>
      <c r="N28" s="144"/>
      <c r="O28" s="141"/>
      <c r="P28" s="53"/>
      <c r="Q28" s="53"/>
      <c r="R28" s="53"/>
      <c r="S28" s="89"/>
    </row>
    <row r="29" spans="2:21" ht="15" customHeight="1" x14ac:dyDescent="0.2">
      <c r="B29" s="143"/>
      <c r="C29" s="100" t="str">
        <f>IFERROR(IF(VLOOKUP(B29,'Job Openings'!$B$5:$I$1005,2,FALSE)=0,"",VLOOKUP(B29,'Job Openings'!$B$5:$I$1005,2,FALSE)),"")</f>
        <v/>
      </c>
      <c r="D29" s="100" t="str">
        <f>IFERROR(IF(VLOOKUP(B29,'Job Openings'!$B$5:$I$1005,3,FALSE)=0,"",VLOOKUP(B29,'Job Openings'!$B$5:$I$1005,3,FALSE)),"")</f>
        <v/>
      </c>
      <c r="E29" s="100" t="str">
        <f>IFERROR(IF(VLOOKUP(B29,'Job Openings'!$B$5:$I$1005,5,FALSE)=0,"",VLOOKUP(B29,'Job Openings'!$B$5:$I$1005,5,FALSE)),"")</f>
        <v/>
      </c>
      <c r="F29" s="53"/>
      <c r="G29" s="53"/>
      <c r="H29" s="54"/>
      <c r="I29" s="53"/>
      <c r="J29" s="53"/>
      <c r="K29" s="53" t="s">
        <v>90</v>
      </c>
      <c r="L29" s="53" t="s">
        <v>89</v>
      </c>
      <c r="M29" s="53" t="s">
        <v>89</v>
      </c>
      <c r="N29" s="144"/>
      <c r="O29" s="141"/>
      <c r="P29" s="53"/>
      <c r="Q29" s="53"/>
      <c r="R29" s="53"/>
      <c r="S29" s="89"/>
      <c r="U29" s="23"/>
    </row>
    <row r="30" spans="2:21" ht="15" customHeight="1" x14ac:dyDescent="0.2">
      <c r="B30" s="143"/>
      <c r="C30" s="100" t="str">
        <f>IFERROR(IF(VLOOKUP(B30,'Job Openings'!$B$5:$I$1005,2,FALSE)=0,"",VLOOKUP(B30,'Job Openings'!$B$5:$I$1005,2,FALSE)),"")</f>
        <v/>
      </c>
      <c r="D30" s="100" t="str">
        <f>IFERROR(IF(VLOOKUP(B30,'Job Openings'!$B$5:$I$1005,3,FALSE)=0,"",VLOOKUP(B30,'Job Openings'!$B$5:$I$1005,3,FALSE)),"")</f>
        <v/>
      </c>
      <c r="E30" s="100" t="str">
        <f>IFERROR(IF(VLOOKUP(B30,'Job Openings'!$B$5:$I$1005,5,FALSE)=0,"",VLOOKUP(B30,'Job Openings'!$B$5:$I$1005,5,FALSE)),"")</f>
        <v/>
      </c>
      <c r="F30" s="53"/>
      <c r="G30" s="53"/>
      <c r="H30" s="54"/>
      <c r="I30" s="53"/>
      <c r="J30" s="53"/>
      <c r="K30" s="53"/>
      <c r="L30" s="53"/>
      <c r="M30" s="53"/>
      <c r="N30" s="144"/>
      <c r="O30" s="141"/>
      <c r="P30" s="53"/>
      <c r="Q30" s="53"/>
      <c r="R30" s="53"/>
      <c r="S30" s="89"/>
    </row>
    <row r="31" spans="2:21" ht="15" customHeight="1" x14ac:dyDescent="0.2">
      <c r="B31" s="143"/>
      <c r="C31" s="100" t="str">
        <f>IFERROR(IF(VLOOKUP(B31,'Job Openings'!$B$5:$I$1005,2,FALSE)=0,"",VLOOKUP(B31,'Job Openings'!$B$5:$I$1005,2,FALSE)),"")</f>
        <v/>
      </c>
      <c r="D31" s="100" t="str">
        <f>IFERROR(IF(VLOOKUP(B31,'Job Openings'!$B$5:$I$1005,3,FALSE)=0,"",VLOOKUP(B31,'Job Openings'!$B$5:$I$1005,3,FALSE)),"")</f>
        <v/>
      </c>
      <c r="E31" s="100" t="str">
        <f>IFERROR(IF(VLOOKUP(B31,'Job Openings'!$B$5:$I$1005,5,FALSE)=0,"",VLOOKUP(B31,'Job Openings'!$B$5:$I$1005,5,FALSE)),"")</f>
        <v/>
      </c>
      <c r="F31" s="53"/>
      <c r="G31" s="53"/>
      <c r="H31" s="54"/>
      <c r="I31" s="53"/>
      <c r="J31" s="53"/>
      <c r="K31" s="53"/>
      <c r="L31" s="53"/>
      <c r="M31" s="53"/>
      <c r="N31" s="144"/>
      <c r="O31" s="141"/>
      <c r="P31" s="53"/>
      <c r="Q31" s="53"/>
      <c r="R31" s="53"/>
      <c r="S31" s="89"/>
    </row>
    <row r="32" spans="2:21" ht="15" customHeight="1" x14ac:dyDescent="0.2">
      <c r="B32" s="143"/>
      <c r="C32" s="100" t="str">
        <f>IFERROR(IF(VLOOKUP(B32,'Job Openings'!$B$5:$I$1005,2,FALSE)=0,"",VLOOKUP(B32,'Job Openings'!$B$5:$I$1005,2,FALSE)),"")</f>
        <v/>
      </c>
      <c r="D32" s="100" t="str">
        <f>IFERROR(IF(VLOOKUP(B32,'Job Openings'!$B$5:$I$1005,3,FALSE)=0,"",VLOOKUP(B32,'Job Openings'!$B$5:$I$1005,3,FALSE)),"")</f>
        <v/>
      </c>
      <c r="E32" s="100" t="str">
        <f>IFERROR(IF(VLOOKUP(B32,'Job Openings'!$B$5:$I$1005,5,FALSE)=0,"",VLOOKUP(B32,'Job Openings'!$B$5:$I$1005,5,FALSE)),"")</f>
        <v/>
      </c>
      <c r="F32" s="53"/>
      <c r="G32" s="53"/>
      <c r="H32" s="54"/>
      <c r="I32" s="53"/>
      <c r="J32" s="53"/>
      <c r="K32" s="53"/>
      <c r="L32" s="53"/>
      <c r="M32" s="53"/>
      <c r="N32" s="144"/>
      <c r="O32" s="141"/>
      <c r="P32" s="53"/>
      <c r="Q32" s="53"/>
      <c r="R32" s="53"/>
      <c r="S32" s="89"/>
    </row>
    <row r="33" spans="2:19" ht="15" customHeight="1" x14ac:dyDescent="0.2">
      <c r="B33" s="143"/>
      <c r="C33" s="100" t="str">
        <f>IFERROR(IF(VLOOKUP(B33,'Job Openings'!$B$5:$I$1005,2,FALSE)=0,"",VLOOKUP(B33,'Job Openings'!$B$5:$I$1005,2,FALSE)),"")</f>
        <v/>
      </c>
      <c r="D33" s="100" t="str">
        <f>IFERROR(IF(VLOOKUP(B33,'Job Openings'!$B$5:$I$1005,3,FALSE)=0,"",VLOOKUP(B33,'Job Openings'!$B$5:$I$1005,3,FALSE)),"")</f>
        <v/>
      </c>
      <c r="E33" s="100" t="str">
        <f>IFERROR(IF(VLOOKUP(B33,'Job Openings'!$B$5:$I$1005,5,FALSE)=0,"",VLOOKUP(B33,'Job Openings'!$B$5:$I$1005,5,FALSE)),"")</f>
        <v/>
      </c>
      <c r="F33" s="53"/>
      <c r="G33" s="53"/>
      <c r="H33" s="54"/>
      <c r="I33" s="53"/>
      <c r="J33" s="53"/>
      <c r="K33" s="53"/>
      <c r="L33" s="53"/>
      <c r="M33" s="53"/>
      <c r="N33" s="144"/>
      <c r="O33" s="141"/>
      <c r="P33" s="53"/>
      <c r="Q33" s="53"/>
      <c r="R33" s="53"/>
      <c r="S33" s="89"/>
    </row>
    <row r="34" spans="2:19" ht="15" customHeight="1" x14ac:dyDescent="0.2">
      <c r="B34" s="143"/>
      <c r="C34" s="100" t="str">
        <f>IFERROR(IF(VLOOKUP(B34,'Job Openings'!$B$5:$I$1005,2,FALSE)=0,"",VLOOKUP(B34,'Job Openings'!$B$5:$I$1005,2,FALSE)),"")</f>
        <v/>
      </c>
      <c r="D34" s="100" t="str">
        <f>IFERROR(IF(VLOOKUP(B34,'Job Openings'!$B$5:$I$1005,3,FALSE)=0,"",VLOOKUP(B34,'Job Openings'!$B$5:$I$1005,3,FALSE)),"")</f>
        <v/>
      </c>
      <c r="E34" s="100" t="str">
        <f>IFERROR(IF(VLOOKUP(B34,'Job Openings'!$B$5:$I$1005,5,FALSE)=0,"",VLOOKUP(B34,'Job Openings'!$B$5:$I$1005,5,FALSE)),"")</f>
        <v/>
      </c>
      <c r="F34" s="53"/>
      <c r="G34" s="53"/>
      <c r="H34" s="54"/>
      <c r="I34" s="53"/>
      <c r="J34" s="53"/>
      <c r="K34" s="53"/>
      <c r="L34" s="53"/>
      <c r="M34" s="53"/>
      <c r="N34" s="144"/>
      <c r="O34" s="141"/>
      <c r="P34" s="53"/>
      <c r="Q34" s="53"/>
      <c r="R34" s="53"/>
      <c r="S34" s="89"/>
    </row>
    <row r="35" spans="2:19" ht="15" customHeight="1" x14ac:dyDescent="0.2">
      <c r="B35" s="143"/>
      <c r="C35" s="100" t="str">
        <f>IFERROR(IF(VLOOKUP(B35,'Job Openings'!$B$5:$I$1005,2,FALSE)=0,"",VLOOKUP(B35,'Job Openings'!$B$5:$I$1005,2,FALSE)),"")</f>
        <v/>
      </c>
      <c r="D35" s="100" t="str">
        <f>IFERROR(IF(VLOOKUP(B35,'Job Openings'!$B$5:$I$1005,3,FALSE)=0,"",VLOOKUP(B35,'Job Openings'!$B$5:$I$1005,3,FALSE)),"")</f>
        <v/>
      </c>
      <c r="E35" s="100" t="str">
        <f>IFERROR(IF(VLOOKUP(B35,'Job Openings'!$B$5:$I$1005,5,FALSE)=0,"",VLOOKUP(B35,'Job Openings'!$B$5:$I$1005,5,FALSE)),"")</f>
        <v/>
      </c>
      <c r="F35" s="53"/>
      <c r="G35" s="53"/>
      <c r="H35" s="54"/>
      <c r="I35" s="53"/>
      <c r="J35" s="53"/>
      <c r="K35" s="53"/>
      <c r="L35" s="53"/>
      <c r="M35" s="53"/>
      <c r="N35" s="144"/>
      <c r="O35" s="141"/>
      <c r="P35" s="53"/>
      <c r="Q35" s="53"/>
      <c r="R35" s="53"/>
      <c r="S35" s="89"/>
    </row>
    <row r="36" spans="2:19" ht="15" customHeight="1" x14ac:dyDescent="0.2">
      <c r="B36" s="143"/>
      <c r="C36" s="100" t="str">
        <f>IFERROR(IF(VLOOKUP(B36,'Job Openings'!$B$5:$I$1005,2,FALSE)=0,"",VLOOKUP(B36,'Job Openings'!$B$5:$I$1005,2,FALSE)),"")</f>
        <v/>
      </c>
      <c r="D36" s="100" t="str">
        <f>IFERROR(IF(VLOOKUP(B36,'Job Openings'!$B$5:$I$1005,3,FALSE)=0,"",VLOOKUP(B36,'Job Openings'!$B$5:$I$1005,3,FALSE)),"")</f>
        <v/>
      </c>
      <c r="E36" s="100" t="str">
        <f>IFERROR(IF(VLOOKUP(B36,'Job Openings'!$B$5:$I$1005,5,FALSE)=0,"",VLOOKUP(B36,'Job Openings'!$B$5:$I$1005,5,FALSE)),"")</f>
        <v/>
      </c>
      <c r="F36" s="53"/>
      <c r="G36" s="53"/>
      <c r="H36" s="54"/>
      <c r="I36" s="53"/>
      <c r="J36" s="53"/>
      <c r="K36" s="53"/>
      <c r="L36" s="53"/>
      <c r="M36" s="53"/>
      <c r="N36" s="144"/>
      <c r="O36" s="141"/>
      <c r="P36" s="53"/>
      <c r="Q36" s="53"/>
      <c r="R36" s="53"/>
      <c r="S36" s="89"/>
    </row>
    <row r="37" spans="2:19" ht="15" customHeight="1" x14ac:dyDescent="0.2">
      <c r="B37" s="143"/>
      <c r="C37" s="100" t="str">
        <f>IFERROR(IF(VLOOKUP(B37,'Job Openings'!$B$5:$I$1005,2,FALSE)=0,"",VLOOKUP(B37,'Job Openings'!$B$5:$I$1005,2,FALSE)),"")</f>
        <v/>
      </c>
      <c r="D37" s="100" t="str">
        <f>IFERROR(IF(VLOOKUP(B37,'Job Openings'!$B$5:$I$1005,3,FALSE)=0,"",VLOOKUP(B37,'Job Openings'!$B$5:$I$1005,3,FALSE)),"")</f>
        <v/>
      </c>
      <c r="E37" s="100" t="str">
        <f>IFERROR(IF(VLOOKUP(B37,'Job Openings'!$B$5:$I$1005,5,FALSE)=0,"",VLOOKUP(B37,'Job Openings'!$B$5:$I$1005,5,FALSE)),"")</f>
        <v/>
      </c>
      <c r="F37" s="53"/>
      <c r="G37" s="53"/>
      <c r="H37" s="54"/>
      <c r="I37" s="53"/>
      <c r="J37" s="53"/>
      <c r="K37" s="53"/>
      <c r="L37" s="53"/>
      <c r="M37" s="53"/>
      <c r="N37" s="144"/>
      <c r="O37" s="141"/>
      <c r="P37" s="53"/>
      <c r="Q37" s="53"/>
      <c r="R37" s="53"/>
      <c r="S37" s="89"/>
    </row>
    <row r="38" spans="2:19" ht="15" customHeight="1" x14ac:dyDescent="0.2">
      <c r="B38" s="143"/>
      <c r="C38" s="100" t="str">
        <f>IFERROR(IF(VLOOKUP(B38,'Job Openings'!$B$5:$I$1005,2,FALSE)=0,"",VLOOKUP(B38,'Job Openings'!$B$5:$I$1005,2,FALSE)),"")</f>
        <v/>
      </c>
      <c r="D38" s="100" t="str">
        <f>IFERROR(IF(VLOOKUP(B38,'Job Openings'!$B$5:$I$1005,3,FALSE)=0,"",VLOOKUP(B38,'Job Openings'!$B$5:$I$1005,3,FALSE)),"")</f>
        <v/>
      </c>
      <c r="E38" s="100" t="str">
        <f>IFERROR(IF(VLOOKUP(B38,'Job Openings'!$B$5:$I$1005,5,FALSE)=0,"",VLOOKUP(B38,'Job Openings'!$B$5:$I$1005,5,FALSE)),"")</f>
        <v/>
      </c>
      <c r="F38" s="53"/>
      <c r="G38" s="53"/>
      <c r="H38" s="54"/>
      <c r="I38" s="53"/>
      <c r="J38" s="53"/>
      <c r="K38" s="53"/>
      <c r="L38" s="53"/>
      <c r="M38" s="53"/>
      <c r="N38" s="144"/>
      <c r="O38" s="141"/>
      <c r="P38" s="53"/>
      <c r="Q38" s="53"/>
      <c r="R38" s="53"/>
      <c r="S38" s="89"/>
    </row>
    <row r="39" spans="2:19" ht="15" customHeight="1" x14ac:dyDescent="0.2">
      <c r="B39" s="143"/>
      <c r="C39" s="100" t="str">
        <f>IFERROR(IF(VLOOKUP(B39,'Job Openings'!$B$5:$I$1005,2,FALSE)=0,"",VLOOKUP(B39,'Job Openings'!$B$5:$I$1005,2,FALSE)),"")</f>
        <v/>
      </c>
      <c r="D39" s="100" t="str">
        <f>IFERROR(IF(VLOOKUP(B39,'Job Openings'!$B$5:$I$1005,3,FALSE)=0,"",VLOOKUP(B39,'Job Openings'!$B$5:$I$1005,3,FALSE)),"")</f>
        <v/>
      </c>
      <c r="E39" s="100" t="str">
        <f>IFERROR(IF(VLOOKUP(B39,'Job Openings'!$B$5:$I$1005,5,FALSE)=0,"",VLOOKUP(B39,'Job Openings'!$B$5:$I$1005,5,FALSE)),"")</f>
        <v/>
      </c>
      <c r="F39" s="53"/>
      <c r="G39" s="53"/>
      <c r="H39" s="54"/>
      <c r="I39" s="53"/>
      <c r="J39" s="53"/>
      <c r="K39" s="53"/>
      <c r="L39" s="53"/>
      <c r="M39" s="53"/>
      <c r="N39" s="144"/>
      <c r="O39" s="141"/>
      <c r="P39" s="53"/>
      <c r="Q39" s="53"/>
      <c r="R39" s="53"/>
      <c r="S39" s="89"/>
    </row>
    <row r="40" spans="2:19" ht="15" customHeight="1" x14ac:dyDescent="0.2">
      <c r="B40" s="143"/>
      <c r="C40" s="100" t="str">
        <f>IFERROR(IF(VLOOKUP(B40,'Job Openings'!$B$5:$I$1005,2,FALSE)=0,"",VLOOKUP(B40,'Job Openings'!$B$5:$I$1005,2,FALSE)),"")</f>
        <v/>
      </c>
      <c r="D40" s="100" t="str">
        <f>IFERROR(IF(VLOOKUP(B40,'Job Openings'!$B$5:$I$1005,3,FALSE)=0,"",VLOOKUP(B40,'Job Openings'!$B$5:$I$1005,3,FALSE)),"")</f>
        <v/>
      </c>
      <c r="E40" s="100" t="str">
        <f>IFERROR(IF(VLOOKUP(B40,'Job Openings'!$B$5:$I$1005,5,FALSE)=0,"",VLOOKUP(B40,'Job Openings'!$B$5:$I$1005,5,FALSE)),"")</f>
        <v/>
      </c>
      <c r="F40" s="53"/>
      <c r="G40" s="53"/>
      <c r="H40" s="54"/>
      <c r="I40" s="53"/>
      <c r="J40" s="53"/>
      <c r="K40" s="53"/>
      <c r="L40" s="53"/>
      <c r="M40" s="53"/>
      <c r="N40" s="144"/>
      <c r="O40" s="141"/>
      <c r="P40" s="53"/>
      <c r="Q40" s="53"/>
      <c r="R40" s="53"/>
      <c r="S40" s="89"/>
    </row>
    <row r="41" spans="2:19" ht="15" customHeight="1" x14ac:dyDescent="0.2">
      <c r="B41" s="143"/>
      <c r="C41" s="100" t="str">
        <f>IFERROR(IF(VLOOKUP(B41,'Job Openings'!$B$5:$I$1005,2,FALSE)=0,"",VLOOKUP(B41,'Job Openings'!$B$5:$I$1005,2,FALSE)),"")</f>
        <v/>
      </c>
      <c r="D41" s="100" t="str">
        <f>IFERROR(IF(VLOOKUP(B41,'Job Openings'!$B$5:$I$1005,3,FALSE)=0,"",VLOOKUP(B41,'Job Openings'!$B$5:$I$1005,3,FALSE)),"")</f>
        <v/>
      </c>
      <c r="E41" s="100" t="str">
        <f>IFERROR(IF(VLOOKUP(B41,'Job Openings'!$B$5:$I$1005,5,FALSE)=0,"",VLOOKUP(B41,'Job Openings'!$B$5:$I$1005,5,FALSE)),"")</f>
        <v/>
      </c>
      <c r="F41" s="53"/>
      <c r="G41" s="53"/>
      <c r="H41" s="54"/>
      <c r="I41" s="53"/>
      <c r="J41" s="53"/>
      <c r="K41" s="53"/>
      <c r="L41" s="53"/>
      <c r="M41" s="53"/>
      <c r="N41" s="144"/>
      <c r="O41" s="141"/>
      <c r="P41" s="53"/>
      <c r="Q41" s="53"/>
      <c r="R41" s="53"/>
      <c r="S41" s="89"/>
    </row>
    <row r="42" spans="2:19" ht="15" customHeight="1" x14ac:dyDescent="0.2">
      <c r="B42" s="143"/>
      <c r="C42" s="100" t="str">
        <f>IFERROR(IF(VLOOKUP(B42,'Job Openings'!$B$5:$I$1005,2,FALSE)=0,"",VLOOKUP(B42,'Job Openings'!$B$5:$I$1005,2,FALSE)),"")</f>
        <v/>
      </c>
      <c r="D42" s="100" t="str">
        <f>IFERROR(IF(VLOOKUP(B42,'Job Openings'!$B$5:$I$1005,3,FALSE)=0,"",VLOOKUP(B42,'Job Openings'!$B$5:$I$1005,3,FALSE)),"")</f>
        <v/>
      </c>
      <c r="E42" s="100" t="str">
        <f>IFERROR(IF(VLOOKUP(B42,'Job Openings'!$B$5:$I$1005,5,FALSE)=0,"",VLOOKUP(B42,'Job Openings'!$B$5:$I$1005,5,FALSE)),"")</f>
        <v/>
      </c>
      <c r="F42" s="53"/>
      <c r="G42" s="53"/>
      <c r="H42" s="54"/>
      <c r="I42" s="53"/>
      <c r="J42" s="53"/>
      <c r="K42" s="53"/>
      <c r="L42" s="53"/>
      <c r="M42" s="53"/>
      <c r="N42" s="144"/>
      <c r="O42" s="141"/>
      <c r="P42" s="53"/>
      <c r="Q42" s="53"/>
      <c r="R42" s="53"/>
      <c r="S42" s="89"/>
    </row>
    <row r="43" spans="2:19" ht="15" customHeight="1" x14ac:dyDescent="0.2">
      <c r="B43" s="143"/>
      <c r="C43" s="100" t="str">
        <f>IFERROR(IF(VLOOKUP(B43,'Job Openings'!$B$5:$I$1005,2,FALSE)=0,"",VLOOKUP(B43,'Job Openings'!$B$5:$I$1005,2,FALSE)),"")</f>
        <v/>
      </c>
      <c r="D43" s="100" t="str">
        <f>IFERROR(IF(VLOOKUP(B43,'Job Openings'!$B$5:$I$1005,3,FALSE)=0,"",VLOOKUP(B43,'Job Openings'!$B$5:$I$1005,3,FALSE)),"")</f>
        <v/>
      </c>
      <c r="E43" s="100" t="str">
        <f>IFERROR(IF(VLOOKUP(B43,'Job Openings'!$B$5:$I$1005,5,FALSE)=0,"",VLOOKUP(B43,'Job Openings'!$B$5:$I$1005,5,FALSE)),"")</f>
        <v/>
      </c>
      <c r="F43" s="53"/>
      <c r="G43" s="53"/>
      <c r="H43" s="54"/>
      <c r="I43" s="53"/>
      <c r="J43" s="53"/>
      <c r="K43" s="53"/>
      <c r="L43" s="53"/>
      <c r="M43" s="53"/>
      <c r="N43" s="144"/>
      <c r="O43" s="141"/>
      <c r="P43" s="53"/>
      <c r="Q43" s="53"/>
      <c r="R43" s="53"/>
      <c r="S43" s="89"/>
    </row>
    <row r="44" spans="2:19" ht="15" customHeight="1" x14ac:dyDescent="0.2">
      <c r="B44" s="143"/>
      <c r="C44" s="100" t="str">
        <f>IFERROR(IF(VLOOKUP(B44,'Job Openings'!$B$5:$I$1005,2,FALSE)=0,"",VLOOKUP(B44,'Job Openings'!$B$5:$I$1005,2,FALSE)),"")</f>
        <v/>
      </c>
      <c r="D44" s="100" t="str">
        <f>IFERROR(IF(VLOOKUP(B44,'Job Openings'!$B$5:$I$1005,3,FALSE)=0,"",VLOOKUP(B44,'Job Openings'!$B$5:$I$1005,3,FALSE)),"")</f>
        <v/>
      </c>
      <c r="E44" s="100" t="str">
        <f>IFERROR(IF(VLOOKUP(B44,'Job Openings'!$B$5:$I$1005,5,FALSE)=0,"",VLOOKUP(B44,'Job Openings'!$B$5:$I$1005,5,FALSE)),"")</f>
        <v/>
      </c>
      <c r="F44" s="53"/>
      <c r="G44" s="53"/>
      <c r="H44" s="54"/>
      <c r="I44" s="53"/>
      <c r="J44" s="53"/>
      <c r="K44" s="53"/>
      <c r="L44" s="53"/>
      <c r="M44" s="53"/>
      <c r="N44" s="144"/>
      <c r="O44" s="141"/>
      <c r="P44" s="53"/>
      <c r="Q44" s="53"/>
      <c r="R44" s="53"/>
      <c r="S44" s="89"/>
    </row>
    <row r="45" spans="2:19" ht="15" customHeight="1" x14ac:dyDescent="0.2">
      <c r="B45" s="143"/>
      <c r="C45" s="100" t="str">
        <f>IFERROR(IF(VLOOKUP(B45,'Job Openings'!$B$5:$I$1005,2,FALSE)=0,"",VLOOKUP(B45,'Job Openings'!$B$5:$I$1005,2,FALSE)),"")</f>
        <v/>
      </c>
      <c r="D45" s="100" t="str">
        <f>IFERROR(IF(VLOOKUP(B45,'Job Openings'!$B$5:$I$1005,3,FALSE)=0,"",VLOOKUP(B45,'Job Openings'!$B$5:$I$1005,3,FALSE)),"")</f>
        <v/>
      </c>
      <c r="E45" s="100" t="str">
        <f>IFERROR(IF(VLOOKUP(B45,'Job Openings'!$B$5:$I$1005,5,FALSE)=0,"",VLOOKUP(B45,'Job Openings'!$B$5:$I$1005,5,FALSE)),"")</f>
        <v/>
      </c>
      <c r="F45" s="53"/>
      <c r="G45" s="53"/>
      <c r="H45" s="54"/>
      <c r="I45" s="53"/>
      <c r="J45" s="53"/>
      <c r="K45" s="53"/>
      <c r="L45" s="53"/>
      <c r="M45" s="53"/>
      <c r="N45" s="144"/>
      <c r="O45" s="141"/>
      <c r="P45" s="53"/>
      <c r="Q45" s="53"/>
      <c r="R45" s="53"/>
      <c r="S45" s="89"/>
    </row>
    <row r="46" spans="2:19" ht="15" customHeight="1" x14ac:dyDescent="0.2">
      <c r="B46" s="143"/>
      <c r="C46" s="100" t="str">
        <f>IFERROR(IF(VLOOKUP(B46,'Job Openings'!$B$5:$I$1005,2,FALSE)=0,"",VLOOKUP(B46,'Job Openings'!$B$5:$I$1005,2,FALSE)),"")</f>
        <v/>
      </c>
      <c r="D46" s="100" t="str">
        <f>IFERROR(IF(VLOOKUP(B46,'Job Openings'!$B$5:$I$1005,3,FALSE)=0,"",VLOOKUP(B46,'Job Openings'!$B$5:$I$1005,3,FALSE)),"")</f>
        <v/>
      </c>
      <c r="E46" s="100" t="str">
        <f>IFERROR(IF(VLOOKUP(B46,'Job Openings'!$B$5:$I$1005,5,FALSE)=0,"",VLOOKUP(B46,'Job Openings'!$B$5:$I$1005,5,FALSE)),"")</f>
        <v/>
      </c>
      <c r="F46" s="53"/>
      <c r="G46" s="53"/>
      <c r="H46" s="54"/>
      <c r="I46" s="53"/>
      <c r="J46" s="53"/>
      <c r="K46" s="53"/>
      <c r="L46" s="53"/>
      <c r="M46" s="53"/>
      <c r="N46" s="144"/>
      <c r="O46" s="141"/>
      <c r="P46" s="53"/>
      <c r="Q46" s="53"/>
      <c r="R46" s="53"/>
      <c r="S46" s="89"/>
    </row>
    <row r="47" spans="2:19" ht="15" customHeight="1" x14ac:dyDescent="0.2">
      <c r="B47" s="143"/>
      <c r="C47" s="100" t="str">
        <f>IFERROR(IF(VLOOKUP(B47,'Job Openings'!$B$5:$I$1005,2,FALSE)=0,"",VLOOKUP(B47,'Job Openings'!$B$5:$I$1005,2,FALSE)),"")</f>
        <v/>
      </c>
      <c r="D47" s="100" t="str">
        <f>IFERROR(IF(VLOOKUP(B47,'Job Openings'!$B$5:$I$1005,3,FALSE)=0,"",VLOOKUP(B47,'Job Openings'!$B$5:$I$1005,3,FALSE)),"")</f>
        <v/>
      </c>
      <c r="E47" s="100" t="str">
        <f>IFERROR(IF(VLOOKUP(B47,'Job Openings'!$B$5:$I$1005,5,FALSE)=0,"",VLOOKUP(B47,'Job Openings'!$B$5:$I$1005,5,FALSE)),"")</f>
        <v/>
      </c>
      <c r="F47" s="53"/>
      <c r="G47" s="53"/>
      <c r="H47" s="54"/>
      <c r="I47" s="53"/>
      <c r="J47" s="53"/>
      <c r="K47" s="53"/>
      <c r="L47" s="53"/>
      <c r="M47" s="53"/>
      <c r="N47" s="144"/>
      <c r="O47" s="141"/>
      <c r="P47" s="53"/>
      <c r="Q47" s="53"/>
      <c r="R47" s="53"/>
      <c r="S47" s="89"/>
    </row>
    <row r="48" spans="2:19" ht="15" customHeight="1" x14ac:dyDescent="0.2">
      <c r="B48" s="143"/>
      <c r="C48" s="100" t="str">
        <f>IFERROR(IF(VLOOKUP(B48,'Job Openings'!$B$5:$I$1005,2,FALSE)=0,"",VLOOKUP(B48,'Job Openings'!$B$5:$I$1005,2,FALSE)),"")</f>
        <v/>
      </c>
      <c r="D48" s="100" t="str">
        <f>IFERROR(IF(VLOOKUP(B48,'Job Openings'!$B$5:$I$1005,3,FALSE)=0,"",VLOOKUP(B48,'Job Openings'!$B$5:$I$1005,3,FALSE)),"")</f>
        <v/>
      </c>
      <c r="E48" s="100" t="str">
        <f>IFERROR(IF(VLOOKUP(B48,'Job Openings'!$B$5:$I$1005,5,FALSE)=0,"",VLOOKUP(B48,'Job Openings'!$B$5:$I$1005,5,FALSE)),"")</f>
        <v/>
      </c>
      <c r="F48" s="53"/>
      <c r="G48" s="53"/>
      <c r="H48" s="54"/>
      <c r="I48" s="53"/>
      <c r="J48" s="53"/>
      <c r="K48" s="53"/>
      <c r="L48" s="53"/>
      <c r="M48" s="53"/>
      <c r="N48" s="144"/>
      <c r="O48" s="141"/>
      <c r="P48" s="53"/>
      <c r="Q48" s="53"/>
      <c r="R48" s="53"/>
      <c r="S48" s="89"/>
    </row>
    <row r="49" spans="2:19" ht="15" customHeight="1" x14ac:dyDescent="0.2">
      <c r="B49" s="143"/>
      <c r="C49" s="100" t="str">
        <f>IFERROR(IF(VLOOKUP(B49,'Job Openings'!$B$5:$I$1005,2,FALSE)=0,"",VLOOKUP(B49,'Job Openings'!$B$5:$I$1005,2,FALSE)),"")</f>
        <v/>
      </c>
      <c r="D49" s="100" t="str">
        <f>IFERROR(IF(VLOOKUP(B49,'Job Openings'!$B$5:$I$1005,3,FALSE)=0,"",VLOOKUP(B49,'Job Openings'!$B$5:$I$1005,3,FALSE)),"")</f>
        <v/>
      </c>
      <c r="E49" s="100" t="str">
        <f>IFERROR(IF(VLOOKUP(B49,'Job Openings'!$B$5:$I$1005,5,FALSE)=0,"",VLOOKUP(B49,'Job Openings'!$B$5:$I$1005,5,FALSE)),"")</f>
        <v/>
      </c>
      <c r="F49" s="53"/>
      <c r="G49" s="53"/>
      <c r="H49" s="54"/>
      <c r="I49" s="53"/>
      <c r="J49" s="53"/>
      <c r="K49" s="53"/>
      <c r="L49" s="53"/>
      <c r="M49" s="53"/>
      <c r="N49" s="144"/>
      <c r="O49" s="141"/>
      <c r="P49" s="53"/>
      <c r="Q49" s="53"/>
      <c r="R49" s="53"/>
      <c r="S49" s="89"/>
    </row>
    <row r="50" spans="2:19" ht="15" customHeight="1" x14ac:dyDescent="0.2">
      <c r="B50" s="143"/>
      <c r="C50" s="100" t="str">
        <f>IFERROR(IF(VLOOKUP(B50,'Job Openings'!$B$5:$I$1005,2,FALSE)=0,"",VLOOKUP(B50,'Job Openings'!$B$5:$I$1005,2,FALSE)),"")</f>
        <v/>
      </c>
      <c r="D50" s="100" t="str">
        <f>IFERROR(IF(VLOOKUP(B50,'Job Openings'!$B$5:$I$1005,3,FALSE)=0,"",VLOOKUP(B50,'Job Openings'!$B$5:$I$1005,3,FALSE)),"")</f>
        <v/>
      </c>
      <c r="E50" s="100" t="str">
        <f>IFERROR(IF(VLOOKUP(B50,'Job Openings'!$B$5:$I$1005,5,FALSE)=0,"",VLOOKUP(B50,'Job Openings'!$B$5:$I$1005,5,FALSE)),"")</f>
        <v/>
      </c>
      <c r="F50" s="53"/>
      <c r="G50" s="53"/>
      <c r="H50" s="54"/>
      <c r="I50" s="53"/>
      <c r="J50" s="53"/>
      <c r="K50" s="53"/>
      <c r="L50" s="53"/>
      <c r="M50" s="53"/>
      <c r="N50" s="144"/>
      <c r="O50" s="141"/>
      <c r="P50" s="53"/>
      <c r="Q50" s="53"/>
      <c r="R50" s="53"/>
      <c r="S50" s="89"/>
    </row>
    <row r="51" spans="2:19" ht="15" customHeight="1" x14ac:dyDescent="0.2">
      <c r="B51" s="143"/>
      <c r="C51" s="100" t="str">
        <f>IFERROR(IF(VLOOKUP(B51,'Job Openings'!$B$5:$I$1005,2,FALSE)=0,"",VLOOKUP(B51,'Job Openings'!$B$5:$I$1005,2,FALSE)),"")</f>
        <v/>
      </c>
      <c r="D51" s="100" t="str">
        <f>IFERROR(IF(VLOOKUP(B51,'Job Openings'!$B$5:$I$1005,3,FALSE)=0,"",VLOOKUP(B51,'Job Openings'!$B$5:$I$1005,3,FALSE)),"")</f>
        <v/>
      </c>
      <c r="E51" s="100" t="str">
        <f>IFERROR(IF(VLOOKUP(B51,'Job Openings'!$B$5:$I$1005,5,FALSE)=0,"",VLOOKUP(B51,'Job Openings'!$B$5:$I$1005,5,FALSE)),"")</f>
        <v/>
      </c>
      <c r="F51" s="53"/>
      <c r="G51" s="53"/>
      <c r="H51" s="54"/>
      <c r="I51" s="53"/>
      <c r="J51" s="53"/>
      <c r="K51" s="53"/>
      <c r="L51" s="53"/>
      <c r="M51" s="53"/>
      <c r="N51" s="144"/>
      <c r="O51" s="141"/>
      <c r="P51" s="53"/>
      <c r="Q51" s="53"/>
      <c r="R51" s="53"/>
      <c r="S51" s="89"/>
    </row>
    <row r="52" spans="2:19" ht="15" customHeight="1" x14ac:dyDescent="0.2">
      <c r="B52" s="143"/>
      <c r="C52" s="100" t="str">
        <f>IFERROR(IF(VLOOKUP(B52,'Job Openings'!$B$5:$I$1005,2,FALSE)=0,"",VLOOKUP(B52,'Job Openings'!$B$5:$I$1005,2,FALSE)),"")</f>
        <v/>
      </c>
      <c r="D52" s="100" t="str">
        <f>IFERROR(IF(VLOOKUP(B52,'Job Openings'!$B$5:$I$1005,3,FALSE)=0,"",VLOOKUP(B52,'Job Openings'!$B$5:$I$1005,3,FALSE)),"")</f>
        <v/>
      </c>
      <c r="E52" s="100" t="str">
        <f>IFERROR(IF(VLOOKUP(B52,'Job Openings'!$B$5:$I$1005,5,FALSE)=0,"",VLOOKUP(B52,'Job Openings'!$B$5:$I$1005,5,FALSE)),"")</f>
        <v/>
      </c>
      <c r="F52" s="53"/>
      <c r="G52" s="53"/>
      <c r="H52" s="54"/>
      <c r="I52" s="53"/>
      <c r="J52" s="53"/>
      <c r="K52" s="53"/>
      <c r="L52" s="53"/>
      <c r="M52" s="53"/>
      <c r="N52" s="144"/>
      <c r="O52" s="141"/>
      <c r="P52" s="53"/>
      <c r="Q52" s="53"/>
      <c r="R52" s="53"/>
      <c r="S52" s="89"/>
    </row>
    <row r="53" spans="2:19" ht="15" customHeight="1" x14ac:dyDescent="0.2">
      <c r="B53" s="143"/>
      <c r="C53" s="100" t="str">
        <f>IFERROR(IF(VLOOKUP(B53,'Job Openings'!$B$5:$I$1005,2,FALSE)=0,"",VLOOKUP(B53,'Job Openings'!$B$5:$I$1005,2,FALSE)),"")</f>
        <v/>
      </c>
      <c r="D53" s="100" t="str">
        <f>IFERROR(IF(VLOOKUP(B53,'Job Openings'!$B$5:$I$1005,3,FALSE)=0,"",VLOOKUP(B53,'Job Openings'!$B$5:$I$1005,3,FALSE)),"")</f>
        <v/>
      </c>
      <c r="E53" s="100" t="str">
        <f>IFERROR(IF(VLOOKUP(B53,'Job Openings'!$B$5:$I$1005,5,FALSE)=0,"",VLOOKUP(B53,'Job Openings'!$B$5:$I$1005,5,FALSE)),"")</f>
        <v/>
      </c>
      <c r="F53" s="53"/>
      <c r="G53" s="53"/>
      <c r="H53" s="54"/>
      <c r="I53" s="53"/>
      <c r="J53" s="53"/>
      <c r="K53" s="53"/>
      <c r="L53" s="53"/>
      <c r="M53" s="53"/>
      <c r="N53" s="144"/>
      <c r="O53" s="141"/>
      <c r="P53" s="53"/>
      <c r="Q53" s="53"/>
      <c r="R53" s="53"/>
      <c r="S53" s="89"/>
    </row>
    <row r="54" spans="2:19" ht="15" customHeight="1" x14ac:dyDescent="0.2">
      <c r="B54" s="143"/>
      <c r="C54" s="100" t="str">
        <f>IFERROR(IF(VLOOKUP(B54,'Job Openings'!$B$5:$I$1005,2,FALSE)=0,"",VLOOKUP(B54,'Job Openings'!$B$5:$I$1005,2,FALSE)),"")</f>
        <v/>
      </c>
      <c r="D54" s="100" t="str">
        <f>IFERROR(IF(VLOOKUP(B54,'Job Openings'!$B$5:$I$1005,3,FALSE)=0,"",VLOOKUP(B54,'Job Openings'!$B$5:$I$1005,3,FALSE)),"")</f>
        <v/>
      </c>
      <c r="E54" s="100" t="str">
        <f>IFERROR(IF(VLOOKUP(B54,'Job Openings'!$B$5:$I$1005,5,FALSE)=0,"",VLOOKUP(B54,'Job Openings'!$B$5:$I$1005,5,FALSE)),"")</f>
        <v/>
      </c>
      <c r="F54" s="53"/>
      <c r="G54" s="53"/>
      <c r="H54" s="54"/>
      <c r="I54" s="53"/>
      <c r="J54" s="53"/>
      <c r="K54" s="53"/>
      <c r="L54" s="53"/>
      <c r="M54" s="53"/>
      <c r="N54" s="144"/>
      <c r="O54" s="141"/>
      <c r="P54" s="53"/>
      <c r="Q54" s="53"/>
      <c r="R54" s="53"/>
      <c r="S54" s="89"/>
    </row>
    <row r="55" spans="2:19" ht="15" customHeight="1" x14ac:dyDescent="0.2">
      <c r="B55" s="143"/>
      <c r="C55" s="100" t="str">
        <f>IFERROR(IF(VLOOKUP(B55,'Job Openings'!$B$5:$I$1005,2,FALSE)=0,"",VLOOKUP(B55,'Job Openings'!$B$5:$I$1005,2,FALSE)),"")</f>
        <v/>
      </c>
      <c r="D55" s="100" t="str">
        <f>IFERROR(IF(VLOOKUP(B55,'Job Openings'!$B$5:$I$1005,3,FALSE)=0,"",VLOOKUP(B55,'Job Openings'!$B$5:$I$1005,3,FALSE)),"")</f>
        <v/>
      </c>
      <c r="E55" s="100" t="str">
        <f>IFERROR(IF(VLOOKUP(B55,'Job Openings'!$B$5:$I$1005,5,FALSE)=0,"",VLOOKUP(B55,'Job Openings'!$B$5:$I$1005,5,FALSE)),"")</f>
        <v/>
      </c>
      <c r="F55" s="53"/>
      <c r="G55" s="53"/>
      <c r="H55" s="54"/>
      <c r="I55" s="53"/>
      <c r="J55" s="53"/>
      <c r="K55" s="53"/>
      <c r="L55" s="53"/>
      <c r="M55" s="53"/>
      <c r="N55" s="144"/>
      <c r="O55" s="141"/>
      <c r="P55" s="53"/>
      <c r="Q55" s="53"/>
      <c r="R55" s="53"/>
      <c r="S55" s="89"/>
    </row>
    <row r="56" spans="2:19" ht="15" customHeight="1" x14ac:dyDescent="0.2">
      <c r="B56" s="143"/>
      <c r="C56" s="100" t="str">
        <f>IFERROR(IF(VLOOKUP(B56,'Job Openings'!$B$5:$I$1005,2,FALSE)=0,"",VLOOKUP(B56,'Job Openings'!$B$5:$I$1005,2,FALSE)),"")</f>
        <v/>
      </c>
      <c r="D56" s="100" t="str">
        <f>IFERROR(IF(VLOOKUP(B56,'Job Openings'!$B$5:$I$1005,3,FALSE)=0,"",VLOOKUP(B56,'Job Openings'!$B$5:$I$1005,3,FALSE)),"")</f>
        <v/>
      </c>
      <c r="E56" s="100" t="str">
        <f>IFERROR(IF(VLOOKUP(B56,'Job Openings'!$B$5:$I$1005,5,FALSE)=0,"",VLOOKUP(B56,'Job Openings'!$B$5:$I$1005,5,FALSE)),"")</f>
        <v/>
      </c>
      <c r="F56" s="53"/>
      <c r="G56" s="53"/>
      <c r="H56" s="54"/>
      <c r="I56" s="53"/>
      <c r="J56" s="53"/>
      <c r="K56" s="53"/>
      <c r="L56" s="53"/>
      <c r="M56" s="53"/>
      <c r="N56" s="144"/>
      <c r="O56" s="141"/>
      <c r="P56" s="53"/>
      <c r="Q56" s="53"/>
      <c r="R56" s="53"/>
      <c r="S56" s="89"/>
    </row>
    <row r="57" spans="2:19" ht="15" customHeight="1" x14ac:dyDescent="0.2">
      <c r="B57" s="143"/>
      <c r="C57" s="100" t="str">
        <f>IFERROR(IF(VLOOKUP(B57,'Job Openings'!$B$5:$I$1005,2,FALSE)=0,"",VLOOKUP(B57,'Job Openings'!$B$5:$I$1005,2,FALSE)),"")</f>
        <v/>
      </c>
      <c r="D57" s="100" t="str">
        <f>IFERROR(IF(VLOOKUP(B57,'Job Openings'!$B$5:$I$1005,3,FALSE)=0,"",VLOOKUP(B57,'Job Openings'!$B$5:$I$1005,3,FALSE)),"")</f>
        <v/>
      </c>
      <c r="E57" s="100" t="str">
        <f>IFERROR(IF(VLOOKUP(B57,'Job Openings'!$B$5:$I$1005,5,FALSE)=0,"",VLOOKUP(B57,'Job Openings'!$B$5:$I$1005,5,FALSE)),"")</f>
        <v/>
      </c>
      <c r="F57" s="53"/>
      <c r="G57" s="53"/>
      <c r="H57" s="54"/>
      <c r="I57" s="53"/>
      <c r="J57" s="53"/>
      <c r="K57" s="53"/>
      <c r="L57" s="53"/>
      <c r="M57" s="53"/>
      <c r="N57" s="144"/>
      <c r="O57" s="141"/>
      <c r="P57" s="53"/>
      <c r="Q57" s="53"/>
      <c r="R57" s="53"/>
      <c r="S57" s="89"/>
    </row>
    <row r="58" spans="2:19" ht="15" customHeight="1" x14ac:dyDescent="0.2">
      <c r="B58" s="143"/>
      <c r="C58" s="100" t="str">
        <f>IFERROR(IF(VLOOKUP(B58,'Job Openings'!$B$5:$I$1005,2,FALSE)=0,"",VLOOKUP(B58,'Job Openings'!$B$5:$I$1005,2,FALSE)),"")</f>
        <v/>
      </c>
      <c r="D58" s="100" t="str">
        <f>IFERROR(IF(VLOOKUP(B58,'Job Openings'!$B$5:$I$1005,3,FALSE)=0,"",VLOOKUP(B58,'Job Openings'!$B$5:$I$1005,3,FALSE)),"")</f>
        <v/>
      </c>
      <c r="E58" s="100" t="str">
        <f>IFERROR(IF(VLOOKUP(B58,'Job Openings'!$B$5:$I$1005,5,FALSE)=0,"",VLOOKUP(B58,'Job Openings'!$B$5:$I$1005,5,FALSE)),"")</f>
        <v/>
      </c>
      <c r="F58" s="53"/>
      <c r="G58" s="53"/>
      <c r="H58" s="54"/>
      <c r="I58" s="53"/>
      <c r="J58" s="53"/>
      <c r="K58" s="53"/>
      <c r="L58" s="53"/>
      <c r="M58" s="53"/>
      <c r="N58" s="144"/>
      <c r="O58" s="141"/>
      <c r="P58" s="53"/>
      <c r="Q58" s="53"/>
      <c r="R58" s="53"/>
      <c r="S58" s="89"/>
    </row>
    <row r="59" spans="2:19" ht="15" customHeight="1" x14ac:dyDescent="0.2">
      <c r="B59" s="143"/>
      <c r="C59" s="100" t="str">
        <f>IFERROR(IF(VLOOKUP(B59,'Job Openings'!$B$5:$I$1005,2,FALSE)=0,"",VLOOKUP(B59,'Job Openings'!$B$5:$I$1005,2,FALSE)),"")</f>
        <v/>
      </c>
      <c r="D59" s="100" t="str">
        <f>IFERROR(IF(VLOOKUP(B59,'Job Openings'!$B$5:$I$1005,3,FALSE)=0,"",VLOOKUP(B59,'Job Openings'!$B$5:$I$1005,3,FALSE)),"")</f>
        <v/>
      </c>
      <c r="E59" s="100" t="str">
        <f>IFERROR(IF(VLOOKUP(B59,'Job Openings'!$B$5:$I$1005,5,FALSE)=0,"",VLOOKUP(B59,'Job Openings'!$B$5:$I$1005,5,FALSE)),"")</f>
        <v/>
      </c>
      <c r="F59" s="53"/>
      <c r="G59" s="53"/>
      <c r="H59" s="54"/>
      <c r="I59" s="53"/>
      <c r="J59" s="53"/>
      <c r="K59" s="53"/>
      <c r="L59" s="53"/>
      <c r="M59" s="53"/>
      <c r="N59" s="144"/>
      <c r="O59" s="141"/>
      <c r="P59" s="53"/>
      <c r="Q59" s="53"/>
      <c r="R59" s="53"/>
      <c r="S59" s="89"/>
    </row>
    <row r="60" spans="2:19" ht="15" customHeight="1" x14ac:dyDescent="0.2">
      <c r="B60" s="143"/>
      <c r="C60" s="100" t="str">
        <f>IFERROR(IF(VLOOKUP(B60,'Job Openings'!$B$5:$I$1005,2,FALSE)=0,"",VLOOKUP(B60,'Job Openings'!$B$5:$I$1005,2,FALSE)),"")</f>
        <v/>
      </c>
      <c r="D60" s="100" t="str">
        <f>IFERROR(IF(VLOOKUP(B60,'Job Openings'!$B$5:$I$1005,3,FALSE)=0,"",VLOOKUP(B60,'Job Openings'!$B$5:$I$1005,3,FALSE)),"")</f>
        <v/>
      </c>
      <c r="E60" s="100" t="str">
        <f>IFERROR(IF(VLOOKUP(B60,'Job Openings'!$B$5:$I$1005,5,FALSE)=0,"",VLOOKUP(B60,'Job Openings'!$B$5:$I$1005,5,FALSE)),"")</f>
        <v/>
      </c>
      <c r="F60" s="53"/>
      <c r="G60" s="53"/>
      <c r="H60" s="54"/>
      <c r="I60" s="53"/>
      <c r="J60" s="53"/>
      <c r="K60" s="53"/>
      <c r="L60" s="53"/>
      <c r="M60" s="53"/>
      <c r="N60" s="144"/>
      <c r="O60" s="141"/>
      <c r="P60" s="53"/>
      <c r="Q60" s="53"/>
      <c r="R60" s="53"/>
      <c r="S60" s="89"/>
    </row>
    <row r="61" spans="2:19" ht="15" customHeight="1" x14ac:dyDescent="0.2">
      <c r="B61" s="143"/>
      <c r="C61" s="100" t="str">
        <f>IFERROR(IF(VLOOKUP(B61,'Job Openings'!$B$5:$I$1005,2,FALSE)=0,"",VLOOKUP(B61,'Job Openings'!$B$5:$I$1005,2,FALSE)),"")</f>
        <v/>
      </c>
      <c r="D61" s="100" t="str">
        <f>IFERROR(IF(VLOOKUP(B61,'Job Openings'!$B$5:$I$1005,3,FALSE)=0,"",VLOOKUP(B61,'Job Openings'!$B$5:$I$1005,3,FALSE)),"")</f>
        <v/>
      </c>
      <c r="E61" s="100" t="str">
        <f>IFERROR(IF(VLOOKUP(B61,'Job Openings'!$B$5:$I$1005,5,FALSE)=0,"",VLOOKUP(B61,'Job Openings'!$B$5:$I$1005,5,FALSE)),"")</f>
        <v/>
      </c>
      <c r="F61" s="53"/>
      <c r="G61" s="53"/>
      <c r="H61" s="54"/>
      <c r="I61" s="53"/>
      <c r="J61" s="53"/>
      <c r="K61" s="53"/>
      <c r="L61" s="53"/>
      <c r="M61" s="53"/>
      <c r="N61" s="144"/>
      <c r="O61" s="141"/>
      <c r="P61" s="53"/>
      <c r="Q61" s="53"/>
      <c r="R61" s="53"/>
      <c r="S61" s="89"/>
    </row>
    <row r="62" spans="2:19" ht="15" customHeight="1" x14ac:dyDescent="0.2">
      <c r="B62" s="143"/>
      <c r="C62" s="100" t="str">
        <f>IFERROR(IF(VLOOKUP(B62,'Job Openings'!$B$5:$I$1005,2,FALSE)=0,"",VLOOKUP(B62,'Job Openings'!$B$5:$I$1005,2,FALSE)),"")</f>
        <v/>
      </c>
      <c r="D62" s="100" t="str">
        <f>IFERROR(IF(VLOOKUP(B62,'Job Openings'!$B$5:$I$1005,3,FALSE)=0,"",VLOOKUP(B62,'Job Openings'!$B$5:$I$1005,3,FALSE)),"")</f>
        <v/>
      </c>
      <c r="E62" s="100" t="str">
        <f>IFERROR(IF(VLOOKUP(B62,'Job Openings'!$B$5:$I$1005,5,FALSE)=0,"",VLOOKUP(B62,'Job Openings'!$B$5:$I$1005,5,FALSE)),"")</f>
        <v/>
      </c>
      <c r="F62" s="53"/>
      <c r="G62" s="53"/>
      <c r="H62" s="54"/>
      <c r="I62" s="53"/>
      <c r="J62" s="53"/>
      <c r="K62" s="53"/>
      <c r="L62" s="53"/>
      <c r="M62" s="53"/>
      <c r="N62" s="144"/>
      <c r="O62" s="141"/>
      <c r="P62" s="53"/>
      <c r="Q62" s="53"/>
      <c r="R62" s="53"/>
      <c r="S62" s="89"/>
    </row>
    <row r="63" spans="2:19" ht="15" customHeight="1" x14ac:dyDescent="0.2">
      <c r="B63" s="143"/>
      <c r="C63" s="100" t="str">
        <f>IFERROR(IF(VLOOKUP(B63,'Job Openings'!$B$5:$I$1005,2,FALSE)=0,"",VLOOKUP(B63,'Job Openings'!$B$5:$I$1005,2,FALSE)),"")</f>
        <v/>
      </c>
      <c r="D63" s="100" t="str">
        <f>IFERROR(IF(VLOOKUP(B63,'Job Openings'!$B$5:$I$1005,3,FALSE)=0,"",VLOOKUP(B63,'Job Openings'!$B$5:$I$1005,3,FALSE)),"")</f>
        <v/>
      </c>
      <c r="E63" s="100" t="str">
        <f>IFERROR(IF(VLOOKUP(B63,'Job Openings'!$B$5:$I$1005,5,FALSE)=0,"",VLOOKUP(B63,'Job Openings'!$B$5:$I$1005,5,FALSE)),"")</f>
        <v/>
      </c>
      <c r="F63" s="53"/>
      <c r="G63" s="53"/>
      <c r="H63" s="54"/>
      <c r="I63" s="53"/>
      <c r="J63" s="53"/>
      <c r="K63" s="53"/>
      <c r="L63" s="53"/>
      <c r="M63" s="53"/>
      <c r="N63" s="144"/>
      <c r="O63" s="141"/>
      <c r="P63" s="53"/>
      <c r="Q63" s="53"/>
      <c r="R63" s="53"/>
      <c r="S63" s="89"/>
    </row>
    <row r="64" spans="2:19" ht="15" customHeight="1" x14ac:dyDescent="0.2">
      <c r="B64" s="143"/>
      <c r="C64" s="100" t="str">
        <f>IFERROR(IF(VLOOKUP(B64,'Job Openings'!$B$5:$I$1005,2,FALSE)=0,"",VLOOKUP(B64,'Job Openings'!$B$5:$I$1005,2,FALSE)),"")</f>
        <v/>
      </c>
      <c r="D64" s="100" t="str">
        <f>IFERROR(IF(VLOOKUP(B64,'Job Openings'!$B$5:$I$1005,3,FALSE)=0,"",VLOOKUP(B64,'Job Openings'!$B$5:$I$1005,3,FALSE)),"")</f>
        <v/>
      </c>
      <c r="E64" s="100" t="str">
        <f>IFERROR(IF(VLOOKUP(B64,'Job Openings'!$B$5:$I$1005,5,FALSE)=0,"",VLOOKUP(B64,'Job Openings'!$B$5:$I$1005,5,FALSE)),"")</f>
        <v/>
      </c>
      <c r="F64" s="53"/>
      <c r="G64" s="53"/>
      <c r="H64" s="54"/>
      <c r="I64" s="53"/>
      <c r="J64" s="53"/>
      <c r="K64" s="53"/>
      <c r="L64" s="53"/>
      <c r="M64" s="53"/>
      <c r="N64" s="144"/>
      <c r="O64" s="141"/>
      <c r="P64" s="53"/>
      <c r="Q64" s="53"/>
      <c r="R64" s="53"/>
      <c r="S64" s="89"/>
    </row>
    <row r="65" spans="2:19" ht="15" customHeight="1" x14ac:dyDescent="0.2">
      <c r="B65" s="143"/>
      <c r="C65" s="100" t="str">
        <f>IFERROR(IF(VLOOKUP(B65,'Job Openings'!$B$5:$I$1005,2,FALSE)=0,"",VLOOKUP(B65,'Job Openings'!$B$5:$I$1005,2,FALSE)),"")</f>
        <v/>
      </c>
      <c r="D65" s="100" t="str">
        <f>IFERROR(IF(VLOOKUP(B65,'Job Openings'!$B$5:$I$1005,3,FALSE)=0,"",VLOOKUP(B65,'Job Openings'!$B$5:$I$1005,3,FALSE)),"")</f>
        <v/>
      </c>
      <c r="E65" s="100" t="str">
        <f>IFERROR(IF(VLOOKUP(B65,'Job Openings'!$B$5:$I$1005,5,FALSE)=0,"",VLOOKUP(B65,'Job Openings'!$B$5:$I$1005,5,FALSE)),"")</f>
        <v/>
      </c>
      <c r="F65" s="53"/>
      <c r="G65" s="53"/>
      <c r="H65" s="54"/>
      <c r="I65" s="53"/>
      <c r="J65" s="53"/>
      <c r="K65" s="53"/>
      <c r="L65" s="53"/>
      <c r="M65" s="53"/>
      <c r="N65" s="144"/>
      <c r="O65" s="141"/>
      <c r="P65" s="53"/>
      <c r="Q65" s="53"/>
      <c r="R65" s="53"/>
      <c r="S65" s="89"/>
    </row>
    <row r="66" spans="2:19" ht="15" customHeight="1" x14ac:dyDescent="0.2">
      <c r="B66" s="143"/>
      <c r="C66" s="100" t="str">
        <f>IFERROR(IF(VLOOKUP(B66,'Job Openings'!$B$5:$I$1005,2,FALSE)=0,"",VLOOKUP(B66,'Job Openings'!$B$5:$I$1005,2,FALSE)),"")</f>
        <v/>
      </c>
      <c r="D66" s="100" t="str">
        <f>IFERROR(IF(VLOOKUP(B66,'Job Openings'!$B$5:$I$1005,3,FALSE)=0,"",VLOOKUP(B66,'Job Openings'!$B$5:$I$1005,3,FALSE)),"")</f>
        <v/>
      </c>
      <c r="E66" s="100" t="str">
        <f>IFERROR(IF(VLOOKUP(B66,'Job Openings'!$B$5:$I$1005,5,FALSE)=0,"",VLOOKUP(B66,'Job Openings'!$B$5:$I$1005,5,FALSE)),"")</f>
        <v/>
      </c>
      <c r="F66" s="53"/>
      <c r="G66" s="53"/>
      <c r="H66" s="54"/>
      <c r="I66" s="53"/>
      <c r="J66" s="53"/>
      <c r="K66" s="53"/>
      <c r="L66" s="53"/>
      <c r="M66" s="53"/>
      <c r="N66" s="144"/>
      <c r="O66" s="141"/>
      <c r="P66" s="53"/>
      <c r="Q66" s="53"/>
      <c r="R66" s="53"/>
      <c r="S66" s="89"/>
    </row>
    <row r="67" spans="2:19" ht="15" customHeight="1" x14ac:dyDescent="0.2">
      <c r="B67" s="143"/>
      <c r="C67" s="100" t="str">
        <f>IFERROR(IF(VLOOKUP(B67,'Job Openings'!$B$5:$I$1005,2,FALSE)=0,"",VLOOKUP(B67,'Job Openings'!$B$5:$I$1005,2,FALSE)),"")</f>
        <v/>
      </c>
      <c r="D67" s="100" t="str">
        <f>IFERROR(IF(VLOOKUP(B67,'Job Openings'!$B$5:$I$1005,3,FALSE)=0,"",VLOOKUP(B67,'Job Openings'!$B$5:$I$1005,3,FALSE)),"")</f>
        <v/>
      </c>
      <c r="E67" s="100" t="str">
        <f>IFERROR(IF(VLOOKUP(B67,'Job Openings'!$B$5:$I$1005,5,FALSE)=0,"",VLOOKUP(B67,'Job Openings'!$B$5:$I$1005,5,FALSE)),"")</f>
        <v/>
      </c>
      <c r="F67" s="53"/>
      <c r="G67" s="53"/>
      <c r="H67" s="54"/>
      <c r="I67" s="53"/>
      <c r="J67" s="53"/>
      <c r="K67" s="53"/>
      <c r="L67" s="53"/>
      <c r="M67" s="53"/>
      <c r="N67" s="144"/>
      <c r="O67" s="141"/>
      <c r="P67" s="53"/>
      <c r="Q67" s="53"/>
      <c r="R67" s="53"/>
      <c r="S67" s="89"/>
    </row>
    <row r="68" spans="2:19" ht="15" customHeight="1" x14ac:dyDescent="0.2">
      <c r="B68" s="143"/>
      <c r="C68" s="100" t="str">
        <f>IFERROR(IF(VLOOKUP(B68,'Job Openings'!$B$5:$I$1005,2,FALSE)=0,"",VLOOKUP(B68,'Job Openings'!$B$5:$I$1005,2,FALSE)),"")</f>
        <v/>
      </c>
      <c r="D68" s="100" t="str">
        <f>IFERROR(IF(VLOOKUP(B68,'Job Openings'!$B$5:$I$1005,3,FALSE)=0,"",VLOOKUP(B68,'Job Openings'!$B$5:$I$1005,3,FALSE)),"")</f>
        <v/>
      </c>
      <c r="E68" s="100" t="str">
        <f>IFERROR(IF(VLOOKUP(B68,'Job Openings'!$B$5:$I$1005,5,FALSE)=0,"",VLOOKUP(B68,'Job Openings'!$B$5:$I$1005,5,FALSE)),"")</f>
        <v/>
      </c>
      <c r="F68" s="53"/>
      <c r="G68" s="53"/>
      <c r="H68" s="54"/>
      <c r="I68" s="53"/>
      <c r="J68" s="53"/>
      <c r="K68" s="53"/>
      <c r="L68" s="53"/>
      <c r="M68" s="53"/>
      <c r="N68" s="144"/>
      <c r="O68" s="141"/>
      <c r="P68" s="53"/>
      <c r="Q68" s="53"/>
      <c r="R68" s="53"/>
      <c r="S68" s="89"/>
    </row>
    <row r="69" spans="2:19" ht="15" customHeight="1" x14ac:dyDescent="0.2">
      <c r="B69" s="143"/>
      <c r="C69" s="100" t="str">
        <f>IFERROR(IF(VLOOKUP(B69,'Job Openings'!$B$5:$I$1005,2,FALSE)=0,"",VLOOKUP(B69,'Job Openings'!$B$5:$I$1005,2,FALSE)),"")</f>
        <v/>
      </c>
      <c r="D69" s="100" t="str">
        <f>IFERROR(IF(VLOOKUP(B69,'Job Openings'!$B$5:$I$1005,3,FALSE)=0,"",VLOOKUP(B69,'Job Openings'!$B$5:$I$1005,3,FALSE)),"")</f>
        <v/>
      </c>
      <c r="E69" s="100" t="str">
        <f>IFERROR(IF(VLOOKUP(B69,'Job Openings'!$B$5:$I$1005,5,FALSE)=0,"",VLOOKUP(B69,'Job Openings'!$B$5:$I$1005,5,FALSE)),"")</f>
        <v/>
      </c>
      <c r="F69" s="53"/>
      <c r="G69" s="53"/>
      <c r="H69" s="54"/>
      <c r="I69" s="53"/>
      <c r="J69" s="53"/>
      <c r="K69" s="53"/>
      <c r="L69" s="53"/>
      <c r="M69" s="53"/>
      <c r="N69" s="144"/>
      <c r="O69" s="141"/>
      <c r="P69" s="53"/>
      <c r="Q69" s="53"/>
      <c r="R69" s="53"/>
      <c r="S69" s="89"/>
    </row>
    <row r="70" spans="2:19" ht="15" customHeight="1" x14ac:dyDescent="0.2">
      <c r="B70" s="143"/>
      <c r="C70" s="100" t="str">
        <f>IFERROR(IF(VLOOKUP(B70,'Job Openings'!$B$5:$I$1005,2,FALSE)=0,"",VLOOKUP(B70,'Job Openings'!$B$5:$I$1005,2,FALSE)),"")</f>
        <v/>
      </c>
      <c r="D70" s="100" t="str">
        <f>IFERROR(IF(VLOOKUP(B70,'Job Openings'!$B$5:$I$1005,3,FALSE)=0,"",VLOOKUP(B70,'Job Openings'!$B$5:$I$1005,3,FALSE)),"")</f>
        <v/>
      </c>
      <c r="E70" s="100" t="str">
        <f>IFERROR(IF(VLOOKUP(B70,'Job Openings'!$B$5:$I$1005,5,FALSE)=0,"",VLOOKUP(B70,'Job Openings'!$B$5:$I$1005,5,FALSE)),"")</f>
        <v/>
      </c>
      <c r="F70" s="53"/>
      <c r="G70" s="53"/>
      <c r="H70" s="54"/>
      <c r="I70" s="53"/>
      <c r="J70" s="53"/>
      <c r="K70" s="53"/>
      <c r="L70" s="53"/>
      <c r="M70" s="53"/>
      <c r="N70" s="144"/>
      <c r="O70" s="141"/>
      <c r="P70" s="53"/>
      <c r="Q70" s="53"/>
      <c r="R70" s="53"/>
      <c r="S70" s="89"/>
    </row>
    <row r="71" spans="2:19" ht="15" customHeight="1" x14ac:dyDescent="0.2">
      <c r="B71" s="143"/>
      <c r="C71" s="100" t="str">
        <f>IFERROR(IF(VLOOKUP(B71,'Job Openings'!$B$5:$I$1005,2,FALSE)=0,"",VLOOKUP(B71,'Job Openings'!$B$5:$I$1005,2,FALSE)),"")</f>
        <v/>
      </c>
      <c r="D71" s="100" t="str">
        <f>IFERROR(IF(VLOOKUP(B71,'Job Openings'!$B$5:$I$1005,3,FALSE)=0,"",VLOOKUP(B71,'Job Openings'!$B$5:$I$1005,3,FALSE)),"")</f>
        <v/>
      </c>
      <c r="E71" s="100" t="str">
        <f>IFERROR(IF(VLOOKUP(B71,'Job Openings'!$B$5:$I$1005,5,FALSE)=0,"",VLOOKUP(B71,'Job Openings'!$B$5:$I$1005,5,FALSE)),"")</f>
        <v/>
      </c>
      <c r="F71" s="53"/>
      <c r="G71" s="53"/>
      <c r="H71" s="54"/>
      <c r="I71" s="53"/>
      <c r="J71" s="53"/>
      <c r="K71" s="53"/>
      <c r="L71" s="53"/>
      <c r="M71" s="53"/>
      <c r="N71" s="144"/>
      <c r="O71" s="141"/>
      <c r="P71" s="53"/>
      <c r="Q71" s="53"/>
      <c r="R71" s="53"/>
      <c r="S71" s="89"/>
    </row>
    <row r="72" spans="2:19" ht="15" customHeight="1" x14ac:dyDescent="0.2">
      <c r="B72" s="143"/>
      <c r="C72" s="100" t="str">
        <f>IFERROR(IF(VLOOKUP(B72,'Job Openings'!$B$5:$I$1005,2,FALSE)=0,"",VLOOKUP(B72,'Job Openings'!$B$5:$I$1005,2,FALSE)),"")</f>
        <v/>
      </c>
      <c r="D72" s="100" t="str">
        <f>IFERROR(IF(VLOOKUP(B72,'Job Openings'!$B$5:$I$1005,3,FALSE)=0,"",VLOOKUP(B72,'Job Openings'!$B$5:$I$1005,3,FALSE)),"")</f>
        <v/>
      </c>
      <c r="E72" s="100" t="str">
        <f>IFERROR(IF(VLOOKUP(B72,'Job Openings'!$B$5:$I$1005,5,FALSE)=0,"",VLOOKUP(B72,'Job Openings'!$B$5:$I$1005,5,FALSE)),"")</f>
        <v/>
      </c>
      <c r="F72" s="53"/>
      <c r="G72" s="53"/>
      <c r="H72" s="54"/>
      <c r="I72" s="53"/>
      <c r="J72" s="53"/>
      <c r="K72" s="53"/>
      <c r="L72" s="53"/>
      <c r="M72" s="53"/>
      <c r="N72" s="144"/>
      <c r="O72" s="141"/>
      <c r="P72" s="53"/>
      <c r="Q72" s="53"/>
      <c r="R72" s="53"/>
      <c r="S72" s="89"/>
    </row>
    <row r="73" spans="2:19" ht="15" customHeight="1" x14ac:dyDescent="0.2">
      <c r="B73" s="143"/>
      <c r="C73" s="100" t="str">
        <f>IFERROR(IF(VLOOKUP(B73,'Job Openings'!$B$5:$I$1005,2,FALSE)=0,"",VLOOKUP(B73,'Job Openings'!$B$5:$I$1005,2,FALSE)),"")</f>
        <v/>
      </c>
      <c r="D73" s="100" t="str">
        <f>IFERROR(IF(VLOOKUP(B73,'Job Openings'!$B$5:$I$1005,3,FALSE)=0,"",VLOOKUP(B73,'Job Openings'!$B$5:$I$1005,3,FALSE)),"")</f>
        <v/>
      </c>
      <c r="E73" s="100" t="str">
        <f>IFERROR(IF(VLOOKUP(B73,'Job Openings'!$B$5:$I$1005,5,FALSE)=0,"",VLOOKUP(B73,'Job Openings'!$B$5:$I$1005,5,FALSE)),"")</f>
        <v/>
      </c>
      <c r="F73" s="53"/>
      <c r="G73" s="53"/>
      <c r="H73" s="54"/>
      <c r="I73" s="53"/>
      <c r="J73" s="53"/>
      <c r="K73" s="53"/>
      <c r="L73" s="53"/>
      <c r="M73" s="53"/>
      <c r="N73" s="144"/>
      <c r="O73" s="141"/>
      <c r="P73" s="53"/>
      <c r="Q73" s="53"/>
      <c r="R73" s="53"/>
      <c r="S73" s="89"/>
    </row>
    <row r="74" spans="2:19" ht="15" customHeight="1" x14ac:dyDescent="0.2">
      <c r="B74" s="143"/>
      <c r="C74" s="100" t="str">
        <f>IFERROR(IF(VLOOKUP(B74,'Job Openings'!$B$5:$I$1005,2,FALSE)=0,"",VLOOKUP(B74,'Job Openings'!$B$5:$I$1005,2,FALSE)),"")</f>
        <v/>
      </c>
      <c r="D74" s="100" t="str">
        <f>IFERROR(IF(VLOOKUP(B74,'Job Openings'!$B$5:$I$1005,3,FALSE)=0,"",VLOOKUP(B74,'Job Openings'!$B$5:$I$1005,3,FALSE)),"")</f>
        <v/>
      </c>
      <c r="E74" s="100" t="str">
        <f>IFERROR(IF(VLOOKUP(B74,'Job Openings'!$B$5:$I$1005,5,FALSE)=0,"",VLOOKUP(B74,'Job Openings'!$B$5:$I$1005,5,FALSE)),"")</f>
        <v/>
      </c>
      <c r="F74" s="53"/>
      <c r="G74" s="53"/>
      <c r="H74" s="54"/>
      <c r="I74" s="53"/>
      <c r="J74" s="53"/>
      <c r="K74" s="53"/>
      <c r="L74" s="53"/>
      <c r="M74" s="53"/>
      <c r="N74" s="144"/>
      <c r="O74" s="141"/>
      <c r="P74" s="53"/>
      <c r="Q74" s="53"/>
      <c r="R74" s="53"/>
      <c r="S74" s="89"/>
    </row>
    <row r="75" spans="2:19" ht="15" customHeight="1" x14ac:dyDescent="0.2">
      <c r="B75" s="143"/>
      <c r="C75" s="100" t="str">
        <f>IFERROR(IF(VLOOKUP(B75,'Job Openings'!$B$5:$I$1005,2,FALSE)=0,"",VLOOKUP(B75,'Job Openings'!$B$5:$I$1005,2,FALSE)),"")</f>
        <v/>
      </c>
      <c r="D75" s="100" t="str">
        <f>IFERROR(IF(VLOOKUP(B75,'Job Openings'!$B$5:$I$1005,3,FALSE)=0,"",VLOOKUP(B75,'Job Openings'!$B$5:$I$1005,3,FALSE)),"")</f>
        <v/>
      </c>
      <c r="E75" s="100" t="str">
        <f>IFERROR(IF(VLOOKUP(B75,'Job Openings'!$B$5:$I$1005,5,FALSE)=0,"",VLOOKUP(B75,'Job Openings'!$B$5:$I$1005,5,FALSE)),"")</f>
        <v/>
      </c>
      <c r="F75" s="53"/>
      <c r="G75" s="53"/>
      <c r="H75" s="54"/>
      <c r="I75" s="53"/>
      <c r="J75" s="53"/>
      <c r="K75" s="53"/>
      <c r="L75" s="53"/>
      <c r="M75" s="53"/>
      <c r="N75" s="144"/>
      <c r="O75" s="141"/>
      <c r="P75" s="53"/>
      <c r="Q75" s="53"/>
      <c r="R75" s="53"/>
      <c r="S75" s="89"/>
    </row>
    <row r="76" spans="2:19" ht="15" customHeight="1" x14ac:dyDescent="0.2">
      <c r="B76" s="143"/>
      <c r="C76" s="100" t="str">
        <f>IFERROR(IF(VLOOKUP(B76,'Job Openings'!$B$5:$I$1005,2,FALSE)=0,"",VLOOKUP(B76,'Job Openings'!$B$5:$I$1005,2,FALSE)),"")</f>
        <v/>
      </c>
      <c r="D76" s="100" t="str">
        <f>IFERROR(IF(VLOOKUP(B76,'Job Openings'!$B$5:$I$1005,3,FALSE)=0,"",VLOOKUP(B76,'Job Openings'!$B$5:$I$1005,3,FALSE)),"")</f>
        <v/>
      </c>
      <c r="E76" s="100" t="str">
        <f>IFERROR(IF(VLOOKUP(B76,'Job Openings'!$B$5:$I$1005,5,FALSE)=0,"",VLOOKUP(B76,'Job Openings'!$B$5:$I$1005,5,FALSE)),"")</f>
        <v/>
      </c>
      <c r="F76" s="53"/>
      <c r="G76" s="53"/>
      <c r="H76" s="54"/>
      <c r="I76" s="53"/>
      <c r="J76" s="53"/>
      <c r="K76" s="53"/>
      <c r="L76" s="53"/>
      <c r="M76" s="53"/>
      <c r="N76" s="144"/>
      <c r="O76" s="141"/>
      <c r="P76" s="53"/>
      <c r="Q76" s="53"/>
      <c r="R76" s="53"/>
      <c r="S76" s="89"/>
    </row>
    <row r="77" spans="2:19" ht="15" customHeight="1" x14ac:dyDescent="0.2">
      <c r="B77" s="143"/>
      <c r="C77" s="100" t="str">
        <f>IFERROR(IF(VLOOKUP(B77,'Job Openings'!$B$5:$I$1005,2,FALSE)=0,"",VLOOKUP(B77,'Job Openings'!$B$5:$I$1005,2,FALSE)),"")</f>
        <v/>
      </c>
      <c r="D77" s="100" t="str">
        <f>IFERROR(IF(VLOOKUP(B77,'Job Openings'!$B$5:$I$1005,3,FALSE)=0,"",VLOOKUP(B77,'Job Openings'!$B$5:$I$1005,3,FALSE)),"")</f>
        <v/>
      </c>
      <c r="E77" s="100" t="str">
        <f>IFERROR(IF(VLOOKUP(B77,'Job Openings'!$B$5:$I$1005,5,FALSE)=0,"",VLOOKUP(B77,'Job Openings'!$B$5:$I$1005,5,FALSE)),"")</f>
        <v/>
      </c>
      <c r="F77" s="53"/>
      <c r="G77" s="53"/>
      <c r="H77" s="54"/>
      <c r="I77" s="53"/>
      <c r="J77" s="53"/>
      <c r="K77" s="53"/>
      <c r="L77" s="53"/>
      <c r="M77" s="53"/>
      <c r="N77" s="144"/>
      <c r="O77" s="141"/>
      <c r="P77" s="53"/>
      <c r="Q77" s="53"/>
      <c r="R77" s="53"/>
      <c r="S77" s="89"/>
    </row>
    <row r="78" spans="2:19" ht="15" customHeight="1" x14ac:dyDescent="0.2">
      <c r="B78" s="143"/>
      <c r="C78" s="100" t="str">
        <f>IFERROR(IF(VLOOKUP(B78,'Job Openings'!$B$5:$I$1005,2,FALSE)=0,"",VLOOKUP(B78,'Job Openings'!$B$5:$I$1005,2,FALSE)),"")</f>
        <v/>
      </c>
      <c r="D78" s="100" t="str">
        <f>IFERROR(IF(VLOOKUP(B78,'Job Openings'!$B$5:$I$1005,3,FALSE)=0,"",VLOOKUP(B78,'Job Openings'!$B$5:$I$1005,3,FALSE)),"")</f>
        <v/>
      </c>
      <c r="E78" s="100" t="str">
        <f>IFERROR(IF(VLOOKUP(B78,'Job Openings'!$B$5:$I$1005,5,FALSE)=0,"",VLOOKUP(B78,'Job Openings'!$B$5:$I$1005,5,FALSE)),"")</f>
        <v/>
      </c>
      <c r="F78" s="53"/>
      <c r="G78" s="53"/>
      <c r="H78" s="54"/>
      <c r="I78" s="53"/>
      <c r="J78" s="53"/>
      <c r="K78" s="53"/>
      <c r="L78" s="53"/>
      <c r="M78" s="53"/>
      <c r="N78" s="144"/>
      <c r="O78" s="141"/>
      <c r="P78" s="53"/>
      <c r="Q78" s="53"/>
      <c r="R78" s="53"/>
      <c r="S78" s="89"/>
    </row>
    <row r="79" spans="2:19" ht="15" customHeight="1" x14ac:dyDescent="0.2">
      <c r="B79" s="143"/>
      <c r="C79" s="100" t="str">
        <f>IFERROR(IF(VLOOKUP(B79,'Job Openings'!$B$5:$I$1005,2,FALSE)=0,"",VLOOKUP(B79,'Job Openings'!$B$5:$I$1005,2,FALSE)),"")</f>
        <v/>
      </c>
      <c r="D79" s="100" t="str">
        <f>IFERROR(IF(VLOOKUP(B79,'Job Openings'!$B$5:$I$1005,3,FALSE)=0,"",VLOOKUP(B79,'Job Openings'!$B$5:$I$1005,3,FALSE)),"")</f>
        <v/>
      </c>
      <c r="E79" s="100" t="str">
        <f>IFERROR(IF(VLOOKUP(B79,'Job Openings'!$B$5:$I$1005,5,FALSE)=0,"",VLOOKUP(B79,'Job Openings'!$B$5:$I$1005,5,FALSE)),"")</f>
        <v/>
      </c>
      <c r="F79" s="53"/>
      <c r="G79" s="53"/>
      <c r="H79" s="54"/>
      <c r="I79" s="53"/>
      <c r="J79" s="53"/>
      <c r="K79" s="53"/>
      <c r="L79" s="53"/>
      <c r="M79" s="53"/>
      <c r="N79" s="144"/>
      <c r="O79" s="141"/>
      <c r="P79" s="53"/>
      <c r="Q79" s="53"/>
      <c r="R79" s="53"/>
      <c r="S79" s="89"/>
    </row>
    <row r="80" spans="2:19" ht="15" customHeight="1" x14ac:dyDescent="0.2">
      <c r="B80" s="143"/>
      <c r="C80" s="100" t="str">
        <f>IFERROR(IF(VLOOKUP(B80,'Job Openings'!$B$5:$I$1005,2,FALSE)=0,"",VLOOKUP(B80,'Job Openings'!$B$5:$I$1005,2,FALSE)),"")</f>
        <v/>
      </c>
      <c r="D80" s="100" t="str">
        <f>IFERROR(IF(VLOOKUP(B80,'Job Openings'!$B$5:$I$1005,3,FALSE)=0,"",VLOOKUP(B80,'Job Openings'!$B$5:$I$1005,3,FALSE)),"")</f>
        <v/>
      </c>
      <c r="E80" s="100" t="str">
        <f>IFERROR(IF(VLOOKUP(B80,'Job Openings'!$B$5:$I$1005,5,FALSE)=0,"",VLOOKUP(B80,'Job Openings'!$B$5:$I$1005,5,FALSE)),"")</f>
        <v/>
      </c>
      <c r="F80" s="53"/>
      <c r="G80" s="53"/>
      <c r="H80" s="54"/>
      <c r="I80" s="53"/>
      <c r="J80" s="53"/>
      <c r="K80" s="53"/>
      <c r="L80" s="53"/>
      <c r="M80" s="53"/>
      <c r="N80" s="144"/>
      <c r="O80" s="141"/>
      <c r="P80" s="53"/>
      <c r="Q80" s="53"/>
      <c r="R80" s="53"/>
      <c r="S80" s="89"/>
    </row>
    <row r="81" spans="2:19" ht="15" customHeight="1" x14ac:dyDescent="0.2">
      <c r="B81" s="143"/>
      <c r="C81" s="100" t="str">
        <f>IFERROR(IF(VLOOKUP(B81,'Job Openings'!$B$5:$I$1005,2,FALSE)=0,"",VLOOKUP(B81,'Job Openings'!$B$5:$I$1005,2,FALSE)),"")</f>
        <v/>
      </c>
      <c r="D81" s="100" t="str">
        <f>IFERROR(IF(VLOOKUP(B81,'Job Openings'!$B$5:$I$1005,3,FALSE)=0,"",VLOOKUP(B81,'Job Openings'!$B$5:$I$1005,3,FALSE)),"")</f>
        <v/>
      </c>
      <c r="E81" s="100" t="str">
        <f>IFERROR(IF(VLOOKUP(B81,'Job Openings'!$B$5:$I$1005,5,FALSE)=0,"",VLOOKUP(B81,'Job Openings'!$B$5:$I$1005,5,FALSE)),"")</f>
        <v/>
      </c>
      <c r="F81" s="53"/>
      <c r="G81" s="53"/>
      <c r="H81" s="54"/>
      <c r="I81" s="53"/>
      <c r="J81" s="53"/>
      <c r="K81" s="53"/>
      <c r="L81" s="53"/>
      <c r="M81" s="53"/>
      <c r="N81" s="144"/>
      <c r="O81" s="141"/>
      <c r="P81" s="53"/>
      <c r="Q81" s="53"/>
      <c r="R81" s="53"/>
      <c r="S81" s="89"/>
    </row>
    <row r="82" spans="2:19" ht="15" customHeight="1" x14ac:dyDescent="0.2">
      <c r="B82" s="143"/>
      <c r="C82" s="100" t="str">
        <f>IFERROR(IF(VLOOKUP(B82,'Job Openings'!$B$5:$I$1005,2,FALSE)=0,"",VLOOKUP(B82,'Job Openings'!$B$5:$I$1005,2,FALSE)),"")</f>
        <v/>
      </c>
      <c r="D82" s="100" t="str">
        <f>IFERROR(IF(VLOOKUP(B82,'Job Openings'!$B$5:$I$1005,3,FALSE)=0,"",VLOOKUP(B82,'Job Openings'!$B$5:$I$1005,3,FALSE)),"")</f>
        <v/>
      </c>
      <c r="E82" s="100" t="str">
        <f>IFERROR(IF(VLOOKUP(B82,'Job Openings'!$B$5:$I$1005,5,FALSE)=0,"",VLOOKUP(B82,'Job Openings'!$B$5:$I$1005,5,FALSE)),"")</f>
        <v/>
      </c>
      <c r="F82" s="53"/>
      <c r="G82" s="53"/>
      <c r="H82" s="54"/>
      <c r="I82" s="53"/>
      <c r="J82" s="53"/>
      <c r="K82" s="53"/>
      <c r="L82" s="53"/>
      <c r="M82" s="53"/>
      <c r="N82" s="144"/>
      <c r="O82" s="141"/>
      <c r="P82" s="53"/>
      <c r="Q82" s="53"/>
      <c r="R82" s="53"/>
      <c r="S82" s="89"/>
    </row>
    <row r="83" spans="2:19" ht="15" customHeight="1" x14ac:dyDescent="0.2">
      <c r="B83" s="143"/>
      <c r="C83" s="100" t="str">
        <f>IFERROR(IF(VLOOKUP(B83,'Job Openings'!$B$5:$I$1005,2,FALSE)=0,"",VLOOKUP(B83,'Job Openings'!$B$5:$I$1005,2,FALSE)),"")</f>
        <v/>
      </c>
      <c r="D83" s="100" t="str">
        <f>IFERROR(IF(VLOOKUP(B83,'Job Openings'!$B$5:$I$1005,3,FALSE)=0,"",VLOOKUP(B83,'Job Openings'!$B$5:$I$1005,3,FALSE)),"")</f>
        <v/>
      </c>
      <c r="E83" s="100" t="str">
        <f>IFERROR(IF(VLOOKUP(B83,'Job Openings'!$B$5:$I$1005,5,FALSE)=0,"",VLOOKUP(B83,'Job Openings'!$B$5:$I$1005,5,FALSE)),"")</f>
        <v/>
      </c>
      <c r="F83" s="53"/>
      <c r="G83" s="53"/>
      <c r="H83" s="54"/>
      <c r="I83" s="53"/>
      <c r="J83" s="53"/>
      <c r="K83" s="53"/>
      <c r="L83" s="53"/>
      <c r="M83" s="53"/>
      <c r="N83" s="144"/>
      <c r="O83" s="141"/>
      <c r="P83" s="53"/>
      <c r="Q83" s="53"/>
      <c r="R83" s="53"/>
      <c r="S83" s="89"/>
    </row>
    <row r="84" spans="2:19" ht="15" customHeight="1" x14ac:dyDescent="0.2">
      <c r="B84" s="143"/>
      <c r="C84" s="100" t="str">
        <f>IFERROR(IF(VLOOKUP(B84,'Job Openings'!$B$5:$I$1005,2,FALSE)=0,"",VLOOKUP(B84,'Job Openings'!$B$5:$I$1005,2,FALSE)),"")</f>
        <v/>
      </c>
      <c r="D84" s="100" t="str">
        <f>IFERROR(IF(VLOOKUP(B84,'Job Openings'!$B$5:$I$1005,3,FALSE)=0,"",VLOOKUP(B84,'Job Openings'!$B$5:$I$1005,3,FALSE)),"")</f>
        <v/>
      </c>
      <c r="E84" s="100" t="str">
        <f>IFERROR(IF(VLOOKUP(B84,'Job Openings'!$B$5:$I$1005,5,FALSE)=0,"",VLOOKUP(B84,'Job Openings'!$B$5:$I$1005,5,FALSE)),"")</f>
        <v/>
      </c>
      <c r="F84" s="53"/>
      <c r="G84" s="53"/>
      <c r="H84" s="54"/>
      <c r="I84" s="53"/>
      <c r="J84" s="53"/>
      <c r="K84" s="53"/>
      <c r="L84" s="53"/>
      <c r="M84" s="53"/>
      <c r="N84" s="144"/>
      <c r="O84" s="141"/>
      <c r="P84" s="53"/>
      <c r="Q84" s="53"/>
      <c r="R84" s="53"/>
      <c r="S84" s="89"/>
    </row>
    <row r="85" spans="2:19" ht="15" customHeight="1" x14ac:dyDescent="0.2">
      <c r="B85" s="143"/>
      <c r="C85" s="100" t="str">
        <f>IFERROR(IF(VLOOKUP(B85,'Job Openings'!$B$5:$I$1005,2,FALSE)=0,"",VLOOKUP(B85,'Job Openings'!$B$5:$I$1005,2,FALSE)),"")</f>
        <v/>
      </c>
      <c r="D85" s="100" t="str">
        <f>IFERROR(IF(VLOOKUP(B85,'Job Openings'!$B$5:$I$1005,3,FALSE)=0,"",VLOOKUP(B85,'Job Openings'!$B$5:$I$1005,3,FALSE)),"")</f>
        <v/>
      </c>
      <c r="E85" s="100" t="str">
        <f>IFERROR(IF(VLOOKUP(B85,'Job Openings'!$B$5:$I$1005,5,FALSE)=0,"",VLOOKUP(B85,'Job Openings'!$B$5:$I$1005,5,FALSE)),"")</f>
        <v/>
      </c>
      <c r="F85" s="53"/>
      <c r="G85" s="53"/>
      <c r="H85" s="54"/>
      <c r="I85" s="53"/>
      <c r="J85" s="53"/>
      <c r="K85" s="53"/>
      <c r="L85" s="53"/>
      <c r="M85" s="53"/>
      <c r="N85" s="144"/>
      <c r="O85" s="141"/>
      <c r="P85" s="53"/>
      <c r="Q85" s="53"/>
      <c r="R85" s="53"/>
      <c r="S85" s="89"/>
    </row>
    <row r="86" spans="2:19" ht="15" customHeight="1" x14ac:dyDescent="0.2">
      <c r="B86" s="143"/>
      <c r="C86" s="100" t="str">
        <f>IFERROR(IF(VLOOKUP(B86,'Job Openings'!$B$5:$I$1005,2,FALSE)=0,"",VLOOKUP(B86,'Job Openings'!$B$5:$I$1005,2,FALSE)),"")</f>
        <v/>
      </c>
      <c r="D86" s="100" t="str">
        <f>IFERROR(IF(VLOOKUP(B86,'Job Openings'!$B$5:$I$1005,3,FALSE)=0,"",VLOOKUP(B86,'Job Openings'!$B$5:$I$1005,3,FALSE)),"")</f>
        <v/>
      </c>
      <c r="E86" s="100" t="str">
        <f>IFERROR(IF(VLOOKUP(B86,'Job Openings'!$B$5:$I$1005,5,FALSE)=0,"",VLOOKUP(B86,'Job Openings'!$B$5:$I$1005,5,FALSE)),"")</f>
        <v/>
      </c>
      <c r="F86" s="53"/>
      <c r="G86" s="53"/>
      <c r="H86" s="54"/>
      <c r="I86" s="53"/>
      <c r="J86" s="53"/>
      <c r="K86" s="53"/>
      <c r="L86" s="53"/>
      <c r="M86" s="53"/>
      <c r="N86" s="144"/>
      <c r="O86" s="141"/>
      <c r="P86" s="53"/>
      <c r="Q86" s="53"/>
      <c r="R86" s="53"/>
      <c r="S86" s="89"/>
    </row>
    <row r="87" spans="2:19" ht="15" customHeight="1" x14ac:dyDescent="0.2">
      <c r="B87" s="143"/>
      <c r="C87" s="100" t="str">
        <f>IFERROR(IF(VLOOKUP(B87,'Job Openings'!$B$5:$I$1005,2,FALSE)=0,"",VLOOKUP(B87,'Job Openings'!$B$5:$I$1005,2,FALSE)),"")</f>
        <v/>
      </c>
      <c r="D87" s="100" t="str">
        <f>IFERROR(IF(VLOOKUP(B87,'Job Openings'!$B$5:$I$1005,3,FALSE)=0,"",VLOOKUP(B87,'Job Openings'!$B$5:$I$1005,3,FALSE)),"")</f>
        <v/>
      </c>
      <c r="E87" s="100" t="str">
        <f>IFERROR(IF(VLOOKUP(B87,'Job Openings'!$B$5:$I$1005,5,FALSE)=0,"",VLOOKUP(B87,'Job Openings'!$B$5:$I$1005,5,FALSE)),"")</f>
        <v/>
      </c>
      <c r="F87" s="53"/>
      <c r="G87" s="53"/>
      <c r="H87" s="54"/>
      <c r="I87" s="53"/>
      <c r="J87" s="53"/>
      <c r="K87" s="53"/>
      <c r="L87" s="53"/>
      <c r="M87" s="53"/>
      <c r="N87" s="144"/>
      <c r="O87" s="141"/>
      <c r="P87" s="53"/>
      <c r="Q87" s="53"/>
      <c r="R87" s="53"/>
      <c r="S87" s="89"/>
    </row>
    <row r="88" spans="2:19" ht="15" customHeight="1" x14ac:dyDescent="0.2">
      <c r="B88" s="143"/>
      <c r="C88" s="100" t="str">
        <f>IFERROR(IF(VLOOKUP(B88,'Job Openings'!$B$5:$I$1005,2,FALSE)=0,"",VLOOKUP(B88,'Job Openings'!$B$5:$I$1005,2,FALSE)),"")</f>
        <v/>
      </c>
      <c r="D88" s="100" t="str">
        <f>IFERROR(IF(VLOOKUP(B88,'Job Openings'!$B$5:$I$1005,3,FALSE)=0,"",VLOOKUP(B88,'Job Openings'!$B$5:$I$1005,3,FALSE)),"")</f>
        <v/>
      </c>
      <c r="E88" s="100" t="str">
        <f>IFERROR(IF(VLOOKUP(B88,'Job Openings'!$B$5:$I$1005,5,FALSE)=0,"",VLOOKUP(B88,'Job Openings'!$B$5:$I$1005,5,FALSE)),"")</f>
        <v/>
      </c>
      <c r="F88" s="53"/>
      <c r="G88" s="53"/>
      <c r="H88" s="54"/>
      <c r="I88" s="53"/>
      <c r="J88" s="53"/>
      <c r="K88" s="53"/>
      <c r="L88" s="53"/>
      <c r="M88" s="53"/>
      <c r="N88" s="144"/>
      <c r="O88" s="141"/>
      <c r="P88" s="53"/>
      <c r="Q88" s="53"/>
      <c r="R88" s="53"/>
      <c r="S88" s="89"/>
    </row>
    <row r="89" spans="2:19" ht="15" customHeight="1" x14ac:dyDescent="0.2">
      <c r="B89" s="143"/>
      <c r="C89" s="100" t="str">
        <f>IFERROR(IF(VLOOKUP(B89,'Job Openings'!$B$5:$I$1005,2,FALSE)=0,"",VLOOKUP(B89,'Job Openings'!$B$5:$I$1005,2,FALSE)),"")</f>
        <v/>
      </c>
      <c r="D89" s="100" t="str">
        <f>IFERROR(IF(VLOOKUP(B89,'Job Openings'!$B$5:$I$1005,3,FALSE)=0,"",VLOOKUP(B89,'Job Openings'!$B$5:$I$1005,3,FALSE)),"")</f>
        <v/>
      </c>
      <c r="E89" s="100" t="str">
        <f>IFERROR(IF(VLOOKUP(B89,'Job Openings'!$B$5:$I$1005,5,FALSE)=0,"",VLOOKUP(B89,'Job Openings'!$B$5:$I$1005,5,FALSE)),"")</f>
        <v/>
      </c>
      <c r="F89" s="53"/>
      <c r="G89" s="53"/>
      <c r="H89" s="54"/>
      <c r="I89" s="53"/>
      <c r="J89" s="53"/>
      <c r="K89" s="53"/>
      <c r="L89" s="53"/>
      <c r="M89" s="53"/>
      <c r="N89" s="144"/>
      <c r="O89" s="141"/>
      <c r="P89" s="53"/>
      <c r="Q89" s="53"/>
      <c r="R89" s="53"/>
      <c r="S89" s="89"/>
    </row>
    <row r="90" spans="2:19" ht="15" customHeight="1" x14ac:dyDescent="0.2">
      <c r="B90" s="143"/>
      <c r="C90" s="100" t="str">
        <f>IFERROR(IF(VLOOKUP(B90,'Job Openings'!$B$5:$I$1005,2,FALSE)=0,"",VLOOKUP(B90,'Job Openings'!$B$5:$I$1005,2,FALSE)),"")</f>
        <v/>
      </c>
      <c r="D90" s="100" t="str">
        <f>IFERROR(IF(VLOOKUP(B90,'Job Openings'!$B$5:$I$1005,3,FALSE)=0,"",VLOOKUP(B90,'Job Openings'!$B$5:$I$1005,3,FALSE)),"")</f>
        <v/>
      </c>
      <c r="E90" s="100" t="str">
        <f>IFERROR(IF(VLOOKUP(B90,'Job Openings'!$B$5:$I$1005,5,FALSE)=0,"",VLOOKUP(B90,'Job Openings'!$B$5:$I$1005,5,FALSE)),"")</f>
        <v/>
      </c>
      <c r="F90" s="53"/>
      <c r="G90" s="53"/>
      <c r="H90" s="54"/>
      <c r="I90" s="53"/>
      <c r="J90" s="53"/>
      <c r="K90" s="53"/>
      <c r="L90" s="53"/>
      <c r="M90" s="53"/>
      <c r="N90" s="144"/>
      <c r="O90" s="141"/>
      <c r="P90" s="53"/>
      <c r="Q90" s="53"/>
      <c r="R90" s="53"/>
      <c r="S90" s="89"/>
    </row>
    <row r="91" spans="2:19" ht="15" customHeight="1" x14ac:dyDescent="0.2">
      <c r="B91" s="143"/>
      <c r="C91" s="100" t="str">
        <f>IFERROR(IF(VLOOKUP(B91,'Job Openings'!$B$5:$I$1005,2,FALSE)=0,"",VLOOKUP(B91,'Job Openings'!$B$5:$I$1005,2,FALSE)),"")</f>
        <v/>
      </c>
      <c r="D91" s="100" t="str">
        <f>IFERROR(IF(VLOOKUP(B91,'Job Openings'!$B$5:$I$1005,3,FALSE)=0,"",VLOOKUP(B91,'Job Openings'!$B$5:$I$1005,3,FALSE)),"")</f>
        <v/>
      </c>
      <c r="E91" s="100" t="str">
        <f>IFERROR(IF(VLOOKUP(B91,'Job Openings'!$B$5:$I$1005,5,FALSE)=0,"",VLOOKUP(B91,'Job Openings'!$B$5:$I$1005,5,FALSE)),"")</f>
        <v/>
      </c>
      <c r="F91" s="53"/>
      <c r="G91" s="53"/>
      <c r="H91" s="54"/>
      <c r="I91" s="53"/>
      <c r="J91" s="53"/>
      <c r="K91" s="53"/>
      <c r="L91" s="53"/>
      <c r="M91" s="53"/>
      <c r="N91" s="144"/>
      <c r="O91" s="141"/>
      <c r="P91" s="53"/>
      <c r="Q91" s="53"/>
      <c r="R91" s="53"/>
      <c r="S91" s="89"/>
    </row>
    <row r="92" spans="2:19" ht="15" customHeight="1" x14ac:dyDescent="0.2">
      <c r="B92" s="143"/>
      <c r="C92" s="100" t="str">
        <f>IFERROR(IF(VLOOKUP(B92,'Job Openings'!$B$5:$I$1005,2,FALSE)=0,"",VLOOKUP(B92,'Job Openings'!$B$5:$I$1005,2,FALSE)),"")</f>
        <v/>
      </c>
      <c r="D92" s="100" t="str">
        <f>IFERROR(IF(VLOOKUP(B92,'Job Openings'!$B$5:$I$1005,3,FALSE)=0,"",VLOOKUP(B92,'Job Openings'!$B$5:$I$1005,3,FALSE)),"")</f>
        <v/>
      </c>
      <c r="E92" s="100" t="str">
        <f>IFERROR(IF(VLOOKUP(B92,'Job Openings'!$B$5:$I$1005,5,FALSE)=0,"",VLOOKUP(B92,'Job Openings'!$B$5:$I$1005,5,FALSE)),"")</f>
        <v/>
      </c>
      <c r="F92" s="53"/>
      <c r="G92" s="53"/>
      <c r="H92" s="54"/>
      <c r="I92" s="53"/>
      <c r="J92" s="53"/>
      <c r="K92" s="53"/>
      <c r="L92" s="53"/>
      <c r="M92" s="53"/>
      <c r="N92" s="144"/>
      <c r="O92" s="141"/>
      <c r="P92" s="53"/>
      <c r="Q92" s="53"/>
      <c r="R92" s="53"/>
      <c r="S92" s="89"/>
    </row>
    <row r="93" spans="2:19" ht="15" customHeight="1" x14ac:dyDescent="0.2">
      <c r="B93" s="143"/>
      <c r="C93" s="100" t="str">
        <f>IFERROR(IF(VLOOKUP(B93,'Job Openings'!$B$5:$I$1005,2,FALSE)=0,"",VLOOKUP(B93,'Job Openings'!$B$5:$I$1005,2,FALSE)),"")</f>
        <v/>
      </c>
      <c r="D93" s="100" t="str">
        <f>IFERROR(IF(VLOOKUP(B93,'Job Openings'!$B$5:$I$1005,3,FALSE)=0,"",VLOOKUP(B93,'Job Openings'!$B$5:$I$1005,3,FALSE)),"")</f>
        <v/>
      </c>
      <c r="E93" s="100" t="str">
        <f>IFERROR(IF(VLOOKUP(B93,'Job Openings'!$B$5:$I$1005,5,FALSE)=0,"",VLOOKUP(B93,'Job Openings'!$B$5:$I$1005,5,FALSE)),"")</f>
        <v/>
      </c>
      <c r="F93" s="53"/>
      <c r="G93" s="53"/>
      <c r="H93" s="54"/>
      <c r="I93" s="53"/>
      <c r="J93" s="53"/>
      <c r="K93" s="53"/>
      <c r="L93" s="53"/>
      <c r="M93" s="53"/>
      <c r="N93" s="144"/>
      <c r="O93" s="141"/>
      <c r="P93" s="53"/>
      <c r="Q93" s="53"/>
      <c r="R93" s="53"/>
      <c r="S93" s="89"/>
    </row>
    <row r="94" spans="2:19" ht="15" customHeight="1" x14ac:dyDescent="0.2">
      <c r="B94" s="143"/>
      <c r="C94" s="100" t="str">
        <f>IFERROR(IF(VLOOKUP(B94,'Job Openings'!$B$5:$I$1005,2,FALSE)=0,"",VLOOKUP(B94,'Job Openings'!$B$5:$I$1005,2,FALSE)),"")</f>
        <v/>
      </c>
      <c r="D94" s="100" t="str">
        <f>IFERROR(IF(VLOOKUP(B94,'Job Openings'!$B$5:$I$1005,3,FALSE)=0,"",VLOOKUP(B94,'Job Openings'!$B$5:$I$1005,3,FALSE)),"")</f>
        <v/>
      </c>
      <c r="E94" s="100" t="str">
        <f>IFERROR(IF(VLOOKUP(B94,'Job Openings'!$B$5:$I$1005,5,FALSE)=0,"",VLOOKUP(B94,'Job Openings'!$B$5:$I$1005,5,FALSE)),"")</f>
        <v/>
      </c>
      <c r="F94" s="53"/>
      <c r="G94" s="53"/>
      <c r="H94" s="54"/>
      <c r="I94" s="53"/>
      <c r="J94" s="53"/>
      <c r="K94" s="53"/>
      <c r="L94" s="53"/>
      <c r="M94" s="53"/>
      <c r="N94" s="144"/>
      <c r="O94" s="141"/>
      <c r="P94" s="53"/>
      <c r="Q94" s="53"/>
      <c r="R94" s="53"/>
      <c r="S94" s="89"/>
    </row>
    <row r="95" spans="2:19" ht="15" customHeight="1" x14ac:dyDescent="0.2">
      <c r="B95" s="143"/>
      <c r="C95" s="100" t="str">
        <f>IFERROR(IF(VLOOKUP(B95,'Job Openings'!$B$5:$I$1005,2,FALSE)=0,"",VLOOKUP(B95,'Job Openings'!$B$5:$I$1005,2,FALSE)),"")</f>
        <v/>
      </c>
      <c r="D95" s="100" t="str">
        <f>IFERROR(IF(VLOOKUP(B95,'Job Openings'!$B$5:$I$1005,3,FALSE)=0,"",VLOOKUP(B95,'Job Openings'!$B$5:$I$1005,3,FALSE)),"")</f>
        <v/>
      </c>
      <c r="E95" s="100" t="str">
        <f>IFERROR(IF(VLOOKUP(B95,'Job Openings'!$B$5:$I$1005,5,FALSE)=0,"",VLOOKUP(B95,'Job Openings'!$B$5:$I$1005,5,FALSE)),"")</f>
        <v/>
      </c>
      <c r="F95" s="53"/>
      <c r="G95" s="53"/>
      <c r="H95" s="54"/>
      <c r="I95" s="53"/>
      <c r="J95" s="53"/>
      <c r="K95" s="53"/>
      <c r="L95" s="53"/>
      <c r="M95" s="53"/>
      <c r="N95" s="144"/>
      <c r="O95" s="141"/>
      <c r="P95" s="53"/>
      <c r="Q95" s="53"/>
      <c r="R95" s="53"/>
      <c r="S95" s="89"/>
    </row>
    <row r="96" spans="2:19" ht="15" customHeight="1" x14ac:dyDescent="0.2">
      <c r="B96" s="143"/>
      <c r="C96" s="100" t="str">
        <f>IFERROR(IF(VLOOKUP(B96,'Job Openings'!$B$5:$I$1005,2,FALSE)=0,"",VLOOKUP(B96,'Job Openings'!$B$5:$I$1005,2,FALSE)),"")</f>
        <v/>
      </c>
      <c r="D96" s="100" t="str">
        <f>IFERROR(IF(VLOOKUP(B96,'Job Openings'!$B$5:$I$1005,3,FALSE)=0,"",VLOOKUP(B96,'Job Openings'!$B$5:$I$1005,3,FALSE)),"")</f>
        <v/>
      </c>
      <c r="E96" s="100" t="str">
        <f>IFERROR(IF(VLOOKUP(B96,'Job Openings'!$B$5:$I$1005,5,FALSE)=0,"",VLOOKUP(B96,'Job Openings'!$B$5:$I$1005,5,FALSE)),"")</f>
        <v/>
      </c>
      <c r="F96" s="53"/>
      <c r="G96" s="53"/>
      <c r="H96" s="54"/>
      <c r="I96" s="53"/>
      <c r="J96" s="53"/>
      <c r="K96" s="53"/>
      <c r="L96" s="53"/>
      <c r="M96" s="53"/>
      <c r="N96" s="144"/>
      <c r="O96" s="141"/>
      <c r="P96" s="53"/>
      <c r="Q96" s="53"/>
      <c r="R96" s="53"/>
      <c r="S96" s="89"/>
    </row>
    <row r="97" spans="2:19" ht="15" customHeight="1" x14ac:dyDescent="0.2">
      <c r="B97" s="143"/>
      <c r="C97" s="100" t="str">
        <f>IFERROR(IF(VLOOKUP(B97,'Job Openings'!$B$5:$I$1005,2,FALSE)=0,"",VLOOKUP(B97,'Job Openings'!$B$5:$I$1005,2,FALSE)),"")</f>
        <v/>
      </c>
      <c r="D97" s="100" t="str">
        <f>IFERROR(IF(VLOOKUP(B97,'Job Openings'!$B$5:$I$1005,3,FALSE)=0,"",VLOOKUP(B97,'Job Openings'!$B$5:$I$1005,3,FALSE)),"")</f>
        <v/>
      </c>
      <c r="E97" s="100" t="str">
        <f>IFERROR(IF(VLOOKUP(B97,'Job Openings'!$B$5:$I$1005,5,FALSE)=0,"",VLOOKUP(B97,'Job Openings'!$B$5:$I$1005,5,FALSE)),"")</f>
        <v/>
      </c>
      <c r="F97" s="53"/>
      <c r="G97" s="53"/>
      <c r="H97" s="54"/>
      <c r="I97" s="53"/>
      <c r="J97" s="53"/>
      <c r="K97" s="53"/>
      <c r="L97" s="53"/>
      <c r="M97" s="53"/>
      <c r="N97" s="144"/>
      <c r="O97" s="141"/>
      <c r="P97" s="53"/>
      <c r="Q97" s="53"/>
      <c r="R97" s="53"/>
      <c r="S97" s="89"/>
    </row>
    <row r="98" spans="2:19" ht="15" customHeight="1" x14ac:dyDescent="0.2">
      <c r="B98" s="143"/>
      <c r="C98" s="100" t="str">
        <f>IFERROR(IF(VLOOKUP(B98,'Job Openings'!$B$5:$I$1005,2,FALSE)=0,"",VLOOKUP(B98,'Job Openings'!$B$5:$I$1005,2,FALSE)),"")</f>
        <v/>
      </c>
      <c r="D98" s="100" t="str">
        <f>IFERROR(IF(VLOOKUP(B98,'Job Openings'!$B$5:$I$1005,3,FALSE)=0,"",VLOOKUP(B98,'Job Openings'!$B$5:$I$1005,3,FALSE)),"")</f>
        <v/>
      </c>
      <c r="E98" s="100" t="str">
        <f>IFERROR(IF(VLOOKUP(B98,'Job Openings'!$B$5:$I$1005,5,FALSE)=0,"",VLOOKUP(B98,'Job Openings'!$B$5:$I$1005,5,FALSE)),"")</f>
        <v/>
      </c>
      <c r="F98" s="53"/>
      <c r="G98" s="53"/>
      <c r="H98" s="54"/>
      <c r="I98" s="53"/>
      <c r="J98" s="53"/>
      <c r="K98" s="53"/>
      <c r="L98" s="53"/>
      <c r="M98" s="53"/>
      <c r="N98" s="144"/>
      <c r="O98" s="141"/>
      <c r="P98" s="53"/>
      <c r="Q98" s="53"/>
      <c r="R98" s="53"/>
      <c r="S98" s="89"/>
    </row>
    <row r="99" spans="2:19" ht="15" customHeight="1" x14ac:dyDescent="0.2">
      <c r="B99" s="143"/>
      <c r="C99" s="100" t="str">
        <f>IFERROR(IF(VLOOKUP(B99,'Job Openings'!$B$5:$I$1005,2,FALSE)=0,"",VLOOKUP(B99,'Job Openings'!$B$5:$I$1005,2,FALSE)),"")</f>
        <v/>
      </c>
      <c r="D99" s="100" t="str">
        <f>IFERROR(IF(VLOOKUP(B99,'Job Openings'!$B$5:$I$1005,3,FALSE)=0,"",VLOOKUP(B99,'Job Openings'!$B$5:$I$1005,3,FALSE)),"")</f>
        <v/>
      </c>
      <c r="E99" s="100" t="str">
        <f>IFERROR(IF(VLOOKUP(B99,'Job Openings'!$B$5:$I$1005,5,FALSE)=0,"",VLOOKUP(B99,'Job Openings'!$B$5:$I$1005,5,FALSE)),"")</f>
        <v/>
      </c>
      <c r="F99" s="53"/>
      <c r="G99" s="53"/>
      <c r="H99" s="54"/>
      <c r="I99" s="53"/>
      <c r="J99" s="53"/>
      <c r="K99" s="53"/>
      <c r="L99" s="53"/>
      <c r="M99" s="53"/>
      <c r="N99" s="144"/>
      <c r="O99" s="141"/>
      <c r="P99" s="53"/>
      <c r="Q99" s="53"/>
      <c r="R99" s="53"/>
      <c r="S99" s="89"/>
    </row>
    <row r="100" spans="2:19" ht="15" customHeight="1" x14ac:dyDescent="0.2">
      <c r="B100" s="143"/>
      <c r="C100" s="100" t="str">
        <f>IFERROR(IF(VLOOKUP(B100,'Job Openings'!$B$5:$I$1005,2,FALSE)=0,"",VLOOKUP(B100,'Job Openings'!$B$5:$I$1005,2,FALSE)),"")</f>
        <v/>
      </c>
      <c r="D100" s="100" t="str">
        <f>IFERROR(IF(VLOOKUP(B100,'Job Openings'!$B$5:$I$1005,3,FALSE)=0,"",VLOOKUP(B100,'Job Openings'!$B$5:$I$1005,3,FALSE)),"")</f>
        <v/>
      </c>
      <c r="E100" s="100" t="str">
        <f>IFERROR(IF(VLOOKUP(B100,'Job Openings'!$B$5:$I$1005,5,FALSE)=0,"",VLOOKUP(B100,'Job Openings'!$B$5:$I$1005,5,FALSE)),"")</f>
        <v/>
      </c>
      <c r="F100" s="53"/>
      <c r="G100" s="53"/>
      <c r="H100" s="54"/>
      <c r="I100" s="53"/>
      <c r="J100" s="53"/>
      <c r="K100" s="53"/>
      <c r="L100" s="53"/>
      <c r="M100" s="53"/>
      <c r="N100" s="144"/>
      <c r="O100" s="141"/>
      <c r="P100" s="53"/>
      <c r="Q100" s="53"/>
      <c r="R100" s="53"/>
      <c r="S100" s="89"/>
    </row>
    <row r="101" spans="2:19" ht="15" customHeight="1" x14ac:dyDescent="0.2">
      <c r="B101" s="143"/>
      <c r="C101" s="100" t="str">
        <f>IFERROR(IF(VLOOKUP(B101,'Job Openings'!$B$5:$I$1005,2,FALSE)=0,"",VLOOKUP(B101,'Job Openings'!$B$5:$I$1005,2,FALSE)),"")</f>
        <v/>
      </c>
      <c r="D101" s="100" t="str">
        <f>IFERROR(IF(VLOOKUP(B101,'Job Openings'!$B$5:$I$1005,3,FALSE)=0,"",VLOOKUP(B101,'Job Openings'!$B$5:$I$1005,3,FALSE)),"")</f>
        <v/>
      </c>
      <c r="E101" s="100" t="str">
        <f>IFERROR(IF(VLOOKUP(B101,'Job Openings'!$B$5:$I$1005,5,FALSE)=0,"",VLOOKUP(B101,'Job Openings'!$B$5:$I$1005,5,FALSE)),"")</f>
        <v/>
      </c>
      <c r="F101" s="53"/>
      <c r="G101" s="53"/>
      <c r="H101" s="54"/>
      <c r="I101" s="53"/>
      <c r="J101" s="53"/>
      <c r="K101" s="53"/>
      <c r="L101" s="53"/>
      <c r="M101" s="53"/>
      <c r="N101" s="144"/>
      <c r="O101" s="141"/>
      <c r="P101" s="53"/>
      <c r="Q101" s="53"/>
      <c r="R101" s="53"/>
      <c r="S101" s="89"/>
    </row>
    <row r="102" spans="2:19" ht="15" customHeight="1" x14ac:dyDescent="0.2">
      <c r="B102" s="143"/>
      <c r="C102" s="100" t="str">
        <f>IFERROR(IF(VLOOKUP(B102,'Job Openings'!$B$5:$I$1005,2,FALSE)=0,"",VLOOKUP(B102,'Job Openings'!$B$5:$I$1005,2,FALSE)),"")</f>
        <v/>
      </c>
      <c r="D102" s="100" t="str">
        <f>IFERROR(IF(VLOOKUP(B102,'Job Openings'!$B$5:$I$1005,3,FALSE)=0,"",VLOOKUP(B102,'Job Openings'!$B$5:$I$1005,3,FALSE)),"")</f>
        <v/>
      </c>
      <c r="E102" s="100" t="str">
        <f>IFERROR(IF(VLOOKUP(B102,'Job Openings'!$B$5:$I$1005,5,FALSE)=0,"",VLOOKUP(B102,'Job Openings'!$B$5:$I$1005,5,FALSE)),"")</f>
        <v/>
      </c>
      <c r="F102" s="53"/>
      <c r="G102" s="53"/>
      <c r="H102" s="54"/>
      <c r="I102" s="53"/>
      <c r="J102" s="53"/>
      <c r="K102" s="53"/>
      <c r="L102" s="53"/>
      <c r="M102" s="53"/>
      <c r="N102" s="144"/>
      <c r="O102" s="141"/>
      <c r="P102" s="53"/>
      <c r="Q102" s="53"/>
      <c r="R102" s="53"/>
      <c r="S102" s="89"/>
    </row>
    <row r="103" spans="2:19" ht="15" customHeight="1" x14ac:dyDescent="0.2">
      <c r="B103" s="143"/>
      <c r="C103" s="100" t="str">
        <f>IFERROR(IF(VLOOKUP(B103,'Job Openings'!$B$5:$I$1005,2,FALSE)=0,"",VLOOKUP(B103,'Job Openings'!$B$5:$I$1005,2,FALSE)),"")</f>
        <v/>
      </c>
      <c r="D103" s="100" t="str">
        <f>IFERROR(IF(VLOOKUP(B103,'Job Openings'!$B$5:$I$1005,3,FALSE)=0,"",VLOOKUP(B103,'Job Openings'!$B$5:$I$1005,3,FALSE)),"")</f>
        <v/>
      </c>
      <c r="E103" s="100" t="str">
        <f>IFERROR(IF(VLOOKUP(B103,'Job Openings'!$B$5:$I$1005,5,FALSE)=0,"",VLOOKUP(B103,'Job Openings'!$B$5:$I$1005,5,FALSE)),"")</f>
        <v/>
      </c>
      <c r="F103" s="53"/>
      <c r="G103" s="53"/>
      <c r="H103" s="54"/>
      <c r="I103" s="53"/>
      <c r="J103" s="53"/>
      <c r="K103" s="53"/>
      <c r="L103" s="53"/>
      <c r="M103" s="53"/>
      <c r="N103" s="144"/>
      <c r="O103" s="141"/>
      <c r="P103" s="53"/>
      <c r="Q103" s="53"/>
      <c r="R103" s="53"/>
      <c r="S103" s="89"/>
    </row>
    <row r="104" spans="2:19" ht="15" customHeight="1" x14ac:dyDescent="0.2">
      <c r="B104" s="143"/>
      <c r="C104" s="100" t="str">
        <f>IFERROR(IF(VLOOKUP(B104,'Job Openings'!$B$5:$I$1005,2,FALSE)=0,"",VLOOKUP(B104,'Job Openings'!$B$5:$I$1005,2,FALSE)),"")</f>
        <v/>
      </c>
      <c r="D104" s="100" t="str">
        <f>IFERROR(IF(VLOOKUP(B104,'Job Openings'!$B$5:$I$1005,3,FALSE)=0,"",VLOOKUP(B104,'Job Openings'!$B$5:$I$1005,3,FALSE)),"")</f>
        <v/>
      </c>
      <c r="E104" s="100" t="str">
        <f>IFERROR(IF(VLOOKUP(B104,'Job Openings'!$B$5:$I$1005,5,FALSE)=0,"",VLOOKUP(B104,'Job Openings'!$B$5:$I$1005,5,FALSE)),"")</f>
        <v/>
      </c>
      <c r="F104" s="53"/>
      <c r="G104" s="53"/>
      <c r="H104" s="54"/>
      <c r="I104" s="53"/>
      <c r="J104" s="53"/>
      <c r="K104" s="53"/>
      <c r="L104" s="53"/>
      <c r="M104" s="53"/>
      <c r="N104" s="144"/>
      <c r="O104" s="141"/>
      <c r="P104" s="53"/>
      <c r="Q104" s="53"/>
      <c r="R104" s="53"/>
      <c r="S104" s="89"/>
    </row>
    <row r="105" spans="2:19" ht="15" customHeight="1" x14ac:dyDescent="0.2">
      <c r="B105" s="143"/>
      <c r="C105" s="100" t="str">
        <f>IFERROR(IF(VLOOKUP(B105,'Job Openings'!$B$5:$I$1005,2,FALSE)=0,"",VLOOKUP(B105,'Job Openings'!$B$5:$I$1005,2,FALSE)),"")</f>
        <v/>
      </c>
      <c r="D105" s="100" t="str">
        <f>IFERROR(IF(VLOOKUP(B105,'Job Openings'!$B$5:$I$1005,3,FALSE)=0,"",VLOOKUP(B105,'Job Openings'!$B$5:$I$1005,3,FALSE)),"")</f>
        <v/>
      </c>
      <c r="E105" s="100" t="str">
        <f>IFERROR(IF(VLOOKUP(B105,'Job Openings'!$B$5:$I$1005,5,FALSE)=0,"",VLOOKUP(B105,'Job Openings'!$B$5:$I$1005,5,FALSE)),"")</f>
        <v/>
      </c>
      <c r="F105" s="53"/>
      <c r="G105" s="53"/>
      <c r="H105" s="54"/>
      <c r="I105" s="53"/>
      <c r="J105" s="53"/>
      <c r="K105" s="53"/>
      <c r="L105" s="53"/>
      <c r="M105" s="53"/>
      <c r="N105" s="144"/>
      <c r="O105" s="141"/>
      <c r="P105" s="53"/>
      <c r="Q105" s="53"/>
      <c r="R105" s="53"/>
      <c r="S105" s="89"/>
    </row>
    <row r="106" spans="2:19" ht="15" customHeight="1" x14ac:dyDescent="0.2">
      <c r="B106" s="143"/>
      <c r="C106" s="100" t="str">
        <f>IFERROR(IF(VLOOKUP(B106,'Job Openings'!$B$5:$I$1005,2,FALSE)=0,"",VLOOKUP(B106,'Job Openings'!$B$5:$I$1005,2,FALSE)),"")</f>
        <v/>
      </c>
      <c r="D106" s="100" t="str">
        <f>IFERROR(IF(VLOOKUP(B106,'Job Openings'!$B$5:$I$1005,3,FALSE)=0,"",VLOOKUP(B106,'Job Openings'!$B$5:$I$1005,3,FALSE)),"")</f>
        <v/>
      </c>
      <c r="E106" s="100" t="str">
        <f>IFERROR(IF(VLOOKUP(B106,'Job Openings'!$B$5:$I$1005,5,FALSE)=0,"",VLOOKUP(B106,'Job Openings'!$B$5:$I$1005,5,FALSE)),"")</f>
        <v/>
      </c>
      <c r="F106" s="53"/>
      <c r="G106" s="53"/>
      <c r="H106" s="54"/>
      <c r="I106" s="53"/>
      <c r="J106" s="53"/>
      <c r="K106" s="53"/>
      <c r="L106" s="53"/>
      <c r="M106" s="53"/>
      <c r="N106" s="144"/>
      <c r="O106" s="141"/>
      <c r="P106" s="53"/>
      <c r="Q106" s="53"/>
      <c r="R106" s="53"/>
      <c r="S106" s="89"/>
    </row>
    <row r="107" spans="2:19" ht="15" customHeight="1" x14ac:dyDescent="0.2">
      <c r="B107" s="143"/>
      <c r="C107" s="100" t="str">
        <f>IFERROR(IF(VLOOKUP(B107,'Job Openings'!$B$5:$I$1005,2,FALSE)=0,"",VLOOKUP(B107,'Job Openings'!$B$5:$I$1005,2,FALSE)),"")</f>
        <v/>
      </c>
      <c r="D107" s="100" t="str">
        <f>IFERROR(IF(VLOOKUP(B107,'Job Openings'!$B$5:$I$1005,3,FALSE)=0,"",VLOOKUP(B107,'Job Openings'!$B$5:$I$1005,3,FALSE)),"")</f>
        <v/>
      </c>
      <c r="E107" s="100" t="str">
        <f>IFERROR(IF(VLOOKUP(B107,'Job Openings'!$B$5:$I$1005,5,FALSE)=0,"",VLOOKUP(B107,'Job Openings'!$B$5:$I$1005,5,FALSE)),"")</f>
        <v/>
      </c>
      <c r="F107" s="53"/>
      <c r="G107" s="53"/>
      <c r="H107" s="54"/>
      <c r="I107" s="53"/>
      <c r="J107" s="53"/>
      <c r="K107" s="53"/>
      <c r="L107" s="53"/>
      <c r="M107" s="53"/>
      <c r="N107" s="144"/>
      <c r="O107" s="141"/>
      <c r="P107" s="53"/>
      <c r="Q107" s="53"/>
      <c r="R107" s="53"/>
      <c r="S107" s="89"/>
    </row>
    <row r="108" spans="2:19" ht="15" customHeight="1" x14ac:dyDescent="0.2">
      <c r="B108" s="143"/>
      <c r="C108" s="100" t="str">
        <f>IFERROR(IF(VLOOKUP(B108,'Job Openings'!$B$5:$I$1005,2,FALSE)=0,"",VLOOKUP(B108,'Job Openings'!$B$5:$I$1005,2,FALSE)),"")</f>
        <v/>
      </c>
      <c r="D108" s="100" t="str">
        <f>IFERROR(IF(VLOOKUP(B108,'Job Openings'!$B$5:$I$1005,3,FALSE)=0,"",VLOOKUP(B108,'Job Openings'!$B$5:$I$1005,3,FALSE)),"")</f>
        <v/>
      </c>
      <c r="E108" s="100" t="str">
        <f>IFERROR(IF(VLOOKUP(B108,'Job Openings'!$B$5:$I$1005,5,FALSE)=0,"",VLOOKUP(B108,'Job Openings'!$B$5:$I$1005,5,FALSE)),"")</f>
        <v/>
      </c>
      <c r="F108" s="53"/>
      <c r="G108" s="53"/>
      <c r="H108" s="54"/>
      <c r="I108" s="53"/>
      <c r="J108" s="53"/>
      <c r="K108" s="53"/>
      <c r="L108" s="53"/>
      <c r="M108" s="53"/>
      <c r="N108" s="144"/>
      <c r="O108" s="141"/>
      <c r="P108" s="53"/>
      <c r="Q108" s="53"/>
      <c r="R108" s="53"/>
      <c r="S108" s="89"/>
    </row>
    <row r="109" spans="2:19" ht="15" customHeight="1" x14ac:dyDescent="0.2">
      <c r="B109" s="143"/>
      <c r="C109" s="100" t="str">
        <f>IFERROR(IF(VLOOKUP(B109,'Job Openings'!$B$5:$I$1005,2,FALSE)=0,"",VLOOKUP(B109,'Job Openings'!$B$5:$I$1005,2,FALSE)),"")</f>
        <v/>
      </c>
      <c r="D109" s="100" t="str">
        <f>IFERROR(IF(VLOOKUP(B109,'Job Openings'!$B$5:$I$1005,3,FALSE)=0,"",VLOOKUP(B109,'Job Openings'!$B$5:$I$1005,3,FALSE)),"")</f>
        <v/>
      </c>
      <c r="E109" s="100" t="str">
        <f>IFERROR(IF(VLOOKUP(B109,'Job Openings'!$B$5:$I$1005,5,FALSE)=0,"",VLOOKUP(B109,'Job Openings'!$B$5:$I$1005,5,FALSE)),"")</f>
        <v/>
      </c>
      <c r="F109" s="53"/>
      <c r="G109" s="53"/>
      <c r="H109" s="54"/>
      <c r="I109" s="53"/>
      <c r="J109" s="53"/>
      <c r="K109" s="53"/>
      <c r="L109" s="53"/>
      <c r="M109" s="53"/>
      <c r="N109" s="144"/>
      <c r="O109" s="141"/>
      <c r="P109" s="53"/>
      <c r="Q109" s="53"/>
      <c r="R109" s="53"/>
      <c r="S109" s="89"/>
    </row>
    <row r="110" spans="2:19" ht="15" customHeight="1" x14ac:dyDescent="0.2">
      <c r="B110" s="143"/>
      <c r="C110" s="100" t="str">
        <f>IFERROR(IF(VLOOKUP(B110,'Job Openings'!$B$5:$I$1005,2,FALSE)=0,"",VLOOKUP(B110,'Job Openings'!$B$5:$I$1005,2,FALSE)),"")</f>
        <v/>
      </c>
      <c r="D110" s="100" t="str">
        <f>IFERROR(IF(VLOOKUP(B110,'Job Openings'!$B$5:$I$1005,3,FALSE)=0,"",VLOOKUP(B110,'Job Openings'!$B$5:$I$1005,3,FALSE)),"")</f>
        <v/>
      </c>
      <c r="E110" s="100" t="str">
        <f>IFERROR(IF(VLOOKUP(B110,'Job Openings'!$B$5:$I$1005,5,FALSE)=0,"",VLOOKUP(B110,'Job Openings'!$B$5:$I$1005,5,FALSE)),"")</f>
        <v/>
      </c>
      <c r="F110" s="53"/>
      <c r="G110" s="53"/>
      <c r="H110" s="54"/>
      <c r="I110" s="53"/>
      <c r="J110" s="53"/>
      <c r="K110" s="53"/>
      <c r="L110" s="53"/>
      <c r="M110" s="53"/>
      <c r="N110" s="144"/>
      <c r="O110" s="141"/>
      <c r="P110" s="53"/>
      <c r="Q110" s="53"/>
      <c r="R110" s="53"/>
      <c r="S110" s="89"/>
    </row>
    <row r="111" spans="2:19" ht="15" customHeight="1" x14ac:dyDescent="0.2">
      <c r="B111" s="143"/>
      <c r="C111" s="100" t="str">
        <f>IFERROR(IF(VLOOKUP(B111,'Job Openings'!$B$5:$I$1005,2,FALSE)=0,"",VLOOKUP(B111,'Job Openings'!$B$5:$I$1005,2,FALSE)),"")</f>
        <v/>
      </c>
      <c r="D111" s="100" t="str">
        <f>IFERROR(IF(VLOOKUP(B111,'Job Openings'!$B$5:$I$1005,3,FALSE)=0,"",VLOOKUP(B111,'Job Openings'!$B$5:$I$1005,3,FALSE)),"")</f>
        <v/>
      </c>
      <c r="E111" s="100" t="str">
        <f>IFERROR(IF(VLOOKUP(B111,'Job Openings'!$B$5:$I$1005,5,FALSE)=0,"",VLOOKUP(B111,'Job Openings'!$B$5:$I$1005,5,FALSE)),"")</f>
        <v/>
      </c>
      <c r="F111" s="53"/>
      <c r="G111" s="53"/>
      <c r="H111" s="54"/>
      <c r="I111" s="53"/>
      <c r="J111" s="53"/>
      <c r="K111" s="53"/>
      <c r="L111" s="53"/>
      <c r="M111" s="53"/>
      <c r="N111" s="144"/>
      <c r="O111" s="141"/>
      <c r="P111" s="53"/>
      <c r="Q111" s="53"/>
      <c r="R111" s="53"/>
      <c r="S111" s="89"/>
    </row>
    <row r="112" spans="2:19" ht="15" customHeight="1" x14ac:dyDescent="0.2">
      <c r="B112" s="143"/>
      <c r="C112" s="100" t="str">
        <f>IFERROR(IF(VLOOKUP(B112,'Job Openings'!$B$5:$I$1005,2,FALSE)=0,"",VLOOKUP(B112,'Job Openings'!$B$5:$I$1005,2,FALSE)),"")</f>
        <v/>
      </c>
      <c r="D112" s="100" t="str">
        <f>IFERROR(IF(VLOOKUP(B112,'Job Openings'!$B$5:$I$1005,3,FALSE)=0,"",VLOOKUP(B112,'Job Openings'!$B$5:$I$1005,3,FALSE)),"")</f>
        <v/>
      </c>
      <c r="E112" s="100" t="str">
        <f>IFERROR(IF(VLOOKUP(B112,'Job Openings'!$B$5:$I$1005,5,FALSE)=0,"",VLOOKUP(B112,'Job Openings'!$B$5:$I$1005,5,FALSE)),"")</f>
        <v/>
      </c>
      <c r="F112" s="53"/>
      <c r="G112" s="53"/>
      <c r="H112" s="54"/>
      <c r="I112" s="53"/>
      <c r="J112" s="53"/>
      <c r="K112" s="53"/>
      <c r="L112" s="53"/>
      <c r="M112" s="53"/>
      <c r="N112" s="144"/>
      <c r="O112" s="141"/>
      <c r="P112" s="53"/>
      <c r="Q112" s="53"/>
      <c r="R112" s="53"/>
      <c r="S112" s="89"/>
    </row>
    <row r="113" spans="2:19" ht="15" customHeight="1" x14ac:dyDescent="0.2">
      <c r="B113" s="143"/>
      <c r="C113" s="100" t="str">
        <f>IFERROR(IF(VLOOKUP(B113,'Job Openings'!$B$5:$I$1005,2,FALSE)=0,"",VLOOKUP(B113,'Job Openings'!$B$5:$I$1005,2,FALSE)),"")</f>
        <v/>
      </c>
      <c r="D113" s="100" t="str">
        <f>IFERROR(IF(VLOOKUP(B113,'Job Openings'!$B$5:$I$1005,3,FALSE)=0,"",VLOOKUP(B113,'Job Openings'!$B$5:$I$1005,3,FALSE)),"")</f>
        <v/>
      </c>
      <c r="E113" s="100" t="str">
        <f>IFERROR(IF(VLOOKUP(B113,'Job Openings'!$B$5:$I$1005,5,FALSE)=0,"",VLOOKUP(B113,'Job Openings'!$B$5:$I$1005,5,FALSE)),"")</f>
        <v/>
      </c>
      <c r="F113" s="53"/>
      <c r="G113" s="53"/>
      <c r="H113" s="54"/>
      <c r="I113" s="53"/>
      <c r="J113" s="53"/>
      <c r="K113" s="53"/>
      <c r="L113" s="53"/>
      <c r="M113" s="53"/>
      <c r="N113" s="144"/>
      <c r="O113" s="141"/>
      <c r="P113" s="53"/>
      <c r="Q113" s="53"/>
      <c r="R113" s="53"/>
      <c r="S113" s="89"/>
    </row>
    <row r="114" spans="2:19" ht="15" customHeight="1" x14ac:dyDescent="0.2">
      <c r="B114" s="143"/>
      <c r="C114" s="100" t="str">
        <f>IFERROR(IF(VLOOKUP(B114,'Job Openings'!$B$5:$I$1005,2,FALSE)=0,"",VLOOKUP(B114,'Job Openings'!$B$5:$I$1005,2,FALSE)),"")</f>
        <v/>
      </c>
      <c r="D114" s="100" t="str">
        <f>IFERROR(IF(VLOOKUP(B114,'Job Openings'!$B$5:$I$1005,3,FALSE)=0,"",VLOOKUP(B114,'Job Openings'!$B$5:$I$1005,3,FALSE)),"")</f>
        <v/>
      </c>
      <c r="E114" s="100" t="str">
        <f>IFERROR(IF(VLOOKUP(B114,'Job Openings'!$B$5:$I$1005,5,FALSE)=0,"",VLOOKUP(B114,'Job Openings'!$B$5:$I$1005,5,FALSE)),"")</f>
        <v/>
      </c>
      <c r="F114" s="53"/>
      <c r="G114" s="53"/>
      <c r="H114" s="54"/>
      <c r="I114" s="53"/>
      <c r="J114" s="53"/>
      <c r="K114" s="53"/>
      <c r="L114" s="53"/>
      <c r="M114" s="53"/>
      <c r="N114" s="144"/>
      <c r="O114" s="141"/>
      <c r="P114" s="53"/>
      <c r="Q114" s="53"/>
      <c r="R114" s="53"/>
      <c r="S114" s="89"/>
    </row>
    <row r="115" spans="2:19" ht="15" customHeight="1" x14ac:dyDescent="0.2">
      <c r="B115" s="143"/>
      <c r="C115" s="100" t="str">
        <f>IFERROR(IF(VLOOKUP(B115,'Job Openings'!$B$5:$I$1005,2,FALSE)=0,"",VLOOKUP(B115,'Job Openings'!$B$5:$I$1005,2,FALSE)),"")</f>
        <v/>
      </c>
      <c r="D115" s="100" t="str">
        <f>IFERROR(IF(VLOOKUP(B115,'Job Openings'!$B$5:$I$1005,3,FALSE)=0,"",VLOOKUP(B115,'Job Openings'!$B$5:$I$1005,3,FALSE)),"")</f>
        <v/>
      </c>
      <c r="E115" s="100" t="str">
        <f>IFERROR(IF(VLOOKUP(B115,'Job Openings'!$B$5:$I$1005,5,FALSE)=0,"",VLOOKUP(B115,'Job Openings'!$B$5:$I$1005,5,FALSE)),"")</f>
        <v/>
      </c>
      <c r="F115" s="53"/>
      <c r="G115" s="53"/>
      <c r="H115" s="54"/>
      <c r="I115" s="53"/>
      <c r="J115" s="53"/>
      <c r="K115" s="53"/>
      <c r="L115" s="53"/>
      <c r="M115" s="53"/>
      <c r="N115" s="144"/>
      <c r="O115" s="141"/>
      <c r="P115" s="53"/>
      <c r="Q115" s="53"/>
      <c r="R115" s="53"/>
      <c r="S115" s="89"/>
    </row>
    <row r="116" spans="2:19" ht="15" customHeight="1" x14ac:dyDescent="0.2">
      <c r="B116" s="143"/>
      <c r="C116" s="100" t="str">
        <f>IFERROR(IF(VLOOKUP(B116,'Job Openings'!$B$5:$I$1005,2,FALSE)=0,"",VLOOKUP(B116,'Job Openings'!$B$5:$I$1005,2,FALSE)),"")</f>
        <v/>
      </c>
      <c r="D116" s="100" t="str">
        <f>IFERROR(IF(VLOOKUP(B116,'Job Openings'!$B$5:$I$1005,3,FALSE)=0,"",VLOOKUP(B116,'Job Openings'!$B$5:$I$1005,3,FALSE)),"")</f>
        <v/>
      </c>
      <c r="E116" s="100" t="str">
        <f>IFERROR(IF(VLOOKUP(B116,'Job Openings'!$B$5:$I$1005,5,FALSE)=0,"",VLOOKUP(B116,'Job Openings'!$B$5:$I$1005,5,FALSE)),"")</f>
        <v/>
      </c>
      <c r="F116" s="53"/>
      <c r="G116" s="53"/>
      <c r="H116" s="54"/>
      <c r="I116" s="53"/>
      <c r="J116" s="53"/>
      <c r="K116" s="53"/>
      <c r="L116" s="53"/>
      <c r="M116" s="53"/>
      <c r="N116" s="144"/>
      <c r="O116" s="141"/>
      <c r="P116" s="53"/>
      <c r="Q116" s="53"/>
      <c r="R116" s="53"/>
      <c r="S116" s="89"/>
    </row>
    <row r="117" spans="2:19" ht="15" customHeight="1" x14ac:dyDescent="0.2">
      <c r="B117" s="143"/>
      <c r="C117" s="100" t="str">
        <f>IFERROR(IF(VLOOKUP(B117,'Job Openings'!$B$5:$I$1005,2,FALSE)=0,"",VLOOKUP(B117,'Job Openings'!$B$5:$I$1005,2,FALSE)),"")</f>
        <v/>
      </c>
      <c r="D117" s="100" t="str">
        <f>IFERROR(IF(VLOOKUP(B117,'Job Openings'!$B$5:$I$1005,3,FALSE)=0,"",VLOOKUP(B117,'Job Openings'!$B$5:$I$1005,3,FALSE)),"")</f>
        <v/>
      </c>
      <c r="E117" s="100" t="str">
        <f>IFERROR(IF(VLOOKUP(B117,'Job Openings'!$B$5:$I$1005,5,FALSE)=0,"",VLOOKUP(B117,'Job Openings'!$B$5:$I$1005,5,FALSE)),"")</f>
        <v/>
      </c>
      <c r="F117" s="53"/>
      <c r="G117" s="53"/>
      <c r="H117" s="54"/>
      <c r="I117" s="53"/>
      <c r="J117" s="53"/>
      <c r="K117" s="53"/>
      <c r="L117" s="53"/>
      <c r="M117" s="53"/>
      <c r="N117" s="144"/>
      <c r="O117" s="141"/>
      <c r="P117" s="53"/>
      <c r="Q117" s="53"/>
      <c r="R117" s="53"/>
      <c r="S117" s="89"/>
    </row>
    <row r="118" spans="2:19" ht="15" customHeight="1" x14ac:dyDescent="0.2">
      <c r="B118" s="143"/>
      <c r="C118" s="100" t="str">
        <f>IFERROR(IF(VLOOKUP(B118,'Job Openings'!$B$5:$I$1005,2,FALSE)=0,"",VLOOKUP(B118,'Job Openings'!$B$5:$I$1005,2,FALSE)),"")</f>
        <v/>
      </c>
      <c r="D118" s="100" t="str">
        <f>IFERROR(IF(VLOOKUP(B118,'Job Openings'!$B$5:$I$1005,3,FALSE)=0,"",VLOOKUP(B118,'Job Openings'!$B$5:$I$1005,3,FALSE)),"")</f>
        <v/>
      </c>
      <c r="E118" s="100" t="str">
        <f>IFERROR(IF(VLOOKUP(B118,'Job Openings'!$B$5:$I$1005,5,FALSE)=0,"",VLOOKUP(B118,'Job Openings'!$B$5:$I$1005,5,FALSE)),"")</f>
        <v/>
      </c>
      <c r="F118" s="53"/>
      <c r="G118" s="53"/>
      <c r="H118" s="54"/>
      <c r="I118" s="53"/>
      <c r="J118" s="53"/>
      <c r="K118" s="53"/>
      <c r="L118" s="53"/>
      <c r="M118" s="53"/>
      <c r="N118" s="144"/>
      <c r="O118" s="141"/>
      <c r="P118" s="53"/>
      <c r="Q118" s="53"/>
      <c r="R118" s="53"/>
      <c r="S118" s="89"/>
    </row>
    <row r="119" spans="2:19" ht="15" customHeight="1" x14ac:dyDescent="0.2">
      <c r="B119" s="143"/>
      <c r="C119" s="100" t="str">
        <f>IFERROR(IF(VLOOKUP(B119,'Job Openings'!$B$5:$I$1005,2,FALSE)=0,"",VLOOKUP(B119,'Job Openings'!$B$5:$I$1005,2,FALSE)),"")</f>
        <v/>
      </c>
      <c r="D119" s="100" t="str">
        <f>IFERROR(IF(VLOOKUP(B119,'Job Openings'!$B$5:$I$1005,3,FALSE)=0,"",VLOOKUP(B119,'Job Openings'!$B$5:$I$1005,3,FALSE)),"")</f>
        <v/>
      </c>
      <c r="E119" s="100" t="str">
        <f>IFERROR(IF(VLOOKUP(B119,'Job Openings'!$B$5:$I$1005,5,FALSE)=0,"",VLOOKUP(B119,'Job Openings'!$B$5:$I$1005,5,FALSE)),"")</f>
        <v/>
      </c>
      <c r="F119" s="53"/>
      <c r="G119" s="53"/>
      <c r="H119" s="54"/>
      <c r="I119" s="53"/>
      <c r="J119" s="53"/>
      <c r="K119" s="53"/>
      <c r="L119" s="53"/>
      <c r="M119" s="53"/>
      <c r="N119" s="144"/>
      <c r="O119" s="141"/>
      <c r="P119" s="53"/>
      <c r="Q119" s="53"/>
      <c r="R119" s="53"/>
      <c r="S119" s="89"/>
    </row>
    <row r="120" spans="2:19" ht="15" customHeight="1" x14ac:dyDescent="0.2">
      <c r="B120" s="143"/>
      <c r="C120" s="100" t="str">
        <f>IFERROR(IF(VLOOKUP(B120,'Job Openings'!$B$5:$I$1005,2,FALSE)=0,"",VLOOKUP(B120,'Job Openings'!$B$5:$I$1005,2,FALSE)),"")</f>
        <v/>
      </c>
      <c r="D120" s="100" t="str">
        <f>IFERROR(IF(VLOOKUP(B120,'Job Openings'!$B$5:$I$1005,3,FALSE)=0,"",VLOOKUP(B120,'Job Openings'!$B$5:$I$1005,3,FALSE)),"")</f>
        <v/>
      </c>
      <c r="E120" s="100" t="str">
        <f>IFERROR(IF(VLOOKUP(B120,'Job Openings'!$B$5:$I$1005,5,FALSE)=0,"",VLOOKUP(B120,'Job Openings'!$B$5:$I$1005,5,FALSE)),"")</f>
        <v/>
      </c>
      <c r="F120" s="53"/>
      <c r="G120" s="53"/>
      <c r="H120" s="54"/>
      <c r="I120" s="53"/>
      <c r="J120" s="53"/>
      <c r="K120" s="53"/>
      <c r="L120" s="53"/>
      <c r="M120" s="53"/>
      <c r="N120" s="144"/>
      <c r="O120" s="141"/>
      <c r="P120" s="53"/>
      <c r="Q120" s="53"/>
      <c r="R120" s="53"/>
      <c r="S120" s="89"/>
    </row>
    <row r="121" spans="2:19" ht="15" customHeight="1" x14ac:dyDescent="0.2">
      <c r="B121" s="143"/>
      <c r="C121" s="100" t="str">
        <f>IFERROR(IF(VLOOKUP(B121,'Job Openings'!$B$5:$I$1005,2,FALSE)=0,"",VLOOKUP(B121,'Job Openings'!$B$5:$I$1005,2,FALSE)),"")</f>
        <v/>
      </c>
      <c r="D121" s="100" t="str">
        <f>IFERROR(IF(VLOOKUP(B121,'Job Openings'!$B$5:$I$1005,3,FALSE)=0,"",VLOOKUP(B121,'Job Openings'!$B$5:$I$1005,3,FALSE)),"")</f>
        <v/>
      </c>
      <c r="E121" s="100" t="str">
        <f>IFERROR(IF(VLOOKUP(B121,'Job Openings'!$B$5:$I$1005,5,FALSE)=0,"",VLOOKUP(B121,'Job Openings'!$B$5:$I$1005,5,FALSE)),"")</f>
        <v/>
      </c>
      <c r="F121" s="53"/>
      <c r="G121" s="53"/>
      <c r="H121" s="54"/>
      <c r="I121" s="53"/>
      <c r="J121" s="53"/>
      <c r="K121" s="53"/>
      <c r="L121" s="53"/>
      <c r="M121" s="53"/>
      <c r="N121" s="144"/>
      <c r="O121" s="141"/>
      <c r="P121" s="53"/>
      <c r="Q121" s="53"/>
      <c r="R121" s="53"/>
      <c r="S121" s="89"/>
    </row>
    <row r="122" spans="2:19" ht="15" customHeight="1" x14ac:dyDescent="0.2">
      <c r="B122" s="143"/>
      <c r="C122" s="100" t="str">
        <f>IFERROR(IF(VLOOKUP(B122,'Job Openings'!$B$5:$I$1005,2,FALSE)=0,"",VLOOKUP(B122,'Job Openings'!$B$5:$I$1005,2,FALSE)),"")</f>
        <v/>
      </c>
      <c r="D122" s="100" t="str">
        <f>IFERROR(IF(VLOOKUP(B122,'Job Openings'!$B$5:$I$1005,3,FALSE)=0,"",VLOOKUP(B122,'Job Openings'!$B$5:$I$1005,3,FALSE)),"")</f>
        <v/>
      </c>
      <c r="E122" s="100" t="str">
        <f>IFERROR(IF(VLOOKUP(B122,'Job Openings'!$B$5:$I$1005,5,FALSE)=0,"",VLOOKUP(B122,'Job Openings'!$B$5:$I$1005,5,FALSE)),"")</f>
        <v/>
      </c>
      <c r="F122" s="53"/>
      <c r="G122" s="53"/>
      <c r="H122" s="54"/>
      <c r="I122" s="53"/>
      <c r="J122" s="53"/>
      <c r="K122" s="53"/>
      <c r="L122" s="53"/>
      <c r="M122" s="53"/>
      <c r="N122" s="144"/>
      <c r="O122" s="141"/>
      <c r="P122" s="53"/>
      <c r="Q122" s="53"/>
      <c r="R122" s="53"/>
      <c r="S122" s="89"/>
    </row>
    <row r="123" spans="2:19" ht="15" customHeight="1" x14ac:dyDescent="0.2">
      <c r="B123" s="143"/>
      <c r="C123" s="100" t="str">
        <f>IFERROR(IF(VLOOKUP(B123,'Job Openings'!$B$5:$I$1005,2,FALSE)=0,"",VLOOKUP(B123,'Job Openings'!$B$5:$I$1005,2,FALSE)),"")</f>
        <v/>
      </c>
      <c r="D123" s="100" t="str">
        <f>IFERROR(IF(VLOOKUP(B123,'Job Openings'!$B$5:$I$1005,3,FALSE)=0,"",VLOOKUP(B123,'Job Openings'!$B$5:$I$1005,3,FALSE)),"")</f>
        <v/>
      </c>
      <c r="E123" s="100" t="str">
        <f>IFERROR(IF(VLOOKUP(B123,'Job Openings'!$B$5:$I$1005,5,FALSE)=0,"",VLOOKUP(B123,'Job Openings'!$B$5:$I$1005,5,FALSE)),"")</f>
        <v/>
      </c>
      <c r="F123" s="53"/>
      <c r="G123" s="53"/>
      <c r="H123" s="54"/>
      <c r="I123" s="53"/>
      <c r="J123" s="53"/>
      <c r="K123" s="53"/>
      <c r="L123" s="53"/>
      <c r="M123" s="53"/>
      <c r="N123" s="144"/>
      <c r="O123" s="141"/>
      <c r="P123" s="53"/>
      <c r="Q123" s="53"/>
      <c r="R123" s="53"/>
      <c r="S123" s="89"/>
    </row>
    <row r="124" spans="2:19" ht="15" customHeight="1" x14ac:dyDescent="0.2">
      <c r="B124" s="143"/>
      <c r="C124" s="100" t="str">
        <f>IFERROR(IF(VLOOKUP(B124,'Job Openings'!$B$5:$I$1005,2,FALSE)=0,"",VLOOKUP(B124,'Job Openings'!$B$5:$I$1005,2,FALSE)),"")</f>
        <v/>
      </c>
      <c r="D124" s="100" t="str">
        <f>IFERROR(IF(VLOOKUP(B124,'Job Openings'!$B$5:$I$1005,3,FALSE)=0,"",VLOOKUP(B124,'Job Openings'!$B$5:$I$1005,3,FALSE)),"")</f>
        <v/>
      </c>
      <c r="E124" s="100" t="str">
        <f>IFERROR(IF(VLOOKUP(B124,'Job Openings'!$B$5:$I$1005,5,FALSE)=0,"",VLOOKUP(B124,'Job Openings'!$B$5:$I$1005,5,FALSE)),"")</f>
        <v/>
      </c>
      <c r="F124" s="53"/>
      <c r="G124" s="53"/>
      <c r="H124" s="54"/>
      <c r="I124" s="53"/>
      <c r="J124" s="53"/>
      <c r="K124" s="53"/>
      <c r="L124" s="53"/>
      <c r="M124" s="53"/>
      <c r="N124" s="144"/>
      <c r="O124" s="141"/>
      <c r="P124" s="53"/>
      <c r="Q124" s="53"/>
      <c r="R124" s="53"/>
      <c r="S124" s="89"/>
    </row>
    <row r="125" spans="2:19" ht="15" customHeight="1" x14ac:dyDescent="0.2">
      <c r="B125" s="143"/>
      <c r="C125" s="100" t="str">
        <f>IFERROR(IF(VLOOKUP(B125,'Job Openings'!$B$5:$I$1005,2,FALSE)=0,"",VLOOKUP(B125,'Job Openings'!$B$5:$I$1005,2,FALSE)),"")</f>
        <v/>
      </c>
      <c r="D125" s="100" t="str">
        <f>IFERROR(IF(VLOOKUP(B125,'Job Openings'!$B$5:$I$1005,3,FALSE)=0,"",VLOOKUP(B125,'Job Openings'!$B$5:$I$1005,3,FALSE)),"")</f>
        <v/>
      </c>
      <c r="E125" s="100" t="str">
        <f>IFERROR(IF(VLOOKUP(B125,'Job Openings'!$B$5:$I$1005,5,FALSE)=0,"",VLOOKUP(B125,'Job Openings'!$B$5:$I$1005,5,FALSE)),"")</f>
        <v/>
      </c>
      <c r="F125" s="53"/>
      <c r="G125" s="53"/>
      <c r="H125" s="54"/>
      <c r="I125" s="53"/>
      <c r="J125" s="53"/>
      <c r="K125" s="53"/>
      <c r="L125" s="53"/>
      <c r="M125" s="53"/>
      <c r="N125" s="144"/>
      <c r="O125" s="141"/>
      <c r="P125" s="53"/>
      <c r="Q125" s="53"/>
      <c r="R125" s="53"/>
      <c r="S125" s="89"/>
    </row>
    <row r="126" spans="2:19" ht="15" customHeight="1" x14ac:dyDescent="0.2">
      <c r="B126" s="143"/>
      <c r="C126" s="100" t="str">
        <f>IFERROR(IF(VLOOKUP(B126,'Job Openings'!$B$5:$I$1005,2,FALSE)=0,"",VLOOKUP(B126,'Job Openings'!$B$5:$I$1005,2,FALSE)),"")</f>
        <v/>
      </c>
      <c r="D126" s="100" t="str">
        <f>IFERROR(IF(VLOOKUP(B126,'Job Openings'!$B$5:$I$1005,3,FALSE)=0,"",VLOOKUP(B126,'Job Openings'!$B$5:$I$1005,3,FALSE)),"")</f>
        <v/>
      </c>
      <c r="E126" s="100" t="str">
        <f>IFERROR(IF(VLOOKUP(B126,'Job Openings'!$B$5:$I$1005,5,FALSE)=0,"",VLOOKUP(B126,'Job Openings'!$B$5:$I$1005,5,FALSE)),"")</f>
        <v/>
      </c>
      <c r="F126" s="53"/>
      <c r="G126" s="53"/>
      <c r="H126" s="54"/>
      <c r="I126" s="53"/>
      <c r="J126" s="53"/>
      <c r="K126" s="53"/>
      <c r="L126" s="53"/>
      <c r="M126" s="53"/>
      <c r="N126" s="144"/>
      <c r="O126" s="141"/>
      <c r="P126" s="53"/>
      <c r="Q126" s="53"/>
      <c r="R126" s="53"/>
      <c r="S126" s="89"/>
    </row>
    <row r="127" spans="2:19" ht="15" customHeight="1" x14ac:dyDescent="0.2">
      <c r="B127" s="143"/>
      <c r="C127" s="100" t="str">
        <f>IFERROR(IF(VLOOKUP(B127,'Job Openings'!$B$5:$I$1005,2,FALSE)=0,"",VLOOKUP(B127,'Job Openings'!$B$5:$I$1005,2,FALSE)),"")</f>
        <v/>
      </c>
      <c r="D127" s="100" t="str">
        <f>IFERROR(IF(VLOOKUP(B127,'Job Openings'!$B$5:$I$1005,3,FALSE)=0,"",VLOOKUP(B127,'Job Openings'!$B$5:$I$1005,3,FALSE)),"")</f>
        <v/>
      </c>
      <c r="E127" s="100" t="str">
        <f>IFERROR(IF(VLOOKUP(B127,'Job Openings'!$B$5:$I$1005,5,FALSE)=0,"",VLOOKUP(B127,'Job Openings'!$B$5:$I$1005,5,FALSE)),"")</f>
        <v/>
      </c>
      <c r="F127" s="53"/>
      <c r="G127" s="53"/>
      <c r="H127" s="54"/>
      <c r="I127" s="53"/>
      <c r="J127" s="53"/>
      <c r="K127" s="53"/>
      <c r="L127" s="53"/>
      <c r="M127" s="53"/>
      <c r="N127" s="144"/>
      <c r="O127" s="141"/>
      <c r="P127" s="53"/>
      <c r="Q127" s="53"/>
      <c r="R127" s="53"/>
      <c r="S127" s="89"/>
    </row>
    <row r="128" spans="2:19" ht="15" customHeight="1" x14ac:dyDescent="0.2">
      <c r="B128" s="143"/>
      <c r="C128" s="100" t="str">
        <f>IFERROR(IF(VLOOKUP(B128,'Job Openings'!$B$5:$I$1005,2,FALSE)=0,"",VLOOKUP(B128,'Job Openings'!$B$5:$I$1005,2,FALSE)),"")</f>
        <v/>
      </c>
      <c r="D128" s="100" t="str">
        <f>IFERROR(IF(VLOOKUP(B128,'Job Openings'!$B$5:$I$1005,3,FALSE)=0,"",VLOOKUP(B128,'Job Openings'!$B$5:$I$1005,3,FALSE)),"")</f>
        <v/>
      </c>
      <c r="E128" s="100" t="str">
        <f>IFERROR(IF(VLOOKUP(B128,'Job Openings'!$B$5:$I$1005,5,FALSE)=0,"",VLOOKUP(B128,'Job Openings'!$B$5:$I$1005,5,FALSE)),"")</f>
        <v/>
      </c>
      <c r="F128" s="53"/>
      <c r="G128" s="53"/>
      <c r="H128" s="54"/>
      <c r="I128" s="53"/>
      <c r="J128" s="53"/>
      <c r="K128" s="53"/>
      <c r="L128" s="53"/>
      <c r="M128" s="53"/>
      <c r="N128" s="144"/>
      <c r="O128" s="141"/>
      <c r="P128" s="53"/>
      <c r="Q128" s="53"/>
      <c r="R128" s="53"/>
      <c r="S128" s="89"/>
    </row>
    <row r="129" spans="2:19" ht="15" customHeight="1" x14ac:dyDescent="0.2">
      <c r="B129" s="143"/>
      <c r="C129" s="100" t="str">
        <f>IFERROR(IF(VLOOKUP(B129,'Job Openings'!$B$5:$I$1005,2,FALSE)=0,"",VLOOKUP(B129,'Job Openings'!$B$5:$I$1005,2,FALSE)),"")</f>
        <v/>
      </c>
      <c r="D129" s="100" t="str">
        <f>IFERROR(IF(VLOOKUP(B129,'Job Openings'!$B$5:$I$1005,3,FALSE)=0,"",VLOOKUP(B129,'Job Openings'!$B$5:$I$1005,3,FALSE)),"")</f>
        <v/>
      </c>
      <c r="E129" s="100" t="str">
        <f>IFERROR(IF(VLOOKUP(B129,'Job Openings'!$B$5:$I$1005,5,FALSE)=0,"",VLOOKUP(B129,'Job Openings'!$B$5:$I$1005,5,FALSE)),"")</f>
        <v/>
      </c>
      <c r="F129" s="53"/>
      <c r="G129" s="53"/>
      <c r="H129" s="54"/>
      <c r="I129" s="53"/>
      <c r="J129" s="53"/>
      <c r="K129" s="53"/>
      <c r="L129" s="53"/>
      <c r="M129" s="53"/>
      <c r="N129" s="144"/>
      <c r="O129" s="141"/>
      <c r="P129" s="53"/>
      <c r="Q129" s="53"/>
      <c r="R129" s="53"/>
      <c r="S129" s="89"/>
    </row>
    <row r="130" spans="2:19" ht="15" customHeight="1" x14ac:dyDescent="0.2">
      <c r="B130" s="143"/>
      <c r="C130" s="100" t="str">
        <f>IFERROR(IF(VLOOKUP(B130,'Job Openings'!$B$5:$I$1005,2,FALSE)=0,"",VLOOKUP(B130,'Job Openings'!$B$5:$I$1005,2,FALSE)),"")</f>
        <v/>
      </c>
      <c r="D130" s="100" t="str">
        <f>IFERROR(IF(VLOOKUP(B130,'Job Openings'!$B$5:$I$1005,3,FALSE)=0,"",VLOOKUP(B130,'Job Openings'!$B$5:$I$1005,3,FALSE)),"")</f>
        <v/>
      </c>
      <c r="E130" s="100" t="str">
        <f>IFERROR(IF(VLOOKUP(B130,'Job Openings'!$B$5:$I$1005,5,FALSE)=0,"",VLOOKUP(B130,'Job Openings'!$B$5:$I$1005,5,FALSE)),"")</f>
        <v/>
      </c>
      <c r="F130" s="53"/>
      <c r="G130" s="53"/>
      <c r="H130" s="54"/>
      <c r="I130" s="53"/>
      <c r="J130" s="53"/>
      <c r="K130" s="53"/>
      <c r="L130" s="53"/>
      <c r="M130" s="53"/>
      <c r="N130" s="144"/>
      <c r="O130" s="141"/>
      <c r="P130" s="53"/>
      <c r="Q130" s="53"/>
      <c r="R130" s="53"/>
      <c r="S130" s="89"/>
    </row>
    <row r="131" spans="2:19" ht="15" customHeight="1" x14ac:dyDescent="0.2">
      <c r="B131" s="143"/>
      <c r="C131" s="100" t="str">
        <f>IFERROR(IF(VLOOKUP(B131,'Job Openings'!$B$5:$I$1005,2,FALSE)=0,"",VLOOKUP(B131,'Job Openings'!$B$5:$I$1005,2,FALSE)),"")</f>
        <v/>
      </c>
      <c r="D131" s="100" t="str">
        <f>IFERROR(IF(VLOOKUP(B131,'Job Openings'!$B$5:$I$1005,3,FALSE)=0,"",VLOOKUP(B131,'Job Openings'!$B$5:$I$1005,3,FALSE)),"")</f>
        <v/>
      </c>
      <c r="E131" s="100" t="str">
        <f>IFERROR(IF(VLOOKUP(B131,'Job Openings'!$B$5:$I$1005,5,FALSE)=0,"",VLOOKUP(B131,'Job Openings'!$B$5:$I$1005,5,FALSE)),"")</f>
        <v/>
      </c>
      <c r="F131" s="53"/>
      <c r="G131" s="53"/>
      <c r="H131" s="54"/>
      <c r="I131" s="53"/>
      <c r="J131" s="53"/>
      <c r="K131" s="53"/>
      <c r="L131" s="53"/>
      <c r="M131" s="53"/>
      <c r="N131" s="144"/>
      <c r="O131" s="141"/>
      <c r="P131" s="53"/>
      <c r="Q131" s="53"/>
      <c r="R131" s="53"/>
      <c r="S131" s="89"/>
    </row>
    <row r="132" spans="2:19" ht="15" customHeight="1" x14ac:dyDescent="0.2">
      <c r="B132" s="143"/>
      <c r="C132" s="100" t="str">
        <f>IFERROR(IF(VLOOKUP(B132,'Job Openings'!$B$5:$I$1005,2,FALSE)=0,"",VLOOKUP(B132,'Job Openings'!$B$5:$I$1005,2,FALSE)),"")</f>
        <v/>
      </c>
      <c r="D132" s="100" t="str">
        <f>IFERROR(IF(VLOOKUP(B132,'Job Openings'!$B$5:$I$1005,3,FALSE)=0,"",VLOOKUP(B132,'Job Openings'!$B$5:$I$1005,3,FALSE)),"")</f>
        <v/>
      </c>
      <c r="E132" s="100" t="str">
        <f>IFERROR(IF(VLOOKUP(B132,'Job Openings'!$B$5:$I$1005,5,FALSE)=0,"",VLOOKUP(B132,'Job Openings'!$B$5:$I$1005,5,FALSE)),"")</f>
        <v/>
      </c>
      <c r="F132" s="53"/>
      <c r="G132" s="53"/>
      <c r="H132" s="54"/>
      <c r="I132" s="53"/>
      <c r="J132" s="53"/>
      <c r="K132" s="53"/>
      <c r="L132" s="53"/>
      <c r="M132" s="53"/>
      <c r="N132" s="144"/>
      <c r="O132" s="141"/>
      <c r="P132" s="53"/>
      <c r="Q132" s="53"/>
      <c r="R132" s="53"/>
      <c r="S132" s="89"/>
    </row>
    <row r="133" spans="2:19" ht="15" customHeight="1" x14ac:dyDescent="0.2">
      <c r="B133" s="143"/>
      <c r="C133" s="100" t="str">
        <f>IFERROR(IF(VLOOKUP(B133,'Job Openings'!$B$5:$I$1005,2,FALSE)=0,"",VLOOKUP(B133,'Job Openings'!$B$5:$I$1005,2,FALSE)),"")</f>
        <v/>
      </c>
      <c r="D133" s="100" t="str">
        <f>IFERROR(IF(VLOOKUP(B133,'Job Openings'!$B$5:$I$1005,3,FALSE)=0,"",VLOOKUP(B133,'Job Openings'!$B$5:$I$1005,3,FALSE)),"")</f>
        <v/>
      </c>
      <c r="E133" s="100" t="str">
        <f>IFERROR(IF(VLOOKUP(B133,'Job Openings'!$B$5:$I$1005,5,FALSE)=0,"",VLOOKUP(B133,'Job Openings'!$B$5:$I$1005,5,FALSE)),"")</f>
        <v/>
      </c>
      <c r="F133" s="53"/>
      <c r="G133" s="53"/>
      <c r="H133" s="54"/>
      <c r="I133" s="53"/>
      <c r="J133" s="53"/>
      <c r="K133" s="53"/>
      <c r="L133" s="53"/>
      <c r="M133" s="53"/>
      <c r="N133" s="144"/>
      <c r="O133" s="141"/>
      <c r="P133" s="53"/>
      <c r="Q133" s="53"/>
      <c r="R133" s="53"/>
      <c r="S133" s="89"/>
    </row>
    <row r="134" spans="2:19" ht="15" customHeight="1" x14ac:dyDescent="0.2">
      <c r="B134" s="143"/>
      <c r="C134" s="100" t="str">
        <f>IFERROR(IF(VLOOKUP(B134,'Job Openings'!$B$5:$I$1005,2,FALSE)=0,"",VLOOKUP(B134,'Job Openings'!$B$5:$I$1005,2,FALSE)),"")</f>
        <v/>
      </c>
      <c r="D134" s="100" t="str">
        <f>IFERROR(IF(VLOOKUP(B134,'Job Openings'!$B$5:$I$1005,3,FALSE)=0,"",VLOOKUP(B134,'Job Openings'!$B$5:$I$1005,3,FALSE)),"")</f>
        <v/>
      </c>
      <c r="E134" s="100" t="str">
        <f>IFERROR(IF(VLOOKUP(B134,'Job Openings'!$B$5:$I$1005,5,FALSE)=0,"",VLOOKUP(B134,'Job Openings'!$B$5:$I$1005,5,FALSE)),"")</f>
        <v/>
      </c>
      <c r="F134" s="53"/>
      <c r="G134" s="53"/>
      <c r="H134" s="54"/>
      <c r="I134" s="53"/>
      <c r="J134" s="53"/>
      <c r="K134" s="53"/>
      <c r="L134" s="53"/>
      <c r="M134" s="53"/>
      <c r="N134" s="144"/>
      <c r="O134" s="141"/>
      <c r="P134" s="53"/>
      <c r="Q134" s="53"/>
      <c r="R134" s="53"/>
      <c r="S134" s="89"/>
    </row>
    <row r="135" spans="2:19" ht="15" customHeight="1" x14ac:dyDescent="0.2">
      <c r="B135" s="143"/>
      <c r="C135" s="100" t="str">
        <f>IFERROR(IF(VLOOKUP(B135,'Job Openings'!$B$5:$I$1005,2,FALSE)=0,"",VLOOKUP(B135,'Job Openings'!$B$5:$I$1005,2,FALSE)),"")</f>
        <v/>
      </c>
      <c r="D135" s="100" t="str">
        <f>IFERROR(IF(VLOOKUP(B135,'Job Openings'!$B$5:$I$1005,3,FALSE)=0,"",VLOOKUP(B135,'Job Openings'!$B$5:$I$1005,3,FALSE)),"")</f>
        <v/>
      </c>
      <c r="E135" s="100" t="str">
        <f>IFERROR(IF(VLOOKUP(B135,'Job Openings'!$B$5:$I$1005,5,FALSE)=0,"",VLOOKUP(B135,'Job Openings'!$B$5:$I$1005,5,FALSE)),"")</f>
        <v/>
      </c>
      <c r="F135" s="53"/>
      <c r="G135" s="53"/>
      <c r="H135" s="54"/>
      <c r="I135" s="53"/>
      <c r="J135" s="53"/>
      <c r="K135" s="53"/>
      <c r="L135" s="53"/>
      <c r="M135" s="53"/>
      <c r="N135" s="144"/>
      <c r="O135" s="141"/>
      <c r="P135" s="53"/>
      <c r="Q135" s="53"/>
      <c r="R135" s="53"/>
      <c r="S135" s="89"/>
    </row>
    <row r="136" spans="2:19" ht="15" customHeight="1" x14ac:dyDescent="0.2">
      <c r="B136" s="143"/>
      <c r="C136" s="100" t="str">
        <f>IFERROR(IF(VLOOKUP(B136,'Job Openings'!$B$5:$I$1005,2,FALSE)=0,"",VLOOKUP(B136,'Job Openings'!$B$5:$I$1005,2,FALSE)),"")</f>
        <v/>
      </c>
      <c r="D136" s="100" t="str">
        <f>IFERROR(IF(VLOOKUP(B136,'Job Openings'!$B$5:$I$1005,3,FALSE)=0,"",VLOOKUP(B136,'Job Openings'!$B$5:$I$1005,3,FALSE)),"")</f>
        <v/>
      </c>
      <c r="E136" s="100" t="str">
        <f>IFERROR(IF(VLOOKUP(B136,'Job Openings'!$B$5:$I$1005,5,FALSE)=0,"",VLOOKUP(B136,'Job Openings'!$B$5:$I$1005,5,FALSE)),"")</f>
        <v/>
      </c>
      <c r="F136" s="53"/>
      <c r="G136" s="53"/>
      <c r="H136" s="54"/>
      <c r="I136" s="53"/>
      <c r="J136" s="53"/>
      <c r="K136" s="53"/>
      <c r="L136" s="53"/>
      <c r="M136" s="53"/>
      <c r="N136" s="144"/>
      <c r="O136" s="141"/>
      <c r="P136" s="53"/>
      <c r="Q136" s="53"/>
      <c r="R136" s="53"/>
      <c r="S136" s="89"/>
    </row>
    <row r="137" spans="2:19" ht="15" customHeight="1" x14ac:dyDescent="0.2">
      <c r="B137" s="143"/>
      <c r="C137" s="100" t="str">
        <f>IFERROR(IF(VLOOKUP(B137,'Job Openings'!$B$5:$I$1005,2,FALSE)=0,"",VLOOKUP(B137,'Job Openings'!$B$5:$I$1005,2,FALSE)),"")</f>
        <v/>
      </c>
      <c r="D137" s="100" t="str">
        <f>IFERROR(IF(VLOOKUP(B137,'Job Openings'!$B$5:$I$1005,3,FALSE)=0,"",VLOOKUP(B137,'Job Openings'!$B$5:$I$1005,3,FALSE)),"")</f>
        <v/>
      </c>
      <c r="E137" s="100" t="str">
        <f>IFERROR(IF(VLOOKUP(B137,'Job Openings'!$B$5:$I$1005,5,FALSE)=0,"",VLOOKUP(B137,'Job Openings'!$B$5:$I$1005,5,FALSE)),"")</f>
        <v/>
      </c>
      <c r="F137" s="53"/>
      <c r="G137" s="53"/>
      <c r="H137" s="54"/>
      <c r="I137" s="53"/>
      <c r="J137" s="53"/>
      <c r="K137" s="53"/>
      <c r="L137" s="53"/>
      <c r="M137" s="53"/>
      <c r="N137" s="144"/>
      <c r="O137" s="141"/>
      <c r="P137" s="53"/>
      <c r="Q137" s="53"/>
      <c r="R137" s="53"/>
      <c r="S137" s="89"/>
    </row>
    <row r="138" spans="2:19" ht="15" customHeight="1" x14ac:dyDescent="0.2">
      <c r="B138" s="143"/>
      <c r="C138" s="100" t="str">
        <f>IFERROR(IF(VLOOKUP(B138,'Job Openings'!$B$5:$I$1005,2,FALSE)=0,"",VLOOKUP(B138,'Job Openings'!$B$5:$I$1005,2,FALSE)),"")</f>
        <v/>
      </c>
      <c r="D138" s="100" t="str">
        <f>IFERROR(IF(VLOOKUP(B138,'Job Openings'!$B$5:$I$1005,3,FALSE)=0,"",VLOOKUP(B138,'Job Openings'!$B$5:$I$1005,3,FALSE)),"")</f>
        <v/>
      </c>
      <c r="E138" s="100" t="str">
        <f>IFERROR(IF(VLOOKUP(B138,'Job Openings'!$B$5:$I$1005,5,FALSE)=0,"",VLOOKUP(B138,'Job Openings'!$B$5:$I$1005,5,FALSE)),"")</f>
        <v/>
      </c>
      <c r="F138" s="53"/>
      <c r="G138" s="53"/>
      <c r="H138" s="54"/>
      <c r="I138" s="53"/>
      <c r="J138" s="53"/>
      <c r="K138" s="53"/>
      <c r="L138" s="53"/>
      <c r="M138" s="53"/>
      <c r="N138" s="144"/>
      <c r="O138" s="141"/>
      <c r="P138" s="53"/>
      <c r="Q138" s="53"/>
      <c r="R138" s="53"/>
      <c r="S138" s="89"/>
    </row>
    <row r="139" spans="2:19" ht="15" customHeight="1" x14ac:dyDescent="0.2">
      <c r="B139" s="143"/>
      <c r="C139" s="100" t="str">
        <f>IFERROR(IF(VLOOKUP(B139,'Job Openings'!$B$5:$I$1005,2,FALSE)=0,"",VLOOKUP(B139,'Job Openings'!$B$5:$I$1005,2,FALSE)),"")</f>
        <v/>
      </c>
      <c r="D139" s="100" t="str">
        <f>IFERROR(IF(VLOOKUP(B139,'Job Openings'!$B$5:$I$1005,3,FALSE)=0,"",VLOOKUP(B139,'Job Openings'!$B$5:$I$1005,3,FALSE)),"")</f>
        <v/>
      </c>
      <c r="E139" s="100" t="str">
        <f>IFERROR(IF(VLOOKUP(B139,'Job Openings'!$B$5:$I$1005,5,FALSE)=0,"",VLOOKUP(B139,'Job Openings'!$B$5:$I$1005,5,FALSE)),"")</f>
        <v/>
      </c>
      <c r="F139" s="53"/>
      <c r="G139" s="53"/>
      <c r="H139" s="54"/>
      <c r="I139" s="53"/>
      <c r="J139" s="53"/>
      <c r="K139" s="53"/>
      <c r="L139" s="53"/>
      <c r="M139" s="53"/>
      <c r="N139" s="144"/>
      <c r="O139" s="141"/>
      <c r="P139" s="53"/>
      <c r="Q139" s="53"/>
      <c r="R139" s="53"/>
      <c r="S139" s="89"/>
    </row>
    <row r="140" spans="2:19" ht="15" customHeight="1" x14ac:dyDescent="0.2">
      <c r="B140" s="143"/>
      <c r="C140" s="100" t="str">
        <f>IFERROR(IF(VLOOKUP(B140,'Job Openings'!$B$5:$I$1005,2,FALSE)=0,"",VLOOKUP(B140,'Job Openings'!$B$5:$I$1005,2,FALSE)),"")</f>
        <v/>
      </c>
      <c r="D140" s="100" t="str">
        <f>IFERROR(IF(VLOOKUP(B140,'Job Openings'!$B$5:$I$1005,3,FALSE)=0,"",VLOOKUP(B140,'Job Openings'!$B$5:$I$1005,3,FALSE)),"")</f>
        <v/>
      </c>
      <c r="E140" s="100" t="str">
        <f>IFERROR(IF(VLOOKUP(B140,'Job Openings'!$B$5:$I$1005,5,FALSE)=0,"",VLOOKUP(B140,'Job Openings'!$B$5:$I$1005,5,FALSE)),"")</f>
        <v/>
      </c>
      <c r="F140" s="53"/>
      <c r="G140" s="53"/>
      <c r="H140" s="54"/>
      <c r="I140" s="53"/>
      <c r="J140" s="53"/>
      <c r="K140" s="53"/>
      <c r="L140" s="53"/>
      <c r="M140" s="53"/>
      <c r="N140" s="144"/>
      <c r="O140" s="141"/>
      <c r="P140" s="53"/>
      <c r="Q140" s="53"/>
      <c r="R140" s="53"/>
      <c r="S140" s="89"/>
    </row>
    <row r="141" spans="2:19" ht="15" customHeight="1" x14ac:dyDescent="0.2">
      <c r="B141" s="143"/>
      <c r="C141" s="100" t="str">
        <f>IFERROR(IF(VLOOKUP(B141,'Job Openings'!$B$5:$I$1005,2,FALSE)=0,"",VLOOKUP(B141,'Job Openings'!$B$5:$I$1005,2,FALSE)),"")</f>
        <v/>
      </c>
      <c r="D141" s="100" t="str">
        <f>IFERROR(IF(VLOOKUP(B141,'Job Openings'!$B$5:$I$1005,3,FALSE)=0,"",VLOOKUP(B141,'Job Openings'!$B$5:$I$1005,3,FALSE)),"")</f>
        <v/>
      </c>
      <c r="E141" s="100" t="str">
        <f>IFERROR(IF(VLOOKUP(B141,'Job Openings'!$B$5:$I$1005,5,FALSE)=0,"",VLOOKUP(B141,'Job Openings'!$B$5:$I$1005,5,FALSE)),"")</f>
        <v/>
      </c>
      <c r="F141" s="53"/>
      <c r="G141" s="53"/>
      <c r="H141" s="54"/>
      <c r="I141" s="53"/>
      <c r="J141" s="53"/>
      <c r="K141" s="53"/>
      <c r="L141" s="53"/>
      <c r="M141" s="53"/>
      <c r="N141" s="144"/>
      <c r="O141" s="141"/>
      <c r="P141" s="53"/>
      <c r="Q141" s="53"/>
      <c r="R141" s="53"/>
      <c r="S141" s="89"/>
    </row>
    <row r="142" spans="2:19" ht="15" customHeight="1" x14ac:dyDescent="0.2">
      <c r="B142" s="143"/>
      <c r="C142" s="100" t="str">
        <f>IFERROR(IF(VLOOKUP(B142,'Job Openings'!$B$5:$I$1005,2,FALSE)=0,"",VLOOKUP(B142,'Job Openings'!$B$5:$I$1005,2,FALSE)),"")</f>
        <v/>
      </c>
      <c r="D142" s="100" t="str">
        <f>IFERROR(IF(VLOOKUP(B142,'Job Openings'!$B$5:$I$1005,3,FALSE)=0,"",VLOOKUP(B142,'Job Openings'!$B$5:$I$1005,3,FALSE)),"")</f>
        <v/>
      </c>
      <c r="E142" s="100" t="str">
        <f>IFERROR(IF(VLOOKUP(B142,'Job Openings'!$B$5:$I$1005,5,FALSE)=0,"",VLOOKUP(B142,'Job Openings'!$B$5:$I$1005,5,FALSE)),"")</f>
        <v/>
      </c>
      <c r="F142" s="53"/>
      <c r="G142" s="53"/>
      <c r="H142" s="54"/>
      <c r="I142" s="53"/>
      <c r="J142" s="53"/>
      <c r="K142" s="53"/>
      <c r="L142" s="53"/>
      <c r="M142" s="53"/>
      <c r="N142" s="144"/>
      <c r="O142" s="141"/>
      <c r="P142" s="53"/>
      <c r="Q142" s="53"/>
      <c r="R142" s="53"/>
      <c r="S142" s="89"/>
    </row>
    <row r="143" spans="2:19" ht="15" customHeight="1" x14ac:dyDescent="0.2">
      <c r="B143" s="143"/>
      <c r="C143" s="100" t="str">
        <f>IFERROR(IF(VLOOKUP(B143,'Job Openings'!$B$5:$I$1005,2,FALSE)=0,"",VLOOKUP(B143,'Job Openings'!$B$5:$I$1005,2,FALSE)),"")</f>
        <v/>
      </c>
      <c r="D143" s="100" t="str">
        <f>IFERROR(IF(VLOOKUP(B143,'Job Openings'!$B$5:$I$1005,3,FALSE)=0,"",VLOOKUP(B143,'Job Openings'!$B$5:$I$1005,3,FALSE)),"")</f>
        <v/>
      </c>
      <c r="E143" s="100" t="str">
        <f>IFERROR(IF(VLOOKUP(B143,'Job Openings'!$B$5:$I$1005,5,FALSE)=0,"",VLOOKUP(B143,'Job Openings'!$B$5:$I$1005,5,FALSE)),"")</f>
        <v/>
      </c>
      <c r="F143" s="53"/>
      <c r="G143" s="53"/>
      <c r="H143" s="54"/>
      <c r="I143" s="53"/>
      <c r="J143" s="53"/>
      <c r="K143" s="53"/>
      <c r="L143" s="53"/>
      <c r="M143" s="53"/>
      <c r="N143" s="144"/>
      <c r="O143" s="141"/>
      <c r="P143" s="53"/>
      <c r="Q143" s="53"/>
      <c r="R143" s="53"/>
      <c r="S143" s="89"/>
    </row>
    <row r="144" spans="2:19" ht="15" customHeight="1" x14ac:dyDescent="0.2">
      <c r="B144" s="143"/>
      <c r="C144" s="100" t="str">
        <f>IFERROR(IF(VLOOKUP(B144,'Job Openings'!$B$5:$I$1005,2,FALSE)=0,"",VLOOKUP(B144,'Job Openings'!$B$5:$I$1005,2,FALSE)),"")</f>
        <v/>
      </c>
      <c r="D144" s="100" t="str">
        <f>IFERROR(IF(VLOOKUP(B144,'Job Openings'!$B$5:$I$1005,3,FALSE)=0,"",VLOOKUP(B144,'Job Openings'!$B$5:$I$1005,3,FALSE)),"")</f>
        <v/>
      </c>
      <c r="E144" s="100" t="str">
        <f>IFERROR(IF(VLOOKUP(B144,'Job Openings'!$B$5:$I$1005,5,FALSE)=0,"",VLOOKUP(B144,'Job Openings'!$B$5:$I$1005,5,FALSE)),"")</f>
        <v/>
      </c>
      <c r="F144" s="53"/>
      <c r="G144" s="53"/>
      <c r="H144" s="54"/>
      <c r="I144" s="53"/>
      <c r="J144" s="53"/>
      <c r="K144" s="53"/>
      <c r="L144" s="53"/>
      <c r="M144" s="53"/>
      <c r="N144" s="144"/>
      <c r="O144" s="141"/>
      <c r="P144" s="53"/>
      <c r="Q144" s="53"/>
      <c r="R144" s="53"/>
      <c r="S144" s="89"/>
    </row>
    <row r="145" spans="2:19" ht="15" customHeight="1" x14ac:dyDescent="0.2">
      <c r="B145" s="143"/>
      <c r="C145" s="100" t="str">
        <f>IFERROR(IF(VLOOKUP(B145,'Job Openings'!$B$5:$I$1005,2,FALSE)=0,"",VLOOKUP(B145,'Job Openings'!$B$5:$I$1005,2,FALSE)),"")</f>
        <v/>
      </c>
      <c r="D145" s="100" t="str">
        <f>IFERROR(IF(VLOOKUP(B145,'Job Openings'!$B$5:$I$1005,3,FALSE)=0,"",VLOOKUP(B145,'Job Openings'!$B$5:$I$1005,3,FALSE)),"")</f>
        <v/>
      </c>
      <c r="E145" s="100" t="str">
        <f>IFERROR(IF(VLOOKUP(B145,'Job Openings'!$B$5:$I$1005,5,FALSE)=0,"",VLOOKUP(B145,'Job Openings'!$B$5:$I$1005,5,FALSE)),"")</f>
        <v/>
      </c>
      <c r="F145" s="53"/>
      <c r="G145" s="53"/>
      <c r="H145" s="54"/>
      <c r="I145" s="53"/>
      <c r="J145" s="53"/>
      <c r="K145" s="53"/>
      <c r="L145" s="53"/>
      <c r="M145" s="53"/>
      <c r="N145" s="144"/>
      <c r="O145" s="141"/>
      <c r="P145" s="53"/>
      <c r="Q145" s="53"/>
      <c r="R145" s="53"/>
      <c r="S145" s="89"/>
    </row>
    <row r="146" spans="2:19" ht="15" customHeight="1" x14ac:dyDescent="0.2">
      <c r="B146" s="143"/>
      <c r="C146" s="100" t="str">
        <f>IFERROR(IF(VLOOKUP(B146,'Job Openings'!$B$5:$I$1005,2,FALSE)=0,"",VLOOKUP(B146,'Job Openings'!$B$5:$I$1005,2,FALSE)),"")</f>
        <v/>
      </c>
      <c r="D146" s="100" t="str">
        <f>IFERROR(IF(VLOOKUP(B146,'Job Openings'!$B$5:$I$1005,3,FALSE)=0,"",VLOOKUP(B146,'Job Openings'!$B$5:$I$1005,3,FALSE)),"")</f>
        <v/>
      </c>
      <c r="E146" s="100" t="str">
        <f>IFERROR(IF(VLOOKUP(B146,'Job Openings'!$B$5:$I$1005,5,FALSE)=0,"",VLOOKUP(B146,'Job Openings'!$B$5:$I$1005,5,FALSE)),"")</f>
        <v/>
      </c>
      <c r="F146" s="53"/>
      <c r="G146" s="53"/>
      <c r="H146" s="54"/>
      <c r="I146" s="53"/>
      <c r="J146" s="53"/>
      <c r="K146" s="53"/>
      <c r="L146" s="53"/>
      <c r="M146" s="53"/>
      <c r="N146" s="144"/>
      <c r="O146" s="141"/>
      <c r="P146" s="53"/>
      <c r="Q146" s="53"/>
      <c r="R146" s="53"/>
      <c r="S146" s="89"/>
    </row>
    <row r="147" spans="2:19" ht="15" customHeight="1" x14ac:dyDescent="0.2">
      <c r="B147" s="143"/>
      <c r="C147" s="100" t="str">
        <f>IFERROR(IF(VLOOKUP(B147,'Job Openings'!$B$5:$I$1005,2,FALSE)=0,"",VLOOKUP(B147,'Job Openings'!$B$5:$I$1005,2,FALSE)),"")</f>
        <v/>
      </c>
      <c r="D147" s="100" t="str">
        <f>IFERROR(IF(VLOOKUP(B147,'Job Openings'!$B$5:$I$1005,3,FALSE)=0,"",VLOOKUP(B147,'Job Openings'!$B$5:$I$1005,3,FALSE)),"")</f>
        <v/>
      </c>
      <c r="E147" s="100" t="str">
        <f>IFERROR(IF(VLOOKUP(B147,'Job Openings'!$B$5:$I$1005,5,FALSE)=0,"",VLOOKUP(B147,'Job Openings'!$B$5:$I$1005,5,FALSE)),"")</f>
        <v/>
      </c>
      <c r="F147" s="53"/>
      <c r="G147" s="53"/>
      <c r="H147" s="54"/>
      <c r="I147" s="53"/>
      <c r="J147" s="53"/>
      <c r="K147" s="53"/>
      <c r="L147" s="53"/>
      <c r="M147" s="53"/>
      <c r="N147" s="144"/>
      <c r="O147" s="141"/>
      <c r="P147" s="53"/>
      <c r="Q147" s="53"/>
      <c r="R147" s="53"/>
      <c r="S147" s="89"/>
    </row>
    <row r="148" spans="2:19" ht="15" customHeight="1" x14ac:dyDescent="0.2">
      <c r="B148" s="143"/>
      <c r="C148" s="100" t="str">
        <f>IFERROR(IF(VLOOKUP(B148,'Job Openings'!$B$5:$I$1005,2,FALSE)=0,"",VLOOKUP(B148,'Job Openings'!$B$5:$I$1005,2,FALSE)),"")</f>
        <v/>
      </c>
      <c r="D148" s="100" t="str">
        <f>IFERROR(IF(VLOOKUP(B148,'Job Openings'!$B$5:$I$1005,3,FALSE)=0,"",VLOOKUP(B148,'Job Openings'!$B$5:$I$1005,3,FALSE)),"")</f>
        <v/>
      </c>
      <c r="E148" s="100" t="str">
        <f>IFERROR(IF(VLOOKUP(B148,'Job Openings'!$B$5:$I$1005,5,FALSE)=0,"",VLOOKUP(B148,'Job Openings'!$B$5:$I$1005,5,FALSE)),"")</f>
        <v/>
      </c>
      <c r="F148" s="53"/>
      <c r="G148" s="53"/>
      <c r="H148" s="54"/>
      <c r="I148" s="53"/>
      <c r="J148" s="53"/>
      <c r="K148" s="53"/>
      <c r="L148" s="53"/>
      <c r="M148" s="53"/>
      <c r="N148" s="144"/>
      <c r="O148" s="141"/>
      <c r="P148" s="53"/>
      <c r="Q148" s="53"/>
      <c r="R148" s="53"/>
      <c r="S148" s="89"/>
    </row>
    <row r="149" spans="2:19" ht="15" customHeight="1" x14ac:dyDescent="0.2">
      <c r="B149" s="143"/>
      <c r="C149" s="100" t="str">
        <f>IFERROR(IF(VLOOKUP(B149,'Job Openings'!$B$5:$I$1005,2,FALSE)=0,"",VLOOKUP(B149,'Job Openings'!$B$5:$I$1005,2,FALSE)),"")</f>
        <v/>
      </c>
      <c r="D149" s="100" t="str">
        <f>IFERROR(IF(VLOOKUP(B149,'Job Openings'!$B$5:$I$1005,3,FALSE)=0,"",VLOOKUP(B149,'Job Openings'!$B$5:$I$1005,3,FALSE)),"")</f>
        <v/>
      </c>
      <c r="E149" s="100" t="str">
        <f>IFERROR(IF(VLOOKUP(B149,'Job Openings'!$B$5:$I$1005,5,FALSE)=0,"",VLOOKUP(B149,'Job Openings'!$B$5:$I$1005,5,FALSE)),"")</f>
        <v/>
      </c>
      <c r="F149" s="53"/>
      <c r="G149" s="53"/>
      <c r="H149" s="54"/>
      <c r="I149" s="53"/>
      <c r="J149" s="53"/>
      <c r="K149" s="53"/>
      <c r="L149" s="53"/>
      <c r="M149" s="53"/>
      <c r="N149" s="144"/>
      <c r="O149" s="141"/>
      <c r="P149" s="53"/>
      <c r="Q149" s="53"/>
      <c r="R149" s="53"/>
      <c r="S149" s="89"/>
    </row>
    <row r="150" spans="2:19" ht="15" customHeight="1" x14ac:dyDescent="0.2">
      <c r="B150" s="143"/>
      <c r="C150" s="100" t="str">
        <f>IFERROR(IF(VLOOKUP(B150,'Job Openings'!$B$5:$I$1005,2,FALSE)=0,"",VLOOKUP(B150,'Job Openings'!$B$5:$I$1005,2,FALSE)),"")</f>
        <v/>
      </c>
      <c r="D150" s="100" t="str">
        <f>IFERROR(IF(VLOOKUP(B150,'Job Openings'!$B$5:$I$1005,3,FALSE)=0,"",VLOOKUP(B150,'Job Openings'!$B$5:$I$1005,3,FALSE)),"")</f>
        <v/>
      </c>
      <c r="E150" s="100" t="str">
        <f>IFERROR(IF(VLOOKUP(B150,'Job Openings'!$B$5:$I$1005,5,FALSE)=0,"",VLOOKUP(B150,'Job Openings'!$B$5:$I$1005,5,FALSE)),"")</f>
        <v/>
      </c>
      <c r="F150" s="53"/>
      <c r="G150" s="53"/>
      <c r="H150" s="54"/>
      <c r="I150" s="53"/>
      <c r="J150" s="53"/>
      <c r="K150" s="53"/>
      <c r="L150" s="53"/>
      <c r="M150" s="53"/>
      <c r="N150" s="144"/>
      <c r="O150" s="141"/>
      <c r="P150" s="53"/>
      <c r="Q150" s="53"/>
      <c r="R150" s="53"/>
      <c r="S150" s="89"/>
    </row>
    <row r="151" spans="2:19" ht="15" customHeight="1" x14ac:dyDescent="0.2">
      <c r="B151" s="143"/>
      <c r="C151" s="100" t="str">
        <f>IFERROR(IF(VLOOKUP(B151,'Job Openings'!$B$5:$I$1005,2,FALSE)=0,"",VLOOKUP(B151,'Job Openings'!$B$5:$I$1005,2,FALSE)),"")</f>
        <v/>
      </c>
      <c r="D151" s="100" t="str">
        <f>IFERROR(IF(VLOOKUP(B151,'Job Openings'!$B$5:$I$1005,3,FALSE)=0,"",VLOOKUP(B151,'Job Openings'!$B$5:$I$1005,3,FALSE)),"")</f>
        <v/>
      </c>
      <c r="E151" s="100" t="str">
        <f>IFERROR(IF(VLOOKUP(B151,'Job Openings'!$B$5:$I$1005,5,FALSE)=0,"",VLOOKUP(B151,'Job Openings'!$B$5:$I$1005,5,FALSE)),"")</f>
        <v/>
      </c>
      <c r="F151" s="53"/>
      <c r="G151" s="53"/>
      <c r="H151" s="54"/>
      <c r="I151" s="53"/>
      <c r="J151" s="53"/>
      <c r="K151" s="53"/>
      <c r="L151" s="53"/>
      <c r="M151" s="53"/>
      <c r="N151" s="144"/>
      <c r="O151" s="141"/>
      <c r="P151" s="53"/>
      <c r="Q151" s="53"/>
      <c r="R151" s="53"/>
      <c r="S151" s="89"/>
    </row>
    <row r="152" spans="2:19" ht="15" customHeight="1" x14ac:dyDescent="0.2">
      <c r="B152" s="143"/>
      <c r="C152" s="100" t="str">
        <f>IFERROR(IF(VLOOKUP(B152,'Job Openings'!$B$5:$I$1005,2,FALSE)=0,"",VLOOKUP(B152,'Job Openings'!$B$5:$I$1005,2,FALSE)),"")</f>
        <v/>
      </c>
      <c r="D152" s="100" t="str">
        <f>IFERROR(IF(VLOOKUP(B152,'Job Openings'!$B$5:$I$1005,3,FALSE)=0,"",VLOOKUP(B152,'Job Openings'!$B$5:$I$1005,3,FALSE)),"")</f>
        <v/>
      </c>
      <c r="E152" s="100" t="str">
        <f>IFERROR(IF(VLOOKUP(B152,'Job Openings'!$B$5:$I$1005,5,FALSE)=0,"",VLOOKUP(B152,'Job Openings'!$B$5:$I$1005,5,FALSE)),"")</f>
        <v/>
      </c>
      <c r="F152" s="53"/>
      <c r="G152" s="53"/>
      <c r="H152" s="54"/>
      <c r="I152" s="53"/>
      <c r="J152" s="53"/>
      <c r="K152" s="53"/>
      <c r="L152" s="53"/>
      <c r="M152" s="53"/>
      <c r="N152" s="144"/>
      <c r="O152" s="141"/>
      <c r="P152" s="53"/>
      <c r="Q152" s="53"/>
      <c r="R152" s="53"/>
      <c r="S152" s="89"/>
    </row>
    <row r="153" spans="2:19" ht="15" customHeight="1" x14ac:dyDescent="0.2">
      <c r="B153" s="143"/>
      <c r="C153" s="100" t="str">
        <f>IFERROR(IF(VLOOKUP(B153,'Job Openings'!$B$5:$I$1005,2,FALSE)=0,"",VLOOKUP(B153,'Job Openings'!$B$5:$I$1005,2,FALSE)),"")</f>
        <v/>
      </c>
      <c r="D153" s="100" t="str">
        <f>IFERROR(IF(VLOOKUP(B153,'Job Openings'!$B$5:$I$1005,3,FALSE)=0,"",VLOOKUP(B153,'Job Openings'!$B$5:$I$1005,3,FALSE)),"")</f>
        <v/>
      </c>
      <c r="E153" s="100" t="str">
        <f>IFERROR(IF(VLOOKUP(B153,'Job Openings'!$B$5:$I$1005,5,FALSE)=0,"",VLOOKUP(B153,'Job Openings'!$B$5:$I$1005,5,FALSE)),"")</f>
        <v/>
      </c>
      <c r="F153" s="53"/>
      <c r="G153" s="53"/>
      <c r="H153" s="54"/>
      <c r="I153" s="53"/>
      <c r="J153" s="53"/>
      <c r="K153" s="53"/>
      <c r="L153" s="53"/>
      <c r="M153" s="53"/>
      <c r="N153" s="144"/>
      <c r="O153" s="141"/>
      <c r="P153" s="53"/>
      <c r="Q153" s="53"/>
      <c r="R153" s="53"/>
      <c r="S153" s="89"/>
    </row>
    <row r="154" spans="2:19" ht="15" customHeight="1" x14ac:dyDescent="0.2">
      <c r="B154" s="143"/>
      <c r="C154" s="100" t="str">
        <f>IFERROR(IF(VLOOKUP(B154,'Job Openings'!$B$5:$I$1005,2,FALSE)=0,"",VLOOKUP(B154,'Job Openings'!$B$5:$I$1005,2,FALSE)),"")</f>
        <v/>
      </c>
      <c r="D154" s="100" t="str">
        <f>IFERROR(IF(VLOOKUP(B154,'Job Openings'!$B$5:$I$1005,3,FALSE)=0,"",VLOOKUP(B154,'Job Openings'!$B$5:$I$1005,3,FALSE)),"")</f>
        <v/>
      </c>
      <c r="E154" s="100" t="str">
        <f>IFERROR(IF(VLOOKUP(B154,'Job Openings'!$B$5:$I$1005,5,FALSE)=0,"",VLOOKUP(B154,'Job Openings'!$B$5:$I$1005,5,FALSE)),"")</f>
        <v/>
      </c>
      <c r="F154" s="53"/>
      <c r="G154" s="53"/>
      <c r="H154" s="54"/>
      <c r="I154" s="53"/>
      <c r="J154" s="53"/>
      <c r="K154" s="53"/>
      <c r="L154" s="53"/>
      <c r="M154" s="53"/>
      <c r="N154" s="144"/>
      <c r="O154" s="141"/>
      <c r="P154" s="53"/>
      <c r="Q154" s="53"/>
      <c r="R154" s="53"/>
      <c r="S154" s="89"/>
    </row>
    <row r="155" spans="2:19" ht="15" customHeight="1" x14ac:dyDescent="0.2">
      <c r="B155" s="143"/>
      <c r="C155" s="100" t="str">
        <f>IFERROR(IF(VLOOKUP(B155,'Job Openings'!$B$5:$I$1005,2,FALSE)=0,"",VLOOKUP(B155,'Job Openings'!$B$5:$I$1005,2,FALSE)),"")</f>
        <v/>
      </c>
      <c r="D155" s="100" t="str">
        <f>IFERROR(IF(VLOOKUP(B155,'Job Openings'!$B$5:$I$1005,3,FALSE)=0,"",VLOOKUP(B155,'Job Openings'!$B$5:$I$1005,3,FALSE)),"")</f>
        <v/>
      </c>
      <c r="E155" s="100" t="str">
        <f>IFERROR(IF(VLOOKUP(B155,'Job Openings'!$B$5:$I$1005,5,FALSE)=0,"",VLOOKUP(B155,'Job Openings'!$B$5:$I$1005,5,FALSE)),"")</f>
        <v/>
      </c>
      <c r="F155" s="53"/>
      <c r="G155" s="53"/>
      <c r="H155" s="54"/>
      <c r="I155" s="53"/>
      <c r="J155" s="53"/>
      <c r="K155" s="53"/>
      <c r="L155" s="53"/>
      <c r="M155" s="53"/>
      <c r="N155" s="144"/>
      <c r="O155" s="141"/>
      <c r="P155" s="53"/>
      <c r="Q155" s="53"/>
      <c r="R155" s="53"/>
      <c r="S155" s="89"/>
    </row>
    <row r="156" spans="2:19" ht="15" customHeight="1" x14ac:dyDescent="0.2">
      <c r="B156" s="143"/>
      <c r="C156" s="100" t="str">
        <f>IFERROR(IF(VLOOKUP(B156,'Job Openings'!$B$5:$I$1005,2,FALSE)=0,"",VLOOKUP(B156,'Job Openings'!$B$5:$I$1005,2,FALSE)),"")</f>
        <v/>
      </c>
      <c r="D156" s="100" t="str">
        <f>IFERROR(IF(VLOOKUP(B156,'Job Openings'!$B$5:$I$1005,3,FALSE)=0,"",VLOOKUP(B156,'Job Openings'!$B$5:$I$1005,3,FALSE)),"")</f>
        <v/>
      </c>
      <c r="E156" s="100" t="str">
        <f>IFERROR(IF(VLOOKUP(B156,'Job Openings'!$B$5:$I$1005,5,FALSE)=0,"",VLOOKUP(B156,'Job Openings'!$B$5:$I$1005,5,FALSE)),"")</f>
        <v/>
      </c>
      <c r="F156" s="53"/>
      <c r="G156" s="53"/>
      <c r="H156" s="54"/>
      <c r="I156" s="53"/>
      <c r="J156" s="53"/>
      <c r="K156" s="53"/>
      <c r="L156" s="53"/>
      <c r="M156" s="53"/>
      <c r="N156" s="144"/>
      <c r="O156" s="141"/>
      <c r="P156" s="53"/>
      <c r="Q156" s="53"/>
      <c r="R156" s="53"/>
      <c r="S156" s="89"/>
    </row>
    <row r="157" spans="2:19" ht="15" customHeight="1" x14ac:dyDescent="0.2">
      <c r="B157" s="143"/>
      <c r="C157" s="100" t="str">
        <f>IFERROR(IF(VLOOKUP(B157,'Job Openings'!$B$5:$I$1005,2,FALSE)=0,"",VLOOKUP(B157,'Job Openings'!$B$5:$I$1005,2,FALSE)),"")</f>
        <v/>
      </c>
      <c r="D157" s="100" t="str">
        <f>IFERROR(IF(VLOOKUP(B157,'Job Openings'!$B$5:$I$1005,3,FALSE)=0,"",VLOOKUP(B157,'Job Openings'!$B$5:$I$1005,3,FALSE)),"")</f>
        <v/>
      </c>
      <c r="E157" s="100" t="str">
        <f>IFERROR(IF(VLOOKUP(B157,'Job Openings'!$B$5:$I$1005,5,FALSE)=0,"",VLOOKUP(B157,'Job Openings'!$B$5:$I$1005,5,FALSE)),"")</f>
        <v/>
      </c>
      <c r="F157" s="53"/>
      <c r="G157" s="53"/>
      <c r="H157" s="54"/>
      <c r="I157" s="53"/>
      <c r="J157" s="53"/>
      <c r="K157" s="53"/>
      <c r="L157" s="53"/>
      <c r="M157" s="53"/>
      <c r="N157" s="144"/>
      <c r="O157" s="141"/>
      <c r="P157" s="53"/>
      <c r="Q157" s="53"/>
      <c r="R157" s="53"/>
      <c r="S157" s="89"/>
    </row>
    <row r="158" spans="2:19" ht="15" customHeight="1" x14ac:dyDescent="0.2">
      <c r="B158" s="143"/>
      <c r="C158" s="100" t="str">
        <f>IFERROR(IF(VLOOKUP(B158,'Job Openings'!$B$5:$I$1005,2,FALSE)=0,"",VLOOKUP(B158,'Job Openings'!$B$5:$I$1005,2,FALSE)),"")</f>
        <v/>
      </c>
      <c r="D158" s="100" t="str">
        <f>IFERROR(IF(VLOOKUP(B158,'Job Openings'!$B$5:$I$1005,3,FALSE)=0,"",VLOOKUP(B158,'Job Openings'!$B$5:$I$1005,3,FALSE)),"")</f>
        <v/>
      </c>
      <c r="E158" s="100" t="str">
        <f>IFERROR(IF(VLOOKUP(B158,'Job Openings'!$B$5:$I$1005,5,FALSE)=0,"",VLOOKUP(B158,'Job Openings'!$B$5:$I$1005,5,FALSE)),"")</f>
        <v/>
      </c>
      <c r="F158" s="53"/>
      <c r="G158" s="53"/>
      <c r="H158" s="54"/>
      <c r="I158" s="53"/>
      <c r="J158" s="53"/>
      <c r="K158" s="53"/>
      <c r="L158" s="53"/>
      <c r="M158" s="53"/>
      <c r="N158" s="144"/>
      <c r="O158" s="141"/>
      <c r="P158" s="53"/>
      <c r="Q158" s="53"/>
      <c r="R158" s="53"/>
      <c r="S158" s="89"/>
    </row>
    <row r="159" spans="2:19" ht="15" customHeight="1" x14ac:dyDescent="0.2">
      <c r="B159" s="143"/>
      <c r="C159" s="100" t="str">
        <f>IFERROR(IF(VLOOKUP(B159,'Job Openings'!$B$5:$I$1005,2,FALSE)=0,"",VLOOKUP(B159,'Job Openings'!$B$5:$I$1005,2,FALSE)),"")</f>
        <v/>
      </c>
      <c r="D159" s="100" t="str">
        <f>IFERROR(IF(VLOOKUP(B159,'Job Openings'!$B$5:$I$1005,3,FALSE)=0,"",VLOOKUP(B159,'Job Openings'!$B$5:$I$1005,3,FALSE)),"")</f>
        <v/>
      </c>
      <c r="E159" s="100" t="str">
        <f>IFERROR(IF(VLOOKUP(B159,'Job Openings'!$B$5:$I$1005,5,FALSE)=0,"",VLOOKUP(B159,'Job Openings'!$B$5:$I$1005,5,FALSE)),"")</f>
        <v/>
      </c>
      <c r="F159" s="53"/>
      <c r="G159" s="53"/>
      <c r="H159" s="54"/>
      <c r="I159" s="53"/>
      <c r="J159" s="53"/>
      <c r="K159" s="53"/>
      <c r="L159" s="53"/>
      <c r="M159" s="53"/>
      <c r="N159" s="144"/>
      <c r="O159" s="141"/>
      <c r="P159" s="53"/>
      <c r="Q159" s="53"/>
      <c r="R159" s="53"/>
      <c r="S159" s="89"/>
    </row>
    <row r="160" spans="2:19" ht="15" customHeight="1" x14ac:dyDescent="0.2">
      <c r="B160" s="143"/>
      <c r="C160" s="100" t="str">
        <f>IFERROR(IF(VLOOKUP(B160,'Job Openings'!$B$5:$I$1005,2,FALSE)=0,"",VLOOKUP(B160,'Job Openings'!$B$5:$I$1005,2,FALSE)),"")</f>
        <v/>
      </c>
      <c r="D160" s="100" t="str">
        <f>IFERROR(IF(VLOOKUP(B160,'Job Openings'!$B$5:$I$1005,3,FALSE)=0,"",VLOOKUP(B160,'Job Openings'!$B$5:$I$1005,3,FALSE)),"")</f>
        <v/>
      </c>
      <c r="E160" s="100" t="str">
        <f>IFERROR(IF(VLOOKUP(B160,'Job Openings'!$B$5:$I$1005,5,FALSE)=0,"",VLOOKUP(B160,'Job Openings'!$B$5:$I$1005,5,FALSE)),"")</f>
        <v/>
      </c>
      <c r="F160" s="53"/>
      <c r="G160" s="53"/>
      <c r="H160" s="54"/>
      <c r="I160" s="53"/>
      <c r="J160" s="53"/>
      <c r="K160" s="53"/>
      <c r="L160" s="53"/>
      <c r="M160" s="53"/>
      <c r="N160" s="144"/>
      <c r="O160" s="141"/>
      <c r="P160" s="53"/>
      <c r="Q160" s="53"/>
      <c r="R160" s="53"/>
      <c r="S160" s="89"/>
    </row>
    <row r="161" spans="2:19" ht="15" customHeight="1" x14ac:dyDescent="0.2">
      <c r="B161" s="143"/>
      <c r="C161" s="100" t="str">
        <f>IFERROR(IF(VLOOKUP(B161,'Job Openings'!$B$5:$I$1005,2,FALSE)=0,"",VLOOKUP(B161,'Job Openings'!$B$5:$I$1005,2,FALSE)),"")</f>
        <v/>
      </c>
      <c r="D161" s="100" t="str">
        <f>IFERROR(IF(VLOOKUP(B161,'Job Openings'!$B$5:$I$1005,3,FALSE)=0,"",VLOOKUP(B161,'Job Openings'!$B$5:$I$1005,3,FALSE)),"")</f>
        <v/>
      </c>
      <c r="E161" s="100" t="str">
        <f>IFERROR(IF(VLOOKUP(B161,'Job Openings'!$B$5:$I$1005,5,FALSE)=0,"",VLOOKUP(B161,'Job Openings'!$B$5:$I$1005,5,FALSE)),"")</f>
        <v/>
      </c>
      <c r="F161" s="53"/>
      <c r="G161" s="53"/>
      <c r="H161" s="54"/>
      <c r="I161" s="53"/>
      <c r="J161" s="53"/>
      <c r="K161" s="53"/>
      <c r="L161" s="53"/>
      <c r="M161" s="53"/>
      <c r="N161" s="144"/>
      <c r="O161" s="141"/>
      <c r="P161" s="53"/>
      <c r="Q161" s="53"/>
      <c r="R161" s="53"/>
      <c r="S161" s="89"/>
    </row>
    <row r="162" spans="2:19" ht="15" customHeight="1" x14ac:dyDescent="0.2">
      <c r="B162" s="143"/>
      <c r="C162" s="100" t="str">
        <f>IFERROR(IF(VLOOKUP(B162,'Job Openings'!$B$5:$I$1005,2,FALSE)=0,"",VLOOKUP(B162,'Job Openings'!$B$5:$I$1005,2,FALSE)),"")</f>
        <v/>
      </c>
      <c r="D162" s="100" t="str">
        <f>IFERROR(IF(VLOOKUP(B162,'Job Openings'!$B$5:$I$1005,3,FALSE)=0,"",VLOOKUP(B162,'Job Openings'!$B$5:$I$1005,3,FALSE)),"")</f>
        <v/>
      </c>
      <c r="E162" s="100" t="str">
        <f>IFERROR(IF(VLOOKUP(B162,'Job Openings'!$B$5:$I$1005,5,FALSE)=0,"",VLOOKUP(B162,'Job Openings'!$B$5:$I$1005,5,FALSE)),"")</f>
        <v/>
      </c>
      <c r="F162" s="53"/>
      <c r="G162" s="53"/>
      <c r="H162" s="54"/>
      <c r="I162" s="53"/>
      <c r="J162" s="53"/>
      <c r="K162" s="53"/>
      <c r="L162" s="53"/>
      <c r="M162" s="53"/>
      <c r="N162" s="144"/>
      <c r="O162" s="141"/>
      <c r="P162" s="53"/>
      <c r="Q162" s="53"/>
      <c r="R162" s="53"/>
      <c r="S162" s="89"/>
    </row>
    <row r="163" spans="2:19" ht="15" customHeight="1" x14ac:dyDescent="0.2">
      <c r="B163" s="143"/>
      <c r="C163" s="100" t="str">
        <f>IFERROR(IF(VLOOKUP(B163,'Job Openings'!$B$5:$I$1005,2,FALSE)=0,"",VLOOKUP(B163,'Job Openings'!$B$5:$I$1005,2,FALSE)),"")</f>
        <v/>
      </c>
      <c r="D163" s="100" t="str">
        <f>IFERROR(IF(VLOOKUP(B163,'Job Openings'!$B$5:$I$1005,3,FALSE)=0,"",VLOOKUP(B163,'Job Openings'!$B$5:$I$1005,3,FALSE)),"")</f>
        <v/>
      </c>
      <c r="E163" s="100" t="str">
        <f>IFERROR(IF(VLOOKUP(B163,'Job Openings'!$B$5:$I$1005,5,FALSE)=0,"",VLOOKUP(B163,'Job Openings'!$B$5:$I$1005,5,FALSE)),"")</f>
        <v/>
      </c>
      <c r="F163" s="53"/>
      <c r="G163" s="53"/>
      <c r="H163" s="54"/>
      <c r="I163" s="53"/>
      <c r="J163" s="53"/>
      <c r="K163" s="53"/>
      <c r="L163" s="53"/>
      <c r="M163" s="53"/>
      <c r="N163" s="144"/>
      <c r="O163" s="141"/>
      <c r="P163" s="53"/>
      <c r="Q163" s="53"/>
      <c r="R163" s="53"/>
      <c r="S163" s="89"/>
    </row>
    <row r="164" spans="2:19" ht="15" customHeight="1" x14ac:dyDescent="0.2">
      <c r="B164" s="143"/>
      <c r="C164" s="100" t="str">
        <f>IFERROR(IF(VLOOKUP(B164,'Job Openings'!$B$5:$I$1005,2,FALSE)=0,"",VLOOKUP(B164,'Job Openings'!$B$5:$I$1005,2,FALSE)),"")</f>
        <v/>
      </c>
      <c r="D164" s="100" t="str">
        <f>IFERROR(IF(VLOOKUP(B164,'Job Openings'!$B$5:$I$1005,3,FALSE)=0,"",VLOOKUP(B164,'Job Openings'!$B$5:$I$1005,3,FALSE)),"")</f>
        <v/>
      </c>
      <c r="E164" s="100" t="str">
        <f>IFERROR(IF(VLOOKUP(B164,'Job Openings'!$B$5:$I$1005,5,FALSE)=0,"",VLOOKUP(B164,'Job Openings'!$B$5:$I$1005,5,FALSE)),"")</f>
        <v/>
      </c>
      <c r="F164" s="53"/>
      <c r="G164" s="53"/>
      <c r="H164" s="54"/>
      <c r="I164" s="53"/>
      <c r="J164" s="53"/>
      <c r="K164" s="53"/>
      <c r="L164" s="53"/>
      <c r="M164" s="53"/>
      <c r="N164" s="144"/>
      <c r="O164" s="141"/>
      <c r="P164" s="53"/>
      <c r="Q164" s="53"/>
      <c r="R164" s="53"/>
      <c r="S164" s="89"/>
    </row>
    <row r="165" spans="2:19" ht="15" customHeight="1" x14ac:dyDescent="0.2">
      <c r="B165" s="143"/>
      <c r="C165" s="100" t="str">
        <f>IFERROR(IF(VLOOKUP(B165,'Job Openings'!$B$5:$I$1005,2,FALSE)=0,"",VLOOKUP(B165,'Job Openings'!$B$5:$I$1005,2,FALSE)),"")</f>
        <v/>
      </c>
      <c r="D165" s="100" t="str">
        <f>IFERROR(IF(VLOOKUP(B165,'Job Openings'!$B$5:$I$1005,3,FALSE)=0,"",VLOOKUP(B165,'Job Openings'!$B$5:$I$1005,3,FALSE)),"")</f>
        <v/>
      </c>
      <c r="E165" s="100" t="str">
        <f>IFERROR(IF(VLOOKUP(B165,'Job Openings'!$B$5:$I$1005,5,FALSE)=0,"",VLOOKUP(B165,'Job Openings'!$B$5:$I$1005,5,FALSE)),"")</f>
        <v/>
      </c>
      <c r="F165" s="53"/>
      <c r="G165" s="53"/>
      <c r="H165" s="54"/>
      <c r="I165" s="53"/>
      <c r="J165" s="53"/>
      <c r="K165" s="53"/>
      <c r="L165" s="53"/>
      <c r="M165" s="53"/>
      <c r="N165" s="144"/>
      <c r="O165" s="141"/>
      <c r="P165" s="53"/>
      <c r="Q165" s="53"/>
      <c r="R165" s="53"/>
      <c r="S165" s="89"/>
    </row>
    <row r="166" spans="2:19" ht="15" customHeight="1" x14ac:dyDescent="0.2">
      <c r="B166" s="143"/>
      <c r="C166" s="100" t="str">
        <f>IFERROR(IF(VLOOKUP(B166,'Job Openings'!$B$5:$I$1005,2,FALSE)=0,"",VLOOKUP(B166,'Job Openings'!$B$5:$I$1005,2,FALSE)),"")</f>
        <v/>
      </c>
      <c r="D166" s="100" t="str">
        <f>IFERROR(IF(VLOOKUP(B166,'Job Openings'!$B$5:$I$1005,3,FALSE)=0,"",VLOOKUP(B166,'Job Openings'!$B$5:$I$1005,3,FALSE)),"")</f>
        <v/>
      </c>
      <c r="E166" s="100" t="str">
        <f>IFERROR(IF(VLOOKUP(B166,'Job Openings'!$B$5:$I$1005,5,FALSE)=0,"",VLOOKUP(B166,'Job Openings'!$B$5:$I$1005,5,FALSE)),"")</f>
        <v/>
      </c>
      <c r="F166" s="53"/>
      <c r="G166" s="53"/>
      <c r="H166" s="54"/>
      <c r="I166" s="53"/>
      <c r="J166" s="53"/>
      <c r="K166" s="53"/>
      <c r="L166" s="53"/>
      <c r="M166" s="53"/>
      <c r="N166" s="144"/>
      <c r="O166" s="141"/>
      <c r="P166" s="53"/>
      <c r="Q166" s="53"/>
      <c r="R166" s="53"/>
      <c r="S166" s="89"/>
    </row>
    <row r="167" spans="2:19" ht="15" customHeight="1" x14ac:dyDescent="0.2">
      <c r="B167" s="143"/>
      <c r="C167" s="100" t="str">
        <f>IFERROR(IF(VLOOKUP(B167,'Job Openings'!$B$5:$I$1005,2,FALSE)=0,"",VLOOKUP(B167,'Job Openings'!$B$5:$I$1005,2,FALSE)),"")</f>
        <v/>
      </c>
      <c r="D167" s="100" t="str">
        <f>IFERROR(IF(VLOOKUP(B167,'Job Openings'!$B$5:$I$1005,3,FALSE)=0,"",VLOOKUP(B167,'Job Openings'!$B$5:$I$1005,3,FALSE)),"")</f>
        <v/>
      </c>
      <c r="E167" s="100" t="str">
        <f>IFERROR(IF(VLOOKUP(B167,'Job Openings'!$B$5:$I$1005,5,FALSE)=0,"",VLOOKUP(B167,'Job Openings'!$B$5:$I$1005,5,FALSE)),"")</f>
        <v/>
      </c>
      <c r="F167" s="53"/>
      <c r="G167" s="53"/>
      <c r="H167" s="54"/>
      <c r="I167" s="53"/>
      <c r="J167" s="53"/>
      <c r="K167" s="53"/>
      <c r="L167" s="53"/>
      <c r="M167" s="53"/>
      <c r="N167" s="144"/>
      <c r="O167" s="141"/>
      <c r="P167" s="53"/>
      <c r="Q167" s="53"/>
      <c r="R167" s="53"/>
      <c r="S167" s="89"/>
    </row>
    <row r="168" spans="2:19" ht="15" customHeight="1" x14ac:dyDescent="0.2">
      <c r="B168" s="143"/>
      <c r="C168" s="100" t="str">
        <f>IFERROR(IF(VLOOKUP(B168,'Job Openings'!$B$5:$I$1005,2,FALSE)=0,"",VLOOKUP(B168,'Job Openings'!$B$5:$I$1005,2,FALSE)),"")</f>
        <v/>
      </c>
      <c r="D168" s="100" t="str">
        <f>IFERROR(IF(VLOOKUP(B168,'Job Openings'!$B$5:$I$1005,3,FALSE)=0,"",VLOOKUP(B168,'Job Openings'!$B$5:$I$1005,3,FALSE)),"")</f>
        <v/>
      </c>
      <c r="E168" s="100" t="str">
        <f>IFERROR(IF(VLOOKUP(B168,'Job Openings'!$B$5:$I$1005,5,FALSE)=0,"",VLOOKUP(B168,'Job Openings'!$B$5:$I$1005,5,FALSE)),"")</f>
        <v/>
      </c>
      <c r="F168" s="53"/>
      <c r="G168" s="53"/>
      <c r="H168" s="54"/>
      <c r="I168" s="53"/>
      <c r="J168" s="53"/>
      <c r="K168" s="53"/>
      <c r="L168" s="53"/>
      <c r="M168" s="53"/>
      <c r="N168" s="144"/>
      <c r="O168" s="141"/>
      <c r="P168" s="53"/>
      <c r="Q168" s="53"/>
      <c r="R168" s="53"/>
      <c r="S168" s="89"/>
    </row>
    <row r="169" spans="2:19" ht="15" customHeight="1" x14ac:dyDescent="0.2">
      <c r="B169" s="143"/>
      <c r="C169" s="100" t="str">
        <f>IFERROR(IF(VLOOKUP(B169,'Job Openings'!$B$5:$I$1005,2,FALSE)=0,"",VLOOKUP(B169,'Job Openings'!$B$5:$I$1005,2,FALSE)),"")</f>
        <v/>
      </c>
      <c r="D169" s="100" t="str">
        <f>IFERROR(IF(VLOOKUP(B169,'Job Openings'!$B$5:$I$1005,3,FALSE)=0,"",VLOOKUP(B169,'Job Openings'!$B$5:$I$1005,3,FALSE)),"")</f>
        <v/>
      </c>
      <c r="E169" s="100" t="str">
        <f>IFERROR(IF(VLOOKUP(B169,'Job Openings'!$B$5:$I$1005,5,FALSE)=0,"",VLOOKUP(B169,'Job Openings'!$B$5:$I$1005,5,FALSE)),"")</f>
        <v/>
      </c>
      <c r="F169" s="53"/>
      <c r="G169" s="53"/>
      <c r="H169" s="54"/>
      <c r="I169" s="53"/>
      <c r="J169" s="53"/>
      <c r="K169" s="53"/>
      <c r="L169" s="53"/>
      <c r="M169" s="53"/>
      <c r="N169" s="144"/>
      <c r="O169" s="141"/>
      <c r="P169" s="53"/>
      <c r="Q169" s="53"/>
      <c r="R169" s="53"/>
      <c r="S169" s="89"/>
    </row>
    <row r="170" spans="2:19" ht="15" customHeight="1" x14ac:dyDescent="0.2">
      <c r="B170" s="143"/>
      <c r="C170" s="100" t="str">
        <f>IFERROR(IF(VLOOKUP(B170,'Job Openings'!$B$5:$I$1005,2,FALSE)=0,"",VLOOKUP(B170,'Job Openings'!$B$5:$I$1005,2,FALSE)),"")</f>
        <v/>
      </c>
      <c r="D170" s="100" t="str">
        <f>IFERROR(IF(VLOOKUP(B170,'Job Openings'!$B$5:$I$1005,3,FALSE)=0,"",VLOOKUP(B170,'Job Openings'!$B$5:$I$1005,3,FALSE)),"")</f>
        <v/>
      </c>
      <c r="E170" s="100" t="str">
        <f>IFERROR(IF(VLOOKUP(B170,'Job Openings'!$B$5:$I$1005,5,FALSE)=0,"",VLOOKUP(B170,'Job Openings'!$B$5:$I$1005,5,FALSE)),"")</f>
        <v/>
      </c>
      <c r="F170" s="53"/>
      <c r="G170" s="53"/>
      <c r="H170" s="54"/>
      <c r="I170" s="53"/>
      <c r="J170" s="53"/>
      <c r="K170" s="53"/>
      <c r="L170" s="53"/>
      <c r="M170" s="53"/>
      <c r="N170" s="144"/>
      <c r="O170" s="141"/>
      <c r="P170" s="53"/>
      <c r="Q170" s="53"/>
      <c r="R170" s="53"/>
      <c r="S170" s="89"/>
    </row>
    <row r="171" spans="2:19" ht="15" customHeight="1" x14ac:dyDescent="0.2">
      <c r="B171" s="143"/>
      <c r="C171" s="100" t="str">
        <f>IFERROR(IF(VLOOKUP(B171,'Job Openings'!$B$5:$I$1005,2,FALSE)=0,"",VLOOKUP(B171,'Job Openings'!$B$5:$I$1005,2,FALSE)),"")</f>
        <v/>
      </c>
      <c r="D171" s="100" t="str">
        <f>IFERROR(IF(VLOOKUP(B171,'Job Openings'!$B$5:$I$1005,3,FALSE)=0,"",VLOOKUP(B171,'Job Openings'!$B$5:$I$1005,3,FALSE)),"")</f>
        <v/>
      </c>
      <c r="E171" s="100" t="str">
        <f>IFERROR(IF(VLOOKUP(B171,'Job Openings'!$B$5:$I$1005,5,FALSE)=0,"",VLOOKUP(B171,'Job Openings'!$B$5:$I$1005,5,FALSE)),"")</f>
        <v/>
      </c>
      <c r="F171" s="53"/>
      <c r="G171" s="53"/>
      <c r="H171" s="54"/>
      <c r="I171" s="53"/>
      <c r="J171" s="53"/>
      <c r="K171" s="53"/>
      <c r="L171" s="53"/>
      <c r="M171" s="53"/>
      <c r="N171" s="144"/>
      <c r="O171" s="141"/>
      <c r="P171" s="53"/>
      <c r="Q171" s="53"/>
      <c r="R171" s="53"/>
      <c r="S171" s="89"/>
    </row>
    <row r="172" spans="2:19" ht="15" customHeight="1" x14ac:dyDescent="0.2">
      <c r="B172" s="143"/>
      <c r="C172" s="100" t="str">
        <f>IFERROR(IF(VLOOKUP(B172,'Job Openings'!$B$5:$I$1005,2,FALSE)=0,"",VLOOKUP(B172,'Job Openings'!$B$5:$I$1005,2,FALSE)),"")</f>
        <v/>
      </c>
      <c r="D172" s="100" t="str">
        <f>IFERROR(IF(VLOOKUP(B172,'Job Openings'!$B$5:$I$1005,3,FALSE)=0,"",VLOOKUP(B172,'Job Openings'!$B$5:$I$1005,3,FALSE)),"")</f>
        <v/>
      </c>
      <c r="E172" s="100" t="str">
        <f>IFERROR(IF(VLOOKUP(B172,'Job Openings'!$B$5:$I$1005,5,FALSE)=0,"",VLOOKUP(B172,'Job Openings'!$B$5:$I$1005,5,FALSE)),"")</f>
        <v/>
      </c>
      <c r="F172" s="53"/>
      <c r="G172" s="53"/>
      <c r="H172" s="54"/>
      <c r="I172" s="53"/>
      <c r="J172" s="53"/>
      <c r="K172" s="53"/>
      <c r="L172" s="53"/>
      <c r="M172" s="53"/>
      <c r="N172" s="144"/>
      <c r="O172" s="141"/>
      <c r="P172" s="53"/>
      <c r="Q172" s="53"/>
      <c r="R172" s="53"/>
      <c r="S172" s="89"/>
    </row>
    <row r="173" spans="2:19" ht="15" customHeight="1" x14ac:dyDescent="0.2">
      <c r="B173" s="143"/>
      <c r="C173" s="100" t="str">
        <f>IFERROR(IF(VLOOKUP(B173,'Job Openings'!$B$5:$I$1005,2,FALSE)=0,"",VLOOKUP(B173,'Job Openings'!$B$5:$I$1005,2,FALSE)),"")</f>
        <v/>
      </c>
      <c r="D173" s="100" t="str">
        <f>IFERROR(IF(VLOOKUP(B173,'Job Openings'!$B$5:$I$1005,3,FALSE)=0,"",VLOOKUP(B173,'Job Openings'!$B$5:$I$1005,3,FALSE)),"")</f>
        <v/>
      </c>
      <c r="E173" s="100" t="str">
        <f>IFERROR(IF(VLOOKUP(B173,'Job Openings'!$B$5:$I$1005,5,FALSE)=0,"",VLOOKUP(B173,'Job Openings'!$B$5:$I$1005,5,FALSE)),"")</f>
        <v/>
      </c>
      <c r="F173" s="53"/>
      <c r="G173" s="53"/>
      <c r="H173" s="54"/>
      <c r="I173" s="53"/>
      <c r="J173" s="53"/>
      <c r="K173" s="53"/>
      <c r="L173" s="53"/>
      <c r="M173" s="53"/>
      <c r="N173" s="144"/>
      <c r="O173" s="141"/>
      <c r="P173" s="53"/>
      <c r="Q173" s="53"/>
      <c r="R173" s="53"/>
      <c r="S173" s="89"/>
    </row>
    <row r="174" spans="2:19" ht="15" customHeight="1" x14ac:dyDescent="0.2">
      <c r="B174" s="143"/>
      <c r="C174" s="100" t="str">
        <f>IFERROR(IF(VLOOKUP(B174,'Job Openings'!$B$5:$I$1005,2,FALSE)=0,"",VLOOKUP(B174,'Job Openings'!$B$5:$I$1005,2,FALSE)),"")</f>
        <v/>
      </c>
      <c r="D174" s="100" t="str">
        <f>IFERROR(IF(VLOOKUP(B174,'Job Openings'!$B$5:$I$1005,3,FALSE)=0,"",VLOOKUP(B174,'Job Openings'!$B$5:$I$1005,3,FALSE)),"")</f>
        <v/>
      </c>
      <c r="E174" s="100" t="str">
        <f>IFERROR(IF(VLOOKUP(B174,'Job Openings'!$B$5:$I$1005,5,FALSE)=0,"",VLOOKUP(B174,'Job Openings'!$B$5:$I$1005,5,FALSE)),"")</f>
        <v/>
      </c>
      <c r="F174" s="53"/>
      <c r="G174" s="53"/>
      <c r="H174" s="54"/>
      <c r="I174" s="53"/>
      <c r="J174" s="53"/>
      <c r="K174" s="53"/>
      <c r="L174" s="53"/>
      <c r="M174" s="53"/>
      <c r="N174" s="144"/>
      <c r="O174" s="141"/>
      <c r="P174" s="53"/>
      <c r="Q174" s="53"/>
      <c r="R174" s="53"/>
      <c r="S174" s="89"/>
    </row>
    <row r="175" spans="2:19" ht="15" customHeight="1" x14ac:dyDescent="0.2">
      <c r="B175" s="143"/>
      <c r="C175" s="100" t="str">
        <f>IFERROR(IF(VLOOKUP(B175,'Job Openings'!$B$5:$I$1005,2,FALSE)=0,"",VLOOKUP(B175,'Job Openings'!$B$5:$I$1005,2,FALSE)),"")</f>
        <v/>
      </c>
      <c r="D175" s="100" t="str">
        <f>IFERROR(IF(VLOOKUP(B175,'Job Openings'!$B$5:$I$1005,3,FALSE)=0,"",VLOOKUP(B175,'Job Openings'!$B$5:$I$1005,3,FALSE)),"")</f>
        <v/>
      </c>
      <c r="E175" s="100" t="str">
        <f>IFERROR(IF(VLOOKUP(B175,'Job Openings'!$B$5:$I$1005,5,FALSE)=0,"",VLOOKUP(B175,'Job Openings'!$B$5:$I$1005,5,FALSE)),"")</f>
        <v/>
      </c>
      <c r="F175" s="53"/>
      <c r="G175" s="53"/>
      <c r="H175" s="54"/>
      <c r="I175" s="53"/>
      <c r="J175" s="53"/>
      <c r="K175" s="53"/>
      <c r="L175" s="53"/>
      <c r="M175" s="53"/>
      <c r="N175" s="144"/>
      <c r="O175" s="141"/>
      <c r="P175" s="53"/>
      <c r="Q175" s="53"/>
      <c r="R175" s="53"/>
      <c r="S175" s="89"/>
    </row>
    <row r="176" spans="2:19" ht="15" customHeight="1" x14ac:dyDescent="0.2">
      <c r="B176" s="143"/>
      <c r="C176" s="100" t="str">
        <f>IFERROR(IF(VLOOKUP(B176,'Job Openings'!$B$5:$I$1005,2,FALSE)=0,"",VLOOKUP(B176,'Job Openings'!$B$5:$I$1005,2,FALSE)),"")</f>
        <v/>
      </c>
      <c r="D176" s="100" t="str">
        <f>IFERROR(IF(VLOOKUP(B176,'Job Openings'!$B$5:$I$1005,3,FALSE)=0,"",VLOOKUP(B176,'Job Openings'!$B$5:$I$1005,3,FALSE)),"")</f>
        <v/>
      </c>
      <c r="E176" s="100" t="str">
        <f>IFERROR(IF(VLOOKUP(B176,'Job Openings'!$B$5:$I$1005,5,FALSE)=0,"",VLOOKUP(B176,'Job Openings'!$B$5:$I$1005,5,FALSE)),"")</f>
        <v/>
      </c>
      <c r="F176" s="53"/>
      <c r="G176" s="53"/>
      <c r="H176" s="54"/>
      <c r="I176" s="53"/>
      <c r="J176" s="53"/>
      <c r="K176" s="53"/>
      <c r="L176" s="53"/>
      <c r="M176" s="53"/>
      <c r="N176" s="144"/>
      <c r="O176" s="141"/>
      <c r="P176" s="53"/>
      <c r="Q176" s="53"/>
      <c r="R176" s="53"/>
      <c r="S176" s="89"/>
    </row>
    <row r="177" spans="2:19" ht="15" customHeight="1" x14ac:dyDescent="0.2">
      <c r="B177" s="143"/>
      <c r="C177" s="100" t="str">
        <f>IFERROR(IF(VLOOKUP(B177,'Job Openings'!$B$5:$I$1005,2,FALSE)=0,"",VLOOKUP(B177,'Job Openings'!$B$5:$I$1005,2,FALSE)),"")</f>
        <v/>
      </c>
      <c r="D177" s="100" t="str">
        <f>IFERROR(IF(VLOOKUP(B177,'Job Openings'!$B$5:$I$1005,3,FALSE)=0,"",VLOOKUP(B177,'Job Openings'!$B$5:$I$1005,3,FALSE)),"")</f>
        <v/>
      </c>
      <c r="E177" s="100" t="str">
        <f>IFERROR(IF(VLOOKUP(B177,'Job Openings'!$B$5:$I$1005,5,FALSE)=0,"",VLOOKUP(B177,'Job Openings'!$B$5:$I$1005,5,FALSE)),"")</f>
        <v/>
      </c>
      <c r="F177" s="53"/>
      <c r="G177" s="53"/>
      <c r="H177" s="54"/>
      <c r="I177" s="53"/>
      <c r="J177" s="53"/>
      <c r="K177" s="53"/>
      <c r="L177" s="53"/>
      <c r="M177" s="53"/>
      <c r="N177" s="144"/>
      <c r="O177" s="141"/>
      <c r="P177" s="53"/>
      <c r="Q177" s="53"/>
      <c r="R177" s="53"/>
      <c r="S177" s="89"/>
    </row>
    <row r="178" spans="2:19" ht="15" customHeight="1" x14ac:dyDescent="0.2">
      <c r="B178" s="143"/>
      <c r="C178" s="100" t="str">
        <f>IFERROR(IF(VLOOKUP(B178,'Job Openings'!$B$5:$I$1005,2,FALSE)=0,"",VLOOKUP(B178,'Job Openings'!$B$5:$I$1005,2,FALSE)),"")</f>
        <v/>
      </c>
      <c r="D178" s="100" t="str">
        <f>IFERROR(IF(VLOOKUP(B178,'Job Openings'!$B$5:$I$1005,3,FALSE)=0,"",VLOOKUP(B178,'Job Openings'!$B$5:$I$1005,3,FALSE)),"")</f>
        <v/>
      </c>
      <c r="E178" s="100" t="str">
        <f>IFERROR(IF(VLOOKUP(B178,'Job Openings'!$B$5:$I$1005,5,FALSE)=0,"",VLOOKUP(B178,'Job Openings'!$B$5:$I$1005,5,FALSE)),"")</f>
        <v/>
      </c>
      <c r="F178" s="53"/>
      <c r="G178" s="53"/>
      <c r="H178" s="54"/>
      <c r="I178" s="53"/>
      <c r="J178" s="53"/>
      <c r="K178" s="53"/>
      <c r="L178" s="53"/>
      <c r="M178" s="53"/>
      <c r="N178" s="144"/>
      <c r="O178" s="141"/>
      <c r="P178" s="53"/>
      <c r="Q178" s="53"/>
      <c r="R178" s="53"/>
      <c r="S178" s="89"/>
    </row>
    <row r="179" spans="2:19" ht="15" customHeight="1" x14ac:dyDescent="0.2">
      <c r="B179" s="143"/>
      <c r="C179" s="100" t="str">
        <f>IFERROR(IF(VLOOKUP(B179,'Job Openings'!$B$5:$I$1005,2,FALSE)=0,"",VLOOKUP(B179,'Job Openings'!$B$5:$I$1005,2,FALSE)),"")</f>
        <v/>
      </c>
      <c r="D179" s="100" t="str">
        <f>IFERROR(IF(VLOOKUP(B179,'Job Openings'!$B$5:$I$1005,3,FALSE)=0,"",VLOOKUP(B179,'Job Openings'!$B$5:$I$1005,3,FALSE)),"")</f>
        <v/>
      </c>
      <c r="E179" s="100" t="str">
        <f>IFERROR(IF(VLOOKUP(B179,'Job Openings'!$B$5:$I$1005,5,FALSE)=0,"",VLOOKUP(B179,'Job Openings'!$B$5:$I$1005,5,FALSE)),"")</f>
        <v/>
      </c>
      <c r="F179" s="53"/>
      <c r="G179" s="53"/>
      <c r="H179" s="54"/>
      <c r="I179" s="53"/>
      <c r="J179" s="53"/>
      <c r="K179" s="53"/>
      <c r="L179" s="53"/>
      <c r="M179" s="53"/>
      <c r="N179" s="144"/>
      <c r="O179" s="141"/>
      <c r="P179" s="53"/>
      <c r="Q179" s="53"/>
      <c r="R179" s="53"/>
      <c r="S179" s="89"/>
    </row>
    <row r="180" spans="2:19" ht="15" customHeight="1" x14ac:dyDescent="0.2">
      <c r="B180" s="143"/>
      <c r="C180" s="100" t="str">
        <f>IFERROR(IF(VLOOKUP(B180,'Job Openings'!$B$5:$I$1005,2,FALSE)=0,"",VLOOKUP(B180,'Job Openings'!$B$5:$I$1005,2,FALSE)),"")</f>
        <v/>
      </c>
      <c r="D180" s="100" t="str">
        <f>IFERROR(IF(VLOOKUP(B180,'Job Openings'!$B$5:$I$1005,3,FALSE)=0,"",VLOOKUP(B180,'Job Openings'!$B$5:$I$1005,3,FALSE)),"")</f>
        <v/>
      </c>
      <c r="E180" s="100" t="str">
        <f>IFERROR(IF(VLOOKUP(B180,'Job Openings'!$B$5:$I$1005,5,FALSE)=0,"",VLOOKUP(B180,'Job Openings'!$B$5:$I$1005,5,FALSE)),"")</f>
        <v/>
      </c>
      <c r="F180" s="53"/>
      <c r="G180" s="53"/>
      <c r="H180" s="54"/>
      <c r="I180" s="53"/>
      <c r="J180" s="53"/>
      <c r="K180" s="53"/>
      <c r="L180" s="53"/>
      <c r="M180" s="53"/>
      <c r="N180" s="144"/>
      <c r="O180" s="141"/>
      <c r="P180" s="53"/>
      <c r="Q180" s="53"/>
      <c r="R180" s="53"/>
      <c r="S180" s="89"/>
    </row>
    <row r="181" spans="2:19" ht="15" customHeight="1" x14ac:dyDescent="0.2">
      <c r="B181" s="143"/>
      <c r="C181" s="100" t="str">
        <f>IFERROR(IF(VLOOKUP(B181,'Job Openings'!$B$5:$I$1005,2,FALSE)=0,"",VLOOKUP(B181,'Job Openings'!$B$5:$I$1005,2,FALSE)),"")</f>
        <v/>
      </c>
      <c r="D181" s="100" t="str">
        <f>IFERROR(IF(VLOOKUP(B181,'Job Openings'!$B$5:$I$1005,3,FALSE)=0,"",VLOOKUP(B181,'Job Openings'!$B$5:$I$1005,3,FALSE)),"")</f>
        <v/>
      </c>
      <c r="E181" s="100" t="str">
        <f>IFERROR(IF(VLOOKUP(B181,'Job Openings'!$B$5:$I$1005,5,FALSE)=0,"",VLOOKUP(B181,'Job Openings'!$B$5:$I$1005,5,FALSE)),"")</f>
        <v/>
      </c>
      <c r="F181" s="53"/>
      <c r="G181" s="53"/>
      <c r="H181" s="54"/>
      <c r="I181" s="53"/>
      <c r="J181" s="53"/>
      <c r="K181" s="53"/>
      <c r="L181" s="53"/>
      <c r="M181" s="53"/>
      <c r="N181" s="144"/>
      <c r="O181" s="141"/>
      <c r="P181" s="53"/>
      <c r="Q181" s="53"/>
      <c r="R181" s="53"/>
      <c r="S181" s="89"/>
    </row>
    <row r="182" spans="2:19" ht="15" customHeight="1" x14ac:dyDescent="0.2">
      <c r="B182" s="143"/>
      <c r="C182" s="100" t="str">
        <f>IFERROR(IF(VLOOKUP(B182,'Job Openings'!$B$5:$I$1005,2,FALSE)=0,"",VLOOKUP(B182,'Job Openings'!$B$5:$I$1005,2,FALSE)),"")</f>
        <v/>
      </c>
      <c r="D182" s="100" t="str">
        <f>IFERROR(IF(VLOOKUP(B182,'Job Openings'!$B$5:$I$1005,3,FALSE)=0,"",VLOOKUP(B182,'Job Openings'!$B$5:$I$1005,3,FALSE)),"")</f>
        <v/>
      </c>
      <c r="E182" s="100" t="str">
        <f>IFERROR(IF(VLOOKUP(B182,'Job Openings'!$B$5:$I$1005,5,FALSE)=0,"",VLOOKUP(B182,'Job Openings'!$B$5:$I$1005,5,FALSE)),"")</f>
        <v/>
      </c>
      <c r="F182" s="53"/>
      <c r="G182" s="53"/>
      <c r="H182" s="54"/>
      <c r="I182" s="53"/>
      <c r="J182" s="53"/>
      <c r="K182" s="53"/>
      <c r="L182" s="53"/>
      <c r="M182" s="53"/>
      <c r="N182" s="144"/>
      <c r="O182" s="141"/>
      <c r="P182" s="53"/>
      <c r="Q182" s="53"/>
      <c r="R182" s="53"/>
      <c r="S182" s="89"/>
    </row>
    <row r="183" spans="2:19" ht="15" customHeight="1" x14ac:dyDescent="0.2">
      <c r="B183" s="143"/>
      <c r="C183" s="100" t="str">
        <f>IFERROR(IF(VLOOKUP(B183,'Job Openings'!$B$5:$I$1005,2,FALSE)=0,"",VLOOKUP(B183,'Job Openings'!$B$5:$I$1005,2,FALSE)),"")</f>
        <v/>
      </c>
      <c r="D183" s="100" t="str">
        <f>IFERROR(IF(VLOOKUP(B183,'Job Openings'!$B$5:$I$1005,3,FALSE)=0,"",VLOOKUP(B183,'Job Openings'!$B$5:$I$1005,3,FALSE)),"")</f>
        <v/>
      </c>
      <c r="E183" s="100" t="str">
        <f>IFERROR(IF(VLOOKUP(B183,'Job Openings'!$B$5:$I$1005,5,FALSE)=0,"",VLOOKUP(B183,'Job Openings'!$B$5:$I$1005,5,FALSE)),"")</f>
        <v/>
      </c>
      <c r="F183" s="53"/>
      <c r="G183" s="53"/>
      <c r="H183" s="54"/>
      <c r="I183" s="53"/>
      <c r="J183" s="53"/>
      <c r="K183" s="53"/>
      <c r="L183" s="53"/>
      <c r="M183" s="53"/>
      <c r="N183" s="144"/>
      <c r="O183" s="141"/>
      <c r="P183" s="53"/>
      <c r="Q183" s="53"/>
      <c r="R183" s="53"/>
      <c r="S183" s="89"/>
    </row>
    <row r="184" spans="2:19" ht="15" customHeight="1" x14ac:dyDescent="0.2">
      <c r="B184" s="143"/>
      <c r="C184" s="100" t="str">
        <f>IFERROR(IF(VLOOKUP(B184,'Job Openings'!$B$5:$I$1005,2,FALSE)=0,"",VLOOKUP(B184,'Job Openings'!$B$5:$I$1005,2,FALSE)),"")</f>
        <v/>
      </c>
      <c r="D184" s="100" t="str">
        <f>IFERROR(IF(VLOOKUP(B184,'Job Openings'!$B$5:$I$1005,3,FALSE)=0,"",VLOOKUP(B184,'Job Openings'!$B$5:$I$1005,3,FALSE)),"")</f>
        <v/>
      </c>
      <c r="E184" s="100" t="str">
        <f>IFERROR(IF(VLOOKUP(B184,'Job Openings'!$B$5:$I$1005,5,FALSE)=0,"",VLOOKUP(B184,'Job Openings'!$B$5:$I$1005,5,FALSE)),"")</f>
        <v/>
      </c>
      <c r="F184" s="53"/>
      <c r="G184" s="53"/>
      <c r="H184" s="54"/>
      <c r="I184" s="53"/>
      <c r="J184" s="53"/>
      <c r="K184" s="53"/>
      <c r="L184" s="53"/>
      <c r="M184" s="53"/>
      <c r="N184" s="144"/>
      <c r="O184" s="141"/>
      <c r="P184" s="53"/>
      <c r="Q184" s="53"/>
      <c r="R184" s="53"/>
      <c r="S184" s="89"/>
    </row>
    <row r="185" spans="2:19" ht="15" customHeight="1" x14ac:dyDescent="0.2">
      <c r="B185" s="143"/>
      <c r="C185" s="100" t="str">
        <f>IFERROR(IF(VLOOKUP(B185,'Job Openings'!$B$5:$I$1005,2,FALSE)=0,"",VLOOKUP(B185,'Job Openings'!$B$5:$I$1005,2,FALSE)),"")</f>
        <v/>
      </c>
      <c r="D185" s="100" t="str">
        <f>IFERROR(IF(VLOOKUP(B185,'Job Openings'!$B$5:$I$1005,3,FALSE)=0,"",VLOOKUP(B185,'Job Openings'!$B$5:$I$1005,3,FALSE)),"")</f>
        <v/>
      </c>
      <c r="E185" s="100" t="str">
        <f>IFERROR(IF(VLOOKUP(B185,'Job Openings'!$B$5:$I$1005,5,FALSE)=0,"",VLOOKUP(B185,'Job Openings'!$B$5:$I$1005,5,FALSE)),"")</f>
        <v/>
      </c>
      <c r="F185" s="53"/>
      <c r="G185" s="53"/>
      <c r="H185" s="54"/>
      <c r="I185" s="53"/>
      <c r="J185" s="53"/>
      <c r="K185" s="53"/>
      <c r="L185" s="53"/>
      <c r="M185" s="53"/>
      <c r="N185" s="144"/>
      <c r="O185" s="141"/>
      <c r="P185" s="53"/>
      <c r="Q185" s="53"/>
      <c r="R185" s="53"/>
      <c r="S185" s="89"/>
    </row>
    <row r="186" spans="2:19" ht="15" customHeight="1" x14ac:dyDescent="0.2">
      <c r="B186" s="143"/>
      <c r="C186" s="100" t="str">
        <f>IFERROR(IF(VLOOKUP(B186,'Job Openings'!$B$5:$I$1005,2,FALSE)=0,"",VLOOKUP(B186,'Job Openings'!$B$5:$I$1005,2,FALSE)),"")</f>
        <v/>
      </c>
      <c r="D186" s="100" t="str">
        <f>IFERROR(IF(VLOOKUP(B186,'Job Openings'!$B$5:$I$1005,3,FALSE)=0,"",VLOOKUP(B186,'Job Openings'!$B$5:$I$1005,3,FALSE)),"")</f>
        <v/>
      </c>
      <c r="E186" s="100" t="str">
        <f>IFERROR(IF(VLOOKUP(B186,'Job Openings'!$B$5:$I$1005,5,FALSE)=0,"",VLOOKUP(B186,'Job Openings'!$B$5:$I$1005,5,FALSE)),"")</f>
        <v/>
      </c>
      <c r="F186" s="53"/>
      <c r="G186" s="53"/>
      <c r="H186" s="54"/>
      <c r="I186" s="53"/>
      <c r="J186" s="53"/>
      <c r="K186" s="53"/>
      <c r="L186" s="53"/>
      <c r="M186" s="53"/>
      <c r="N186" s="144"/>
      <c r="O186" s="141"/>
      <c r="P186" s="53"/>
      <c r="Q186" s="53"/>
      <c r="R186" s="53"/>
      <c r="S186" s="89"/>
    </row>
    <row r="187" spans="2:19" ht="15" customHeight="1" x14ac:dyDescent="0.2">
      <c r="B187" s="143"/>
      <c r="C187" s="100" t="str">
        <f>IFERROR(IF(VLOOKUP(B187,'Job Openings'!$B$5:$I$1005,2,FALSE)=0,"",VLOOKUP(B187,'Job Openings'!$B$5:$I$1005,2,FALSE)),"")</f>
        <v/>
      </c>
      <c r="D187" s="100" t="str">
        <f>IFERROR(IF(VLOOKUP(B187,'Job Openings'!$B$5:$I$1005,3,FALSE)=0,"",VLOOKUP(B187,'Job Openings'!$B$5:$I$1005,3,FALSE)),"")</f>
        <v/>
      </c>
      <c r="E187" s="100" t="str">
        <f>IFERROR(IF(VLOOKUP(B187,'Job Openings'!$B$5:$I$1005,5,FALSE)=0,"",VLOOKUP(B187,'Job Openings'!$B$5:$I$1005,5,FALSE)),"")</f>
        <v/>
      </c>
      <c r="F187" s="53"/>
      <c r="G187" s="53"/>
      <c r="H187" s="54"/>
      <c r="I187" s="53"/>
      <c r="J187" s="53"/>
      <c r="K187" s="53"/>
      <c r="L187" s="53"/>
      <c r="M187" s="53"/>
      <c r="N187" s="144"/>
      <c r="O187" s="141"/>
      <c r="P187" s="53"/>
      <c r="Q187" s="53"/>
      <c r="R187" s="53"/>
      <c r="S187" s="89"/>
    </row>
    <row r="188" spans="2:19" ht="15" customHeight="1" x14ac:dyDescent="0.2">
      <c r="B188" s="143"/>
      <c r="C188" s="100" t="str">
        <f>IFERROR(IF(VLOOKUP(B188,'Job Openings'!$B$5:$I$1005,2,FALSE)=0,"",VLOOKUP(B188,'Job Openings'!$B$5:$I$1005,2,FALSE)),"")</f>
        <v/>
      </c>
      <c r="D188" s="100" t="str">
        <f>IFERROR(IF(VLOOKUP(B188,'Job Openings'!$B$5:$I$1005,3,FALSE)=0,"",VLOOKUP(B188,'Job Openings'!$B$5:$I$1005,3,FALSE)),"")</f>
        <v/>
      </c>
      <c r="E188" s="100" t="str">
        <f>IFERROR(IF(VLOOKUP(B188,'Job Openings'!$B$5:$I$1005,5,FALSE)=0,"",VLOOKUP(B188,'Job Openings'!$B$5:$I$1005,5,FALSE)),"")</f>
        <v/>
      </c>
      <c r="F188" s="53"/>
      <c r="G188" s="53"/>
      <c r="H188" s="54"/>
      <c r="I188" s="53"/>
      <c r="J188" s="53"/>
      <c r="K188" s="53"/>
      <c r="L188" s="53"/>
      <c r="M188" s="53"/>
      <c r="N188" s="144"/>
      <c r="O188" s="141"/>
      <c r="P188" s="53"/>
      <c r="Q188" s="53"/>
      <c r="R188" s="53"/>
      <c r="S188" s="89"/>
    </row>
    <row r="189" spans="2:19" ht="15" customHeight="1" x14ac:dyDescent="0.2">
      <c r="B189" s="143"/>
      <c r="C189" s="100" t="str">
        <f>IFERROR(IF(VLOOKUP(B189,'Job Openings'!$B$5:$I$1005,2,FALSE)=0,"",VLOOKUP(B189,'Job Openings'!$B$5:$I$1005,2,FALSE)),"")</f>
        <v/>
      </c>
      <c r="D189" s="100" t="str">
        <f>IFERROR(IF(VLOOKUP(B189,'Job Openings'!$B$5:$I$1005,3,FALSE)=0,"",VLOOKUP(B189,'Job Openings'!$B$5:$I$1005,3,FALSE)),"")</f>
        <v/>
      </c>
      <c r="E189" s="100" t="str">
        <f>IFERROR(IF(VLOOKUP(B189,'Job Openings'!$B$5:$I$1005,5,FALSE)=0,"",VLOOKUP(B189,'Job Openings'!$B$5:$I$1005,5,FALSE)),"")</f>
        <v/>
      </c>
      <c r="F189" s="53"/>
      <c r="G189" s="53"/>
      <c r="H189" s="54"/>
      <c r="I189" s="53"/>
      <c r="J189" s="53"/>
      <c r="K189" s="53"/>
      <c r="L189" s="53"/>
      <c r="M189" s="53"/>
      <c r="N189" s="144"/>
      <c r="O189" s="141"/>
      <c r="P189" s="53"/>
      <c r="Q189" s="53"/>
      <c r="R189" s="53"/>
      <c r="S189" s="89"/>
    </row>
    <row r="190" spans="2:19" ht="15" customHeight="1" x14ac:dyDescent="0.2">
      <c r="B190" s="143"/>
      <c r="C190" s="100" t="str">
        <f>IFERROR(IF(VLOOKUP(B190,'Job Openings'!$B$5:$I$1005,2,FALSE)=0,"",VLOOKUP(B190,'Job Openings'!$B$5:$I$1005,2,FALSE)),"")</f>
        <v/>
      </c>
      <c r="D190" s="100" t="str">
        <f>IFERROR(IF(VLOOKUP(B190,'Job Openings'!$B$5:$I$1005,3,FALSE)=0,"",VLOOKUP(B190,'Job Openings'!$B$5:$I$1005,3,FALSE)),"")</f>
        <v/>
      </c>
      <c r="E190" s="100" t="str">
        <f>IFERROR(IF(VLOOKUP(B190,'Job Openings'!$B$5:$I$1005,5,FALSE)=0,"",VLOOKUP(B190,'Job Openings'!$B$5:$I$1005,5,FALSE)),"")</f>
        <v/>
      </c>
      <c r="F190" s="53"/>
      <c r="G190" s="53"/>
      <c r="H190" s="54"/>
      <c r="I190" s="53"/>
      <c r="J190" s="53"/>
      <c r="K190" s="53"/>
      <c r="L190" s="53"/>
      <c r="M190" s="53"/>
      <c r="N190" s="144"/>
      <c r="O190" s="141"/>
      <c r="P190" s="53"/>
      <c r="Q190" s="53"/>
      <c r="R190" s="53"/>
      <c r="S190" s="89"/>
    </row>
    <row r="191" spans="2:19" ht="15" customHeight="1" x14ac:dyDescent="0.2">
      <c r="B191" s="143"/>
      <c r="C191" s="100" t="str">
        <f>IFERROR(IF(VLOOKUP(B191,'Job Openings'!$B$5:$I$1005,2,FALSE)=0,"",VLOOKUP(B191,'Job Openings'!$B$5:$I$1005,2,FALSE)),"")</f>
        <v/>
      </c>
      <c r="D191" s="100" t="str">
        <f>IFERROR(IF(VLOOKUP(B191,'Job Openings'!$B$5:$I$1005,3,FALSE)=0,"",VLOOKUP(B191,'Job Openings'!$B$5:$I$1005,3,FALSE)),"")</f>
        <v/>
      </c>
      <c r="E191" s="100" t="str">
        <f>IFERROR(IF(VLOOKUP(B191,'Job Openings'!$B$5:$I$1005,5,FALSE)=0,"",VLOOKUP(B191,'Job Openings'!$B$5:$I$1005,5,FALSE)),"")</f>
        <v/>
      </c>
      <c r="F191" s="53"/>
      <c r="G191" s="53"/>
      <c r="H191" s="54"/>
      <c r="I191" s="53"/>
      <c r="J191" s="53"/>
      <c r="K191" s="53"/>
      <c r="L191" s="53"/>
      <c r="M191" s="53"/>
      <c r="N191" s="144"/>
      <c r="O191" s="141"/>
      <c r="P191" s="53"/>
      <c r="Q191" s="53"/>
      <c r="R191" s="53"/>
      <c r="S191" s="89"/>
    </row>
    <row r="192" spans="2:19" ht="15" customHeight="1" x14ac:dyDescent="0.2">
      <c r="B192" s="143"/>
      <c r="C192" s="100" t="str">
        <f>IFERROR(IF(VLOOKUP(B192,'Job Openings'!$B$5:$I$1005,2,FALSE)=0,"",VLOOKUP(B192,'Job Openings'!$B$5:$I$1005,2,FALSE)),"")</f>
        <v/>
      </c>
      <c r="D192" s="100" t="str">
        <f>IFERROR(IF(VLOOKUP(B192,'Job Openings'!$B$5:$I$1005,3,FALSE)=0,"",VLOOKUP(B192,'Job Openings'!$B$5:$I$1005,3,FALSE)),"")</f>
        <v/>
      </c>
      <c r="E192" s="100" t="str">
        <f>IFERROR(IF(VLOOKUP(B192,'Job Openings'!$B$5:$I$1005,5,FALSE)=0,"",VLOOKUP(B192,'Job Openings'!$B$5:$I$1005,5,FALSE)),"")</f>
        <v/>
      </c>
      <c r="F192" s="53"/>
      <c r="G192" s="53"/>
      <c r="H192" s="54"/>
      <c r="I192" s="53"/>
      <c r="J192" s="53"/>
      <c r="K192" s="53"/>
      <c r="L192" s="53"/>
      <c r="M192" s="53"/>
      <c r="N192" s="144"/>
      <c r="O192" s="141"/>
      <c r="P192" s="53"/>
      <c r="Q192" s="53"/>
      <c r="R192" s="53"/>
      <c r="S192" s="89"/>
    </row>
    <row r="193" spans="2:19" ht="15" customHeight="1" x14ac:dyDescent="0.2">
      <c r="B193" s="143"/>
      <c r="C193" s="100" t="str">
        <f>IFERROR(IF(VLOOKUP(B193,'Job Openings'!$B$5:$I$1005,2,FALSE)=0,"",VLOOKUP(B193,'Job Openings'!$B$5:$I$1005,2,FALSE)),"")</f>
        <v/>
      </c>
      <c r="D193" s="100" t="str">
        <f>IFERROR(IF(VLOOKUP(B193,'Job Openings'!$B$5:$I$1005,3,FALSE)=0,"",VLOOKUP(B193,'Job Openings'!$B$5:$I$1005,3,FALSE)),"")</f>
        <v/>
      </c>
      <c r="E193" s="100" t="str">
        <f>IFERROR(IF(VLOOKUP(B193,'Job Openings'!$B$5:$I$1005,5,FALSE)=0,"",VLOOKUP(B193,'Job Openings'!$B$5:$I$1005,5,FALSE)),"")</f>
        <v/>
      </c>
      <c r="F193" s="53"/>
      <c r="G193" s="53"/>
      <c r="H193" s="54"/>
      <c r="I193" s="53"/>
      <c r="J193" s="53"/>
      <c r="K193" s="53"/>
      <c r="L193" s="53"/>
      <c r="M193" s="53"/>
      <c r="N193" s="144"/>
      <c r="O193" s="141"/>
      <c r="P193" s="53"/>
      <c r="Q193" s="53"/>
      <c r="R193" s="53"/>
      <c r="S193" s="89"/>
    </row>
    <row r="194" spans="2:19" ht="15" customHeight="1" x14ac:dyDescent="0.2">
      <c r="B194" s="143"/>
      <c r="C194" s="100" t="str">
        <f>IFERROR(IF(VLOOKUP(B194,'Job Openings'!$B$5:$I$1005,2,FALSE)=0,"",VLOOKUP(B194,'Job Openings'!$B$5:$I$1005,2,FALSE)),"")</f>
        <v/>
      </c>
      <c r="D194" s="100" t="str">
        <f>IFERROR(IF(VLOOKUP(B194,'Job Openings'!$B$5:$I$1005,3,FALSE)=0,"",VLOOKUP(B194,'Job Openings'!$B$5:$I$1005,3,FALSE)),"")</f>
        <v/>
      </c>
      <c r="E194" s="100" t="str">
        <f>IFERROR(IF(VLOOKUP(B194,'Job Openings'!$B$5:$I$1005,5,FALSE)=0,"",VLOOKUP(B194,'Job Openings'!$B$5:$I$1005,5,FALSE)),"")</f>
        <v/>
      </c>
      <c r="F194" s="53"/>
      <c r="G194" s="53"/>
      <c r="H194" s="54"/>
      <c r="I194" s="53"/>
      <c r="J194" s="53"/>
      <c r="K194" s="53"/>
      <c r="L194" s="53"/>
      <c r="M194" s="53"/>
      <c r="N194" s="144"/>
      <c r="O194" s="141"/>
      <c r="P194" s="53"/>
      <c r="Q194" s="53"/>
      <c r="R194" s="53"/>
      <c r="S194" s="89"/>
    </row>
    <row r="195" spans="2:19" ht="15" customHeight="1" x14ac:dyDescent="0.2">
      <c r="B195" s="143"/>
      <c r="C195" s="100" t="str">
        <f>IFERROR(IF(VLOOKUP(B195,'Job Openings'!$B$5:$I$1005,2,FALSE)=0,"",VLOOKUP(B195,'Job Openings'!$B$5:$I$1005,2,FALSE)),"")</f>
        <v/>
      </c>
      <c r="D195" s="100" t="str">
        <f>IFERROR(IF(VLOOKUP(B195,'Job Openings'!$B$5:$I$1005,3,FALSE)=0,"",VLOOKUP(B195,'Job Openings'!$B$5:$I$1005,3,FALSE)),"")</f>
        <v/>
      </c>
      <c r="E195" s="100" t="str">
        <f>IFERROR(IF(VLOOKUP(B195,'Job Openings'!$B$5:$I$1005,5,FALSE)=0,"",VLOOKUP(B195,'Job Openings'!$B$5:$I$1005,5,FALSE)),"")</f>
        <v/>
      </c>
      <c r="F195" s="53"/>
      <c r="G195" s="53"/>
      <c r="H195" s="54"/>
      <c r="I195" s="53"/>
      <c r="J195" s="53"/>
      <c r="K195" s="53"/>
      <c r="L195" s="53"/>
      <c r="M195" s="53"/>
      <c r="N195" s="144"/>
      <c r="O195" s="141"/>
      <c r="P195" s="53"/>
      <c r="Q195" s="53"/>
      <c r="R195" s="53"/>
      <c r="S195" s="89"/>
    </row>
    <row r="196" spans="2:19" ht="15" customHeight="1" x14ac:dyDescent="0.2">
      <c r="B196" s="143"/>
      <c r="C196" s="100" t="str">
        <f>IFERROR(IF(VLOOKUP(B196,'Job Openings'!$B$5:$I$1005,2,FALSE)=0,"",VLOOKUP(B196,'Job Openings'!$B$5:$I$1005,2,FALSE)),"")</f>
        <v/>
      </c>
      <c r="D196" s="100" t="str">
        <f>IFERROR(IF(VLOOKUP(B196,'Job Openings'!$B$5:$I$1005,3,FALSE)=0,"",VLOOKUP(B196,'Job Openings'!$B$5:$I$1005,3,FALSE)),"")</f>
        <v/>
      </c>
      <c r="E196" s="100" t="str">
        <f>IFERROR(IF(VLOOKUP(B196,'Job Openings'!$B$5:$I$1005,5,FALSE)=0,"",VLOOKUP(B196,'Job Openings'!$B$5:$I$1005,5,FALSE)),"")</f>
        <v/>
      </c>
      <c r="F196" s="53"/>
      <c r="G196" s="53"/>
      <c r="H196" s="54"/>
      <c r="I196" s="53"/>
      <c r="J196" s="53"/>
      <c r="K196" s="53"/>
      <c r="L196" s="53"/>
      <c r="M196" s="53"/>
      <c r="N196" s="144"/>
      <c r="O196" s="141"/>
      <c r="P196" s="53"/>
      <c r="Q196" s="53"/>
      <c r="R196" s="53"/>
      <c r="S196" s="89"/>
    </row>
    <row r="197" spans="2:19" ht="15" customHeight="1" x14ac:dyDescent="0.2">
      <c r="B197" s="143"/>
      <c r="C197" s="100" t="str">
        <f>IFERROR(IF(VLOOKUP(B197,'Job Openings'!$B$5:$I$1005,2,FALSE)=0,"",VLOOKUP(B197,'Job Openings'!$B$5:$I$1005,2,FALSE)),"")</f>
        <v/>
      </c>
      <c r="D197" s="100" t="str">
        <f>IFERROR(IF(VLOOKUP(B197,'Job Openings'!$B$5:$I$1005,3,FALSE)=0,"",VLOOKUP(B197,'Job Openings'!$B$5:$I$1005,3,FALSE)),"")</f>
        <v/>
      </c>
      <c r="E197" s="100" t="str">
        <f>IFERROR(IF(VLOOKUP(B197,'Job Openings'!$B$5:$I$1005,5,FALSE)=0,"",VLOOKUP(B197,'Job Openings'!$B$5:$I$1005,5,FALSE)),"")</f>
        <v/>
      </c>
      <c r="F197" s="53"/>
      <c r="G197" s="53"/>
      <c r="H197" s="54"/>
      <c r="I197" s="53"/>
      <c r="J197" s="53"/>
      <c r="K197" s="53"/>
      <c r="L197" s="53"/>
      <c r="M197" s="53"/>
      <c r="N197" s="144"/>
      <c r="O197" s="141"/>
      <c r="P197" s="53"/>
      <c r="Q197" s="53"/>
      <c r="R197" s="53"/>
      <c r="S197" s="89"/>
    </row>
    <row r="198" spans="2:19" ht="15" customHeight="1" x14ac:dyDescent="0.2">
      <c r="B198" s="143"/>
      <c r="C198" s="100" t="str">
        <f>IFERROR(IF(VLOOKUP(B198,'Job Openings'!$B$5:$I$1005,2,FALSE)=0,"",VLOOKUP(B198,'Job Openings'!$B$5:$I$1005,2,FALSE)),"")</f>
        <v/>
      </c>
      <c r="D198" s="100" t="str">
        <f>IFERROR(IF(VLOOKUP(B198,'Job Openings'!$B$5:$I$1005,3,FALSE)=0,"",VLOOKUP(B198,'Job Openings'!$B$5:$I$1005,3,FALSE)),"")</f>
        <v/>
      </c>
      <c r="E198" s="100" t="str">
        <f>IFERROR(IF(VLOOKUP(B198,'Job Openings'!$B$5:$I$1005,5,FALSE)=0,"",VLOOKUP(B198,'Job Openings'!$B$5:$I$1005,5,FALSE)),"")</f>
        <v/>
      </c>
      <c r="F198" s="53"/>
      <c r="G198" s="53"/>
      <c r="H198" s="54"/>
      <c r="I198" s="53"/>
      <c r="J198" s="53"/>
      <c r="K198" s="53"/>
      <c r="L198" s="53"/>
      <c r="M198" s="53"/>
      <c r="N198" s="144"/>
      <c r="O198" s="141"/>
      <c r="P198" s="53"/>
      <c r="Q198" s="53"/>
      <c r="R198" s="53"/>
      <c r="S198" s="89"/>
    </row>
    <row r="199" spans="2:19" ht="15" customHeight="1" x14ac:dyDescent="0.2">
      <c r="B199" s="143"/>
      <c r="C199" s="100" t="str">
        <f>IFERROR(IF(VLOOKUP(B199,'Job Openings'!$B$5:$I$1005,2,FALSE)=0,"",VLOOKUP(B199,'Job Openings'!$B$5:$I$1005,2,FALSE)),"")</f>
        <v/>
      </c>
      <c r="D199" s="100" t="str">
        <f>IFERROR(IF(VLOOKUP(B199,'Job Openings'!$B$5:$I$1005,3,FALSE)=0,"",VLOOKUP(B199,'Job Openings'!$B$5:$I$1005,3,FALSE)),"")</f>
        <v/>
      </c>
      <c r="E199" s="100" t="str">
        <f>IFERROR(IF(VLOOKUP(B199,'Job Openings'!$B$5:$I$1005,5,FALSE)=0,"",VLOOKUP(B199,'Job Openings'!$B$5:$I$1005,5,FALSE)),"")</f>
        <v/>
      </c>
      <c r="F199" s="53"/>
      <c r="G199" s="53"/>
      <c r="H199" s="54"/>
      <c r="I199" s="53"/>
      <c r="J199" s="53"/>
      <c r="K199" s="53"/>
      <c r="L199" s="53"/>
      <c r="M199" s="53"/>
      <c r="N199" s="144"/>
      <c r="O199" s="141"/>
      <c r="P199" s="53"/>
      <c r="Q199" s="53"/>
      <c r="R199" s="53"/>
      <c r="S199" s="89"/>
    </row>
    <row r="200" spans="2:19" ht="15" customHeight="1" x14ac:dyDescent="0.2">
      <c r="B200" s="143"/>
      <c r="C200" s="100" t="str">
        <f>IFERROR(IF(VLOOKUP(B200,'Job Openings'!$B$5:$I$1005,2,FALSE)=0,"",VLOOKUP(B200,'Job Openings'!$B$5:$I$1005,2,FALSE)),"")</f>
        <v/>
      </c>
      <c r="D200" s="100" t="str">
        <f>IFERROR(IF(VLOOKUP(B200,'Job Openings'!$B$5:$I$1005,3,FALSE)=0,"",VLOOKUP(B200,'Job Openings'!$B$5:$I$1005,3,FALSE)),"")</f>
        <v/>
      </c>
      <c r="E200" s="100" t="str">
        <f>IFERROR(IF(VLOOKUP(B200,'Job Openings'!$B$5:$I$1005,5,FALSE)=0,"",VLOOKUP(B200,'Job Openings'!$B$5:$I$1005,5,FALSE)),"")</f>
        <v/>
      </c>
      <c r="F200" s="53"/>
      <c r="G200" s="53"/>
      <c r="H200" s="54"/>
      <c r="I200" s="53"/>
      <c r="J200" s="53"/>
      <c r="K200" s="53"/>
      <c r="L200" s="53"/>
      <c r="M200" s="53"/>
      <c r="N200" s="144"/>
      <c r="O200" s="141"/>
      <c r="P200" s="53"/>
      <c r="Q200" s="53"/>
      <c r="R200" s="53"/>
      <c r="S200" s="89"/>
    </row>
    <row r="201" spans="2:19" ht="15" customHeight="1" x14ac:dyDescent="0.2">
      <c r="B201" s="143"/>
      <c r="C201" s="100" t="str">
        <f>IFERROR(IF(VLOOKUP(B201,'Job Openings'!$B$5:$I$1005,2,FALSE)=0,"",VLOOKUP(B201,'Job Openings'!$B$5:$I$1005,2,FALSE)),"")</f>
        <v/>
      </c>
      <c r="D201" s="100" t="str">
        <f>IFERROR(IF(VLOOKUP(B201,'Job Openings'!$B$5:$I$1005,3,FALSE)=0,"",VLOOKUP(B201,'Job Openings'!$B$5:$I$1005,3,FALSE)),"")</f>
        <v/>
      </c>
      <c r="E201" s="100" t="str">
        <f>IFERROR(IF(VLOOKUP(B201,'Job Openings'!$B$5:$I$1005,5,FALSE)=0,"",VLOOKUP(B201,'Job Openings'!$B$5:$I$1005,5,FALSE)),"")</f>
        <v/>
      </c>
      <c r="F201" s="53"/>
      <c r="G201" s="53"/>
      <c r="H201" s="54"/>
      <c r="I201" s="53"/>
      <c r="J201" s="53"/>
      <c r="K201" s="53"/>
      <c r="L201" s="53"/>
      <c r="M201" s="53"/>
      <c r="N201" s="144"/>
      <c r="O201" s="141"/>
      <c r="P201" s="53"/>
      <c r="Q201" s="53"/>
      <c r="R201" s="53"/>
      <c r="S201" s="89"/>
    </row>
    <row r="202" spans="2:19" ht="15" customHeight="1" x14ac:dyDescent="0.2">
      <c r="B202" s="143"/>
      <c r="C202" s="100" t="str">
        <f>IFERROR(IF(VLOOKUP(B202,'Job Openings'!$B$5:$I$1005,2,FALSE)=0,"",VLOOKUP(B202,'Job Openings'!$B$5:$I$1005,2,FALSE)),"")</f>
        <v/>
      </c>
      <c r="D202" s="100" t="str">
        <f>IFERROR(IF(VLOOKUP(B202,'Job Openings'!$B$5:$I$1005,3,FALSE)=0,"",VLOOKUP(B202,'Job Openings'!$B$5:$I$1005,3,FALSE)),"")</f>
        <v/>
      </c>
      <c r="E202" s="100" t="str">
        <f>IFERROR(IF(VLOOKUP(B202,'Job Openings'!$B$5:$I$1005,5,FALSE)=0,"",VLOOKUP(B202,'Job Openings'!$B$5:$I$1005,5,FALSE)),"")</f>
        <v/>
      </c>
      <c r="F202" s="53"/>
      <c r="G202" s="53"/>
      <c r="H202" s="54"/>
      <c r="I202" s="53"/>
      <c r="J202" s="53"/>
      <c r="K202" s="53"/>
      <c r="L202" s="53"/>
      <c r="M202" s="53"/>
      <c r="N202" s="144"/>
      <c r="O202" s="141"/>
      <c r="P202" s="53"/>
      <c r="Q202" s="53"/>
      <c r="R202" s="53"/>
      <c r="S202" s="89"/>
    </row>
    <row r="203" spans="2:19" ht="15" customHeight="1" x14ac:dyDescent="0.2">
      <c r="B203" s="143"/>
      <c r="C203" s="100" t="str">
        <f>IFERROR(IF(VLOOKUP(B203,'Job Openings'!$B$5:$I$1005,2,FALSE)=0,"",VLOOKUP(B203,'Job Openings'!$B$5:$I$1005,2,FALSE)),"")</f>
        <v/>
      </c>
      <c r="D203" s="100" t="str">
        <f>IFERROR(IF(VLOOKUP(B203,'Job Openings'!$B$5:$I$1005,3,FALSE)=0,"",VLOOKUP(B203,'Job Openings'!$B$5:$I$1005,3,FALSE)),"")</f>
        <v/>
      </c>
      <c r="E203" s="100" t="str">
        <f>IFERROR(IF(VLOOKUP(B203,'Job Openings'!$B$5:$I$1005,5,FALSE)=0,"",VLOOKUP(B203,'Job Openings'!$B$5:$I$1005,5,FALSE)),"")</f>
        <v/>
      </c>
      <c r="F203" s="53"/>
      <c r="G203" s="53"/>
      <c r="H203" s="54"/>
      <c r="I203" s="53"/>
      <c r="J203" s="53"/>
      <c r="K203" s="53"/>
      <c r="L203" s="53"/>
      <c r="M203" s="53"/>
      <c r="N203" s="144"/>
      <c r="O203" s="141"/>
      <c r="P203" s="53"/>
      <c r="Q203" s="53"/>
      <c r="R203" s="53"/>
      <c r="S203" s="89"/>
    </row>
    <row r="204" spans="2:19" ht="15" customHeight="1" x14ac:dyDescent="0.2">
      <c r="B204" s="143"/>
      <c r="C204" s="100" t="str">
        <f>IFERROR(IF(VLOOKUP(B204,'Job Openings'!$B$5:$I$1005,2,FALSE)=0,"",VLOOKUP(B204,'Job Openings'!$B$5:$I$1005,2,FALSE)),"")</f>
        <v/>
      </c>
      <c r="D204" s="100" t="str">
        <f>IFERROR(IF(VLOOKUP(B204,'Job Openings'!$B$5:$I$1005,3,FALSE)=0,"",VLOOKUP(B204,'Job Openings'!$B$5:$I$1005,3,FALSE)),"")</f>
        <v/>
      </c>
      <c r="E204" s="100" t="str">
        <f>IFERROR(IF(VLOOKUP(B204,'Job Openings'!$B$5:$I$1005,5,FALSE)=0,"",VLOOKUP(B204,'Job Openings'!$B$5:$I$1005,5,FALSE)),"")</f>
        <v/>
      </c>
      <c r="F204" s="53"/>
      <c r="G204" s="53"/>
      <c r="H204" s="54"/>
      <c r="I204" s="53"/>
      <c r="J204" s="53"/>
      <c r="K204" s="53"/>
      <c r="L204" s="53"/>
      <c r="M204" s="53"/>
      <c r="N204" s="144"/>
      <c r="O204" s="141"/>
      <c r="P204" s="53"/>
      <c r="Q204" s="53"/>
      <c r="R204" s="53"/>
      <c r="S204" s="89"/>
    </row>
    <row r="205" spans="2:19" ht="15" customHeight="1" x14ac:dyDescent="0.2">
      <c r="B205" s="143"/>
      <c r="C205" s="100" t="str">
        <f>IFERROR(IF(VLOOKUP(B205,'Job Openings'!$B$5:$I$1005,2,FALSE)=0,"",VLOOKUP(B205,'Job Openings'!$B$5:$I$1005,2,FALSE)),"")</f>
        <v/>
      </c>
      <c r="D205" s="100" t="str">
        <f>IFERROR(IF(VLOOKUP(B205,'Job Openings'!$B$5:$I$1005,3,FALSE)=0,"",VLOOKUP(B205,'Job Openings'!$B$5:$I$1005,3,FALSE)),"")</f>
        <v/>
      </c>
      <c r="E205" s="100" t="str">
        <f>IFERROR(IF(VLOOKUP(B205,'Job Openings'!$B$5:$I$1005,5,FALSE)=0,"",VLOOKUP(B205,'Job Openings'!$B$5:$I$1005,5,FALSE)),"")</f>
        <v/>
      </c>
      <c r="F205" s="53"/>
      <c r="G205" s="53"/>
      <c r="H205" s="54"/>
      <c r="I205" s="53"/>
      <c r="J205" s="53"/>
      <c r="K205" s="53"/>
      <c r="L205" s="53"/>
      <c r="M205" s="53"/>
      <c r="N205" s="144"/>
      <c r="O205" s="141"/>
      <c r="P205" s="53"/>
      <c r="Q205" s="53"/>
      <c r="R205" s="53"/>
      <c r="S205" s="89"/>
    </row>
    <row r="206" spans="2:19" ht="15" customHeight="1" x14ac:dyDescent="0.2">
      <c r="B206" s="143"/>
      <c r="C206" s="100" t="str">
        <f>IFERROR(IF(VLOOKUP(B206,'Job Openings'!$B$5:$I$1005,2,FALSE)=0,"",VLOOKUP(B206,'Job Openings'!$B$5:$I$1005,2,FALSE)),"")</f>
        <v/>
      </c>
      <c r="D206" s="100" t="str">
        <f>IFERROR(IF(VLOOKUP(B206,'Job Openings'!$B$5:$I$1005,3,FALSE)=0,"",VLOOKUP(B206,'Job Openings'!$B$5:$I$1005,3,FALSE)),"")</f>
        <v/>
      </c>
      <c r="E206" s="100" t="str">
        <f>IFERROR(IF(VLOOKUP(B206,'Job Openings'!$B$5:$I$1005,5,FALSE)=0,"",VLOOKUP(B206,'Job Openings'!$B$5:$I$1005,5,FALSE)),"")</f>
        <v/>
      </c>
      <c r="F206" s="53"/>
      <c r="G206" s="53"/>
      <c r="H206" s="54"/>
      <c r="I206" s="53"/>
      <c r="J206" s="53"/>
      <c r="K206" s="53"/>
      <c r="L206" s="53"/>
      <c r="M206" s="53"/>
      <c r="N206" s="144"/>
      <c r="O206" s="141"/>
      <c r="P206" s="53"/>
      <c r="Q206" s="53"/>
      <c r="R206" s="53"/>
      <c r="S206" s="89"/>
    </row>
    <row r="207" spans="2:19" ht="15" customHeight="1" x14ac:dyDescent="0.2">
      <c r="B207" s="143"/>
      <c r="C207" s="100" t="str">
        <f>IFERROR(IF(VLOOKUP(B207,'Job Openings'!$B$5:$I$1005,2,FALSE)=0,"",VLOOKUP(B207,'Job Openings'!$B$5:$I$1005,2,FALSE)),"")</f>
        <v/>
      </c>
      <c r="D207" s="100" t="str">
        <f>IFERROR(IF(VLOOKUP(B207,'Job Openings'!$B$5:$I$1005,3,FALSE)=0,"",VLOOKUP(B207,'Job Openings'!$B$5:$I$1005,3,FALSE)),"")</f>
        <v/>
      </c>
      <c r="E207" s="100" t="str">
        <f>IFERROR(IF(VLOOKUP(B207,'Job Openings'!$B$5:$I$1005,5,FALSE)=0,"",VLOOKUP(B207,'Job Openings'!$B$5:$I$1005,5,FALSE)),"")</f>
        <v/>
      </c>
      <c r="F207" s="53"/>
      <c r="G207" s="53"/>
      <c r="H207" s="54"/>
      <c r="I207" s="53"/>
      <c r="J207" s="53"/>
      <c r="K207" s="53"/>
      <c r="L207" s="53"/>
      <c r="M207" s="53"/>
      <c r="N207" s="144"/>
      <c r="O207" s="141"/>
      <c r="P207" s="53"/>
      <c r="Q207" s="53"/>
      <c r="R207" s="53"/>
      <c r="S207" s="89"/>
    </row>
    <row r="208" spans="2:19" ht="15" customHeight="1" x14ac:dyDescent="0.2">
      <c r="B208" s="143"/>
      <c r="C208" s="100" t="str">
        <f>IFERROR(IF(VLOOKUP(B208,'Job Openings'!$B$5:$I$1005,2,FALSE)=0,"",VLOOKUP(B208,'Job Openings'!$B$5:$I$1005,2,FALSE)),"")</f>
        <v/>
      </c>
      <c r="D208" s="100" t="str">
        <f>IFERROR(IF(VLOOKUP(B208,'Job Openings'!$B$5:$I$1005,3,FALSE)=0,"",VLOOKUP(B208,'Job Openings'!$B$5:$I$1005,3,FALSE)),"")</f>
        <v/>
      </c>
      <c r="E208" s="100" t="str">
        <f>IFERROR(IF(VLOOKUP(B208,'Job Openings'!$B$5:$I$1005,5,FALSE)=0,"",VLOOKUP(B208,'Job Openings'!$B$5:$I$1005,5,FALSE)),"")</f>
        <v/>
      </c>
      <c r="F208" s="53"/>
      <c r="G208" s="53"/>
      <c r="H208" s="54"/>
      <c r="I208" s="53"/>
      <c r="J208" s="53"/>
      <c r="K208" s="53"/>
      <c r="L208" s="53"/>
      <c r="M208" s="53"/>
      <c r="N208" s="144"/>
      <c r="O208" s="141"/>
      <c r="P208" s="53"/>
      <c r="Q208" s="53"/>
      <c r="R208" s="53"/>
      <c r="S208" s="89"/>
    </row>
    <row r="209" spans="2:19" ht="15" customHeight="1" x14ac:dyDescent="0.2">
      <c r="B209" s="143"/>
      <c r="C209" s="100" t="str">
        <f>IFERROR(IF(VLOOKUP(B209,'Job Openings'!$B$5:$I$1005,2,FALSE)=0,"",VLOOKUP(B209,'Job Openings'!$B$5:$I$1005,2,FALSE)),"")</f>
        <v/>
      </c>
      <c r="D209" s="100" t="str">
        <f>IFERROR(IF(VLOOKUP(B209,'Job Openings'!$B$5:$I$1005,3,FALSE)=0,"",VLOOKUP(B209,'Job Openings'!$B$5:$I$1005,3,FALSE)),"")</f>
        <v/>
      </c>
      <c r="E209" s="100" t="str">
        <f>IFERROR(IF(VLOOKUP(B209,'Job Openings'!$B$5:$I$1005,5,FALSE)=0,"",VLOOKUP(B209,'Job Openings'!$B$5:$I$1005,5,FALSE)),"")</f>
        <v/>
      </c>
      <c r="F209" s="53"/>
      <c r="G209" s="53"/>
      <c r="H209" s="54"/>
      <c r="I209" s="53"/>
      <c r="J209" s="53"/>
      <c r="K209" s="53"/>
      <c r="L209" s="53"/>
      <c r="M209" s="53"/>
      <c r="N209" s="144"/>
      <c r="O209" s="141"/>
      <c r="P209" s="53"/>
      <c r="Q209" s="53"/>
      <c r="R209" s="53"/>
      <c r="S209" s="89"/>
    </row>
    <row r="210" spans="2:19" ht="15" customHeight="1" x14ac:dyDescent="0.2">
      <c r="B210" s="143"/>
      <c r="C210" s="100" t="str">
        <f>IFERROR(IF(VLOOKUP(B210,'Job Openings'!$B$5:$I$1005,2,FALSE)=0,"",VLOOKUP(B210,'Job Openings'!$B$5:$I$1005,2,FALSE)),"")</f>
        <v/>
      </c>
      <c r="D210" s="100" t="str">
        <f>IFERROR(IF(VLOOKUP(B210,'Job Openings'!$B$5:$I$1005,3,FALSE)=0,"",VLOOKUP(B210,'Job Openings'!$B$5:$I$1005,3,FALSE)),"")</f>
        <v/>
      </c>
      <c r="E210" s="100" t="str">
        <f>IFERROR(IF(VLOOKUP(B210,'Job Openings'!$B$5:$I$1005,5,FALSE)=0,"",VLOOKUP(B210,'Job Openings'!$B$5:$I$1005,5,FALSE)),"")</f>
        <v/>
      </c>
      <c r="F210" s="53"/>
      <c r="G210" s="53"/>
      <c r="H210" s="54"/>
      <c r="I210" s="53"/>
      <c r="J210" s="53"/>
      <c r="K210" s="53"/>
      <c r="L210" s="53"/>
      <c r="M210" s="53"/>
      <c r="N210" s="144"/>
      <c r="O210" s="141"/>
      <c r="P210" s="53"/>
      <c r="Q210" s="53"/>
      <c r="R210" s="53"/>
      <c r="S210" s="89"/>
    </row>
    <row r="211" spans="2:19" ht="15" customHeight="1" x14ac:dyDescent="0.2">
      <c r="B211" s="143"/>
      <c r="C211" s="100" t="str">
        <f>IFERROR(IF(VLOOKUP(B211,'Job Openings'!$B$5:$I$1005,2,FALSE)=0,"",VLOOKUP(B211,'Job Openings'!$B$5:$I$1005,2,FALSE)),"")</f>
        <v/>
      </c>
      <c r="D211" s="100" t="str">
        <f>IFERROR(IF(VLOOKUP(B211,'Job Openings'!$B$5:$I$1005,3,FALSE)=0,"",VLOOKUP(B211,'Job Openings'!$B$5:$I$1005,3,FALSE)),"")</f>
        <v/>
      </c>
      <c r="E211" s="100" t="str">
        <f>IFERROR(IF(VLOOKUP(B211,'Job Openings'!$B$5:$I$1005,5,FALSE)=0,"",VLOOKUP(B211,'Job Openings'!$B$5:$I$1005,5,FALSE)),"")</f>
        <v/>
      </c>
      <c r="F211" s="53"/>
      <c r="G211" s="53"/>
      <c r="H211" s="54"/>
      <c r="I211" s="53"/>
      <c r="J211" s="53"/>
      <c r="K211" s="53"/>
      <c r="L211" s="53"/>
      <c r="M211" s="53"/>
      <c r="N211" s="144"/>
      <c r="O211" s="141"/>
      <c r="P211" s="53"/>
      <c r="Q211" s="53"/>
      <c r="R211" s="53"/>
      <c r="S211" s="89"/>
    </row>
    <row r="212" spans="2:19" ht="15" customHeight="1" x14ac:dyDescent="0.2">
      <c r="B212" s="143"/>
      <c r="C212" s="100" t="str">
        <f>IFERROR(IF(VLOOKUP(B212,'Job Openings'!$B$5:$I$1005,2,FALSE)=0,"",VLOOKUP(B212,'Job Openings'!$B$5:$I$1005,2,FALSE)),"")</f>
        <v/>
      </c>
      <c r="D212" s="100" t="str">
        <f>IFERROR(IF(VLOOKUP(B212,'Job Openings'!$B$5:$I$1005,3,FALSE)=0,"",VLOOKUP(B212,'Job Openings'!$B$5:$I$1005,3,FALSE)),"")</f>
        <v/>
      </c>
      <c r="E212" s="100" t="str">
        <f>IFERROR(IF(VLOOKUP(B212,'Job Openings'!$B$5:$I$1005,5,FALSE)=0,"",VLOOKUP(B212,'Job Openings'!$B$5:$I$1005,5,FALSE)),"")</f>
        <v/>
      </c>
      <c r="F212" s="53"/>
      <c r="G212" s="53"/>
      <c r="H212" s="54"/>
      <c r="I212" s="53"/>
      <c r="J212" s="53"/>
      <c r="K212" s="53"/>
      <c r="L212" s="53"/>
      <c r="M212" s="53"/>
      <c r="N212" s="144"/>
      <c r="O212" s="141"/>
      <c r="P212" s="53"/>
      <c r="Q212" s="53"/>
      <c r="R212" s="53"/>
      <c r="S212" s="89"/>
    </row>
    <row r="213" spans="2:19" ht="15" customHeight="1" x14ac:dyDescent="0.2">
      <c r="B213" s="143"/>
      <c r="C213" s="100" t="str">
        <f>IFERROR(IF(VLOOKUP(B213,'Job Openings'!$B$5:$I$1005,2,FALSE)=0,"",VLOOKUP(B213,'Job Openings'!$B$5:$I$1005,2,FALSE)),"")</f>
        <v/>
      </c>
      <c r="D213" s="100" t="str">
        <f>IFERROR(IF(VLOOKUP(B213,'Job Openings'!$B$5:$I$1005,3,FALSE)=0,"",VLOOKUP(B213,'Job Openings'!$B$5:$I$1005,3,FALSE)),"")</f>
        <v/>
      </c>
      <c r="E213" s="100" t="str">
        <f>IFERROR(IF(VLOOKUP(B213,'Job Openings'!$B$5:$I$1005,5,FALSE)=0,"",VLOOKUP(B213,'Job Openings'!$B$5:$I$1005,5,FALSE)),"")</f>
        <v/>
      </c>
      <c r="F213" s="53"/>
      <c r="G213" s="53"/>
      <c r="H213" s="54"/>
      <c r="I213" s="53"/>
      <c r="J213" s="53"/>
      <c r="K213" s="53"/>
      <c r="L213" s="53"/>
      <c r="M213" s="53"/>
      <c r="N213" s="144"/>
      <c r="O213" s="141"/>
      <c r="P213" s="53"/>
      <c r="Q213" s="53"/>
      <c r="R213" s="53"/>
      <c r="S213" s="89"/>
    </row>
    <row r="214" spans="2:19" ht="15" customHeight="1" x14ac:dyDescent="0.2">
      <c r="B214" s="143"/>
      <c r="C214" s="100" t="str">
        <f>IFERROR(IF(VLOOKUP(B214,'Job Openings'!$B$5:$I$1005,2,FALSE)=0,"",VLOOKUP(B214,'Job Openings'!$B$5:$I$1005,2,FALSE)),"")</f>
        <v/>
      </c>
      <c r="D214" s="100" t="str">
        <f>IFERROR(IF(VLOOKUP(B214,'Job Openings'!$B$5:$I$1005,3,FALSE)=0,"",VLOOKUP(B214,'Job Openings'!$B$5:$I$1005,3,FALSE)),"")</f>
        <v/>
      </c>
      <c r="E214" s="100" t="str">
        <f>IFERROR(IF(VLOOKUP(B214,'Job Openings'!$B$5:$I$1005,5,FALSE)=0,"",VLOOKUP(B214,'Job Openings'!$B$5:$I$1005,5,FALSE)),"")</f>
        <v/>
      </c>
      <c r="F214" s="53"/>
      <c r="G214" s="53"/>
      <c r="H214" s="54"/>
      <c r="I214" s="53"/>
      <c r="J214" s="53"/>
      <c r="K214" s="53"/>
      <c r="L214" s="53"/>
      <c r="M214" s="53"/>
      <c r="N214" s="144"/>
      <c r="O214" s="141"/>
      <c r="P214" s="53"/>
      <c r="Q214" s="53"/>
      <c r="R214" s="53"/>
      <c r="S214" s="89"/>
    </row>
    <row r="215" spans="2:19" ht="15" customHeight="1" x14ac:dyDescent="0.2">
      <c r="B215" s="143"/>
      <c r="C215" s="100" t="str">
        <f>IFERROR(IF(VLOOKUP(B215,'Job Openings'!$B$5:$I$1005,2,FALSE)=0,"",VLOOKUP(B215,'Job Openings'!$B$5:$I$1005,2,FALSE)),"")</f>
        <v/>
      </c>
      <c r="D215" s="100" t="str">
        <f>IFERROR(IF(VLOOKUP(B215,'Job Openings'!$B$5:$I$1005,3,FALSE)=0,"",VLOOKUP(B215,'Job Openings'!$B$5:$I$1005,3,FALSE)),"")</f>
        <v/>
      </c>
      <c r="E215" s="100" t="str">
        <f>IFERROR(IF(VLOOKUP(B215,'Job Openings'!$B$5:$I$1005,5,FALSE)=0,"",VLOOKUP(B215,'Job Openings'!$B$5:$I$1005,5,FALSE)),"")</f>
        <v/>
      </c>
      <c r="F215" s="53"/>
      <c r="G215" s="53"/>
      <c r="H215" s="54"/>
      <c r="I215" s="53"/>
      <c r="J215" s="53"/>
      <c r="K215" s="53"/>
      <c r="L215" s="53"/>
      <c r="M215" s="53"/>
      <c r="N215" s="144"/>
      <c r="O215" s="141"/>
      <c r="P215" s="53"/>
      <c r="Q215" s="53"/>
      <c r="R215" s="53"/>
      <c r="S215" s="89"/>
    </row>
    <row r="216" spans="2:19" ht="15" customHeight="1" x14ac:dyDescent="0.2">
      <c r="B216" s="143"/>
      <c r="C216" s="100" t="str">
        <f>IFERROR(IF(VLOOKUP(B216,'Job Openings'!$B$5:$I$1005,2,FALSE)=0,"",VLOOKUP(B216,'Job Openings'!$B$5:$I$1005,2,FALSE)),"")</f>
        <v/>
      </c>
      <c r="D216" s="100" t="str">
        <f>IFERROR(IF(VLOOKUP(B216,'Job Openings'!$B$5:$I$1005,3,FALSE)=0,"",VLOOKUP(B216,'Job Openings'!$B$5:$I$1005,3,FALSE)),"")</f>
        <v/>
      </c>
      <c r="E216" s="100" t="str">
        <f>IFERROR(IF(VLOOKUP(B216,'Job Openings'!$B$5:$I$1005,5,FALSE)=0,"",VLOOKUP(B216,'Job Openings'!$B$5:$I$1005,5,FALSE)),"")</f>
        <v/>
      </c>
      <c r="F216" s="53"/>
      <c r="G216" s="53"/>
      <c r="H216" s="54"/>
      <c r="I216" s="53"/>
      <c r="J216" s="53"/>
      <c r="K216" s="53"/>
      <c r="L216" s="53"/>
      <c r="M216" s="53"/>
      <c r="N216" s="144"/>
      <c r="O216" s="141"/>
      <c r="P216" s="53"/>
      <c r="Q216" s="53"/>
      <c r="R216" s="53"/>
      <c r="S216" s="89"/>
    </row>
    <row r="217" spans="2:19" ht="15" customHeight="1" x14ac:dyDescent="0.2">
      <c r="B217" s="143"/>
      <c r="C217" s="100" t="str">
        <f>IFERROR(IF(VLOOKUP(B217,'Job Openings'!$B$5:$I$1005,2,FALSE)=0,"",VLOOKUP(B217,'Job Openings'!$B$5:$I$1005,2,FALSE)),"")</f>
        <v/>
      </c>
      <c r="D217" s="100" t="str">
        <f>IFERROR(IF(VLOOKUP(B217,'Job Openings'!$B$5:$I$1005,3,FALSE)=0,"",VLOOKUP(B217,'Job Openings'!$B$5:$I$1005,3,FALSE)),"")</f>
        <v/>
      </c>
      <c r="E217" s="100" t="str">
        <f>IFERROR(IF(VLOOKUP(B217,'Job Openings'!$B$5:$I$1005,5,FALSE)=0,"",VLOOKUP(B217,'Job Openings'!$B$5:$I$1005,5,FALSE)),"")</f>
        <v/>
      </c>
      <c r="F217" s="53"/>
      <c r="G217" s="53"/>
      <c r="H217" s="54"/>
      <c r="I217" s="53"/>
      <c r="J217" s="53"/>
      <c r="K217" s="53"/>
      <c r="L217" s="53"/>
      <c r="M217" s="53"/>
      <c r="N217" s="144"/>
      <c r="O217" s="141"/>
      <c r="P217" s="53"/>
      <c r="Q217" s="53"/>
      <c r="R217" s="53"/>
      <c r="S217" s="89"/>
    </row>
    <row r="218" spans="2:19" ht="15" customHeight="1" x14ac:dyDescent="0.2">
      <c r="B218" s="143"/>
      <c r="C218" s="100" t="str">
        <f>IFERROR(IF(VLOOKUP(B218,'Job Openings'!$B$5:$I$1005,2,FALSE)=0,"",VLOOKUP(B218,'Job Openings'!$B$5:$I$1005,2,FALSE)),"")</f>
        <v/>
      </c>
      <c r="D218" s="100" t="str">
        <f>IFERROR(IF(VLOOKUP(B218,'Job Openings'!$B$5:$I$1005,3,FALSE)=0,"",VLOOKUP(B218,'Job Openings'!$B$5:$I$1005,3,FALSE)),"")</f>
        <v/>
      </c>
      <c r="E218" s="100" t="str">
        <f>IFERROR(IF(VLOOKUP(B218,'Job Openings'!$B$5:$I$1005,5,FALSE)=0,"",VLOOKUP(B218,'Job Openings'!$B$5:$I$1005,5,FALSE)),"")</f>
        <v/>
      </c>
      <c r="F218" s="53"/>
      <c r="G218" s="53"/>
      <c r="H218" s="54"/>
      <c r="I218" s="53"/>
      <c r="J218" s="53"/>
      <c r="K218" s="53"/>
      <c r="L218" s="53"/>
      <c r="M218" s="53"/>
      <c r="N218" s="144"/>
      <c r="O218" s="141"/>
      <c r="P218" s="53"/>
      <c r="Q218" s="53"/>
      <c r="R218" s="53"/>
      <c r="S218" s="89"/>
    </row>
    <row r="219" spans="2:19" ht="15" customHeight="1" x14ac:dyDescent="0.2">
      <c r="B219" s="143"/>
      <c r="C219" s="100" t="str">
        <f>IFERROR(IF(VLOOKUP(B219,'Job Openings'!$B$5:$I$1005,2,FALSE)=0,"",VLOOKUP(B219,'Job Openings'!$B$5:$I$1005,2,FALSE)),"")</f>
        <v/>
      </c>
      <c r="D219" s="100" t="str">
        <f>IFERROR(IF(VLOOKUP(B219,'Job Openings'!$B$5:$I$1005,3,FALSE)=0,"",VLOOKUP(B219,'Job Openings'!$B$5:$I$1005,3,FALSE)),"")</f>
        <v/>
      </c>
      <c r="E219" s="100" t="str">
        <f>IFERROR(IF(VLOOKUP(B219,'Job Openings'!$B$5:$I$1005,5,FALSE)=0,"",VLOOKUP(B219,'Job Openings'!$B$5:$I$1005,5,FALSE)),"")</f>
        <v/>
      </c>
      <c r="F219" s="53"/>
      <c r="G219" s="53"/>
      <c r="H219" s="54"/>
      <c r="I219" s="53"/>
      <c r="J219" s="53"/>
      <c r="K219" s="53"/>
      <c r="L219" s="53"/>
      <c r="M219" s="53"/>
      <c r="N219" s="144"/>
      <c r="O219" s="141"/>
      <c r="P219" s="53"/>
      <c r="Q219" s="53"/>
      <c r="R219" s="53"/>
      <c r="S219" s="89"/>
    </row>
    <row r="220" spans="2:19" ht="15" customHeight="1" x14ac:dyDescent="0.2">
      <c r="B220" s="143"/>
      <c r="C220" s="100" t="str">
        <f>IFERROR(IF(VLOOKUP(B220,'Job Openings'!$B$5:$I$1005,2,FALSE)=0,"",VLOOKUP(B220,'Job Openings'!$B$5:$I$1005,2,FALSE)),"")</f>
        <v/>
      </c>
      <c r="D220" s="100" t="str">
        <f>IFERROR(IF(VLOOKUP(B220,'Job Openings'!$B$5:$I$1005,3,FALSE)=0,"",VLOOKUP(B220,'Job Openings'!$B$5:$I$1005,3,FALSE)),"")</f>
        <v/>
      </c>
      <c r="E220" s="100" t="str">
        <f>IFERROR(IF(VLOOKUP(B220,'Job Openings'!$B$5:$I$1005,5,FALSE)=0,"",VLOOKUP(B220,'Job Openings'!$B$5:$I$1005,5,FALSE)),"")</f>
        <v/>
      </c>
      <c r="F220" s="53"/>
      <c r="G220" s="53"/>
      <c r="H220" s="54"/>
      <c r="I220" s="53"/>
      <c r="J220" s="53"/>
      <c r="K220" s="53"/>
      <c r="L220" s="53"/>
      <c r="M220" s="53"/>
      <c r="N220" s="144"/>
      <c r="O220" s="141"/>
      <c r="P220" s="53"/>
      <c r="Q220" s="53"/>
      <c r="R220" s="53"/>
      <c r="S220" s="89"/>
    </row>
    <row r="221" spans="2:19" ht="15" customHeight="1" x14ac:dyDescent="0.2">
      <c r="B221" s="143"/>
      <c r="C221" s="100" t="str">
        <f>IFERROR(IF(VLOOKUP(B221,'Job Openings'!$B$5:$I$1005,2,FALSE)=0,"",VLOOKUP(B221,'Job Openings'!$B$5:$I$1005,2,FALSE)),"")</f>
        <v/>
      </c>
      <c r="D221" s="100" t="str">
        <f>IFERROR(IF(VLOOKUP(B221,'Job Openings'!$B$5:$I$1005,3,FALSE)=0,"",VLOOKUP(B221,'Job Openings'!$B$5:$I$1005,3,FALSE)),"")</f>
        <v/>
      </c>
      <c r="E221" s="100" t="str">
        <f>IFERROR(IF(VLOOKUP(B221,'Job Openings'!$B$5:$I$1005,5,FALSE)=0,"",VLOOKUP(B221,'Job Openings'!$B$5:$I$1005,5,FALSE)),"")</f>
        <v/>
      </c>
      <c r="F221" s="53"/>
      <c r="G221" s="53"/>
      <c r="H221" s="54"/>
      <c r="I221" s="53"/>
      <c r="J221" s="53"/>
      <c r="K221" s="53"/>
      <c r="L221" s="53"/>
      <c r="M221" s="53"/>
      <c r="N221" s="144"/>
      <c r="O221" s="141"/>
      <c r="P221" s="53"/>
      <c r="Q221" s="53"/>
      <c r="R221" s="53"/>
      <c r="S221" s="89"/>
    </row>
    <row r="222" spans="2:19" ht="15" customHeight="1" x14ac:dyDescent="0.2">
      <c r="B222" s="143"/>
      <c r="C222" s="100" t="str">
        <f>IFERROR(IF(VLOOKUP(B222,'Job Openings'!$B$5:$I$1005,2,FALSE)=0,"",VLOOKUP(B222,'Job Openings'!$B$5:$I$1005,2,FALSE)),"")</f>
        <v/>
      </c>
      <c r="D222" s="100" t="str">
        <f>IFERROR(IF(VLOOKUP(B222,'Job Openings'!$B$5:$I$1005,3,FALSE)=0,"",VLOOKUP(B222,'Job Openings'!$B$5:$I$1005,3,FALSE)),"")</f>
        <v/>
      </c>
      <c r="E222" s="100" t="str">
        <f>IFERROR(IF(VLOOKUP(B222,'Job Openings'!$B$5:$I$1005,5,FALSE)=0,"",VLOOKUP(B222,'Job Openings'!$B$5:$I$1005,5,FALSE)),"")</f>
        <v/>
      </c>
      <c r="F222" s="53"/>
      <c r="G222" s="53"/>
      <c r="H222" s="54"/>
      <c r="I222" s="53"/>
      <c r="J222" s="53"/>
      <c r="K222" s="53"/>
      <c r="L222" s="53"/>
      <c r="M222" s="53"/>
      <c r="N222" s="144"/>
      <c r="O222" s="141"/>
      <c r="P222" s="53"/>
      <c r="Q222" s="53"/>
      <c r="R222" s="53"/>
      <c r="S222" s="89"/>
    </row>
    <row r="223" spans="2:19" ht="15" customHeight="1" x14ac:dyDescent="0.2">
      <c r="B223" s="143"/>
      <c r="C223" s="100" t="str">
        <f>IFERROR(IF(VLOOKUP(B223,'Job Openings'!$B$5:$I$1005,2,FALSE)=0,"",VLOOKUP(B223,'Job Openings'!$B$5:$I$1005,2,FALSE)),"")</f>
        <v/>
      </c>
      <c r="D223" s="100" t="str">
        <f>IFERROR(IF(VLOOKUP(B223,'Job Openings'!$B$5:$I$1005,3,FALSE)=0,"",VLOOKUP(B223,'Job Openings'!$B$5:$I$1005,3,FALSE)),"")</f>
        <v/>
      </c>
      <c r="E223" s="100" t="str">
        <f>IFERROR(IF(VLOOKUP(B223,'Job Openings'!$B$5:$I$1005,5,FALSE)=0,"",VLOOKUP(B223,'Job Openings'!$B$5:$I$1005,5,FALSE)),"")</f>
        <v/>
      </c>
      <c r="F223" s="53"/>
      <c r="G223" s="53"/>
      <c r="H223" s="54"/>
      <c r="I223" s="53"/>
      <c r="J223" s="53"/>
      <c r="K223" s="53"/>
      <c r="L223" s="53"/>
      <c r="M223" s="53"/>
      <c r="N223" s="144"/>
      <c r="O223" s="141"/>
      <c r="P223" s="53"/>
      <c r="Q223" s="53"/>
      <c r="R223" s="53"/>
      <c r="S223" s="89"/>
    </row>
    <row r="224" spans="2:19" ht="15" customHeight="1" x14ac:dyDescent="0.2">
      <c r="B224" s="143"/>
      <c r="C224" s="100" t="str">
        <f>IFERROR(IF(VLOOKUP(B224,'Job Openings'!$B$5:$I$1005,2,FALSE)=0,"",VLOOKUP(B224,'Job Openings'!$B$5:$I$1005,2,FALSE)),"")</f>
        <v/>
      </c>
      <c r="D224" s="100" t="str">
        <f>IFERROR(IF(VLOOKUP(B224,'Job Openings'!$B$5:$I$1005,3,FALSE)=0,"",VLOOKUP(B224,'Job Openings'!$B$5:$I$1005,3,FALSE)),"")</f>
        <v/>
      </c>
      <c r="E224" s="100" t="str">
        <f>IFERROR(IF(VLOOKUP(B224,'Job Openings'!$B$5:$I$1005,5,FALSE)=0,"",VLOOKUP(B224,'Job Openings'!$B$5:$I$1005,5,FALSE)),"")</f>
        <v/>
      </c>
      <c r="F224" s="53"/>
      <c r="G224" s="53"/>
      <c r="H224" s="54"/>
      <c r="I224" s="53"/>
      <c r="J224" s="53"/>
      <c r="K224" s="53"/>
      <c r="L224" s="53"/>
      <c r="M224" s="53"/>
      <c r="N224" s="144"/>
      <c r="O224" s="141"/>
      <c r="P224" s="53"/>
      <c r="Q224" s="53"/>
      <c r="R224" s="53"/>
      <c r="S224" s="89"/>
    </row>
    <row r="225" spans="2:19" ht="15" customHeight="1" x14ac:dyDescent="0.2">
      <c r="B225" s="143"/>
      <c r="C225" s="100" t="str">
        <f>IFERROR(IF(VLOOKUP(B225,'Job Openings'!$B$5:$I$1005,2,FALSE)=0,"",VLOOKUP(B225,'Job Openings'!$B$5:$I$1005,2,FALSE)),"")</f>
        <v/>
      </c>
      <c r="D225" s="100" t="str">
        <f>IFERROR(IF(VLOOKUP(B225,'Job Openings'!$B$5:$I$1005,3,FALSE)=0,"",VLOOKUP(B225,'Job Openings'!$B$5:$I$1005,3,FALSE)),"")</f>
        <v/>
      </c>
      <c r="E225" s="100" t="str">
        <f>IFERROR(IF(VLOOKUP(B225,'Job Openings'!$B$5:$I$1005,5,FALSE)=0,"",VLOOKUP(B225,'Job Openings'!$B$5:$I$1005,5,FALSE)),"")</f>
        <v/>
      </c>
      <c r="F225" s="53"/>
      <c r="G225" s="53"/>
      <c r="H225" s="54"/>
      <c r="I225" s="53"/>
      <c r="J225" s="53"/>
      <c r="K225" s="53"/>
      <c r="L225" s="53"/>
      <c r="M225" s="53"/>
      <c r="N225" s="144"/>
      <c r="O225" s="141"/>
      <c r="P225" s="53"/>
      <c r="Q225" s="53"/>
      <c r="R225" s="53"/>
      <c r="S225" s="89"/>
    </row>
    <row r="226" spans="2:19" ht="15" customHeight="1" x14ac:dyDescent="0.2">
      <c r="B226" s="143"/>
      <c r="C226" s="100" t="str">
        <f>IFERROR(IF(VLOOKUP(B226,'Job Openings'!$B$5:$I$1005,2,FALSE)=0,"",VLOOKUP(B226,'Job Openings'!$B$5:$I$1005,2,FALSE)),"")</f>
        <v/>
      </c>
      <c r="D226" s="100" t="str">
        <f>IFERROR(IF(VLOOKUP(B226,'Job Openings'!$B$5:$I$1005,3,FALSE)=0,"",VLOOKUP(B226,'Job Openings'!$B$5:$I$1005,3,FALSE)),"")</f>
        <v/>
      </c>
      <c r="E226" s="100" t="str">
        <f>IFERROR(IF(VLOOKUP(B226,'Job Openings'!$B$5:$I$1005,5,FALSE)=0,"",VLOOKUP(B226,'Job Openings'!$B$5:$I$1005,5,FALSE)),"")</f>
        <v/>
      </c>
      <c r="F226" s="53"/>
      <c r="G226" s="53"/>
      <c r="H226" s="54"/>
      <c r="I226" s="53"/>
      <c r="J226" s="53"/>
      <c r="K226" s="53"/>
      <c r="L226" s="53"/>
      <c r="M226" s="53"/>
      <c r="N226" s="144"/>
      <c r="O226" s="141"/>
      <c r="P226" s="53"/>
      <c r="Q226" s="53"/>
      <c r="R226" s="53"/>
      <c r="S226" s="89"/>
    </row>
    <row r="227" spans="2:19" ht="15" customHeight="1" x14ac:dyDescent="0.2">
      <c r="B227" s="143"/>
      <c r="C227" s="100" t="str">
        <f>IFERROR(IF(VLOOKUP(B227,'Job Openings'!$B$5:$I$1005,2,FALSE)=0,"",VLOOKUP(B227,'Job Openings'!$B$5:$I$1005,2,FALSE)),"")</f>
        <v/>
      </c>
      <c r="D227" s="100" t="str">
        <f>IFERROR(IF(VLOOKUP(B227,'Job Openings'!$B$5:$I$1005,3,FALSE)=0,"",VLOOKUP(B227,'Job Openings'!$B$5:$I$1005,3,FALSE)),"")</f>
        <v/>
      </c>
      <c r="E227" s="100" t="str">
        <f>IFERROR(IF(VLOOKUP(B227,'Job Openings'!$B$5:$I$1005,5,FALSE)=0,"",VLOOKUP(B227,'Job Openings'!$B$5:$I$1005,5,FALSE)),"")</f>
        <v/>
      </c>
      <c r="F227" s="53"/>
      <c r="G227" s="53"/>
      <c r="H227" s="54"/>
      <c r="I227" s="53"/>
      <c r="J227" s="53"/>
      <c r="K227" s="53"/>
      <c r="L227" s="53"/>
      <c r="M227" s="53"/>
      <c r="N227" s="144"/>
      <c r="O227" s="141"/>
      <c r="P227" s="53"/>
      <c r="Q227" s="53"/>
      <c r="R227" s="53"/>
      <c r="S227" s="89"/>
    </row>
    <row r="228" spans="2:19" ht="15" customHeight="1" x14ac:dyDescent="0.2">
      <c r="B228" s="143"/>
      <c r="C228" s="100" t="str">
        <f>IFERROR(IF(VLOOKUP(B228,'Job Openings'!$B$5:$I$1005,2,FALSE)=0,"",VLOOKUP(B228,'Job Openings'!$B$5:$I$1005,2,FALSE)),"")</f>
        <v/>
      </c>
      <c r="D228" s="100" t="str">
        <f>IFERROR(IF(VLOOKUP(B228,'Job Openings'!$B$5:$I$1005,3,FALSE)=0,"",VLOOKUP(B228,'Job Openings'!$B$5:$I$1005,3,FALSE)),"")</f>
        <v/>
      </c>
      <c r="E228" s="100" t="str">
        <f>IFERROR(IF(VLOOKUP(B228,'Job Openings'!$B$5:$I$1005,5,FALSE)=0,"",VLOOKUP(B228,'Job Openings'!$B$5:$I$1005,5,FALSE)),"")</f>
        <v/>
      </c>
      <c r="F228" s="53"/>
      <c r="G228" s="53"/>
      <c r="H228" s="54"/>
      <c r="I228" s="53"/>
      <c r="J228" s="53"/>
      <c r="K228" s="53"/>
      <c r="L228" s="53"/>
      <c r="M228" s="53"/>
      <c r="N228" s="144"/>
      <c r="O228" s="141"/>
      <c r="P228" s="53"/>
      <c r="Q228" s="53"/>
      <c r="R228" s="53"/>
      <c r="S228" s="89"/>
    </row>
    <row r="229" spans="2:19" ht="15" customHeight="1" x14ac:dyDescent="0.2">
      <c r="B229" s="143"/>
      <c r="C229" s="100" t="str">
        <f>IFERROR(IF(VLOOKUP(B229,'Job Openings'!$B$5:$I$1005,2,FALSE)=0,"",VLOOKUP(B229,'Job Openings'!$B$5:$I$1005,2,FALSE)),"")</f>
        <v/>
      </c>
      <c r="D229" s="100" t="str">
        <f>IFERROR(IF(VLOOKUP(B229,'Job Openings'!$B$5:$I$1005,3,FALSE)=0,"",VLOOKUP(B229,'Job Openings'!$B$5:$I$1005,3,FALSE)),"")</f>
        <v/>
      </c>
      <c r="E229" s="100" t="str">
        <f>IFERROR(IF(VLOOKUP(B229,'Job Openings'!$B$5:$I$1005,5,FALSE)=0,"",VLOOKUP(B229,'Job Openings'!$B$5:$I$1005,5,FALSE)),"")</f>
        <v/>
      </c>
      <c r="F229" s="53"/>
      <c r="G229" s="53"/>
      <c r="H229" s="54"/>
      <c r="I229" s="53"/>
      <c r="J229" s="53"/>
      <c r="K229" s="53"/>
      <c r="L229" s="53"/>
      <c r="M229" s="53"/>
      <c r="N229" s="144"/>
      <c r="O229" s="141"/>
      <c r="P229" s="53"/>
      <c r="Q229" s="53"/>
      <c r="R229" s="53"/>
      <c r="S229" s="89"/>
    </row>
    <row r="230" spans="2:19" ht="15" customHeight="1" x14ac:dyDescent="0.2">
      <c r="B230" s="143"/>
      <c r="C230" s="100" t="str">
        <f>IFERROR(IF(VLOOKUP(B230,'Job Openings'!$B$5:$I$1005,2,FALSE)=0,"",VLOOKUP(B230,'Job Openings'!$B$5:$I$1005,2,FALSE)),"")</f>
        <v/>
      </c>
      <c r="D230" s="100" t="str">
        <f>IFERROR(IF(VLOOKUP(B230,'Job Openings'!$B$5:$I$1005,3,FALSE)=0,"",VLOOKUP(B230,'Job Openings'!$B$5:$I$1005,3,FALSE)),"")</f>
        <v/>
      </c>
      <c r="E230" s="100" t="str">
        <f>IFERROR(IF(VLOOKUP(B230,'Job Openings'!$B$5:$I$1005,5,FALSE)=0,"",VLOOKUP(B230,'Job Openings'!$B$5:$I$1005,5,FALSE)),"")</f>
        <v/>
      </c>
      <c r="F230" s="53"/>
      <c r="G230" s="53"/>
      <c r="H230" s="54"/>
      <c r="I230" s="53"/>
      <c r="J230" s="53"/>
      <c r="K230" s="53"/>
      <c r="L230" s="53"/>
      <c r="M230" s="53"/>
      <c r="N230" s="144"/>
      <c r="O230" s="141"/>
      <c r="P230" s="53"/>
      <c r="Q230" s="53"/>
      <c r="R230" s="53"/>
      <c r="S230" s="89"/>
    </row>
    <row r="231" spans="2:19" ht="15" customHeight="1" x14ac:dyDescent="0.2">
      <c r="B231" s="143"/>
      <c r="C231" s="100" t="str">
        <f>IFERROR(IF(VLOOKUP(B231,'Job Openings'!$B$5:$I$1005,2,FALSE)=0,"",VLOOKUP(B231,'Job Openings'!$B$5:$I$1005,2,FALSE)),"")</f>
        <v/>
      </c>
      <c r="D231" s="100" t="str">
        <f>IFERROR(IF(VLOOKUP(B231,'Job Openings'!$B$5:$I$1005,3,FALSE)=0,"",VLOOKUP(B231,'Job Openings'!$B$5:$I$1005,3,FALSE)),"")</f>
        <v/>
      </c>
      <c r="E231" s="100" t="str">
        <f>IFERROR(IF(VLOOKUP(B231,'Job Openings'!$B$5:$I$1005,5,FALSE)=0,"",VLOOKUP(B231,'Job Openings'!$B$5:$I$1005,5,FALSE)),"")</f>
        <v/>
      </c>
      <c r="F231" s="53"/>
      <c r="G231" s="53"/>
      <c r="H231" s="54"/>
      <c r="I231" s="53"/>
      <c r="J231" s="53"/>
      <c r="K231" s="53"/>
      <c r="L231" s="53"/>
      <c r="M231" s="53"/>
      <c r="N231" s="144"/>
      <c r="O231" s="141"/>
      <c r="P231" s="53"/>
      <c r="Q231" s="53"/>
      <c r="R231" s="53"/>
      <c r="S231" s="89"/>
    </row>
    <row r="232" spans="2:19" ht="15" customHeight="1" x14ac:dyDescent="0.2">
      <c r="B232" s="143"/>
      <c r="C232" s="100" t="str">
        <f>IFERROR(IF(VLOOKUP(B232,'Job Openings'!$B$5:$I$1005,2,FALSE)=0,"",VLOOKUP(B232,'Job Openings'!$B$5:$I$1005,2,FALSE)),"")</f>
        <v/>
      </c>
      <c r="D232" s="100" t="str">
        <f>IFERROR(IF(VLOOKUP(B232,'Job Openings'!$B$5:$I$1005,3,FALSE)=0,"",VLOOKUP(B232,'Job Openings'!$B$5:$I$1005,3,FALSE)),"")</f>
        <v/>
      </c>
      <c r="E232" s="100" t="str">
        <f>IFERROR(IF(VLOOKUP(B232,'Job Openings'!$B$5:$I$1005,5,FALSE)=0,"",VLOOKUP(B232,'Job Openings'!$B$5:$I$1005,5,FALSE)),"")</f>
        <v/>
      </c>
      <c r="F232" s="53"/>
      <c r="G232" s="53"/>
      <c r="H232" s="54"/>
      <c r="I232" s="53"/>
      <c r="J232" s="53"/>
      <c r="K232" s="53"/>
      <c r="L232" s="53"/>
      <c r="M232" s="53"/>
      <c r="N232" s="144"/>
      <c r="O232" s="141"/>
      <c r="P232" s="53"/>
      <c r="Q232" s="53"/>
      <c r="R232" s="53"/>
      <c r="S232" s="89"/>
    </row>
    <row r="233" spans="2:19" ht="15" customHeight="1" x14ac:dyDescent="0.2">
      <c r="B233" s="143"/>
      <c r="C233" s="100" t="str">
        <f>IFERROR(IF(VLOOKUP(B233,'Job Openings'!$B$5:$I$1005,2,FALSE)=0,"",VLOOKUP(B233,'Job Openings'!$B$5:$I$1005,2,FALSE)),"")</f>
        <v/>
      </c>
      <c r="D233" s="100" t="str">
        <f>IFERROR(IF(VLOOKUP(B233,'Job Openings'!$B$5:$I$1005,3,FALSE)=0,"",VLOOKUP(B233,'Job Openings'!$B$5:$I$1005,3,FALSE)),"")</f>
        <v/>
      </c>
      <c r="E233" s="100" t="str">
        <f>IFERROR(IF(VLOOKUP(B233,'Job Openings'!$B$5:$I$1005,5,FALSE)=0,"",VLOOKUP(B233,'Job Openings'!$B$5:$I$1005,5,FALSE)),"")</f>
        <v/>
      </c>
      <c r="F233" s="53"/>
      <c r="G233" s="53"/>
      <c r="H233" s="54"/>
      <c r="I233" s="53"/>
      <c r="J233" s="53"/>
      <c r="K233" s="53"/>
      <c r="L233" s="53"/>
      <c r="M233" s="53"/>
      <c r="N233" s="144"/>
      <c r="O233" s="141"/>
      <c r="P233" s="53"/>
      <c r="Q233" s="53"/>
      <c r="R233" s="53"/>
      <c r="S233" s="89"/>
    </row>
    <row r="234" spans="2:19" ht="15" customHeight="1" x14ac:dyDescent="0.2">
      <c r="B234" s="143"/>
      <c r="C234" s="100" t="str">
        <f>IFERROR(IF(VLOOKUP(B234,'Job Openings'!$B$5:$I$1005,2,FALSE)=0,"",VLOOKUP(B234,'Job Openings'!$B$5:$I$1005,2,FALSE)),"")</f>
        <v/>
      </c>
      <c r="D234" s="100" t="str">
        <f>IFERROR(IF(VLOOKUP(B234,'Job Openings'!$B$5:$I$1005,3,FALSE)=0,"",VLOOKUP(B234,'Job Openings'!$B$5:$I$1005,3,FALSE)),"")</f>
        <v/>
      </c>
      <c r="E234" s="100" t="str">
        <f>IFERROR(IF(VLOOKUP(B234,'Job Openings'!$B$5:$I$1005,5,FALSE)=0,"",VLOOKUP(B234,'Job Openings'!$B$5:$I$1005,5,FALSE)),"")</f>
        <v/>
      </c>
      <c r="F234" s="53"/>
      <c r="G234" s="53"/>
      <c r="H234" s="54"/>
      <c r="I234" s="53"/>
      <c r="J234" s="53"/>
      <c r="K234" s="53"/>
      <c r="L234" s="53"/>
      <c r="M234" s="53"/>
      <c r="N234" s="144"/>
      <c r="O234" s="141"/>
      <c r="P234" s="53"/>
      <c r="Q234" s="53"/>
      <c r="R234" s="53"/>
      <c r="S234" s="89"/>
    </row>
    <row r="235" spans="2:19" ht="15" customHeight="1" x14ac:dyDescent="0.2">
      <c r="B235" s="143"/>
      <c r="C235" s="100" t="str">
        <f>IFERROR(IF(VLOOKUP(B235,'Job Openings'!$B$5:$I$1005,2,FALSE)=0,"",VLOOKUP(B235,'Job Openings'!$B$5:$I$1005,2,FALSE)),"")</f>
        <v/>
      </c>
      <c r="D235" s="100" t="str">
        <f>IFERROR(IF(VLOOKUP(B235,'Job Openings'!$B$5:$I$1005,3,FALSE)=0,"",VLOOKUP(B235,'Job Openings'!$B$5:$I$1005,3,FALSE)),"")</f>
        <v/>
      </c>
      <c r="E235" s="100" t="str">
        <f>IFERROR(IF(VLOOKUP(B235,'Job Openings'!$B$5:$I$1005,5,FALSE)=0,"",VLOOKUP(B235,'Job Openings'!$B$5:$I$1005,5,FALSE)),"")</f>
        <v/>
      </c>
      <c r="F235" s="53"/>
      <c r="G235" s="53"/>
      <c r="H235" s="54"/>
      <c r="I235" s="53"/>
      <c r="J235" s="53"/>
      <c r="K235" s="53"/>
      <c r="L235" s="53"/>
      <c r="M235" s="53"/>
      <c r="N235" s="144"/>
      <c r="O235" s="141"/>
      <c r="P235" s="53"/>
      <c r="Q235" s="53"/>
      <c r="R235" s="53"/>
      <c r="S235" s="89"/>
    </row>
    <row r="236" spans="2:19" ht="15" customHeight="1" x14ac:dyDescent="0.2">
      <c r="B236" s="143"/>
      <c r="C236" s="100" t="str">
        <f>IFERROR(IF(VLOOKUP(B236,'Job Openings'!$B$5:$I$1005,2,FALSE)=0,"",VLOOKUP(B236,'Job Openings'!$B$5:$I$1005,2,FALSE)),"")</f>
        <v/>
      </c>
      <c r="D236" s="100" t="str">
        <f>IFERROR(IF(VLOOKUP(B236,'Job Openings'!$B$5:$I$1005,3,FALSE)=0,"",VLOOKUP(B236,'Job Openings'!$B$5:$I$1005,3,FALSE)),"")</f>
        <v/>
      </c>
      <c r="E236" s="100" t="str">
        <f>IFERROR(IF(VLOOKUP(B236,'Job Openings'!$B$5:$I$1005,5,FALSE)=0,"",VLOOKUP(B236,'Job Openings'!$B$5:$I$1005,5,FALSE)),"")</f>
        <v/>
      </c>
      <c r="F236" s="53"/>
      <c r="G236" s="53"/>
      <c r="H236" s="54"/>
      <c r="I236" s="53"/>
      <c r="J236" s="53"/>
      <c r="K236" s="53"/>
      <c r="L236" s="53"/>
      <c r="M236" s="53"/>
      <c r="N236" s="144"/>
      <c r="O236" s="141"/>
      <c r="P236" s="53"/>
      <c r="Q236" s="53"/>
      <c r="R236" s="53"/>
      <c r="S236" s="89"/>
    </row>
    <row r="237" spans="2:19" ht="15" customHeight="1" x14ac:dyDescent="0.2">
      <c r="B237" s="143"/>
      <c r="C237" s="100" t="str">
        <f>IFERROR(IF(VLOOKUP(B237,'Job Openings'!$B$5:$I$1005,2,FALSE)=0,"",VLOOKUP(B237,'Job Openings'!$B$5:$I$1005,2,FALSE)),"")</f>
        <v/>
      </c>
      <c r="D237" s="100" t="str">
        <f>IFERROR(IF(VLOOKUP(B237,'Job Openings'!$B$5:$I$1005,3,FALSE)=0,"",VLOOKUP(B237,'Job Openings'!$B$5:$I$1005,3,FALSE)),"")</f>
        <v/>
      </c>
      <c r="E237" s="100" t="str">
        <f>IFERROR(IF(VLOOKUP(B237,'Job Openings'!$B$5:$I$1005,5,FALSE)=0,"",VLOOKUP(B237,'Job Openings'!$B$5:$I$1005,5,FALSE)),"")</f>
        <v/>
      </c>
      <c r="F237" s="53"/>
      <c r="G237" s="53"/>
      <c r="H237" s="54"/>
      <c r="I237" s="53"/>
      <c r="J237" s="53"/>
      <c r="K237" s="53"/>
      <c r="L237" s="53"/>
      <c r="M237" s="53"/>
      <c r="N237" s="144"/>
      <c r="O237" s="141"/>
      <c r="P237" s="53"/>
      <c r="Q237" s="53"/>
      <c r="R237" s="53"/>
      <c r="S237" s="89"/>
    </row>
    <row r="238" spans="2:19" ht="15" customHeight="1" x14ac:dyDescent="0.2">
      <c r="B238" s="143"/>
      <c r="C238" s="100" t="str">
        <f>IFERROR(IF(VLOOKUP(B238,'Job Openings'!$B$5:$I$1005,2,FALSE)=0,"",VLOOKUP(B238,'Job Openings'!$B$5:$I$1005,2,FALSE)),"")</f>
        <v/>
      </c>
      <c r="D238" s="100" t="str">
        <f>IFERROR(IF(VLOOKUP(B238,'Job Openings'!$B$5:$I$1005,3,FALSE)=0,"",VLOOKUP(B238,'Job Openings'!$B$5:$I$1005,3,FALSE)),"")</f>
        <v/>
      </c>
      <c r="E238" s="100" t="str">
        <f>IFERROR(IF(VLOOKUP(B238,'Job Openings'!$B$5:$I$1005,5,FALSE)=0,"",VLOOKUP(B238,'Job Openings'!$B$5:$I$1005,5,FALSE)),"")</f>
        <v/>
      </c>
      <c r="F238" s="53"/>
      <c r="G238" s="53"/>
      <c r="H238" s="54"/>
      <c r="I238" s="53"/>
      <c r="J238" s="53"/>
      <c r="K238" s="53"/>
      <c r="L238" s="53"/>
      <c r="M238" s="53"/>
      <c r="N238" s="144"/>
      <c r="O238" s="141"/>
      <c r="P238" s="53"/>
      <c r="Q238" s="53"/>
      <c r="R238" s="53"/>
      <c r="S238" s="89"/>
    </row>
    <row r="239" spans="2:19" ht="15" customHeight="1" x14ac:dyDescent="0.2">
      <c r="B239" s="143"/>
      <c r="C239" s="100" t="str">
        <f>IFERROR(IF(VLOOKUP(B239,'Job Openings'!$B$5:$I$1005,2,FALSE)=0,"",VLOOKUP(B239,'Job Openings'!$B$5:$I$1005,2,FALSE)),"")</f>
        <v/>
      </c>
      <c r="D239" s="100" t="str">
        <f>IFERROR(IF(VLOOKUP(B239,'Job Openings'!$B$5:$I$1005,3,FALSE)=0,"",VLOOKUP(B239,'Job Openings'!$B$5:$I$1005,3,FALSE)),"")</f>
        <v/>
      </c>
      <c r="E239" s="100" t="str">
        <f>IFERROR(IF(VLOOKUP(B239,'Job Openings'!$B$5:$I$1005,5,FALSE)=0,"",VLOOKUP(B239,'Job Openings'!$B$5:$I$1005,5,FALSE)),"")</f>
        <v/>
      </c>
      <c r="F239" s="53"/>
      <c r="G239" s="53"/>
      <c r="H239" s="54"/>
      <c r="I239" s="53"/>
      <c r="J239" s="53"/>
      <c r="K239" s="53"/>
      <c r="L239" s="53"/>
      <c r="M239" s="53"/>
      <c r="N239" s="144"/>
      <c r="O239" s="141"/>
      <c r="P239" s="53"/>
      <c r="Q239" s="53"/>
      <c r="R239" s="53"/>
      <c r="S239" s="89"/>
    </row>
    <row r="240" spans="2:19" ht="15" customHeight="1" x14ac:dyDescent="0.2">
      <c r="B240" s="143"/>
      <c r="C240" s="100" t="str">
        <f>IFERROR(IF(VLOOKUP(B240,'Job Openings'!$B$5:$I$1005,2,FALSE)=0,"",VLOOKUP(B240,'Job Openings'!$B$5:$I$1005,2,FALSE)),"")</f>
        <v/>
      </c>
      <c r="D240" s="100" t="str">
        <f>IFERROR(IF(VLOOKUP(B240,'Job Openings'!$B$5:$I$1005,3,FALSE)=0,"",VLOOKUP(B240,'Job Openings'!$B$5:$I$1005,3,FALSE)),"")</f>
        <v/>
      </c>
      <c r="E240" s="100" t="str">
        <f>IFERROR(IF(VLOOKUP(B240,'Job Openings'!$B$5:$I$1005,5,FALSE)=0,"",VLOOKUP(B240,'Job Openings'!$B$5:$I$1005,5,FALSE)),"")</f>
        <v/>
      </c>
      <c r="F240" s="53"/>
      <c r="G240" s="53"/>
      <c r="H240" s="54"/>
      <c r="I240" s="53"/>
      <c r="J240" s="53"/>
      <c r="K240" s="53"/>
      <c r="L240" s="53"/>
      <c r="M240" s="53"/>
      <c r="N240" s="144"/>
      <c r="O240" s="141"/>
      <c r="P240" s="53"/>
      <c r="Q240" s="53"/>
      <c r="R240" s="53"/>
      <c r="S240" s="89"/>
    </row>
    <row r="241" spans="2:19" ht="15" customHeight="1" x14ac:dyDescent="0.2">
      <c r="B241" s="143"/>
      <c r="C241" s="100" t="str">
        <f>IFERROR(IF(VLOOKUP(B241,'Job Openings'!$B$5:$I$1005,2,FALSE)=0,"",VLOOKUP(B241,'Job Openings'!$B$5:$I$1005,2,FALSE)),"")</f>
        <v/>
      </c>
      <c r="D241" s="100" t="str">
        <f>IFERROR(IF(VLOOKUP(B241,'Job Openings'!$B$5:$I$1005,3,FALSE)=0,"",VLOOKUP(B241,'Job Openings'!$B$5:$I$1005,3,FALSE)),"")</f>
        <v/>
      </c>
      <c r="E241" s="100" t="str">
        <f>IFERROR(IF(VLOOKUP(B241,'Job Openings'!$B$5:$I$1005,5,FALSE)=0,"",VLOOKUP(B241,'Job Openings'!$B$5:$I$1005,5,FALSE)),"")</f>
        <v/>
      </c>
      <c r="F241" s="53"/>
      <c r="G241" s="53"/>
      <c r="H241" s="54"/>
      <c r="I241" s="53"/>
      <c r="J241" s="53"/>
      <c r="K241" s="53"/>
      <c r="L241" s="53"/>
      <c r="M241" s="53"/>
      <c r="N241" s="144"/>
      <c r="O241" s="141"/>
      <c r="P241" s="53"/>
      <c r="Q241" s="53"/>
      <c r="R241" s="53"/>
      <c r="S241" s="89"/>
    </row>
    <row r="242" spans="2:19" ht="15" customHeight="1" x14ac:dyDescent="0.2">
      <c r="B242" s="143"/>
      <c r="C242" s="100" t="str">
        <f>IFERROR(IF(VLOOKUP(B242,'Job Openings'!$B$5:$I$1005,2,FALSE)=0,"",VLOOKUP(B242,'Job Openings'!$B$5:$I$1005,2,FALSE)),"")</f>
        <v/>
      </c>
      <c r="D242" s="100" t="str">
        <f>IFERROR(IF(VLOOKUP(B242,'Job Openings'!$B$5:$I$1005,3,FALSE)=0,"",VLOOKUP(B242,'Job Openings'!$B$5:$I$1005,3,FALSE)),"")</f>
        <v/>
      </c>
      <c r="E242" s="100" t="str">
        <f>IFERROR(IF(VLOOKUP(B242,'Job Openings'!$B$5:$I$1005,5,FALSE)=0,"",VLOOKUP(B242,'Job Openings'!$B$5:$I$1005,5,FALSE)),"")</f>
        <v/>
      </c>
      <c r="F242" s="53"/>
      <c r="G242" s="53"/>
      <c r="H242" s="54"/>
      <c r="I242" s="53"/>
      <c r="J242" s="53"/>
      <c r="K242" s="53"/>
      <c r="L242" s="53"/>
      <c r="M242" s="53"/>
      <c r="N242" s="144"/>
      <c r="O242" s="141"/>
      <c r="P242" s="53"/>
      <c r="Q242" s="53"/>
      <c r="R242" s="53"/>
      <c r="S242" s="89"/>
    </row>
    <row r="243" spans="2:19" ht="15" customHeight="1" x14ac:dyDescent="0.2">
      <c r="B243" s="143"/>
      <c r="C243" s="100" t="str">
        <f>IFERROR(IF(VLOOKUP(B243,'Job Openings'!$B$5:$I$1005,2,FALSE)=0,"",VLOOKUP(B243,'Job Openings'!$B$5:$I$1005,2,FALSE)),"")</f>
        <v/>
      </c>
      <c r="D243" s="100" t="str">
        <f>IFERROR(IF(VLOOKUP(B243,'Job Openings'!$B$5:$I$1005,3,FALSE)=0,"",VLOOKUP(B243,'Job Openings'!$B$5:$I$1005,3,FALSE)),"")</f>
        <v/>
      </c>
      <c r="E243" s="100" t="str">
        <f>IFERROR(IF(VLOOKUP(B243,'Job Openings'!$B$5:$I$1005,5,FALSE)=0,"",VLOOKUP(B243,'Job Openings'!$B$5:$I$1005,5,FALSE)),"")</f>
        <v/>
      </c>
      <c r="F243" s="53"/>
      <c r="G243" s="53"/>
      <c r="H243" s="54"/>
      <c r="I243" s="53"/>
      <c r="J243" s="53"/>
      <c r="K243" s="53"/>
      <c r="L243" s="53"/>
      <c r="M243" s="53"/>
      <c r="N243" s="144"/>
      <c r="O243" s="141"/>
      <c r="P243" s="53"/>
      <c r="Q243" s="53"/>
      <c r="R243" s="53"/>
      <c r="S243" s="89"/>
    </row>
    <row r="244" spans="2:19" ht="15" customHeight="1" x14ac:dyDescent="0.2">
      <c r="B244" s="143"/>
      <c r="C244" s="100" t="str">
        <f>IFERROR(IF(VLOOKUP(B244,'Job Openings'!$B$5:$I$1005,2,FALSE)=0,"",VLOOKUP(B244,'Job Openings'!$B$5:$I$1005,2,FALSE)),"")</f>
        <v/>
      </c>
      <c r="D244" s="100" t="str">
        <f>IFERROR(IF(VLOOKUP(B244,'Job Openings'!$B$5:$I$1005,3,FALSE)=0,"",VLOOKUP(B244,'Job Openings'!$B$5:$I$1005,3,FALSE)),"")</f>
        <v/>
      </c>
      <c r="E244" s="100" t="str">
        <f>IFERROR(IF(VLOOKUP(B244,'Job Openings'!$B$5:$I$1005,5,FALSE)=0,"",VLOOKUP(B244,'Job Openings'!$B$5:$I$1005,5,FALSE)),"")</f>
        <v/>
      </c>
      <c r="F244" s="53"/>
      <c r="G244" s="53"/>
      <c r="H244" s="54"/>
      <c r="I244" s="53"/>
      <c r="J244" s="53"/>
      <c r="K244" s="53"/>
      <c r="L244" s="53"/>
      <c r="M244" s="53"/>
      <c r="N244" s="144"/>
      <c r="O244" s="141"/>
      <c r="P244" s="53"/>
      <c r="Q244" s="53"/>
      <c r="R244" s="53"/>
      <c r="S244" s="89"/>
    </row>
    <row r="245" spans="2:19" ht="15" customHeight="1" x14ac:dyDescent="0.2">
      <c r="B245" s="143"/>
      <c r="C245" s="100" t="str">
        <f>IFERROR(IF(VLOOKUP(B245,'Job Openings'!$B$5:$I$1005,2,FALSE)=0,"",VLOOKUP(B245,'Job Openings'!$B$5:$I$1005,2,FALSE)),"")</f>
        <v/>
      </c>
      <c r="D245" s="100" t="str">
        <f>IFERROR(IF(VLOOKUP(B245,'Job Openings'!$B$5:$I$1005,3,FALSE)=0,"",VLOOKUP(B245,'Job Openings'!$B$5:$I$1005,3,FALSE)),"")</f>
        <v/>
      </c>
      <c r="E245" s="100" t="str">
        <f>IFERROR(IF(VLOOKUP(B245,'Job Openings'!$B$5:$I$1005,5,FALSE)=0,"",VLOOKUP(B245,'Job Openings'!$B$5:$I$1005,5,FALSE)),"")</f>
        <v/>
      </c>
      <c r="F245" s="53"/>
      <c r="G245" s="53"/>
      <c r="H245" s="54"/>
      <c r="I245" s="53"/>
      <c r="J245" s="53"/>
      <c r="K245" s="53"/>
      <c r="L245" s="53"/>
      <c r="M245" s="53"/>
      <c r="N245" s="144"/>
      <c r="O245" s="141"/>
      <c r="P245" s="53"/>
      <c r="Q245" s="53"/>
      <c r="R245" s="53"/>
      <c r="S245" s="89"/>
    </row>
    <row r="246" spans="2:19" ht="15" customHeight="1" x14ac:dyDescent="0.2">
      <c r="B246" s="143"/>
      <c r="C246" s="100" t="str">
        <f>IFERROR(IF(VLOOKUP(B246,'Job Openings'!$B$5:$I$1005,2,FALSE)=0,"",VLOOKUP(B246,'Job Openings'!$B$5:$I$1005,2,FALSE)),"")</f>
        <v/>
      </c>
      <c r="D246" s="100" t="str">
        <f>IFERROR(IF(VLOOKUP(B246,'Job Openings'!$B$5:$I$1005,3,FALSE)=0,"",VLOOKUP(B246,'Job Openings'!$B$5:$I$1005,3,FALSE)),"")</f>
        <v/>
      </c>
      <c r="E246" s="100" t="str">
        <f>IFERROR(IF(VLOOKUP(B246,'Job Openings'!$B$5:$I$1005,5,FALSE)=0,"",VLOOKUP(B246,'Job Openings'!$B$5:$I$1005,5,FALSE)),"")</f>
        <v/>
      </c>
      <c r="F246" s="53"/>
      <c r="G246" s="53"/>
      <c r="H246" s="54"/>
      <c r="I246" s="53"/>
      <c r="J246" s="53"/>
      <c r="K246" s="53"/>
      <c r="L246" s="53"/>
      <c r="M246" s="53"/>
      <c r="N246" s="144"/>
      <c r="O246" s="141"/>
      <c r="P246" s="53"/>
      <c r="Q246" s="53"/>
      <c r="R246" s="53"/>
      <c r="S246" s="89"/>
    </row>
    <row r="247" spans="2:19" ht="15" customHeight="1" x14ac:dyDescent="0.2">
      <c r="B247" s="143"/>
      <c r="C247" s="100" t="str">
        <f>IFERROR(IF(VLOOKUP(B247,'Job Openings'!$B$5:$I$1005,2,FALSE)=0,"",VLOOKUP(B247,'Job Openings'!$B$5:$I$1005,2,FALSE)),"")</f>
        <v/>
      </c>
      <c r="D247" s="100" t="str">
        <f>IFERROR(IF(VLOOKUP(B247,'Job Openings'!$B$5:$I$1005,3,FALSE)=0,"",VLOOKUP(B247,'Job Openings'!$B$5:$I$1005,3,FALSE)),"")</f>
        <v/>
      </c>
      <c r="E247" s="100" t="str">
        <f>IFERROR(IF(VLOOKUP(B247,'Job Openings'!$B$5:$I$1005,5,FALSE)=0,"",VLOOKUP(B247,'Job Openings'!$B$5:$I$1005,5,FALSE)),"")</f>
        <v/>
      </c>
      <c r="F247" s="53"/>
      <c r="G247" s="53"/>
      <c r="H247" s="54"/>
      <c r="I247" s="53"/>
      <c r="J247" s="53"/>
      <c r="K247" s="53"/>
      <c r="L247" s="53"/>
      <c r="M247" s="53"/>
      <c r="N247" s="144"/>
      <c r="O247" s="141"/>
      <c r="P247" s="53"/>
      <c r="Q247" s="53"/>
      <c r="R247" s="53"/>
      <c r="S247" s="89"/>
    </row>
    <row r="248" spans="2:19" ht="15" customHeight="1" x14ac:dyDescent="0.2">
      <c r="B248" s="143"/>
      <c r="C248" s="100" t="str">
        <f>IFERROR(IF(VLOOKUP(B248,'Job Openings'!$B$5:$I$1005,2,FALSE)=0,"",VLOOKUP(B248,'Job Openings'!$B$5:$I$1005,2,FALSE)),"")</f>
        <v/>
      </c>
      <c r="D248" s="100" t="str">
        <f>IFERROR(IF(VLOOKUP(B248,'Job Openings'!$B$5:$I$1005,3,FALSE)=0,"",VLOOKUP(B248,'Job Openings'!$B$5:$I$1005,3,FALSE)),"")</f>
        <v/>
      </c>
      <c r="E248" s="100" t="str">
        <f>IFERROR(IF(VLOOKUP(B248,'Job Openings'!$B$5:$I$1005,5,FALSE)=0,"",VLOOKUP(B248,'Job Openings'!$B$5:$I$1005,5,FALSE)),"")</f>
        <v/>
      </c>
      <c r="F248" s="53"/>
      <c r="G248" s="53"/>
      <c r="H248" s="54"/>
      <c r="I248" s="53"/>
      <c r="J248" s="53"/>
      <c r="K248" s="53"/>
      <c r="L248" s="53"/>
      <c r="M248" s="53"/>
      <c r="N248" s="144"/>
      <c r="O248" s="141"/>
      <c r="P248" s="53"/>
      <c r="Q248" s="53"/>
      <c r="R248" s="53"/>
      <c r="S248" s="89"/>
    </row>
    <row r="249" spans="2:19" ht="15" customHeight="1" x14ac:dyDescent="0.2">
      <c r="B249" s="143"/>
      <c r="C249" s="100" t="str">
        <f>IFERROR(IF(VLOOKUP(B249,'Job Openings'!$B$5:$I$1005,2,FALSE)=0,"",VLOOKUP(B249,'Job Openings'!$B$5:$I$1005,2,FALSE)),"")</f>
        <v/>
      </c>
      <c r="D249" s="100" t="str">
        <f>IFERROR(IF(VLOOKUP(B249,'Job Openings'!$B$5:$I$1005,3,FALSE)=0,"",VLOOKUP(B249,'Job Openings'!$B$5:$I$1005,3,FALSE)),"")</f>
        <v/>
      </c>
      <c r="E249" s="100" t="str">
        <f>IFERROR(IF(VLOOKUP(B249,'Job Openings'!$B$5:$I$1005,5,FALSE)=0,"",VLOOKUP(B249,'Job Openings'!$B$5:$I$1005,5,FALSE)),"")</f>
        <v/>
      </c>
      <c r="F249" s="53"/>
      <c r="G249" s="53"/>
      <c r="H249" s="54"/>
      <c r="I249" s="53"/>
      <c r="J249" s="53"/>
      <c r="K249" s="53"/>
      <c r="L249" s="53"/>
      <c r="M249" s="53"/>
      <c r="N249" s="144"/>
      <c r="O249" s="141"/>
      <c r="P249" s="53"/>
      <c r="Q249" s="53"/>
      <c r="R249" s="53"/>
      <c r="S249" s="89"/>
    </row>
    <row r="250" spans="2:19" ht="15" customHeight="1" x14ac:dyDescent="0.2">
      <c r="B250" s="143"/>
      <c r="C250" s="100" t="str">
        <f>IFERROR(IF(VLOOKUP(B250,'Job Openings'!$B$5:$I$1005,2,FALSE)=0,"",VLOOKUP(B250,'Job Openings'!$B$5:$I$1005,2,FALSE)),"")</f>
        <v/>
      </c>
      <c r="D250" s="100" t="str">
        <f>IFERROR(IF(VLOOKUP(B250,'Job Openings'!$B$5:$I$1005,3,FALSE)=0,"",VLOOKUP(B250,'Job Openings'!$B$5:$I$1005,3,FALSE)),"")</f>
        <v/>
      </c>
      <c r="E250" s="100" t="str">
        <f>IFERROR(IF(VLOOKUP(B250,'Job Openings'!$B$5:$I$1005,5,FALSE)=0,"",VLOOKUP(B250,'Job Openings'!$B$5:$I$1005,5,FALSE)),"")</f>
        <v/>
      </c>
      <c r="F250" s="53"/>
      <c r="G250" s="53"/>
      <c r="H250" s="54"/>
      <c r="I250" s="53"/>
      <c r="J250" s="53"/>
      <c r="K250" s="53"/>
      <c r="L250" s="53"/>
      <c r="M250" s="53"/>
      <c r="N250" s="144"/>
      <c r="O250" s="141"/>
      <c r="P250" s="53"/>
      <c r="Q250" s="53"/>
      <c r="R250" s="53"/>
      <c r="S250" s="89"/>
    </row>
    <row r="251" spans="2:19" ht="15" customHeight="1" x14ac:dyDescent="0.2">
      <c r="B251" s="143"/>
      <c r="C251" s="100" t="str">
        <f>IFERROR(IF(VLOOKUP(B251,'Job Openings'!$B$5:$I$1005,2,FALSE)=0,"",VLOOKUP(B251,'Job Openings'!$B$5:$I$1005,2,FALSE)),"")</f>
        <v/>
      </c>
      <c r="D251" s="100" t="str">
        <f>IFERROR(IF(VLOOKUP(B251,'Job Openings'!$B$5:$I$1005,3,FALSE)=0,"",VLOOKUP(B251,'Job Openings'!$B$5:$I$1005,3,FALSE)),"")</f>
        <v/>
      </c>
      <c r="E251" s="100" t="str">
        <f>IFERROR(IF(VLOOKUP(B251,'Job Openings'!$B$5:$I$1005,5,FALSE)=0,"",VLOOKUP(B251,'Job Openings'!$B$5:$I$1005,5,FALSE)),"")</f>
        <v/>
      </c>
      <c r="F251" s="53"/>
      <c r="G251" s="53"/>
      <c r="H251" s="54"/>
      <c r="I251" s="53"/>
      <c r="J251" s="53"/>
      <c r="K251" s="53"/>
      <c r="L251" s="53"/>
      <c r="M251" s="53"/>
      <c r="N251" s="144"/>
      <c r="O251" s="141"/>
      <c r="P251" s="53"/>
      <c r="Q251" s="53"/>
      <c r="R251" s="53"/>
      <c r="S251" s="89"/>
    </row>
    <row r="252" spans="2:19" ht="15" customHeight="1" x14ac:dyDescent="0.2">
      <c r="B252" s="143"/>
      <c r="C252" s="100" t="str">
        <f>IFERROR(IF(VLOOKUP(B252,'Job Openings'!$B$5:$I$1005,2,FALSE)=0,"",VLOOKUP(B252,'Job Openings'!$B$5:$I$1005,2,FALSE)),"")</f>
        <v/>
      </c>
      <c r="D252" s="100" t="str">
        <f>IFERROR(IF(VLOOKUP(B252,'Job Openings'!$B$5:$I$1005,3,FALSE)=0,"",VLOOKUP(B252,'Job Openings'!$B$5:$I$1005,3,FALSE)),"")</f>
        <v/>
      </c>
      <c r="E252" s="100" t="str">
        <f>IFERROR(IF(VLOOKUP(B252,'Job Openings'!$B$5:$I$1005,5,FALSE)=0,"",VLOOKUP(B252,'Job Openings'!$B$5:$I$1005,5,FALSE)),"")</f>
        <v/>
      </c>
      <c r="F252" s="53"/>
      <c r="G252" s="53"/>
      <c r="H252" s="54"/>
      <c r="I252" s="53"/>
      <c r="J252" s="53"/>
      <c r="K252" s="53"/>
      <c r="L252" s="53"/>
      <c r="M252" s="53"/>
      <c r="N252" s="144"/>
      <c r="O252" s="141"/>
      <c r="P252" s="53"/>
      <c r="Q252" s="53"/>
      <c r="R252" s="53"/>
      <c r="S252" s="89"/>
    </row>
    <row r="253" spans="2:19" ht="15" customHeight="1" x14ac:dyDescent="0.2">
      <c r="B253" s="143"/>
      <c r="C253" s="100" t="str">
        <f>IFERROR(IF(VLOOKUP(B253,'Job Openings'!$B$5:$I$1005,2,FALSE)=0,"",VLOOKUP(B253,'Job Openings'!$B$5:$I$1005,2,FALSE)),"")</f>
        <v/>
      </c>
      <c r="D253" s="100" t="str">
        <f>IFERROR(IF(VLOOKUP(B253,'Job Openings'!$B$5:$I$1005,3,FALSE)=0,"",VLOOKUP(B253,'Job Openings'!$B$5:$I$1005,3,FALSE)),"")</f>
        <v/>
      </c>
      <c r="E253" s="100" t="str">
        <f>IFERROR(IF(VLOOKUP(B253,'Job Openings'!$B$5:$I$1005,5,FALSE)=0,"",VLOOKUP(B253,'Job Openings'!$B$5:$I$1005,5,FALSE)),"")</f>
        <v/>
      </c>
      <c r="F253" s="53"/>
      <c r="G253" s="53"/>
      <c r="H253" s="54"/>
      <c r="I253" s="53"/>
      <c r="J253" s="53"/>
      <c r="K253" s="53"/>
      <c r="L253" s="53"/>
      <c r="M253" s="53"/>
      <c r="N253" s="144"/>
      <c r="O253" s="141"/>
      <c r="P253" s="53"/>
      <c r="Q253" s="53"/>
      <c r="R253" s="53"/>
      <c r="S253" s="89"/>
    </row>
    <row r="254" spans="2:19" ht="15" customHeight="1" x14ac:dyDescent="0.2">
      <c r="B254" s="143"/>
      <c r="C254" s="100" t="str">
        <f>IFERROR(IF(VLOOKUP(B254,'Job Openings'!$B$5:$I$1005,2,FALSE)=0,"",VLOOKUP(B254,'Job Openings'!$B$5:$I$1005,2,FALSE)),"")</f>
        <v/>
      </c>
      <c r="D254" s="100" t="str">
        <f>IFERROR(IF(VLOOKUP(B254,'Job Openings'!$B$5:$I$1005,3,FALSE)=0,"",VLOOKUP(B254,'Job Openings'!$B$5:$I$1005,3,FALSE)),"")</f>
        <v/>
      </c>
      <c r="E254" s="100" t="str">
        <f>IFERROR(IF(VLOOKUP(B254,'Job Openings'!$B$5:$I$1005,5,FALSE)=0,"",VLOOKUP(B254,'Job Openings'!$B$5:$I$1005,5,FALSE)),"")</f>
        <v/>
      </c>
      <c r="F254" s="53"/>
      <c r="G254" s="53"/>
      <c r="H254" s="54"/>
      <c r="I254" s="53"/>
      <c r="J254" s="53"/>
      <c r="K254" s="53"/>
      <c r="L254" s="53"/>
      <c r="M254" s="53"/>
      <c r="N254" s="144"/>
      <c r="O254" s="141"/>
      <c r="P254" s="53"/>
      <c r="Q254" s="53"/>
      <c r="R254" s="53"/>
      <c r="S254" s="89"/>
    </row>
    <row r="255" spans="2:19" ht="15" customHeight="1" x14ac:dyDescent="0.2">
      <c r="B255" s="143"/>
      <c r="C255" s="100" t="str">
        <f>IFERROR(IF(VLOOKUP(B255,'Job Openings'!$B$5:$I$1005,2,FALSE)=0,"",VLOOKUP(B255,'Job Openings'!$B$5:$I$1005,2,FALSE)),"")</f>
        <v/>
      </c>
      <c r="D255" s="100" t="str">
        <f>IFERROR(IF(VLOOKUP(B255,'Job Openings'!$B$5:$I$1005,3,FALSE)=0,"",VLOOKUP(B255,'Job Openings'!$B$5:$I$1005,3,FALSE)),"")</f>
        <v/>
      </c>
      <c r="E255" s="100" t="str">
        <f>IFERROR(IF(VLOOKUP(B255,'Job Openings'!$B$5:$I$1005,5,FALSE)=0,"",VLOOKUP(B255,'Job Openings'!$B$5:$I$1005,5,FALSE)),"")</f>
        <v/>
      </c>
      <c r="F255" s="53"/>
      <c r="G255" s="53"/>
      <c r="H255" s="54"/>
      <c r="I255" s="53"/>
      <c r="J255" s="53"/>
      <c r="K255" s="53"/>
      <c r="L255" s="53"/>
      <c r="M255" s="53"/>
      <c r="N255" s="144"/>
      <c r="O255" s="141"/>
      <c r="P255" s="53"/>
      <c r="Q255" s="53"/>
      <c r="R255" s="53"/>
      <c r="S255" s="89"/>
    </row>
    <row r="256" spans="2:19" ht="15" customHeight="1" x14ac:dyDescent="0.2">
      <c r="B256" s="143"/>
      <c r="C256" s="100" t="str">
        <f>IFERROR(IF(VLOOKUP(B256,'Job Openings'!$B$5:$I$1005,2,FALSE)=0,"",VLOOKUP(B256,'Job Openings'!$B$5:$I$1005,2,FALSE)),"")</f>
        <v/>
      </c>
      <c r="D256" s="100" t="str">
        <f>IFERROR(IF(VLOOKUP(B256,'Job Openings'!$B$5:$I$1005,3,FALSE)=0,"",VLOOKUP(B256,'Job Openings'!$B$5:$I$1005,3,FALSE)),"")</f>
        <v/>
      </c>
      <c r="E256" s="100" t="str">
        <f>IFERROR(IF(VLOOKUP(B256,'Job Openings'!$B$5:$I$1005,5,FALSE)=0,"",VLOOKUP(B256,'Job Openings'!$B$5:$I$1005,5,FALSE)),"")</f>
        <v/>
      </c>
      <c r="F256" s="53"/>
      <c r="G256" s="53"/>
      <c r="H256" s="54"/>
      <c r="I256" s="53"/>
      <c r="J256" s="53"/>
      <c r="K256" s="53"/>
      <c r="L256" s="53"/>
      <c r="M256" s="53"/>
      <c r="N256" s="144"/>
      <c r="O256" s="141"/>
      <c r="P256" s="53"/>
      <c r="Q256" s="53"/>
      <c r="R256" s="53"/>
      <c r="S256" s="89"/>
    </row>
    <row r="257" spans="2:19" ht="15" customHeight="1" x14ac:dyDescent="0.2">
      <c r="B257" s="143"/>
      <c r="C257" s="100" t="str">
        <f>IFERROR(IF(VLOOKUP(B257,'Job Openings'!$B$5:$I$1005,2,FALSE)=0,"",VLOOKUP(B257,'Job Openings'!$B$5:$I$1005,2,FALSE)),"")</f>
        <v/>
      </c>
      <c r="D257" s="100" t="str">
        <f>IFERROR(IF(VLOOKUP(B257,'Job Openings'!$B$5:$I$1005,3,FALSE)=0,"",VLOOKUP(B257,'Job Openings'!$B$5:$I$1005,3,FALSE)),"")</f>
        <v/>
      </c>
      <c r="E257" s="100" t="str">
        <f>IFERROR(IF(VLOOKUP(B257,'Job Openings'!$B$5:$I$1005,5,FALSE)=0,"",VLOOKUP(B257,'Job Openings'!$B$5:$I$1005,5,FALSE)),"")</f>
        <v/>
      </c>
      <c r="F257" s="53"/>
      <c r="G257" s="53"/>
      <c r="H257" s="54"/>
      <c r="I257" s="53"/>
      <c r="J257" s="53"/>
      <c r="K257" s="53"/>
      <c r="L257" s="53"/>
      <c r="M257" s="53"/>
      <c r="N257" s="144"/>
      <c r="O257" s="141"/>
      <c r="P257" s="53"/>
      <c r="Q257" s="53"/>
      <c r="R257" s="53"/>
      <c r="S257" s="89"/>
    </row>
    <row r="258" spans="2:19" ht="15" customHeight="1" x14ac:dyDescent="0.2">
      <c r="B258" s="143"/>
      <c r="C258" s="100" t="str">
        <f>IFERROR(IF(VLOOKUP(B258,'Job Openings'!$B$5:$I$1005,2,FALSE)=0,"",VLOOKUP(B258,'Job Openings'!$B$5:$I$1005,2,FALSE)),"")</f>
        <v/>
      </c>
      <c r="D258" s="100" t="str">
        <f>IFERROR(IF(VLOOKUP(B258,'Job Openings'!$B$5:$I$1005,3,FALSE)=0,"",VLOOKUP(B258,'Job Openings'!$B$5:$I$1005,3,FALSE)),"")</f>
        <v/>
      </c>
      <c r="E258" s="100" t="str">
        <f>IFERROR(IF(VLOOKUP(B258,'Job Openings'!$B$5:$I$1005,5,FALSE)=0,"",VLOOKUP(B258,'Job Openings'!$B$5:$I$1005,5,FALSE)),"")</f>
        <v/>
      </c>
      <c r="F258" s="53"/>
      <c r="G258" s="53"/>
      <c r="H258" s="54"/>
      <c r="I258" s="53"/>
      <c r="J258" s="53"/>
      <c r="K258" s="53"/>
      <c r="L258" s="53"/>
      <c r="M258" s="53"/>
      <c r="N258" s="144"/>
      <c r="O258" s="141"/>
      <c r="P258" s="53"/>
      <c r="Q258" s="53"/>
      <c r="R258" s="53"/>
      <c r="S258" s="89"/>
    </row>
    <row r="259" spans="2:19" ht="15" customHeight="1" x14ac:dyDescent="0.2">
      <c r="B259" s="143"/>
      <c r="C259" s="100" t="str">
        <f>IFERROR(IF(VLOOKUP(B259,'Job Openings'!$B$5:$I$1005,2,FALSE)=0,"",VLOOKUP(B259,'Job Openings'!$B$5:$I$1005,2,FALSE)),"")</f>
        <v/>
      </c>
      <c r="D259" s="100" t="str">
        <f>IFERROR(IF(VLOOKUP(B259,'Job Openings'!$B$5:$I$1005,3,FALSE)=0,"",VLOOKUP(B259,'Job Openings'!$B$5:$I$1005,3,FALSE)),"")</f>
        <v/>
      </c>
      <c r="E259" s="100" t="str">
        <f>IFERROR(IF(VLOOKUP(B259,'Job Openings'!$B$5:$I$1005,5,FALSE)=0,"",VLOOKUP(B259,'Job Openings'!$B$5:$I$1005,5,FALSE)),"")</f>
        <v/>
      </c>
      <c r="F259" s="53"/>
      <c r="G259" s="53"/>
      <c r="H259" s="54"/>
      <c r="I259" s="53"/>
      <c r="J259" s="53"/>
      <c r="K259" s="53"/>
      <c r="L259" s="53"/>
      <c r="M259" s="53"/>
      <c r="N259" s="144"/>
      <c r="O259" s="141"/>
      <c r="P259" s="53"/>
      <c r="Q259" s="53"/>
      <c r="R259" s="53"/>
      <c r="S259" s="89"/>
    </row>
    <row r="260" spans="2:19" ht="15" customHeight="1" x14ac:dyDescent="0.2">
      <c r="B260" s="143"/>
      <c r="C260" s="100" t="str">
        <f>IFERROR(IF(VLOOKUP(B260,'Job Openings'!$B$5:$I$1005,2,FALSE)=0,"",VLOOKUP(B260,'Job Openings'!$B$5:$I$1005,2,FALSE)),"")</f>
        <v/>
      </c>
      <c r="D260" s="100" t="str">
        <f>IFERROR(IF(VLOOKUP(B260,'Job Openings'!$B$5:$I$1005,3,FALSE)=0,"",VLOOKUP(B260,'Job Openings'!$B$5:$I$1005,3,FALSE)),"")</f>
        <v/>
      </c>
      <c r="E260" s="100" t="str">
        <f>IFERROR(IF(VLOOKUP(B260,'Job Openings'!$B$5:$I$1005,5,FALSE)=0,"",VLOOKUP(B260,'Job Openings'!$B$5:$I$1005,5,FALSE)),"")</f>
        <v/>
      </c>
      <c r="F260" s="53"/>
      <c r="G260" s="53"/>
      <c r="H260" s="54"/>
      <c r="I260" s="53"/>
      <c r="J260" s="53"/>
      <c r="K260" s="53"/>
      <c r="L260" s="53"/>
      <c r="M260" s="53"/>
      <c r="N260" s="144"/>
      <c r="O260" s="141"/>
      <c r="P260" s="53"/>
      <c r="Q260" s="53"/>
      <c r="R260" s="53"/>
      <c r="S260" s="89"/>
    </row>
    <row r="261" spans="2:19" ht="15" customHeight="1" x14ac:dyDescent="0.2">
      <c r="B261" s="143"/>
      <c r="C261" s="100" t="str">
        <f>IFERROR(IF(VLOOKUP(B261,'Job Openings'!$B$5:$I$1005,2,FALSE)=0,"",VLOOKUP(B261,'Job Openings'!$B$5:$I$1005,2,FALSE)),"")</f>
        <v/>
      </c>
      <c r="D261" s="100" t="str">
        <f>IFERROR(IF(VLOOKUP(B261,'Job Openings'!$B$5:$I$1005,3,FALSE)=0,"",VLOOKUP(B261,'Job Openings'!$B$5:$I$1005,3,FALSE)),"")</f>
        <v/>
      </c>
      <c r="E261" s="100" t="str">
        <f>IFERROR(IF(VLOOKUP(B261,'Job Openings'!$B$5:$I$1005,5,FALSE)=0,"",VLOOKUP(B261,'Job Openings'!$B$5:$I$1005,5,FALSE)),"")</f>
        <v/>
      </c>
      <c r="F261" s="53"/>
      <c r="G261" s="53"/>
      <c r="H261" s="54"/>
      <c r="I261" s="53"/>
      <c r="J261" s="53"/>
      <c r="K261" s="53"/>
      <c r="L261" s="53"/>
      <c r="M261" s="53"/>
      <c r="N261" s="144"/>
      <c r="O261" s="141"/>
      <c r="P261" s="53"/>
      <c r="Q261" s="53"/>
      <c r="R261" s="53"/>
      <c r="S261" s="89"/>
    </row>
    <row r="262" spans="2:19" ht="15" customHeight="1" x14ac:dyDescent="0.2">
      <c r="B262" s="143"/>
      <c r="C262" s="100" t="str">
        <f>IFERROR(IF(VLOOKUP(B262,'Job Openings'!$B$5:$I$1005,2,FALSE)=0,"",VLOOKUP(B262,'Job Openings'!$B$5:$I$1005,2,FALSE)),"")</f>
        <v/>
      </c>
      <c r="D262" s="100" t="str">
        <f>IFERROR(IF(VLOOKUP(B262,'Job Openings'!$B$5:$I$1005,3,FALSE)=0,"",VLOOKUP(B262,'Job Openings'!$B$5:$I$1005,3,FALSE)),"")</f>
        <v/>
      </c>
      <c r="E262" s="100" t="str">
        <f>IFERROR(IF(VLOOKUP(B262,'Job Openings'!$B$5:$I$1005,5,FALSE)=0,"",VLOOKUP(B262,'Job Openings'!$B$5:$I$1005,5,FALSE)),"")</f>
        <v/>
      </c>
      <c r="F262" s="53"/>
      <c r="G262" s="53"/>
      <c r="H262" s="54"/>
      <c r="I262" s="53"/>
      <c r="J262" s="53"/>
      <c r="K262" s="53"/>
      <c r="L262" s="53"/>
      <c r="M262" s="53"/>
      <c r="N262" s="144"/>
      <c r="O262" s="141"/>
      <c r="P262" s="53"/>
      <c r="Q262" s="53"/>
      <c r="R262" s="53"/>
      <c r="S262" s="89"/>
    </row>
    <row r="263" spans="2:19" ht="15" customHeight="1" x14ac:dyDescent="0.2">
      <c r="B263" s="143"/>
      <c r="C263" s="100" t="str">
        <f>IFERROR(IF(VLOOKUP(B263,'Job Openings'!$B$5:$I$1005,2,FALSE)=0,"",VLOOKUP(B263,'Job Openings'!$B$5:$I$1005,2,FALSE)),"")</f>
        <v/>
      </c>
      <c r="D263" s="100" t="str">
        <f>IFERROR(IF(VLOOKUP(B263,'Job Openings'!$B$5:$I$1005,3,FALSE)=0,"",VLOOKUP(B263,'Job Openings'!$B$5:$I$1005,3,FALSE)),"")</f>
        <v/>
      </c>
      <c r="E263" s="100" t="str">
        <f>IFERROR(IF(VLOOKUP(B263,'Job Openings'!$B$5:$I$1005,5,FALSE)=0,"",VLOOKUP(B263,'Job Openings'!$B$5:$I$1005,5,FALSE)),"")</f>
        <v/>
      </c>
      <c r="F263" s="53"/>
      <c r="G263" s="53"/>
      <c r="H263" s="54"/>
      <c r="I263" s="53"/>
      <c r="J263" s="53"/>
      <c r="K263" s="53"/>
      <c r="L263" s="53"/>
      <c r="M263" s="53"/>
      <c r="N263" s="144"/>
      <c r="O263" s="141"/>
      <c r="P263" s="53"/>
      <c r="Q263" s="53"/>
      <c r="R263" s="53"/>
      <c r="S263" s="89"/>
    </row>
    <row r="264" spans="2:19" ht="15" customHeight="1" x14ac:dyDescent="0.2">
      <c r="B264" s="143"/>
      <c r="C264" s="100" t="str">
        <f>IFERROR(IF(VLOOKUP(B264,'Job Openings'!$B$5:$I$1005,2,FALSE)=0,"",VLOOKUP(B264,'Job Openings'!$B$5:$I$1005,2,FALSE)),"")</f>
        <v/>
      </c>
      <c r="D264" s="100" t="str">
        <f>IFERROR(IF(VLOOKUP(B264,'Job Openings'!$B$5:$I$1005,3,FALSE)=0,"",VLOOKUP(B264,'Job Openings'!$B$5:$I$1005,3,FALSE)),"")</f>
        <v/>
      </c>
      <c r="E264" s="100" t="str">
        <f>IFERROR(IF(VLOOKUP(B264,'Job Openings'!$B$5:$I$1005,5,FALSE)=0,"",VLOOKUP(B264,'Job Openings'!$B$5:$I$1005,5,FALSE)),"")</f>
        <v/>
      </c>
      <c r="F264" s="53"/>
      <c r="G264" s="53"/>
      <c r="H264" s="54"/>
      <c r="I264" s="53"/>
      <c r="J264" s="53"/>
      <c r="K264" s="53"/>
      <c r="L264" s="53"/>
      <c r="M264" s="53"/>
      <c r="N264" s="144"/>
      <c r="O264" s="141"/>
      <c r="P264" s="53"/>
      <c r="Q264" s="53"/>
      <c r="R264" s="53"/>
      <c r="S264" s="89"/>
    </row>
    <row r="265" spans="2:19" ht="15" customHeight="1" x14ac:dyDescent="0.2">
      <c r="B265" s="143"/>
      <c r="C265" s="100" t="str">
        <f>IFERROR(IF(VLOOKUP(B265,'Job Openings'!$B$5:$I$1005,2,FALSE)=0,"",VLOOKUP(B265,'Job Openings'!$B$5:$I$1005,2,FALSE)),"")</f>
        <v/>
      </c>
      <c r="D265" s="100" t="str">
        <f>IFERROR(IF(VLOOKUP(B265,'Job Openings'!$B$5:$I$1005,3,FALSE)=0,"",VLOOKUP(B265,'Job Openings'!$B$5:$I$1005,3,FALSE)),"")</f>
        <v/>
      </c>
      <c r="E265" s="100" t="str">
        <f>IFERROR(IF(VLOOKUP(B265,'Job Openings'!$B$5:$I$1005,5,FALSE)=0,"",VLOOKUP(B265,'Job Openings'!$B$5:$I$1005,5,FALSE)),"")</f>
        <v/>
      </c>
      <c r="F265" s="53"/>
      <c r="G265" s="53"/>
      <c r="H265" s="54"/>
      <c r="I265" s="53"/>
      <c r="J265" s="53"/>
      <c r="K265" s="53"/>
      <c r="L265" s="53"/>
      <c r="M265" s="53"/>
      <c r="N265" s="144"/>
      <c r="O265" s="141"/>
      <c r="P265" s="53"/>
      <c r="Q265" s="53"/>
      <c r="R265" s="53"/>
      <c r="S265" s="89"/>
    </row>
    <row r="266" spans="2:19" ht="15" customHeight="1" x14ac:dyDescent="0.2">
      <c r="B266" s="143"/>
      <c r="C266" s="100" t="str">
        <f>IFERROR(IF(VLOOKUP(B266,'Job Openings'!$B$5:$I$1005,2,FALSE)=0,"",VLOOKUP(B266,'Job Openings'!$B$5:$I$1005,2,FALSE)),"")</f>
        <v/>
      </c>
      <c r="D266" s="100" t="str">
        <f>IFERROR(IF(VLOOKUP(B266,'Job Openings'!$B$5:$I$1005,3,FALSE)=0,"",VLOOKUP(B266,'Job Openings'!$B$5:$I$1005,3,FALSE)),"")</f>
        <v/>
      </c>
      <c r="E266" s="100" t="str">
        <f>IFERROR(IF(VLOOKUP(B266,'Job Openings'!$B$5:$I$1005,5,FALSE)=0,"",VLOOKUP(B266,'Job Openings'!$B$5:$I$1005,5,FALSE)),"")</f>
        <v/>
      </c>
      <c r="F266" s="53"/>
      <c r="G266" s="53"/>
      <c r="H266" s="54"/>
      <c r="I266" s="53"/>
      <c r="J266" s="53"/>
      <c r="K266" s="53"/>
      <c r="L266" s="53"/>
      <c r="M266" s="53"/>
      <c r="N266" s="144"/>
      <c r="O266" s="141"/>
      <c r="P266" s="53"/>
      <c r="Q266" s="53"/>
      <c r="R266" s="53"/>
      <c r="S266" s="89"/>
    </row>
    <row r="267" spans="2:19" ht="15" customHeight="1" x14ac:dyDescent="0.2">
      <c r="B267" s="143"/>
      <c r="C267" s="100" t="str">
        <f>IFERROR(IF(VLOOKUP(B267,'Job Openings'!$B$5:$I$1005,2,FALSE)=0,"",VLOOKUP(B267,'Job Openings'!$B$5:$I$1005,2,FALSE)),"")</f>
        <v/>
      </c>
      <c r="D267" s="100" t="str">
        <f>IFERROR(IF(VLOOKUP(B267,'Job Openings'!$B$5:$I$1005,3,FALSE)=0,"",VLOOKUP(B267,'Job Openings'!$B$5:$I$1005,3,FALSE)),"")</f>
        <v/>
      </c>
      <c r="E267" s="100" t="str">
        <f>IFERROR(IF(VLOOKUP(B267,'Job Openings'!$B$5:$I$1005,5,FALSE)=0,"",VLOOKUP(B267,'Job Openings'!$B$5:$I$1005,5,FALSE)),"")</f>
        <v/>
      </c>
      <c r="F267" s="53"/>
      <c r="G267" s="53"/>
      <c r="H267" s="54"/>
      <c r="I267" s="53"/>
      <c r="J267" s="53"/>
      <c r="K267" s="53"/>
      <c r="L267" s="53"/>
      <c r="M267" s="53"/>
      <c r="N267" s="144"/>
      <c r="O267" s="141"/>
      <c r="P267" s="53"/>
      <c r="Q267" s="53"/>
      <c r="R267" s="53"/>
      <c r="S267" s="89"/>
    </row>
    <row r="268" spans="2:19" ht="15" customHeight="1" x14ac:dyDescent="0.2">
      <c r="B268" s="143"/>
      <c r="C268" s="100" t="str">
        <f>IFERROR(IF(VLOOKUP(B268,'Job Openings'!$B$5:$I$1005,2,FALSE)=0,"",VLOOKUP(B268,'Job Openings'!$B$5:$I$1005,2,FALSE)),"")</f>
        <v/>
      </c>
      <c r="D268" s="100" t="str">
        <f>IFERROR(IF(VLOOKUP(B268,'Job Openings'!$B$5:$I$1005,3,FALSE)=0,"",VLOOKUP(B268,'Job Openings'!$B$5:$I$1005,3,FALSE)),"")</f>
        <v/>
      </c>
      <c r="E268" s="100" t="str">
        <f>IFERROR(IF(VLOOKUP(B268,'Job Openings'!$B$5:$I$1005,5,FALSE)=0,"",VLOOKUP(B268,'Job Openings'!$B$5:$I$1005,5,FALSE)),"")</f>
        <v/>
      </c>
      <c r="F268" s="53"/>
      <c r="G268" s="53"/>
      <c r="H268" s="54"/>
      <c r="I268" s="53"/>
      <c r="J268" s="53"/>
      <c r="K268" s="53"/>
      <c r="L268" s="53"/>
      <c r="M268" s="53"/>
      <c r="N268" s="144"/>
      <c r="O268" s="141"/>
      <c r="P268" s="53"/>
      <c r="Q268" s="53"/>
      <c r="R268" s="53"/>
      <c r="S268" s="89"/>
    </row>
    <row r="269" spans="2:19" ht="15" customHeight="1" x14ac:dyDescent="0.2">
      <c r="B269" s="143"/>
      <c r="C269" s="100" t="str">
        <f>IFERROR(IF(VLOOKUP(B269,'Job Openings'!$B$5:$I$1005,2,FALSE)=0,"",VLOOKUP(B269,'Job Openings'!$B$5:$I$1005,2,FALSE)),"")</f>
        <v/>
      </c>
      <c r="D269" s="100" t="str">
        <f>IFERROR(IF(VLOOKUP(B269,'Job Openings'!$B$5:$I$1005,3,FALSE)=0,"",VLOOKUP(B269,'Job Openings'!$B$5:$I$1005,3,FALSE)),"")</f>
        <v/>
      </c>
      <c r="E269" s="100" t="str">
        <f>IFERROR(IF(VLOOKUP(B269,'Job Openings'!$B$5:$I$1005,5,FALSE)=0,"",VLOOKUP(B269,'Job Openings'!$B$5:$I$1005,5,FALSE)),"")</f>
        <v/>
      </c>
      <c r="F269" s="53"/>
      <c r="G269" s="53"/>
      <c r="H269" s="54"/>
      <c r="I269" s="53"/>
      <c r="J269" s="53"/>
      <c r="K269" s="53"/>
      <c r="L269" s="53"/>
      <c r="M269" s="53"/>
      <c r="N269" s="144"/>
      <c r="O269" s="141"/>
      <c r="P269" s="53"/>
      <c r="Q269" s="53"/>
      <c r="R269" s="53"/>
      <c r="S269" s="89"/>
    </row>
    <row r="270" spans="2:19" ht="15" customHeight="1" x14ac:dyDescent="0.2">
      <c r="B270" s="143"/>
      <c r="C270" s="100" t="str">
        <f>IFERROR(IF(VLOOKUP(B270,'Job Openings'!$B$5:$I$1005,2,FALSE)=0,"",VLOOKUP(B270,'Job Openings'!$B$5:$I$1005,2,FALSE)),"")</f>
        <v/>
      </c>
      <c r="D270" s="100" t="str">
        <f>IFERROR(IF(VLOOKUP(B270,'Job Openings'!$B$5:$I$1005,3,FALSE)=0,"",VLOOKUP(B270,'Job Openings'!$B$5:$I$1005,3,FALSE)),"")</f>
        <v/>
      </c>
      <c r="E270" s="100" t="str">
        <f>IFERROR(IF(VLOOKUP(B270,'Job Openings'!$B$5:$I$1005,5,FALSE)=0,"",VLOOKUP(B270,'Job Openings'!$B$5:$I$1005,5,FALSE)),"")</f>
        <v/>
      </c>
      <c r="F270" s="53"/>
      <c r="G270" s="53"/>
      <c r="H270" s="54"/>
      <c r="I270" s="53"/>
      <c r="J270" s="53"/>
      <c r="K270" s="53"/>
      <c r="L270" s="53"/>
      <c r="M270" s="53"/>
      <c r="N270" s="144"/>
      <c r="O270" s="141"/>
      <c r="P270" s="53"/>
      <c r="Q270" s="53"/>
      <c r="R270" s="53"/>
      <c r="S270" s="89"/>
    </row>
    <row r="271" spans="2:19" ht="15" customHeight="1" x14ac:dyDescent="0.2">
      <c r="B271" s="143"/>
      <c r="C271" s="100" t="str">
        <f>IFERROR(IF(VLOOKUP(B271,'Job Openings'!$B$5:$I$1005,2,FALSE)=0,"",VLOOKUP(B271,'Job Openings'!$B$5:$I$1005,2,FALSE)),"")</f>
        <v/>
      </c>
      <c r="D271" s="100" t="str">
        <f>IFERROR(IF(VLOOKUP(B271,'Job Openings'!$B$5:$I$1005,3,FALSE)=0,"",VLOOKUP(B271,'Job Openings'!$B$5:$I$1005,3,FALSE)),"")</f>
        <v/>
      </c>
      <c r="E271" s="100" t="str">
        <f>IFERROR(IF(VLOOKUP(B271,'Job Openings'!$B$5:$I$1005,5,FALSE)=0,"",VLOOKUP(B271,'Job Openings'!$B$5:$I$1005,5,FALSE)),"")</f>
        <v/>
      </c>
      <c r="F271" s="53"/>
      <c r="G271" s="53"/>
      <c r="H271" s="54"/>
      <c r="I271" s="53"/>
      <c r="J271" s="53"/>
      <c r="K271" s="53"/>
      <c r="L271" s="53"/>
      <c r="M271" s="53"/>
      <c r="N271" s="144"/>
      <c r="O271" s="141"/>
      <c r="P271" s="53"/>
      <c r="Q271" s="53"/>
      <c r="R271" s="53"/>
      <c r="S271" s="89"/>
    </row>
    <row r="272" spans="2:19" ht="15" customHeight="1" x14ac:dyDescent="0.2">
      <c r="B272" s="143"/>
      <c r="C272" s="100" t="str">
        <f>IFERROR(IF(VLOOKUP(B272,'Job Openings'!$B$5:$I$1005,2,FALSE)=0,"",VLOOKUP(B272,'Job Openings'!$B$5:$I$1005,2,FALSE)),"")</f>
        <v/>
      </c>
      <c r="D272" s="100" t="str">
        <f>IFERROR(IF(VLOOKUP(B272,'Job Openings'!$B$5:$I$1005,3,FALSE)=0,"",VLOOKUP(B272,'Job Openings'!$B$5:$I$1005,3,FALSE)),"")</f>
        <v/>
      </c>
      <c r="E272" s="100" t="str">
        <f>IFERROR(IF(VLOOKUP(B272,'Job Openings'!$B$5:$I$1005,5,FALSE)=0,"",VLOOKUP(B272,'Job Openings'!$B$5:$I$1005,5,FALSE)),"")</f>
        <v/>
      </c>
      <c r="F272" s="53"/>
      <c r="G272" s="53"/>
      <c r="H272" s="54"/>
      <c r="I272" s="53"/>
      <c r="J272" s="53"/>
      <c r="K272" s="53"/>
      <c r="L272" s="53"/>
      <c r="M272" s="53"/>
      <c r="N272" s="144"/>
      <c r="O272" s="141"/>
      <c r="P272" s="53"/>
      <c r="Q272" s="53"/>
      <c r="R272" s="53"/>
      <c r="S272" s="89"/>
    </row>
    <row r="273" spans="2:19" ht="15" customHeight="1" x14ac:dyDescent="0.2">
      <c r="B273" s="143"/>
      <c r="C273" s="100" t="str">
        <f>IFERROR(IF(VLOOKUP(B273,'Job Openings'!$B$5:$I$1005,2,FALSE)=0,"",VLOOKUP(B273,'Job Openings'!$B$5:$I$1005,2,FALSE)),"")</f>
        <v/>
      </c>
      <c r="D273" s="100" t="str">
        <f>IFERROR(IF(VLOOKUP(B273,'Job Openings'!$B$5:$I$1005,3,FALSE)=0,"",VLOOKUP(B273,'Job Openings'!$B$5:$I$1005,3,FALSE)),"")</f>
        <v/>
      </c>
      <c r="E273" s="100" t="str">
        <f>IFERROR(IF(VLOOKUP(B273,'Job Openings'!$B$5:$I$1005,5,FALSE)=0,"",VLOOKUP(B273,'Job Openings'!$B$5:$I$1005,5,FALSE)),"")</f>
        <v/>
      </c>
      <c r="F273" s="53"/>
      <c r="G273" s="53"/>
      <c r="H273" s="54"/>
      <c r="I273" s="53"/>
      <c r="J273" s="53"/>
      <c r="K273" s="53"/>
      <c r="L273" s="53"/>
      <c r="M273" s="53"/>
      <c r="N273" s="144"/>
      <c r="O273" s="141"/>
      <c r="P273" s="53"/>
      <c r="Q273" s="53"/>
      <c r="R273" s="53"/>
      <c r="S273" s="89"/>
    </row>
    <row r="274" spans="2:19" ht="15" customHeight="1" x14ac:dyDescent="0.2">
      <c r="B274" s="143"/>
      <c r="C274" s="100" t="str">
        <f>IFERROR(IF(VLOOKUP(B274,'Job Openings'!$B$5:$I$1005,2,FALSE)=0,"",VLOOKUP(B274,'Job Openings'!$B$5:$I$1005,2,FALSE)),"")</f>
        <v/>
      </c>
      <c r="D274" s="100" t="str">
        <f>IFERROR(IF(VLOOKUP(B274,'Job Openings'!$B$5:$I$1005,3,FALSE)=0,"",VLOOKUP(B274,'Job Openings'!$B$5:$I$1005,3,FALSE)),"")</f>
        <v/>
      </c>
      <c r="E274" s="100" t="str">
        <f>IFERROR(IF(VLOOKUP(B274,'Job Openings'!$B$5:$I$1005,5,FALSE)=0,"",VLOOKUP(B274,'Job Openings'!$B$5:$I$1005,5,FALSE)),"")</f>
        <v/>
      </c>
      <c r="F274" s="53"/>
      <c r="G274" s="53"/>
      <c r="H274" s="54"/>
      <c r="I274" s="53"/>
      <c r="J274" s="53"/>
      <c r="K274" s="53"/>
      <c r="L274" s="53"/>
      <c r="M274" s="53"/>
      <c r="N274" s="144"/>
      <c r="O274" s="141"/>
      <c r="P274" s="53"/>
      <c r="Q274" s="53"/>
      <c r="R274" s="53"/>
      <c r="S274" s="89"/>
    </row>
    <row r="275" spans="2:19" ht="15" customHeight="1" x14ac:dyDescent="0.2">
      <c r="B275" s="143"/>
      <c r="C275" s="100" t="str">
        <f>IFERROR(IF(VLOOKUP(B275,'Job Openings'!$B$5:$I$1005,2,FALSE)=0,"",VLOOKUP(B275,'Job Openings'!$B$5:$I$1005,2,FALSE)),"")</f>
        <v/>
      </c>
      <c r="D275" s="100" t="str">
        <f>IFERROR(IF(VLOOKUP(B275,'Job Openings'!$B$5:$I$1005,3,FALSE)=0,"",VLOOKUP(B275,'Job Openings'!$B$5:$I$1005,3,FALSE)),"")</f>
        <v/>
      </c>
      <c r="E275" s="100" t="str">
        <f>IFERROR(IF(VLOOKUP(B275,'Job Openings'!$B$5:$I$1005,5,FALSE)=0,"",VLOOKUP(B275,'Job Openings'!$B$5:$I$1005,5,FALSE)),"")</f>
        <v/>
      </c>
      <c r="F275" s="53"/>
      <c r="G275" s="53"/>
      <c r="H275" s="54"/>
      <c r="I275" s="53"/>
      <c r="J275" s="53"/>
      <c r="K275" s="53"/>
      <c r="L275" s="53"/>
      <c r="M275" s="53"/>
      <c r="N275" s="144"/>
      <c r="O275" s="141"/>
      <c r="P275" s="53"/>
      <c r="Q275" s="53"/>
      <c r="R275" s="53"/>
      <c r="S275" s="89"/>
    </row>
    <row r="276" spans="2:19" ht="15" customHeight="1" x14ac:dyDescent="0.2">
      <c r="B276" s="143"/>
      <c r="C276" s="100" t="str">
        <f>IFERROR(IF(VLOOKUP(B276,'Job Openings'!$B$5:$I$1005,2,FALSE)=0,"",VLOOKUP(B276,'Job Openings'!$B$5:$I$1005,2,FALSE)),"")</f>
        <v/>
      </c>
      <c r="D276" s="100" t="str">
        <f>IFERROR(IF(VLOOKUP(B276,'Job Openings'!$B$5:$I$1005,3,FALSE)=0,"",VLOOKUP(B276,'Job Openings'!$B$5:$I$1005,3,FALSE)),"")</f>
        <v/>
      </c>
      <c r="E276" s="100" t="str">
        <f>IFERROR(IF(VLOOKUP(B276,'Job Openings'!$B$5:$I$1005,5,FALSE)=0,"",VLOOKUP(B276,'Job Openings'!$B$5:$I$1005,5,FALSE)),"")</f>
        <v/>
      </c>
      <c r="F276" s="53"/>
      <c r="G276" s="53"/>
      <c r="H276" s="54"/>
      <c r="I276" s="53"/>
      <c r="J276" s="53"/>
      <c r="K276" s="53"/>
      <c r="L276" s="53"/>
      <c r="M276" s="53"/>
      <c r="N276" s="144"/>
      <c r="O276" s="141"/>
      <c r="P276" s="53"/>
      <c r="Q276" s="53"/>
      <c r="R276" s="53"/>
      <c r="S276" s="89"/>
    </row>
    <row r="277" spans="2:19" ht="15" customHeight="1" x14ac:dyDescent="0.2">
      <c r="B277" s="143"/>
      <c r="C277" s="100" t="str">
        <f>IFERROR(IF(VLOOKUP(B277,'Job Openings'!$B$5:$I$1005,2,FALSE)=0,"",VLOOKUP(B277,'Job Openings'!$B$5:$I$1005,2,FALSE)),"")</f>
        <v/>
      </c>
      <c r="D277" s="100" t="str">
        <f>IFERROR(IF(VLOOKUP(B277,'Job Openings'!$B$5:$I$1005,3,FALSE)=0,"",VLOOKUP(B277,'Job Openings'!$B$5:$I$1005,3,FALSE)),"")</f>
        <v/>
      </c>
      <c r="E277" s="100" t="str">
        <f>IFERROR(IF(VLOOKUP(B277,'Job Openings'!$B$5:$I$1005,5,FALSE)=0,"",VLOOKUP(B277,'Job Openings'!$B$5:$I$1005,5,FALSE)),"")</f>
        <v/>
      </c>
      <c r="F277" s="53"/>
      <c r="G277" s="53"/>
      <c r="H277" s="54"/>
      <c r="I277" s="53"/>
      <c r="J277" s="53"/>
      <c r="K277" s="53"/>
      <c r="L277" s="53"/>
      <c r="M277" s="53"/>
      <c r="N277" s="144"/>
      <c r="O277" s="141"/>
      <c r="P277" s="53"/>
      <c r="Q277" s="53"/>
      <c r="R277" s="53"/>
      <c r="S277" s="89"/>
    </row>
    <row r="278" spans="2:19" ht="15" customHeight="1" x14ac:dyDescent="0.2">
      <c r="B278" s="143"/>
      <c r="C278" s="100" t="str">
        <f>IFERROR(IF(VLOOKUP(B278,'Job Openings'!$B$5:$I$1005,2,FALSE)=0,"",VLOOKUP(B278,'Job Openings'!$B$5:$I$1005,2,FALSE)),"")</f>
        <v/>
      </c>
      <c r="D278" s="100" t="str">
        <f>IFERROR(IF(VLOOKUP(B278,'Job Openings'!$B$5:$I$1005,3,FALSE)=0,"",VLOOKUP(B278,'Job Openings'!$B$5:$I$1005,3,FALSE)),"")</f>
        <v/>
      </c>
      <c r="E278" s="100" t="str">
        <f>IFERROR(IF(VLOOKUP(B278,'Job Openings'!$B$5:$I$1005,5,FALSE)=0,"",VLOOKUP(B278,'Job Openings'!$B$5:$I$1005,5,FALSE)),"")</f>
        <v/>
      </c>
      <c r="F278" s="53"/>
      <c r="G278" s="53"/>
      <c r="H278" s="54"/>
      <c r="I278" s="53"/>
      <c r="J278" s="53"/>
      <c r="K278" s="53"/>
      <c r="L278" s="53"/>
      <c r="M278" s="53"/>
      <c r="N278" s="144"/>
      <c r="O278" s="141"/>
      <c r="P278" s="53"/>
      <c r="Q278" s="53"/>
      <c r="R278" s="53"/>
      <c r="S278" s="89"/>
    </row>
    <row r="279" spans="2:19" ht="15" customHeight="1" x14ac:dyDescent="0.2">
      <c r="B279" s="143"/>
      <c r="C279" s="100" t="str">
        <f>IFERROR(IF(VLOOKUP(B279,'Job Openings'!$B$5:$I$1005,2,FALSE)=0,"",VLOOKUP(B279,'Job Openings'!$B$5:$I$1005,2,FALSE)),"")</f>
        <v/>
      </c>
      <c r="D279" s="100" t="str">
        <f>IFERROR(IF(VLOOKUP(B279,'Job Openings'!$B$5:$I$1005,3,FALSE)=0,"",VLOOKUP(B279,'Job Openings'!$B$5:$I$1005,3,FALSE)),"")</f>
        <v/>
      </c>
      <c r="E279" s="100" t="str">
        <f>IFERROR(IF(VLOOKUP(B279,'Job Openings'!$B$5:$I$1005,5,FALSE)=0,"",VLOOKUP(B279,'Job Openings'!$B$5:$I$1005,5,FALSE)),"")</f>
        <v/>
      </c>
      <c r="F279" s="53"/>
      <c r="G279" s="53"/>
      <c r="H279" s="54"/>
      <c r="I279" s="53"/>
      <c r="J279" s="53"/>
      <c r="K279" s="53"/>
      <c r="L279" s="53"/>
      <c r="M279" s="53"/>
      <c r="N279" s="144"/>
      <c r="O279" s="141"/>
      <c r="P279" s="53"/>
      <c r="Q279" s="53"/>
      <c r="R279" s="53"/>
      <c r="S279" s="89"/>
    </row>
    <row r="280" spans="2:19" ht="15" customHeight="1" x14ac:dyDescent="0.2">
      <c r="B280" s="143"/>
      <c r="C280" s="100" t="str">
        <f>IFERROR(IF(VLOOKUP(B280,'Job Openings'!$B$5:$I$1005,2,FALSE)=0,"",VLOOKUP(B280,'Job Openings'!$B$5:$I$1005,2,FALSE)),"")</f>
        <v/>
      </c>
      <c r="D280" s="100" t="str">
        <f>IFERROR(IF(VLOOKUP(B280,'Job Openings'!$B$5:$I$1005,3,FALSE)=0,"",VLOOKUP(B280,'Job Openings'!$B$5:$I$1005,3,FALSE)),"")</f>
        <v/>
      </c>
      <c r="E280" s="100" t="str">
        <f>IFERROR(IF(VLOOKUP(B280,'Job Openings'!$B$5:$I$1005,5,FALSE)=0,"",VLOOKUP(B280,'Job Openings'!$B$5:$I$1005,5,FALSE)),"")</f>
        <v/>
      </c>
      <c r="F280" s="53"/>
      <c r="G280" s="53"/>
      <c r="H280" s="54"/>
      <c r="I280" s="53"/>
      <c r="J280" s="53"/>
      <c r="K280" s="53"/>
      <c r="L280" s="53"/>
      <c r="M280" s="53"/>
      <c r="N280" s="144"/>
      <c r="O280" s="141"/>
      <c r="P280" s="53"/>
      <c r="Q280" s="53"/>
      <c r="R280" s="53"/>
      <c r="S280" s="89"/>
    </row>
    <row r="281" spans="2:19" ht="15" customHeight="1" x14ac:dyDescent="0.2">
      <c r="B281" s="143"/>
      <c r="C281" s="100" t="str">
        <f>IFERROR(IF(VLOOKUP(B281,'Job Openings'!$B$5:$I$1005,2,FALSE)=0,"",VLOOKUP(B281,'Job Openings'!$B$5:$I$1005,2,FALSE)),"")</f>
        <v/>
      </c>
      <c r="D281" s="100" t="str">
        <f>IFERROR(IF(VLOOKUP(B281,'Job Openings'!$B$5:$I$1005,3,FALSE)=0,"",VLOOKUP(B281,'Job Openings'!$B$5:$I$1005,3,FALSE)),"")</f>
        <v/>
      </c>
      <c r="E281" s="100" t="str">
        <f>IFERROR(IF(VLOOKUP(B281,'Job Openings'!$B$5:$I$1005,5,FALSE)=0,"",VLOOKUP(B281,'Job Openings'!$B$5:$I$1005,5,FALSE)),"")</f>
        <v/>
      </c>
      <c r="F281" s="53"/>
      <c r="G281" s="53"/>
      <c r="H281" s="54"/>
      <c r="I281" s="53"/>
      <c r="J281" s="53"/>
      <c r="K281" s="53"/>
      <c r="L281" s="53"/>
      <c r="M281" s="53"/>
      <c r="N281" s="144"/>
      <c r="O281" s="141"/>
      <c r="P281" s="53"/>
      <c r="Q281" s="53"/>
      <c r="R281" s="53"/>
      <c r="S281" s="89"/>
    </row>
    <row r="282" spans="2:19" ht="15" customHeight="1" x14ac:dyDescent="0.2">
      <c r="B282" s="143"/>
      <c r="C282" s="100" t="str">
        <f>IFERROR(IF(VLOOKUP(B282,'Job Openings'!$B$5:$I$1005,2,FALSE)=0,"",VLOOKUP(B282,'Job Openings'!$B$5:$I$1005,2,FALSE)),"")</f>
        <v/>
      </c>
      <c r="D282" s="100" t="str">
        <f>IFERROR(IF(VLOOKUP(B282,'Job Openings'!$B$5:$I$1005,3,FALSE)=0,"",VLOOKUP(B282,'Job Openings'!$B$5:$I$1005,3,FALSE)),"")</f>
        <v/>
      </c>
      <c r="E282" s="100" t="str">
        <f>IFERROR(IF(VLOOKUP(B282,'Job Openings'!$B$5:$I$1005,5,FALSE)=0,"",VLOOKUP(B282,'Job Openings'!$B$5:$I$1005,5,FALSE)),"")</f>
        <v/>
      </c>
      <c r="F282" s="53"/>
      <c r="G282" s="53"/>
      <c r="H282" s="54"/>
      <c r="I282" s="53"/>
      <c r="J282" s="53"/>
      <c r="K282" s="53"/>
      <c r="L282" s="53"/>
      <c r="M282" s="53"/>
      <c r="N282" s="144"/>
      <c r="O282" s="141"/>
      <c r="P282" s="53"/>
      <c r="Q282" s="53"/>
      <c r="R282" s="53"/>
      <c r="S282" s="89"/>
    </row>
    <row r="283" spans="2:19" ht="15" customHeight="1" x14ac:dyDescent="0.2">
      <c r="B283" s="143"/>
      <c r="C283" s="100" t="str">
        <f>IFERROR(IF(VLOOKUP(B283,'Job Openings'!$B$5:$I$1005,2,FALSE)=0,"",VLOOKUP(B283,'Job Openings'!$B$5:$I$1005,2,FALSE)),"")</f>
        <v/>
      </c>
      <c r="D283" s="100" t="str">
        <f>IFERROR(IF(VLOOKUP(B283,'Job Openings'!$B$5:$I$1005,3,FALSE)=0,"",VLOOKUP(B283,'Job Openings'!$B$5:$I$1005,3,FALSE)),"")</f>
        <v/>
      </c>
      <c r="E283" s="100" t="str">
        <f>IFERROR(IF(VLOOKUP(B283,'Job Openings'!$B$5:$I$1005,5,FALSE)=0,"",VLOOKUP(B283,'Job Openings'!$B$5:$I$1005,5,FALSE)),"")</f>
        <v/>
      </c>
      <c r="F283" s="53"/>
      <c r="G283" s="53"/>
      <c r="H283" s="54"/>
      <c r="I283" s="53"/>
      <c r="J283" s="53"/>
      <c r="K283" s="53"/>
      <c r="L283" s="53"/>
      <c r="M283" s="53"/>
      <c r="N283" s="144"/>
      <c r="O283" s="141"/>
      <c r="P283" s="53"/>
      <c r="Q283" s="53"/>
      <c r="R283" s="53"/>
      <c r="S283" s="89"/>
    </row>
    <row r="284" spans="2:19" ht="15" customHeight="1" x14ac:dyDescent="0.2">
      <c r="B284" s="143"/>
      <c r="C284" s="100" t="str">
        <f>IFERROR(IF(VLOOKUP(B284,'Job Openings'!$B$5:$I$1005,2,FALSE)=0,"",VLOOKUP(B284,'Job Openings'!$B$5:$I$1005,2,FALSE)),"")</f>
        <v/>
      </c>
      <c r="D284" s="100" t="str">
        <f>IFERROR(IF(VLOOKUP(B284,'Job Openings'!$B$5:$I$1005,3,FALSE)=0,"",VLOOKUP(B284,'Job Openings'!$B$5:$I$1005,3,FALSE)),"")</f>
        <v/>
      </c>
      <c r="E284" s="100" t="str">
        <f>IFERROR(IF(VLOOKUP(B284,'Job Openings'!$B$5:$I$1005,5,FALSE)=0,"",VLOOKUP(B284,'Job Openings'!$B$5:$I$1005,5,FALSE)),"")</f>
        <v/>
      </c>
      <c r="F284" s="53"/>
      <c r="G284" s="53"/>
      <c r="H284" s="54"/>
      <c r="I284" s="53"/>
      <c r="J284" s="53"/>
      <c r="K284" s="53"/>
      <c r="L284" s="53"/>
      <c r="M284" s="53"/>
      <c r="N284" s="144"/>
      <c r="O284" s="141"/>
      <c r="P284" s="53"/>
      <c r="Q284" s="53"/>
      <c r="R284" s="53"/>
      <c r="S284" s="89"/>
    </row>
    <row r="285" spans="2:19" ht="15" customHeight="1" x14ac:dyDescent="0.2">
      <c r="B285" s="143"/>
      <c r="C285" s="100" t="str">
        <f>IFERROR(IF(VLOOKUP(B285,'Job Openings'!$B$5:$I$1005,2,FALSE)=0,"",VLOOKUP(B285,'Job Openings'!$B$5:$I$1005,2,FALSE)),"")</f>
        <v/>
      </c>
      <c r="D285" s="100" t="str">
        <f>IFERROR(IF(VLOOKUP(B285,'Job Openings'!$B$5:$I$1005,3,FALSE)=0,"",VLOOKUP(B285,'Job Openings'!$B$5:$I$1005,3,FALSE)),"")</f>
        <v/>
      </c>
      <c r="E285" s="100" t="str">
        <f>IFERROR(IF(VLOOKUP(B285,'Job Openings'!$B$5:$I$1005,5,FALSE)=0,"",VLOOKUP(B285,'Job Openings'!$B$5:$I$1005,5,FALSE)),"")</f>
        <v/>
      </c>
      <c r="F285" s="53"/>
      <c r="G285" s="53"/>
      <c r="H285" s="54"/>
      <c r="I285" s="53"/>
      <c r="J285" s="53"/>
      <c r="K285" s="53"/>
      <c r="L285" s="53"/>
      <c r="M285" s="53"/>
      <c r="N285" s="144"/>
      <c r="O285" s="141"/>
      <c r="P285" s="53"/>
      <c r="Q285" s="53"/>
      <c r="R285" s="53"/>
      <c r="S285" s="89"/>
    </row>
    <row r="286" spans="2:19" ht="15" customHeight="1" x14ac:dyDescent="0.2">
      <c r="B286" s="143"/>
      <c r="C286" s="100" t="str">
        <f>IFERROR(IF(VLOOKUP(B286,'Job Openings'!$B$5:$I$1005,2,FALSE)=0,"",VLOOKUP(B286,'Job Openings'!$B$5:$I$1005,2,FALSE)),"")</f>
        <v/>
      </c>
      <c r="D286" s="100" t="str">
        <f>IFERROR(IF(VLOOKUP(B286,'Job Openings'!$B$5:$I$1005,3,FALSE)=0,"",VLOOKUP(B286,'Job Openings'!$B$5:$I$1005,3,FALSE)),"")</f>
        <v/>
      </c>
      <c r="E286" s="100" t="str">
        <f>IFERROR(IF(VLOOKUP(B286,'Job Openings'!$B$5:$I$1005,5,FALSE)=0,"",VLOOKUP(B286,'Job Openings'!$B$5:$I$1005,5,FALSE)),"")</f>
        <v/>
      </c>
      <c r="F286" s="53"/>
      <c r="G286" s="53"/>
      <c r="H286" s="54"/>
      <c r="I286" s="53"/>
      <c r="J286" s="53"/>
      <c r="K286" s="53"/>
      <c r="L286" s="53"/>
      <c r="M286" s="53"/>
      <c r="N286" s="144"/>
      <c r="O286" s="141"/>
      <c r="P286" s="53"/>
      <c r="Q286" s="53"/>
      <c r="R286" s="53"/>
      <c r="S286" s="89"/>
    </row>
    <row r="287" spans="2:19" ht="15" customHeight="1" x14ac:dyDescent="0.2">
      <c r="B287" s="143"/>
      <c r="C287" s="100" t="str">
        <f>IFERROR(IF(VLOOKUP(B287,'Job Openings'!$B$5:$I$1005,2,FALSE)=0,"",VLOOKUP(B287,'Job Openings'!$B$5:$I$1005,2,FALSE)),"")</f>
        <v/>
      </c>
      <c r="D287" s="100" t="str">
        <f>IFERROR(IF(VLOOKUP(B287,'Job Openings'!$B$5:$I$1005,3,FALSE)=0,"",VLOOKUP(B287,'Job Openings'!$B$5:$I$1005,3,FALSE)),"")</f>
        <v/>
      </c>
      <c r="E287" s="100" t="str">
        <f>IFERROR(IF(VLOOKUP(B287,'Job Openings'!$B$5:$I$1005,5,FALSE)=0,"",VLOOKUP(B287,'Job Openings'!$B$5:$I$1005,5,FALSE)),"")</f>
        <v/>
      </c>
      <c r="F287" s="53"/>
      <c r="G287" s="53"/>
      <c r="H287" s="54"/>
      <c r="I287" s="53"/>
      <c r="J287" s="53"/>
      <c r="K287" s="53"/>
      <c r="L287" s="53"/>
      <c r="M287" s="53"/>
      <c r="N287" s="144"/>
      <c r="O287" s="141"/>
      <c r="P287" s="53"/>
      <c r="Q287" s="53"/>
      <c r="R287" s="53"/>
      <c r="S287" s="89"/>
    </row>
    <row r="288" spans="2:19" ht="15" customHeight="1" x14ac:dyDescent="0.2">
      <c r="B288" s="143"/>
      <c r="C288" s="100" t="str">
        <f>IFERROR(IF(VLOOKUP(B288,'Job Openings'!$B$5:$I$1005,2,FALSE)=0,"",VLOOKUP(B288,'Job Openings'!$B$5:$I$1005,2,FALSE)),"")</f>
        <v/>
      </c>
      <c r="D288" s="100" t="str">
        <f>IFERROR(IF(VLOOKUP(B288,'Job Openings'!$B$5:$I$1005,3,FALSE)=0,"",VLOOKUP(B288,'Job Openings'!$B$5:$I$1005,3,FALSE)),"")</f>
        <v/>
      </c>
      <c r="E288" s="100" t="str">
        <f>IFERROR(IF(VLOOKUP(B288,'Job Openings'!$B$5:$I$1005,5,FALSE)=0,"",VLOOKUP(B288,'Job Openings'!$B$5:$I$1005,5,FALSE)),"")</f>
        <v/>
      </c>
      <c r="F288" s="53"/>
      <c r="G288" s="53"/>
      <c r="H288" s="54"/>
      <c r="I288" s="53"/>
      <c r="J288" s="53"/>
      <c r="K288" s="53"/>
      <c r="L288" s="53"/>
      <c r="M288" s="53"/>
      <c r="N288" s="144"/>
      <c r="O288" s="141"/>
      <c r="P288" s="53"/>
      <c r="Q288" s="53"/>
      <c r="R288" s="53"/>
      <c r="S288" s="89"/>
    </row>
    <row r="289" spans="2:19" ht="15" customHeight="1" x14ac:dyDescent="0.2">
      <c r="B289" s="143"/>
      <c r="C289" s="100" t="str">
        <f>IFERROR(IF(VLOOKUP(B289,'Job Openings'!$B$5:$I$1005,2,FALSE)=0,"",VLOOKUP(B289,'Job Openings'!$B$5:$I$1005,2,FALSE)),"")</f>
        <v/>
      </c>
      <c r="D289" s="100" t="str">
        <f>IFERROR(IF(VLOOKUP(B289,'Job Openings'!$B$5:$I$1005,3,FALSE)=0,"",VLOOKUP(B289,'Job Openings'!$B$5:$I$1005,3,FALSE)),"")</f>
        <v/>
      </c>
      <c r="E289" s="100" t="str">
        <f>IFERROR(IF(VLOOKUP(B289,'Job Openings'!$B$5:$I$1005,5,FALSE)=0,"",VLOOKUP(B289,'Job Openings'!$B$5:$I$1005,5,FALSE)),"")</f>
        <v/>
      </c>
      <c r="F289" s="53"/>
      <c r="G289" s="53"/>
      <c r="H289" s="54"/>
      <c r="I289" s="53"/>
      <c r="J289" s="53"/>
      <c r="K289" s="53"/>
      <c r="L289" s="53"/>
      <c r="M289" s="53"/>
      <c r="N289" s="144"/>
      <c r="O289" s="141"/>
      <c r="P289" s="53"/>
      <c r="Q289" s="53"/>
      <c r="R289" s="53"/>
      <c r="S289" s="89"/>
    </row>
    <row r="290" spans="2:19" ht="15" customHeight="1" x14ac:dyDescent="0.2">
      <c r="B290" s="143"/>
      <c r="C290" s="100" t="str">
        <f>IFERROR(IF(VLOOKUP(B290,'Job Openings'!$B$5:$I$1005,2,FALSE)=0,"",VLOOKUP(B290,'Job Openings'!$B$5:$I$1005,2,FALSE)),"")</f>
        <v/>
      </c>
      <c r="D290" s="100" t="str">
        <f>IFERROR(IF(VLOOKUP(B290,'Job Openings'!$B$5:$I$1005,3,FALSE)=0,"",VLOOKUP(B290,'Job Openings'!$B$5:$I$1005,3,FALSE)),"")</f>
        <v/>
      </c>
      <c r="E290" s="100" t="str">
        <f>IFERROR(IF(VLOOKUP(B290,'Job Openings'!$B$5:$I$1005,5,FALSE)=0,"",VLOOKUP(B290,'Job Openings'!$B$5:$I$1005,5,FALSE)),"")</f>
        <v/>
      </c>
      <c r="F290" s="53"/>
      <c r="G290" s="53"/>
      <c r="H290" s="54"/>
      <c r="I290" s="53"/>
      <c r="J290" s="53"/>
      <c r="K290" s="53"/>
      <c r="L290" s="53"/>
      <c r="M290" s="53"/>
      <c r="N290" s="144"/>
      <c r="O290" s="141"/>
      <c r="P290" s="53"/>
      <c r="Q290" s="53"/>
      <c r="R290" s="53"/>
      <c r="S290" s="89"/>
    </row>
    <row r="291" spans="2:19" ht="15" customHeight="1" x14ac:dyDescent="0.2">
      <c r="B291" s="143"/>
      <c r="C291" s="100" t="str">
        <f>IFERROR(IF(VLOOKUP(B291,'Job Openings'!$B$5:$I$1005,2,FALSE)=0,"",VLOOKUP(B291,'Job Openings'!$B$5:$I$1005,2,FALSE)),"")</f>
        <v/>
      </c>
      <c r="D291" s="100" t="str">
        <f>IFERROR(IF(VLOOKUP(B291,'Job Openings'!$B$5:$I$1005,3,FALSE)=0,"",VLOOKUP(B291,'Job Openings'!$B$5:$I$1005,3,FALSE)),"")</f>
        <v/>
      </c>
      <c r="E291" s="100" t="str">
        <f>IFERROR(IF(VLOOKUP(B291,'Job Openings'!$B$5:$I$1005,5,FALSE)=0,"",VLOOKUP(B291,'Job Openings'!$B$5:$I$1005,5,FALSE)),"")</f>
        <v/>
      </c>
      <c r="F291" s="53"/>
      <c r="G291" s="53"/>
      <c r="H291" s="54"/>
      <c r="I291" s="53"/>
      <c r="J291" s="53"/>
      <c r="K291" s="53"/>
      <c r="L291" s="53"/>
      <c r="M291" s="53"/>
      <c r="N291" s="144"/>
      <c r="O291" s="141"/>
      <c r="P291" s="53"/>
      <c r="Q291" s="53"/>
      <c r="R291" s="53"/>
      <c r="S291" s="89"/>
    </row>
    <row r="292" spans="2:19" ht="15" customHeight="1" x14ac:dyDescent="0.2">
      <c r="B292" s="143"/>
      <c r="C292" s="100" t="str">
        <f>IFERROR(IF(VLOOKUP(B292,'Job Openings'!$B$5:$I$1005,2,FALSE)=0,"",VLOOKUP(B292,'Job Openings'!$B$5:$I$1005,2,FALSE)),"")</f>
        <v/>
      </c>
      <c r="D292" s="100" t="str">
        <f>IFERROR(IF(VLOOKUP(B292,'Job Openings'!$B$5:$I$1005,3,FALSE)=0,"",VLOOKUP(B292,'Job Openings'!$B$5:$I$1005,3,FALSE)),"")</f>
        <v/>
      </c>
      <c r="E292" s="100" t="str">
        <f>IFERROR(IF(VLOOKUP(B292,'Job Openings'!$B$5:$I$1005,5,FALSE)=0,"",VLOOKUP(B292,'Job Openings'!$B$5:$I$1005,5,FALSE)),"")</f>
        <v/>
      </c>
      <c r="F292" s="53"/>
      <c r="G292" s="53"/>
      <c r="H292" s="54"/>
      <c r="I292" s="53"/>
      <c r="J292" s="53"/>
      <c r="K292" s="53"/>
      <c r="L292" s="53"/>
      <c r="M292" s="53"/>
      <c r="N292" s="144"/>
      <c r="O292" s="141"/>
      <c r="P292" s="53"/>
      <c r="Q292" s="53"/>
      <c r="R292" s="53"/>
      <c r="S292" s="89"/>
    </row>
    <row r="293" spans="2:19" ht="15" customHeight="1" x14ac:dyDescent="0.2">
      <c r="B293" s="143"/>
      <c r="C293" s="100" t="str">
        <f>IFERROR(IF(VLOOKUP(B293,'Job Openings'!$B$5:$I$1005,2,FALSE)=0,"",VLOOKUP(B293,'Job Openings'!$B$5:$I$1005,2,FALSE)),"")</f>
        <v/>
      </c>
      <c r="D293" s="100" t="str">
        <f>IFERROR(IF(VLOOKUP(B293,'Job Openings'!$B$5:$I$1005,3,FALSE)=0,"",VLOOKUP(B293,'Job Openings'!$B$5:$I$1005,3,FALSE)),"")</f>
        <v/>
      </c>
      <c r="E293" s="100" t="str">
        <f>IFERROR(IF(VLOOKUP(B293,'Job Openings'!$B$5:$I$1005,5,FALSE)=0,"",VLOOKUP(B293,'Job Openings'!$B$5:$I$1005,5,FALSE)),"")</f>
        <v/>
      </c>
      <c r="F293" s="53"/>
      <c r="G293" s="53"/>
      <c r="H293" s="54"/>
      <c r="I293" s="53"/>
      <c r="J293" s="53"/>
      <c r="K293" s="53"/>
      <c r="L293" s="53"/>
      <c r="M293" s="53"/>
      <c r="N293" s="144"/>
      <c r="O293" s="141"/>
      <c r="P293" s="53"/>
      <c r="Q293" s="53"/>
      <c r="R293" s="53"/>
      <c r="S293" s="89"/>
    </row>
    <row r="294" spans="2:19" ht="15" customHeight="1" x14ac:dyDescent="0.2">
      <c r="B294" s="143"/>
      <c r="C294" s="100" t="str">
        <f>IFERROR(IF(VLOOKUP(B294,'Job Openings'!$B$5:$I$1005,2,FALSE)=0,"",VLOOKUP(B294,'Job Openings'!$B$5:$I$1005,2,FALSE)),"")</f>
        <v/>
      </c>
      <c r="D294" s="100" t="str">
        <f>IFERROR(IF(VLOOKUP(B294,'Job Openings'!$B$5:$I$1005,3,FALSE)=0,"",VLOOKUP(B294,'Job Openings'!$B$5:$I$1005,3,FALSE)),"")</f>
        <v/>
      </c>
      <c r="E294" s="100" t="str">
        <f>IFERROR(IF(VLOOKUP(B294,'Job Openings'!$B$5:$I$1005,5,FALSE)=0,"",VLOOKUP(B294,'Job Openings'!$B$5:$I$1005,5,FALSE)),"")</f>
        <v/>
      </c>
      <c r="F294" s="53"/>
      <c r="G294" s="53"/>
      <c r="H294" s="54"/>
      <c r="I294" s="53"/>
      <c r="J294" s="53"/>
      <c r="K294" s="53"/>
      <c r="L294" s="53"/>
      <c r="M294" s="53"/>
      <c r="N294" s="144"/>
      <c r="O294" s="141"/>
      <c r="P294" s="53"/>
      <c r="Q294" s="53"/>
      <c r="R294" s="53"/>
      <c r="S294" s="89"/>
    </row>
    <row r="295" spans="2:19" ht="15" customHeight="1" x14ac:dyDescent="0.2">
      <c r="B295" s="143"/>
      <c r="C295" s="100" t="str">
        <f>IFERROR(IF(VLOOKUP(B295,'Job Openings'!$B$5:$I$1005,2,FALSE)=0,"",VLOOKUP(B295,'Job Openings'!$B$5:$I$1005,2,FALSE)),"")</f>
        <v/>
      </c>
      <c r="D295" s="100" t="str">
        <f>IFERROR(IF(VLOOKUP(B295,'Job Openings'!$B$5:$I$1005,3,FALSE)=0,"",VLOOKUP(B295,'Job Openings'!$B$5:$I$1005,3,FALSE)),"")</f>
        <v/>
      </c>
      <c r="E295" s="100" t="str">
        <f>IFERROR(IF(VLOOKUP(B295,'Job Openings'!$B$5:$I$1005,5,FALSE)=0,"",VLOOKUP(B295,'Job Openings'!$B$5:$I$1005,5,FALSE)),"")</f>
        <v/>
      </c>
      <c r="F295" s="53"/>
      <c r="G295" s="53"/>
      <c r="H295" s="54"/>
      <c r="I295" s="53"/>
      <c r="J295" s="53"/>
      <c r="K295" s="53"/>
      <c r="L295" s="53"/>
      <c r="M295" s="53"/>
      <c r="N295" s="144"/>
      <c r="O295" s="141"/>
      <c r="P295" s="53"/>
      <c r="Q295" s="53"/>
      <c r="R295" s="53"/>
      <c r="S295" s="89"/>
    </row>
    <row r="296" spans="2:19" ht="15" customHeight="1" x14ac:dyDescent="0.2">
      <c r="B296" s="143"/>
      <c r="C296" s="100" t="str">
        <f>IFERROR(IF(VLOOKUP(B296,'Job Openings'!$B$5:$I$1005,2,FALSE)=0,"",VLOOKUP(B296,'Job Openings'!$B$5:$I$1005,2,FALSE)),"")</f>
        <v/>
      </c>
      <c r="D296" s="100" t="str">
        <f>IFERROR(IF(VLOOKUP(B296,'Job Openings'!$B$5:$I$1005,3,FALSE)=0,"",VLOOKUP(B296,'Job Openings'!$B$5:$I$1005,3,FALSE)),"")</f>
        <v/>
      </c>
      <c r="E296" s="100" t="str">
        <f>IFERROR(IF(VLOOKUP(B296,'Job Openings'!$B$5:$I$1005,5,FALSE)=0,"",VLOOKUP(B296,'Job Openings'!$B$5:$I$1005,5,FALSE)),"")</f>
        <v/>
      </c>
      <c r="F296" s="53"/>
      <c r="G296" s="53"/>
      <c r="H296" s="54"/>
      <c r="I296" s="53"/>
      <c r="J296" s="53"/>
      <c r="K296" s="53"/>
      <c r="L296" s="53"/>
      <c r="M296" s="53"/>
      <c r="N296" s="144"/>
      <c r="O296" s="141"/>
      <c r="P296" s="53"/>
      <c r="Q296" s="53"/>
      <c r="R296" s="53"/>
      <c r="S296" s="89"/>
    </row>
    <row r="297" spans="2:19" ht="15" customHeight="1" x14ac:dyDescent="0.2">
      <c r="B297" s="143"/>
      <c r="C297" s="100" t="str">
        <f>IFERROR(IF(VLOOKUP(B297,'Job Openings'!$B$5:$I$1005,2,FALSE)=0,"",VLOOKUP(B297,'Job Openings'!$B$5:$I$1005,2,FALSE)),"")</f>
        <v/>
      </c>
      <c r="D297" s="100" t="str">
        <f>IFERROR(IF(VLOOKUP(B297,'Job Openings'!$B$5:$I$1005,3,FALSE)=0,"",VLOOKUP(B297,'Job Openings'!$B$5:$I$1005,3,FALSE)),"")</f>
        <v/>
      </c>
      <c r="E297" s="100" t="str">
        <f>IFERROR(IF(VLOOKUP(B297,'Job Openings'!$B$5:$I$1005,5,FALSE)=0,"",VLOOKUP(B297,'Job Openings'!$B$5:$I$1005,5,FALSE)),"")</f>
        <v/>
      </c>
      <c r="F297" s="53"/>
      <c r="G297" s="53"/>
      <c r="H297" s="54"/>
      <c r="I297" s="53"/>
      <c r="J297" s="53"/>
      <c r="K297" s="53"/>
      <c r="L297" s="53"/>
      <c r="M297" s="53"/>
      <c r="N297" s="144"/>
      <c r="O297" s="141"/>
      <c r="P297" s="53"/>
      <c r="Q297" s="53"/>
      <c r="R297" s="53"/>
      <c r="S297" s="89"/>
    </row>
    <row r="298" spans="2:19" ht="15" customHeight="1" x14ac:dyDescent="0.2">
      <c r="B298" s="143"/>
      <c r="C298" s="100" t="str">
        <f>IFERROR(IF(VLOOKUP(B298,'Job Openings'!$B$5:$I$1005,2,FALSE)=0,"",VLOOKUP(B298,'Job Openings'!$B$5:$I$1005,2,FALSE)),"")</f>
        <v/>
      </c>
      <c r="D298" s="100" t="str">
        <f>IFERROR(IF(VLOOKUP(B298,'Job Openings'!$B$5:$I$1005,3,FALSE)=0,"",VLOOKUP(B298,'Job Openings'!$B$5:$I$1005,3,FALSE)),"")</f>
        <v/>
      </c>
      <c r="E298" s="100" t="str">
        <f>IFERROR(IF(VLOOKUP(B298,'Job Openings'!$B$5:$I$1005,5,FALSE)=0,"",VLOOKUP(B298,'Job Openings'!$B$5:$I$1005,5,FALSE)),"")</f>
        <v/>
      </c>
      <c r="F298" s="53"/>
      <c r="G298" s="53"/>
      <c r="H298" s="54"/>
      <c r="I298" s="53"/>
      <c r="J298" s="53"/>
      <c r="K298" s="53"/>
      <c r="L298" s="53"/>
      <c r="M298" s="53"/>
      <c r="N298" s="144"/>
      <c r="O298" s="141"/>
      <c r="P298" s="53"/>
      <c r="Q298" s="53"/>
      <c r="R298" s="53"/>
      <c r="S298" s="89"/>
    </row>
    <row r="299" spans="2:19" ht="15" customHeight="1" x14ac:dyDescent="0.2">
      <c r="B299" s="143"/>
      <c r="C299" s="100" t="str">
        <f>IFERROR(IF(VLOOKUP(B299,'Job Openings'!$B$5:$I$1005,2,FALSE)=0,"",VLOOKUP(B299,'Job Openings'!$B$5:$I$1005,2,FALSE)),"")</f>
        <v/>
      </c>
      <c r="D299" s="100" t="str">
        <f>IFERROR(IF(VLOOKUP(B299,'Job Openings'!$B$5:$I$1005,3,FALSE)=0,"",VLOOKUP(B299,'Job Openings'!$B$5:$I$1005,3,FALSE)),"")</f>
        <v/>
      </c>
      <c r="E299" s="100" t="str">
        <f>IFERROR(IF(VLOOKUP(B299,'Job Openings'!$B$5:$I$1005,5,FALSE)=0,"",VLOOKUP(B299,'Job Openings'!$B$5:$I$1005,5,FALSE)),"")</f>
        <v/>
      </c>
      <c r="F299" s="53"/>
      <c r="G299" s="53"/>
      <c r="H299" s="54"/>
      <c r="I299" s="53"/>
      <c r="J299" s="53"/>
      <c r="K299" s="53"/>
      <c r="L299" s="53"/>
      <c r="M299" s="53"/>
      <c r="N299" s="144"/>
      <c r="O299" s="141"/>
      <c r="P299" s="53"/>
      <c r="Q299" s="53"/>
      <c r="R299" s="53"/>
      <c r="S299" s="89"/>
    </row>
    <row r="300" spans="2:19" ht="15" customHeight="1" x14ac:dyDescent="0.2">
      <c r="B300" s="143"/>
      <c r="C300" s="100" t="str">
        <f>IFERROR(IF(VLOOKUP(B300,'Job Openings'!$B$5:$I$1005,2,FALSE)=0,"",VLOOKUP(B300,'Job Openings'!$B$5:$I$1005,2,FALSE)),"")</f>
        <v/>
      </c>
      <c r="D300" s="100" t="str">
        <f>IFERROR(IF(VLOOKUP(B300,'Job Openings'!$B$5:$I$1005,3,FALSE)=0,"",VLOOKUP(B300,'Job Openings'!$B$5:$I$1005,3,FALSE)),"")</f>
        <v/>
      </c>
      <c r="E300" s="100" t="str">
        <f>IFERROR(IF(VLOOKUP(B300,'Job Openings'!$B$5:$I$1005,5,FALSE)=0,"",VLOOKUP(B300,'Job Openings'!$B$5:$I$1005,5,FALSE)),"")</f>
        <v/>
      </c>
      <c r="F300" s="53"/>
      <c r="G300" s="53"/>
      <c r="H300" s="54"/>
      <c r="I300" s="53"/>
      <c r="J300" s="53"/>
      <c r="K300" s="53"/>
      <c r="L300" s="53"/>
      <c r="M300" s="53"/>
      <c r="N300" s="144"/>
      <c r="O300" s="141"/>
      <c r="P300" s="53"/>
      <c r="Q300" s="53"/>
      <c r="R300" s="53"/>
      <c r="S300" s="89"/>
    </row>
    <row r="301" spans="2:19" ht="15" customHeight="1" x14ac:dyDescent="0.2">
      <c r="B301" s="143"/>
      <c r="C301" s="100" t="str">
        <f>IFERROR(IF(VLOOKUP(B301,'Job Openings'!$B$5:$I$1005,2,FALSE)=0,"",VLOOKUP(B301,'Job Openings'!$B$5:$I$1005,2,FALSE)),"")</f>
        <v/>
      </c>
      <c r="D301" s="100" t="str">
        <f>IFERROR(IF(VLOOKUP(B301,'Job Openings'!$B$5:$I$1005,3,FALSE)=0,"",VLOOKUP(B301,'Job Openings'!$B$5:$I$1005,3,FALSE)),"")</f>
        <v/>
      </c>
      <c r="E301" s="100" t="str">
        <f>IFERROR(IF(VLOOKUP(B301,'Job Openings'!$B$5:$I$1005,5,FALSE)=0,"",VLOOKUP(B301,'Job Openings'!$B$5:$I$1005,5,FALSE)),"")</f>
        <v/>
      </c>
      <c r="F301" s="53"/>
      <c r="G301" s="53"/>
      <c r="H301" s="54"/>
      <c r="I301" s="53"/>
      <c r="J301" s="53"/>
      <c r="K301" s="53"/>
      <c r="L301" s="53"/>
      <c r="M301" s="53"/>
      <c r="N301" s="144"/>
      <c r="O301" s="141"/>
      <c r="P301" s="53"/>
      <c r="Q301" s="53"/>
      <c r="R301" s="53"/>
      <c r="S301" s="89"/>
    </row>
    <row r="302" spans="2:19" ht="15" customHeight="1" x14ac:dyDescent="0.2">
      <c r="B302" s="143"/>
      <c r="C302" s="100" t="str">
        <f>IFERROR(IF(VLOOKUP(B302,'Job Openings'!$B$5:$I$1005,2,FALSE)=0,"",VLOOKUP(B302,'Job Openings'!$B$5:$I$1005,2,FALSE)),"")</f>
        <v/>
      </c>
      <c r="D302" s="100" t="str">
        <f>IFERROR(IF(VLOOKUP(B302,'Job Openings'!$B$5:$I$1005,3,FALSE)=0,"",VLOOKUP(B302,'Job Openings'!$B$5:$I$1005,3,FALSE)),"")</f>
        <v/>
      </c>
      <c r="E302" s="100" t="str">
        <f>IFERROR(IF(VLOOKUP(B302,'Job Openings'!$B$5:$I$1005,5,FALSE)=0,"",VLOOKUP(B302,'Job Openings'!$B$5:$I$1005,5,FALSE)),"")</f>
        <v/>
      </c>
      <c r="F302" s="53"/>
      <c r="G302" s="53"/>
      <c r="H302" s="54"/>
      <c r="I302" s="53"/>
      <c r="J302" s="53"/>
      <c r="K302" s="53"/>
      <c r="L302" s="53"/>
      <c r="M302" s="53"/>
      <c r="N302" s="144"/>
      <c r="O302" s="141"/>
      <c r="P302" s="53"/>
      <c r="Q302" s="53"/>
      <c r="R302" s="53"/>
      <c r="S302" s="89"/>
    </row>
    <row r="303" spans="2:19" ht="15" customHeight="1" x14ac:dyDescent="0.2">
      <c r="B303" s="143"/>
      <c r="C303" s="100" t="str">
        <f>IFERROR(IF(VLOOKUP(B303,'Job Openings'!$B$5:$I$1005,2,FALSE)=0,"",VLOOKUP(B303,'Job Openings'!$B$5:$I$1005,2,FALSE)),"")</f>
        <v/>
      </c>
      <c r="D303" s="100" t="str">
        <f>IFERROR(IF(VLOOKUP(B303,'Job Openings'!$B$5:$I$1005,3,FALSE)=0,"",VLOOKUP(B303,'Job Openings'!$B$5:$I$1005,3,FALSE)),"")</f>
        <v/>
      </c>
      <c r="E303" s="100" t="str">
        <f>IFERROR(IF(VLOOKUP(B303,'Job Openings'!$B$5:$I$1005,5,FALSE)=0,"",VLOOKUP(B303,'Job Openings'!$B$5:$I$1005,5,FALSE)),"")</f>
        <v/>
      </c>
      <c r="F303" s="53"/>
      <c r="G303" s="53"/>
      <c r="H303" s="54"/>
      <c r="I303" s="53"/>
      <c r="J303" s="53"/>
      <c r="K303" s="53"/>
      <c r="L303" s="53"/>
      <c r="M303" s="53"/>
      <c r="N303" s="144"/>
      <c r="O303" s="141"/>
      <c r="P303" s="53"/>
      <c r="Q303" s="53"/>
      <c r="R303" s="53"/>
      <c r="S303" s="89"/>
    </row>
    <row r="304" spans="2:19" ht="15" customHeight="1" x14ac:dyDescent="0.2">
      <c r="B304" s="143"/>
      <c r="C304" s="100" t="str">
        <f>IFERROR(IF(VLOOKUP(B304,'Job Openings'!$B$5:$I$1005,2,FALSE)=0,"",VLOOKUP(B304,'Job Openings'!$B$5:$I$1005,2,FALSE)),"")</f>
        <v/>
      </c>
      <c r="D304" s="100" t="str">
        <f>IFERROR(IF(VLOOKUP(B304,'Job Openings'!$B$5:$I$1005,3,FALSE)=0,"",VLOOKUP(B304,'Job Openings'!$B$5:$I$1005,3,FALSE)),"")</f>
        <v/>
      </c>
      <c r="E304" s="100" t="str">
        <f>IFERROR(IF(VLOOKUP(B304,'Job Openings'!$B$5:$I$1005,5,FALSE)=0,"",VLOOKUP(B304,'Job Openings'!$B$5:$I$1005,5,FALSE)),"")</f>
        <v/>
      </c>
      <c r="F304" s="53"/>
      <c r="G304" s="53"/>
      <c r="H304" s="54"/>
      <c r="I304" s="53"/>
      <c r="J304" s="53"/>
      <c r="K304" s="53"/>
      <c r="L304" s="53"/>
      <c r="M304" s="53"/>
      <c r="N304" s="144"/>
      <c r="O304" s="141"/>
      <c r="P304" s="53"/>
      <c r="Q304" s="53"/>
      <c r="R304" s="53"/>
      <c r="S304" s="89"/>
    </row>
    <row r="305" spans="2:19" ht="15" customHeight="1" x14ac:dyDescent="0.2">
      <c r="B305" s="143"/>
      <c r="C305" s="100" t="str">
        <f>IFERROR(IF(VLOOKUP(B305,'Job Openings'!$B$5:$I$1005,2,FALSE)=0,"",VLOOKUP(B305,'Job Openings'!$B$5:$I$1005,2,FALSE)),"")</f>
        <v/>
      </c>
      <c r="D305" s="100" t="str">
        <f>IFERROR(IF(VLOOKUP(B305,'Job Openings'!$B$5:$I$1005,3,FALSE)=0,"",VLOOKUP(B305,'Job Openings'!$B$5:$I$1005,3,FALSE)),"")</f>
        <v/>
      </c>
      <c r="E305" s="100" t="str">
        <f>IFERROR(IF(VLOOKUP(B305,'Job Openings'!$B$5:$I$1005,5,FALSE)=0,"",VLOOKUP(B305,'Job Openings'!$B$5:$I$1005,5,FALSE)),"")</f>
        <v/>
      </c>
      <c r="F305" s="53"/>
      <c r="G305" s="53"/>
      <c r="H305" s="54"/>
      <c r="I305" s="53"/>
      <c r="J305" s="53"/>
      <c r="K305" s="53"/>
      <c r="L305" s="53"/>
      <c r="M305" s="53"/>
      <c r="N305" s="144"/>
      <c r="O305" s="141"/>
      <c r="P305" s="53"/>
      <c r="Q305" s="53"/>
      <c r="R305" s="53"/>
      <c r="S305" s="89"/>
    </row>
    <row r="306" spans="2:19" ht="15" customHeight="1" x14ac:dyDescent="0.2">
      <c r="B306" s="143"/>
      <c r="C306" s="100" t="str">
        <f>IFERROR(IF(VLOOKUP(B306,'Job Openings'!$B$5:$I$1005,2,FALSE)=0,"",VLOOKUP(B306,'Job Openings'!$B$5:$I$1005,2,FALSE)),"")</f>
        <v/>
      </c>
      <c r="D306" s="100" t="str">
        <f>IFERROR(IF(VLOOKUP(B306,'Job Openings'!$B$5:$I$1005,3,FALSE)=0,"",VLOOKUP(B306,'Job Openings'!$B$5:$I$1005,3,FALSE)),"")</f>
        <v/>
      </c>
      <c r="E306" s="100" t="str">
        <f>IFERROR(IF(VLOOKUP(B306,'Job Openings'!$B$5:$I$1005,5,FALSE)=0,"",VLOOKUP(B306,'Job Openings'!$B$5:$I$1005,5,FALSE)),"")</f>
        <v/>
      </c>
      <c r="F306" s="53"/>
      <c r="G306" s="53"/>
      <c r="H306" s="54"/>
      <c r="I306" s="53"/>
      <c r="J306" s="53"/>
      <c r="K306" s="53"/>
      <c r="L306" s="53"/>
      <c r="M306" s="53"/>
      <c r="N306" s="144"/>
      <c r="O306" s="141"/>
      <c r="P306" s="53"/>
      <c r="Q306" s="53"/>
      <c r="R306" s="53"/>
      <c r="S306" s="89"/>
    </row>
    <row r="307" spans="2:19" ht="15" customHeight="1" x14ac:dyDescent="0.2">
      <c r="B307" s="143"/>
      <c r="C307" s="100" t="str">
        <f>IFERROR(IF(VLOOKUP(B307,'Job Openings'!$B$5:$I$1005,2,FALSE)=0,"",VLOOKUP(B307,'Job Openings'!$B$5:$I$1005,2,FALSE)),"")</f>
        <v/>
      </c>
      <c r="D307" s="100" t="str">
        <f>IFERROR(IF(VLOOKUP(B307,'Job Openings'!$B$5:$I$1005,3,FALSE)=0,"",VLOOKUP(B307,'Job Openings'!$B$5:$I$1005,3,FALSE)),"")</f>
        <v/>
      </c>
      <c r="E307" s="100" t="str">
        <f>IFERROR(IF(VLOOKUP(B307,'Job Openings'!$B$5:$I$1005,5,FALSE)=0,"",VLOOKUP(B307,'Job Openings'!$B$5:$I$1005,5,FALSE)),"")</f>
        <v/>
      </c>
      <c r="F307" s="53"/>
      <c r="G307" s="53"/>
      <c r="H307" s="54"/>
      <c r="I307" s="53"/>
      <c r="J307" s="53"/>
      <c r="K307" s="53"/>
      <c r="L307" s="53"/>
      <c r="M307" s="53"/>
      <c r="N307" s="144"/>
      <c r="O307" s="141"/>
      <c r="P307" s="53"/>
      <c r="Q307" s="53"/>
      <c r="R307" s="53"/>
      <c r="S307" s="89"/>
    </row>
    <row r="308" spans="2:19" ht="15" customHeight="1" x14ac:dyDescent="0.2">
      <c r="B308" s="143"/>
      <c r="C308" s="100" t="str">
        <f>IFERROR(IF(VLOOKUP(B308,'Job Openings'!$B$5:$I$1005,2,FALSE)=0,"",VLOOKUP(B308,'Job Openings'!$B$5:$I$1005,2,FALSE)),"")</f>
        <v/>
      </c>
      <c r="D308" s="100" t="str">
        <f>IFERROR(IF(VLOOKUP(B308,'Job Openings'!$B$5:$I$1005,3,FALSE)=0,"",VLOOKUP(B308,'Job Openings'!$B$5:$I$1005,3,FALSE)),"")</f>
        <v/>
      </c>
      <c r="E308" s="100" t="str">
        <f>IFERROR(IF(VLOOKUP(B308,'Job Openings'!$B$5:$I$1005,5,FALSE)=0,"",VLOOKUP(B308,'Job Openings'!$B$5:$I$1005,5,FALSE)),"")</f>
        <v/>
      </c>
      <c r="F308" s="53"/>
      <c r="G308" s="53"/>
      <c r="H308" s="54"/>
      <c r="I308" s="53"/>
      <c r="J308" s="53"/>
      <c r="K308" s="53"/>
      <c r="L308" s="53"/>
      <c r="M308" s="53"/>
      <c r="N308" s="144"/>
      <c r="O308" s="141"/>
      <c r="P308" s="53"/>
      <c r="Q308" s="53"/>
      <c r="R308" s="53"/>
      <c r="S308" s="89"/>
    </row>
    <row r="309" spans="2:19" ht="15" customHeight="1" x14ac:dyDescent="0.2">
      <c r="B309" s="143"/>
      <c r="C309" s="100" t="str">
        <f>IFERROR(IF(VLOOKUP(B309,'Job Openings'!$B$5:$I$1005,2,FALSE)=0,"",VLOOKUP(B309,'Job Openings'!$B$5:$I$1005,2,FALSE)),"")</f>
        <v/>
      </c>
      <c r="D309" s="100" t="str">
        <f>IFERROR(IF(VLOOKUP(B309,'Job Openings'!$B$5:$I$1005,3,FALSE)=0,"",VLOOKUP(B309,'Job Openings'!$B$5:$I$1005,3,FALSE)),"")</f>
        <v/>
      </c>
      <c r="E309" s="100" t="str">
        <f>IFERROR(IF(VLOOKUP(B309,'Job Openings'!$B$5:$I$1005,5,FALSE)=0,"",VLOOKUP(B309,'Job Openings'!$B$5:$I$1005,5,FALSE)),"")</f>
        <v/>
      </c>
      <c r="F309" s="53"/>
      <c r="G309" s="53"/>
      <c r="H309" s="54"/>
      <c r="I309" s="53"/>
      <c r="J309" s="53"/>
      <c r="K309" s="53"/>
      <c r="L309" s="53"/>
      <c r="M309" s="53"/>
      <c r="N309" s="144"/>
      <c r="O309" s="141"/>
      <c r="P309" s="53"/>
      <c r="Q309" s="53"/>
      <c r="R309" s="53"/>
      <c r="S309" s="89"/>
    </row>
    <row r="310" spans="2:19" ht="15" customHeight="1" x14ac:dyDescent="0.2">
      <c r="B310" s="143"/>
      <c r="C310" s="100" t="str">
        <f>IFERROR(IF(VLOOKUP(B310,'Job Openings'!$B$5:$I$1005,2,FALSE)=0,"",VLOOKUP(B310,'Job Openings'!$B$5:$I$1005,2,FALSE)),"")</f>
        <v/>
      </c>
      <c r="D310" s="100" t="str">
        <f>IFERROR(IF(VLOOKUP(B310,'Job Openings'!$B$5:$I$1005,3,FALSE)=0,"",VLOOKUP(B310,'Job Openings'!$B$5:$I$1005,3,FALSE)),"")</f>
        <v/>
      </c>
      <c r="E310" s="100" t="str">
        <f>IFERROR(IF(VLOOKUP(B310,'Job Openings'!$B$5:$I$1005,5,FALSE)=0,"",VLOOKUP(B310,'Job Openings'!$B$5:$I$1005,5,FALSE)),"")</f>
        <v/>
      </c>
      <c r="F310" s="53"/>
      <c r="G310" s="53"/>
      <c r="H310" s="54"/>
      <c r="I310" s="53"/>
      <c r="J310" s="53"/>
      <c r="K310" s="53"/>
      <c r="L310" s="53"/>
      <c r="M310" s="53"/>
      <c r="N310" s="144"/>
      <c r="O310" s="141"/>
      <c r="P310" s="53"/>
      <c r="Q310" s="53"/>
      <c r="R310" s="53"/>
      <c r="S310" s="89"/>
    </row>
    <row r="311" spans="2:19" ht="15" customHeight="1" x14ac:dyDescent="0.2">
      <c r="B311" s="143"/>
      <c r="C311" s="100" t="str">
        <f>IFERROR(IF(VLOOKUP(B311,'Job Openings'!$B$5:$I$1005,2,FALSE)=0,"",VLOOKUP(B311,'Job Openings'!$B$5:$I$1005,2,FALSE)),"")</f>
        <v/>
      </c>
      <c r="D311" s="100" t="str">
        <f>IFERROR(IF(VLOOKUP(B311,'Job Openings'!$B$5:$I$1005,3,FALSE)=0,"",VLOOKUP(B311,'Job Openings'!$B$5:$I$1005,3,FALSE)),"")</f>
        <v/>
      </c>
      <c r="E311" s="100" t="str">
        <f>IFERROR(IF(VLOOKUP(B311,'Job Openings'!$B$5:$I$1005,5,FALSE)=0,"",VLOOKUP(B311,'Job Openings'!$B$5:$I$1005,5,FALSE)),"")</f>
        <v/>
      </c>
      <c r="F311" s="53"/>
      <c r="G311" s="53"/>
      <c r="H311" s="54"/>
      <c r="I311" s="53"/>
      <c r="J311" s="53"/>
      <c r="K311" s="53"/>
      <c r="L311" s="53"/>
      <c r="M311" s="53"/>
      <c r="N311" s="144"/>
      <c r="O311" s="141"/>
      <c r="P311" s="53"/>
      <c r="Q311" s="53"/>
      <c r="R311" s="53"/>
      <c r="S311" s="89"/>
    </row>
    <row r="312" spans="2:19" ht="15" customHeight="1" x14ac:dyDescent="0.2">
      <c r="B312" s="143"/>
      <c r="C312" s="100" t="str">
        <f>IFERROR(IF(VLOOKUP(B312,'Job Openings'!$B$5:$I$1005,2,FALSE)=0,"",VLOOKUP(B312,'Job Openings'!$B$5:$I$1005,2,FALSE)),"")</f>
        <v/>
      </c>
      <c r="D312" s="100" t="str">
        <f>IFERROR(IF(VLOOKUP(B312,'Job Openings'!$B$5:$I$1005,3,FALSE)=0,"",VLOOKUP(B312,'Job Openings'!$B$5:$I$1005,3,FALSE)),"")</f>
        <v/>
      </c>
      <c r="E312" s="100" t="str">
        <f>IFERROR(IF(VLOOKUP(B312,'Job Openings'!$B$5:$I$1005,5,FALSE)=0,"",VLOOKUP(B312,'Job Openings'!$B$5:$I$1005,5,FALSE)),"")</f>
        <v/>
      </c>
      <c r="F312" s="53"/>
      <c r="G312" s="53"/>
      <c r="H312" s="54"/>
      <c r="I312" s="53"/>
      <c r="J312" s="53"/>
      <c r="K312" s="53"/>
      <c r="L312" s="53"/>
      <c r="M312" s="53"/>
      <c r="N312" s="144"/>
      <c r="O312" s="141"/>
      <c r="P312" s="53"/>
      <c r="Q312" s="53"/>
      <c r="R312" s="53"/>
      <c r="S312" s="89"/>
    </row>
    <row r="313" spans="2:19" ht="15" customHeight="1" x14ac:dyDescent="0.2">
      <c r="B313" s="143"/>
      <c r="C313" s="100" t="str">
        <f>IFERROR(IF(VLOOKUP(B313,'Job Openings'!$B$5:$I$1005,2,FALSE)=0,"",VLOOKUP(B313,'Job Openings'!$B$5:$I$1005,2,FALSE)),"")</f>
        <v/>
      </c>
      <c r="D313" s="100" t="str">
        <f>IFERROR(IF(VLOOKUP(B313,'Job Openings'!$B$5:$I$1005,3,FALSE)=0,"",VLOOKUP(B313,'Job Openings'!$B$5:$I$1005,3,FALSE)),"")</f>
        <v/>
      </c>
      <c r="E313" s="100" t="str">
        <f>IFERROR(IF(VLOOKUP(B313,'Job Openings'!$B$5:$I$1005,5,FALSE)=0,"",VLOOKUP(B313,'Job Openings'!$B$5:$I$1005,5,FALSE)),"")</f>
        <v/>
      </c>
      <c r="F313" s="53"/>
      <c r="G313" s="53"/>
      <c r="H313" s="54"/>
      <c r="I313" s="53"/>
      <c r="J313" s="53"/>
      <c r="K313" s="53"/>
      <c r="L313" s="53"/>
      <c r="M313" s="53"/>
      <c r="N313" s="144"/>
      <c r="O313" s="141"/>
      <c r="P313" s="53"/>
      <c r="Q313" s="53"/>
      <c r="R313" s="53"/>
      <c r="S313" s="89"/>
    </row>
    <row r="314" spans="2:19" ht="15" customHeight="1" x14ac:dyDescent="0.2">
      <c r="B314" s="143"/>
      <c r="C314" s="100" t="str">
        <f>IFERROR(IF(VLOOKUP(B314,'Job Openings'!$B$5:$I$1005,2,FALSE)=0,"",VLOOKUP(B314,'Job Openings'!$B$5:$I$1005,2,FALSE)),"")</f>
        <v/>
      </c>
      <c r="D314" s="100" t="str">
        <f>IFERROR(IF(VLOOKUP(B314,'Job Openings'!$B$5:$I$1005,3,FALSE)=0,"",VLOOKUP(B314,'Job Openings'!$B$5:$I$1005,3,FALSE)),"")</f>
        <v/>
      </c>
      <c r="E314" s="100" t="str">
        <f>IFERROR(IF(VLOOKUP(B314,'Job Openings'!$B$5:$I$1005,5,FALSE)=0,"",VLOOKUP(B314,'Job Openings'!$B$5:$I$1005,5,FALSE)),"")</f>
        <v/>
      </c>
      <c r="F314" s="53"/>
      <c r="G314" s="53"/>
      <c r="H314" s="54"/>
      <c r="I314" s="53"/>
      <c r="J314" s="53"/>
      <c r="K314" s="53"/>
      <c r="L314" s="53"/>
      <c r="M314" s="53"/>
      <c r="N314" s="144"/>
      <c r="O314" s="141"/>
      <c r="P314" s="53"/>
      <c r="Q314" s="53"/>
      <c r="R314" s="53"/>
      <c r="S314" s="89"/>
    </row>
    <row r="315" spans="2:19" ht="15" customHeight="1" x14ac:dyDescent="0.2">
      <c r="B315" s="143"/>
      <c r="C315" s="100" t="str">
        <f>IFERROR(IF(VLOOKUP(B315,'Job Openings'!$B$5:$I$1005,2,FALSE)=0,"",VLOOKUP(B315,'Job Openings'!$B$5:$I$1005,2,FALSE)),"")</f>
        <v/>
      </c>
      <c r="D315" s="100" t="str">
        <f>IFERROR(IF(VLOOKUP(B315,'Job Openings'!$B$5:$I$1005,3,FALSE)=0,"",VLOOKUP(B315,'Job Openings'!$B$5:$I$1005,3,FALSE)),"")</f>
        <v/>
      </c>
      <c r="E315" s="100" t="str">
        <f>IFERROR(IF(VLOOKUP(B315,'Job Openings'!$B$5:$I$1005,5,FALSE)=0,"",VLOOKUP(B315,'Job Openings'!$B$5:$I$1005,5,FALSE)),"")</f>
        <v/>
      </c>
      <c r="F315" s="53"/>
      <c r="G315" s="53"/>
      <c r="H315" s="54"/>
      <c r="I315" s="53"/>
      <c r="J315" s="53"/>
      <c r="K315" s="53"/>
      <c r="L315" s="53"/>
      <c r="M315" s="53"/>
      <c r="N315" s="144"/>
      <c r="O315" s="141"/>
      <c r="P315" s="53"/>
      <c r="Q315" s="53"/>
      <c r="R315" s="53"/>
      <c r="S315" s="89"/>
    </row>
    <row r="316" spans="2:19" ht="15" customHeight="1" x14ac:dyDescent="0.2">
      <c r="B316" s="143"/>
      <c r="C316" s="100" t="str">
        <f>IFERROR(IF(VLOOKUP(B316,'Job Openings'!$B$5:$I$1005,2,FALSE)=0,"",VLOOKUP(B316,'Job Openings'!$B$5:$I$1005,2,FALSE)),"")</f>
        <v/>
      </c>
      <c r="D316" s="100" t="str">
        <f>IFERROR(IF(VLOOKUP(B316,'Job Openings'!$B$5:$I$1005,3,FALSE)=0,"",VLOOKUP(B316,'Job Openings'!$B$5:$I$1005,3,FALSE)),"")</f>
        <v/>
      </c>
      <c r="E316" s="100" t="str">
        <f>IFERROR(IF(VLOOKUP(B316,'Job Openings'!$B$5:$I$1005,5,FALSE)=0,"",VLOOKUP(B316,'Job Openings'!$B$5:$I$1005,5,FALSE)),"")</f>
        <v/>
      </c>
      <c r="F316" s="53"/>
      <c r="G316" s="53"/>
      <c r="H316" s="54"/>
      <c r="I316" s="53"/>
      <c r="J316" s="53"/>
      <c r="K316" s="53"/>
      <c r="L316" s="53"/>
      <c r="M316" s="53"/>
      <c r="N316" s="144"/>
      <c r="O316" s="141"/>
      <c r="P316" s="53"/>
      <c r="Q316" s="53"/>
      <c r="R316" s="53"/>
      <c r="S316" s="89"/>
    </row>
    <row r="317" spans="2:19" ht="15" customHeight="1" x14ac:dyDescent="0.2">
      <c r="B317" s="143"/>
      <c r="C317" s="100" t="str">
        <f>IFERROR(IF(VLOOKUP(B317,'Job Openings'!$B$5:$I$1005,2,FALSE)=0,"",VLOOKUP(B317,'Job Openings'!$B$5:$I$1005,2,FALSE)),"")</f>
        <v/>
      </c>
      <c r="D317" s="100" t="str">
        <f>IFERROR(IF(VLOOKUP(B317,'Job Openings'!$B$5:$I$1005,3,FALSE)=0,"",VLOOKUP(B317,'Job Openings'!$B$5:$I$1005,3,FALSE)),"")</f>
        <v/>
      </c>
      <c r="E317" s="100" t="str">
        <f>IFERROR(IF(VLOOKUP(B317,'Job Openings'!$B$5:$I$1005,5,FALSE)=0,"",VLOOKUP(B317,'Job Openings'!$B$5:$I$1005,5,FALSE)),"")</f>
        <v/>
      </c>
      <c r="F317" s="53"/>
      <c r="G317" s="53"/>
      <c r="H317" s="54"/>
      <c r="I317" s="53"/>
      <c r="J317" s="53"/>
      <c r="K317" s="53"/>
      <c r="L317" s="53"/>
      <c r="M317" s="53"/>
      <c r="N317" s="144"/>
      <c r="O317" s="141"/>
      <c r="P317" s="53"/>
      <c r="Q317" s="53"/>
      <c r="R317" s="53"/>
      <c r="S317" s="89"/>
    </row>
    <row r="318" spans="2:19" ht="15" customHeight="1" x14ac:dyDescent="0.2">
      <c r="B318" s="143"/>
      <c r="C318" s="100" t="str">
        <f>IFERROR(IF(VLOOKUP(B318,'Job Openings'!$B$5:$I$1005,2,FALSE)=0,"",VLOOKUP(B318,'Job Openings'!$B$5:$I$1005,2,FALSE)),"")</f>
        <v/>
      </c>
      <c r="D318" s="100" t="str">
        <f>IFERROR(IF(VLOOKUP(B318,'Job Openings'!$B$5:$I$1005,3,FALSE)=0,"",VLOOKUP(B318,'Job Openings'!$B$5:$I$1005,3,FALSE)),"")</f>
        <v/>
      </c>
      <c r="E318" s="100" t="str">
        <f>IFERROR(IF(VLOOKUP(B318,'Job Openings'!$B$5:$I$1005,5,FALSE)=0,"",VLOOKUP(B318,'Job Openings'!$B$5:$I$1005,5,FALSE)),"")</f>
        <v/>
      </c>
      <c r="F318" s="53"/>
      <c r="G318" s="53"/>
      <c r="H318" s="54"/>
      <c r="I318" s="53"/>
      <c r="J318" s="53"/>
      <c r="K318" s="53"/>
      <c r="L318" s="53"/>
      <c r="M318" s="53"/>
      <c r="N318" s="144"/>
      <c r="O318" s="141"/>
      <c r="P318" s="53"/>
      <c r="Q318" s="53"/>
      <c r="R318" s="53"/>
      <c r="S318" s="89"/>
    </row>
    <row r="319" spans="2:19" ht="15" customHeight="1" x14ac:dyDescent="0.2">
      <c r="B319" s="143"/>
      <c r="C319" s="100" t="str">
        <f>IFERROR(IF(VLOOKUP(B319,'Job Openings'!$B$5:$I$1005,2,FALSE)=0,"",VLOOKUP(B319,'Job Openings'!$B$5:$I$1005,2,FALSE)),"")</f>
        <v/>
      </c>
      <c r="D319" s="100" t="str">
        <f>IFERROR(IF(VLOOKUP(B319,'Job Openings'!$B$5:$I$1005,3,FALSE)=0,"",VLOOKUP(B319,'Job Openings'!$B$5:$I$1005,3,FALSE)),"")</f>
        <v/>
      </c>
      <c r="E319" s="100" t="str">
        <f>IFERROR(IF(VLOOKUP(B319,'Job Openings'!$B$5:$I$1005,5,FALSE)=0,"",VLOOKUP(B319,'Job Openings'!$B$5:$I$1005,5,FALSE)),"")</f>
        <v/>
      </c>
      <c r="F319" s="53"/>
      <c r="G319" s="53"/>
      <c r="H319" s="54"/>
      <c r="I319" s="53"/>
      <c r="J319" s="53"/>
      <c r="K319" s="53"/>
      <c r="L319" s="53"/>
      <c r="M319" s="53"/>
      <c r="N319" s="144"/>
      <c r="O319" s="141"/>
      <c r="P319" s="53"/>
      <c r="Q319" s="53"/>
      <c r="R319" s="53"/>
      <c r="S319" s="89"/>
    </row>
    <row r="320" spans="2:19" ht="15" customHeight="1" x14ac:dyDescent="0.2">
      <c r="B320" s="143"/>
      <c r="C320" s="100" t="str">
        <f>IFERROR(IF(VLOOKUP(B320,'Job Openings'!$B$5:$I$1005,2,FALSE)=0,"",VLOOKUP(B320,'Job Openings'!$B$5:$I$1005,2,FALSE)),"")</f>
        <v/>
      </c>
      <c r="D320" s="100" t="str">
        <f>IFERROR(IF(VLOOKUP(B320,'Job Openings'!$B$5:$I$1005,3,FALSE)=0,"",VLOOKUP(B320,'Job Openings'!$B$5:$I$1005,3,FALSE)),"")</f>
        <v/>
      </c>
      <c r="E320" s="100" t="str">
        <f>IFERROR(IF(VLOOKUP(B320,'Job Openings'!$B$5:$I$1005,5,FALSE)=0,"",VLOOKUP(B320,'Job Openings'!$B$5:$I$1005,5,FALSE)),"")</f>
        <v/>
      </c>
      <c r="F320" s="53"/>
      <c r="G320" s="53"/>
      <c r="H320" s="54"/>
      <c r="I320" s="53"/>
      <c r="J320" s="53"/>
      <c r="K320" s="53"/>
      <c r="L320" s="53"/>
      <c r="M320" s="53"/>
      <c r="N320" s="144"/>
      <c r="O320" s="141"/>
      <c r="P320" s="53"/>
      <c r="Q320" s="53"/>
      <c r="R320" s="53"/>
      <c r="S320" s="89"/>
    </row>
    <row r="321" spans="2:19" ht="15" customHeight="1" x14ac:dyDescent="0.2">
      <c r="B321" s="143"/>
      <c r="C321" s="100" t="str">
        <f>IFERROR(IF(VLOOKUP(B321,'Job Openings'!$B$5:$I$1005,2,FALSE)=0,"",VLOOKUP(B321,'Job Openings'!$B$5:$I$1005,2,FALSE)),"")</f>
        <v/>
      </c>
      <c r="D321" s="100" t="str">
        <f>IFERROR(IF(VLOOKUP(B321,'Job Openings'!$B$5:$I$1005,3,FALSE)=0,"",VLOOKUP(B321,'Job Openings'!$B$5:$I$1005,3,FALSE)),"")</f>
        <v/>
      </c>
      <c r="E321" s="100" t="str">
        <f>IFERROR(IF(VLOOKUP(B321,'Job Openings'!$B$5:$I$1005,5,FALSE)=0,"",VLOOKUP(B321,'Job Openings'!$B$5:$I$1005,5,FALSE)),"")</f>
        <v/>
      </c>
      <c r="F321" s="53"/>
      <c r="G321" s="53"/>
      <c r="H321" s="54"/>
      <c r="I321" s="53"/>
      <c r="J321" s="53"/>
      <c r="K321" s="53"/>
      <c r="L321" s="53"/>
      <c r="M321" s="53"/>
      <c r="N321" s="144"/>
      <c r="O321" s="141"/>
      <c r="P321" s="53"/>
      <c r="Q321" s="53"/>
      <c r="R321" s="53"/>
      <c r="S321" s="89"/>
    </row>
    <row r="322" spans="2:19" ht="15" customHeight="1" x14ac:dyDescent="0.2">
      <c r="B322" s="143"/>
      <c r="C322" s="100" t="str">
        <f>IFERROR(IF(VLOOKUP(B322,'Job Openings'!$B$5:$I$1005,2,FALSE)=0,"",VLOOKUP(B322,'Job Openings'!$B$5:$I$1005,2,FALSE)),"")</f>
        <v/>
      </c>
      <c r="D322" s="100" t="str">
        <f>IFERROR(IF(VLOOKUP(B322,'Job Openings'!$B$5:$I$1005,3,FALSE)=0,"",VLOOKUP(B322,'Job Openings'!$B$5:$I$1005,3,FALSE)),"")</f>
        <v/>
      </c>
      <c r="E322" s="100" t="str">
        <f>IFERROR(IF(VLOOKUP(B322,'Job Openings'!$B$5:$I$1005,5,FALSE)=0,"",VLOOKUP(B322,'Job Openings'!$B$5:$I$1005,5,FALSE)),"")</f>
        <v/>
      </c>
      <c r="F322" s="53"/>
      <c r="G322" s="53"/>
      <c r="H322" s="54"/>
      <c r="I322" s="53"/>
      <c r="J322" s="53"/>
      <c r="K322" s="53"/>
      <c r="L322" s="53"/>
      <c r="M322" s="53"/>
      <c r="N322" s="144"/>
      <c r="O322" s="141"/>
      <c r="P322" s="53"/>
      <c r="Q322" s="53"/>
      <c r="R322" s="53"/>
      <c r="S322" s="89"/>
    </row>
    <row r="323" spans="2:19" ht="15" customHeight="1" x14ac:dyDescent="0.2">
      <c r="B323" s="143"/>
      <c r="C323" s="100" t="str">
        <f>IFERROR(IF(VLOOKUP(B323,'Job Openings'!$B$5:$I$1005,2,FALSE)=0,"",VLOOKUP(B323,'Job Openings'!$B$5:$I$1005,2,FALSE)),"")</f>
        <v/>
      </c>
      <c r="D323" s="100" t="str">
        <f>IFERROR(IF(VLOOKUP(B323,'Job Openings'!$B$5:$I$1005,3,FALSE)=0,"",VLOOKUP(B323,'Job Openings'!$B$5:$I$1005,3,FALSE)),"")</f>
        <v/>
      </c>
      <c r="E323" s="100" t="str">
        <f>IFERROR(IF(VLOOKUP(B323,'Job Openings'!$B$5:$I$1005,5,FALSE)=0,"",VLOOKUP(B323,'Job Openings'!$B$5:$I$1005,5,FALSE)),"")</f>
        <v/>
      </c>
      <c r="F323" s="53"/>
      <c r="G323" s="53"/>
      <c r="H323" s="54"/>
      <c r="I323" s="53"/>
      <c r="J323" s="53"/>
      <c r="K323" s="53"/>
      <c r="L323" s="53"/>
      <c r="M323" s="53"/>
      <c r="N323" s="144"/>
      <c r="O323" s="141"/>
      <c r="P323" s="53"/>
      <c r="Q323" s="53"/>
      <c r="R323" s="53"/>
      <c r="S323" s="89"/>
    </row>
    <row r="324" spans="2:19" ht="15" customHeight="1" x14ac:dyDescent="0.2">
      <c r="B324" s="143"/>
      <c r="C324" s="100" t="str">
        <f>IFERROR(IF(VLOOKUP(B324,'Job Openings'!$B$5:$I$1005,2,FALSE)=0,"",VLOOKUP(B324,'Job Openings'!$B$5:$I$1005,2,FALSE)),"")</f>
        <v/>
      </c>
      <c r="D324" s="100" t="str">
        <f>IFERROR(IF(VLOOKUP(B324,'Job Openings'!$B$5:$I$1005,3,FALSE)=0,"",VLOOKUP(B324,'Job Openings'!$B$5:$I$1005,3,FALSE)),"")</f>
        <v/>
      </c>
      <c r="E324" s="100" t="str">
        <f>IFERROR(IF(VLOOKUP(B324,'Job Openings'!$B$5:$I$1005,5,FALSE)=0,"",VLOOKUP(B324,'Job Openings'!$B$5:$I$1005,5,FALSE)),"")</f>
        <v/>
      </c>
      <c r="F324" s="53"/>
      <c r="G324" s="53"/>
      <c r="H324" s="54"/>
      <c r="I324" s="53"/>
      <c r="J324" s="53"/>
      <c r="K324" s="53"/>
      <c r="L324" s="53"/>
      <c r="M324" s="53"/>
      <c r="N324" s="144"/>
      <c r="O324" s="141"/>
      <c r="P324" s="53"/>
      <c r="Q324" s="53"/>
      <c r="R324" s="53"/>
      <c r="S324" s="89"/>
    </row>
    <row r="325" spans="2:19" ht="15" customHeight="1" x14ac:dyDescent="0.2">
      <c r="B325" s="143"/>
      <c r="C325" s="100" t="str">
        <f>IFERROR(IF(VLOOKUP(B325,'Job Openings'!$B$5:$I$1005,2,FALSE)=0,"",VLOOKUP(B325,'Job Openings'!$B$5:$I$1005,2,FALSE)),"")</f>
        <v/>
      </c>
      <c r="D325" s="100" t="str">
        <f>IFERROR(IF(VLOOKUP(B325,'Job Openings'!$B$5:$I$1005,3,FALSE)=0,"",VLOOKUP(B325,'Job Openings'!$B$5:$I$1005,3,FALSE)),"")</f>
        <v/>
      </c>
      <c r="E325" s="100" t="str">
        <f>IFERROR(IF(VLOOKUP(B325,'Job Openings'!$B$5:$I$1005,5,FALSE)=0,"",VLOOKUP(B325,'Job Openings'!$B$5:$I$1005,5,FALSE)),"")</f>
        <v/>
      </c>
      <c r="F325" s="53"/>
      <c r="G325" s="53"/>
      <c r="H325" s="54"/>
      <c r="I325" s="53"/>
      <c r="J325" s="53"/>
      <c r="K325" s="53"/>
      <c r="L325" s="53"/>
      <c r="M325" s="53"/>
      <c r="N325" s="144"/>
      <c r="O325" s="141"/>
      <c r="P325" s="53"/>
      <c r="Q325" s="53"/>
      <c r="R325" s="53"/>
      <c r="S325" s="89"/>
    </row>
    <row r="326" spans="2:19" ht="15" customHeight="1" x14ac:dyDescent="0.2">
      <c r="B326" s="143"/>
      <c r="C326" s="100" t="str">
        <f>IFERROR(IF(VLOOKUP(B326,'Job Openings'!$B$5:$I$1005,2,FALSE)=0,"",VLOOKUP(B326,'Job Openings'!$B$5:$I$1005,2,FALSE)),"")</f>
        <v/>
      </c>
      <c r="D326" s="100" t="str">
        <f>IFERROR(IF(VLOOKUP(B326,'Job Openings'!$B$5:$I$1005,3,FALSE)=0,"",VLOOKUP(B326,'Job Openings'!$B$5:$I$1005,3,FALSE)),"")</f>
        <v/>
      </c>
      <c r="E326" s="100" t="str">
        <f>IFERROR(IF(VLOOKUP(B326,'Job Openings'!$B$5:$I$1005,5,FALSE)=0,"",VLOOKUP(B326,'Job Openings'!$B$5:$I$1005,5,FALSE)),"")</f>
        <v/>
      </c>
      <c r="F326" s="53"/>
      <c r="G326" s="53"/>
      <c r="H326" s="54"/>
      <c r="I326" s="53"/>
      <c r="J326" s="53"/>
      <c r="K326" s="53"/>
      <c r="L326" s="53"/>
      <c r="M326" s="53"/>
      <c r="N326" s="144"/>
      <c r="O326" s="141"/>
      <c r="P326" s="53"/>
      <c r="Q326" s="53"/>
      <c r="R326" s="53"/>
      <c r="S326" s="89"/>
    </row>
    <row r="327" spans="2:19" ht="15" customHeight="1" x14ac:dyDescent="0.2">
      <c r="B327" s="143"/>
      <c r="C327" s="100" t="str">
        <f>IFERROR(IF(VLOOKUP(B327,'Job Openings'!$B$5:$I$1005,2,FALSE)=0,"",VLOOKUP(B327,'Job Openings'!$B$5:$I$1005,2,FALSE)),"")</f>
        <v/>
      </c>
      <c r="D327" s="100" t="str">
        <f>IFERROR(IF(VLOOKUP(B327,'Job Openings'!$B$5:$I$1005,3,FALSE)=0,"",VLOOKUP(B327,'Job Openings'!$B$5:$I$1005,3,FALSE)),"")</f>
        <v/>
      </c>
      <c r="E327" s="100" t="str">
        <f>IFERROR(IF(VLOOKUP(B327,'Job Openings'!$B$5:$I$1005,5,FALSE)=0,"",VLOOKUP(B327,'Job Openings'!$B$5:$I$1005,5,FALSE)),"")</f>
        <v/>
      </c>
      <c r="F327" s="53"/>
      <c r="G327" s="53"/>
      <c r="H327" s="54"/>
      <c r="I327" s="53"/>
      <c r="J327" s="53"/>
      <c r="K327" s="53"/>
      <c r="L327" s="53"/>
      <c r="M327" s="53"/>
      <c r="N327" s="144"/>
      <c r="O327" s="141"/>
      <c r="P327" s="53"/>
      <c r="Q327" s="53"/>
      <c r="R327" s="53"/>
      <c r="S327" s="89"/>
    </row>
    <row r="328" spans="2:19" ht="15" customHeight="1" x14ac:dyDescent="0.2">
      <c r="B328" s="143"/>
      <c r="C328" s="100" t="str">
        <f>IFERROR(IF(VLOOKUP(B328,'Job Openings'!$B$5:$I$1005,2,FALSE)=0,"",VLOOKUP(B328,'Job Openings'!$B$5:$I$1005,2,FALSE)),"")</f>
        <v/>
      </c>
      <c r="D328" s="100" t="str">
        <f>IFERROR(IF(VLOOKUP(B328,'Job Openings'!$B$5:$I$1005,3,FALSE)=0,"",VLOOKUP(B328,'Job Openings'!$B$5:$I$1005,3,FALSE)),"")</f>
        <v/>
      </c>
      <c r="E328" s="100" t="str">
        <f>IFERROR(IF(VLOOKUP(B328,'Job Openings'!$B$5:$I$1005,5,FALSE)=0,"",VLOOKUP(B328,'Job Openings'!$B$5:$I$1005,5,FALSE)),"")</f>
        <v/>
      </c>
      <c r="F328" s="53"/>
      <c r="G328" s="53"/>
      <c r="H328" s="54"/>
      <c r="I328" s="53"/>
      <c r="J328" s="53"/>
      <c r="K328" s="53"/>
      <c r="L328" s="53"/>
      <c r="M328" s="53"/>
      <c r="N328" s="144"/>
      <c r="O328" s="141"/>
      <c r="P328" s="53"/>
      <c r="Q328" s="53"/>
      <c r="R328" s="53"/>
      <c r="S328" s="89"/>
    </row>
    <row r="329" spans="2:19" ht="15" customHeight="1" x14ac:dyDescent="0.2">
      <c r="B329" s="143"/>
      <c r="C329" s="100" t="str">
        <f>IFERROR(IF(VLOOKUP(B329,'Job Openings'!$B$5:$I$1005,2,FALSE)=0,"",VLOOKUP(B329,'Job Openings'!$B$5:$I$1005,2,FALSE)),"")</f>
        <v/>
      </c>
      <c r="D329" s="100" t="str">
        <f>IFERROR(IF(VLOOKUP(B329,'Job Openings'!$B$5:$I$1005,3,FALSE)=0,"",VLOOKUP(B329,'Job Openings'!$B$5:$I$1005,3,FALSE)),"")</f>
        <v/>
      </c>
      <c r="E329" s="100" t="str">
        <f>IFERROR(IF(VLOOKUP(B329,'Job Openings'!$B$5:$I$1005,5,FALSE)=0,"",VLOOKUP(B329,'Job Openings'!$B$5:$I$1005,5,FALSE)),"")</f>
        <v/>
      </c>
      <c r="F329" s="53"/>
      <c r="G329" s="53"/>
      <c r="H329" s="54"/>
      <c r="I329" s="53"/>
      <c r="J329" s="53"/>
      <c r="K329" s="53"/>
      <c r="L329" s="53"/>
      <c r="M329" s="53"/>
      <c r="N329" s="144"/>
      <c r="O329" s="141"/>
      <c r="P329" s="53"/>
      <c r="Q329" s="53"/>
      <c r="R329" s="53"/>
      <c r="S329" s="89"/>
    </row>
    <row r="330" spans="2:19" ht="15" customHeight="1" x14ac:dyDescent="0.2">
      <c r="B330" s="143"/>
      <c r="C330" s="100" t="str">
        <f>IFERROR(IF(VLOOKUP(B330,'Job Openings'!$B$5:$I$1005,2,FALSE)=0,"",VLOOKUP(B330,'Job Openings'!$B$5:$I$1005,2,FALSE)),"")</f>
        <v/>
      </c>
      <c r="D330" s="100" t="str">
        <f>IFERROR(IF(VLOOKUP(B330,'Job Openings'!$B$5:$I$1005,3,FALSE)=0,"",VLOOKUP(B330,'Job Openings'!$B$5:$I$1005,3,FALSE)),"")</f>
        <v/>
      </c>
      <c r="E330" s="100" t="str">
        <f>IFERROR(IF(VLOOKUP(B330,'Job Openings'!$B$5:$I$1005,5,FALSE)=0,"",VLOOKUP(B330,'Job Openings'!$B$5:$I$1005,5,FALSE)),"")</f>
        <v/>
      </c>
      <c r="F330" s="53"/>
      <c r="G330" s="53"/>
      <c r="H330" s="54"/>
      <c r="I330" s="53"/>
      <c r="J330" s="53"/>
      <c r="K330" s="53"/>
      <c r="L330" s="53"/>
      <c r="M330" s="53"/>
      <c r="N330" s="144"/>
      <c r="O330" s="141"/>
      <c r="P330" s="53"/>
      <c r="Q330" s="53"/>
      <c r="R330" s="53"/>
      <c r="S330" s="89"/>
    </row>
    <row r="331" spans="2:19" ht="15" customHeight="1" x14ac:dyDescent="0.2">
      <c r="B331" s="143"/>
      <c r="C331" s="100" t="str">
        <f>IFERROR(IF(VLOOKUP(B331,'Job Openings'!$B$5:$I$1005,2,FALSE)=0,"",VLOOKUP(B331,'Job Openings'!$B$5:$I$1005,2,FALSE)),"")</f>
        <v/>
      </c>
      <c r="D331" s="100" t="str">
        <f>IFERROR(IF(VLOOKUP(B331,'Job Openings'!$B$5:$I$1005,3,FALSE)=0,"",VLOOKUP(B331,'Job Openings'!$B$5:$I$1005,3,FALSE)),"")</f>
        <v/>
      </c>
      <c r="E331" s="100" t="str">
        <f>IFERROR(IF(VLOOKUP(B331,'Job Openings'!$B$5:$I$1005,5,FALSE)=0,"",VLOOKUP(B331,'Job Openings'!$B$5:$I$1005,5,FALSE)),"")</f>
        <v/>
      </c>
      <c r="F331" s="53"/>
      <c r="G331" s="53"/>
      <c r="H331" s="54"/>
      <c r="I331" s="53"/>
      <c r="J331" s="53"/>
      <c r="K331" s="53"/>
      <c r="L331" s="53"/>
      <c r="M331" s="53"/>
      <c r="N331" s="144"/>
      <c r="O331" s="141"/>
      <c r="P331" s="53"/>
      <c r="Q331" s="53"/>
      <c r="R331" s="53"/>
      <c r="S331" s="89"/>
    </row>
    <row r="332" spans="2:19" ht="15" customHeight="1" x14ac:dyDescent="0.2">
      <c r="B332" s="143"/>
      <c r="C332" s="100" t="str">
        <f>IFERROR(IF(VLOOKUP(B332,'Job Openings'!$B$5:$I$1005,2,FALSE)=0,"",VLOOKUP(B332,'Job Openings'!$B$5:$I$1005,2,FALSE)),"")</f>
        <v/>
      </c>
      <c r="D332" s="100" t="str">
        <f>IFERROR(IF(VLOOKUP(B332,'Job Openings'!$B$5:$I$1005,3,FALSE)=0,"",VLOOKUP(B332,'Job Openings'!$B$5:$I$1005,3,FALSE)),"")</f>
        <v/>
      </c>
      <c r="E332" s="100" t="str">
        <f>IFERROR(IF(VLOOKUP(B332,'Job Openings'!$B$5:$I$1005,5,FALSE)=0,"",VLOOKUP(B332,'Job Openings'!$B$5:$I$1005,5,FALSE)),"")</f>
        <v/>
      </c>
      <c r="F332" s="53"/>
      <c r="G332" s="53"/>
      <c r="H332" s="54"/>
      <c r="I332" s="53"/>
      <c r="J332" s="53"/>
      <c r="K332" s="53"/>
      <c r="L332" s="53"/>
      <c r="M332" s="53"/>
      <c r="N332" s="144"/>
      <c r="O332" s="141"/>
      <c r="P332" s="53"/>
      <c r="Q332" s="53"/>
      <c r="R332" s="53"/>
      <c r="S332" s="89"/>
    </row>
    <row r="333" spans="2:19" ht="15" customHeight="1" x14ac:dyDescent="0.2">
      <c r="B333" s="143"/>
      <c r="C333" s="100" t="str">
        <f>IFERROR(IF(VLOOKUP(B333,'Job Openings'!$B$5:$I$1005,2,FALSE)=0,"",VLOOKUP(B333,'Job Openings'!$B$5:$I$1005,2,FALSE)),"")</f>
        <v/>
      </c>
      <c r="D333" s="100" t="str">
        <f>IFERROR(IF(VLOOKUP(B333,'Job Openings'!$B$5:$I$1005,3,FALSE)=0,"",VLOOKUP(B333,'Job Openings'!$B$5:$I$1005,3,FALSE)),"")</f>
        <v/>
      </c>
      <c r="E333" s="100" t="str">
        <f>IFERROR(IF(VLOOKUP(B333,'Job Openings'!$B$5:$I$1005,5,FALSE)=0,"",VLOOKUP(B333,'Job Openings'!$B$5:$I$1005,5,FALSE)),"")</f>
        <v/>
      </c>
      <c r="F333" s="53"/>
      <c r="G333" s="53"/>
      <c r="H333" s="54"/>
      <c r="I333" s="53"/>
      <c r="J333" s="53"/>
      <c r="K333" s="53"/>
      <c r="L333" s="53"/>
      <c r="M333" s="53"/>
      <c r="N333" s="144"/>
      <c r="O333" s="141"/>
      <c r="P333" s="53"/>
      <c r="Q333" s="53"/>
      <c r="R333" s="53"/>
      <c r="S333" s="89"/>
    </row>
    <row r="334" spans="2:19" ht="15" customHeight="1" x14ac:dyDescent="0.2">
      <c r="B334" s="143"/>
      <c r="C334" s="100" t="str">
        <f>IFERROR(IF(VLOOKUP(B334,'Job Openings'!$B$5:$I$1005,2,FALSE)=0,"",VLOOKUP(B334,'Job Openings'!$B$5:$I$1005,2,FALSE)),"")</f>
        <v/>
      </c>
      <c r="D334" s="100" t="str">
        <f>IFERROR(IF(VLOOKUP(B334,'Job Openings'!$B$5:$I$1005,3,FALSE)=0,"",VLOOKUP(B334,'Job Openings'!$B$5:$I$1005,3,FALSE)),"")</f>
        <v/>
      </c>
      <c r="E334" s="100" t="str">
        <f>IFERROR(IF(VLOOKUP(B334,'Job Openings'!$B$5:$I$1005,5,FALSE)=0,"",VLOOKUP(B334,'Job Openings'!$B$5:$I$1005,5,FALSE)),"")</f>
        <v/>
      </c>
      <c r="F334" s="53"/>
      <c r="G334" s="53"/>
      <c r="H334" s="54"/>
      <c r="I334" s="53"/>
      <c r="J334" s="53"/>
      <c r="K334" s="53"/>
      <c r="L334" s="53"/>
      <c r="M334" s="53"/>
      <c r="N334" s="144"/>
      <c r="O334" s="141"/>
      <c r="P334" s="53"/>
      <c r="Q334" s="53"/>
      <c r="R334" s="53"/>
      <c r="S334" s="89"/>
    </row>
    <row r="335" spans="2:19" ht="15" customHeight="1" x14ac:dyDescent="0.2">
      <c r="B335" s="143"/>
      <c r="C335" s="100" t="str">
        <f>IFERROR(IF(VLOOKUP(B335,'Job Openings'!$B$5:$I$1005,2,FALSE)=0,"",VLOOKUP(B335,'Job Openings'!$B$5:$I$1005,2,FALSE)),"")</f>
        <v/>
      </c>
      <c r="D335" s="100" t="str">
        <f>IFERROR(IF(VLOOKUP(B335,'Job Openings'!$B$5:$I$1005,3,FALSE)=0,"",VLOOKUP(B335,'Job Openings'!$B$5:$I$1005,3,FALSE)),"")</f>
        <v/>
      </c>
      <c r="E335" s="100" t="str">
        <f>IFERROR(IF(VLOOKUP(B335,'Job Openings'!$B$5:$I$1005,5,FALSE)=0,"",VLOOKUP(B335,'Job Openings'!$B$5:$I$1005,5,FALSE)),"")</f>
        <v/>
      </c>
      <c r="F335" s="53"/>
      <c r="G335" s="53"/>
      <c r="H335" s="54"/>
      <c r="I335" s="53"/>
      <c r="J335" s="53"/>
      <c r="K335" s="53"/>
      <c r="L335" s="53"/>
      <c r="M335" s="53"/>
      <c r="N335" s="144"/>
      <c r="O335" s="141"/>
      <c r="P335" s="53"/>
      <c r="Q335" s="53"/>
      <c r="R335" s="53"/>
      <c r="S335" s="89"/>
    </row>
    <row r="336" spans="2:19" ht="15" customHeight="1" x14ac:dyDescent="0.2">
      <c r="B336" s="143"/>
      <c r="C336" s="100" t="str">
        <f>IFERROR(IF(VLOOKUP(B336,'Job Openings'!$B$5:$I$1005,2,FALSE)=0,"",VLOOKUP(B336,'Job Openings'!$B$5:$I$1005,2,FALSE)),"")</f>
        <v/>
      </c>
      <c r="D336" s="100" t="str">
        <f>IFERROR(IF(VLOOKUP(B336,'Job Openings'!$B$5:$I$1005,3,FALSE)=0,"",VLOOKUP(B336,'Job Openings'!$B$5:$I$1005,3,FALSE)),"")</f>
        <v/>
      </c>
      <c r="E336" s="100" t="str">
        <f>IFERROR(IF(VLOOKUP(B336,'Job Openings'!$B$5:$I$1005,5,FALSE)=0,"",VLOOKUP(B336,'Job Openings'!$B$5:$I$1005,5,FALSE)),"")</f>
        <v/>
      </c>
      <c r="F336" s="53"/>
      <c r="G336" s="53"/>
      <c r="H336" s="54"/>
      <c r="I336" s="53"/>
      <c r="J336" s="53"/>
      <c r="K336" s="53"/>
      <c r="L336" s="53"/>
      <c r="M336" s="53"/>
      <c r="N336" s="144"/>
      <c r="O336" s="141"/>
      <c r="P336" s="53"/>
      <c r="Q336" s="53"/>
      <c r="R336" s="53"/>
      <c r="S336" s="89"/>
    </row>
    <row r="337" spans="2:19" ht="15" customHeight="1" x14ac:dyDescent="0.2">
      <c r="B337" s="143"/>
      <c r="C337" s="100" t="str">
        <f>IFERROR(IF(VLOOKUP(B337,'Job Openings'!$B$5:$I$1005,2,FALSE)=0,"",VLOOKUP(B337,'Job Openings'!$B$5:$I$1005,2,FALSE)),"")</f>
        <v/>
      </c>
      <c r="D337" s="100" t="str">
        <f>IFERROR(IF(VLOOKUP(B337,'Job Openings'!$B$5:$I$1005,3,FALSE)=0,"",VLOOKUP(B337,'Job Openings'!$B$5:$I$1005,3,FALSE)),"")</f>
        <v/>
      </c>
      <c r="E337" s="100" t="str">
        <f>IFERROR(IF(VLOOKUP(B337,'Job Openings'!$B$5:$I$1005,5,FALSE)=0,"",VLOOKUP(B337,'Job Openings'!$B$5:$I$1005,5,FALSE)),"")</f>
        <v/>
      </c>
      <c r="F337" s="53"/>
      <c r="G337" s="53"/>
      <c r="H337" s="54"/>
      <c r="I337" s="53"/>
      <c r="J337" s="53"/>
      <c r="K337" s="53"/>
      <c r="L337" s="53"/>
      <c r="M337" s="53"/>
      <c r="N337" s="144"/>
      <c r="O337" s="141"/>
      <c r="P337" s="53"/>
      <c r="Q337" s="53"/>
      <c r="R337" s="53"/>
      <c r="S337" s="89"/>
    </row>
    <row r="338" spans="2:19" ht="15" customHeight="1" x14ac:dyDescent="0.2">
      <c r="B338" s="143"/>
      <c r="C338" s="100" t="str">
        <f>IFERROR(IF(VLOOKUP(B338,'Job Openings'!$B$5:$I$1005,2,FALSE)=0,"",VLOOKUP(B338,'Job Openings'!$B$5:$I$1005,2,FALSE)),"")</f>
        <v/>
      </c>
      <c r="D338" s="100" t="str">
        <f>IFERROR(IF(VLOOKUP(B338,'Job Openings'!$B$5:$I$1005,3,FALSE)=0,"",VLOOKUP(B338,'Job Openings'!$B$5:$I$1005,3,FALSE)),"")</f>
        <v/>
      </c>
      <c r="E338" s="100" t="str">
        <f>IFERROR(IF(VLOOKUP(B338,'Job Openings'!$B$5:$I$1005,5,FALSE)=0,"",VLOOKUP(B338,'Job Openings'!$B$5:$I$1005,5,FALSE)),"")</f>
        <v/>
      </c>
      <c r="F338" s="53"/>
      <c r="G338" s="53"/>
      <c r="H338" s="54"/>
      <c r="I338" s="53"/>
      <c r="J338" s="53"/>
      <c r="K338" s="53"/>
      <c r="L338" s="53"/>
      <c r="M338" s="53"/>
      <c r="N338" s="144"/>
      <c r="O338" s="141"/>
      <c r="P338" s="53"/>
      <c r="Q338" s="53"/>
      <c r="R338" s="53"/>
      <c r="S338" s="89"/>
    </row>
    <row r="339" spans="2:19" ht="15" customHeight="1" x14ac:dyDescent="0.2">
      <c r="B339" s="143"/>
      <c r="C339" s="100" t="str">
        <f>IFERROR(IF(VLOOKUP(B339,'Job Openings'!$B$5:$I$1005,2,FALSE)=0,"",VLOOKUP(B339,'Job Openings'!$B$5:$I$1005,2,FALSE)),"")</f>
        <v/>
      </c>
      <c r="D339" s="100" t="str">
        <f>IFERROR(IF(VLOOKUP(B339,'Job Openings'!$B$5:$I$1005,3,FALSE)=0,"",VLOOKUP(B339,'Job Openings'!$B$5:$I$1005,3,FALSE)),"")</f>
        <v/>
      </c>
      <c r="E339" s="100" t="str">
        <f>IFERROR(IF(VLOOKUP(B339,'Job Openings'!$B$5:$I$1005,5,FALSE)=0,"",VLOOKUP(B339,'Job Openings'!$B$5:$I$1005,5,FALSE)),"")</f>
        <v/>
      </c>
      <c r="F339" s="53"/>
      <c r="G339" s="53"/>
      <c r="H339" s="54"/>
      <c r="I339" s="53"/>
      <c r="J339" s="53"/>
      <c r="K339" s="53"/>
      <c r="L339" s="53"/>
      <c r="M339" s="53"/>
      <c r="N339" s="144"/>
      <c r="O339" s="141"/>
      <c r="P339" s="53"/>
      <c r="Q339" s="53"/>
      <c r="R339" s="53"/>
      <c r="S339" s="89"/>
    </row>
    <row r="340" spans="2:19" ht="15" customHeight="1" x14ac:dyDescent="0.2">
      <c r="B340" s="143"/>
      <c r="C340" s="100" t="str">
        <f>IFERROR(IF(VLOOKUP(B340,'Job Openings'!$B$5:$I$1005,2,FALSE)=0,"",VLOOKUP(B340,'Job Openings'!$B$5:$I$1005,2,FALSE)),"")</f>
        <v/>
      </c>
      <c r="D340" s="100" t="str">
        <f>IFERROR(IF(VLOOKUP(B340,'Job Openings'!$B$5:$I$1005,3,FALSE)=0,"",VLOOKUP(B340,'Job Openings'!$B$5:$I$1005,3,FALSE)),"")</f>
        <v/>
      </c>
      <c r="E340" s="100" t="str">
        <f>IFERROR(IF(VLOOKUP(B340,'Job Openings'!$B$5:$I$1005,5,FALSE)=0,"",VLOOKUP(B340,'Job Openings'!$B$5:$I$1005,5,FALSE)),"")</f>
        <v/>
      </c>
      <c r="F340" s="53"/>
      <c r="G340" s="53"/>
      <c r="H340" s="54"/>
      <c r="I340" s="53"/>
      <c r="J340" s="53"/>
      <c r="K340" s="53"/>
      <c r="L340" s="53"/>
      <c r="M340" s="53"/>
      <c r="N340" s="144"/>
      <c r="O340" s="141"/>
      <c r="P340" s="53"/>
      <c r="Q340" s="53"/>
      <c r="R340" s="53"/>
      <c r="S340" s="89"/>
    </row>
    <row r="341" spans="2:19" ht="15" customHeight="1" x14ac:dyDescent="0.2">
      <c r="B341" s="143"/>
      <c r="C341" s="100" t="str">
        <f>IFERROR(IF(VLOOKUP(B341,'Job Openings'!$B$5:$I$1005,2,FALSE)=0,"",VLOOKUP(B341,'Job Openings'!$B$5:$I$1005,2,FALSE)),"")</f>
        <v/>
      </c>
      <c r="D341" s="100" t="str">
        <f>IFERROR(IF(VLOOKUP(B341,'Job Openings'!$B$5:$I$1005,3,FALSE)=0,"",VLOOKUP(B341,'Job Openings'!$B$5:$I$1005,3,FALSE)),"")</f>
        <v/>
      </c>
      <c r="E341" s="100" t="str">
        <f>IFERROR(IF(VLOOKUP(B341,'Job Openings'!$B$5:$I$1005,5,FALSE)=0,"",VLOOKUP(B341,'Job Openings'!$B$5:$I$1005,5,FALSE)),"")</f>
        <v/>
      </c>
      <c r="F341" s="53"/>
      <c r="G341" s="53"/>
      <c r="H341" s="54"/>
      <c r="I341" s="53"/>
      <c r="J341" s="53"/>
      <c r="K341" s="53"/>
      <c r="L341" s="53"/>
      <c r="M341" s="53"/>
      <c r="N341" s="144"/>
      <c r="O341" s="141"/>
      <c r="P341" s="53"/>
      <c r="Q341" s="53"/>
      <c r="R341" s="53"/>
      <c r="S341" s="89"/>
    </row>
    <row r="342" spans="2:19" ht="15" customHeight="1" x14ac:dyDescent="0.2">
      <c r="B342" s="143"/>
      <c r="C342" s="100" t="str">
        <f>IFERROR(IF(VLOOKUP(B342,'Job Openings'!$B$5:$I$1005,2,FALSE)=0,"",VLOOKUP(B342,'Job Openings'!$B$5:$I$1005,2,FALSE)),"")</f>
        <v/>
      </c>
      <c r="D342" s="100" t="str">
        <f>IFERROR(IF(VLOOKUP(B342,'Job Openings'!$B$5:$I$1005,3,FALSE)=0,"",VLOOKUP(B342,'Job Openings'!$B$5:$I$1005,3,FALSE)),"")</f>
        <v/>
      </c>
      <c r="E342" s="100" t="str">
        <f>IFERROR(IF(VLOOKUP(B342,'Job Openings'!$B$5:$I$1005,5,FALSE)=0,"",VLOOKUP(B342,'Job Openings'!$B$5:$I$1005,5,FALSE)),"")</f>
        <v/>
      </c>
      <c r="F342" s="53"/>
      <c r="G342" s="53"/>
      <c r="H342" s="54"/>
      <c r="I342" s="53"/>
      <c r="J342" s="53"/>
      <c r="K342" s="53"/>
      <c r="L342" s="53"/>
      <c r="M342" s="53"/>
      <c r="N342" s="144"/>
      <c r="O342" s="141"/>
      <c r="P342" s="53"/>
      <c r="Q342" s="53"/>
      <c r="R342" s="53"/>
      <c r="S342" s="89"/>
    </row>
    <row r="343" spans="2:19" ht="15" customHeight="1" x14ac:dyDescent="0.2">
      <c r="B343" s="143"/>
      <c r="C343" s="100" t="str">
        <f>IFERROR(IF(VLOOKUP(B343,'Job Openings'!$B$5:$I$1005,2,FALSE)=0,"",VLOOKUP(B343,'Job Openings'!$B$5:$I$1005,2,FALSE)),"")</f>
        <v/>
      </c>
      <c r="D343" s="100" t="str">
        <f>IFERROR(IF(VLOOKUP(B343,'Job Openings'!$B$5:$I$1005,3,FALSE)=0,"",VLOOKUP(B343,'Job Openings'!$B$5:$I$1005,3,FALSE)),"")</f>
        <v/>
      </c>
      <c r="E343" s="100" t="str">
        <f>IFERROR(IF(VLOOKUP(B343,'Job Openings'!$B$5:$I$1005,5,FALSE)=0,"",VLOOKUP(B343,'Job Openings'!$B$5:$I$1005,5,FALSE)),"")</f>
        <v/>
      </c>
      <c r="F343" s="53"/>
      <c r="G343" s="53"/>
      <c r="H343" s="54"/>
      <c r="I343" s="53"/>
      <c r="J343" s="53"/>
      <c r="K343" s="53"/>
      <c r="L343" s="53"/>
      <c r="M343" s="53"/>
      <c r="N343" s="144"/>
      <c r="O343" s="141"/>
      <c r="P343" s="53"/>
      <c r="Q343" s="53"/>
      <c r="R343" s="53"/>
      <c r="S343" s="89"/>
    </row>
    <row r="344" spans="2:19" ht="15" customHeight="1" x14ac:dyDescent="0.2">
      <c r="B344" s="143"/>
      <c r="C344" s="100" t="str">
        <f>IFERROR(IF(VLOOKUP(B344,'Job Openings'!$B$5:$I$1005,2,FALSE)=0,"",VLOOKUP(B344,'Job Openings'!$B$5:$I$1005,2,FALSE)),"")</f>
        <v/>
      </c>
      <c r="D344" s="100" t="str">
        <f>IFERROR(IF(VLOOKUP(B344,'Job Openings'!$B$5:$I$1005,3,FALSE)=0,"",VLOOKUP(B344,'Job Openings'!$B$5:$I$1005,3,FALSE)),"")</f>
        <v/>
      </c>
      <c r="E344" s="100" t="str">
        <f>IFERROR(IF(VLOOKUP(B344,'Job Openings'!$B$5:$I$1005,5,FALSE)=0,"",VLOOKUP(B344,'Job Openings'!$B$5:$I$1005,5,FALSE)),"")</f>
        <v/>
      </c>
      <c r="F344" s="53"/>
      <c r="G344" s="53"/>
      <c r="H344" s="54"/>
      <c r="I344" s="53"/>
      <c r="J344" s="53"/>
      <c r="K344" s="53"/>
      <c r="L344" s="53"/>
      <c r="M344" s="53"/>
      <c r="N344" s="144"/>
      <c r="O344" s="141"/>
      <c r="P344" s="53"/>
      <c r="Q344" s="53"/>
      <c r="R344" s="53"/>
      <c r="S344" s="89"/>
    </row>
    <row r="345" spans="2:19" ht="15" customHeight="1" x14ac:dyDescent="0.2">
      <c r="B345" s="143"/>
      <c r="C345" s="100" t="str">
        <f>IFERROR(IF(VLOOKUP(B345,'Job Openings'!$B$5:$I$1005,2,FALSE)=0,"",VLOOKUP(B345,'Job Openings'!$B$5:$I$1005,2,FALSE)),"")</f>
        <v/>
      </c>
      <c r="D345" s="100" t="str">
        <f>IFERROR(IF(VLOOKUP(B345,'Job Openings'!$B$5:$I$1005,3,FALSE)=0,"",VLOOKUP(B345,'Job Openings'!$B$5:$I$1005,3,FALSE)),"")</f>
        <v/>
      </c>
      <c r="E345" s="100" t="str">
        <f>IFERROR(IF(VLOOKUP(B345,'Job Openings'!$B$5:$I$1005,5,FALSE)=0,"",VLOOKUP(B345,'Job Openings'!$B$5:$I$1005,5,FALSE)),"")</f>
        <v/>
      </c>
      <c r="F345" s="53"/>
      <c r="G345" s="53"/>
      <c r="H345" s="54"/>
      <c r="I345" s="53"/>
      <c r="J345" s="53"/>
      <c r="K345" s="53"/>
      <c r="L345" s="53"/>
      <c r="M345" s="53"/>
      <c r="N345" s="144"/>
      <c r="O345" s="141"/>
      <c r="P345" s="53"/>
      <c r="Q345" s="53"/>
      <c r="R345" s="53"/>
      <c r="S345" s="89"/>
    </row>
    <row r="346" spans="2:19" ht="15" customHeight="1" x14ac:dyDescent="0.2">
      <c r="B346" s="143"/>
      <c r="C346" s="100" t="str">
        <f>IFERROR(IF(VLOOKUP(B346,'Job Openings'!$B$5:$I$1005,2,FALSE)=0,"",VLOOKUP(B346,'Job Openings'!$B$5:$I$1005,2,FALSE)),"")</f>
        <v/>
      </c>
      <c r="D346" s="100" t="str">
        <f>IFERROR(IF(VLOOKUP(B346,'Job Openings'!$B$5:$I$1005,3,FALSE)=0,"",VLOOKUP(B346,'Job Openings'!$B$5:$I$1005,3,FALSE)),"")</f>
        <v/>
      </c>
      <c r="E346" s="100" t="str">
        <f>IFERROR(IF(VLOOKUP(B346,'Job Openings'!$B$5:$I$1005,5,FALSE)=0,"",VLOOKUP(B346,'Job Openings'!$B$5:$I$1005,5,FALSE)),"")</f>
        <v/>
      </c>
      <c r="F346" s="53"/>
      <c r="G346" s="53"/>
      <c r="H346" s="54"/>
      <c r="I346" s="53"/>
      <c r="J346" s="53"/>
      <c r="K346" s="53"/>
      <c r="L346" s="53"/>
      <c r="M346" s="53"/>
      <c r="N346" s="144"/>
      <c r="O346" s="141"/>
      <c r="P346" s="53"/>
      <c r="Q346" s="53"/>
      <c r="R346" s="53"/>
      <c r="S346" s="89"/>
    </row>
    <row r="347" spans="2:19" ht="15" customHeight="1" x14ac:dyDescent="0.2">
      <c r="B347" s="143"/>
      <c r="C347" s="100" t="str">
        <f>IFERROR(IF(VLOOKUP(B347,'Job Openings'!$B$5:$I$1005,2,FALSE)=0,"",VLOOKUP(B347,'Job Openings'!$B$5:$I$1005,2,FALSE)),"")</f>
        <v/>
      </c>
      <c r="D347" s="100" t="str">
        <f>IFERROR(IF(VLOOKUP(B347,'Job Openings'!$B$5:$I$1005,3,FALSE)=0,"",VLOOKUP(B347,'Job Openings'!$B$5:$I$1005,3,FALSE)),"")</f>
        <v/>
      </c>
      <c r="E347" s="100" t="str">
        <f>IFERROR(IF(VLOOKUP(B347,'Job Openings'!$B$5:$I$1005,5,FALSE)=0,"",VLOOKUP(B347,'Job Openings'!$B$5:$I$1005,5,FALSE)),"")</f>
        <v/>
      </c>
      <c r="F347" s="53"/>
      <c r="G347" s="53"/>
      <c r="H347" s="54"/>
      <c r="I347" s="53"/>
      <c r="J347" s="53"/>
      <c r="K347" s="53"/>
      <c r="L347" s="53"/>
      <c r="M347" s="53"/>
      <c r="N347" s="144"/>
      <c r="O347" s="141"/>
      <c r="P347" s="53"/>
      <c r="Q347" s="53"/>
      <c r="R347" s="53"/>
      <c r="S347" s="89"/>
    </row>
    <row r="348" spans="2:19" ht="15" customHeight="1" x14ac:dyDescent="0.2">
      <c r="B348" s="143"/>
      <c r="C348" s="100" t="str">
        <f>IFERROR(IF(VLOOKUP(B348,'Job Openings'!$B$5:$I$1005,2,FALSE)=0,"",VLOOKUP(B348,'Job Openings'!$B$5:$I$1005,2,FALSE)),"")</f>
        <v/>
      </c>
      <c r="D348" s="100" t="str">
        <f>IFERROR(IF(VLOOKUP(B348,'Job Openings'!$B$5:$I$1005,3,FALSE)=0,"",VLOOKUP(B348,'Job Openings'!$B$5:$I$1005,3,FALSE)),"")</f>
        <v/>
      </c>
      <c r="E348" s="100" t="str">
        <f>IFERROR(IF(VLOOKUP(B348,'Job Openings'!$B$5:$I$1005,5,FALSE)=0,"",VLOOKUP(B348,'Job Openings'!$B$5:$I$1005,5,FALSE)),"")</f>
        <v/>
      </c>
      <c r="F348" s="53"/>
      <c r="G348" s="53"/>
      <c r="H348" s="54"/>
      <c r="I348" s="53"/>
      <c r="J348" s="53"/>
      <c r="K348" s="53"/>
      <c r="L348" s="53"/>
      <c r="M348" s="53"/>
      <c r="N348" s="144"/>
      <c r="O348" s="141"/>
      <c r="P348" s="53"/>
      <c r="Q348" s="53"/>
      <c r="R348" s="53"/>
      <c r="S348" s="89"/>
    </row>
    <row r="349" spans="2:19" ht="15" customHeight="1" x14ac:dyDescent="0.2">
      <c r="B349" s="143"/>
      <c r="C349" s="100" t="str">
        <f>IFERROR(IF(VLOOKUP(B349,'Job Openings'!$B$5:$I$1005,2,FALSE)=0,"",VLOOKUP(B349,'Job Openings'!$B$5:$I$1005,2,FALSE)),"")</f>
        <v/>
      </c>
      <c r="D349" s="100" t="str">
        <f>IFERROR(IF(VLOOKUP(B349,'Job Openings'!$B$5:$I$1005,3,FALSE)=0,"",VLOOKUP(B349,'Job Openings'!$B$5:$I$1005,3,FALSE)),"")</f>
        <v/>
      </c>
      <c r="E349" s="100" t="str">
        <f>IFERROR(IF(VLOOKUP(B349,'Job Openings'!$B$5:$I$1005,5,FALSE)=0,"",VLOOKUP(B349,'Job Openings'!$B$5:$I$1005,5,FALSE)),"")</f>
        <v/>
      </c>
      <c r="F349" s="53"/>
      <c r="G349" s="53"/>
      <c r="H349" s="54"/>
      <c r="I349" s="53"/>
      <c r="J349" s="53"/>
      <c r="K349" s="53"/>
      <c r="L349" s="53"/>
      <c r="M349" s="53"/>
      <c r="N349" s="144"/>
      <c r="O349" s="141"/>
      <c r="P349" s="53"/>
      <c r="Q349" s="53"/>
      <c r="R349" s="53"/>
      <c r="S349" s="89"/>
    </row>
    <row r="350" spans="2:19" ht="15" customHeight="1" x14ac:dyDescent="0.2">
      <c r="B350" s="143"/>
      <c r="C350" s="100" t="str">
        <f>IFERROR(IF(VLOOKUP(B350,'Job Openings'!$B$5:$I$1005,2,FALSE)=0,"",VLOOKUP(B350,'Job Openings'!$B$5:$I$1005,2,FALSE)),"")</f>
        <v/>
      </c>
      <c r="D350" s="100" t="str">
        <f>IFERROR(IF(VLOOKUP(B350,'Job Openings'!$B$5:$I$1005,3,FALSE)=0,"",VLOOKUP(B350,'Job Openings'!$B$5:$I$1005,3,FALSE)),"")</f>
        <v/>
      </c>
      <c r="E350" s="100" t="str">
        <f>IFERROR(IF(VLOOKUP(B350,'Job Openings'!$B$5:$I$1005,5,FALSE)=0,"",VLOOKUP(B350,'Job Openings'!$B$5:$I$1005,5,FALSE)),"")</f>
        <v/>
      </c>
      <c r="F350" s="53"/>
      <c r="G350" s="53"/>
      <c r="H350" s="54"/>
      <c r="I350" s="53"/>
      <c r="J350" s="53"/>
      <c r="K350" s="53"/>
      <c r="L350" s="53"/>
      <c r="M350" s="53"/>
      <c r="N350" s="144"/>
      <c r="O350" s="141"/>
      <c r="P350" s="53"/>
      <c r="Q350" s="53"/>
      <c r="R350" s="53"/>
      <c r="S350" s="89"/>
    </row>
    <row r="351" spans="2:19" ht="15" customHeight="1" x14ac:dyDescent="0.2">
      <c r="B351" s="143"/>
      <c r="C351" s="100" t="str">
        <f>IFERROR(IF(VLOOKUP(B351,'Job Openings'!$B$5:$I$1005,2,FALSE)=0,"",VLOOKUP(B351,'Job Openings'!$B$5:$I$1005,2,FALSE)),"")</f>
        <v/>
      </c>
      <c r="D351" s="100" t="str">
        <f>IFERROR(IF(VLOOKUP(B351,'Job Openings'!$B$5:$I$1005,3,FALSE)=0,"",VLOOKUP(B351,'Job Openings'!$B$5:$I$1005,3,FALSE)),"")</f>
        <v/>
      </c>
      <c r="E351" s="100" t="str">
        <f>IFERROR(IF(VLOOKUP(B351,'Job Openings'!$B$5:$I$1005,5,FALSE)=0,"",VLOOKUP(B351,'Job Openings'!$B$5:$I$1005,5,FALSE)),"")</f>
        <v/>
      </c>
      <c r="F351" s="53"/>
      <c r="G351" s="53"/>
      <c r="H351" s="54"/>
      <c r="I351" s="53"/>
      <c r="J351" s="53"/>
      <c r="K351" s="53"/>
      <c r="L351" s="53"/>
      <c r="M351" s="53"/>
      <c r="N351" s="144"/>
      <c r="O351" s="141"/>
      <c r="P351" s="53"/>
      <c r="Q351" s="53"/>
      <c r="R351" s="53"/>
      <c r="S351" s="89"/>
    </row>
    <row r="352" spans="2:19" ht="15" customHeight="1" x14ac:dyDescent="0.2">
      <c r="B352" s="143"/>
      <c r="C352" s="100" t="str">
        <f>IFERROR(IF(VLOOKUP(B352,'Job Openings'!$B$5:$I$1005,2,FALSE)=0,"",VLOOKUP(B352,'Job Openings'!$B$5:$I$1005,2,FALSE)),"")</f>
        <v/>
      </c>
      <c r="D352" s="100" t="str">
        <f>IFERROR(IF(VLOOKUP(B352,'Job Openings'!$B$5:$I$1005,3,FALSE)=0,"",VLOOKUP(B352,'Job Openings'!$B$5:$I$1005,3,FALSE)),"")</f>
        <v/>
      </c>
      <c r="E352" s="100" t="str">
        <f>IFERROR(IF(VLOOKUP(B352,'Job Openings'!$B$5:$I$1005,5,FALSE)=0,"",VLOOKUP(B352,'Job Openings'!$B$5:$I$1005,5,FALSE)),"")</f>
        <v/>
      </c>
      <c r="F352" s="53"/>
      <c r="G352" s="53"/>
      <c r="H352" s="54"/>
      <c r="I352" s="53"/>
      <c r="J352" s="53"/>
      <c r="K352" s="53"/>
      <c r="L352" s="53"/>
      <c r="M352" s="53"/>
      <c r="N352" s="144"/>
      <c r="O352" s="141"/>
      <c r="P352" s="53"/>
      <c r="Q352" s="53"/>
      <c r="R352" s="53"/>
      <c r="S352" s="89"/>
    </row>
    <row r="353" spans="2:19" ht="15" customHeight="1" x14ac:dyDescent="0.2">
      <c r="B353" s="143"/>
      <c r="C353" s="100" t="str">
        <f>IFERROR(IF(VLOOKUP(B353,'Job Openings'!$B$5:$I$1005,2,FALSE)=0,"",VLOOKUP(B353,'Job Openings'!$B$5:$I$1005,2,FALSE)),"")</f>
        <v/>
      </c>
      <c r="D353" s="100" t="str">
        <f>IFERROR(IF(VLOOKUP(B353,'Job Openings'!$B$5:$I$1005,3,FALSE)=0,"",VLOOKUP(B353,'Job Openings'!$B$5:$I$1005,3,FALSE)),"")</f>
        <v/>
      </c>
      <c r="E353" s="100" t="str">
        <f>IFERROR(IF(VLOOKUP(B353,'Job Openings'!$B$5:$I$1005,5,FALSE)=0,"",VLOOKUP(B353,'Job Openings'!$B$5:$I$1005,5,FALSE)),"")</f>
        <v/>
      </c>
      <c r="F353" s="53"/>
      <c r="G353" s="53"/>
      <c r="H353" s="54"/>
      <c r="I353" s="53"/>
      <c r="J353" s="53"/>
      <c r="K353" s="53"/>
      <c r="L353" s="53"/>
      <c r="M353" s="53"/>
      <c r="N353" s="144"/>
      <c r="O353" s="141"/>
      <c r="P353" s="53"/>
      <c r="Q353" s="53"/>
      <c r="R353" s="53"/>
      <c r="S353" s="89"/>
    </row>
    <row r="354" spans="2:19" ht="15" customHeight="1" x14ac:dyDescent="0.2">
      <c r="B354" s="143"/>
      <c r="C354" s="100" t="str">
        <f>IFERROR(IF(VLOOKUP(B354,'Job Openings'!$B$5:$I$1005,2,FALSE)=0,"",VLOOKUP(B354,'Job Openings'!$B$5:$I$1005,2,FALSE)),"")</f>
        <v/>
      </c>
      <c r="D354" s="100" t="str">
        <f>IFERROR(IF(VLOOKUP(B354,'Job Openings'!$B$5:$I$1005,3,FALSE)=0,"",VLOOKUP(B354,'Job Openings'!$B$5:$I$1005,3,FALSE)),"")</f>
        <v/>
      </c>
      <c r="E354" s="100" t="str">
        <f>IFERROR(IF(VLOOKUP(B354,'Job Openings'!$B$5:$I$1005,5,FALSE)=0,"",VLOOKUP(B354,'Job Openings'!$B$5:$I$1005,5,FALSE)),"")</f>
        <v/>
      </c>
      <c r="F354" s="53"/>
      <c r="G354" s="53"/>
      <c r="H354" s="54"/>
      <c r="I354" s="53"/>
      <c r="J354" s="53"/>
      <c r="K354" s="53"/>
      <c r="L354" s="53"/>
      <c r="M354" s="53"/>
      <c r="N354" s="144"/>
      <c r="O354" s="141"/>
      <c r="P354" s="53"/>
      <c r="Q354" s="53"/>
      <c r="R354" s="53"/>
      <c r="S354" s="89"/>
    </row>
    <row r="355" spans="2:19" ht="15" customHeight="1" x14ac:dyDescent="0.2">
      <c r="B355" s="143"/>
      <c r="C355" s="100" t="str">
        <f>IFERROR(IF(VLOOKUP(B355,'Job Openings'!$B$5:$I$1005,2,FALSE)=0,"",VLOOKUP(B355,'Job Openings'!$B$5:$I$1005,2,FALSE)),"")</f>
        <v/>
      </c>
      <c r="D355" s="100" t="str">
        <f>IFERROR(IF(VLOOKUP(B355,'Job Openings'!$B$5:$I$1005,3,FALSE)=0,"",VLOOKUP(B355,'Job Openings'!$B$5:$I$1005,3,FALSE)),"")</f>
        <v/>
      </c>
      <c r="E355" s="100" t="str">
        <f>IFERROR(IF(VLOOKUP(B355,'Job Openings'!$B$5:$I$1005,5,FALSE)=0,"",VLOOKUP(B355,'Job Openings'!$B$5:$I$1005,5,FALSE)),"")</f>
        <v/>
      </c>
      <c r="F355" s="53"/>
      <c r="G355" s="53"/>
      <c r="H355" s="54"/>
      <c r="I355" s="53"/>
      <c r="J355" s="53"/>
      <c r="K355" s="53"/>
      <c r="L355" s="53"/>
      <c r="M355" s="53"/>
      <c r="N355" s="144"/>
      <c r="O355" s="141"/>
      <c r="P355" s="53"/>
      <c r="Q355" s="53"/>
      <c r="R355" s="53"/>
      <c r="S355" s="89"/>
    </row>
    <row r="356" spans="2:19" ht="15" customHeight="1" x14ac:dyDescent="0.2">
      <c r="B356" s="143"/>
      <c r="C356" s="100" t="str">
        <f>IFERROR(IF(VLOOKUP(B356,'Job Openings'!$B$5:$I$1005,2,FALSE)=0,"",VLOOKUP(B356,'Job Openings'!$B$5:$I$1005,2,FALSE)),"")</f>
        <v/>
      </c>
      <c r="D356" s="100" t="str">
        <f>IFERROR(IF(VLOOKUP(B356,'Job Openings'!$B$5:$I$1005,3,FALSE)=0,"",VLOOKUP(B356,'Job Openings'!$B$5:$I$1005,3,FALSE)),"")</f>
        <v/>
      </c>
      <c r="E356" s="100" t="str">
        <f>IFERROR(IF(VLOOKUP(B356,'Job Openings'!$B$5:$I$1005,5,FALSE)=0,"",VLOOKUP(B356,'Job Openings'!$B$5:$I$1005,5,FALSE)),"")</f>
        <v/>
      </c>
      <c r="F356" s="53"/>
      <c r="G356" s="53"/>
      <c r="H356" s="54"/>
      <c r="I356" s="53"/>
      <c r="J356" s="53"/>
      <c r="K356" s="53"/>
      <c r="L356" s="53"/>
      <c r="M356" s="53"/>
      <c r="N356" s="144"/>
      <c r="O356" s="141"/>
      <c r="P356" s="53"/>
      <c r="Q356" s="53"/>
      <c r="R356" s="53"/>
      <c r="S356" s="89"/>
    </row>
    <row r="357" spans="2:19" ht="15" customHeight="1" x14ac:dyDescent="0.2">
      <c r="B357" s="143"/>
      <c r="C357" s="100" t="str">
        <f>IFERROR(IF(VLOOKUP(B357,'Job Openings'!$B$5:$I$1005,2,FALSE)=0,"",VLOOKUP(B357,'Job Openings'!$B$5:$I$1005,2,FALSE)),"")</f>
        <v/>
      </c>
      <c r="D357" s="100" t="str">
        <f>IFERROR(IF(VLOOKUP(B357,'Job Openings'!$B$5:$I$1005,3,FALSE)=0,"",VLOOKUP(B357,'Job Openings'!$B$5:$I$1005,3,FALSE)),"")</f>
        <v/>
      </c>
      <c r="E357" s="100" t="str">
        <f>IFERROR(IF(VLOOKUP(B357,'Job Openings'!$B$5:$I$1005,5,FALSE)=0,"",VLOOKUP(B357,'Job Openings'!$B$5:$I$1005,5,FALSE)),"")</f>
        <v/>
      </c>
      <c r="F357" s="53"/>
      <c r="G357" s="53"/>
      <c r="H357" s="54"/>
      <c r="I357" s="53"/>
      <c r="J357" s="53"/>
      <c r="K357" s="53"/>
      <c r="L357" s="53"/>
      <c r="M357" s="53"/>
      <c r="N357" s="144"/>
      <c r="O357" s="141"/>
      <c r="P357" s="53"/>
      <c r="Q357" s="53"/>
      <c r="R357" s="53"/>
      <c r="S357" s="89"/>
    </row>
    <row r="358" spans="2:19" ht="15" customHeight="1" x14ac:dyDescent="0.2">
      <c r="B358" s="143"/>
      <c r="C358" s="100" t="str">
        <f>IFERROR(IF(VLOOKUP(B358,'Job Openings'!$B$5:$I$1005,2,FALSE)=0,"",VLOOKUP(B358,'Job Openings'!$B$5:$I$1005,2,FALSE)),"")</f>
        <v/>
      </c>
      <c r="D358" s="100" t="str">
        <f>IFERROR(IF(VLOOKUP(B358,'Job Openings'!$B$5:$I$1005,3,FALSE)=0,"",VLOOKUP(B358,'Job Openings'!$B$5:$I$1005,3,FALSE)),"")</f>
        <v/>
      </c>
      <c r="E358" s="100" t="str">
        <f>IFERROR(IF(VLOOKUP(B358,'Job Openings'!$B$5:$I$1005,5,FALSE)=0,"",VLOOKUP(B358,'Job Openings'!$B$5:$I$1005,5,FALSE)),"")</f>
        <v/>
      </c>
      <c r="F358" s="53"/>
      <c r="G358" s="53"/>
      <c r="H358" s="54"/>
      <c r="I358" s="53"/>
      <c r="J358" s="53"/>
      <c r="K358" s="53"/>
      <c r="L358" s="53"/>
      <c r="M358" s="53"/>
      <c r="N358" s="144"/>
      <c r="O358" s="141"/>
      <c r="P358" s="53"/>
      <c r="Q358" s="53"/>
      <c r="R358" s="53"/>
      <c r="S358" s="89"/>
    </row>
    <row r="359" spans="2:19" ht="15" customHeight="1" x14ac:dyDescent="0.2">
      <c r="B359" s="143"/>
      <c r="C359" s="100" t="str">
        <f>IFERROR(IF(VLOOKUP(B359,'Job Openings'!$B$5:$I$1005,2,FALSE)=0,"",VLOOKUP(B359,'Job Openings'!$B$5:$I$1005,2,FALSE)),"")</f>
        <v/>
      </c>
      <c r="D359" s="100" t="str">
        <f>IFERROR(IF(VLOOKUP(B359,'Job Openings'!$B$5:$I$1005,3,FALSE)=0,"",VLOOKUP(B359,'Job Openings'!$B$5:$I$1005,3,FALSE)),"")</f>
        <v/>
      </c>
      <c r="E359" s="100" t="str">
        <f>IFERROR(IF(VLOOKUP(B359,'Job Openings'!$B$5:$I$1005,5,FALSE)=0,"",VLOOKUP(B359,'Job Openings'!$B$5:$I$1005,5,FALSE)),"")</f>
        <v/>
      </c>
      <c r="F359" s="53"/>
      <c r="G359" s="53"/>
      <c r="H359" s="54"/>
      <c r="I359" s="53"/>
      <c r="J359" s="53"/>
      <c r="K359" s="53"/>
      <c r="L359" s="53"/>
      <c r="M359" s="53"/>
      <c r="N359" s="144"/>
      <c r="O359" s="141"/>
      <c r="P359" s="53"/>
      <c r="Q359" s="53"/>
      <c r="R359" s="53"/>
      <c r="S359" s="89"/>
    </row>
    <row r="360" spans="2:19" ht="15" customHeight="1" x14ac:dyDescent="0.2">
      <c r="B360" s="143"/>
      <c r="C360" s="100" t="str">
        <f>IFERROR(IF(VLOOKUP(B360,'Job Openings'!$B$5:$I$1005,2,FALSE)=0,"",VLOOKUP(B360,'Job Openings'!$B$5:$I$1005,2,FALSE)),"")</f>
        <v/>
      </c>
      <c r="D360" s="100" t="str">
        <f>IFERROR(IF(VLOOKUP(B360,'Job Openings'!$B$5:$I$1005,3,FALSE)=0,"",VLOOKUP(B360,'Job Openings'!$B$5:$I$1005,3,FALSE)),"")</f>
        <v/>
      </c>
      <c r="E360" s="100" t="str">
        <f>IFERROR(IF(VLOOKUP(B360,'Job Openings'!$B$5:$I$1005,5,FALSE)=0,"",VLOOKUP(B360,'Job Openings'!$B$5:$I$1005,5,FALSE)),"")</f>
        <v/>
      </c>
      <c r="F360" s="53"/>
      <c r="G360" s="53"/>
      <c r="H360" s="54"/>
      <c r="I360" s="53"/>
      <c r="J360" s="53"/>
      <c r="K360" s="53"/>
      <c r="L360" s="53"/>
      <c r="M360" s="53"/>
      <c r="N360" s="144"/>
      <c r="O360" s="141"/>
      <c r="P360" s="53"/>
      <c r="Q360" s="53"/>
      <c r="R360" s="53"/>
      <c r="S360" s="89"/>
    </row>
    <row r="361" spans="2:19" ht="15" customHeight="1" x14ac:dyDescent="0.2">
      <c r="B361" s="143"/>
      <c r="C361" s="100" t="str">
        <f>IFERROR(IF(VLOOKUP(B361,'Job Openings'!$B$5:$I$1005,2,FALSE)=0,"",VLOOKUP(B361,'Job Openings'!$B$5:$I$1005,2,FALSE)),"")</f>
        <v/>
      </c>
      <c r="D361" s="100" t="str">
        <f>IFERROR(IF(VLOOKUP(B361,'Job Openings'!$B$5:$I$1005,3,FALSE)=0,"",VLOOKUP(B361,'Job Openings'!$B$5:$I$1005,3,FALSE)),"")</f>
        <v/>
      </c>
      <c r="E361" s="100" t="str">
        <f>IFERROR(IF(VLOOKUP(B361,'Job Openings'!$B$5:$I$1005,5,FALSE)=0,"",VLOOKUP(B361,'Job Openings'!$B$5:$I$1005,5,FALSE)),"")</f>
        <v/>
      </c>
      <c r="F361" s="53"/>
      <c r="G361" s="53"/>
      <c r="H361" s="54"/>
      <c r="I361" s="53"/>
      <c r="J361" s="53"/>
      <c r="K361" s="53"/>
      <c r="L361" s="53"/>
      <c r="M361" s="53"/>
      <c r="N361" s="144"/>
      <c r="O361" s="141"/>
      <c r="P361" s="53"/>
      <c r="Q361" s="53"/>
      <c r="R361" s="53"/>
      <c r="S361" s="89"/>
    </row>
    <row r="362" spans="2:19" ht="15" customHeight="1" x14ac:dyDescent="0.2">
      <c r="B362" s="143"/>
      <c r="C362" s="100" t="str">
        <f>IFERROR(IF(VLOOKUP(B362,'Job Openings'!$B$5:$I$1005,2,FALSE)=0,"",VLOOKUP(B362,'Job Openings'!$B$5:$I$1005,2,FALSE)),"")</f>
        <v/>
      </c>
      <c r="D362" s="100" t="str">
        <f>IFERROR(IF(VLOOKUP(B362,'Job Openings'!$B$5:$I$1005,3,FALSE)=0,"",VLOOKUP(B362,'Job Openings'!$B$5:$I$1005,3,FALSE)),"")</f>
        <v/>
      </c>
      <c r="E362" s="100" t="str">
        <f>IFERROR(IF(VLOOKUP(B362,'Job Openings'!$B$5:$I$1005,5,FALSE)=0,"",VLOOKUP(B362,'Job Openings'!$B$5:$I$1005,5,FALSE)),"")</f>
        <v/>
      </c>
      <c r="F362" s="53"/>
      <c r="G362" s="53"/>
      <c r="H362" s="54"/>
      <c r="I362" s="53"/>
      <c r="J362" s="53"/>
      <c r="K362" s="53"/>
      <c r="L362" s="53"/>
      <c r="M362" s="53"/>
      <c r="N362" s="144"/>
      <c r="O362" s="141"/>
      <c r="P362" s="53"/>
      <c r="Q362" s="53"/>
      <c r="R362" s="53"/>
      <c r="S362" s="89"/>
    </row>
    <row r="363" spans="2:19" ht="15" customHeight="1" x14ac:dyDescent="0.2">
      <c r="B363" s="143"/>
      <c r="C363" s="100" t="str">
        <f>IFERROR(IF(VLOOKUP(B363,'Job Openings'!$B$5:$I$1005,2,FALSE)=0,"",VLOOKUP(B363,'Job Openings'!$B$5:$I$1005,2,FALSE)),"")</f>
        <v/>
      </c>
      <c r="D363" s="100" t="str">
        <f>IFERROR(IF(VLOOKUP(B363,'Job Openings'!$B$5:$I$1005,3,FALSE)=0,"",VLOOKUP(B363,'Job Openings'!$B$5:$I$1005,3,FALSE)),"")</f>
        <v/>
      </c>
      <c r="E363" s="100" t="str">
        <f>IFERROR(IF(VLOOKUP(B363,'Job Openings'!$B$5:$I$1005,5,FALSE)=0,"",VLOOKUP(B363,'Job Openings'!$B$5:$I$1005,5,FALSE)),"")</f>
        <v/>
      </c>
      <c r="F363" s="53"/>
      <c r="G363" s="53"/>
      <c r="H363" s="54"/>
      <c r="I363" s="53"/>
      <c r="J363" s="53"/>
      <c r="K363" s="53"/>
      <c r="L363" s="53"/>
      <c r="M363" s="53"/>
      <c r="N363" s="144"/>
      <c r="O363" s="141"/>
      <c r="P363" s="53"/>
      <c r="Q363" s="53"/>
      <c r="R363" s="53"/>
      <c r="S363" s="89"/>
    </row>
    <row r="364" spans="2:19" ht="15" customHeight="1" x14ac:dyDescent="0.2">
      <c r="B364" s="143"/>
      <c r="C364" s="100" t="str">
        <f>IFERROR(IF(VLOOKUP(B364,'Job Openings'!$B$5:$I$1005,2,FALSE)=0,"",VLOOKUP(B364,'Job Openings'!$B$5:$I$1005,2,FALSE)),"")</f>
        <v/>
      </c>
      <c r="D364" s="100" t="str">
        <f>IFERROR(IF(VLOOKUP(B364,'Job Openings'!$B$5:$I$1005,3,FALSE)=0,"",VLOOKUP(B364,'Job Openings'!$B$5:$I$1005,3,FALSE)),"")</f>
        <v/>
      </c>
      <c r="E364" s="100" t="str">
        <f>IFERROR(IF(VLOOKUP(B364,'Job Openings'!$B$5:$I$1005,5,FALSE)=0,"",VLOOKUP(B364,'Job Openings'!$B$5:$I$1005,5,FALSE)),"")</f>
        <v/>
      </c>
      <c r="F364" s="53"/>
      <c r="G364" s="53"/>
      <c r="H364" s="54"/>
      <c r="I364" s="53"/>
      <c r="J364" s="53"/>
      <c r="K364" s="53"/>
      <c r="L364" s="53"/>
      <c r="M364" s="53"/>
      <c r="N364" s="144"/>
      <c r="O364" s="141"/>
      <c r="P364" s="53"/>
      <c r="Q364" s="53"/>
      <c r="R364" s="53"/>
      <c r="S364" s="89"/>
    </row>
    <row r="365" spans="2:19" ht="15" customHeight="1" x14ac:dyDescent="0.2">
      <c r="B365" s="143"/>
      <c r="C365" s="100" t="str">
        <f>IFERROR(IF(VLOOKUP(B365,'Job Openings'!$B$5:$I$1005,2,FALSE)=0,"",VLOOKUP(B365,'Job Openings'!$B$5:$I$1005,2,FALSE)),"")</f>
        <v/>
      </c>
      <c r="D365" s="100" t="str">
        <f>IFERROR(IF(VLOOKUP(B365,'Job Openings'!$B$5:$I$1005,3,FALSE)=0,"",VLOOKUP(B365,'Job Openings'!$B$5:$I$1005,3,FALSE)),"")</f>
        <v/>
      </c>
      <c r="E365" s="100" t="str">
        <f>IFERROR(IF(VLOOKUP(B365,'Job Openings'!$B$5:$I$1005,5,FALSE)=0,"",VLOOKUP(B365,'Job Openings'!$B$5:$I$1005,5,FALSE)),"")</f>
        <v/>
      </c>
      <c r="F365" s="53"/>
      <c r="G365" s="53"/>
      <c r="H365" s="54"/>
      <c r="I365" s="53"/>
      <c r="J365" s="53"/>
      <c r="K365" s="53"/>
      <c r="L365" s="53"/>
      <c r="M365" s="53"/>
      <c r="N365" s="144"/>
      <c r="O365" s="141"/>
      <c r="P365" s="53"/>
      <c r="Q365" s="53"/>
      <c r="R365" s="53"/>
      <c r="S365" s="89"/>
    </row>
    <row r="366" spans="2:19" ht="15" customHeight="1" x14ac:dyDescent="0.2">
      <c r="B366" s="143"/>
      <c r="C366" s="100" t="str">
        <f>IFERROR(IF(VLOOKUP(B366,'Job Openings'!$B$5:$I$1005,2,FALSE)=0,"",VLOOKUP(B366,'Job Openings'!$B$5:$I$1005,2,FALSE)),"")</f>
        <v/>
      </c>
      <c r="D366" s="100" t="str">
        <f>IFERROR(IF(VLOOKUP(B366,'Job Openings'!$B$5:$I$1005,3,FALSE)=0,"",VLOOKUP(B366,'Job Openings'!$B$5:$I$1005,3,FALSE)),"")</f>
        <v/>
      </c>
      <c r="E366" s="100" t="str">
        <f>IFERROR(IF(VLOOKUP(B366,'Job Openings'!$B$5:$I$1005,5,FALSE)=0,"",VLOOKUP(B366,'Job Openings'!$B$5:$I$1005,5,FALSE)),"")</f>
        <v/>
      </c>
      <c r="F366" s="53"/>
      <c r="G366" s="53"/>
      <c r="H366" s="54"/>
      <c r="I366" s="53"/>
      <c r="J366" s="53"/>
      <c r="K366" s="53"/>
      <c r="L366" s="53"/>
      <c r="M366" s="53"/>
      <c r="N366" s="144"/>
      <c r="O366" s="141"/>
      <c r="P366" s="53"/>
      <c r="Q366" s="53"/>
      <c r="R366" s="53"/>
      <c r="S366" s="89"/>
    </row>
    <row r="367" spans="2:19" ht="15" customHeight="1" x14ac:dyDescent="0.2">
      <c r="B367" s="143"/>
      <c r="C367" s="100" t="str">
        <f>IFERROR(IF(VLOOKUP(B367,'Job Openings'!$B$5:$I$1005,2,FALSE)=0,"",VLOOKUP(B367,'Job Openings'!$B$5:$I$1005,2,FALSE)),"")</f>
        <v/>
      </c>
      <c r="D367" s="100" t="str">
        <f>IFERROR(IF(VLOOKUP(B367,'Job Openings'!$B$5:$I$1005,3,FALSE)=0,"",VLOOKUP(B367,'Job Openings'!$B$5:$I$1005,3,FALSE)),"")</f>
        <v/>
      </c>
      <c r="E367" s="100" t="str">
        <f>IFERROR(IF(VLOOKUP(B367,'Job Openings'!$B$5:$I$1005,5,FALSE)=0,"",VLOOKUP(B367,'Job Openings'!$B$5:$I$1005,5,FALSE)),"")</f>
        <v/>
      </c>
      <c r="F367" s="53"/>
      <c r="G367" s="53"/>
      <c r="H367" s="54"/>
      <c r="I367" s="53"/>
      <c r="J367" s="53"/>
      <c r="K367" s="53"/>
      <c r="L367" s="53"/>
      <c r="M367" s="53"/>
      <c r="N367" s="144"/>
      <c r="O367" s="141"/>
      <c r="P367" s="53"/>
      <c r="Q367" s="53"/>
      <c r="R367" s="53"/>
      <c r="S367" s="89"/>
    </row>
    <row r="368" spans="2:19" ht="15" customHeight="1" x14ac:dyDescent="0.2">
      <c r="B368" s="143"/>
      <c r="C368" s="100" t="str">
        <f>IFERROR(IF(VLOOKUP(B368,'Job Openings'!$B$5:$I$1005,2,FALSE)=0,"",VLOOKUP(B368,'Job Openings'!$B$5:$I$1005,2,FALSE)),"")</f>
        <v/>
      </c>
      <c r="D368" s="100" t="str">
        <f>IFERROR(IF(VLOOKUP(B368,'Job Openings'!$B$5:$I$1005,3,FALSE)=0,"",VLOOKUP(B368,'Job Openings'!$B$5:$I$1005,3,FALSE)),"")</f>
        <v/>
      </c>
      <c r="E368" s="100" t="str">
        <f>IFERROR(IF(VLOOKUP(B368,'Job Openings'!$B$5:$I$1005,5,FALSE)=0,"",VLOOKUP(B368,'Job Openings'!$B$5:$I$1005,5,FALSE)),"")</f>
        <v/>
      </c>
      <c r="F368" s="53"/>
      <c r="G368" s="53"/>
      <c r="H368" s="54"/>
      <c r="I368" s="53"/>
      <c r="J368" s="53"/>
      <c r="K368" s="53"/>
      <c r="L368" s="53"/>
      <c r="M368" s="53"/>
      <c r="N368" s="144"/>
      <c r="O368" s="141"/>
      <c r="P368" s="53"/>
      <c r="Q368" s="53"/>
      <c r="R368" s="53"/>
      <c r="S368" s="89"/>
    </row>
    <row r="369" spans="2:19" ht="15" customHeight="1" x14ac:dyDescent="0.2">
      <c r="B369" s="143"/>
      <c r="C369" s="100" t="str">
        <f>IFERROR(IF(VLOOKUP(B369,'Job Openings'!$B$5:$I$1005,2,FALSE)=0,"",VLOOKUP(B369,'Job Openings'!$B$5:$I$1005,2,FALSE)),"")</f>
        <v/>
      </c>
      <c r="D369" s="100" t="str">
        <f>IFERROR(IF(VLOOKUP(B369,'Job Openings'!$B$5:$I$1005,3,FALSE)=0,"",VLOOKUP(B369,'Job Openings'!$B$5:$I$1005,3,FALSE)),"")</f>
        <v/>
      </c>
      <c r="E369" s="100" t="str">
        <f>IFERROR(IF(VLOOKUP(B369,'Job Openings'!$B$5:$I$1005,5,FALSE)=0,"",VLOOKUP(B369,'Job Openings'!$B$5:$I$1005,5,FALSE)),"")</f>
        <v/>
      </c>
      <c r="F369" s="53"/>
      <c r="G369" s="53"/>
      <c r="H369" s="54"/>
      <c r="I369" s="53"/>
      <c r="J369" s="53"/>
      <c r="K369" s="53"/>
      <c r="L369" s="53"/>
      <c r="M369" s="53"/>
      <c r="N369" s="144"/>
      <c r="O369" s="141"/>
      <c r="P369" s="53"/>
      <c r="Q369" s="53"/>
      <c r="R369" s="53"/>
      <c r="S369" s="89"/>
    </row>
    <row r="370" spans="2:19" ht="15" customHeight="1" x14ac:dyDescent="0.2">
      <c r="B370" s="143"/>
      <c r="C370" s="100" t="str">
        <f>IFERROR(IF(VLOOKUP(B370,'Job Openings'!$B$5:$I$1005,2,FALSE)=0,"",VLOOKUP(B370,'Job Openings'!$B$5:$I$1005,2,FALSE)),"")</f>
        <v/>
      </c>
      <c r="D370" s="100" t="str">
        <f>IFERROR(IF(VLOOKUP(B370,'Job Openings'!$B$5:$I$1005,3,FALSE)=0,"",VLOOKUP(B370,'Job Openings'!$B$5:$I$1005,3,FALSE)),"")</f>
        <v/>
      </c>
      <c r="E370" s="100" t="str">
        <f>IFERROR(IF(VLOOKUP(B370,'Job Openings'!$B$5:$I$1005,5,FALSE)=0,"",VLOOKUP(B370,'Job Openings'!$B$5:$I$1005,5,FALSE)),"")</f>
        <v/>
      </c>
      <c r="F370" s="53"/>
      <c r="G370" s="53"/>
      <c r="H370" s="54"/>
      <c r="I370" s="53"/>
      <c r="J370" s="53"/>
      <c r="K370" s="53"/>
      <c r="L370" s="53"/>
      <c r="M370" s="53"/>
      <c r="N370" s="144"/>
      <c r="O370" s="141"/>
      <c r="P370" s="53"/>
      <c r="Q370" s="53"/>
      <c r="R370" s="53"/>
      <c r="S370" s="89"/>
    </row>
    <row r="371" spans="2:19" ht="15" customHeight="1" x14ac:dyDescent="0.2">
      <c r="B371" s="143"/>
      <c r="C371" s="100" t="str">
        <f>IFERROR(IF(VLOOKUP(B371,'Job Openings'!$B$5:$I$1005,2,FALSE)=0,"",VLOOKUP(B371,'Job Openings'!$B$5:$I$1005,2,FALSE)),"")</f>
        <v/>
      </c>
      <c r="D371" s="100" t="str">
        <f>IFERROR(IF(VLOOKUP(B371,'Job Openings'!$B$5:$I$1005,3,FALSE)=0,"",VLOOKUP(B371,'Job Openings'!$B$5:$I$1005,3,FALSE)),"")</f>
        <v/>
      </c>
      <c r="E371" s="100" t="str">
        <f>IFERROR(IF(VLOOKUP(B371,'Job Openings'!$B$5:$I$1005,5,FALSE)=0,"",VLOOKUP(B371,'Job Openings'!$B$5:$I$1005,5,FALSE)),"")</f>
        <v/>
      </c>
      <c r="F371" s="53"/>
      <c r="G371" s="53"/>
      <c r="H371" s="54"/>
      <c r="I371" s="53"/>
      <c r="J371" s="53"/>
      <c r="K371" s="53"/>
      <c r="L371" s="53"/>
      <c r="M371" s="53"/>
      <c r="N371" s="144"/>
      <c r="O371" s="141"/>
      <c r="P371" s="53"/>
      <c r="Q371" s="53"/>
      <c r="R371" s="53"/>
      <c r="S371" s="89"/>
    </row>
    <row r="372" spans="2:19" ht="15" customHeight="1" x14ac:dyDescent="0.2">
      <c r="B372" s="143"/>
      <c r="C372" s="100" t="str">
        <f>IFERROR(IF(VLOOKUP(B372,'Job Openings'!$B$5:$I$1005,2,FALSE)=0,"",VLOOKUP(B372,'Job Openings'!$B$5:$I$1005,2,FALSE)),"")</f>
        <v/>
      </c>
      <c r="D372" s="100" t="str">
        <f>IFERROR(IF(VLOOKUP(B372,'Job Openings'!$B$5:$I$1005,3,FALSE)=0,"",VLOOKUP(B372,'Job Openings'!$B$5:$I$1005,3,FALSE)),"")</f>
        <v/>
      </c>
      <c r="E372" s="100" t="str">
        <f>IFERROR(IF(VLOOKUP(B372,'Job Openings'!$B$5:$I$1005,5,FALSE)=0,"",VLOOKUP(B372,'Job Openings'!$B$5:$I$1005,5,FALSE)),"")</f>
        <v/>
      </c>
      <c r="F372" s="53"/>
      <c r="G372" s="53"/>
      <c r="H372" s="54"/>
      <c r="I372" s="53"/>
      <c r="J372" s="53"/>
      <c r="K372" s="53"/>
      <c r="L372" s="53"/>
      <c r="M372" s="53"/>
      <c r="N372" s="144"/>
      <c r="O372" s="141"/>
      <c r="P372" s="53"/>
      <c r="Q372" s="53"/>
      <c r="R372" s="53"/>
      <c r="S372" s="89"/>
    </row>
    <row r="373" spans="2:19" ht="15" customHeight="1" x14ac:dyDescent="0.2">
      <c r="B373" s="143"/>
      <c r="C373" s="100" t="str">
        <f>IFERROR(IF(VLOOKUP(B373,'Job Openings'!$B$5:$I$1005,2,FALSE)=0,"",VLOOKUP(B373,'Job Openings'!$B$5:$I$1005,2,FALSE)),"")</f>
        <v/>
      </c>
      <c r="D373" s="100" t="str">
        <f>IFERROR(IF(VLOOKUP(B373,'Job Openings'!$B$5:$I$1005,3,FALSE)=0,"",VLOOKUP(B373,'Job Openings'!$B$5:$I$1005,3,FALSE)),"")</f>
        <v/>
      </c>
      <c r="E373" s="100" t="str">
        <f>IFERROR(IF(VLOOKUP(B373,'Job Openings'!$B$5:$I$1005,5,FALSE)=0,"",VLOOKUP(B373,'Job Openings'!$B$5:$I$1005,5,FALSE)),"")</f>
        <v/>
      </c>
      <c r="F373" s="53"/>
      <c r="G373" s="53"/>
      <c r="H373" s="54"/>
      <c r="I373" s="53"/>
      <c r="J373" s="53"/>
      <c r="K373" s="53"/>
      <c r="L373" s="53"/>
      <c r="M373" s="53"/>
      <c r="N373" s="144"/>
      <c r="O373" s="141"/>
      <c r="P373" s="53"/>
      <c r="Q373" s="53"/>
      <c r="R373" s="53"/>
      <c r="S373" s="89"/>
    </row>
    <row r="374" spans="2:19" ht="15" customHeight="1" x14ac:dyDescent="0.2">
      <c r="B374" s="143"/>
      <c r="C374" s="100" t="str">
        <f>IFERROR(IF(VLOOKUP(B374,'Job Openings'!$B$5:$I$1005,2,FALSE)=0,"",VLOOKUP(B374,'Job Openings'!$B$5:$I$1005,2,FALSE)),"")</f>
        <v/>
      </c>
      <c r="D374" s="100" t="str">
        <f>IFERROR(IF(VLOOKUP(B374,'Job Openings'!$B$5:$I$1005,3,FALSE)=0,"",VLOOKUP(B374,'Job Openings'!$B$5:$I$1005,3,FALSE)),"")</f>
        <v/>
      </c>
      <c r="E374" s="100" t="str">
        <f>IFERROR(IF(VLOOKUP(B374,'Job Openings'!$B$5:$I$1005,5,FALSE)=0,"",VLOOKUP(B374,'Job Openings'!$B$5:$I$1005,5,FALSE)),"")</f>
        <v/>
      </c>
      <c r="F374" s="53"/>
      <c r="G374" s="53"/>
      <c r="H374" s="54"/>
      <c r="I374" s="53"/>
      <c r="J374" s="53"/>
      <c r="K374" s="53"/>
      <c r="L374" s="53"/>
      <c r="M374" s="53"/>
      <c r="N374" s="144"/>
      <c r="O374" s="141"/>
      <c r="P374" s="53"/>
      <c r="Q374" s="53"/>
      <c r="R374" s="53"/>
      <c r="S374" s="89"/>
    </row>
    <row r="375" spans="2:19" ht="15" customHeight="1" x14ac:dyDescent="0.2">
      <c r="B375" s="143"/>
      <c r="C375" s="100" t="str">
        <f>IFERROR(IF(VLOOKUP(B375,'Job Openings'!$B$5:$I$1005,2,FALSE)=0,"",VLOOKUP(B375,'Job Openings'!$B$5:$I$1005,2,FALSE)),"")</f>
        <v/>
      </c>
      <c r="D375" s="100" t="str">
        <f>IFERROR(IF(VLOOKUP(B375,'Job Openings'!$B$5:$I$1005,3,FALSE)=0,"",VLOOKUP(B375,'Job Openings'!$B$5:$I$1005,3,FALSE)),"")</f>
        <v/>
      </c>
      <c r="E375" s="100" t="str">
        <f>IFERROR(IF(VLOOKUP(B375,'Job Openings'!$B$5:$I$1005,5,FALSE)=0,"",VLOOKUP(B375,'Job Openings'!$B$5:$I$1005,5,FALSE)),"")</f>
        <v/>
      </c>
      <c r="F375" s="53"/>
      <c r="G375" s="53"/>
      <c r="H375" s="54"/>
      <c r="I375" s="53"/>
      <c r="J375" s="53"/>
      <c r="K375" s="53"/>
      <c r="L375" s="53"/>
      <c r="M375" s="53"/>
      <c r="N375" s="144"/>
      <c r="O375" s="141"/>
      <c r="P375" s="53"/>
      <c r="Q375" s="53"/>
      <c r="R375" s="53"/>
      <c r="S375" s="89"/>
    </row>
    <row r="376" spans="2:19" ht="15" customHeight="1" x14ac:dyDescent="0.2">
      <c r="B376" s="143"/>
      <c r="C376" s="100" t="str">
        <f>IFERROR(IF(VLOOKUP(B376,'Job Openings'!$B$5:$I$1005,2,FALSE)=0,"",VLOOKUP(B376,'Job Openings'!$B$5:$I$1005,2,FALSE)),"")</f>
        <v/>
      </c>
      <c r="D376" s="100" t="str">
        <f>IFERROR(IF(VLOOKUP(B376,'Job Openings'!$B$5:$I$1005,3,FALSE)=0,"",VLOOKUP(B376,'Job Openings'!$B$5:$I$1005,3,FALSE)),"")</f>
        <v/>
      </c>
      <c r="E376" s="100" t="str">
        <f>IFERROR(IF(VLOOKUP(B376,'Job Openings'!$B$5:$I$1005,5,FALSE)=0,"",VLOOKUP(B376,'Job Openings'!$B$5:$I$1005,5,FALSE)),"")</f>
        <v/>
      </c>
      <c r="F376" s="53"/>
      <c r="G376" s="53"/>
      <c r="H376" s="54"/>
      <c r="I376" s="53"/>
      <c r="J376" s="53"/>
      <c r="K376" s="53"/>
      <c r="L376" s="53"/>
      <c r="M376" s="53"/>
      <c r="N376" s="144"/>
      <c r="O376" s="141"/>
      <c r="P376" s="53"/>
      <c r="Q376" s="53"/>
      <c r="R376" s="53"/>
      <c r="S376" s="89"/>
    </row>
    <row r="377" spans="2:19" ht="15" customHeight="1" x14ac:dyDescent="0.2">
      <c r="B377" s="143"/>
      <c r="C377" s="100" t="str">
        <f>IFERROR(IF(VLOOKUP(B377,'Job Openings'!$B$5:$I$1005,2,FALSE)=0,"",VLOOKUP(B377,'Job Openings'!$B$5:$I$1005,2,FALSE)),"")</f>
        <v/>
      </c>
      <c r="D377" s="100" t="str">
        <f>IFERROR(IF(VLOOKUP(B377,'Job Openings'!$B$5:$I$1005,3,FALSE)=0,"",VLOOKUP(B377,'Job Openings'!$B$5:$I$1005,3,FALSE)),"")</f>
        <v/>
      </c>
      <c r="E377" s="100" t="str">
        <f>IFERROR(IF(VLOOKUP(B377,'Job Openings'!$B$5:$I$1005,5,FALSE)=0,"",VLOOKUP(B377,'Job Openings'!$B$5:$I$1005,5,FALSE)),"")</f>
        <v/>
      </c>
      <c r="F377" s="53"/>
      <c r="G377" s="53"/>
      <c r="H377" s="54"/>
      <c r="I377" s="53"/>
      <c r="J377" s="53"/>
      <c r="K377" s="53"/>
      <c r="L377" s="53"/>
      <c r="M377" s="53"/>
      <c r="N377" s="144"/>
      <c r="O377" s="141"/>
      <c r="P377" s="53"/>
      <c r="Q377" s="53"/>
      <c r="R377" s="53"/>
      <c r="S377" s="89"/>
    </row>
    <row r="378" spans="2:19" ht="15" customHeight="1" x14ac:dyDescent="0.2">
      <c r="B378" s="143"/>
      <c r="C378" s="100" t="str">
        <f>IFERROR(IF(VLOOKUP(B378,'Job Openings'!$B$5:$I$1005,2,FALSE)=0,"",VLOOKUP(B378,'Job Openings'!$B$5:$I$1005,2,FALSE)),"")</f>
        <v/>
      </c>
      <c r="D378" s="100" t="str">
        <f>IFERROR(IF(VLOOKUP(B378,'Job Openings'!$B$5:$I$1005,3,FALSE)=0,"",VLOOKUP(B378,'Job Openings'!$B$5:$I$1005,3,FALSE)),"")</f>
        <v/>
      </c>
      <c r="E378" s="100" t="str">
        <f>IFERROR(IF(VLOOKUP(B378,'Job Openings'!$B$5:$I$1005,5,FALSE)=0,"",VLOOKUP(B378,'Job Openings'!$B$5:$I$1005,5,FALSE)),"")</f>
        <v/>
      </c>
      <c r="F378" s="53"/>
      <c r="G378" s="53"/>
      <c r="H378" s="54"/>
      <c r="I378" s="53"/>
      <c r="J378" s="53"/>
      <c r="K378" s="53"/>
      <c r="L378" s="53"/>
      <c r="M378" s="53"/>
      <c r="N378" s="144"/>
      <c r="O378" s="141"/>
      <c r="P378" s="53"/>
      <c r="Q378" s="53"/>
      <c r="R378" s="53"/>
      <c r="S378" s="89"/>
    </row>
    <row r="379" spans="2:19" ht="15" customHeight="1" x14ac:dyDescent="0.2">
      <c r="B379" s="143"/>
      <c r="C379" s="100" t="str">
        <f>IFERROR(IF(VLOOKUP(B379,'Job Openings'!$B$5:$I$1005,2,FALSE)=0,"",VLOOKUP(B379,'Job Openings'!$B$5:$I$1005,2,FALSE)),"")</f>
        <v/>
      </c>
      <c r="D379" s="100" t="str">
        <f>IFERROR(IF(VLOOKUP(B379,'Job Openings'!$B$5:$I$1005,3,FALSE)=0,"",VLOOKUP(B379,'Job Openings'!$B$5:$I$1005,3,FALSE)),"")</f>
        <v/>
      </c>
      <c r="E379" s="100" t="str">
        <f>IFERROR(IF(VLOOKUP(B379,'Job Openings'!$B$5:$I$1005,5,FALSE)=0,"",VLOOKUP(B379,'Job Openings'!$B$5:$I$1005,5,FALSE)),"")</f>
        <v/>
      </c>
      <c r="F379" s="53"/>
      <c r="G379" s="53"/>
      <c r="H379" s="54"/>
      <c r="I379" s="53"/>
      <c r="J379" s="53"/>
      <c r="K379" s="53"/>
      <c r="L379" s="53"/>
      <c r="M379" s="53"/>
      <c r="N379" s="144"/>
      <c r="O379" s="141"/>
      <c r="P379" s="53"/>
      <c r="Q379" s="53"/>
      <c r="R379" s="53"/>
      <c r="S379" s="89"/>
    </row>
    <row r="380" spans="2:19" ht="15" customHeight="1" x14ac:dyDescent="0.2">
      <c r="B380" s="143"/>
      <c r="C380" s="100" t="str">
        <f>IFERROR(IF(VLOOKUP(B380,'Job Openings'!$B$5:$I$1005,2,FALSE)=0,"",VLOOKUP(B380,'Job Openings'!$B$5:$I$1005,2,FALSE)),"")</f>
        <v/>
      </c>
      <c r="D380" s="100" t="str">
        <f>IFERROR(IF(VLOOKUP(B380,'Job Openings'!$B$5:$I$1005,3,FALSE)=0,"",VLOOKUP(B380,'Job Openings'!$B$5:$I$1005,3,FALSE)),"")</f>
        <v/>
      </c>
      <c r="E380" s="100" t="str">
        <f>IFERROR(IF(VLOOKUP(B380,'Job Openings'!$B$5:$I$1005,5,FALSE)=0,"",VLOOKUP(B380,'Job Openings'!$B$5:$I$1005,5,FALSE)),"")</f>
        <v/>
      </c>
      <c r="F380" s="53"/>
      <c r="G380" s="53"/>
      <c r="H380" s="54"/>
      <c r="I380" s="53"/>
      <c r="J380" s="53"/>
      <c r="K380" s="53"/>
      <c r="L380" s="53"/>
      <c r="M380" s="53"/>
      <c r="N380" s="144"/>
      <c r="O380" s="141"/>
      <c r="P380" s="53"/>
      <c r="Q380" s="53"/>
      <c r="R380" s="53"/>
      <c r="S380" s="89"/>
    </row>
    <row r="381" spans="2:19" ht="15" customHeight="1" x14ac:dyDescent="0.2">
      <c r="B381" s="143"/>
      <c r="C381" s="100" t="str">
        <f>IFERROR(IF(VLOOKUP(B381,'Job Openings'!$B$5:$I$1005,2,FALSE)=0,"",VLOOKUP(B381,'Job Openings'!$B$5:$I$1005,2,FALSE)),"")</f>
        <v/>
      </c>
      <c r="D381" s="100" t="str">
        <f>IFERROR(IF(VLOOKUP(B381,'Job Openings'!$B$5:$I$1005,3,FALSE)=0,"",VLOOKUP(B381,'Job Openings'!$B$5:$I$1005,3,FALSE)),"")</f>
        <v/>
      </c>
      <c r="E381" s="100" t="str">
        <f>IFERROR(IF(VLOOKUP(B381,'Job Openings'!$B$5:$I$1005,5,FALSE)=0,"",VLOOKUP(B381,'Job Openings'!$B$5:$I$1005,5,FALSE)),"")</f>
        <v/>
      </c>
      <c r="F381" s="53"/>
      <c r="G381" s="53"/>
      <c r="H381" s="54"/>
      <c r="I381" s="53"/>
      <c r="J381" s="53"/>
      <c r="K381" s="53"/>
      <c r="L381" s="53"/>
      <c r="M381" s="53"/>
      <c r="N381" s="144"/>
      <c r="O381" s="141"/>
      <c r="P381" s="53"/>
      <c r="Q381" s="53"/>
      <c r="R381" s="53"/>
      <c r="S381" s="89"/>
    </row>
    <row r="382" spans="2:19" ht="15" customHeight="1" x14ac:dyDescent="0.2">
      <c r="B382" s="143"/>
      <c r="C382" s="100" t="str">
        <f>IFERROR(IF(VLOOKUP(B382,'Job Openings'!$B$5:$I$1005,2,FALSE)=0,"",VLOOKUP(B382,'Job Openings'!$B$5:$I$1005,2,FALSE)),"")</f>
        <v/>
      </c>
      <c r="D382" s="100" t="str">
        <f>IFERROR(IF(VLOOKUP(B382,'Job Openings'!$B$5:$I$1005,3,FALSE)=0,"",VLOOKUP(B382,'Job Openings'!$B$5:$I$1005,3,FALSE)),"")</f>
        <v/>
      </c>
      <c r="E382" s="100" t="str">
        <f>IFERROR(IF(VLOOKUP(B382,'Job Openings'!$B$5:$I$1005,5,FALSE)=0,"",VLOOKUP(B382,'Job Openings'!$B$5:$I$1005,5,FALSE)),"")</f>
        <v/>
      </c>
      <c r="F382" s="53"/>
      <c r="G382" s="53"/>
      <c r="H382" s="54"/>
      <c r="I382" s="53"/>
      <c r="J382" s="53"/>
      <c r="K382" s="53"/>
      <c r="L382" s="53"/>
      <c r="M382" s="53"/>
      <c r="N382" s="144"/>
      <c r="O382" s="141"/>
      <c r="P382" s="53"/>
      <c r="Q382" s="53"/>
      <c r="R382" s="53"/>
      <c r="S382" s="89"/>
    </row>
    <row r="383" spans="2:19" ht="15" customHeight="1" x14ac:dyDescent="0.2">
      <c r="B383" s="143"/>
      <c r="C383" s="100" t="str">
        <f>IFERROR(IF(VLOOKUP(B383,'Job Openings'!$B$5:$I$1005,2,FALSE)=0,"",VLOOKUP(B383,'Job Openings'!$B$5:$I$1005,2,FALSE)),"")</f>
        <v/>
      </c>
      <c r="D383" s="100" t="str">
        <f>IFERROR(IF(VLOOKUP(B383,'Job Openings'!$B$5:$I$1005,3,FALSE)=0,"",VLOOKUP(B383,'Job Openings'!$B$5:$I$1005,3,FALSE)),"")</f>
        <v/>
      </c>
      <c r="E383" s="100" t="str">
        <f>IFERROR(IF(VLOOKUP(B383,'Job Openings'!$B$5:$I$1005,5,FALSE)=0,"",VLOOKUP(B383,'Job Openings'!$B$5:$I$1005,5,FALSE)),"")</f>
        <v/>
      </c>
      <c r="F383" s="53"/>
      <c r="G383" s="53"/>
      <c r="H383" s="54"/>
      <c r="I383" s="53"/>
      <c r="J383" s="53"/>
      <c r="K383" s="53"/>
      <c r="L383" s="53"/>
      <c r="M383" s="53"/>
      <c r="N383" s="144"/>
      <c r="O383" s="141"/>
      <c r="P383" s="53"/>
      <c r="Q383" s="53"/>
      <c r="R383" s="53"/>
      <c r="S383" s="89"/>
    </row>
    <row r="384" spans="2:19" ht="15" customHeight="1" x14ac:dyDescent="0.2">
      <c r="B384" s="143"/>
      <c r="C384" s="100" t="str">
        <f>IFERROR(IF(VLOOKUP(B384,'Job Openings'!$B$5:$I$1005,2,FALSE)=0,"",VLOOKUP(B384,'Job Openings'!$B$5:$I$1005,2,FALSE)),"")</f>
        <v/>
      </c>
      <c r="D384" s="100" t="str">
        <f>IFERROR(IF(VLOOKUP(B384,'Job Openings'!$B$5:$I$1005,3,FALSE)=0,"",VLOOKUP(B384,'Job Openings'!$B$5:$I$1005,3,FALSE)),"")</f>
        <v/>
      </c>
      <c r="E384" s="100" t="str">
        <f>IFERROR(IF(VLOOKUP(B384,'Job Openings'!$B$5:$I$1005,5,FALSE)=0,"",VLOOKUP(B384,'Job Openings'!$B$5:$I$1005,5,FALSE)),"")</f>
        <v/>
      </c>
      <c r="F384" s="53"/>
      <c r="G384" s="53"/>
      <c r="H384" s="54"/>
      <c r="I384" s="53"/>
      <c r="J384" s="53"/>
      <c r="K384" s="53"/>
      <c r="L384" s="53"/>
      <c r="M384" s="53"/>
      <c r="N384" s="144"/>
      <c r="O384" s="141"/>
      <c r="P384" s="53"/>
      <c r="Q384" s="53"/>
      <c r="R384" s="53"/>
      <c r="S384" s="89"/>
    </row>
    <row r="385" spans="2:19" ht="15" customHeight="1" x14ac:dyDescent="0.2">
      <c r="B385" s="143"/>
      <c r="C385" s="100" t="str">
        <f>IFERROR(IF(VLOOKUP(B385,'Job Openings'!$B$5:$I$1005,2,FALSE)=0,"",VLOOKUP(B385,'Job Openings'!$B$5:$I$1005,2,FALSE)),"")</f>
        <v/>
      </c>
      <c r="D385" s="100" t="str">
        <f>IFERROR(IF(VLOOKUP(B385,'Job Openings'!$B$5:$I$1005,3,FALSE)=0,"",VLOOKUP(B385,'Job Openings'!$B$5:$I$1005,3,FALSE)),"")</f>
        <v/>
      </c>
      <c r="E385" s="100" t="str">
        <f>IFERROR(IF(VLOOKUP(B385,'Job Openings'!$B$5:$I$1005,5,FALSE)=0,"",VLOOKUP(B385,'Job Openings'!$B$5:$I$1005,5,FALSE)),"")</f>
        <v/>
      </c>
      <c r="F385" s="53"/>
      <c r="G385" s="53"/>
      <c r="H385" s="54"/>
      <c r="I385" s="53"/>
      <c r="J385" s="53"/>
      <c r="K385" s="53"/>
      <c r="L385" s="53"/>
      <c r="M385" s="53"/>
      <c r="N385" s="144"/>
      <c r="O385" s="141"/>
      <c r="P385" s="53"/>
      <c r="Q385" s="53"/>
      <c r="R385" s="53"/>
      <c r="S385" s="89"/>
    </row>
    <row r="386" spans="2:19" ht="15" customHeight="1" x14ac:dyDescent="0.2">
      <c r="B386" s="143"/>
      <c r="C386" s="100" t="str">
        <f>IFERROR(IF(VLOOKUP(B386,'Job Openings'!$B$5:$I$1005,2,FALSE)=0,"",VLOOKUP(B386,'Job Openings'!$B$5:$I$1005,2,FALSE)),"")</f>
        <v/>
      </c>
      <c r="D386" s="100" t="str">
        <f>IFERROR(IF(VLOOKUP(B386,'Job Openings'!$B$5:$I$1005,3,FALSE)=0,"",VLOOKUP(B386,'Job Openings'!$B$5:$I$1005,3,FALSE)),"")</f>
        <v/>
      </c>
      <c r="E386" s="100" t="str">
        <f>IFERROR(IF(VLOOKUP(B386,'Job Openings'!$B$5:$I$1005,5,FALSE)=0,"",VLOOKUP(B386,'Job Openings'!$B$5:$I$1005,5,FALSE)),"")</f>
        <v/>
      </c>
      <c r="F386" s="53"/>
      <c r="G386" s="53"/>
      <c r="H386" s="54"/>
      <c r="I386" s="53"/>
      <c r="J386" s="53"/>
      <c r="K386" s="53"/>
      <c r="L386" s="53"/>
      <c r="M386" s="53"/>
      <c r="N386" s="144"/>
      <c r="O386" s="141"/>
      <c r="P386" s="53"/>
      <c r="Q386" s="53"/>
      <c r="R386" s="53"/>
      <c r="S386" s="89"/>
    </row>
    <row r="387" spans="2:19" ht="15" customHeight="1" x14ac:dyDescent="0.2">
      <c r="B387" s="143"/>
      <c r="C387" s="100" t="str">
        <f>IFERROR(IF(VLOOKUP(B387,'Job Openings'!$B$5:$I$1005,2,FALSE)=0,"",VLOOKUP(B387,'Job Openings'!$B$5:$I$1005,2,FALSE)),"")</f>
        <v/>
      </c>
      <c r="D387" s="100" t="str">
        <f>IFERROR(IF(VLOOKUP(B387,'Job Openings'!$B$5:$I$1005,3,FALSE)=0,"",VLOOKUP(B387,'Job Openings'!$B$5:$I$1005,3,FALSE)),"")</f>
        <v/>
      </c>
      <c r="E387" s="100" t="str">
        <f>IFERROR(IF(VLOOKUP(B387,'Job Openings'!$B$5:$I$1005,5,FALSE)=0,"",VLOOKUP(B387,'Job Openings'!$B$5:$I$1005,5,FALSE)),"")</f>
        <v/>
      </c>
      <c r="F387" s="53"/>
      <c r="G387" s="53"/>
      <c r="H387" s="54"/>
      <c r="I387" s="53"/>
      <c r="J387" s="53"/>
      <c r="K387" s="53"/>
      <c r="L387" s="53"/>
      <c r="M387" s="53"/>
      <c r="N387" s="144"/>
      <c r="O387" s="141"/>
      <c r="P387" s="53"/>
      <c r="Q387" s="53"/>
      <c r="R387" s="53"/>
      <c r="S387" s="89"/>
    </row>
    <row r="388" spans="2:19" ht="15" customHeight="1" x14ac:dyDescent="0.2">
      <c r="B388" s="143"/>
      <c r="C388" s="100" t="str">
        <f>IFERROR(IF(VLOOKUP(B388,'Job Openings'!$B$5:$I$1005,2,FALSE)=0,"",VLOOKUP(B388,'Job Openings'!$B$5:$I$1005,2,FALSE)),"")</f>
        <v/>
      </c>
      <c r="D388" s="100" t="str">
        <f>IFERROR(IF(VLOOKUP(B388,'Job Openings'!$B$5:$I$1005,3,FALSE)=0,"",VLOOKUP(B388,'Job Openings'!$B$5:$I$1005,3,FALSE)),"")</f>
        <v/>
      </c>
      <c r="E388" s="100" t="str">
        <f>IFERROR(IF(VLOOKUP(B388,'Job Openings'!$B$5:$I$1005,5,FALSE)=0,"",VLOOKUP(B388,'Job Openings'!$B$5:$I$1005,5,FALSE)),"")</f>
        <v/>
      </c>
      <c r="F388" s="53"/>
      <c r="G388" s="53"/>
      <c r="H388" s="54"/>
      <c r="I388" s="53"/>
      <c r="J388" s="53"/>
      <c r="K388" s="53"/>
      <c r="L388" s="53"/>
      <c r="M388" s="53"/>
      <c r="N388" s="144"/>
      <c r="O388" s="141"/>
      <c r="P388" s="53"/>
      <c r="Q388" s="53"/>
      <c r="R388" s="53"/>
      <c r="S388" s="89"/>
    </row>
    <row r="389" spans="2:19" ht="15" customHeight="1" x14ac:dyDescent="0.2">
      <c r="B389" s="143"/>
      <c r="C389" s="100" t="str">
        <f>IFERROR(IF(VLOOKUP(B389,'Job Openings'!$B$5:$I$1005,2,FALSE)=0,"",VLOOKUP(B389,'Job Openings'!$B$5:$I$1005,2,FALSE)),"")</f>
        <v/>
      </c>
      <c r="D389" s="100" t="str">
        <f>IFERROR(IF(VLOOKUP(B389,'Job Openings'!$B$5:$I$1005,3,FALSE)=0,"",VLOOKUP(B389,'Job Openings'!$B$5:$I$1005,3,FALSE)),"")</f>
        <v/>
      </c>
      <c r="E389" s="100" t="str">
        <f>IFERROR(IF(VLOOKUP(B389,'Job Openings'!$B$5:$I$1005,5,FALSE)=0,"",VLOOKUP(B389,'Job Openings'!$B$5:$I$1005,5,FALSE)),"")</f>
        <v/>
      </c>
      <c r="F389" s="53"/>
      <c r="G389" s="53"/>
      <c r="H389" s="54"/>
      <c r="I389" s="53"/>
      <c r="J389" s="53"/>
      <c r="K389" s="53"/>
      <c r="L389" s="53"/>
      <c r="M389" s="53"/>
      <c r="N389" s="144"/>
      <c r="O389" s="141"/>
      <c r="P389" s="53"/>
      <c r="Q389" s="53"/>
      <c r="R389" s="53"/>
      <c r="S389" s="89"/>
    </row>
    <row r="390" spans="2:19" ht="15" customHeight="1" x14ac:dyDescent="0.2">
      <c r="B390" s="143"/>
      <c r="C390" s="100" t="str">
        <f>IFERROR(IF(VLOOKUP(B390,'Job Openings'!$B$5:$I$1005,2,FALSE)=0,"",VLOOKUP(B390,'Job Openings'!$B$5:$I$1005,2,FALSE)),"")</f>
        <v/>
      </c>
      <c r="D390" s="100" t="str">
        <f>IFERROR(IF(VLOOKUP(B390,'Job Openings'!$B$5:$I$1005,3,FALSE)=0,"",VLOOKUP(B390,'Job Openings'!$B$5:$I$1005,3,FALSE)),"")</f>
        <v/>
      </c>
      <c r="E390" s="100" t="str">
        <f>IFERROR(IF(VLOOKUP(B390,'Job Openings'!$B$5:$I$1005,5,FALSE)=0,"",VLOOKUP(B390,'Job Openings'!$B$5:$I$1005,5,FALSE)),"")</f>
        <v/>
      </c>
      <c r="F390" s="53"/>
      <c r="G390" s="53"/>
      <c r="H390" s="54"/>
      <c r="I390" s="53"/>
      <c r="J390" s="53"/>
      <c r="K390" s="53"/>
      <c r="L390" s="53"/>
      <c r="M390" s="53"/>
      <c r="N390" s="144"/>
      <c r="O390" s="141"/>
      <c r="P390" s="53"/>
      <c r="Q390" s="53"/>
      <c r="R390" s="53"/>
      <c r="S390" s="89"/>
    </row>
    <row r="391" spans="2:19" ht="15" customHeight="1" x14ac:dyDescent="0.2">
      <c r="B391" s="143"/>
      <c r="C391" s="100" t="str">
        <f>IFERROR(IF(VLOOKUP(B391,'Job Openings'!$B$5:$I$1005,2,FALSE)=0,"",VLOOKUP(B391,'Job Openings'!$B$5:$I$1005,2,FALSE)),"")</f>
        <v/>
      </c>
      <c r="D391" s="100" t="str">
        <f>IFERROR(IF(VLOOKUP(B391,'Job Openings'!$B$5:$I$1005,3,FALSE)=0,"",VLOOKUP(B391,'Job Openings'!$B$5:$I$1005,3,FALSE)),"")</f>
        <v/>
      </c>
      <c r="E391" s="100" t="str">
        <f>IFERROR(IF(VLOOKUP(B391,'Job Openings'!$B$5:$I$1005,5,FALSE)=0,"",VLOOKUP(B391,'Job Openings'!$B$5:$I$1005,5,FALSE)),"")</f>
        <v/>
      </c>
      <c r="F391" s="53"/>
      <c r="G391" s="53"/>
      <c r="H391" s="54"/>
      <c r="I391" s="53"/>
      <c r="J391" s="53"/>
      <c r="K391" s="53"/>
      <c r="L391" s="53"/>
      <c r="M391" s="53"/>
      <c r="N391" s="144"/>
      <c r="O391" s="141"/>
      <c r="P391" s="53"/>
      <c r="Q391" s="53"/>
      <c r="R391" s="53"/>
      <c r="S391" s="89"/>
    </row>
    <row r="392" spans="2:19" ht="15" customHeight="1" x14ac:dyDescent="0.2">
      <c r="B392" s="143"/>
      <c r="C392" s="100" t="str">
        <f>IFERROR(IF(VLOOKUP(B392,'Job Openings'!$B$5:$I$1005,2,FALSE)=0,"",VLOOKUP(B392,'Job Openings'!$B$5:$I$1005,2,FALSE)),"")</f>
        <v/>
      </c>
      <c r="D392" s="100" t="str">
        <f>IFERROR(IF(VLOOKUP(B392,'Job Openings'!$B$5:$I$1005,3,FALSE)=0,"",VLOOKUP(B392,'Job Openings'!$B$5:$I$1005,3,FALSE)),"")</f>
        <v/>
      </c>
      <c r="E392" s="100" t="str">
        <f>IFERROR(IF(VLOOKUP(B392,'Job Openings'!$B$5:$I$1005,5,FALSE)=0,"",VLOOKUP(B392,'Job Openings'!$B$5:$I$1005,5,FALSE)),"")</f>
        <v/>
      </c>
      <c r="F392" s="53"/>
      <c r="G392" s="53"/>
      <c r="H392" s="54"/>
      <c r="I392" s="53"/>
      <c r="J392" s="53"/>
      <c r="K392" s="53"/>
      <c r="L392" s="53"/>
      <c r="M392" s="53"/>
      <c r="N392" s="144"/>
      <c r="O392" s="141"/>
      <c r="P392" s="53"/>
      <c r="Q392" s="53"/>
      <c r="R392" s="53"/>
      <c r="S392" s="89"/>
    </row>
    <row r="393" spans="2:19" ht="15" customHeight="1" x14ac:dyDescent="0.2">
      <c r="B393" s="143"/>
      <c r="C393" s="100" t="str">
        <f>IFERROR(IF(VLOOKUP(B393,'Job Openings'!$B$5:$I$1005,2,FALSE)=0,"",VLOOKUP(B393,'Job Openings'!$B$5:$I$1005,2,FALSE)),"")</f>
        <v/>
      </c>
      <c r="D393" s="100" t="str">
        <f>IFERROR(IF(VLOOKUP(B393,'Job Openings'!$B$5:$I$1005,3,FALSE)=0,"",VLOOKUP(B393,'Job Openings'!$B$5:$I$1005,3,FALSE)),"")</f>
        <v/>
      </c>
      <c r="E393" s="100" t="str">
        <f>IFERROR(IF(VLOOKUP(B393,'Job Openings'!$B$5:$I$1005,5,FALSE)=0,"",VLOOKUP(B393,'Job Openings'!$B$5:$I$1005,5,FALSE)),"")</f>
        <v/>
      </c>
      <c r="F393" s="53"/>
      <c r="G393" s="53"/>
      <c r="H393" s="54"/>
      <c r="I393" s="53"/>
      <c r="J393" s="53"/>
      <c r="K393" s="53"/>
      <c r="L393" s="53"/>
      <c r="M393" s="53"/>
      <c r="N393" s="144"/>
      <c r="O393" s="141"/>
      <c r="P393" s="53"/>
      <c r="Q393" s="53"/>
      <c r="R393" s="53"/>
      <c r="S393" s="89"/>
    </row>
    <row r="394" spans="2:19" ht="15" customHeight="1" x14ac:dyDescent="0.2">
      <c r="B394" s="143"/>
      <c r="C394" s="100" t="str">
        <f>IFERROR(IF(VLOOKUP(B394,'Job Openings'!$B$5:$I$1005,2,FALSE)=0,"",VLOOKUP(B394,'Job Openings'!$B$5:$I$1005,2,FALSE)),"")</f>
        <v/>
      </c>
      <c r="D394" s="100" t="str">
        <f>IFERROR(IF(VLOOKUP(B394,'Job Openings'!$B$5:$I$1005,3,FALSE)=0,"",VLOOKUP(B394,'Job Openings'!$B$5:$I$1005,3,FALSE)),"")</f>
        <v/>
      </c>
      <c r="E394" s="100" t="str">
        <f>IFERROR(IF(VLOOKUP(B394,'Job Openings'!$B$5:$I$1005,5,FALSE)=0,"",VLOOKUP(B394,'Job Openings'!$B$5:$I$1005,5,FALSE)),"")</f>
        <v/>
      </c>
      <c r="F394" s="53"/>
      <c r="G394" s="53"/>
      <c r="H394" s="54"/>
      <c r="I394" s="53"/>
      <c r="J394" s="53"/>
      <c r="K394" s="53"/>
      <c r="L394" s="53"/>
      <c r="M394" s="53"/>
      <c r="N394" s="144"/>
      <c r="O394" s="141"/>
      <c r="P394" s="53"/>
      <c r="Q394" s="53"/>
      <c r="R394" s="53"/>
      <c r="S394" s="89"/>
    </row>
    <row r="395" spans="2:19" ht="15" customHeight="1" x14ac:dyDescent="0.2">
      <c r="B395" s="143"/>
      <c r="C395" s="100" t="str">
        <f>IFERROR(IF(VLOOKUP(B395,'Job Openings'!$B$5:$I$1005,2,FALSE)=0,"",VLOOKUP(B395,'Job Openings'!$B$5:$I$1005,2,FALSE)),"")</f>
        <v/>
      </c>
      <c r="D395" s="100" t="str">
        <f>IFERROR(IF(VLOOKUP(B395,'Job Openings'!$B$5:$I$1005,3,FALSE)=0,"",VLOOKUP(B395,'Job Openings'!$B$5:$I$1005,3,FALSE)),"")</f>
        <v/>
      </c>
      <c r="E395" s="100" t="str">
        <f>IFERROR(IF(VLOOKUP(B395,'Job Openings'!$B$5:$I$1005,5,FALSE)=0,"",VLOOKUP(B395,'Job Openings'!$B$5:$I$1005,5,FALSE)),"")</f>
        <v/>
      </c>
      <c r="F395" s="53"/>
      <c r="G395" s="53"/>
      <c r="H395" s="54"/>
      <c r="I395" s="53"/>
      <c r="J395" s="53"/>
      <c r="K395" s="53"/>
      <c r="L395" s="53"/>
      <c r="M395" s="53"/>
      <c r="N395" s="144"/>
      <c r="O395" s="141"/>
      <c r="P395" s="53"/>
      <c r="Q395" s="53"/>
      <c r="R395" s="53"/>
      <c r="S395" s="89"/>
    </row>
    <row r="396" spans="2:19" ht="15" customHeight="1" x14ac:dyDescent="0.2">
      <c r="B396" s="143"/>
      <c r="C396" s="100" t="str">
        <f>IFERROR(IF(VLOOKUP(B396,'Job Openings'!$B$5:$I$1005,2,FALSE)=0,"",VLOOKUP(B396,'Job Openings'!$B$5:$I$1005,2,FALSE)),"")</f>
        <v/>
      </c>
      <c r="D396" s="100" t="str">
        <f>IFERROR(IF(VLOOKUP(B396,'Job Openings'!$B$5:$I$1005,3,FALSE)=0,"",VLOOKUP(B396,'Job Openings'!$B$5:$I$1005,3,FALSE)),"")</f>
        <v/>
      </c>
      <c r="E396" s="100" t="str">
        <f>IFERROR(IF(VLOOKUP(B396,'Job Openings'!$B$5:$I$1005,5,FALSE)=0,"",VLOOKUP(B396,'Job Openings'!$B$5:$I$1005,5,FALSE)),"")</f>
        <v/>
      </c>
      <c r="F396" s="53"/>
      <c r="G396" s="53"/>
      <c r="H396" s="54"/>
      <c r="I396" s="53"/>
      <c r="J396" s="53"/>
      <c r="K396" s="53"/>
      <c r="L396" s="53"/>
      <c r="M396" s="53"/>
      <c r="N396" s="144"/>
      <c r="O396" s="141"/>
      <c r="P396" s="53"/>
      <c r="Q396" s="53"/>
      <c r="R396" s="53"/>
      <c r="S396" s="89"/>
    </row>
    <row r="397" spans="2:19" ht="15" customHeight="1" x14ac:dyDescent="0.2">
      <c r="B397" s="143"/>
      <c r="C397" s="100" t="str">
        <f>IFERROR(IF(VLOOKUP(B397,'Job Openings'!$B$5:$I$1005,2,FALSE)=0,"",VLOOKUP(B397,'Job Openings'!$B$5:$I$1005,2,FALSE)),"")</f>
        <v/>
      </c>
      <c r="D397" s="100" t="str">
        <f>IFERROR(IF(VLOOKUP(B397,'Job Openings'!$B$5:$I$1005,3,FALSE)=0,"",VLOOKUP(B397,'Job Openings'!$B$5:$I$1005,3,FALSE)),"")</f>
        <v/>
      </c>
      <c r="E397" s="100" t="str">
        <f>IFERROR(IF(VLOOKUP(B397,'Job Openings'!$B$5:$I$1005,5,FALSE)=0,"",VLOOKUP(B397,'Job Openings'!$B$5:$I$1005,5,FALSE)),"")</f>
        <v/>
      </c>
      <c r="F397" s="53"/>
      <c r="G397" s="53"/>
      <c r="H397" s="54"/>
      <c r="I397" s="53"/>
      <c r="J397" s="53"/>
      <c r="K397" s="53"/>
      <c r="L397" s="53"/>
      <c r="M397" s="53"/>
      <c r="N397" s="144"/>
      <c r="O397" s="141"/>
      <c r="P397" s="53"/>
      <c r="Q397" s="53"/>
      <c r="R397" s="53"/>
      <c r="S397" s="89"/>
    </row>
    <row r="398" spans="2:19" ht="15" customHeight="1" x14ac:dyDescent="0.2">
      <c r="B398" s="143"/>
      <c r="C398" s="100" t="str">
        <f>IFERROR(IF(VLOOKUP(B398,'Job Openings'!$B$5:$I$1005,2,FALSE)=0,"",VLOOKUP(B398,'Job Openings'!$B$5:$I$1005,2,FALSE)),"")</f>
        <v/>
      </c>
      <c r="D398" s="100" t="str">
        <f>IFERROR(IF(VLOOKUP(B398,'Job Openings'!$B$5:$I$1005,3,FALSE)=0,"",VLOOKUP(B398,'Job Openings'!$B$5:$I$1005,3,FALSE)),"")</f>
        <v/>
      </c>
      <c r="E398" s="100" t="str">
        <f>IFERROR(IF(VLOOKUP(B398,'Job Openings'!$B$5:$I$1005,5,FALSE)=0,"",VLOOKUP(B398,'Job Openings'!$B$5:$I$1005,5,FALSE)),"")</f>
        <v/>
      </c>
      <c r="F398" s="53"/>
      <c r="G398" s="53"/>
      <c r="H398" s="54"/>
      <c r="I398" s="53"/>
      <c r="J398" s="53"/>
      <c r="K398" s="53"/>
      <c r="L398" s="53"/>
      <c r="M398" s="53"/>
      <c r="N398" s="144"/>
      <c r="O398" s="141"/>
      <c r="P398" s="53"/>
      <c r="Q398" s="53"/>
      <c r="R398" s="53"/>
      <c r="S398" s="89"/>
    </row>
    <row r="399" spans="2:19" ht="15" customHeight="1" x14ac:dyDescent="0.2">
      <c r="B399" s="143"/>
      <c r="C399" s="100" t="str">
        <f>IFERROR(IF(VLOOKUP(B399,'Job Openings'!$B$5:$I$1005,2,FALSE)=0,"",VLOOKUP(B399,'Job Openings'!$B$5:$I$1005,2,FALSE)),"")</f>
        <v/>
      </c>
      <c r="D399" s="100" t="str">
        <f>IFERROR(IF(VLOOKUP(B399,'Job Openings'!$B$5:$I$1005,3,FALSE)=0,"",VLOOKUP(B399,'Job Openings'!$B$5:$I$1005,3,FALSE)),"")</f>
        <v/>
      </c>
      <c r="E399" s="100" t="str">
        <f>IFERROR(IF(VLOOKUP(B399,'Job Openings'!$B$5:$I$1005,5,FALSE)=0,"",VLOOKUP(B399,'Job Openings'!$B$5:$I$1005,5,FALSE)),"")</f>
        <v/>
      </c>
      <c r="F399" s="53"/>
      <c r="G399" s="53"/>
      <c r="H399" s="54"/>
      <c r="I399" s="53"/>
      <c r="J399" s="53"/>
      <c r="K399" s="53"/>
      <c r="L399" s="53"/>
      <c r="M399" s="53"/>
      <c r="N399" s="144"/>
      <c r="O399" s="141"/>
      <c r="P399" s="53"/>
      <c r="Q399" s="53"/>
      <c r="R399" s="53"/>
      <c r="S399" s="89"/>
    </row>
    <row r="400" spans="2:19" ht="15" customHeight="1" x14ac:dyDescent="0.2">
      <c r="B400" s="143"/>
      <c r="C400" s="100" t="str">
        <f>IFERROR(IF(VLOOKUP(B400,'Job Openings'!$B$5:$I$1005,2,FALSE)=0,"",VLOOKUP(B400,'Job Openings'!$B$5:$I$1005,2,FALSE)),"")</f>
        <v/>
      </c>
      <c r="D400" s="100" t="str">
        <f>IFERROR(IF(VLOOKUP(B400,'Job Openings'!$B$5:$I$1005,3,FALSE)=0,"",VLOOKUP(B400,'Job Openings'!$B$5:$I$1005,3,FALSE)),"")</f>
        <v/>
      </c>
      <c r="E400" s="100" t="str">
        <f>IFERROR(IF(VLOOKUP(B400,'Job Openings'!$B$5:$I$1005,5,FALSE)=0,"",VLOOKUP(B400,'Job Openings'!$B$5:$I$1005,5,FALSE)),"")</f>
        <v/>
      </c>
      <c r="F400" s="53"/>
      <c r="G400" s="53"/>
      <c r="H400" s="54"/>
      <c r="I400" s="53"/>
      <c r="J400" s="53"/>
      <c r="K400" s="53"/>
      <c r="L400" s="53"/>
      <c r="M400" s="53"/>
      <c r="N400" s="144"/>
      <c r="O400" s="141"/>
      <c r="P400" s="53"/>
      <c r="Q400" s="53"/>
      <c r="R400" s="53"/>
      <c r="S400" s="89"/>
    </row>
    <row r="401" spans="2:19" ht="15" customHeight="1" x14ac:dyDescent="0.2">
      <c r="B401" s="143"/>
      <c r="C401" s="100" t="str">
        <f>IFERROR(IF(VLOOKUP(B401,'Job Openings'!$B$5:$I$1005,2,FALSE)=0,"",VLOOKUP(B401,'Job Openings'!$B$5:$I$1005,2,FALSE)),"")</f>
        <v/>
      </c>
      <c r="D401" s="100" t="str">
        <f>IFERROR(IF(VLOOKUP(B401,'Job Openings'!$B$5:$I$1005,3,FALSE)=0,"",VLOOKUP(B401,'Job Openings'!$B$5:$I$1005,3,FALSE)),"")</f>
        <v/>
      </c>
      <c r="E401" s="100" t="str">
        <f>IFERROR(IF(VLOOKUP(B401,'Job Openings'!$B$5:$I$1005,5,FALSE)=0,"",VLOOKUP(B401,'Job Openings'!$B$5:$I$1005,5,FALSE)),"")</f>
        <v/>
      </c>
      <c r="F401" s="53"/>
      <c r="G401" s="53"/>
      <c r="H401" s="54"/>
      <c r="I401" s="53"/>
      <c r="J401" s="53"/>
      <c r="K401" s="53"/>
      <c r="L401" s="53"/>
      <c r="M401" s="53"/>
      <c r="N401" s="144"/>
      <c r="O401" s="141"/>
      <c r="P401" s="53"/>
      <c r="Q401" s="53"/>
      <c r="R401" s="53"/>
      <c r="S401" s="89"/>
    </row>
    <row r="402" spans="2:19" ht="15" customHeight="1" x14ac:dyDescent="0.2">
      <c r="B402" s="143"/>
      <c r="C402" s="100" t="str">
        <f>IFERROR(IF(VLOOKUP(B402,'Job Openings'!$B$5:$I$1005,2,FALSE)=0,"",VLOOKUP(B402,'Job Openings'!$B$5:$I$1005,2,FALSE)),"")</f>
        <v/>
      </c>
      <c r="D402" s="100" t="str">
        <f>IFERROR(IF(VLOOKUP(B402,'Job Openings'!$B$5:$I$1005,3,FALSE)=0,"",VLOOKUP(B402,'Job Openings'!$B$5:$I$1005,3,FALSE)),"")</f>
        <v/>
      </c>
      <c r="E402" s="100" t="str">
        <f>IFERROR(IF(VLOOKUP(B402,'Job Openings'!$B$5:$I$1005,5,FALSE)=0,"",VLOOKUP(B402,'Job Openings'!$B$5:$I$1005,5,FALSE)),"")</f>
        <v/>
      </c>
      <c r="F402" s="53"/>
      <c r="G402" s="53"/>
      <c r="H402" s="54"/>
      <c r="I402" s="53"/>
      <c r="J402" s="53"/>
      <c r="K402" s="53"/>
      <c r="L402" s="53"/>
      <c r="M402" s="53"/>
      <c r="N402" s="144"/>
      <c r="O402" s="141"/>
      <c r="P402" s="53"/>
      <c r="Q402" s="53"/>
      <c r="R402" s="53"/>
      <c r="S402" s="89"/>
    </row>
    <row r="403" spans="2:19" ht="15" customHeight="1" x14ac:dyDescent="0.2">
      <c r="B403" s="143"/>
      <c r="C403" s="100" t="str">
        <f>IFERROR(IF(VLOOKUP(B403,'Job Openings'!$B$5:$I$1005,2,FALSE)=0,"",VLOOKUP(B403,'Job Openings'!$B$5:$I$1005,2,FALSE)),"")</f>
        <v/>
      </c>
      <c r="D403" s="100" t="str">
        <f>IFERROR(IF(VLOOKUP(B403,'Job Openings'!$B$5:$I$1005,3,FALSE)=0,"",VLOOKUP(B403,'Job Openings'!$B$5:$I$1005,3,FALSE)),"")</f>
        <v/>
      </c>
      <c r="E403" s="100" t="str">
        <f>IFERROR(IF(VLOOKUP(B403,'Job Openings'!$B$5:$I$1005,5,FALSE)=0,"",VLOOKUP(B403,'Job Openings'!$B$5:$I$1005,5,FALSE)),"")</f>
        <v/>
      </c>
      <c r="F403" s="53"/>
      <c r="G403" s="53"/>
      <c r="H403" s="54"/>
      <c r="I403" s="53"/>
      <c r="J403" s="53"/>
      <c r="K403" s="53"/>
      <c r="L403" s="53"/>
      <c r="M403" s="53"/>
      <c r="N403" s="144"/>
      <c r="O403" s="141"/>
      <c r="P403" s="53"/>
      <c r="Q403" s="53"/>
      <c r="R403" s="53"/>
      <c r="S403" s="89"/>
    </row>
    <row r="404" spans="2:19" ht="15" customHeight="1" x14ac:dyDescent="0.2">
      <c r="B404" s="143"/>
      <c r="C404" s="100" t="str">
        <f>IFERROR(IF(VLOOKUP(B404,'Job Openings'!$B$5:$I$1005,2,FALSE)=0,"",VLOOKUP(B404,'Job Openings'!$B$5:$I$1005,2,FALSE)),"")</f>
        <v/>
      </c>
      <c r="D404" s="100" t="str">
        <f>IFERROR(IF(VLOOKUP(B404,'Job Openings'!$B$5:$I$1005,3,FALSE)=0,"",VLOOKUP(B404,'Job Openings'!$B$5:$I$1005,3,FALSE)),"")</f>
        <v/>
      </c>
      <c r="E404" s="100" t="str">
        <f>IFERROR(IF(VLOOKUP(B404,'Job Openings'!$B$5:$I$1005,5,FALSE)=0,"",VLOOKUP(B404,'Job Openings'!$B$5:$I$1005,5,FALSE)),"")</f>
        <v/>
      </c>
      <c r="F404" s="53"/>
      <c r="G404" s="53"/>
      <c r="H404" s="54"/>
      <c r="I404" s="53"/>
      <c r="J404" s="53"/>
      <c r="K404" s="53"/>
      <c r="L404" s="53"/>
      <c r="M404" s="53"/>
      <c r="N404" s="144"/>
      <c r="O404" s="141"/>
      <c r="P404" s="53"/>
      <c r="Q404" s="53"/>
      <c r="R404" s="53"/>
      <c r="S404" s="89"/>
    </row>
    <row r="405" spans="2:19" ht="15" customHeight="1" x14ac:dyDescent="0.2">
      <c r="B405" s="143"/>
      <c r="C405" s="100" t="str">
        <f>IFERROR(IF(VLOOKUP(B405,'Job Openings'!$B$5:$I$1005,2,FALSE)=0,"",VLOOKUP(B405,'Job Openings'!$B$5:$I$1005,2,FALSE)),"")</f>
        <v/>
      </c>
      <c r="D405" s="100" t="str">
        <f>IFERROR(IF(VLOOKUP(B405,'Job Openings'!$B$5:$I$1005,3,FALSE)=0,"",VLOOKUP(B405,'Job Openings'!$B$5:$I$1005,3,FALSE)),"")</f>
        <v/>
      </c>
      <c r="E405" s="100" t="str">
        <f>IFERROR(IF(VLOOKUP(B405,'Job Openings'!$B$5:$I$1005,5,FALSE)=0,"",VLOOKUP(B405,'Job Openings'!$B$5:$I$1005,5,FALSE)),"")</f>
        <v/>
      </c>
      <c r="F405" s="53"/>
      <c r="G405" s="53"/>
      <c r="H405" s="54"/>
      <c r="I405" s="53"/>
      <c r="J405" s="53"/>
      <c r="K405" s="53"/>
      <c r="L405" s="53"/>
      <c r="M405" s="53"/>
      <c r="N405" s="144"/>
      <c r="O405" s="141"/>
      <c r="P405" s="53"/>
      <c r="Q405" s="53"/>
      <c r="R405" s="53"/>
      <c r="S405" s="89"/>
    </row>
    <row r="406" spans="2:19" ht="15" customHeight="1" x14ac:dyDescent="0.2">
      <c r="B406" s="143"/>
      <c r="C406" s="100" t="str">
        <f>IFERROR(IF(VLOOKUP(B406,'Job Openings'!$B$5:$I$1005,2,FALSE)=0,"",VLOOKUP(B406,'Job Openings'!$B$5:$I$1005,2,FALSE)),"")</f>
        <v/>
      </c>
      <c r="D406" s="100" t="str">
        <f>IFERROR(IF(VLOOKUP(B406,'Job Openings'!$B$5:$I$1005,3,FALSE)=0,"",VLOOKUP(B406,'Job Openings'!$B$5:$I$1005,3,FALSE)),"")</f>
        <v/>
      </c>
      <c r="E406" s="100" t="str">
        <f>IFERROR(IF(VLOOKUP(B406,'Job Openings'!$B$5:$I$1005,5,FALSE)=0,"",VLOOKUP(B406,'Job Openings'!$B$5:$I$1005,5,FALSE)),"")</f>
        <v/>
      </c>
      <c r="F406" s="53"/>
      <c r="G406" s="53"/>
      <c r="H406" s="54"/>
      <c r="I406" s="53"/>
      <c r="J406" s="53"/>
      <c r="K406" s="53"/>
      <c r="L406" s="53"/>
      <c r="M406" s="53"/>
      <c r="N406" s="144"/>
      <c r="O406" s="141"/>
      <c r="P406" s="53"/>
      <c r="Q406" s="53"/>
      <c r="R406" s="53"/>
      <c r="S406" s="89"/>
    </row>
    <row r="407" spans="2:19" ht="15" customHeight="1" x14ac:dyDescent="0.2">
      <c r="B407" s="143"/>
      <c r="C407" s="100" t="str">
        <f>IFERROR(IF(VLOOKUP(B407,'Job Openings'!$B$5:$I$1005,2,FALSE)=0,"",VLOOKUP(B407,'Job Openings'!$B$5:$I$1005,2,FALSE)),"")</f>
        <v/>
      </c>
      <c r="D407" s="100" t="str">
        <f>IFERROR(IF(VLOOKUP(B407,'Job Openings'!$B$5:$I$1005,3,FALSE)=0,"",VLOOKUP(B407,'Job Openings'!$B$5:$I$1005,3,FALSE)),"")</f>
        <v/>
      </c>
      <c r="E407" s="100" t="str">
        <f>IFERROR(IF(VLOOKUP(B407,'Job Openings'!$B$5:$I$1005,5,FALSE)=0,"",VLOOKUP(B407,'Job Openings'!$B$5:$I$1005,5,FALSE)),"")</f>
        <v/>
      </c>
      <c r="F407" s="53"/>
      <c r="G407" s="53"/>
      <c r="H407" s="54"/>
      <c r="I407" s="53"/>
      <c r="J407" s="53"/>
      <c r="K407" s="53"/>
      <c r="L407" s="53"/>
      <c r="M407" s="53"/>
      <c r="N407" s="144"/>
      <c r="O407" s="141"/>
      <c r="P407" s="53"/>
      <c r="Q407" s="53"/>
      <c r="R407" s="53"/>
      <c r="S407" s="89"/>
    </row>
    <row r="408" spans="2:19" ht="15" customHeight="1" x14ac:dyDescent="0.2">
      <c r="B408" s="143"/>
      <c r="C408" s="100" t="str">
        <f>IFERROR(IF(VLOOKUP(B408,'Job Openings'!$B$5:$I$1005,2,FALSE)=0,"",VLOOKUP(B408,'Job Openings'!$B$5:$I$1005,2,FALSE)),"")</f>
        <v/>
      </c>
      <c r="D408" s="100" t="str">
        <f>IFERROR(IF(VLOOKUP(B408,'Job Openings'!$B$5:$I$1005,3,FALSE)=0,"",VLOOKUP(B408,'Job Openings'!$B$5:$I$1005,3,FALSE)),"")</f>
        <v/>
      </c>
      <c r="E408" s="100" t="str">
        <f>IFERROR(IF(VLOOKUP(B408,'Job Openings'!$B$5:$I$1005,5,FALSE)=0,"",VLOOKUP(B408,'Job Openings'!$B$5:$I$1005,5,FALSE)),"")</f>
        <v/>
      </c>
      <c r="F408" s="53"/>
      <c r="G408" s="53"/>
      <c r="H408" s="54"/>
      <c r="I408" s="53"/>
      <c r="J408" s="53"/>
      <c r="K408" s="53"/>
      <c r="L408" s="53"/>
      <c r="M408" s="53"/>
      <c r="N408" s="144"/>
      <c r="O408" s="141"/>
      <c r="P408" s="53"/>
      <c r="Q408" s="53"/>
      <c r="R408" s="53"/>
      <c r="S408" s="89"/>
    </row>
    <row r="409" spans="2:19" ht="15" customHeight="1" x14ac:dyDescent="0.2">
      <c r="B409" s="143"/>
      <c r="C409" s="100" t="str">
        <f>IFERROR(IF(VLOOKUP(B409,'Job Openings'!$B$5:$I$1005,2,FALSE)=0,"",VLOOKUP(B409,'Job Openings'!$B$5:$I$1005,2,FALSE)),"")</f>
        <v/>
      </c>
      <c r="D409" s="100" t="str">
        <f>IFERROR(IF(VLOOKUP(B409,'Job Openings'!$B$5:$I$1005,3,FALSE)=0,"",VLOOKUP(B409,'Job Openings'!$B$5:$I$1005,3,FALSE)),"")</f>
        <v/>
      </c>
      <c r="E409" s="100" t="str">
        <f>IFERROR(IF(VLOOKUP(B409,'Job Openings'!$B$5:$I$1005,5,FALSE)=0,"",VLOOKUP(B409,'Job Openings'!$B$5:$I$1005,5,FALSE)),"")</f>
        <v/>
      </c>
      <c r="F409" s="53"/>
      <c r="G409" s="53"/>
      <c r="H409" s="54"/>
      <c r="I409" s="53"/>
      <c r="J409" s="53"/>
      <c r="K409" s="53"/>
      <c r="L409" s="53"/>
      <c r="M409" s="53"/>
      <c r="N409" s="144"/>
      <c r="O409" s="141"/>
      <c r="P409" s="53"/>
      <c r="Q409" s="53"/>
      <c r="R409" s="53"/>
      <c r="S409" s="89"/>
    </row>
    <row r="410" spans="2:19" ht="15" customHeight="1" x14ac:dyDescent="0.2">
      <c r="B410" s="143"/>
      <c r="C410" s="100" t="str">
        <f>IFERROR(IF(VLOOKUP(B410,'Job Openings'!$B$5:$I$1005,2,FALSE)=0,"",VLOOKUP(B410,'Job Openings'!$B$5:$I$1005,2,FALSE)),"")</f>
        <v/>
      </c>
      <c r="D410" s="100" t="str">
        <f>IFERROR(IF(VLOOKUP(B410,'Job Openings'!$B$5:$I$1005,3,FALSE)=0,"",VLOOKUP(B410,'Job Openings'!$B$5:$I$1005,3,FALSE)),"")</f>
        <v/>
      </c>
      <c r="E410" s="100" t="str">
        <f>IFERROR(IF(VLOOKUP(B410,'Job Openings'!$B$5:$I$1005,5,FALSE)=0,"",VLOOKUP(B410,'Job Openings'!$B$5:$I$1005,5,FALSE)),"")</f>
        <v/>
      </c>
      <c r="F410" s="53"/>
      <c r="G410" s="53"/>
      <c r="H410" s="54"/>
      <c r="I410" s="53"/>
      <c r="J410" s="53"/>
      <c r="K410" s="53"/>
      <c r="L410" s="53"/>
      <c r="M410" s="53"/>
      <c r="N410" s="144"/>
      <c r="O410" s="141"/>
      <c r="P410" s="53"/>
      <c r="Q410" s="53"/>
      <c r="R410" s="53"/>
      <c r="S410" s="89"/>
    </row>
    <row r="411" spans="2:19" ht="15" customHeight="1" x14ac:dyDescent="0.2">
      <c r="B411" s="143"/>
      <c r="C411" s="100" t="str">
        <f>IFERROR(IF(VLOOKUP(B411,'Job Openings'!$B$5:$I$1005,2,FALSE)=0,"",VLOOKUP(B411,'Job Openings'!$B$5:$I$1005,2,FALSE)),"")</f>
        <v/>
      </c>
      <c r="D411" s="100" t="str">
        <f>IFERROR(IF(VLOOKUP(B411,'Job Openings'!$B$5:$I$1005,3,FALSE)=0,"",VLOOKUP(B411,'Job Openings'!$B$5:$I$1005,3,FALSE)),"")</f>
        <v/>
      </c>
      <c r="E411" s="100" t="str">
        <f>IFERROR(IF(VLOOKUP(B411,'Job Openings'!$B$5:$I$1005,5,FALSE)=0,"",VLOOKUP(B411,'Job Openings'!$B$5:$I$1005,5,FALSE)),"")</f>
        <v/>
      </c>
      <c r="F411" s="53"/>
      <c r="G411" s="53"/>
      <c r="H411" s="54"/>
      <c r="I411" s="53"/>
      <c r="J411" s="53"/>
      <c r="K411" s="53"/>
      <c r="L411" s="53"/>
      <c r="M411" s="53"/>
      <c r="N411" s="144"/>
      <c r="O411" s="141"/>
      <c r="P411" s="53"/>
      <c r="Q411" s="53"/>
      <c r="R411" s="53"/>
      <c r="S411" s="89"/>
    </row>
    <row r="412" spans="2:19" ht="15" customHeight="1" x14ac:dyDescent="0.2">
      <c r="B412" s="143"/>
      <c r="C412" s="100" t="str">
        <f>IFERROR(IF(VLOOKUP(B412,'Job Openings'!$B$5:$I$1005,2,FALSE)=0,"",VLOOKUP(B412,'Job Openings'!$B$5:$I$1005,2,FALSE)),"")</f>
        <v/>
      </c>
      <c r="D412" s="100" t="str">
        <f>IFERROR(IF(VLOOKUP(B412,'Job Openings'!$B$5:$I$1005,3,FALSE)=0,"",VLOOKUP(B412,'Job Openings'!$B$5:$I$1005,3,FALSE)),"")</f>
        <v/>
      </c>
      <c r="E412" s="100" t="str">
        <f>IFERROR(IF(VLOOKUP(B412,'Job Openings'!$B$5:$I$1005,5,FALSE)=0,"",VLOOKUP(B412,'Job Openings'!$B$5:$I$1005,5,FALSE)),"")</f>
        <v/>
      </c>
      <c r="F412" s="53"/>
      <c r="G412" s="53"/>
      <c r="H412" s="54"/>
      <c r="I412" s="53"/>
      <c r="J412" s="53"/>
      <c r="K412" s="53"/>
      <c r="L412" s="53"/>
      <c r="M412" s="53"/>
      <c r="N412" s="144"/>
      <c r="O412" s="141"/>
      <c r="P412" s="53"/>
      <c r="Q412" s="53"/>
      <c r="R412" s="53"/>
      <c r="S412" s="89"/>
    </row>
    <row r="413" spans="2:19" ht="15" customHeight="1" x14ac:dyDescent="0.2">
      <c r="B413" s="143"/>
      <c r="C413" s="100" t="str">
        <f>IFERROR(IF(VLOOKUP(B413,'Job Openings'!$B$5:$I$1005,2,FALSE)=0,"",VLOOKUP(B413,'Job Openings'!$B$5:$I$1005,2,FALSE)),"")</f>
        <v/>
      </c>
      <c r="D413" s="100" t="str">
        <f>IFERROR(IF(VLOOKUP(B413,'Job Openings'!$B$5:$I$1005,3,FALSE)=0,"",VLOOKUP(B413,'Job Openings'!$B$5:$I$1005,3,FALSE)),"")</f>
        <v/>
      </c>
      <c r="E413" s="100" t="str">
        <f>IFERROR(IF(VLOOKUP(B413,'Job Openings'!$B$5:$I$1005,5,FALSE)=0,"",VLOOKUP(B413,'Job Openings'!$B$5:$I$1005,5,FALSE)),"")</f>
        <v/>
      </c>
      <c r="F413" s="53"/>
      <c r="G413" s="53"/>
      <c r="H413" s="54"/>
      <c r="I413" s="53"/>
      <c r="J413" s="53"/>
      <c r="K413" s="53"/>
      <c r="L413" s="53"/>
      <c r="M413" s="53"/>
      <c r="N413" s="144"/>
      <c r="O413" s="141"/>
      <c r="P413" s="53"/>
      <c r="Q413" s="53"/>
      <c r="R413" s="53"/>
      <c r="S413" s="89"/>
    </row>
    <row r="414" spans="2:19" ht="15" customHeight="1" x14ac:dyDescent="0.2">
      <c r="B414" s="143"/>
      <c r="C414" s="100" t="str">
        <f>IFERROR(IF(VLOOKUP(B414,'Job Openings'!$B$5:$I$1005,2,FALSE)=0,"",VLOOKUP(B414,'Job Openings'!$B$5:$I$1005,2,FALSE)),"")</f>
        <v/>
      </c>
      <c r="D414" s="100" t="str">
        <f>IFERROR(IF(VLOOKUP(B414,'Job Openings'!$B$5:$I$1005,3,FALSE)=0,"",VLOOKUP(B414,'Job Openings'!$B$5:$I$1005,3,FALSE)),"")</f>
        <v/>
      </c>
      <c r="E414" s="100" t="str">
        <f>IFERROR(IF(VLOOKUP(B414,'Job Openings'!$B$5:$I$1005,5,FALSE)=0,"",VLOOKUP(B414,'Job Openings'!$B$5:$I$1005,5,FALSE)),"")</f>
        <v/>
      </c>
      <c r="F414" s="53"/>
      <c r="G414" s="53"/>
      <c r="H414" s="54"/>
      <c r="I414" s="53"/>
      <c r="J414" s="53"/>
      <c r="K414" s="53"/>
      <c r="L414" s="53"/>
      <c r="M414" s="53"/>
      <c r="N414" s="144"/>
      <c r="O414" s="141"/>
      <c r="P414" s="53"/>
      <c r="Q414" s="53"/>
      <c r="R414" s="53"/>
      <c r="S414" s="89"/>
    </row>
    <row r="415" spans="2:19" ht="15" customHeight="1" x14ac:dyDescent="0.2">
      <c r="B415" s="143"/>
      <c r="C415" s="100" t="str">
        <f>IFERROR(IF(VLOOKUP(B415,'Job Openings'!$B$5:$I$1005,2,FALSE)=0,"",VLOOKUP(B415,'Job Openings'!$B$5:$I$1005,2,FALSE)),"")</f>
        <v/>
      </c>
      <c r="D415" s="100" t="str">
        <f>IFERROR(IF(VLOOKUP(B415,'Job Openings'!$B$5:$I$1005,3,FALSE)=0,"",VLOOKUP(B415,'Job Openings'!$B$5:$I$1005,3,FALSE)),"")</f>
        <v/>
      </c>
      <c r="E415" s="100" t="str">
        <f>IFERROR(IF(VLOOKUP(B415,'Job Openings'!$B$5:$I$1005,5,FALSE)=0,"",VLOOKUP(B415,'Job Openings'!$B$5:$I$1005,5,FALSE)),"")</f>
        <v/>
      </c>
      <c r="F415" s="53"/>
      <c r="G415" s="53"/>
      <c r="H415" s="54"/>
      <c r="I415" s="53"/>
      <c r="J415" s="53"/>
      <c r="K415" s="53"/>
      <c r="L415" s="53"/>
      <c r="M415" s="53"/>
      <c r="N415" s="144"/>
      <c r="O415" s="141"/>
      <c r="P415" s="53"/>
      <c r="Q415" s="53"/>
      <c r="R415" s="53"/>
      <c r="S415" s="89"/>
    </row>
    <row r="416" spans="2:19" ht="15" customHeight="1" x14ac:dyDescent="0.2">
      <c r="B416" s="143"/>
      <c r="C416" s="100" t="str">
        <f>IFERROR(IF(VLOOKUP(B416,'Job Openings'!$B$5:$I$1005,2,FALSE)=0,"",VLOOKUP(B416,'Job Openings'!$B$5:$I$1005,2,FALSE)),"")</f>
        <v/>
      </c>
      <c r="D416" s="100" t="str">
        <f>IFERROR(IF(VLOOKUP(B416,'Job Openings'!$B$5:$I$1005,3,FALSE)=0,"",VLOOKUP(B416,'Job Openings'!$B$5:$I$1005,3,FALSE)),"")</f>
        <v/>
      </c>
      <c r="E416" s="100" t="str">
        <f>IFERROR(IF(VLOOKUP(B416,'Job Openings'!$B$5:$I$1005,5,FALSE)=0,"",VLOOKUP(B416,'Job Openings'!$B$5:$I$1005,5,FALSE)),"")</f>
        <v/>
      </c>
      <c r="F416" s="53"/>
      <c r="G416" s="53"/>
      <c r="H416" s="54"/>
      <c r="I416" s="53"/>
      <c r="J416" s="53"/>
      <c r="K416" s="53"/>
      <c r="L416" s="53"/>
      <c r="M416" s="53"/>
      <c r="N416" s="144"/>
      <c r="O416" s="141"/>
      <c r="P416" s="53"/>
      <c r="Q416" s="53"/>
      <c r="R416" s="53"/>
      <c r="S416" s="89"/>
    </row>
    <row r="417" spans="2:19" ht="15" customHeight="1" x14ac:dyDescent="0.2">
      <c r="B417" s="143"/>
      <c r="C417" s="100" t="str">
        <f>IFERROR(IF(VLOOKUP(B417,'Job Openings'!$B$5:$I$1005,2,FALSE)=0,"",VLOOKUP(B417,'Job Openings'!$B$5:$I$1005,2,FALSE)),"")</f>
        <v/>
      </c>
      <c r="D417" s="100" t="str">
        <f>IFERROR(IF(VLOOKUP(B417,'Job Openings'!$B$5:$I$1005,3,FALSE)=0,"",VLOOKUP(B417,'Job Openings'!$B$5:$I$1005,3,FALSE)),"")</f>
        <v/>
      </c>
      <c r="E417" s="100" t="str">
        <f>IFERROR(IF(VLOOKUP(B417,'Job Openings'!$B$5:$I$1005,5,FALSE)=0,"",VLOOKUP(B417,'Job Openings'!$B$5:$I$1005,5,FALSE)),"")</f>
        <v/>
      </c>
      <c r="F417" s="53"/>
      <c r="G417" s="53"/>
      <c r="H417" s="54"/>
      <c r="I417" s="53"/>
      <c r="J417" s="53"/>
      <c r="K417" s="53"/>
      <c r="L417" s="53"/>
      <c r="M417" s="53"/>
      <c r="N417" s="144"/>
      <c r="O417" s="141"/>
      <c r="P417" s="53"/>
      <c r="Q417" s="53"/>
      <c r="R417" s="53"/>
      <c r="S417" s="89"/>
    </row>
    <row r="418" spans="2:19" ht="15" customHeight="1" x14ac:dyDescent="0.2">
      <c r="B418" s="143"/>
      <c r="C418" s="100" t="str">
        <f>IFERROR(IF(VLOOKUP(B418,'Job Openings'!$B$5:$I$1005,2,FALSE)=0,"",VLOOKUP(B418,'Job Openings'!$B$5:$I$1005,2,FALSE)),"")</f>
        <v/>
      </c>
      <c r="D418" s="100" t="str">
        <f>IFERROR(IF(VLOOKUP(B418,'Job Openings'!$B$5:$I$1005,3,FALSE)=0,"",VLOOKUP(B418,'Job Openings'!$B$5:$I$1005,3,FALSE)),"")</f>
        <v/>
      </c>
      <c r="E418" s="100" t="str">
        <f>IFERROR(IF(VLOOKUP(B418,'Job Openings'!$B$5:$I$1005,5,FALSE)=0,"",VLOOKUP(B418,'Job Openings'!$B$5:$I$1005,5,FALSE)),"")</f>
        <v/>
      </c>
      <c r="F418" s="53"/>
      <c r="G418" s="53"/>
      <c r="H418" s="54"/>
      <c r="I418" s="53"/>
      <c r="J418" s="53"/>
      <c r="K418" s="53"/>
      <c r="L418" s="53"/>
      <c r="M418" s="53"/>
      <c r="N418" s="144"/>
      <c r="O418" s="141"/>
      <c r="P418" s="53"/>
      <c r="Q418" s="53"/>
      <c r="R418" s="53"/>
      <c r="S418" s="89"/>
    </row>
    <row r="419" spans="2:19" ht="15" customHeight="1" x14ac:dyDescent="0.2">
      <c r="B419" s="143"/>
      <c r="C419" s="100" t="str">
        <f>IFERROR(IF(VLOOKUP(B419,'Job Openings'!$B$5:$I$1005,2,FALSE)=0,"",VLOOKUP(B419,'Job Openings'!$B$5:$I$1005,2,FALSE)),"")</f>
        <v/>
      </c>
      <c r="D419" s="100" t="str">
        <f>IFERROR(IF(VLOOKUP(B419,'Job Openings'!$B$5:$I$1005,3,FALSE)=0,"",VLOOKUP(B419,'Job Openings'!$B$5:$I$1005,3,FALSE)),"")</f>
        <v/>
      </c>
      <c r="E419" s="100" t="str">
        <f>IFERROR(IF(VLOOKUP(B419,'Job Openings'!$B$5:$I$1005,5,FALSE)=0,"",VLOOKUP(B419,'Job Openings'!$B$5:$I$1005,5,FALSE)),"")</f>
        <v/>
      </c>
      <c r="F419" s="53"/>
      <c r="G419" s="53"/>
      <c r="H419" s="54"/>
      <c r="I419" s="53"/>
      <c r="J419" s="53"/>
      <c r="K419" s="53"/>
      <c r="L419" s="53"/>
      <c r="M419" s="53"/>
      <c r="N419" s="144"/>
      <c r="O419" s="141"/>
      <c r="P419" s="53"/>
      <c r="Q419" s="53"/>
      <c r="R419" s="53"/>
      <c r="S419" s="89"/>
    </row>
    <row r="420" spans="2:19" ht="15" customHeight="1" x14ac:dyDescent="0.2">
      <c r="B420" s="143"/>
      <c r="C420" s="100" t="str">
        <f>IFERROR(IF(VLOOKUP(B420,'Job Openings'!$B$5:$I$1005,2,FALSE)=0,"",VLOOKUP(B420,'Job Openings'!$B$5:$I$1005,2,FALSE)),"")</f>
        <v/>
      </c>
      <c r="D420" s="100" t="str">
        <f>IFERROR(IF(VLOOKUP(B420,'Job Openings'!$B$5:$I$1005,3,FALSE)=0,"",VLOOKUP(B420,'Job Openings'!$B$5:$I$1005,3,FALSE)),"")</f>
        <v/>
      </c>
      <c r="E420" s="100" t="str">
        <f>IFERROR(IF(VLOOKUP(B420,'Job Openings'!$B$5:$I$1005,5,FALSE)=0,"",VLOOKUP(B420,'Job Openings'!$B$5:$I$1005,5,FALSE)),"")</f>
        <v/>
      </c>
      <c r="F420" s="53"/>
      <c r="G420" s="53"/>
      <c r="H420" s="54"/>
      <c r="I420" s="53"/>
      <c r="J420" s="53"/>
      <c r="K420" s="53"/>
      <c r="L420" s="53"/>
      <c r="M420" s="53"/>
      <c r="N420" s="144"/>
      <c r="O420" s="141"/>
      <c r="P420" s="53"/>
      <c r="Q420" s="53"/>
      <c r="R420" s="53"/>
      <c r="S420" s="89"/>
    </row>
    <row r="421" spans="2:19" ht="15" customHeight="1" x14ac:dyDescent="0.2">
      <c r="B421" s="143"/>
      <c r="C421" s="100" t="str">
        <f>IFERROR(IF(VLOOKUP(B421,'Job Openings'!$B$5:$I$1005,2,FALSE)=0,"",VLOOKUP(B421,'Job Openings'!$B$5:$I$1005,2,FALSE)),"")</f>
        <v/>
      </c>
      <c r="D421" s="100" t="str">
        <f>IFERROR(IF(VLOOKUP(B421,'Job Openings'!$B$5:$I$1005,3,FALSE)=0,"",VLOOKUP(B421,'Job Openings'!$B$5:$I$1005,3,FALSE)),"")</f>
        <v/>
      </c>
      <c r="E421" s="100" t="str">
        <f>IFERROR(IF(VLOOKUP(B421,'Job Openings'!$B$5:$I$1005,5,FALSE)=0,"",VLOOKUP(B421,'Job Openings'!$B$5:$I$1005,5,FALSE)),"")</f>
        <v/>
      </c>
      <c r="F421" s="53"/>
      <c r="G421" s="53"/>
      <c r="H421" s="54"/>
      <c r="I421" s="53"/>
      <c r="J421" s="53"/>
      <c r="K421" s="53"/>
      <c r="L421" s="53"/>
      <c r="M421" s="53"/>
      <c r="N421" s="144"/>
      <c r="O421" s="141"/>
      <c r="P421" s="53"/>
      <c r="Q421" s="53"/>
      <c r="R421" s="53"/>
      <c r="S421" s="89"/>
    </row>
    <row r="422" spans="2:19" ht="15" customHeight="1" x14ac:dyDescent="0.2">
      <c r="B422" s="143"/>
      <c r="C422" s="100" t="str">
        <f>IFERROR(IF(VLOOKUP(B422,'Job Openings'!$B$5:$I$1005,2,FALSE)=0,"",VLOOKUP(B422,'Job Openings'!$B$5:$I$1005,2,FALSE)),"")</f>
        <v/>
      </c>
      <c r="D422" s="100" t="str">
        <f>IFERROR(IF(VLOOKUP(B422,'Job Openings'!$B$5:$I$1005,3,FALSE)=0,"",VLOOKUP(B422,'Job Openings'!$B$5:$I$1005,3,FALSE)),"")</f>
        <v/>
      </c>
      <c r="E422" s="100" t="str">
        <f>IFERROR(IF(VLOOKUP(B422,'Job Openings'!$B$5:$I$1005,5,FALSE)=0,"",VLOOKUP(B422,'Job Openings'!$B$5:$I$1005,5,FALSE)),"")</f>
        <v/>
      </c>
      <c r="F422" s="53"/>
      <c r="G422" s="53"/>
      <c r="H422" s="54"/>
      <c r="I422" s="53"/>
      <c r="J422" s="53"/>
      <c r="K422" s="53"/>
      <c r="L422" s="53"/>
      <c r="M422" s="53"/>
      <c r="N422" s="144"/>
      <c r="O422" s="141"/>
      <c r="P422" s="53"/>
      <c r="Q422" s="53"/>
      <c r="R422" s="53"/>
      <c r="S422" s="89"/>
    </row>
    <row r="423" spans="2:19" ht="15" customHeight="1" x14ac:dyDescent="0.2">
      <c r="B423" s="143"/>
      <c r="C423" s="100" t="str">
        <f>IFERROR(IF(VLOOKUP(B423,'Job Openings'!$B$5:$I$1005,2,FALSE)=0,"",VLOOKUP(B423,'Job Openings'!$B$5:$I$1005,2,FALSE)),"")</f>
        <v/>
      </c>
      <c r="D423" s="100" t="str">
        <f>IFERROR(IF(VLOOKUP(B423,'Job Openings'!$B$5:$I$1005,3,FALSE)=0,"",VLOOKUP(B423,'Job Openings'!$B$5:$I$1005,3,FALSE)),"")</f>
        <v/>
      </c>
      <c r="E423" s="100" t="str">
        <f>IFERROR(IF(VLOOKUP(B423,'Job Openings'!$B$5:$I$1005,5,FALSE)=0,"",VLOOKUP(B423,'Job Openings'!$B$5:$I$1005,5,FALSE)),"")</f>
        <v/>
      </c>
      <c r="F423" s="53"/>
      <c r="G423" s="53"/>
      <c r="H423" s="54"/>
      <c r="I423" s="53"/>
      <c r="J423" s="53"/>
      <c r="K423" s="53"/>
      <c r="L423" s="53"/>
      <c r="M423" s="53"/>
      <c r="N423" s="144"/>
      <c r="O423" s="141"/>
      <c r="P423" s="53"/>
      <c r="Q423" s="53"/>
      <c r="R423" s="53"/>
      <c r="S423" s="89"/>
    </row>
    <row r="424" spans="2:19" ht="15" customHeight="1" x14ac:dyDescent="0.2">
      <c r="B424" s="143"/>
      <c r="C424" s="100" t="str">
        <f>IFERROR(IF(VLOOKUP(B424,'Job Openings'!$B$5:$I$1005,2,FALSE)=0,"",VLOOKUP(B424,'Job Openings'!$B$5:$I$1005,2,FALSE)),"")</f>
        <v/>
      </c>
      <c r="D424" s="100" t="str">
        <f>IFERROR(IF(VLOOKUP(B424,'Job Openings'!$B$5:$I$1005,3,FALSE)=0,"",VLOOKUP(B424,'Job Openings'!$B$5:$I$1005,3,FALSE)),"")</f>
        <v/>
      </c>
      <c r="E424" s="100" t="str">
        <f>IFERROR(IF(VLOOKUP(B424,'Job Openings'!$B$5:$I$1005,5,FALSE)=0,"",VLOOKUP(B424,'Job Openings'!$B$5:$I$1005,5,FALSE)),"")</f>
        <v/>
      </c>
      <c r="F424" s="53"/>
      <c r="G424" s="53"/>
      <c r="H424" s="54"/>
      <c r="I424" s="53"/>
      <c r="J424" s="53"/>
      <c r="K424" s="53"/>
      <c r="L424" s="53"/>
      <c r="M424" s="53"/>
      <c r="N424" s="144"/>
      <c r="O424" s="141"/>
      <c r="P424" s="53"/>
      <c r="Q424" s="53"/>
      <c r="R424" s="53"/>
      <c r="S424" s="89"/>
    </row>
    <row r="425" spans="2:19" ht="15" customHeight="1" x14ac:dyDescent="0.2">
      <c r="B425" s="143"/>
      <c r="C425" s="100" t="str">
        <f>IFERROR(IF(VLOOKUP(B425,'Job Openings'!$B$5:$I$1005,2,FALSE)=0,"",VLOOKUP(B425,'Job Openings'!$B$5:$I$1005,2,FALSE)),"")</f>
        <v/>
      </c>
      <c r="D425" s="100" t="str">
        <f>IFERROR(IF(VLOOKUP(B425,'Job Openings'!$B$5:$I$1005,3,FALSE)=0,"",VLOOKUP(B425,'Job Openings'!$B$5:$I$1005,3,FALSE)),"")</f>
        <v/>
      </c>
      <c r="E425" s="100" t="str">
        <f>IFERROR(IF(VLOOKUP(B425,'Job Openings'!$B$5:$I$1005,5,FALSE)=0,"",VLOOKUP(B425,'Job Openings'!$B$5:$I$1005,5,FALSE)),"")</f>
        <v/>
      </c>
      <c r="F425" s="53"/>
      <c r="G425" s="53"/>
      <c r="H425" s="54"/>
      <c r="I425" s="53"/>
      <c r="J425" s="53"/>
      <c r="K425" s="53"/>
      <c r="L425" s="53"/>
      <c r="M425" s="53"/>
      <c r="N425" s="144"/>
      <c r="O425" s="141"/>
      <c r="P425" s="53"/>
      <c r="Q425" s="53"/>
      <c r="R425" s="53"/>
      <c r="S425" s="89"/>
    </row>
    <row r="426" spans="2:19" ht="15" customHeight="1" x14ac:dyDescent="0.2">
      <c r="B426" s="143"/>
      <c r="C426" s="100" t="str">
        <f>IFERROR(IF(VLOOKUP(B426,'Job Openings'!$B$5:$I$1005,2,FALSE)=0,"",VLOOKUP(B426,'Job Openings'!$B$5:$I$1005,2,FALSE)),"")</f>
        <v/>
      </c>
      <c r="D426" s="100" t="str">
        <f>IFERROR(IF(VLOOKUP(B426,'Job Openings'!$B$5:$I$1005,3,FALSE)=0,"",VLOOKUP(B426,'Job Openings'!$B$5:$I$1005,3,FALSE)),"")</f>
        <v/>
      </c>
      <c r="E426" s="100" t="str">
        <f>IFERROR(IF(VLOOKUP(B426,'Job Openings'!$B$5:$I$1005,5,FALSE)=0,"",VLOOKUP(B426,'Job Openings'!$B$5:$I$1005,5,FALSE)),"")</f>
        <v/>
      </c>
      <c r="F426" s="53"/>
      <c r="G426" s="53"/>
      <c r="H426" s="54"/>
      <c r="I426" s="53"/>
      <c r="J426" s="53"/>
      <c r="K426" s="53"/>
      <c r="L426" s="53"/>
      <c r="M426" s="53"/>
      <c r="N426" s="144"/>
      <c r="O426" s="141"/>
      <c r="P426" s="53"/>
      <c r="Q426" s="53"/>
      <c r="R426" s="53"/>
      <c r="S426" s="89"/>
    </row>
    <row r="427" spans="2:19" ht="15" customHeight="1" x14ac:dyDescent="0.2">
      <c r="B427" s="143"/>
      <c r="C427" s="100" t="str">
        <f>IFERROR(IF(VLOOKUP(B427,'Job Openings'!$B$5:$I$1005,2,FALSE)=0,"",VLOOKUP(B427,'Job Openings'!$B$5:$I$1005,2,FALSE)),"")</f>
        <v/>
      </c>
      <c r="D427" s="100" t="str">
        <f>IFERROR(IF(VLOOKUP(B427,'Job Openings'!$B$5:$I$1005,3,FALSE)=0,"",VLOOKUP(B427,'Job Openings'!$B$5:$I$1005,3,FALSE)),"")</f>
        <v/>
      </c>
      <c r="E427" s="100" t="str">
        <f>IFERROR(IF(VLOOKUP(B427,'Job Openings'!$B$5:$I$1005,5,FALSE)=0,"",VLOOKUP(B427,'Job Openings'!$B$5:$I$1005,5,FALSE)),"")</f>
        <v/>
      </c>
      <c r="F427" s="53"/>
      <c r="G427" s="53"/>
      <c r="H427" s="54"/>
      <c r="I427" s="53"/>
      <c r="J427" s="53"/>
      <c r="K427" s="53"/>
      <c r="L427" s="53"/>
      <c r="M427" s="53"/>
      <c r="N427" s="144"/>
      <c r="O427" s="141"/>
      <c r="P427" s="53"/>
      <c r="Q427" s="53"/>
      <c r="R427" s="53"/>
      <c r="S427" s="89"/>
    </row>
    <row r="428" spans="2:19" ht="15" customHeight="1" x14ac:dyDescent="0.2">
      <c r="B428" s="143"/>
      <c r="C428" s="100" t="str">
        <f>IFERROR(IF(VLOOKUP(B428,'Job Openings'!$B$5:$I$1005,2,FALSE)=0,"",VLOOKUP(B428,'Job Openings'!$B$5:$I$1005,2,FALSE)),"")</f>
        <v/>
      </c>
      <c r="D428" s="100" t="str">
        <f>IFERROR(IF(VLOOKUP(B428,'Job Openings'!$B$5:$I$1005,3,FALSE)=0,"",VLOOKUP(B428,'Job Openings'!$B$5:$I$1005,3,FALSE)),"")</f>
        <v/>
      </c>
      <c r="E428" s="100" t="str">
        <f>IFERROR(IF(VLOOKUP(B428,'Job Openings'!$B$5:$I$1005,5,FALSE)=0,"",VLOOKUP(B428,'Job Openings'!$B$5:$I$1005,5,FALSE)),"")</f>
        <v/>
      </c>
      <c r="F428" s="53"/>
      <c r="G428" s="53"/>
      <c r="H428" s="54"/>
      <c r="I428" s="53"/>
      <c r="J428" s="53"/>
      <c r="K428" s="53"/>
      <c r="L428" s="53"/>
      <c r="M428" s="53"/>
      <c r="N428" s="144"/>
      <c r="O428" s="141"/>
      <c r="P428" s="53"/>
      <c r="Q428" s="53"/>
      <c r="R428" s="53"/>
      <c r="S428" s="89"/>
    </row>
    <row r="429" spans="2:19" ht="15" customHeight="1" x14ac:dyDescent="0.2">
      <c r="B429" s="143"/>
      <c r="C429" s="100" t="str">
        <f>IFERROR(IF(VLOOKUP(B429,'Job Openings'!$B$5:$I$1005,2,FALSE)=0,"",VLOOKUP(B429,'Job Openings'!$B$5:$I$1005,2,FALSE)),"")</f>
        <v/>
      </c>
      <c r="D429" s="100" t="str">
        <f>IFERROR(IF(VLOOKUP(B429,'Job Openings'!$B$5:$I$1005,3,FALSE)=0,"",VLOOKUP(B429,'Job Openings'!$B$5:$I$1005,3,FALSE)),"")</f>
        <v/>
      </c>
      <c r="E429" s="100" t="str">
        <f>IFERROR(IF(VLOOKUP(B429,'Job Openings'!$B$5:$I$1005,5,FALSE)=0,"",VLOOKUP(B429,'Job Openings'!$B$5:$I$1005,5,FALSE)),"")</f>
        <v/>
      </c>
      <c r="F429" s="53"/>
      <c r="G429" s="53"/>
      <c r="H429" s="54"/>
      <c r="I429" s="53"/>
      <c r="J429" s="53"/>
      <c r="K429" s="53"/>
      <c r="L429" s="53"/>
      <c r="M429" s="53"/>
      <c r="N429" s="144"/>
      <c r="O429" s="141"/>
      <c r="P429" s="53"/>
      <c r="Q429" s="53"/>
      <c r="R429" s="53"/>
      <c r="S429" s="89"/>
    </row>
    <row r="430" spans="2:19" ht="15" customHeight="1" x14ac:dyDescent="0.2">
      <c r="B430" s="143"/>
      <c r="C430" s="100" t="str">
        <f>IFERROR(IF(VLOOKUP(B430,'Job Openings'!$B$5:$I$1005,2,FALSE)=0,"",VLOOKUP(B430,'Job Openings'!$B$5:$I$1005,2,FALSE)),"")</f>
        <v/>
      </c>
      <c r="D430" s="100" t="str">
        <f>IFERROR(IF(VLOOKUP(B430,'Job Openings'!$B$5:$I$1005,3,FALSE)=0,"",VLOOKUP(B430,'Job Openings'!$B$5:$I$1005,3,FALSE)),"")</f>
        <v/>
      </c>
      <c r="E430" s="100" t="str">
        <f>IFERROR(IF(VLOOKUP(B430,'Job Openings'!$B$5:$I$1005,5,FALSE)=0,"",VLOOKUP(B430,'Job Openings'!$B$5:$I$1005,5,FALSE)),"")</f>
        <v/>
      </c>
      <c r="F430" s="53"/>
      <c r="G430" s="53"/>
      <c r="H430" s="54"/>
      <c r="I430" s="53"/>
      <c r="J430" s="53"/>
      <c r="K430" s="53"/>
      <c r="L430" s="53"/>
      <c r="M430" s="53"/>
      <c r="N430" s="144"/>
      <c r="O430" s="141"/>
      <c r="P430" s="53"/>
      <c r="Q430" s="53"/>
      <c r="R430" s="53"/>
      <c r="S430" s="89"/>
    </row>
    <row r="431" spans="2:19" ht="15" customHeight="1" x14ac:dyDescent="0.2">
      <c r="B431" s="143"/>
      <c r="C431" s="100" t="str">
        <f>IFERROR(IF(VLOOKUP(B431,'Job Openings'!$B$5:$I$1005,2,FALSE)=0,"",VLOOKUP(B431,'Job Openings'!$B$5:$I$1005,2,FALSE)),"")</f>
        <v/>
      </c>
      <c r="D431" s="100" t="str">
        <f>IFERROR(IF(VLOOKUP(B431,'Job Openings'!$B$5:$I$1005,3,FALSE)=0,"",VLOOKUP(B431,'Job Openings'!$B$5:$I$1005,3,FALSE)),"")</f>
        <v/>
      </c>
      <c r="E431" s="100" t="str">
        <f>IFERROR(IF(VLOOKUP(B431,'Job Openings'!$B$5:$I$1005,5,FALSE)=0,"",VLOOKUP(B431,'Job Openings'!$B$5:$I$1005,5,FALSE)),"")</f>
        <v/>
      </c>
      <c r="F431" s="53"/>
      <c r="G431" s="53"/>
      <c r="H431" s="54"/>
      <c r="I431" s="53"/>
      <c r="J431" s="53"/>
      <c r="K431" s="53"/>
      <c r="L431" s="53"/>
      <c r="M431" s="53"/>
      <c r="N431" s="144"/>
      <c r="O431" s="141"/>
      <c r="P431" s="53"/>
      <c r="Q431" s="53"/>
      <c r="R431" s="53"/>
      <c r="S431" s="89"/>
    </row>
    <row r="432" spans="2:19" ht="15" customHeight="1" x14ac:dyDescent="0.2">
      <c r="B432" s="143"/>
      <c r="C432" s="100" t="str">
        <f>IFERROR(IF(VLOOKUP(B432,'Job Openings'!$B$5:$I$1005,2,FALSE)=0,"",VLOOKUP(B432,'Job Openings'!$B$5:$I$1005,2,FALSE)),"")</f>
        <v/>
      </c>
      <c r="D432" s="100" t="str">
        <f>IFERROR(IF(VLOOKUP(B432,'Job Openings'!$B$5:$I$1005,3,FALSE)=0,"",VLOOKUP(B432,'Job Openings'!$B$5:$I$1005,3,FALSE)),"")</f>
        <v/>
      </c>
      <c r="E432" s="100" t="str">
        <f>IFERROR(IF(VLOOKUP(B432,'Job Openings'!$B$5:$I$1005,5,FALSE)=0,"",VLOOKUP(B432,'Job Openings'!$B$5:$I$1005,5,FALSE)),"")</f>
        <v/>
      </c>
      <c r="F432" s="53"/>
      <c r="G432" s="53"/>
      <c r="H432" s="54"/>
      <c r="I432" s="53"/>
      <c r="J432" s="53"/>
      <c r="K432" s="53"/>
      <c r="L432" s="53"/>
      <c r="M432" s="53"/>
      <c r="N432" s="144"/>
      <c r="O432" s="141"/>
      <c r="P432" s="53"/>
      <c r="Q432" s="53"/>
      <c r="R432" s="53"/>
      <c r="S432" s="89"/>
    </row>
    <row r="433" spans="2:19" ht="15" customHeight="1" x14ac:dyDescent="0.2">
      <c r="B433" s="143"/>
      <c r="C433" s="100" t="str">
        <f>IFERROR(IF(VLOOKUP(B433,'Job Openings'!$B$5:$I$1005,2,FALSE)=0,"",VLOOKUP(B433,'Job Openings'!$B$5:$I$1005,2,FALSE)),"")</f>
        <v/>
      </c>
      <c r="D433" s="100" t="str">
        <f>IFERROR(IF(VLOOKUP(B433,'Job Openings'!$B$5:$I$1005,3,FALSE)=0,"",VLOOKUP(B433,'Job Openings'!$B$5:$I$1005,3,FALSE)),"")</f>
        <v/>
      </c>
      <c r="E433" s="100" t="str">
        <f>IFERROR(IF(VLOOKUP(B433,'Job Openings'!$B$5:$I$1005,5,FALSE)=0,"",VLOOKUP(B433,'Job Openings'!$B$5:$I$1005,5,FALSE)),"")</f>
        <v/>
      </c>
      <c r="F433" s="53"/>
      <c r="G433" s="53"/>
      <c r="H433" s="54"/>
      <c r="I433" s="53"/>
      <c r="J433" s="53"/>
      <c r="K433" s="53"/>
      <c r="L433" s="53"/>
      <c r="M433" s="53"/>
      <c r="N433" s="144"/>
      <c r="O433" s="141"/>
      <c r="P433" s="53"/>
      <c r="Q433" s="53"/>
      <c r="R433" s="53"/>
      <c r="S433" s="89"/>
    </row>
    <row r="434" spans="2:19" ht="15" customHeight="1" x14ac:dyDescent="0.2">
      <c r="B434" s="143"/>
      <c r="C434" s="100" t="str">
        <f>IFERROR(IF(VLOOKUP(B434,'Job Openings'!$B$5:$I$1005,2,FALSE)=0,"",VLOOKUP(B434,'Job Openings'!$B$5:$I$1005,2,FALSE)),"")</f>
        <v/>
      </c>
      <c r="D434" s="100" t="str">
        <f>IFERROR(IF(VLOOKUP(B434,'Job Openings'!$B$5:$I$1005,3,FALSE)=0,"",VLOOKUP(B434,'Job Openings'!$B$5:$I$1005,3,FALSE)),"")</f>
        <v/>
      </c>
      <c r="E434" s="100" t="str">
        <f>IFERROR(IF(VLOOKUP(B434,'Job Openings'!$B$5:$I$1005,5,FALSE)=0,"",VLOOKUP(B434,'Job Openings'!$B$5:$I$1005,5,FALSE)),"")</f>
        <v/>
      </c>
      <c r="F434" s="53"/>
      <c r="G434" s="53"/>
      <c r="H434" s="54"/>
      <c r="I434" s="53"/>
      <c r="J434" s="53"/>
      <c r="K434" s="53"/>
      <c r="L434" s="53"/>
      <c r="M434" s="53"/>
      <c r="N434" s="144"/>
      <c r="O434" s="141"/>
      <c r="P434" s="53"/>
      <c r="Q434" s="53"/>
      <c r="R434" s="53"/>
      <c r="S434" s="89"/>
    </row>
    <row r="435" spans="2:19" ht="15" customHeight="1" x14ac:dyDescent="0.2">
      <c r="B435" s="143"/>
      <c r="C435" s="100" t="str">
        <f>IFERROR(IF(VLOOKUP(B435,'Job Openings'!$B$5:$I$1005,2,FALSE)=0,"",VLOOKUP(B435,'Job Openings'!$B$5:$I$1005,2,FALSE)),"")</f>
        <v/>
      </c>
      <c r="D435" s="100" t="str">
        <f>IFERROR(IF(VLOOKUP(B435,'Job Openings'!$B$5:$I$1005,3,FALSE)=0,"",VLOOKUP(B435,'Job Openings'!$B$5:$I$1005,3,FALSE)),"")</f>
        <v/>
      </c>
      <c r="E435" s="100" t="str">
        <f>IFERROR(IF(VLOOKUP(B435,'Job Openings'!$B$5:$I$1005,5,FALSE)=0,"",VLOOKUP(B435,'Job Openings'!$B$5:$I$1005,5,FALSE)),"")</f>
        <v/>
      </c>
      <c r="F435" s="53"/>
      <c r="G435" s="53"/>
      <c r="H435" s="54"/>
      <c r="I435" s="53"/>
      <c r="J435" s="53"/>
      <c r="K435" s="53"/>
      <c r="L435" s="53"/>
      <c r="M435" s="53"/>
      <c r="N435" s="144"/>
      <c r="O435" s="141"/>
      <c r="P435" s="53"/>
      <c r="Q435" s="53"/>
      <c r="R435" s="53"/>
      <c r="S435" s="89"/>
    </row>
    <row r="436" spans="2:19" ht="15" customHeight="1" x14ac:dyDescent="0.2">
      <c r="B436" s="143"/>
      <c r="C436" s="100" t="str">
        <f>IFERROR(IF(VLOOKUP(B436,'Job Openings'!$B$5:$I$1005,2,FALSE)=0,"",VLOOKUP(B436,'Job Openings'!$B$5:$I$1005,2,FALSE)),"")</f>
        <v/>
      </c>
      <c r="D436" s="100" t="str">
        <f>IFERROR(IF(VLOOKUP(B436,'Job Openings'!$B$5:$I$1005,3,FALSE)=0,"",VLOOKUP(B436,'Job Openings'!$B$5:$I$1005,3,FALSE)),"")</f>
        <v/>
      </c>
      <c r="E436" s="100" t="str">
        <f>IFERROR(IF(VLOOKUP(B436,'Job Openings'!$B$5:$I$1005,5,FALSE)=0,"",VLOOKUP(B436,'Job Openings'!$B$5:$I$1005,5,FALSE)),"")</f>
        <v/>
      </c>
      <c r="F436" s="53"/>
      <c r="G436" s="53"/>
      <c r="H436" s="54"/>
      <c r="I436" s="53"/>
      <c r="J436" s="53"/>
      <c r="K436" s="53"/>
      <c r="L436" s="53"/>
      <c r="M436" s="53"/>
      <c r="N436" s="144"/>
      <c r="O436" s="141"/>
      <c r="P436" s="53"/>
      <c r="Q436" s="53"/>
      <c r="R436" s="53"/>
      <c r="S436" s="89"/>
    </row>
    <row r="437" spans="2:19" ht="15" customHeight="1" x14ac:dyDescent="0.2">
      <c r="B437" s="143"/>
      <c r="C437" s="100" t="str">
        <f>IFERROR(IF(VLOOKUP(B437,'Job Openings'!$B$5:$I$1005,2,FALSE)=0,"",VLOOKUP(B437,'Job Openings'!$B$5:$I$1005,2,FALSE)),"")</f>
        <v/>
      </c>
      <c r="D437" s="100" t="str">
        <f>IFERROR(IF(VLOOKUP(B437,'Job Openings'!$B$5:$I$1005,3,FALSE)=0,"",VLOOKUP(B437,'Job Openings'!$B$5:$I$1005,3,FALSE)),"")</f>
        <v/>
      </c>
      <c r="E437" s="100" t="str">
        <f>IFERROR(IF(VLOOKUP(B437,'Job Openings'!$B$5:$I$1005,5,FALSE)=0,"",VLOOKUP(B437,'Job Openings'!$B$5:$I$1005,5,FALSE)),"")</f>
        <v/>
      </c>
      <c r="F437" s="53"/>
      <c r="G437" s="53"/>
      <c r="H437" s="54"/>
      <c r="I437" s="53"/>
      <c r="J437" s="53"/>
      <c r="K437" s="53"/>
      <c r="L437" s="53"/>
      <c r="M437" s="53"/>
      <c r="N437" s="144"/>
      <c r="O437" s="141"/>
      <c r="P437" s="53"/>
      <c r="Q437" s="53"/>
      <c r="R437" s="53"/>
      <c r="S437" s="89"/>
    </row>
    <row r="438" spans="2:19" ht="15" customHeight="1" x14ac:dyDescent="0.2">
      <c r="B438" s="143"/>
      <c r="C438" s="100" t="str">
        <f>IFERROR(IF(VLOOKUP(B438,'Job Openings'!$B$5:$I$1005,2,FALSE)=0,"",VLOOKUP(B438,'Job Openings'!$B$5:$I$1005,2,FALSE)),"")</f>
        <v/>
      </c>
      <c r="D438" s="100" t="str">
        <f>IFERROR(IF(VLOOKUP(B438,'Job Openings'!$B$5:$I$1005,3,FALSE)=0,"",VLOOKUP(B438,'Job Openings'!$B$5:$I$1005,3,FALSE)),"")</f>
        <v/>
      </c>
      <c r="E438" s="100" t="str">
        <f>IFERROR(IF(VLOOKUP(B438,'Job Openings'!$B$5:$I$1005,5,FALSE)=0,"",VLOOKUP(B438,'Job Openings'!$B$5:$I$1005,5,FALSE)),"")</f>
        <v/>
      </c>
      <c r="F438" s="53"/>
      <c r="G438" s="53"/>
      <c r="H438" s="54"/>
      <c r="I438" s="53"/>
      <c r="J438" s="53"/>
      <c r="K438" s="53"/>
      <c r="L438" s="53"/>
      <c r="M438" s="53"/>
      <c r="N438" s="144"/>
      <c r="O438" s="141"/>
      <c r="P438" s="53"/>
      <c r="Q438" s="53"/>
      <c r="R438" s="53"/>
      <c r="S438" s="89"/>
    </row>
    <row r="439" spans="2:19" ht="15" customHeight="1" x14ac:dyDescent="0.2">
      <c r="B439" s="143"/>
      <c r="C439" s="100" t="str">
        <f>IFERROR(IF(VLOOKUP(B439,'Job Openings'!$B$5:$I$1005,2,FALSE)=0,"",VLOOKUP(B439,'Job Openings'!$B$5:$I$1005,2,FALSE)),"")</f>
        <v/>
      </c>
      <c r="D439" s="100" t="str">
        <f>IFERROR(IF(VLOOKUP(B439,'Job Openings'!$B$5:$I$1005,3,FALSE)=0,"",VLOOKUP(B439,'Job Openings'!$B$5:$I$1005,3,FALSE)),"")</f>
        <v/>
      </c>
      <c r="E439" s="100" t="str">
        <f>IFERROR(IF(VLOOKUP(B439,'Job Openings'!$B$5:$I$1005,5,FALSE)=0,"",VLOOKUP(B439,'Job Openings'!$B$5:$I$1005,5,FALSE)),"")</f>
        <v/>
      </c>
      <c r="F439" s="53"/>
      <c r="G439" s="53"/>
      <c r="H439" s="54"/>
      <c r="I439" s="53"/>
      <c r="J439" s="53"/>
      <c r="K439" s="53"/>
      <c r="L439" s="53"/>
      <c r="M439" s="53"/>
      <c r="N439" s="144"/>
      <c r="O439" s="141"/>
      <c r="P439" s="53"/>
      <c r="Q439" s="53"/>
      <c r="R439" s="53"/>
      <c r="S439" s="89"/>
    </row>
    <row r="440" spans="2:19" ht="15" customHeight="1" x14ac:dyDescent="0.2">
      <c r="B440" s="143"/>
      <c r="C440" s="100" t="str">
        <f>IFERROR(IF(VLOOKUP(B440,'Job Openings'!$B$5:$I$1005,2,FALSE)=0,"",VLOOKUP(B440,'Job Openings'!$B$5:$I$1005,2,FALSE)),"")</f>
        <v/>
      </c>
      <c r="D440" s="100" t="str">
        <f>IFERROR(IF(VLOOKUP(B440,'Job Openings'!$B$5:$I$1005,3,FALSE)=0,"",VLOOKUP(B440,'Job Openings'!$B$5:$I$1005,3,FALSE)),"")</f>
        <v/>
      </c>
      <c r="E440" s="100" t="str">
        <f>IFERROR(IF(VLOOKUP(B440,'Job Openings'!$B$5:$I$1005,5,FALSE)=0,"",VLOOKUP(B440,'Job Openings'!$B$5:$I$1005,5,FALSE)),"")</f>
        <v/>
      </c>
      <c r="F440" s="53"/>
      <c r="G440" s="53"/>
      <c r="H440" s="54"/>
      <c r="I440" s="53"/>
      <c r="J440" s="53"/>
      <c r="K440" s="53"/>
      <c r="L440" s="53"/>
      <c r="M440" s="53"/>
      <c r="N440" s="144"/>
      <c r="O440" s="141"/>
      <c r="P440" s="53"/>
      <c r="Q440" s="53"/>
      <c r="R440" s="53"/>
      <c r="S440" s="89"/>
    </row>
    <row r="441" spans="2:19" ht="15" customHeight="1" x14ac:dyDescent="0.2">
      <c r="B441" s="143"/>
      <c r="C441" s="100" t="str">
        <f>IFERROR(IF(VLOOKUP(B441,'Job Openings'!$B$5:$I$1005,2,FALSE)=0,"",VLOOKUP(B441,'Job Openings'!$B$5:$I$1005,2,FALSE)),"")</f>
        <v/>
      </c>
      <c r="D441" s="100" t="str">
        <f>IFERROR(IF(VLOOKUP(B441,'Job Openings'!$B$5:$I$1005,3,FALSE)=0,"",VLOOKUP(B441,'Job Openings'!$B$5:$I$1005,3,FALSE)),"")</f>
        <v/>
      </c>
      <c r="E441" s="100" t="str">
        <f>IFERROR(IF(VLOOKUP(B441,'Job Openings'!$B$5:$I$1005,5,FALSE)=0,"",VLOOKUP(B441,'Job Openings'!$B$5:$I$1005,5,FALSE)),"")</f>
        <v/>
      </c>
      <c r="F441" s="53"/>
      <c r="G441" s="53"/>
      <c r="H441" s="54"/>
      <c r="I441" s="53"/>
      <c r="J441" s="53"/>
      <c r="K441" s="53"/>
      <c r="L441" s="53"/>
      <c r="M441" s="53"/>
      <c r="N441" s="144"/>
      <c r="O441" s="141"/>
      <c r="P441" s="53"/>
      <c r="Q441" s="53"/>
      <c r="R441" s="53"/>
      <c r="S441" s="89"/>
    </row>
    <row r="442" spans="2:19" ht="15" customHeight="1" x14ac:dyDescent="0.2">
      <c r="B442" s="143"/>
      <c r="C442" s="100" t="str">
        <f>IFERROR(IF(VLOOKUP(B442,'Job Openings'!$B$5:$I$1005,2,FALSE)=0,"",VLOOKUP(B442,'Job Openings'!$B$5:$I$1005,2,FALSE)),"")</f>
        <v/>
      </c>
      <c r="D442" s="100" t="str">
        <f>IFERROR(IF(VLOOKUP(B442,'Job Openings'!$B$5:$I$1005,3,FALSE)=0,"",VLOOKUP(B442,'Job Openings'!$B$5:$I$1005,3,FALSE)),"")</f>
        <v/>
      </c>
      <c r="E442" s="100" t="str">
        <f>IFERROR(IF(VLOOKUP(B442,'Job Openings'!$B$5:$I$1005,5,FALSE)=0,"",VLOOKUP(B442,'Job Openings'!$B$5:$I$1005,5,FALSE)),"")</f>
        <v/>
      </c>
      <c r="F442" s="53"/>
      <c r="G442" s="53"/>
      <c r="H442" s="54"/>
      <c r="I442" s="53"/>
      <c r="J442" s="53"/>
      <c r="K442" s="53"/>
      <c r="L442" s="53"/>
      <c r="M442" s="53"/>
      <c r="N442" s="144"/>
      <c r="O442" s="141"/>
      <c r="P442" s="53"/>
      <c r="Q442" s="53"/>
      <c r="R442" s="53"/>
      <c r="S442" s="89"/>
    </row>
    <row r="443" spans="2:19" ht="15" customHeight="1" x14ac:dyDescent="0.2">
      <c r="B443" s="143"/>
      <c r="C443" s="100" t="str">
        <f>IFERROR(IF(VLOOKUP(B443,'Job Openings'!$B$5:$I$1005,2,FALSE)=0,"",VLOOKUP(B443,'Job Openings'!$B$5:$I$1005,2,FALSE)),"")</f>
        <v/>
      </c>
      <c r="D443" s="100" t="str">
        <f>IFERROR(IF(VLOOKUP(B443,'Job Openings'!$B$5:$I$1005,3,FALSE)=0,"",VLOOKUP(B443,'Job Openings'!$B$5:$I$1005,3,FALSE)),"")</f>
        <v/>
      </c>
      <c r="E443" s="100" t="str">
        <f>IFERROR(IF(VLOOKUP(B443,'Job Openings'!$B$5:$I$1005,5,FALSE)=0,"",VLOOKUP(B443,'Job Openings'!$B$5:$I$1005,5,FALSE)),"")</f>
        <v/>
      </c>
      <c r="F443" s="53"/>
      <c r="G443" s="53"/>
      <c r="H443" s="54"/>
      <c r="I443" s="53"/>
      <c r="J443" s="53"/>
      <c r="K443" s="53"/>
      <c r="L443" s="53"/>
      <c r="M443" s="53"/>
      <c r="N443" s="144"/>
      <c r="O443" s="141"/>
      <c r="P443" s="53"/>
      <c r="Q443" s="53"/>
      <c r="R443" s="53"/>
      <c r="S443" s="89"/>
    </row>
    <row r="444" spans="2:19" ht="15" customHeight="1" x14ac:dyDescent="0.2">
      <c r="B444" s="143"/>
      <c r="C444" s="100" t="str">
        <f>IFERROR(IF(VLOOKUP(B444,'Job Openings'!$B$5:$I$1005,2,FALSE)=0,"",VLOOKUP(B444,'Job Openings'!$B$5:$I$1005,2,FALSE)),"")</f>
        <v/>
      </c>
      <c r="D444" s="100" t="str">
        <f>IFERROR(IF(VLOOKUP(B444,'Job Openings'!$B$5:$I$1005,3,FALSE)=0,"",VLOOKUP(B444,'Job Openings'!$B$5:$I$1005,3,FALSE)),"")</f>
        <v/>
      </c>
      <c r="E444" s="100" t="str">
        <f>IFERROR(IF(VLOOKUP(B444,'Job Openings'!$B$5:$I$1005,5,FALSE)=0,"",VLOOKUP(B444,'Job Openings'!$B$5:$I$1005,5,FALSE)),"")</f>
        <v/>
      </c>
      <c r="F444" s="53"/>
      <c r="G444" s="53"/>
      <c r="H444" s="54"/>
      <c r="I444" s="53"/>
      <c r="J444" s="53"/>
      <c r="K444" s="53"/>
      <c r="L444" s="53"/>
      <c r="M444" s="53"/>
      <c r="N444" s="144"/>
      <c r="O444" s="141"/>
      <c r="P444" s="53"/>
      <c r="Q444" s="53"/>
      <c r="R444" s="53"/>
      <c r="S444" s="89"/>
    </row>
    <row r="445" spans="2:19" ht="15" customHeight="1" x14ac:dyDescent="0.2">
      <c r="B445" s="143"/>
      <c r="C445" s="100" t="str">
        <f>IFERROR(IF(VLOOKUP(B445,'Job Openings'!$B$5:$I$1005,2,FALSE)=0,"",VLOOKUP(B445,'Job Openings'!$B$5:$I$1005,2,FALSE)),"")</f>
        <v/>
      </c>
      <c r="D445" s="100" t="str">
        <f>IFERROR(IF(VLOOKUP(B445,'Job Openings'!$B$5:$I$1005,3,FALSE)=0,"",VLOOKUP(B445,'Job Openings'!$B$5:$I$1005,3,FALSE)),"")</f>
        <v/>
      </c>
      <c r="E445" s="100" t="str">
        <f>IFERROR(IF(VLOOKUP(B445,'Job Openings'!$B$5:$I$1005,5,FALSE)=0,"",VLOOKUP(B445,'Job Openings'!$B$5:$I$1005,5,FALSE)),"")</f>
        <v/>
      </c>
      <c r="F445" s="53"/>
      <c r="G445" s="53"/>
      <c r="H445" s="54"/>
      <c r="I445" s="53"/>
      <c r="J445" s="53"/>
      <c r="K445" s="53"/>
      <c r="L445" s="53"/>
      <c r="M445" s="53"/>
      <c r="N445" s="144"/>
      <c r="O445" s="141"/>
      <c r="P445" s="53"/>
      <c r="Q445" s="53"/>
      <c r="R445" s="53"/>
      <c r="S445" s="89"/>
    </row>
    <row r="446" spans="2:19" ht="15" customHeight="1" x14ac:dyDescent="0.2">
      <c r="B446" s="143"/>
      <c r="C446" s="100" t="str">
        <f>IFERROR(IF(VLOOKUP(B446,'Job Openings'!$B$5:$I$1005,2,FALSE)=0,"",VLOOKUP(B446,'Job Openings'!$B$5:$I$1005,2,FALSE)),"")</f>
        <v/>
      </c>
      <c r="D446" s="100" t="str">
        <f>IFERROR(IF(VLOOKUP(B446,'Job Openings'!$B$5:$I$1005,3,FALSE)=0,"",VLOOKUP(B446,'Job Openings'!$B$5:$I$1005,3,FALSE)),"")</f>
        <v/>
      </c>
      <c r="E446" s="100" t="str">
        <f>IFERROR(IF(VLOOKUP(B446,'Job Openings'!$B$5:$I$1005,5,FALSE)=0,"",VLOOKUP(B446,'Job Openings'!$B$5:$I$1005,5,FALSE)),"")</f>
        <v/>
      </c>
      <c r="F446" s="53"/>
      <c r="G446" s="53"/>
      <c r="H446" s="54"/>
      <c r="I446" s="53"/>
      <c r="J446" s="53"/>
      <c r="K446" s="53"/>
      <c r="L446" s="53"/>
      <c r="M446" s="53"/>
      <c r="N446" s="144"/>
      <c r="O446" s="141"/>
      <c r="P446" s="53"/>
      <c r="Q446" s="53"/>
      <c r="R446" s="53"/>
      <c r="S446" s="89"/>
    </row>
    <row r="447" spans="2:19" ht="15" customHeight="1" x14ac:dyDescent="0.2">
      <c r="B447" s="143"/>
      <c r="C447" s="100" t="str">
        <f>IFERROR(IF(VLOOKUP(B447,'Job Openings'!$B$5:$I$1005,2,FALSE)=0,"",VLOOKUP(B447,'Job Openings'!$B$5:$I$1005,2,FALSE)),"")</f>
        <v/>
      </c>
      <c r="D447" s="100" t="str">
        <f>IFERROR(IF(VLOOKUP(B447,'Job Openings'!$B$5:$I$1005,3,FALSE)=0,"",VLOOKUP(B447,'Job Openings'!$B$5:$I$1005,3,FALSE)),"")</f>
        <v/>
      </c>
      <c r="E447" s="100" t="str">
        <f>IFERROR(IF(VLOOKUP(B447,'Job Openings'!$B$5:$I$1005,5,FALSE)=0,"",VLOOKUP(B447,'Job Openings'!$B$5:$I$1005,5,FALSE)),"")</f>
        <v/>
      </c>
      <c r="F447" s="53"/>
      <c r="G447" s="53"/>
      <c r="H447" s="54"/>
      <c r="I447" s="53"/>
      <c r="J447" s="53"/>
      <c r="K447" s="53"/>
      <c r="L447" s="53"/>
      <c r="M447" s="53"/>
      <c r="N447" s="144"/>
      <c r="O447" s="141"/>
      <c r="P447" s="53"/>
      <c r="Q447" s="53"/>
      <c r="R447" s="53"/>
      <c r="S447" s="89"/>
    </row>
    <row r="448" spans="2:19" ht="15" customHeight="1" x14ac:dyDescent="0.2">
      <c r="B448" s="143"/>
      <c r="C448" s="100" t="str">
        <f>IFERROR(IF(VLOOKUP(B448,'Job Openings'!$B$5:$I$1005,2,FALSE)=0,"",VLOOKUP(B448,'Job Openings'!$B$5:$I$1005,2,FALSE)),"")</f>
        <v/>
      </c>
      <c r="D448" s="100" t="str">
        <f>IFERROR(IF(VLOOKUP(B448,'Job Openings'!$B$5:$I$1005,3,FALSE)=0,"",VLOOKUP(B448,'Job Openings'!$B$5:$I$1005,3,FALSE)),"")</f>
        <v/>
      </c>
      <c r="E448" s="100" t="str">
        <f>IFERROR(IF(VLOOKUP(B448,'Job Openings'!$B$5:$I$1005,5,FALSE)=0,"",VLOOKUP(B448,'Job Openings'!$B$5:$I$1005,5,FALSE)),"")</f>
        <v/>
      </c>
      <c r="F448" s="53"/>
      <c r="G448" s="53"/>
      <c r="H448" s="54"/>
      <c r="I448" s="53"/>
      <c r="J448" s="53"/>
      <c r="K448" s="53"/>
      <c r="L448" s="53"/>
      <c r="M448" s="53"/>
      <c r="N448" s="144"/>
      <c r="O448" s="141"/>
      <c r="P448" s="53"/>
      <c r="Q448" s="53"/>
      <c r="R448" s="53"/>
      <c r="S448" s="89"/>
    </row>
    <row r="449" spans="2:19" ht="15" customHeight="1" x14ac:dyDescent="0.2">
      <c r="B449" s="143"/>
      <c r="C449" s="100" t="str">
        <f>IFERROR(IF(VLOOKUP(B449,'Job Openings'!$B$5:$I$1005,2,FALSE)=0,"",VLOOKUP(B449,'Job Openings'!$B$5:$I$1005,2,FALSE)),"")</f>
        <v/>
      </c>
      <c r="D449" s="100" t="str">
        <f>IFERROR(IF(VLOOKUP(B449,'Job Openings'!$B$5:$I$1005,3,FALSE)=0,"",VLOOKUP(B449,'Job Openings'!$B$5:$I$1005,3,FALSE)),"")</f>
        <v/>
      </c>
      <c r="E449" s="100" t="str">
        <f>IFERROR(IF(VLOOKUP(B449,'Job Openings'!$B$5:$I$1005,5,FALSE)=0,"",VLOOKUP(B449,'Job Openings'!$B$5:$I$1005,5,FALSE)),"")</f>
        <v/>
      </c>
      <c r="F449" s="53"/>
      <c r="G449" s="53"/>
      <c r="H449" s="54"/>
      <c r="I449" s="53"/>
      <c r="J449" s="53"/>
      <c r="K449" s="53"/>
      <c r="L449" s="53"/>
      <c r="M449" s="53"/>
      <c r="N449" s="144"/>
      <c r="O449" s="141"/>
      <c r="P449" s="53"/>
      <c r="Q449" s="53"/>
      <c r="R449" s="53"/>
      <c r="S449" s="89"/>
    </row>
    <row r="450" spans="2:19" ht="15" customHeight="1" x14ac:dyDescent="0.2">
      <c r="B450" s="143"/>
      <c r="C450" s="100" t="str">
        <f>IFERROR(IF(VLOOKUP(B450,'Job Openings'!$B$5:$I$1005,2,FALSE)=0,"",VLOOKUP(B450,'Job Openings'!$B$5:$I$1005,2,FALSE)),"")</f>
        <v/>
      </c>
      <c r="D450" s="100" t="str">
        <f>IFERROR(IF(VLOOKUP(B450,'Job Openings'!$B$5:$I$1005,3,FALSE)=0,"",VLOOKUP(B450,'Job Openings'!$B$5:$I$1005,3,FALSE)),"")</f>
        <v/>
      </c>
      <c r="E450" s="100" t="str">
        <f>IFERROR(IF(VLOOKUP(B450,'Job Openings'!$B$5:$I$1005,5,FALSE)=0,"",VLOOKUP(B450,'Job Openings'!$B$5:$I$1005,5,FALSE)),"")</f>
        <v/>
      </c>
      <c r="F450" s="53"/>
      <c r="G450" s="53"/>
      <c r="H450" s="54"/>
      <c r="I450" s="53"/>
      <c r="J450" s="53"/>
      <c r="K450" s="53"/>
      <c r="L450" s="53"/>
      <c r="M450" s="53"/>
      <c r="N450" s="144"/>
      <c r="O450" s="141"/>
      <c r="P450" s="53"/>
      <c r="Q450" s="53"/>
      <c r="R450" s="53"/>
      <c r="S450" s="89"/>
    </row>
    <row r="451" spans="2:19" ht="15" customHeight="1" x14ac:dyDescent="0.2">
      <c r="B451" s="143"/>
      <c r="C451" s="100" t="str">
        <f>IFERROR(IF(VLOOKUP(B451,'Job Openings'!$B$5:$I$1005,2,FALSE)=0,"",VLOOKUP(B451,'Job Openings'!$B$5:$I$1005,2,FALSE)),"")</f>
        <v/>
      </c>
      <c r="D451" s="100" t="str">
        <f>IFERROR(IF(VLOOKUP(B451,'Job Openings'!$B$5:$I$1005,3,FALSE)=0,"",VLOOKUP(B451,'Job Openings'!$B$5:$I$1005,3,FALSE)),"")</f>
        <v/>
      </c>
      <c r="E451" s="100" t="str">
        <f>IFERROR(IF(VLOOKUP(B451,'Job Openings'!$B$5:$I$1005,5,FALSE)=0,"",VLOOKUP(B451,'Job Openings'!$B$5:$I$1005,5,FALSE)),"")</f>
        <v/>
      </c>
      <c r="F451" s="53"/>
      <c r="G451" s="53"/>
      <c r="H451" s="54"/>
      <c r="I451" s="53"/>
      <c r="J451" s="53"/>
      <c r="K451" s="53"/>
      <c r="L451" s="53"/>
      <c r="M451" s="53"/>
      <c r="N451" s="144"/>
      <c r="O451" s="141"/>
      <c r="P451" s="53"/>
      <c r="Q451" s="53"/>
      <c r="R451" s="53"/>
      <c r="S451" s="89"/>
    </row>
    <row r="452" spans="2:19" ht="15" customHeight="1" x14ac:dyDescent="0.2">
      <c r="B452" s="143"/>
      <c r="C452" s="100" t="str">
        <f>IFERROR(IF(VLOOKUP(B452,'Job Openings'!$B$5:$I$1005,2,FALSE)=0,"",VLOOKUP(B452,'Job Openings'!$B$5:$I$1005,2,FALSE)),"")</f>
        <v/>
      </c>
      <c r="D452" s="100" t="str">
        <f>IFERROR(IF(VLOOKUP(B452,'Job Openings'!$B$5:$I$1005,3,FALSE)=0,"",VLOOKUP(B452,'Job Openings'!$B$5:$I$1005,3,FALSE)),"")</f>
        <v/>
      </c>
      <c r="E452" s="100" t="str">
        <f>IFERROR(IF(VLOOKUP(B452,'Job Openings'!$B$5:$I$1005,5,FALSE)=0,"",VLOOKUP(B452,'Job Openings'!$B$5:$I$1005,5,FALSE)),"")</f>
        <v/>
      </c>
      <c r="F452" s="53"/>
      <c r="G452" s="53"/>
      <c r="H452" s="54"/>
      <c r="I452" s="53"/>
      <c r="J452" s="53"/>
      <c r="K452" s="53"/>
      <c r="L452" s="53"/>
      <c r="M452" s="53"/>
      <c r="N452" s="144"/>
      <c r="O452" s="141"/>
      <c r="P452" s="53"/>
      <c r="Q452" s="53"/>
      <c r="R452" s="53"/>
      <c r="S452" s="89"/>
    </row>
    <row r="453" spans="2:19" ht="15" customHeight="1" x14ac:dyDescent="0.2">
      <c r="B453" s="143"/>
      <c r="C453" s="100" t="str">
        <f>IFERROR(IF(VLOOKUP(B453,'Job Openings'!$B$5:$I$1005,2,FALSE)=0,"",VLOOKUP(B453,'Job Openings'!$B$5:$I$1005,2,FALSE)),"")</f>
        <v/>
      </c>
      <c r="D453" s="100" t="str">
        <f>IFERROR(IF(VLOOKUP(B453,'Job Openings'!$B$5:$I$1005,3,FALSE)=0,"",VLOOKUP(B453,'Job Openings'!$B$5:$I$1005,3,FALSE)),"")</f>
        <v/>
      </c>
      <c r="E453" s="100" t="str">
        <f>IFERROR(IF(VLOOKUP(B453,'Job Openings'!$B$5:$I$1005,5,FALSE)=0,"",VLOOKUP(B453,'Job Openings'!$B$5:$I$1005,5,FALSE)),"")</f>
        <v/>
      </c>
      <c r="F453" s="53"/>
      <c r="G453" s="53"/>
      <c r="H453" s="54"/>
      <c r="I453" s="53"/>
      <c r="J453" s="53"/>
      <c r="K453" s="53"/>
      <c r="L453" s="53"/>
      <c r="M453" s="53"/>
      <c r="N453" s="144"/>
      <c r="O453" s="141"/>
      <c r="P453" s="53"/>
      <c r="Q453" s="53"/>
      <c r="R453" s="53"/>
      <c r="S453" s="89"/>
    </row>
    <row r="454" spans="2:19" ht="15" customHeight="1" x14ac:dyDescent="0.2">
      <c r="B454" s="143"/>
      <c r="C454" s="100" t="str">
        <f>IFERROR(IF(VLOOKUP(B454,'Job Openings'!$B$5:$I$1005,2,FALSE)=0,"",VLOOKUP(B454,'Job Openings'!$B$5:$I$1005,2,FALSE)),"")</f>
        <v/>
      </c>
      <c r="D454" s="100" t="str">
        <f>IFERROR(IF(VLOOKUP(B454,'Job Openings'!$B$5:$I$1005,3,FALSE)=0,"",VLOOKUP(B454,'Job Openings'!$B$5:$I$1005,3,FALSE)),"")</f>
        <v/>
      </c>
      <c r="E454" s="100" t="str">
        <f>IFERROR(IF(VLOOKUP(B454,'Job Openings'!$B$5:$I$1005,5,FALSE)=0,"",VLOOKUP(B454,'Job Openings'!$B$5:$I$1005,5,FALSE)),"")</f>
        <v/>
      </c>
      <c r="F454" s="53"/>
      <c r="G454" s="53"/>
      <c r="H454" s="54"/>
      <c r="I454" s="53"/>
      <c r="J454" s="53"/>
      <c r="K454" s="53"/>
      <c r="L454" s="53"/>
      <c r="M454" s="53"/>
      <c r="N454" s="144"/>
      <c r="O454" s="141"/>
      <c r="P454" s="53"/>
      <c r="Q454" s="53"/>
      <c r="R454" s="53"/>
      <c r="S454" s="89"/>
    </row>
    <row r="455" spans="2:19" ht="15" customHeight="1" x14ac:dyDescent="0.2">
      <c r="B455" s="143"/>
      <c r="C455" s="100" t="str">
        <f>IFERROR(IF(VLOOKUP(B455,'Job Openings'!$B$5:$I$1005,2,FALSE)=0,"",VLOOKUP(B455,'Job Openings'!$B$5:$I$1005,2,FALSE)),"")</f>
        <v/>
      </c>
      <c r="D455" s="100" t="str">
        <f>IFERROR(IF(VLOOKUP(B455,'Job Openings'!$B$5:$I$1005,3,FALSE)=0,"",VLOOKUP(B455,'Job Openings'!$B$5:$I$1005,3,FALSE)),"")</f>
        <v/>
      </c>
      <c r="E455" s="100" t="str">
        <f>IFERROR(IF(VLOOKUP(B455,'Job Openings'!$B$5:$I$1005,5,FALSE)=0,"",VLOOKUP(B455,'Job Openings'!$B$5:$I$1005,5,FALSE)),"")</f>
        <v/>
      </c>
      <c r="F455" s="53"/>
      <c r="G455" s="53"/>
      <c r="H455" s="54"/>
      <c r="I455" s="53"/>
      <c r="J455" s="53"/>
      <c r="K455" s="53"/>
      <c r="L455" s="53"/>
      <c r="M455" s="53"/>
      <c r="N455" s="144"/>
      <c r="O455" s="141"/>
      <c r="P455" s="53"/>
      <c r="Q455" s="53"/>
      <c r="R455" s="53"/>
      <c r="S455" s="89"/>
    </row>
    <row r="456" spans="2:19" ht="15" customHeight="1" x14ac:dyDescent="0.2">
      <c r="B456" s="143"/>
      <c r="C456" s="100" t="str">
        <f>IFERROR(IF(VLOOKUP(B456,'Job Openings'!$B$5:$I$1005,2,FALSE)=0,"",VLOOKUP(B456,'Job Openings'!$B$5:$I$1005,2,FALSE)),"")</f>
        <v/>
      </c>
      <c r="D456" s="100" t="str">
        <f>IFERROR(IF(VLOOKUP(B456,'Job Openings'!$B$5:$I$1005,3,FALSE)=0,"",VLOOKUP(B456,'Job Openings'!$B$5:$I$1005,3,FALSE)),"")</f>
        <v/>
      </c>
      <c r="E456" s="100" t="str">
        <f>IFERROR(IF(VLOOKUP(B456,'Job Openings'!$B$5:$I$1005,5,FALSE)=0,"",VLOOKUP(B456,'Job Openings'!$B$5:$I$1005,5,FALSE)),"")</f>
        <v/>
      </c>
      <c r="F456" s="53"/>
      <c r="G456" s="53"/>
      <c r="H456" s="54"/>
      <c r="I456" s="53"/>
      <c r="J456" s="53"/>
      <c r="K456" s="53"/>
      <c r="L456" s="53"/>
      <c r="M456" s="53"/>
      <c r="N456" s="144"/>
      <c r="O456" s="141"/>
      <c r="P456" s="53"/>
      <c r="Q456" s="53"/>
      <c r="R456" s="53"/>
      <c r="S456" s="89"/>
    </row>
    <row r="457" spans="2:19" ht="15" customHeight="1" x14ac:dyDescent="0.2">
      <c r="B457" s="143"/>
      <c r="C457" s="100" t="str">
        <f>IFERROR(IF(VLOOKUP(B457,'Job Openings'!$B$5:$I$1005,2,FALSE)=0,"",VLOOKUP(B457,'Job Openings'!$B$5:$I$1005,2,FALSE)),"")</f>
        <v/>
      </c>
      <c r="D457" s="100" t="str">
        <f>IFERROR(IF(VLOOKUP(B457,'Job Openings'!$B$5:$I$1005,3,FALSE)=0,"",VLOOKUP(B457,'Job Openings'!$B$5:$I$1005,3,FALSE)),"")</f>
        <v/>
      </c>
      <c r="E457" s="100" t="str">
        <f>IFERROR(IF(VLOOKUP(B457,'Job Openings'!$B$5:$I$1005,5,FALSE)=0,"",VLOOKUP(B457,'Job Openings'!$B$5:$I$1005,5,FALSE)),"")</f>
        <v/>
      </c>
      <c r="F457" s="53"/>
      <c r="G457" s="53"/>
      <c r="H457" s="54"/>
      <c r="I457" s="53"/>
      <c r="J457" s="53"/>
      <c r="K457" s="53"/>
      <c r="L457" s="53"/>
      <c r="M457" s="53"/>
      <c r="N457" s="144"/>
      <c r="O457" s="141"/>
      <c r="P457" s="53"/>
      <c r="Q457" s="53"/>
      <c r="R457" s="53"/>
      <c r="S457" s="89"/>
    </row>
    <row r="458" spans="2:19" ht="15" customHeight="1" x14ac:dyDescent="0.2">
      <c r="B458" s="143"/>
      <c r="C458" s="100" t="str">
        <f>IFERROR(IF(VLOOKUP(B458,'Job Openings'!$B$5:$I$1005,2,FALSE)=0,"",VLOOKUP(B458,'Job Openings'!$B$5:$I$1005,2,FALSE)),"")</f>
        <v/>
      </c>
      <c r="D458" s="100" t="str">
        <f>IFERROR(IF(VLOOKUP(B458,'Job Openings'!$B$5:$I$1005,3,FALSE)=0,"",VLOOKUP(B458,'Job Openings'!$B$5:$I$1005,3,FALSE)),"")</f>
        <v/>
      </c>
      <c r="E458" s="100" t="str">
        <f>IFERROR(IF(VLOOKUP(B458,'Job Openings'!$B$5:$I$1005,5,FALSE)=0,"",VLOOKUP(B458,'Job Openings'!$B$5:$I$1005,5,FALSE)),"")</f>
        <v/>
      </c>
      <c r="F458" s="53"/>
      <c r="G458" s="53"/>
      <c r="H458" s="54"/>
      <c r="I458" s="53"/>
      <c r="J458" s="53"/>
      <c r="K458" s="53"/>
      <c r="L458" s="53"/>
      <c r="M458" s="53"/>
      <c r="N458" s="144"/>
      <c r="O458" s="141"/>
      <c r="P458" s="53"/>
      <c r="Q458" s="53"/>
      <c r="R458" s="53"/>
      <c r="S458" s="89"/>
    </row>
    <row r="459" spans="2:19" ht="15" customHeight="1" x14ac:dyDescent="0.2">
      <c r="B459" s="143"/>
      <c r="C459" s="100" t="str">
        <f>IFERROR(IF(VLOOKUP(B459,'Job Openings'!$B$5:$I$1005,2,FALSE)=0,"",VLOOKUP(B459,'Job Openings'!$B$5:$I$1005,2,FALSE)),"")</f>
        <v/>
      </c>
      <c r="D459" s="100" t="str">
        <f>IFERROR(IF(VLOOKUP(B459,'Job Openings'!$B$5:$I$1005,3,FALSE)=0,"",VLOOKUP(B459,'Job Openings'!$B$5:$I$1005,3,FALSE)),"")</f>
        <v/>
      </c>
      <c r="E459" s="100" t="str">
        <f>IFERROR(IF(VLOOKUP(B459,'Job Openings'!$B$5:$I$1005,5,FALSE)=0,"",VLOOKUP(B459,'Job Openings'!$B$5:$I$1005,5,FALSE)),"")</f>
        <v/>
      </c>
      <c r="F459" s="53"/>
      <c r="G459" s="53"/>
      <c r="H459" s="54"/>
      <c r="I459" s="53"/>
      <c r="J459" s="53"/>
      <c r="K459" s="53"/>
      <c r="L459" s="53"/>
      <c r="M459" s="53"/>
      <c r="N459" s="144"/>
      <c r="O459" s="141"/>
      <c r="P459" s="53"/>
      <c r="Q459" s="53"/>
      <c r="R459" s="53"/>
      <c r="S459" s="89"/>
    </row>
    <row r="460" spans="2:19" ht="15" customHeight="1" x14ac:dyDescent="0.2">
      <c r="B460" s="143"/>
      <c r="C460" s="100" t="str">
        <f>IFERROR(IF(VLOOKUP(B460,'Job Openings'!$B$5:$I$1005,2,FALSE)=0,"",VLOOKUP(B460,'Job Openings'!$B$5:$I$1005,2,FALSE)),"")</f>
        <v/>
      </c>
      <c r="D460" s="100" t="str">
        <f>IFERROR(IF(VLOOKUP(B460,'Job Openings'!$B$5:$I$1005,3,FALSE)=0,"",VLOOKUP(B460,'Job Openings'!$B$5:$I$1005,3,FALSE)),"")</f>
        <v/>
      </c>
      <c r="E460" s="100" t="str">
        <f>IFERROR(IF(VLOOKUP(B460,'Job Openings'!$B$5:$I$1005,5,FALSE)=0,"",VLOOKUP(B460,'Job Openings'!$B$5:$I$1005,5,FALSE)),"")</f>
        <v/>
      </c>
      <c r="F460" s="53"/>
      <c r="G460" s="53"/>
      <c r="H460" s="54"/>
      <c r="I460" s="53"/>
      <c r="J460" s="53"/>
      <c r="K460" s="53"/>
      <c r="L460" s="53"/>
      <c r="M460" s="53"/>
      <c r="N460" s="144"/>
      <c r="O460" s="141"/>
      <c r="P460" s="53"/>
      <c r="Q460" s="53"/>
      <c r="R460" s="53"/>
      <c r="S460" s="89"/>
    </row>
    <row r="461" spans="2:19" ht="15" customHeight="1" x14ac:dyDescent="0.2">
      <c r="B461" s="143"/>
      <c r="C461" s="100" t="str">
        <f>IFERROR(IF(VLOOKUP(B461,'Job Openings'!$B$5:$I$1005,2,FALSE)=0,"",VLOOKUP(B461,'Job Openings'!$B$5:$I$1005,2,FALSE)),"")</f>
        <v/>
      </c>
      <c r="D461" s="100" t="str">
        <f>IFERROR(IF(VLOOKUP(B461,'Job Openings'!$B$5:$I$1005,3,FALSE)=0,"",VLOOKUP(B461,'Job Openings'!$B$5:$I$1005,3,FALSE)),"")</f>
        <v/>
      </c>
      <c r="E461" s="100" t="str">
        <f>IFERROR(IF(VLOOKUP(B461,'Job Openings'!$B$5:$I$1005,5,FALSE)=0,"",VLOOKUP(B461,'Job Openings'!$B$5:$I$1005,5,FALSE)),"")</f>
        <v/>
      </c>
      <c r="F461" s="53"/>
      <c r="G461" s="53"/>
      <c r="H461" s="54"/>
      <c r="I461" s="53"/>
      <c r="J461" s="53"/>
      <c r="K461" s="53"/>
      <c r="L461" s="53"/>
      <c r="M461" s="53"/>
      <c r="N461" s="144"/>
      <c r="O461" s="141"/>
      <c r="P461" s="53"/>
      <c r="Q461" s="53"/>
      <c r="R461" s="53"/>
      <c r="S461" s="89"/>
    </row>
    <row r="462" spans="2:19" ht="15" customHeight="1" x14ac:dyDescent="0.2">
      <c r="B462" s="143"/>
      <c r="C462" s="100" t="str">
        <f>IFERROR(IF(VLOOKUP(B462,'Job Openings'!$B$5:$I$1005,2,FALSE)=0,"",VLOOKUP(B462,'Job Openings'!$B$5:$I$1005,2,FALSE)),"")</f>
        <v/>
      </c>
      <c r="D462" s="100" t="str">
        <f>IFERROR(IF(VLOOKUP(B462,'Job Openings'!$B$5:$I$1005,3,FALSE)=0,"",VLOOKUP(B462,'Job Openings'!$B$5:$I$1005,3,FALSE)),"")</f>
        <v/>
      </c>
      <c r="E462" s="100" t="str">
        <f>IFERROR(IF(VLOOKUP(B462,'Job Openings'!$B$5:$I$1005,5,FALSE)=0,"",VLOOKUP(B462,'Job Openings'!$B$5:$I$1005,5,FALSE)),"")</f>
        <v/>
      </c>
      <c r="F462" s="53"/>
      <c r="G462" s="53"/>
      <c r="H462" s="54"/>
      <c r="I462" s="53"/>
      <c r="J462" s="53"/>
      <c r="K462" s="53"/>
      <c r="L462" s="53"/>
      <c r="M462" s="53"/>
      <c r="N462" s="144"/>
      <c r="O462" s="141"/>
      <c r="P462" s="53"/>
      <c r="Q462" s="53"/>
      <c r="R462" s="53"/>
      <c r="S462" s="89"/>
    </row>
    <row r="463" spans="2:19" ht="15" customHeight="1" x14ac:dyDescent="0.2">
      <c r="B463" s="143"/>
      <c r="C463" s="100" t="str">
        <f>IFERROR(IF(VLOOKUP(B463,'Job Openings'!$B$5:$I$1005,2,FALSE)=0,"",VLOOKUP(B463,'Job Openings'!$B$5:$I$1005,2,FALSE)),"")</f>
        <v/>
      </c>
      <c r="D463" s="100" t="str">
        <f>IFERROR(IF(VLOOKUP(B463,'Job Openings'!$B$5:$I$1005,3,FALSE)=0,"",VLOOKUP(B463,'Job Openings'!$B$5:$I$1005,3,FALSE)),"")</f>
        <v/>
      </c>
      <c r="E463" s="100" t="str">
        <f>IFERROR(IF(VLOOKUP(B463,'Job Openings'!$B$5:$I$1005,5,FALSE)=0,"",VLOOKUP(B463,'Job Openings'!$B$5:$I$1005,5,FALSE)),"")</f>
        <v/>
      </c>
      <c r="F463" s="53"/>
      <c r="G463" s="53"/>
      <c r="H463" s="54"/>
      <c r="I463" s="53"/>
      <c r="J463" s="53"/>
      <c r="K463" s="53"/>
      <c r="L463" s="53"/>
      <c r="M463" s="53"/>
      <c r="N463" s="144"/>
      <c r="O463" s="141"/>
      <c r="P463" s="53"/>
      <c r="Q463" s="53"/>
      <c r="R463" s="53"/>
      <c r="S463" s="89"/>
    </row>
    <row r="464" spans="2:19" ht="15" customHeight="1" x14ac:dyDescent="0.2">
      <c r="B464" s="143"/>
      <c r="C464" s="100" t="str">
        <f>IFERROR(IF(VLOOKUP(B464,'Job Openings'!$B$5:$I$1005,2,FALSE)=0,"",VLOOKUP(B464,'Job Openings'!$B$5:$I$1005,2,FALSE)),"")</f>
        <v/>
      </c>
      <c r="D464" s="100" t="str">
        <f>IFERROR(IF(VLOOKUP(B464,'Job Openings'!$B$5:$I$1005,3,FALSE)=0,"",VLOOKUP(B464,'Job Openings'!$B$5:$I$1005,3,FALSE)),"")</f>
        <v/>
      </c>
      <c r="E464" s="100" t="str">
        <f>IFERROR(IF(VLOOKUP(B464,'Job Openings'!$B$5:$I$1005,5,FALSE)=0,"",VLOOKUP(B464,'Job Openings'!$B$5:$I$1005,5,FALSE)),"")</f>
        <v/>
      </c>
      <c r="F464" s="53"/>
      <c r="G464" s="53"/>
      <c r="H464" s="54"/>
      <c r="I464" s="53"/>
      <c r="J464" s="53"/>
      <c r="K464" s="53"/>
      <c r="L464" s="53"/>
      <c r="M464" s="53"/>
      <c r="N464" s="144"/>
      <c r="O464" s="141"/>
      <c r="P464" s="53"/>
      <c r="Q464" s="53"/>
      <c r="R464" s="53"/>
      <c r="S464" s="89"/>
    </row>
    <row r="465" spans="2:19" ht="15" customHeight="1" x14ac:dyDescent="0.2">
      <c r="B465" s="143"/>
      <c r="C465" s="100" t="str">
        <f>IFERROR(IF(VLOOKUP(B465,'Job Openings'!$B$5:$I$1005,2,FALSE)=0,"",VLOOKUP(B465,'Job Openings'!$B$5:$I$1005,2,FALSE)),"")</f>
        <v/>
      </c>
      <c r="D465" s="100" t="str">
        <f>IFERROR(IF(VLOOKUP(B465,'Job Openings'!$B$5:$I$1005,3,FALSE)=0,"",VLOOKUP(B465,'Job Openings'!$B$5:$I$1005,3,FALSE)),"")</f>
        <v/>
      </c>
      <c r="E465" s="100" t="str">
        <f>IFERROR(IF(VLOOKUP(B465,'Job Openings'!$B$5:$I$1005,5,FALSE)=0,"",VLOOKUP(B465,'Job Openings'!$B$5:$I$1005,5,FALSE)),"")</f>
        <v/>
      </c>
      <c r="F465" s="53"/>
      <c r="G465" s="53"/>
      <c r="H465" s="54"/>
      <c r="I465" s="53"/>
      <c r="J465" s="53"/>
      <c r="K465" s="53"/>
      <c r="L465" s="53"/>
      <c r="M465" s="53"/>
      <c r="N465" s="144"/>
      <c r="O465" s="141"/>
      <c r="P465" s="53"/>
      <c r="Q465" s="53"/>
      <c r="R465" s="53"/>
      <c r="S465" s="89"/>
    </row>
    <row r="466" spans="2:19" ht="15" customHeight="1" x14ac:dyDescent="0.2">
      <c r="B466" s="143"/>
      <c r="C466" s="100" t="str">
        <f>IFERROR(IF(VLOOKUP(B466,'Job Openings'!$B$5:$I$1005,2,FALSE)=0,"",VLOOKUP(B466,'Job Openings'!$B$5:$I$1005,2,FALSE)),"")</f>
        <v/>
      </c>
      <c r="D466" s="100" t="str">
        <f>IFERROR(IF(VLOOKUP(B466,'Job Openings'!$B$5:$I$1005,3,FALSE)=0,"",VLOOKUP(B466,'Job Openings'!$B$5:$I$1005,3,FALSE)),"")</f>
        <v/>
      </c>
      <c r="E466" s="100" t="str">
        <f>IFERROR(IF(VLOOKUP(B466,'Job Openings'!$B$5:$I$1005,5,FALSE)=0,"",VLOOKUP(B466,'Job Openings'!$B$5:$I$1005,5,FALSE)),"")</f>
        <v/>
      </c>
      <c r="F466" s="53"/>
      <c r="G466" s="53"/>
      <c r="H466" s="54"/>
      <c r="I466" s="53"/>
      <c r="J466" s="53"/>
      <c r="K466" s="53"/>
      <c r="L466" s="53"/>
      <c r="M466" s="53"/>
      <c r="N466" s="144"/>
      <c r="O466" s="141"/>
      <c r="P466" s="53"/>
      <c r="Q466" s="53"/>
      <c r="R466" s="53"/>
      <c r="S466" s="89"/>
    </row>
    <row r="467" spans="2:19" ht="15" customHeight="1" x14ac:dyDescent="0.2">
      <c r="B467" s="143"/>
      <c r="C467" s="100" t="str">
        <f>IFERROR(IF(VLOOKUP(B467,'Job Openings'!$B$5:$I$1005,2,FALSE)=0,"",VLOOKUP(B467,'Job Openings'!$B$5:$I$1005,2,FALSE)),"")</f>
        <v/>
      </c>
      <c r="D467" s="100" t="str">
        <f>IFERROR(IF(VLOOKUP(B467,'Job Openings'!$B$5:$I$1005,3,FALSE)=0,"",VLOOKUP(B467,'Job Openings'!$B$5:$I$1005,3,FALSE)),"")</f>
        <v/>
      </c>
      <c r="E467" s="100" t="str">
        <f>IFERROR(IF(VLOOKUP(B467,'Job Openings'!$B$5:$I$1005,5,FALSE)=0,"",VLOOKUP(B467,'Job Openings'!$B$5:$I$1005,5,FALSE)),"")</f>
        <v/>
      </c>
      <c r="F467" s="53"/>
      <c r="G467" s="53"/>
      <c r="H467" s="54"/>
      <c r="I467" s="53"/>
      <c r="J467" s="53"/>
      <c r="K467" s="53"/>
      <c r="L467" s="53"/>
      <c r="M467" s="53"/>
      <c r="N467" s="144"/>
      <c r="O467" s="141"/>
      <c r="P467" s="53"/>
      <c r="Q467" s="53"/>
      <c r="R467" s="53"/>
      <c r="S467" s="89"/>
    </row>
    <row r="468" spans="2:19" ht="15" customHeight="1" x14ac:dyDescent="0.2">
      <c r="B468" s="143"/>
      <c r="C468" s="100" t="str">
        <f>IFERROR(IF(VLOOKUP(B468,'Job Openings'!$B$5:$I$1005,2,FALSE)=0,"",VLOOKUP(B468,'Job Openings'!$B$5:$I$1005,2,FALSE)),"")</f>
        <v/>
      </c>
      <c r="D468" s="100" t="str">
        <f>IFERROR(IF(VLOOKUP(B468,'Job Openings'!$B$5:$I$1005,3,FALSE)=0,"",VLOOKUP(B468,'Job Openings'!$B$5:$I$1005,3,FALSE)),"")</f>
        <v/>
      </c>
      <c r="E468" s="100" t="str">
        <f>IFERROR(IF(VLOOKUP(B468,'Job Openings'!$B$5:$I$1005,5,FALSE)=0,"",VLOOKUP(B468,'Job Openings'!$B$5:$I$1005,5,FALSE)),"")</f>
        <v/>
      </c>
      <c r="F468" s="53"/>
      <c r="G468" s="53"/>
      <c r="H468" s="54"/>
      <c r="I468" s="53"/>
      <c r="J468" s="53"/>
      <c r="K468" s="53"/>
      <c r="L468" s="53"/>
      <c r="M468" s="53"/>
      <c r="N468" s="144"/>
      <c r="O468" s="141"/>
      <c r="P468" s="53"/>
      <c r="Q468" s="53"/>
      <c r="R468" s="53"/>
      <c r="S468" s="89"/>
    </row>
    <row r="469" spans="2:19" ht="15" customHeight="1" x14ac:dyDescent="0.2">
      <c r="B469" s="143"/>
      <c r="C469" s="100" t="str">
        <f>IFERROR(IF(VLOOKUP(B469,'Job Openings'!$B$5:$I$1005,2,FALSE)=0,"",VLOOKUP(B469,'Job Openings'!$B$5:$I$1005,2,FALSE)),"")</f>
        <v/>
      </c>
      <c r="D469" s="100" t="str">
        <f>IFERROR(IF(VLOOKUP(B469,'Job Openings'!$B$5:$I$1005,3,FALSE)=0,"",VLOOKUP(B469,'Job Openings'!$B$5:$I$1005,3,FALSE)),"")</f>
        <v/>
      </c>
      <c r="E469" s="100" t="str">
        <f>IFERROR(IF(VLOOKUP(B469,'Job Openings'!$B$5:$I$1005,5,FALSE)=0,"",VLOOKUP(B469,'Job Openings'!$B$5:$I$1005,5,FALSE)),"")</f>
        <v/>
      </c>
      <c r="F469" s="53"/>
      <c r="G469" s="53"/>
      <c r="H469" s="54"/>
      <c r="I469" s="53"/>
      <c r="J469" s="53"/>
      <c r="K469" s="53"/>
      <c r="L469" s="53"/>
      <c r="M469" s="53"/>
      <c r="N469" s="144"/>
      <c r="O469" s="141"/>
      <c r="P469" s="53"/>
      <c r="Q469" s="53"/>
      <c r="R469" s="53"/>
      <c r="S469" s="89"/>
    </row>
    <row r="470" spans="2:19" ht="15" customHeight="1" x14ac:dyDescent="0.2">
      <c r="B470" s="143"/>
      <c r="C470" s="100" t="str">
        <f>IFERROR(IF(VLOOKUP(B470,'Job Openings'!$B$5:$I$1005,2,FALSE)=0,"",VLOOKUP(B470,'Job Openings'!$B$5:$I$1005,2,FALSE)),"")</f>
        <v/>
      </c>
      <c r="D470" s="100" t="str">
        <f>IFERROR(IF(VLOOKUP(B470,'Job Openings'!$B$5:$I$1005,3,FALSE)=0,"",VLOOKUP(B470,'Job Openings'!$B$5:$I$1005,3,FALSE)),"")</f>
        <v/>
      </c>
      <c r="E470" s="100" t="str">
        <f>IFERROR(IF(VLOOKUP(B470,'Job Openings'!$B$5:$I$1005,5,FALSE)=0,"",VLOOKUP(B470,'Job Openings'!$B$5:$I$1005,5,FALSE)),"")</f>
        <v/>
      </c>
      <c r="F470" s="53"/>
      <c r="G470" s="53"/>
      <c r="H470" s="54"/>
      <c r="I470" s="53"/>
      <c r="J470" s="53"/>
      <c r="K470" s="53"/>
      <c r="L470" s="53"/>
      <c r="M470" s="53"/>
      <c r="N470" s="144"/>
      <c r="O470" s="141"/>
      <c r="P470" s="53"/>
      <c r="Q470" s="53"/>
      <c r="R470" s="53"/>
      <c r="S470" s="89"/>
    </row>
    <row r="471" spans="2:19" ht="15" customHeight="1" x14ac:dyDescent="0.2">
      <c r="B471" s="143"/>
      <c r="C471" s="100" t="str">
        <f>IFERROR(IF(VLOOKUP(B471,'Job Openings'!$B$5:$I$1005,2,FALSE)=0,"",VLOOKUP(B471,'Job Openings'!$B$5:$I$1005,2,FALSE)),"")</f>
        <v/>
      </c>
      <c r="D471" s="100" t="str">
        <f>IFERROR(IF(VLOOKUP(B471,'Job Openings'!$B$5:$I$1005,3,FALSE)=0,"",VLOOKUP(B471,'Job Openings'!$B$5:$I$1005,3,FALSE)),"")</f>
        <v/>
      </c>
      <c r="E471" s="100" t="str">
        <f>IFERROR(IF(VLOOKUP(B471,'Job Openings'!$B$5:$I$1005,5,FALSE)=0,"",VLOOKUP(B471,'Job Openings'!$B$5:$I$1005,5,FALSE)),"")</f>
        <v/>
      </c>
      <c r="F471" s="53"/>
      <c r="G471" s="53"/>
      <c r="H471" s="54"/>
      <c r="I471" s="53"/>
      <c r="J471" s="53"/>
      <c r="K471" s="53"/>
      <c r="L471" s="53"/>
      <c r="M471" s="53"/>
      <c r="N471" s="144"/>
      <c r="O471" s="141"/>
      <c r="P471" s="53"/>
      <c r="Q471" s="53"/>
      <c r="R471" s="53"/>
      <c r="S471" s="89"/>
    </row>
    <row r="472" spans="2:19" ht="15" customHeight="1" x14ac:dyDescent="0.2">
      <c r="B472" s="143"/>
      <c r="C472" s="100" t="str">
        <f>IFERROR(IF(VLOOKUP(B472,'Job Openings'!$B$5:$I$1005,2,FALSE)=0,"",VLOOKUP(B472,'Job Openings'!$B$5:$I$1005,2,FALSE)),"")</f>
        <v/>
      </c>
      <c r="D472" s="100" t="str">
        <f>IFERROR(IF(VLOOKUP(B472,'Job Openings'!$B$5:$I$1005,3,FALSE)=0,"",VLOOKUP(B472,'Job Openings'!$B$5:$I$1005,3,FALSE)),"")</f>
        <v/>
      </c>
      <c r="E472" s="100" t="str">
        <f>IFERROR(IF(VLOOKUP(B472,'Job Openings'!$B$5:$I$1005,5,FALSE)=0,"",VLOOKUP(B472,'Job Openings'!$B$5:$I$1005,5,FALSE)),"")</f>
        <v/>
      </c>
      <c r="F472" s="53"/>
      <c r="G472" s="53"/>
      <c r="H472" s="54"/>
      <c r="I472" s="53"/>
      <c r="J472" s="53"/>
      <c r="K472" s="53"/>
      <c r="L472" s="53"/>
      <c r="M472" s="53"/>
      <c r="N472" s="144"/>
      <c r="O472" s="141"/>
      <c r="P472" s="53"/>
      <c r="Q472" s="53"/>
      <c r="R472" s="53"/>
      <c r="S472" s="89"/>
    </row>
    <row r="473" spans="2:19" ht="15" customHeight="1" x14ac:dyDescent="0.2">
      <c r="B473" s="143"/>
      <c r="C473" s="100" t="str">
        <f>IFERROR(IF(VLOOKUP(B473,'Job Openings'!$B$5:$I$1005,2,FALSE)=0,"",VLOOKUP(B473,'Job Openings'!$B$5:$I$1005,2,FALSE)),"")</f>
        <v/>
      </c>
      <c r="D473" s="100" t="str">
        <f>IFERROR(IF(VLOOKUP(B473,'Job Openings'!$B$5:$I$1005,3,FALSE)=0,"",VLOOKUP(B473,'Job Openings'!$B$5:$I$1005,3,FALSE)),"")</f>
        <v/>
      </c>
      <c r="E473" s="100" t="str">
        <f>IFERROR(IF(VLOOKUP(B473,'Job Openings'!$B$5:$I$1005,5,FALSE)=0,"",VLOOKUP(B473,'Job Openings'!$B$5:$I$1005,5,FALSE)),"")</f>
        <v/>
      </c>
      <c r="F473" s="53"/>
      <c r="G473" s="53"/>
      <c r="H473" s="54"/>
      <c r="I473" s="53"/>
      <c r="J473" s="53"/>
      <c r="K473" s="53"/>
      <c r="L473" s="53"/>
      <c r="M473" s="53"/>
      <c r="N473" s="144"/>
      <c r="O473" s="141"/>
      <c r="P473" s="53"/>
      <c r="Q473" s="53"/>
      <c r="R473" s="53"/>
      <c r="S473" s="89"/>
    </row>
    <row r="474" spans="2:19" ht="15" customHeight="1" x14ac:dyDescent="0.2">
      <c r="B474" s="143"/>
      <c r="C474" s="100" t="str">
        <f>IFERROR(IF(VLOOKUP(B474,'Job Openings'!$B$5:$I$1005,2,FALSE)=0,"",VLOOKUP(B474,'Job Openings'!$B$5:$I$1005,2,FALSE)),"")</f>
        <v/>
      </c>
      <c r="D474" s="100" t="str">
        <f>IFERROR(IF(VLOOKUP(B474,'Job Openings'!$B$5:$I$1005,3,FALSE)=0,"",VLOOKUP(B474,'Job Openings'!$B$5:$I$1005,3,FALSE)),"")</f>
        <v/>
      </c>
      <c r="E474" s="100" t="str">
        <f>IFERROR(IF(VLOOKUP(B474,'Job Openings'!$B$5:$I$1005,5,FALSE)=0,"",VLOOKUP(B474,'Job Openings'!$B$5:$I$1005,5,FALSE)),"")</f>
        <v/>
      </c>
      <c r="F474" s="53"/>
      <c r="G474" s="53"/>
      <c r="H474" s="54"/>
      <c r="I474" s="53"/>
      <c r="J474" s="53"/>
      <c r="K474" s="53"/>
      <c r="L474" s="53"/>
      <c r="M474" s="53"/>
      <c r="N474" s="144"/>
      <c r="O474" s="141"/>
      <c r="P474" s="53"/>
      <c r="Q474" s="53"/>
      <c r="R474" s="53"/>
      <c r="S474" s="89"/>
    </row>
    <row r="475" spans="2:19" ht="15" customHeight="1" x14ac:dyDescent="0.2">
      <c r="B475" s="143"/>
      <c r="C475" s="100" t="str">
        <f>IFERROR(IF(VLOOKUP(B475,'Job Openings'!$B$5:$I$1005,2,FALSE)=0,"",VLOOKUP(B475,'Job Openings'!$B$5:$I$1005,2,FALSE)),"")</f>
        <v/>
      </c>
      <c r="D475" s="100" t="str">
        <f>IFERROR(IF(VLOOKUP(B475,'Job Openings'!$B$5:$I$1005,3,FALSE)=0,"",VLOOKUP(B475,'Job Openings'!$B$5:$I$1005,3,FALSE)),"")</f>
        <v/>
      </c>
      <c r="E475" s="100" t="str">
        <f>IFERROR(IF(VLOOKUP(B475,'Job Openings'!$B$5:$I$1005,5,FALSE)=0,"",VLOOKUP(B475,'Job Openings'!$B$5:$I$1005,5,FALSE)),"")</f>
        <v/>
      </c>
      <c r="F475" s="53"/>
      <c r="G475" s="53"/>
      <c r="H475" s="54"/>
      <c r="I475" s="53"/>
      <c r="J475" s="53"/>
      <c r="K475" s="53"/>
      <c r="L475" s="53"/>
      <c r="M475" s="53"/>
      <c r="N475" s="144"/>
      <c r="O475" s="141"/>
      <c r="P475" s="53"/>
      <c r="Q475" s="53"/>
      <c r="R475" s="53"/>
      <c r="S475" s="89"/>
    </row>
    <row r="476" spans="2:19" ht="15" customHeight="1" x14ac:dyDescent="0.2">
      <c r="B476" s="143"/>
      <c r="C476" s="100" t="str">
        <f>IFERROR(IF(VLOOKUP(B476,'Job Openings'!$B$5:$I$1005,2,FALSE)=0,"",VLOOKUP(B476,'Job Openings'!$B$5:$I$1005,2,FALSE)),"")</f>
        <v/>
      </c>
      <c r="D476" s="100" t="str">
        <f>IFERROR(IF(VLOOKUP(B476,'Job Openings'!$B$5:$I$1005,3,FALSE)=0,"",VLOOKUP(B476,'Job Openings'!$B$5:$I$1005,3,FALSE)),"")</f>
        <v/>
      </c>
      <c r="E476" s="100" t="str">
        <f>IFERROR(IF(VLOOKUP(B476,'Job Openings'!$B$5:$I$1005,5,FALSE)=0,"",VLOOKUP(B476,'Job Openings'!$B$5:$I$1005,5,FALSE)),"")</f>
        <v/>
      </c>
      <c r="F476" s="53"/>
      <c r="G476" s="53"/>
      <c r="H476" s="54"/>
      <c r="I476" s="53"/>
      <c r="J476" s="53"/>
      <c r="K476" s="53"/>
      <c r="L476" s="53"/>
      <c r="M476" s="53"/>
      <c r="N476" s="144"/>
      <c r="O476" s="141"/>
      <c r="P476" s="53"/>
      <c r="Q476" s="53"/>
      <c r="R476" s="53"/>
      <c r="S476" s="89"/>
    </row>
    <row r="477" spans="2:19" ht="15" customHeight="1" x14ac:dyDescent="0.2">
      <c r="B477" s="143"/>
      <c r="C477" s="100" t="str">
        <f>IFERROR(IF(VLOOKUP(B477,'Job Openings'!$B$5:$I$1005,2,FALSE)=0,"",VLOOKUP(B477,'Job Openings'!$B$5:$I$1005,2,FALSE)),"")</f>
        <v/>
      </c>
      <c r="D477" s="100" t="str">
        <f>IFERROR(IF(VLOOKUP(B477,'Job Openings'!$B$5:$I$1005,3,FALSE)=0,"",VLOOKUP(B477,'Job Openings'!$B$5:$I$1005,3,FALSE)),"")</f>
        <v/>
      </c>
      <c r="E477" s="100" t="str">
        <f>IFERROR(IF(VLOOKUP(B477,'Job Openings'!$B$5:$I$1005,5,FALSE)=0,"",VLOOKUP(B477,'Job Openings'!$B$5:$I$1005,5,FALSE)),"")</f>
        <v/>
      </c>
      <c r="F477" s="53"/>
      <c r="G477" s="53"/>
      <c r="H477" s="54"/>
      <c r="I477" s="53"/>
      <c r="J477" s="53"/>
      <c r="K477" s="53"/>
      <c r="L477" s="53"/>
      <c r="M477" s="53"/>
      <c r="N477" s="144"/>
      <c r="O477" s="141"/>
      <c r="P477" s="53"/>
      <c r="Q477" s="53"/>
      <c r="R477" s="53"/>
      <c r="S477" s="89"/>
    </row>
    <row r="478" spans="2:19" ht="15" customHeight="1" x14ac:dyDescent="0.2">
      <c r="B478" s="143"/>
      <c r="C478" s="100" t="str">
        <f>IFERROR(IF(VLOOKUP(B478,'Job Openings'!$B$5:$I$1005,2,FALSE)=0,"",VLOOKUP(B478,'Job Openings'!$B$5:$I$1005,2,FALSE)),"")</f>
        <v/>
      </c>
      <c r="D478" s="100" t="str">
        <f>IFERROR(IF(VLOOKUP(B478,'Job Openings'!$B$5:$I$1005,3,FALSE)=0,"",VLOOKUP(B478,'Job Openings'!$B$5:$I$1005,3,FALSE)),"")</f>
        <v/>
      </c>
      <c r="E478" s="100" t="str">
        <f>IFERROR(IF(VLOOKUP(B478,'Job Openings'!$B$5:$I$1005,5,FALSE)=0,"",VLOOKUP(B478,'Job Openings'!$B$5:$I$1005,5,FALSE)),"")</f>
        <v/>
      </c>
      <c r="F478" s="53"/>
      <c r="G478" s="53"/>
      <c r="H478" s="54"/>
      <c r="I478" s="53"/>
      <c r="J478" s="53"/>
      <c r="K478" s="53"/>
      <c r="L478" s="53"/>
      <c r="M478" s="53"/>
      <c r="N478" s="144"/>
      <c r="O478" s="141"/>
      <c r="P478" s="53"/>
      <c r="Q478" s="53"/>
      <c r="R478" s="53"/>
      <c r="S478" s="89"/>
    </row>
    <row r="479" spans="2:19" ht="15" customHeight="1" x14ac:dyDescent="0.2">
      <c r="B479" s="143"/>
      <c r="C479" s="100" t="str">
        <f>IFERROR(IF(VLOOKUP(B479,'Job Openings'!$B$5:$I$1005,2,FALSE)=0,"",VLOOKUP(B479,'Job Openings'!$B$5:$I$1005,2,FALSE)),"")</f>
        <v/>
      </c>
      <c r="D479" s="100" t="str">
        <f>IFERROR(IF(VLOOKUP(B479,'Job Openings'!$B$5:$I$1005,3,FALSE)=0,"",VLOOKUP(B479,'Job Openings'!$B$5:$I$1005,3,FALSE)),"")</f>
        <v/>
      </c>
      <c r="E479" s="100" t="str">
        <f>IFERROR(IF(VLOOKUP(B479,'Job Openings'!$B$5:$I$1005,5,FALSE)=0,"",VLOOKUP(B479,'Job Openings'!$B$5:$I$1005,5,FALSE)),"")</f>
        <v/>
      </c>
      <c r="F479" s="53"/>
      <c r="G479" s="53"/>
      <c r="H479" s="54"/>
      <c r="I479" s="53"/>
      <c r="J479" s="53"/>
      <c r="K479" s="53"/>
      <c r="L479" s="53"/>
      <c r="M479" s="53"/>
      <c r="N479" s="144"/>
      <c r="O479" s="141"/>
      <c r="P479" s="53"/>
      <c r="Q479" s="53"/>
      <c r="R479" s="53"/>
      <c r="S479" s="89"/>
    </row>
    <row r="480" spans="2:19" ht="15" customHeight="1" x14ac:dyDescent="0.2">
      <c r="B480" s="143"/>
      <c r="C480" s="100" t="str">
        <f>IFERROR(IF(VLOOKUP(B480,'Job Openings'!$B$5:$I$1005,2,FALSE)=0,"",VLOOKUP(B480,'Job Openings'!$B$5:$I$1005,2,FALSE)),"")</f>
        <v/>
      </c>
      <c r="D480" s="100" t="str">
        <f>IFERROR(IF(VLOOKUP(B480,'Job Openings'!$B$5:$I$1005,3,FALSE)=0,"",VLOOKUP(B480,'Job Openings'!$B$5:$I$1005,3,FALSE)),"")</f>
        <v/>
      </c>
      <c r="E480" s="100" t="str">
        <f>IFERROR(IF(VLOOKUP(B480,'Job Openings'!$B$5:$I$1005,5,FALSE)=0,"",VLOOKUP(B480,'Job Openings'!$B$5:$I$1005,5,FALSE)),"")</f>
        <v/>
      </c>
      <c r="F480" s="53"/>
      <c r="G480" s="53"/>
      <c r="H480" s="54"/>
      <c r="I480" s="53"/>
      <c r="J480" s="53"/>
      <c r="K480" s="53"/>
      <c r="L480" s="53"/>
      <c r="M480" s="53"/>
      <c r="N480" s="144"/>
      <c r="O480" s="141"/>
      <c r="P480" s="53"/>
      <c r="Q480" s="53"/>
      <c r="R480" s="53"/>
      <c r="S480" s="89"/>
    </row>
    <row r="481" spans="2:19" ht="15" customHeight="1" x14ac:dyDescent="0.2">
      <c r="B481" s="143"/>
      <c r="C481" s="100" t="str">
        <f>IFERROR(IF(VLOOKUP(B481,'Job Openings'!$B$5:$I$1005,2,FALSE)=0,"",VLOOKUP(B481,'Job Openings'!$B$5:$I$1005,2,FALSE)),"")</f>
        <v/>
      </c>
      <c r="D481" s="100" t="str">
        <f>IFERROR(IF(VLOOKUP(B481,'Job Openings'!$B$5:$I$1005,3,FALSE)=0,"",VLOOKUP(B481,'Job Openings'!$B$5:$I$1005,3,FALSE)),"")</f>
        <v/>
      </c>
      <c r="E481" s="100" t="str">
        <f>IFERROR(IF(VLOOKUP(B481,'Job Openings'!$B$5:$I$1005,5,FALSE)=0,"",VLOOKUP(B481,'Job Openings'!$B$5:$I$1005,5,FALSE)),"")</f>
        <v/>
      </c>
      <c r="F481" s="53"/>
      <c r="G481" s="53"/>
      <c r="H481" s="54"/>
      <c r="I481" s="53"/>
      <c r="J481" s="53"/>
      <c r="K481" s="53"/>
      <c r="L481" s="53"/>
      <c r="M481" s="53"/>
      <c r="N481" s="144"/>
      <c r="O481" s="141"/>
      <c r="P481" s="53"/>
      <c r="Q481" s="53"/>
      <c r="R481" s="53"/>
      <c r="S481" s="89"/>
    </row>
    <row r="482" spans="2:19" ht="15" customHeight="1" x14ac:dyDescent="0.2">
      <c r="B482" s="143"/>
      <c r="C482" s="100" t="str">
        <f>IFERROR(IF(VLOOKUP(B482,'Job Openings'!$B$5:$I$1005,2,FALSE)=0,"",VLOOKUP(B482,'Job Openings'!$B$5:$I$1005,2,FALSE)),"")</f>
        <v/>
      </c>
      <c r="D482" s="100" t="str">
        <f>IFERROR(IF(VLOOKUP(B482,'Job Openings'!$B$5:$I$1005,3,FALSE)=0,"",VLOOKUP(B482,'Job Openings'!$B$5:$I$1005,3,FALSE)),"")</f>
        <v/>
      </c>
      <c r="E482" s="100" t="str">
        <f>IFERROR(IF(VLOOKUP(B482,'Job Openings'!$B$5:$I$1005,5,FALSE)=0,"",VLOOKUP(B482,'Job Openings'!$B$5:$I$1005,5,FALSE)),"")</f>
        <v/>
      </c>
      <c r="F482" s="53"/>
      <c r="G482" s="53"/>
      <c r="H482" s="54"/>
      <c r="I482" s="53"/>
      <c r="J482" s="53"/>
      <c r="K482" s="53"/>
      <c r="L482" s="53"/>
      <c r="M482" s="53"/>
      <c r="N482" s="144"/>
      <c r="O482" s="141"/>
      <c r="P482" s="53"/>
      <c r="Q482" s="53"/>
      <c r="R482" s="53"/>
      <c r="S482" s="89"/>
    </row>
    <row r="483" spans="2:19" ht="15" customHeight="1" x14ac:dyDescent="0.2">
      <c r="B483" s="143"/>
      <c r="C483" s="100" t="str">
        <f>IFERROR(IF(VLOOKUP(B483,'Job Openings'!$B$5:$I$1005,2,FALSE)=0,"",VLOOKUP(B483,'Job Openings'!$B$5:$I$1005,2,FALSE)),"")</f>
        <v/>
      </c>
      <c r="D483" s="100" t="str">
        <f>IFERROR(IF(VLOOKUP(B483,'Job Openings'!$B$5:$I$1005,3,FALSE)=0,"",VLOOKUP(B483,'Job Openings'!$B$5:$I$1005,3,FALSE)),"")</f>
        <v/>
      </c>
      <c r="E483" s="100" t="str">
        <f>IFERROR(IF(VLOOKUP(B483,'Job Openings'!$B$5:$I$1005,5,FALSE)=0,"",VLOOKUP(B483,'Job Openings'!$B$5:$I$1005,5,FALSE)),"")</f>
        <v/>
      </c>
      <c r="F483" s="53"/>
      <c r="G483" s="53"/>
      <c r="H483" s="54"/>
      <c r="I483" s="53"/>
      <c r="J483" s="53"/>
      <c r="K483" s="53"/>
      <c r="L483" s="53"/>
      <c r="M483" s="53"/>
      <c r="N483" s="144"/>
      <c r="O483" s="141"/>
      <c r="P483" s="53"/>
      <c r="Q483" s="53"/>
      <c r="R483" s="53"/>
      <c r="S483" s="89"/>
    </row>
    <row r="484" spans="2:19" ht="15" customHeight="1" x14ac:dyDescent="0.2">
      <c r="B484" s="143"/>
      <c r="C484" s="100" t="str">
        <f>IFERROR(IF(VLOOKUP(B484,'Job Openings'!$B$5:$I$1005,2,FALSE)=0,"",VLOOKUP(B484,'Job Openings'!$B$5:$I$1005,2,FALSE)),"")</f>
        <v/>
      </c>
      <c r="D484" s="100" t="str">
        <f>IFERROR(IF(VLOOKUP(B484,'Job Openings'!$B$5:$I$1005,3,FALSE)=0,"",VLOOKUP(B484,'Job Openings'!$B$5:$I$1005,3,FALSE)),"")</f>
        <v/>
      </c>
      <c r="E484" s="100" t="str">
        <f>IFERROR(IF(VLOOKUP(B484,'Job Openings'!$B$5:$I$1005,5,FALSE)=0,"",VLOOKUP(B484,'Job Openings'!$B$5:$I$1005,5,FALSE)),"")</f>
        <v/>
      </c>
      <c r="F484" s="53"/>
      <c r="G484" s="53"/>
      <c r="H484" s="54"/>
      <c r="I484" s="53"/>
      <c r="J484" s="53"/>
      <c r="K484" s="53"/>
      <c r="L484" s="53"/>
      <c r="M484" s="53"/>
      <c r="N484" s="144"/>
      <c r="O484" s="141"/>
      <c r="P484" s="53"/>
      <c r="Q484" s="53"/>
      <c r="R484" s="53"/>
      <c r="S484" s="89"/>
    </row>
    <row r="485" spans="2:19" ht="15" customHeight="1" x14ac:dyDescent="0.2">
      <c r="B485" s="143"/>
      <c r="C485" s="100" t="str">
        <f>IFERROR(IF(VLOOKUP(B485,'Job Openings'!$B$5:$I$1005,2,FALSE)=0,"",VLOOKUP(B485,'Job Openings'!$B$5:$I$1005,2,FALSE)),"")</f>
        <v/>
      </c>
      <c r="D485" s="100" t="str">
        <f>IFERROR(IF(VLOOKUP(B485,'Job Openings'!$B$5:$I$1005,3,FALSE)=0,"",VLOOKUP(B485,'Job Openings'!$B$5:$I$1005,3,FALSE)),"")</f>
        <v/>
      </c>
      <c r="E485" s="100" t="str">
        <f>IFERROR(IF(VLOOKUP(B485,'Job Openings'!$B$5:$I$1005,5,FALSE)=0,"",VLOOKUP(B485,'Job Openings'!$B$5:$I$1005,5,FALSE)),"")</f>
        <v/>
      </c>
      <c r="F485" s="53"/>
      <c r="G485" s="53"/>
      <c r="H485" s="54"/>
      <c r="I485" s="53"/>
      <c r="J485" s="53"/>
      <c r="K485" s="53"/>
      <c r="L485" s="53"/>
      <c r="M485" s="53"/>
      <c r="N485" s="144"/>
      <c r="O485" s="141"/>
      <c r="P485" s="53"/>
      <c r="Q485" s="53"/>
      <c r="R485" s="53"/>
      <c r="S485" s="89"/>
    </row>
    <row r="486" spans="2:19" ht="15" customHeight="1" x14ac:dyDescent="0.2">
      <c r="B486" s="143"/>
      <c r="C486" s="100" t="str">
        <f>IFERROR(IF(VLOOKUP(B486,'Job Openings'!$B$5:$I$1005,2,FALSE)=0,"",VLOOKUP(B486,'Job Openings'!$B$5:$I$1005,2,FALSE)),"")</f>
        <v/>
      </c>
      <c r="D486" s="100" t="str">
        <f>IFERROR(IF(VLOOKUP(B486,'Job Openings'!$B$5:$I$1005,3,FALSE)=0,"",VLOOKUP(B486,'Job Openings'!$B$5:$I$1005,3,FALSE)),"")</f>
        <v/>
      </c>
      <c r="E486" s="100" t="str">
        <f>IFERROR(IF(VLOOKUP(B486,'Job Openings'!$B$5:$I$1005,5,FALSE)=0,"",VLOOKUP(B486,'Job Openings'!$B$5:$I$1005,5,FALSE)),"")</f>
        <v/>
      </c>
      <c r="F486" s="53"/>
      <c r="G486" s="53"/>
      <c r="H486" s="54"/>
      <c r="I486" s="53"/>
      <c r="J486" s="53"/>
      <c r="K486" s="53"/>
      <c r="L486" s="53"/>
      <c r="M486" s="53"/>
      <c r="N486" s="144"/>
      <c r="O486" s="141"/>
      <c r="P486" s="53"/>
      <c r="Q486" s="53"/>
      <c r="R486" s="53"/>
      <c r="S486" s="89"/>
    </row>
    <row r="487" spans="2:19" ht="15" customHeight="1" x14ac:dyDescent="0.2">
      <c r="B487" s="143"/>
      <c r="C487" s="100" t="str">
        <f>IFERROR(IF(VLOOKUP(B487,'Job Openings'!$B$5:$I$1005,2,FALSE)=0,"",VLOOKUP(B487,'Job Openings'!$B$5:$I$1005,2,FALSE)),"")</f>
        <v/>
      </c>
      <c r="D487" s="100" t="str">
        <f>IFERROR(IF(VLOOKUP(B487,'Job Openings'!$B$5:$I$1005,3,FALSE)=0,"",VLOOKUP(B487,'Job Openings'!$B$5:$I$1005,3,FALSE)),"")</f>
        <v/>
      </c>
      <c r="E487" s="100" t="str">
        <f>IFERROR(IF(VLOOKUP(B487,'Job Openings'!$B$5:$I$1005,5,FALSE)=0,"",VLOOKUP(B487,'Job Openings'!$B$5:$I$1005,5,FALSE)),"")</f>
        <v/>
      </c>
      <c r="F487" s="53"/>
      <c r="G487" s="53"/>
      <c r="H487" s="54"/>
      <c r="I487" s="53"/>
      <c r="J487" s="53"/>
      <c r="K487" s="53"/>
      <c r="L487" s="53"/>
      <c r="M487" s="53"/>
      <c r="N487" s="144"/>
      <c r="O487" s="141"/>
      <c r="P487" s="53"/>
      <c r="Q487" s="53"/>
      <c r="R487" s="53"/>
      <c r="S487" s="89"/>
    </row>
    <row r="488" spans="2:19" ht="15" customHeight="1" x14ac:dyDescent="0.2">
      <c r="B488" s="143"/>
      <c r="C488" s="100" t="str">
        <f>IFERROR(IF(VLOOKUP(B488,'Job Openings'!$B$5:$I$1005,2,FALSE)=0,"",VLOOKUP(B488,'Job Openings'!$B$5:$I$1005,2,FALSE)),"")</f>
        <v/>
      </c>
      <c r="D488" s="100" t="str">
        <f>IFERROR(IF(VLOOKUP(B488,'Job Openings'!$B$5:$I$1005,3,FALSE)=0,"",VLOOKUP(B488,'Job Openings'!$B$5:$I$1005,3,FALSE)),"")</f>
        <v/>
      </c>
      <c r="E488" s="100" t="str">
        <f>IFERROR(IF(VLOOKUP(B488,'Job Openings'!$B$5:$I$1005,5,FALSE)=0,"",VLOOKUP(B488,'Job Openings'!$B$5:$I$1005,5,FALSE)),"")</f>
        <v/>
      </c>
      <c r="F488" s="53"/>
      <c r="G488" s="53"/>
      <c r="H488" s="54"/>
      <c r="I488" s="53"/>
      <c r="J488" s="53"/>
      <c r="K488" s="53"/>
      <c r="L488" s="53"/>
      <c r="M488" s="53"/>
      <c r="N488" s="144"/>
      <c r="O488" s="141"/>
      <c r="P488" s="53"/>
      <c r="Q488" s="53"/>
      <c r="R488" s="53"/>
      <c r="S488" s="89"/>
    </row>
    <row r="489" spans="2:19" ht="15" customHeight="1" x14ac:dyDescent="0.2">
      <c r="B489" s="143"/>
      <c r="C489" s="100" t="str">
        <f>IFERROR(IF(VLOOKUP(B489,'Job Openings'!$B$5:$I$1005,2,FALSE)=0,"",VLOOKUP(B489,'Job Openings'!$B$5:$I$1005,2,FALSE)),"")</f>
        <v/>
      </c>
      <c r="D489" s="100" t="str">
        <f>IFERROR(IF(VLOOKUP(B489,'Job Openings'!$B$5:$I$1005,3,FALSE)=0,"",VLOOKUP(B489,'Job Openings'!$B$5:$I$1005,3,FALSE)),"")</f>
        <v/>
      </c>
      <c r="E489" s="100" t="str">
        <f>IFERROR(IF(VLOOKUP(B489,'Job Openings'!$B$5:$I$1005,5,FALSE)=0,"",VLOOKUP(B489,'Job Openings'!$B$5:$I$1005,5,FALSE)),"")</f>
        <v/>
      </c>
      <c r="F489" s="53"/>
      <c r="G489" s="53"/>
      <c r="H489" s="54"/>
      <c r="I489" s="53"/>
      <c r="J489" s="53"/>
      <c r="K489" s="53"/>
      <c r="L489" s="53"/>
      <c r="M489" s="53"/>
      <c r="N489" s="144"/>
      <c r="O489" s="141"/>
      <c r="P489" s="53"/>
      <c r="Q489" s="53"/>
      <c r="R489" s="53"/>
      <c r="S489" s="89"/>
    </row>
    <row r="490" spans="2:19" ht="15" customHeight="1" x14ac:dyDescent="0.2">
      <c r="B490" s="143"/>
      <c r="C490" s="100" t="str">
        <f>IFERROR(IF(VLOOKUP(B490,'Job Openings'!$B$5:$I$1005,2,FALSE)=0,"",VLOOKUP(B490,'Job Openings'!$B$5:$I$1005,2,FALSE)),"")</f>
        <v/>
      </c>
      <c r="D490" s="100" t="str">
        <f>IFERROR(IF(VLOOKUP(B490,'Job Openings'!$B$5:$I$1005,3,FALSE)=0,"",VLOOKUP(B490,'Job Openings'!$B$5:$I$1005,3,FALSE)),"")</f>
        <v/>
      </c>
      <c r="E490" s="100" t="str">
        <f>IFERROR(IF(VLOOKUP(B490,'Job Openings'!$B$5:$I$1005,5,FALSE)=0,"",VLOOKUP(B490,'Job Openings'!$B$5:$I$1005,5,FALSE)),"")</f>
        <v/>
      </c>
      <c r="F490" s="53"/>
      <c r="G490" s="53"/>
      <c r="H490" s="54"/>
      <c r="I490" s="53"/>
      <c r="J490" s="53"/>
      <c r="K490" s="53"/>
      <c r="L490" s="53"/>
      <c r="M490" s="53"/>
      <c r="N490" s="144"/>
      <c r="O490" s="141"/>
      <c r="P490" s="53"/>
      <c r="Q490" s="53"/>
      <c r="R490" s="53"/>
      <c r="S490" s="89"/>
    </row>
    <row r="491" spans="2:19" ht="15" customHeight="1" x14ac:dyDescent="0.2">
      <c r="B491" s="143"/>
      <c r="C491" s="100" t="str">
        <f>IFERROR(IF(VLOOKUP(B491,'Job Openings'!$B$5:$I$1005,2,FALSE)=0,"",VLOOKUP(B491,'Job Openings'!$B$5:$I$1005,2,FALSE)),"")</f>
        <v/>
      </c>
      <c r="D491" s="100" t="str">
        <f>IFERROR(IF(VLOOKUP(B491,'Job Openings'!$B$5:$I$1005,3,FALSE)=0,"",VLOOKUP(B491,'Job Openings'!$B$5:$I$1005,3,FALSE)),"")</f>
        <v/>
      </c>
      <c r="E491" s="100" t="str">
        <f>IFERROR(IF(VLOOKUP(B491,'Job Openings'!$B$5:$I$1005,5,FALSE)=0,"",VLOOKUP(B491,'Job Openings'!$B$5:$I$1005,5,FALSE)),"")</f>
        <v/>
      </c>
      <c r="F491" s="53"/>
      <c r="G491" s="53"/>
      <c r="H491" s="54"/>
      <c r="I491" s="53"/>
      <c r="J491" s="53"/>
      <c r="K491" s="53"/>
      <c r="L491" s="53"/>
      <c r="M491" s="53"/>
      <c r="N491" s="144"/>
      <c r="O491" s="141"/>
      <c r="P491" s="53"/>
      <c r="Q491" s="53"/>
      <c r="R491" s="53"/>
      <c r="S491" s="89"/>
    </row>
    <row r="492" spans="2:19" ht="15" customHeight="1" x14ac:dyDescent="0.2">
      <c r="B492" s="143"/>
      <c r="C492" s="100" t="str">
        <f>IFERROR(IF(VLOOKUP(B492,'Job Openings'!$B$5:$I$1005,2,FALSE)=0,"",VLOOKUP(B492,'Job Openings'!$B$5:$I$1005,2,FALSE)),"")</f>
        <v/>
      </c>
      <c r="D492" s="100" t="str">
        <f>IFERROR(IF(VLOOKUP(B492,'Job Openings'!$B$5:$I$1005,3,FALSE)=0,"",VLOOKUP(B492,'Job Openings'!$B$5:$I$1005,3,FALSE)),"")</f>
        <v/>
      </c>
      <c r="E492" s="100" t="str">
        <f>IFERROR(IF(VLOOKUP(B492,'Job Openings'!$B$5:$I$1005,5,FALSE)=0,"",VLOOKUP(B492,'Job Openings'!$B$5:$I$1005,5,FALSE)),"")</f>
        <v/>
      </c>
      <c r="F492" s="53"/>
      <c r="G492" s="53"/>
      <c r="H492" s="54"/>
      <c r="I492" s="53"/>
      <c r="J492" s="53"/>
      <c r="K492" s="53"/>
      <c r="L492" s="53"/>
      <c r="M492" s="53"/>
      <c r="N492" s="144"/>
      <c r="O492" s="141"/>
      <c r="P492" s="53"/>
      <c r="Q492" s="53"/>
      <c r="R492" s="53"/>
      <c r="S492" s="89"/>
    </row>
    <row r="493" spans="2:19" ht="15" customHeight="1" x14ac:dyDescent="0.2">
      <c r="B493" s="143"/>
      <c r="C493" s="100" t="str">
        <f>IFERROR(IF(VLOOKUP(B493,'Job Openings'!$B$5:$I$1005,2,FALSE)=0,"",VLOOKUP(B493,'Job Openings'!$B$5:$I$1005,2,FALSE)),"")</f>
        <v/>
      </c>
      <c r="D493" s="100" t="str">
        <f>IFERROR(IF(VLOOKUP(B493,'Job Openings'!$B$5:$I$1005,3,FALSE)=0,"",VLOOKUP(B493,'Job Openings'!$B$5:$I$1005,3,FALSE)),"")</f>
        <v/>
      </c>
      <c r="E493" s="100" t="str">
        <f>IFERROR(IF(VLOOKUP(B493,'Job Openings'!$B$5:$I$1005,5,FALSE)=0,"",VLOOKUP(B493,'Job Openings'!$B$5:$I$1005,5,FALSE)),"")</f>
        <v/>
      </c>
      <c r="F493" s="53"/>
      <c r="G493" s="53"/>
      <c r="H493" s="54"/>
      <c r="I493" s="53"/>
      <c r="J493" s="53"/>
      <c r="K493" s="53"/>
      <c r="L493" s="53"/>
      <c r="M493" s="53"/>
      <c r="N493" s="144"/>
      <c r="O493" s="141"/>
      <c r="P493" s="53"/>
      <c r="Q493" s="53"/>
      <c r="R493" s="53"/>
      <c r="S493" s="89"/>
    </row>
    <row r="494" spans="2:19" ht="15" customHeight="1" x14ac:dyDescent="0.2">
      <c r="B494" s="143"/>
      <c r="C494" s="100" t="str">
        <f>IFERROR(IF(VLOOKUP(B494,'Job Openings'!$B$5:$I$1005,2,FALSE)=0,"",VLOOKUP(B494,'Job Openings'!$B$5:$I$1005,2,FALSE)),"")</f>
        <v/>
      </c>
      <c r="D494" s="100" t="str">
        <f>IFERROR(IF(VLOOKUP(B494,'Job Openings'!$B$5:$I$1005,3,FALSE)=0,"",VLOOKUP(B494,'Job Openings'!$B$5:$I$1005,3,FALSE)),"")</f>
        <v/>
      </c>
      <c r="E494" s="100" t="str">
        <f>IFERROR(IF(VLOOKUP(B494,'Job Openings'!$B$5:$I$1005,5,FALSE)=0,"",VLOOKUP(B494,'Job Openings'!$B$5:$I$1005,5,FALSE)),"")</f>
        <v/>
      </c>
      <c r="F494" s="53"/>
      <c r="G494" s="53"/>
      <c r="H494" s="54"/>
      <c r="I494" s="53"/>
      <c r="J494" s="53"/>
      <c r="K494" s="53"/>
      <c r="L494" s="53"/>
      <c r="M494" s="53"/>
      <c r="N494" s="144"/>
      <c r="O494" s="141"/>
      <c r="P494" s="53"/>
      <c r="Q494" s="53"/>
      <c r="R494" s="53"/>
      <c r="S494" s="89"/>
    </row>
    <row r="495" spans="2:19" ht="15" customHeight="1" x14ac:dyDescent="0.2">
      <c r="B495" s="143"/>
      <c r="C495" s="100" t="str">
        <f>IFERROR(IF(VLOOKUP(B495,'Job Openings'!$B$5:$I$1005,2,FALSE)=0,"",VLOOKUP(B495,'Job Openings'!$B$5:$I$1005,2,FALSE)),"")</f>
        <v/>
      </c>
      <c r="D495" s="100" t="str">
        <f>IFERROR(IF(VLOOKUP(B495,'Job Openings'!$B$5:$I$1005,3,FALSE)=0,"",VLOOKUP(B495,'Job Openings'!$B$5:$I$1005,3,FALSE)),"")</f>
        <v/>
      </c>
      <c r="E495" s="100" t="str">
        <f>IFERROR(IF(VLOOKUP(B495,'Job Openings'!$B$5:$I$1005,5,FALSE)=0,"",VLOOKUP(B495,'Job Openings'!$B$5:$I$1005,5,FALSE)),"")</f>
        <v/>
      </c>
      <c r="F495" s="53"/>
      <c r="G495" s="53"/>
      <c r="H495" s="54"/>
      <c r="I495" s="53"/>
      <c r="J495" s="53"/>
      <c r="K495" s="53"/>
      <c r="L495" s="53"/>
      <c r="M495" s="53"/>
      <c r="N495" s="144"/>
      <c r="O495" s="141"/>
      <c r="P495" s="53"/>
      <c r="Q495" s="53"/>
      <c r="R495" s="53"/>
      <c r="S495" s="89"/>
    </row>
    <row r="496" spans="2:19" ht="15" customHeight="1" x14ac:dyDescent="0.2">
      <c r="B496" s="143"/>
      <c r="C496" s="100" t="str">
        <f>IFERROR(IF(VLOOKUP(B496,'Job Openings'!$B$5:$I$1005,2,FALSE)=0,"",VLOOKUP(B496,'Job Openings'!$B$5:$I$1005,2,FALSE)),"")</f>
        <v/>
      </c>
      <c r="D496" s="100" t="str">
        <f>IFERROR(IF(VLOOKUP(B496,'Job Openings'!$B$5:$I$1005,3,FALSE)=0,"",VLOOKUP(B496,'Job Openings'!$B$5:$I$1005,3,FALSE)),"")</f>
        <v/>
      </c>
      <c r="E496" s="100" t="str">
        <f>IFERROR(IF(VLOOKUP(B496,'Job Openings'!$B$5:$I$1005,5,FALSE)=0,"",VLOOKUP(B496,'Job Openings'!$B$5:$I$1005,5,FALSE)),"")</f>
        <v/>
      </c>
      <c r="F496" s="53"/>
      <c r="G496" s="53"/>
      <c r="H496" s="54"/>
      <c r="I496" s="53"/>
      <c r="J496" s="53"/>
      <c r="K496" s="53"/>
      <c r="L496" s="53"/>
      <c r="M496" s="53"/>
      <c r="N496" s="144"/>
      <c r="O496" s="141"/>
      <c r="P496" s="53"/>
      <c r="Q496" s="53"/>
      <c r="R496" s="53"/>
      <c r="S496" s="89"/>
    </row>
    <row r="497" spans="2:19" ht="15" customHeight="1" x14ac:dyDescent="0.2">
      <c r="B497" s="143"/>
      <c r="C497" s="100" t="str">
        <f>IFERROR(IF(VLOOKUP(B497,'Job Openings'!$B$5:$I$1005,2,FALSE)=0,"",VLOOKUP(B497,'Job Openings'!$B$5:$I$1005,2,FALSE)),"")</f>
        <v/>
      </c>
      <c r="D497" s="100" t="str">
        <f>IFERROR(IF(VLOOKUP(B497,'Job Openings'!$B$5:$I$1005,3,FALSE)=0,"",VLOOKUP(B497,'Job Openings'!$B$5:$I$1005,3,FALSE)),"")</f>
        <v/>
      </c>
      <c r="E497" s="100" t="str">
        <f>IFERROR(IF(VLOOKUP(B497,'Job Openings'!$B$5:$I$1005,5,FALSE)=0,"",VLOOKUP(B497,'Job Openings'!$B$5:$I$1005,5,FALSE)),"")</f>
        <v/>
      </c>
      <c r="F497" s="53"/>
      <c r="G497" s="53"/>
      <c r="H497" s="54"/>
      <c r="I497" s="53"/>
      <c r="J497" s="53"/>
      <c r="K497" s="53"/>
      <c r="L497" s="53"/>
      <c r="M497" s="53"/>
      <c r="N497" s="144"/>
      <c r="O497" s="141"/>
      <c r="P497" s="53"/>
      <c r="Q497" s="53"/>
      <c r="R497" s="53"/>
      <c r="S497" s="89"/>
    </row>
    <row r="498" spans="2:19" ht="15" customHeight="1" x14ac:dyDescent="0.2">
      <c r="B498" s="143"/>
      <c r="C498" s="100" t="str">
        <f>IFERROR(IF(VLOOKUP(B498,'Job Openings'!$B$5:$I$1005,2,FALSE)=0,"",VLOOKUP(B498,'Job Openings'!$B$5:$I$1005,2,FALSE)),"")</f>
        <v/>
      </c>
      <c r="D498" s="100" t="str">
        <f>IFERROR(IF(VLOOKUP(B498,'Job Openings'!$B$5:$I$1005,3,FALSE)=0,"",VLOOKUP(B498,'Job Openings'!$B$5:$I$1005,3,FALSE)),"")</f>
        <v/>
      </c>
      <c r="E498" s="100" t="str">
        <f>IFERROR(IF(VLOOKUP(B498,'Job Openings'!$B$5:$I$1005,5,FALSE)=0,"",VLOOKUP(B498,'Job Openings'!$B$5:$I$1005,5,FALSE)),"")</f>
        <v/>
      </c>
      <c r="F498" s="53"/>
      <c r="G498" s="53"/>
      <c r="H498" s="54"/>
      <c r="I498" s="53"/>
      <c r="J498" s="53"/>
      <c r="K498" s="53"/>
      <c r="L498" s="53"/>
      <c r="M498" s="53"/>
      <c r="N498" s="144"/>
      <c r="O498" s="141"/>
      <c r="P498" s="53"/>
      <c r="Q498" s="53"/>
      <c r="R498" s="53"/>
      <c r="S498" s="89"/>
    </row>
    <row r="499" spans="2:19" ht="15" customHeight="1" x14ac:dyDescent="0.2">
      <c r="B499" s="143"/>
      <c r="C499" s="100" t="str">
        <f>IFERROR(IF(VLOOKUP(B499,'Job Openings'!$B$5:$I$1005,2,FALSE)=0,"",VLOOKUP(B499,'Job Openings'!$B$5:$I$1005,2,FALSE)),"")</f>
        <v/>
      </c>
      <c r="D499" s="100" t="str">
        <f>IFERROR(IF(VLOOKUP(B499,'Job Openings'!$B$5:$I$1005,3,FALSE)=0,"",VLOOKUP(B499,'Job Openings'!$B$5:$I$1005,3,FALSE)),"")</f>
        <v/>
      </c>
      <c r="E499" s="100" t="str">
        <f>IFERROR(IF(VLOOKUP(B499,'Job Openings'!$B$5:$I$1005,5,FALSE)=0,"",VLOOKUP(B499,'Job Openings'!$B$5:$I$1005,5,FALSE)),"")</f>
        <v/>
      </c>
      <c r="F499" s="53"/>
      <c r="G499" s="53"/>
      <c r="H499" s="54"/>
      <c r="I499" s="53"/>
      <c r="J499" s="53"/>
      <c r="K499" s="53"/>
      <c r="L499" s="53"/>
      <c r="M499" s="53"/>
      <c r="N499" s="144"/>
      <c r="O499" s="141"/>
      <c r="P499" s="53"/>
      <c r="Q499" s="53"/>
      <c r="R499" s="53"/>
      <c r="S499" s="89"/>
    </row>
    <row r="500" spans="2:19" ht="15" customHeight="1" x14ac:dyDescent="0.2">
      <c r="B500" s="143"/>
      <c r="C500" s="100" t="str">
        <f>IFERROR(IF(VLOOKUP(B500,'Job Openings'!$B$5:$I$1005,2,FALSE)=0,"",VLOOKUP(B500,'Job Openings'!$B$5:$I$1005,2,FALSE)),"")</f>
        <v/>
      </c>
      <c r="D500" s="100" t="str">
        <f>IFERROR(IF(VLOOKUP(B500,'Job Openings'!$B$5:$I$1005,3,FALSE)=0,"",VLOOKUP(B500,'Job Openings'!$B$5:$I$1005,3,FALSE)),"")</f>
        <v/>
      </c>
      <c r="E500" s="100" t="str">
        <f>IFERROR(IF(VLOOKUP(B500,'Job Openings'!$B$5:$I$1005,5,FALSE)=0,"",VLOOKUP(B500,'Job Openings'!$B$5:$I$1005,5,FALSE)),"")</f>
        <v/>
      </c>
      <c r="F500" s="53"/>
      <c r="G500" s="53"/>
      <c r="H500" s="54"/>
      <c r="I500" s="53"/>
      <c r="J500" s="53"/>
      <c r="K500" s="53"/>
      <c r="L500" s="53"/>
      <c r="M500" s="53"/>
      <c r="N500" s="144"/>
      <c r="O500" s="141"/>
      <c r="P500" s="53"/>
      <c r="Q500" s="53"/>
      <c r="R500" s="53"/>
      <c r="S500" s="89"/>
    </row>
    <row r="501" spans="2:19" ht="15" customHeight="1" x14ac:dyDescent="0.2">
      <c r="B501" s="143"/>
      <c r="C501" s="100" t="str">
        <f>IFERROR(IF(VLOOKUP(B501,'Job Openings'!$B$5:$I$1005,2,FALSE)=0,"",VLOOKUP(B501,'Job Openings'!$B$5:$I$1005,2,FALSE)),"")</f>
        <v/>
      </c>
      <c r="D501" s="100" t="str">
        <f>IFERROR(IF(VLOOKUP(B501,'Job Openings'!$B$5:$I$1005,3,FALSE)=0,"",VLOOKUP(B501,'Job Openings'!$B$5:$I$1005,3,FALSE)),"")</f>
        <v/>
      </c>
      <c r="E501" s="100" t="str">
        <f>IFERROR(IF(VLOOKUP(B501,'Job Openings'!$B$5:$I$1005,5,FALSE)=0,"",VLOOKUP(B501,'Job Openings'!$B$5:$I$1005,5,FALSE)),"")</f>
        <v/>
      </c>
      <c r="F501" s="53"/>
      <c r="G501" s="53"/>
      <c r="H501" s="54"/>
      <c r="I501" s="53"/>
      <c r="J501" s="53"/>
      <c r="K501" s="53"/>
      <c r="L501" s="53"/>
      <c r="M501" s="53"/>
      <c r="N501" s="144"/>
      <c r="O501" s="141"/>
      <c r="P501" s="53"/>
      <c r="Q501" s="53"/>
      <c r="R501" s="53"/>
      <c r="S501" s="89"/>
    </row>
    <row r="502" spans="2:19" ht="15" customHeight="1" x14ac:dyDescent="0.2">
      <c r="B502" s="143"/>
      <c r="C502" s="100" t="str">
        <f>IFERROR(IF(VLOOKUP(B502,'Job Openings'!$B$5:$I$1005,2,FALSE)=0,"",VLOOKUP(B502,'Job Openings'!$B$5:$I$1005,2,FALSE)),"")</f>
        <v/>
      </c>
      <c r="D502" s="100" t="str">
        <f>IFERROR(IF(VLOOKUP(B502,'Job Openings'!$B$5:$I$1005,3,FALSE)=0,"",VLOOKUP(B502,'Job Openings'!$B$5:$I$1005,3,FALSE)),"")</f>
        <v/>
      </c>
      <c r="E502" s="100" t="str">
        <f>IFERROR(IF(VLOOKUP(B502,'Job Openings'!$B$5:$I$1005,5,FALSE)=0,"",VLOOKUP(B502,'Job Openings'!$B$5:$I$1005,5,FALSE)),"")</f>
        <v/>
      </c>
      <c r="F502" s="53"/>
      <c r="G502" s="53"/>
      <c r="H502" s="54"/>
      <c r="I502" s="53"/>
      <c r="J502" s="53"/>
      <c r="K502" s="53"/>
      <c r="L502" s="53"/>
      <c r="M502" s="53"/>
      <c r="N502" s="144"/>
      <c r="O502" s="141"/>
      <c r="P502" s="53"/>
      <c r="Q502" s="53"/>
      <c r="R502" s="53"/>
      <c r="S502" s="89"/>
    </row>
    <row r="503" spans="2:19" ht="15" customHeight="1" x14ac:dyDescent="0.2">
      <c r="B503" s="143"/>
      <c r="C503" s="100" t="str">
        <f>IFERROR(IF(VLOOKUP(B503,'Job Openings'!$B$5:$I$1005,2,FALSE)=0,"",VLOOKUP(B503,'Job Openings'!$B$5:$I$1005,2,FALSE)),"")</f>
        <v/>
      </c>
      <c r="D503" s="100" t="str">
        <f>IFERROR(IF(VLOOKUP(B503,'Job Openings'!$B$5:$I$1005,3,FALSE)=0,"",VLOOKUP(B503,'Job Openings'!$B$5:$I$1005,3,FALSE)),"")</f>
        <v/>
      </c>
      <c r="E503" s="100" t="str">
        <f>IFERROR(IF(VLOOKUP(B503,'Job Openings'!$B$5:$I$1005,5,FALSE)=0,"",VLOOKUP(B503,'Job Openings'!$B$5:$I$1005,5,FALSE)),"")</f>
        <v/>
      </c>
      <c r="F503" s="53"/>
      <c r="G503" s="53"/>
      <c r="H503" s="54"/>
      <c r="I503" s="53"/>
      <c r="J503" s="53"/>
      <c r="K503" s="53"/>
      <c r="L503" s="53"/>
      <c r="M503" s="53"/>
      <c r="N503" s="144"/>
      <c r="O503" s="141"/>
      <c r="P503" s="53"/>
      <c r="Q503" s="53"/>
      <c r="R503" s="53"/>
      <c r="S503" s="89"/>
    </row>
    <row r="504" spans="2:19" ht="15" customHeight="1" x14ac:dyDescent="0.2">
      <c r="B504" s="143"/>
      <c r="C504" s="100" t="str">
        <f>IFERROR(IF(VLOOKUP(B504,'Job Openings'!$B$5:$I$1005,2,FALSE)=0,"",VLOOKUP(B504,'Job Openings'!$B$5:$I$1005,2,FALSE)),"")</f>
        <v/>
      </c>
      <c r="D504" s="100" t="str">
        <f>IFERROR(IF(VLOOKUP(B504,'Job Openings'!$B$5:$I$1005,3,FALSE)=0,"",VLOOKUP(B504,'Job Openings'!$B$5:$I$1005,3,FALSE)),"")</f>
        <v/>
      </c>
      <c r="E504" s="100" t="str">
        <f>IFERROR(IF(VLOOKUP(B504,'Job Openings'!$B$5:$I$1005,5,FALSE)=0,"",VLOOKUP(B504,'Job Openings'!$B$5:$I$1005,5,FALSE)),"")</f>
        <v/>
      </c>
      <c r="F504" s="53"/>
      <c r="G504" s="53"/>
      <c r="H504" s="54"/>
      <c r="I504" s="53"/>
      <c r="J504" s="53"/>
      <c r="K504" s="53"/>
      <c r="L504" s="53"/>
      <c r="M504" s="53"/>
      <c r="N504" s="144"/>
      <c r="O504" s="141"/>
      <c r="P504" s="53"/>
      <c r="Q504" s="53"/>
      <c r="R504" s="53"/>
      <c r="S504" s="89"/>
    </row>
    <row r="505" spans="2:19" ht="15" customHeight="1" x14ac:dyDescent="0.2">
      <c r="B505" s="143"/>
      <c r="C505" s="100" t="str">
        <f>IFERROR(IF(VLOOKUP(B505,'Job Openings'!$B$5:$I$1005,2,FALSE)=0,"",VLOOKUP(B505,'Job Openings'!$B$5:$I$1005,2,FALSE)),"")</f>
        <v/>
      </c>
      <c r="D505" s="100" t="str">
        <f>IFERROR(IF(VLOOKUP(B505,'Job Openings'!$B$5:$I$1005,3,FALSE)=0,"",VLOOKUP(B505,'Job Openings'!$B$5:$I$1005,3,FALSE)),"")</f>
        <v/>
      </c>
      <c r="E505" s="100" t="str">
        <f>IFERROR(IF(VLOOKUP(B505,'Job Openings'!$B$5:$I$1005,5,FALSE)=0,"",VLOOKUP(B505,'Job Openings'!$B$5:$I$1005,5,FALSE)),"")</f>
        <v/>
      </c>
      <c r="F505" s="53"/>
      <c r="G505" s="53"/>
      <c r="H505" s="54"/>
      <c r="I505" s="53"/>
      <c r="J505" s="53"/>
      <c r="K505" s="53"/>
      <c r="L505" s="53"/>
      <c r="M505" s="53"/>
      <c r="N505" s="144"/>
      <c r="O505" s="141"/>
      <c r="P505" s="53"/>
      <c r="Q505" s="53"/>
      <c r="R505" s="53"/>
      <c r="S505" s="89"/>
    </row>
    <row r="506" spans="2:19" ht="15" customHeight="1" x14ac:dyDescent="0.2">
      <c r="B506" s="143"/>
      <c r="C506" s="100" t="str">
        <f>IFERROR(IF(VLOOKUP(B506,'Job Openings'!$B$5:$I$1005,2,FALSE)=0,"",VLOOKUP(B506,'Job Openings'!$B$5:$I$1005,2,FALSE)),"")</f>
        <v/>
      </c>
      <c r="D506" s="100" t="str">
        <f>IFERROR(IF(VLOOKUP(B506,'Job Openings'!$B$5:$I$1005,3,FALSE)=0,"",VLOOKUP(B506,'Job Openings'!$B$5:$I$1005,3,FALSE)),"")</f>
        <v/>
      </c>
      <c r="E506" s="100" t="str">
        <f>IFERROR(IF(VLOOKUP(B506,'Job Openings'!$B$5:$I$1005,5,FALSE)=0,"",VLOOKUP(B506,'Job Openings'!$B$5:$I$1005,5,FALSE)),"")</f>
        <v/>
      </c>
      <c r="F506" s="53"/>
      <c r="G506" s="53"/>
      <c r="H506" s="54"/>
      <c r="I506" s="53"/>
      <c r="J506" s="53"/>
      <c r="K506" s="53"/>
      <c r="L506" s="53"/>
      <c r="M506" s="53"/>
      <c r="N506" s="144"/>
      <c r="O506" s="141"/>
      <c r="P506" s="53"/>
      <c r="Q506" s="53"/>
      <c r="R506" s="53"/>
      <c r="S506" s="89"/>
    </row>
    <row r="507" spans="2:19" ht="15" customHeight="1" x14ac:dyDescent="0.2">
      <c r="B507" s="143"/>
      <c r="C507" s="100" t="str">
        <f>IFERROR(IF(VLOOKUP(B507,'Job Openings'!$B$5:$I$1005,2,FALSE)=0,"",VLOOKUP(B507,'Job Openings'!$B$5:$I$1005,2,FALSE)),"")</f>
        <v/>
      </c>
      <c r="D507" s="100" t="str">
        <f>IFERROR(IF(VLOOKUP(B507,'Job Openings'!$B$5:$I$1005,3,FALSE)=0,"",VLOOKUP(B507,'Job Openings'!$B$5:$I$1005,3,FALSE)),"")</f>
        <v/>
      </c>
      <c r="E507" s="100" t="str">
        <f>IFERROR(IF(VLOOKUP(B507,'Job Openings'!$B$5:$I$1005,5,FALSE)=0,"",VLOOKUP(B507,'Job Openings'!$B$5:$I$1005,5,FALSE)),"")</f>
        <v/>
      </c>
      <c r="F507" s="53"/>
      <c r="G507" s="53"/>
      <c r="H507" s="54"/>
      <c r="I507" s="53"/>
      <c r="J507" s="53"/>
      <c r="K507" s="53"/>
      <c r="L507" s="53"/>
      <c r="M507" s="53"/>
      <c r="N507" s="144"/>
      <c r="O507" s="141"/>
      <c r="P507" s="53"/>
      <c r="Q507" s="53"/>
      <c r="R507" s="53"/>
      <c r="S507" s="89"/>
    </row>
    <row r="508" spans="2:19" ht="15" customHeight="1" x14ac:dyDescent="0.2">
      <c r="B508" s="143"/>
      <c r="C508" s="100" t="str">
        <f>IFERROR(IF(VLOOKUP(B508,'Job Openings'!$B$5:$I$1005,2,FALSE)=0,"",VLOOKUP(B508,'Job Openings'!$B$5:$I$1005,2,FALSE)),"")</f>
        <v/>
      </c>
      <c r="D508" s="100" t="str">
        <f>IFERROR(IF(VLOOKUP(B508,'Job Openings'!$B$5:$I$1005,3,FALSE)=0,"",VLOOKUP(B508,'Job Openings'!$B$5:$I$1005,3,FALSE)),"")</f>
        <v/>
      </c>
      <c r="E508" s="100" t="str">
        <f>IFERROR(IF(VLOOKUP(B508,'Job Openings'!$B$5:$I$1005,5,FALSE)=0,"",VLOOKUP(B508,'Job Openings'!$B$5:$I$1005,5,FALSE)),"")</f>
        <v/>
      </c>
      <c r="F508" s="53"/>
      <c r="G508" s="53"/>
      <c r="H508" s="54"/>
      <c r="I508" s="53"/>
      <c r="J508" s="53"/>
      <c r="K508" s="53"/>
      <c r="L508" s="53"/>
      <c r="M508" s="53"/>
      <c r="N508" s="144"/>
      <c r="O508" s="141"/>
      <c r="P508" s="53"/>
      <c r="Q508" s="53"/>
      <c r="R508" s="53"/>
      <c r="S508" s="89"/>
    </row>
    <row r="509" spans="2:19" ht="15" customHeight="1" x14ac:dyDescent="0.2">
      <c r="B509" s="143"/>
      <c r="C509" s="100" t="str">
        <f>IFERROR(IF(VLOOKUP(B509,'Job Openings'!$B$5:$I$1005,2,FALSE)=0,"",VLOOKUP(B509,'Job Openings'!$B$5:$I$1005,2,FALSE)),"")</f>
        <v/>
      </c>
      <c r="D509" s="100" t="str">
        <f>IFERROR(IF(VLOOKUP(B509,'Job Openings'!$B$5:$I$1005,3,FALSE)=0,"",VLOOKUP(B509,'Job Openings'!$B$5:$I$1005,3,FALSE)),"")</f>
        <v/>
      </c>
      <c r="E509" s="100" t="str">
        <f>IFERROR(IF(VLOOKUP(B509,'Job Openings'!$B$5:$I$1005,5,FALSE)=0,"",VLOOKUP(B509,'Job Openings'!$B$5:$I$1005,5,FALSE)),"")</f>
        <v/>
      </c>
      <c r="F509" s="53"/>
      <c r="G509" s="53"/>
      <c r="H509" s="54"/>
      <c r="I509" s="53"/>
      <c r="J509" s="53"/>
      <c r="K509" s="53"/>
      <c r="L509" s="53"/>
      <c r="M509" s="53"/>
      <c r="N509" s="144"/>
      <c r="O509" s="141"/>
      <c r="P509" s="53"/>
      <c r="Q509" s="53"/>
      <c r="R509" s="53"/>
      <c r="S509" s="89"/>
    </row>
    <row r="510" spans="2:19" ht="15" customHeight="1" x14ac:dyDescent="0.2">
      <c r="B510" s="143"/>
      <c r="C510" s="100" t="str">
        <f>IFERROR(IF(VLOOKUP(B510,'Job Openings'!$B$5:$I$1005,2,FALSE)=0,"",VLOOKUP(B510,'Job Openings'!$B$5:$I$1005,2,FALSE)),"")</f>
        <v/>
      </c>
      <c r="D510" s="100" t="str">
        <f>IFERROR(IF(VLOOKUP(B510,'Job Openings'!$B$5:$I$1005,3,FALSE)=0,"",VLOOKUP(B510,'Job Openings'!$B$5:$I$1005,3,FALSE)),"")</f>
        <v/>
      </c>
      <c r="E510" s="100" t="str">
        <f>IFERROR(IF(VLOOKUP(B510,'Job Openings'!$B$5:$I$1005,5,FALSE)=0,"",VLOOKUP(B510,'Job Openings'!$B$5:$I$1005,5,FALSE)),"")</f>
        <v/>
      </c>
      <c r="F510" s="53"/>
      <c r="G510" s="53"/>
      <c r="H510" s="54"/>
      <c r="I510" s="53"/>
      <c r="J510" s="53"/>
      <c r="K510" s="53"/>
      <c r="L510" s="53"/>
      <c r="M510" s="53"/>
      <c r="N510" s="144"/>
      <c r="O510" s="141"/>
      <c r="P510" s="53"/>
      <c r="Q510" s="53"/>
      <c r="R510" s="53"/>
      <c r="S510" s="89"/>
    </row>
    <row r="511" spans="2:19" ht="15" customHeight="1" x14ac:dyDescent="0.2">
      <c r="B511" s="143"/>
      <c r="C511" s="100" t="str">
        <f>IFERROR(IF(VLOOKUP(B511,'Job Openings'!$B$5:$I$1005,2,FALSE)=0,"",VLOOKUP(B511,'Job Openings'!$B$5:$I$1005,2,FALSE)),"")</f>
        <v/>
      </c>
      <c r="D511" s="100" t="str">
        <f>IFERROR(IF(VLOOKUP(B511,'Job Openings'!$B$5:$I$1005,3,FALSE)=0,"",VLOOKUP(B511,'Job Openings'!$B$5:$I$1005,3,FALSE)),"")</f>
        <v/>
      </c>
      <c r="E511" s="100" t="str">
        <f>IFERROR(IF(VLOOKUP(B511,'Job Openings'!$B$5:$I$1005,5,FALSE)=0,"",VLOOKUP(B511,'Job Openings'!$B$5:$I$1005,5,FALSE)),"")</f>
        <v/>
      </c>
      <c r="F511" s="53"/>
      <c r="G511" s="53"/>
      <c r="H511" s="54"/>
      <c r="I511" s="53"/>
      <c r="J511" s="53"/>
      <c r="K511" s="53"/>
      <c r="L511" s="53"/>
      <c r="M511" s="53"/>
      <c r="N511" s="144"/>
      <c r="O511" s="141"/>
      <c r="P511" s="53"/>
      <c r="Q511" s="53"/>
      <c r="R511" s="53"/>
      <c r="S511" s="89"/>
    </row>
    <row r="512" spans="2:19" ht="15" customHeight="1" x14ac:dyDescent="0.2">
      <c r="B512" s="143"/>
      <c r="C512" s="100" t="str">
        <f>IFERROR(IF(VLOOKUP(B512,'Job Openings'!$B$5:$I$1005,2,FALSE)=0,"",VLOOKUP(B512,'Job Openings'!$B$5:$I$1005,2,FALSE)),"")</f>
        <v/>
      </c>
      <c r="D512" s="100" t="str">
        <f>IFERROR(IF(VLOOKUP(B512,'Job Openings'!$B$5:$I$1005,3,FALSE)=0,"",VLOOKUP(B512,'Job Openings'!$B$5:$I$1005,3,FALSE)),"")</f>
        <v/>
      </c>
      <c r="E512" s="100" t="str">
        <f>IFERROR(IF(VLOOKUP(B512,'Job Openings'!$B$5:$I$1005,5,FALSE)=0,"",VLOOKUP(B512,'Job Openings'!$B$5:$I$1005,5,FALSE)),"")</f>
        <v/>
      </c>
      <c r="F512" s="53"/>
      <c r="G512" s="53"/>
      <c r="H512" s="54"/>
      <c r="I512" s="53"/>
      <c r="J512" s="53"/>
      <c r="K512" s="53"/>
      <c r="L512" s="53"/>
      <c r="M512" s="53"/>
      <c r="N512" s="144"/>
      <c r="O512" s="141"/>
      <c r="P512" s="53"/>
      <c r="Q512" s="53"/>
      <c r="R512" s="53"/>
      <c r="S512" s="89"/>
    </row>
    <row r="513" spans="2:19" ht="15" customHeight="1" x14ac:dyDescent="0.2">
      <c r="B513" s="143"/>
      <c r="C513" s="100" t="str">
        <f>IFERROR(IF(VLOOKUP(B513,'Job Openings'!$B$5:$I$1005,2,FALSE)=0,"",VLOOKUP(B513,'Job Openings'!$B$5:$I$1005,2,FALSE)),"")</f>
        <v/>
      </c>
      <c r="D513" s="100" t="str">
        <f>IFERROR(IF(VLOOKUP(B513,'Job Openings'!$B$5:$I$1005,3,FALSE)=0,"",VLOOKUP(B513,'Job Openings'!$B$5:$I$1005,3,FALSE)),"")</f>
        <v/>
      </c>
      <c r="E513" s="100" t="str">
        <f>IFERROR(IF(VLOOKUP(B513,'Job Openings'!$B$5:$I$1005,5,FALSE)=0,"",VLOOKUP(B513,'Job Openings'!$B$5:$I$1005,5,FALSE)),"")</f>
        <v/>
      </c>
      <c r="F513" s="53"/>
      <c r="G513" s="53"/>
      <c r="H513" s="54"/>
      <c r="I513" s="53"/>
      <c r="J513" s="53"/>
      <c r="K513" s="53"/>
      <c r="L513" s="53"/>
      <c r="M513" s="53"/>
      <c r="N513" s="144"/>
      <c r="O513" s="141"/>
      <c r="P513" s="53"/>
      <c r="Q513" s="53"/>
      <c r="R513" s="53"/>
      <c r="S513" s="89"/>
    </row>
    <row r="514" spans="2:19" ht="15" customHeight="1" x14ac:dyDescent="0.2">
      <c r="B514" s="143"/>
      <c r="C514" s="100" t="str">
        <f>IFERROR(IF(VLOOKUP(B514,'Job Openings'!$B$5:$I$1005,2,FALSE)=0,"",VLOOKUP(B514,'Job Openings'!$B$5:$I$1005,2,FALSE)),"")</f>
        <v/>
      </c>
      <c r="D514" s="100" t="str">
        <f>IFERROR(IF(VLOOKUP(B514,'Job Openings'!$B$5:$I$1005,3,FALSE)=0,"",VLOOKUP(B514,'Job Openings'!$B$5:$I$1005,3,FALSE)),"")</f>
        <v/>
      </c>
      <c r="E514" s="100" t="str">
        <f>IFERROR(IF(VLOOKUP(B514,'Job Openings'!$B$5:$I$1005,5,FALSE)=0,"",VLOOKUP(B514,'Job Openings'!$B$5:$I$1005,5,FALSE)),"")</f>
        <v/>
      </c>
      <c r="F514" s="53"/>
      <c r="G514" s="53"/>
      <c r="H514" s="54"/>
      <c r="I514" s="53"/>
      <c r="J514" s="53"/>
      <c r="K514" s="53"/>
      <c r="L514" s="53"/>
      <c r="M514" s="53"/>
      <c r="N514" s="144"/>
      <c r="O514" s="141"/>
      <c r="P514" s="53"/>
      <c r="Q514" s="53"/>
      <c r="R514" s="53"/>
      <c r="S514" s="89"/>
    </row>
    <row r="515" spans="2:19" ht="15" customHeight="1" x14ac:dyDescent="0.2">
      <c r="B515" s="143"/>
      <c r="C515" s="100" t="str">
        <f>IFERROR(IF(VLOOKUP(B515,'Job Openings'!$B$5:$I$1005,2,FALSE)=0,"",VLOOKUP(B515,'Job Openings'!$B$5:$I$1005,2,FALSE)),"")</f>
        <v/>
      </c>
      <c r="D515" s="100" t="str">
        <f>IFERROR(IF(VLOOKUP(B515,'Job Openings'!$B$5:$I$1005,3,FALSE)=0,"",VLOOKUP(B515,'Job Openings'!$B$5:$I$1005,3,FALSE)),"")</f>
        <v/>
      </c>
      <c r="E515" s="100" t="str">
        <f>IFERROR(IF(VLOOKUP(B515,'Job Openings'!$B$5:$I$1005,5,FALSE)=0,"",VLOOKUP(B515,'Job Openings'!$B$5:$I$1005,5,FALSE)),"")</f>
        <v/>
      </c>
      <c r="F515" s="53"/>
      <c r="G515" s="53"/>
      <c r="H515" s="54"/>
      <c r="I515" s="53"/>
      <c r="J515" s="53"/>
      <c r="K515" s="53"/>
      <c r="L515" s="53"/>
      <c r="M515" s="53"/>
      <c r="N515" s="144"/>
      <c r="O515" s="141"/>
      <c r="P515" s="53"/>
      <c r="Q515" s="53"/>
      <c r="R515" s="53"/>
      <c r="S515" s="89"/>
    </row>
    <row r="516" spans="2:19" ht="15" customHeight="1" x14ac:dyDescent="0.2">
      <c r="B516" s="143"/>
      <c r="C516" s="100" t="str">
        <f>IFERROR(IF(VLOOKUP(B516,'Job Openings'!$B$5:$I$1005,2,FALSE)=0,"",VLOOKUP(B516,'Job Openings'!$B$5:$I$1005,2,FALSE)),"")</f>
        <v/>
      </c>
      <c r="D516" s="100" t="str">
        <f>IFERROR(IF(VLOOKUP(B516,'Job Openings'!$B$5:$I$1005,3,FALSE)=0,"",VLOOKUP(B516,'Job Openings'!$B$5:$I$1005,3,FALSE)),"")</f>
        <v/>
      </c>
      <c r="E516" s="100" t="str">
        <f>IFERROR(IF(VLOOKUP(B516,'Job Openings'!$B$5:$I$1005,5,FALSE)=0,"",VLOOKUP(B516,'Job Openings'!$B$5:$I$1005,5,FALSE)),"")</f>
        <v/>
      </c>
      <c r="F516" s="53"/>
      <c r="G516" s="53"/>
      <c r="H516" s="54"/>
      <c r="I516" s="53"/>
      <c r="J516" s="53"/>
      <c r="K516" s="53"/>
      <c r="L516" s="53"/>
      <c r="M516" s="53"/>
      <c r="N516" s="144"/>
      <c r="O516" s="141"/>
      <c r="P516" s="53"/>
      <c r="Q516" s="53"/>
      <c r="R516" s="53"/>
      <c r="S516" s="89"/>
    </row>
    <row r="517" spans="2:19" ht="15" customHeight="1" x14ac:dyDescent="0.2">
      <c r="B517" s="143"/>
      <c r="C517" s="100" t="str">
        <f>IFERROR(IF(VLOOKUP(B517,'Job Openings'!$B$5:$I$1005,2,FALSE)=0,"",VLOOKUP(B517,'Job Openings'!$B$5:$I$1005,2,FALSE)),"")</f>
        <v/>
      </c>
      <c r="D517" s="100" t="str">
        <f>IFERROR(IF(VLOOKUP(B517,'Job Openings'!$B$5:$I$1005,3,FALSE)=0,"",VLOOKUP(B517,'Job Openings'!$B$5:$I$1005,3,FALSE)),"")</f>
        <v/>
      </c>
      <c r="E517" s="100" t="str">
        <f>IFERROR(IF(VLOOKUP(B517,'Job Openings'!$B$5:$I$1005,5,FALSE)=0,"",VLOOKUP(B517,'Job Openings'!$B$5:$I$1005,5,FALSE)),"")</f>
        <v/>
      </c>
      <c r="F517" s="53"/>
      <c r="G517" s="53"/>
      <c r="H517" s="54"/>
      <c r="I517" s="53"/>
      <c r="J517" s="53"/>
      <c r="K517" s="53"/>
      <c r="L517" s="53"/>
      <c r="M517" s="53"/>
      <c r="N517" s="144"/>
      <c r="O517" s="141"/>
      <c r="P517" s="53"/>
      <c r="Q517" s="53"/>
      <c r="R517" s="53"/>
      <c r="S517" s="89"/>
    </row>
    <row r="518" spans="2:19" ht="15" customHeight="1" x14ac:dyDescent="0.2">
      <c r="B518" s="143"/>
      <c r="C518" s="100" t="str">
        <f>IFERROR(IF(VLOOKUP(B518,'Job Openings'!$B$5:$I$1005,2,FALSE)=0,"",VLOOKUP(B518,'Job Openings'!$B$5:$I$1005,2,FALSE)),"")</f>
        <v/>
      </c>
      <c r="D518" s="100" t="str">
        <f>IFERROR(IF(VLOOKUP(B518,'Job Openings'!$B$5:$I$1005,3,FALSE)=0,"",VLOOKUP(B518,'Job Openings'!$B$5:$I$1005,3,FALSE)),"")</f>
        <v/>
      </c>
      <c r="E518" s="100" t="str">
        <f>IFERROR(IF(VLOOKUP(B518,'Job Openings'!$B$5:$I$1005,5,FALSE)=0,"",VLOOKUP(B518,'Job Openings'!$B$5:$I$1005,5,FALSE)),"")</f>
        <v/>
      </c>
      <c r="F518" s="53"/>
      <c r="G518" s="53"/>
      <c r="H518" s="54"/>
      <c r="I518" s="53"/>
      <c r="J518" s="53"/>
      <c r="K518" s="53"/>
      <c r="L518" s="53"/>
      <c r="M518" s="53"/>
      <c r="N518" s="144"/>
      <c r="O518" s="141"/>
      <c r="P518" s="53"/>
      <c r="Q518" s="53"/>
      <c r="R518" s="53"/>
      <c r="S518" s="89"/>
    </row>
    <row r="519" spans="2:19" ht="15" customHeight="1" x14ac:dyDescent="0.2">
      <c r="B519" s="143"/>
      <c r="C519" s="100" t="str">
        <f>IFERROR(IF(VLOOKUP(B519,'Job Openings'!$B$5:$I$1005,2,FALSE)=0,"",VLOOKUP(B519,'Job Openings'!$B$5:$I$1005,2,FALSE)),"")</f>
        <v/>
      </c>
      <c r="D519" s="100" t="str">
        <f>IFERROR(IF(VLOOKUP(B519,'Job Openings'!$B$5:$I$1005,3,FALSE)=0,"",VLOOKUP(B519,'Job Openings'!$B$5:$I$1005,3,FALSE)),"")</f>
        <v/>
      </c>
      <c r="E519" s="100" t="str">
        <f>IFERROR(IF(VLOOKUP(B519,'Job Openings'!$B$5:$I$1005,5,FALSE)=0,"",VLOOKUP(B519,'Job Openings'!$B$5:$I$1005,5,FALSE)),"")</f>
        <v/>
      </c>
      <c r="F519" s="53"/>
      <c r="G519" s="53"/>
      <c r="H519" s="54"/>
      <c r="I519" s="53"/>
      <c r="J519" s="53"/>
      <c r="K519" s="53"/>
      <c r="L519" s="53"/>
      <c r="M519" s="53"/>
      <c r="N519" s="144"/>
      <c r="O519" s="141"/>
      <c r="P519" s="53"/>
      <c r="Q519" s="53"/>
      <c r="R519" s="53"/>
      <c r="S519" s="89"/>
    </row>
    <row r="520" spans="2:19" ht="15" customHeight="1" x14ac:dyDescent="0.2">
      <c r="B520" s="143"/>
      <c r="C520" s="100" t="str">
        <f>IFERROR(IF(VLOOKUP(B520,'Job Openings'!$B$5:$I$1005,2,FALSE)=0,"",VLOOKUP(B520,'Job Openings'!$B$5:$I$1005,2,FALSE)),"")</f>
        <v/>
      </c>
      <c r="D520" s="100" t="str">
        <f>IFERROR(IF(VLOOKUP(B520,'Job Openings'!$B$5:$I$1005,3,FALSE)=0,"",VLOOKUP(B520,'Job Openings'!$B$5:$I$1005,3,FALSE)),"")</f>
        <v/>
      </c>
      <c r="E520" s="100" t="str">
        <f>IFERROR(IF(VLOOKUP(B520,'Job Openings'!$B$5:$I$1005,5,FALSE)=0,"",VLOOKUP(B520,'Job Openings'!$B$5:$I$1005,5,FALSE)),"")</f>
        <v/>
      </c>
      <c r="F520" s="53"/>
      <c r="G520" s="53"/>
      <c r="H520" s="54"/>
      <c r="I520" s="53"/>
      <c r="J520" s="53"/>
      <c r="K520" s="53"/>
      <c r="L520" s="53"/>
      <c r="M520" s="53"/>
      <c r="N520" s="144"/>
      <c r="O520" s="141"/>
      <c r="P520" s="53"/>
      <c r="Q520" s="53"/>
      <c r="R520" s="53"/>
      <c r="S520" s="89"/>
    </row>
    <row r="521" spans="2:19" ht="15" customHeight="1" x14ac:dyDescent="0.2">
      <c r="B521" s="143"/>
      <c r="C521" s="100" t="str">
        <f>IFERROR(IF(VLOOKUP(B521,'Job Openings'!$B$5:$I$1005,2,FALSE)=0,"",VLOOKUP(B521,'Job Openings'!$B$5:$I$1005,2,FALSE)),"")</f>
        <v/>
      </c>
      <c r="D521" s="100" t="str">
        <f>IFERROR(IF(VLOOKUP(B521,'Job Openings'!$B$5:$I$1005,3,FALSE)=0,"",VLOOKUP(B521,'Job Openings'!$B$5:$I$1005,3,FALSE)),"")</f>
        <v/>
      </c>
      <c r="E521" s="100" t="str">
        <f>IFERROR(IF(VLOOKUP(B521,'Job Openings'!$B$5:$I$1005,5,FALSE)=0,"",VLOOKUP(B521,'Job Openings'!$B$5:$I$1005,5,FALSE)),"")</f>
        <v/>
      </c>
      <c r="F521" s="53"/>
      <c r="G521" s="53"/>
      <c r="H521" s="54"/>
      <c r="I521" s="53"/>
      <c r="J521" s="53"/>
      <c r="K521" s="53"/>
      <c r="L521" s="53"/>
      <c r="M521" s="53"/>
      <c r="N521" s="144"/>
      <c r="O521" s="141"/>
      <c r="P521" s="53"/>
      <c r="Q521" s="53"/>
      <c r="R521" s="53"/>
      <c r="S521" s="89"/>
    </row>
    <row r="522" spans="2:19" ht="15" customHeight="1" x14ac:dyDescent="0.2">
      <c r="B522" s="143"/>
      <c r="C522" s="100" t="str">
        <f>IFERROR(IF(VLOOKUP(B522,'Job Openings'!$B$5:$I$1005,2,FALSE)=0,"",VLOOKUP(B522,'Job Openings'!$B$5:$I$1005,2,FALSE)),"")</f>
        <v/>
      </c>
      <c r="D522" s="100" t="str">
        <f>IFERROR(IF(VLOOKUP(B522,'Job Openings'!$B$5:$I$1005,3,FALSE)=0,"",VLOOKUP(B522,'Job Openings'!$B$5:$I$1005,3,FALSE)),"")</f>
        <v/>
      </c>
      <c r="E522" s="100" t="str">
        <f>IFERROR(IF(VLOOKUP(B522,'Job Openings'!$B$5:$I$1005,5,FALSE)=0,"",VLOOKUP(B522,'Job Openings'!$B$5:$I$1005,5,FALSE)),"")</f>
        <v/>
      </c>
      <c r="F522" s="53"/>
      <c r="G522" s="53"/>
      <c r="H522" s="54"/>
      <c r="I522" s="53"/>
      <c r="J522" s="53"/>
      <c r="K522" s="53"/>
      <c r="L522" s="53"/>
      <c r="M522" s="53"/>
      <c r="N522" s="144"/>
      <c r="O522" s="141"/>
      <c r="P522" s="53"/>
      <c r="Q522" s="53"/>
      <c r="R522" s="53"/>
      <c r="S522" s="89"/>
    </row>
    <row r="523" spans="2:19" ht="15" customHeight="1" x14ac:dyDescent="0.2">
      <c r="B523" s="143"/>
      <c r="C523" s="100" t="str">
        <f>IFERROR(IF(VLOOKUP(B523,'Job Openings'!$B$5:$I$1005,2,FALSE)=0,"",VLOOKUP(B523,'Job Openings'!$B$5:$I$1005,2,FALSE)),"")</f>
        <v/>
      </c>
      <c r="D523" s="100" t="str">
        <f>IFERROR(IF(VLOOKUP(B523,'Job Openings'!$B$5:$I$1005,3,FALSE)=0,"",VLOOKUP(B523,'Job Openings'!$B$5:$I$1005,3,FALSE)),"")</f>
        <v/>
      </c>
      <c r="E523" s="100" t="str">
        <f>IFERROR(IF(VLOOKUP(B523,'Job Openings'!$B$5:$I$1005,5,FALSE)=0,"",VLOOKUP(B523,'Job Openings'!$B$5:$I$1005,5,FALSE)),"")</f>
        <v/>
      </c>
      <c r="F523" s="53"/>
      <c r="G523" s="53"/>
      <c r="H523" s="54"/>
      <c r="I523" s="53"/>
      <c r="J523" s="53"/>
      <c r="K523" s="53"/>
      <c r="L523" s="53"/>
      <c r="M523" s="53"/>
      <c r="N523" s="144"/>
      <c r="O523" s="141"/>
      <c r="P523" s="53"/>
      <c r="Q523" s="53"/>
      <c r="R523" s="53"/>
      <c r="S523" s="89"/>
    </row>
    <row r="524" spans="2:19" ht="15" customHeight="1" x14ac:dyDescent="0.2">
      <c r="B524" s="143"/>
      <c r="C524" s="100" t="str">
        <f>IFERROR(IF(VLOOKUP(B524,'Job Openings'!$B$5:$I$1005,2,FALSE)=0,"",VLOOKUP(B524,'Job Openings'!$B$5:$I$1005,2,FALSE)),"")</f>
        <v/>
      </c>
      <c r="D524" s="100" t="str">
        <f>IFERROR(IF(VLOOKUP(B524,'Job Openings'!$B$5:$I$1005,3,FALSE)=0,"",VLOOKUP(B524,'Job Openings'!$B$5:$I$1005,3,FALSE)),"")</f>
        <v/>
      </c>
      <c r="E524" s="100" t="str">
        <f>IFERROR(IF(VLOOKUP(B524,'Job Openings'!$B$5:$I$1005,5,FALSE)=0,"",VLOOKUP(B524,'Job Openings'!$B$5:$I$1005,5,FALSE)),"")</f>
        <v/>
      </c>
      <c r="F524" s="53"/>
      <c r="G524" s="53"/>
      <c r="H524" s="54"/>
      <c r="I524" s="53"/>
      <c r="J524" s="53"/>
      <c r="K524" s="53"/>
      <c r="L524" s="53"/>
      <c r="M524" s="53"/>
      <c r="N524" s="144"/>
      <c r="O524" s="141"/>
      <c r="P524" s="53"/>
      <c r="Q524" s="53"/>
      <c r="R524" s="53"/>
      <c r="S524" s="89"/>
    </row>
    <row r="525" spans="2:19" ht="15" customHeight="1" x14ac:dyDescent="0.2">
      <c r="B525" s="143"/>
      <c r="C525" s="100" t="str">
        <f>IFERROR(IF(VLOOKUP(B525,'Job Openings'!$B$5:$I$1005,2,FALSE)=0,"",VLOOKUP(B525,'Job Openings'!$B$5:$I$1005,2,FALSE)),"")</f>
        <v/>
      </c>
      <c r="D525" s="100" t="str">
        <f>IFERROR(IF(VLOOKUP(B525,'Job Openings'!$B$5:$I$1005,3,FALSE)=0,"",VLOOKUP(B525,'Job Openings'!$B$5:$I$1005,3,FALSE)),"")</f>
        <v/>
      </c>
      <c r="E525" s="100" t="str">
        <f>IFERROR(IF(VLOOKUP(B525,'Job Openings'!$B$5:$I$1005,5,FALSE)=0,"",VLOOKUP(B525,'Job Openings'!$B$5:$I$1005,5,FALSE)),"")</f>
        <v/>
      </c>
      <c r="F525" s="53"/>
      <c r="G525" s="53"/>
      <c r="H525" s="54"/>
      <c r="I525" s="53"/>
      <c r="J525" s="53"/>
      <c r="K525" s="53"/>
      <c r="L525" s="53"/>
      <c r="M525" s="53"/>
      <c r="N525" s="144"/>
      <c r="O525" s="141"/>
      <c r="P525" s="53"/>
      <c r="Q525" s="53"/>
      <c r="R525" s="53"/>
      <c r="S525" s="89"/>
    </row>
    <row r="526" spans="2:19" ht="15" customHeight="1" x14ac:dyDescent="0.2">
      <c r="B526" s="143"/>
      <c r="C526" s="100" t="str">
        <f>IFERROR(IF(VLOOKUP(B526,'Job Openings'!$B$5:$I$1005,2,FALSE)=0,"",VLOOKUP(B526,'Job Openings'!$B$5:$I$1005,2,FALSE)),"")</f>
        <v/>
      </c>
      <c r="D526" s="100" t="str">
        <f>IFERROR(IF(VLOOKUP(B526,'Job Openings'!$B$5:$I$1005,3,FALSE)=0,"",VLOOKUP(B526,'Job Openings'!$B$5:$I$1005,3,FALSE)),"")</f>
        <v/>
      </c>
      <c r="E526" s="100" t="str">
        <f>IFERROR(IF(VLOOKUP(B526,'Job Openings'!$B$5:$I$1005,5,FALSE)=0,"",VLOOKUP(B526,'Job Openings'!$B$5:$I$1005,5,FALSE)),"")</f>
        <v/>
      </c>
      <c r="F526" s="53"/>
      <c r="G526" s="53"/>
      <c r="H526" s="54"/>
      <c r="I526" s="53"/>
      <c r="J526" s="53"/>
      <c r="K526" s="53"/>
      <c r="L526" s="53"/>
      <c r="M526" s="53"/>
      <c r="N526" s="144"/>
      <c r="O526" s="141"/>
      <c r="P526" s="53"/>
      <c r="Q526" s="53"/>
      <c r="R526" s="53"/>
      <c r="S526" s="89"/>
    </row>
    <row r="527" spans="2:19" ht="15" customHeight="1" x14ac:dyDescent="0.2">
      <c r="B527" s="143"/>
      <c r="C527" s="100" t="str">
        <f>IFERROR(IF(VLOOKUP(B527,'Job Openings'!$B$5:$I$1005,2,FALSE)=0,"",VLOOKUP(B527,'Job Openings'!$B$5:$I$1005,2,FALSE)),"")</f>
        <v/>
      </c>
      <c r="D527" s="100" t="str">
        <f>IFERROR(IF(VLOOKUP(B527,'Job Openings'!$B$5:$I$1005,3,FALSE)=0,"",VLOOKUP(B527,'Job Openings'!$B$5:$I$1005,3,FALSE)),"")</f>
        <v/>
      </c>
      <c r="E527" s="100" t="str">
        <f>IFERROR(IF(VLOOKUP(B527,'Job Openings'!$B$5:$I$1005,5,FALSE)=0,"",VLOOKUP(B527,'Job Openings'!$B$5:$I$1005,5,FALSE)),"")</f>
        <v/>
      </c>
      <c r="F527" s="53"/>
      <c r="G527" s="53"/>
      <c r="H527" s="54"/>
      <c r="I527" s="53"/>
      <c r="J527" s="53"/>
      <c r="K527" s="53"/>
      <c r="L527" s="53"/>
      <c r="M527" s="53"/>
      <c r="N527" s="144"/>
      <c r="O527" s="141"/>
      <c r="P527" s="53"/>
      <c r="Q527" s="53"/>
      <c r="R527" s="53"/>
      <c r="S527" s="89"/>
    </row>
    <row r="528" spans="2:19" ht="15" customHeight="1" x14ac:dyDescent="0.2">
      <c r="B528" s="143"/>
      <c r="C528" s="100" t="str">
        <f>IFERROR(IF(VLOOKUP(B528,'Job Openings'!$B$5:$I$1005,2,FALSE)=0,"",VLOOKUP(B528,'Job Openings'!$B$5:$I$1005,2,FALSE)),"")</f>
        <v/>
      </c>
      <c r="D528" s="100" t="str">
        <f>IFERROR(IF(VLOOKUP(B528,'Job Openings'!$B$5:$I$1005,3,FALSE)=0,"",VLOOKUP(B528,'Job Openings'!$B$5:$I$1005,3,FALSE)),"")</f>
        <v/>
      </c>
      <c r="E528" s="100" t="str">
        <f>IFERROR(IF(VLOOKUP(B528,'Job Openings'!$B$5:$I$1005,5,FALSE)=0,"",VLOOKUP(B528,'Job Openings'!$B$5:$I$1005,5,FALSE)),"")</f>
        <v/>
      </c>
      <c r="F528" s="53"/>
      <c r="G528" s="53"/>
      <c r="H528" s="54"/>
      <c r="I528" s="53"/>
      <c r="J528" s="53"/>
      <c r="K528" s="53"/>
      <c r="L528" s="53"/>
      <c r="M528" s="53"/>
      <c r="N528" s="144"/>
      <c r="O528" s="141"/>
      <c r="P528" s="53"/>
      <c r="Q528" s="53"/>
      <c r="R528" s="53"/>
      <c r="S528" s="89"/>
    </row>
    <row r="529" spans="2:19" ht="15" customHeight="1" x14ac:dyDescent="0.2">
      <c r="B529" s="143"/>
      <c r="C529" s="100" t="str">
        <f>IFERROR(IF(VLOOKUP(B529,'Job Openings'!$B$5:$I$1005,2,FALSE)=0,"",VLOOKUP(B529,'Job Openings'!$B$5:$I$1005,2,FALSE)),"")</f>
        <v/>
      </c>
      <c r="D529" s="100" t="str">
        <f>IFERROR(IF(VLOOKUP(B529,'Job Openings'!$B$5:$I$1005,3,FALSE)=0,"",VLOOKUP(B529,'Job Openings'!$B$5:$I$1005,3,FALSE)),"")</f>
        <v/>
      </c>
      <c r="E529" s="100" t="str">
        <f>IFERROR(IF(VLOOKUP(B529,'Job Openings'!$B$5:$I$1005,5,FALSE)=0,"",VLOOKUP(B529,'Job Openings'!$B$5:$I$1005,5,FALSE)),"")</f>
        <v/>
      </c>
      <c r="F529" s="53"/>
      <c r="G529" s="53"/>
      <c r="H529" s="54"/>
      <c r="I529" s="53"/>
      <c r="J529" s="53"/>
      <c r="K529" s="53"/>
      <c r="L529" s="53"/>
      <c r="M529" s="53"/>
      <c r="N529" s="144"/>
      <c r="O529" s="141"/>
      <c r="P529" s="53"/>
      <c r="Q529" s="53"/>
      <c r="R529" s="53"/>
      <c r="S529" s="89"/>
    </row>
    <row r="530" spans="2:19" ht="15" customHeight="1" x14ac:dyDescent="0.2">
      <c r="B530" s="143"/>
      <c r="C530" s="100" t="str">
        <f>IFERROR(IF(VLOOKUP(B530,'Job Openings'!$B$5:$I$1005,2,FALSE)=0,"",VLOOKUP(B530,'Job Openings'!$B$5:$I$1005,2,FALSE)),"")</f>
        <v/>
      </c>
      <c r="D530" s="100" t="str">
        <f>IFERROR(IF(VLOOKUP(B530,'Job Openings'!$B$5:$I$1005,3,FALSE)=0,"",VLOOKUP(B530,'Job Openings'!$B$5:$I$1005,3,FALSE)),"")</f>
        <v/>
      </c>
      <c r="E530" s="100" t="str">
        <f>IFERROR(IF(VLOOKUP(B530,'Job Openings'!$B$5:$I$1005,5,FALSE)=0,"",VLOOKUP(B530,'Job Openings'!$B$5:$I$1005,5,FALSE)),"")</f>
        <v/>
      </c>
      <c r="F530" s="53"/>
      <c r="G530" s="53"/>
      <c r="H530" s="54"/>
      <c r="I530" s="53"/>
      <c r="J530" s="53"/>
      <c r="K530" s="53"/>
      <c r="L530" s="53"/>
      <c r="M530" s="53"/>
      <c r="N530" s="144"/>
      <c r="O530" s="141"/>
      <c r="P530" s="53"/>
      <c r="Q530" s="53"/>
      <c r="R530" s="53"/>
      <c r="S530" s="89"/>
    </row>
    <row r="531" spans="2:19" ht="15" customHeight="1" x14ac:dyDescent="0.2">
      <c r="B531" s="143"/>
      <c r="C531" s="100" t="str">
        <f>IFERROR(IF(VLOOKUP(B531,'Job Openings'!$B$5:$I$1005,2,FALSE)=0,"",VLOOKUP(B531,'Job Openings'!$B$5:$I$1005,2,FALSE)),"")</f>
        <v/>
      </c>
      <c r="D531" s="100" t="str">
        <f>IFERROR(IF(VLOOKUP(B531,'Job Openings'!$B$5:$I$1005,3,FALSE)=0,"",VLOOKUP(B531,'Job Openings'!$B$5:$I$1005,3,FALSE)),"")</f>
        <v/>
      </c>
      <c r="E531" s="100" t="str">
        <f>IFERROR(IF(VLOOKUP(B531,'Job Openings'!$B$5:$I$1005,5,FALSE)=0,"",VLOOKUP(B531,'Job Openings'!$B$5:$I$1005,5,FALSE)),"")</f>
        <v/>
      </c>
      <c r="F531" s="53"/>
      <c r="G531" s="53"/>
      <c r="H531" s="54"/>
      <c r="I531" s="53"/>
      <c r="J531" s="53"/>
      <c r="K531" s="53"/>
      <c r="L531" s="53"/>
      <c r="M531" s="53"/>
      <c r="N531" s="144"/>
      <c r="O531" s="141"/>
      <c r="P531" s="53"/>
      <c r="Q531" s="53"/>
      <c r="R531" s="53"/>
      <c r="S531" s="89"/>
    </row>
    <row r="532" spans="2:19" ht="15" customHeight="1" x14ac:dyDescent="0.2">
      <c r="B532" s="143"/>
      <c r="C532" s="100" t="str">
        <f>IFERROR(IF(VLOOKUP(B532,'Job Openings'!$B$5:$I$1005,2,FALSE)=0,"",VLOOKUP(B532,'Job Openings'!$B$5:$I$1005,2,FALSE)),"")</f>
        <v/>
      </c>
      <c r="D532" s="100" t="str">
        <f>IFERROR(IF(VLOOKUP(B532,'Job Openings'!$B$5:$I$1005,3,FALSE)=0,"",VLOOKUP(B532,'Job Openings'!$B$5:$I$1005,3,FALSE)),"")</f>
        <v/>
      </c>
      <c r="E532" s="100" t="str">
        <f>IFERROR(IF(VLOOKUP(B532,'Job Openings'!$B$5:$I$1005,5,FALSE)=0,"",VLOOKUP(B532,'Job Openings'!$B$5:$I$1005,5,FALSE)),"")</f>
        <v/>
      </c>
      <c r="F532" s="53"/>
      <c r="G532" s="53"/>
      <c r="H532" s="54"/>
      <c r="I532" s="53"/>
      <c r="J532" s="53"/>
      <c r="K532" s="53"/>
      <c r="L532" s="53"/>
      <c r="M532" s="53"/>
      <c r="N532" s="144"/>
      <c r="O532" s="141"/>
      <c r="P532" s="53"/>
      <c r="Q532" s="53"/>
      <c r="R532" s="53"/>
      <c r="S532" s="89"/>
    </row>
    <row r="533" spans="2:19" ht="15" customHeight="1" x14ac:dyDescent="0.2">
      <c r="B533" s="143"/>
      <c r="C533" s="100" t="str">
        <f>IFERROR(IF(VLOOKUP(B533,'Job Openings'!$B$5:$I$1005,2,FALSE)=0,"",VLOOKUP(B533,'Job Openings'!$B$5:$I$1005,2,FALSE)),"")</f>
        <v/>
      </c>
      <c r="D533" s="100" t="str">
        <f>IFERROR(IF(VLOOKUP(B533,'Job Openings'!$B$5:$I$1005,3,FALSE)=0,"",VLOOKUP(B533,'Job Openings'!$B$5:$I$1005,3,FALSE)),"")</f>
        <v/>
      </c>
      <c r="E533" s="100" t="str">
        <f>IFERROR(IF(VLOOKUP(B533,'Job Openings'!$B$5:$I$1005,5,FALSE)=0,"",VLOOKUP(B533,'Job Openings'!$B$5:$I$1005,5,FALSE)),"")</f>
        <v/>
      </c>
      <c r="F533" s="53"/>
      <c r="G533" s="53"/>
      <c r="H533" s="54"/>
      <c r="I533" s="53"/>
      <c r="J533" s="53"/>
      <c r="K533" s="53"/>
      <c r="L533" s="53"/>
      <c r="M533" s="53"/>
      <c r="N533" s="144"/>
      <c r="O533" s="141"/>
      <c r="P533" s="53"/>
      <c r="Q533" s="53"/>
      <c r="R533" s="53"/>
      <c r="S533" s="89"/>
    </row>
    <row r="534" spans="2:19" ht="15" customHeight="1" x14ac:dyDescent="0.2">
      <c r="B534" s="143"/>
      <c r="C534" s="100" t="str">
        <f>IFERROR(IF(VLOOKUP(B534,'Job Openings'!$B$5:$I$1005,2,FALSE)=0,"",VLOOKUP(B534,'Job Openings'!$B$5:$I$1005,2,FALSE)),"")</f>
        <v/>
      </c>
      <c r="D534" s="100" t="str">
        <f>IFERROR(IF(VLOOKUP(B534,'Job Openings'!$B$5:$I$1005,3,FALSE)=0,"",VLOOKUP(B534,'Job Openings'!$B$5:$I$1005,3,FALSE)),"")</f>
        <v/>
      </c>
      <c r="E534" s="100" t="str">
        <f>IFERROR(IF(VLOOKUP(B534,'Job Openings'!$B$5:$I$1005,5,FALSE)=0,"",VLOOKUP(B534,'Job Openings'!$B$5:$I$1005,5,FALSE)),"")</f>
        <v/>
      </c>
      <c r="F534" s="53"/>
      <c r="G534" s="53"/>
      <c r="H534" s="54"/>
      <c r="I534" s="53"/>
      <c r="J534" s="53"/>
      <c r="K534" s="53"/>
      <c r="L534" s="53"/>
      <c r="M534" s="53"/>
      <c r="N534" s="144"/>
      <c r="O534" s="141"/>
      <c r="P534" s="53"/>
      <c r="Q534" s="53"/>
      <c r="R534" s="53"/>
      <c r="S534" s="89"/>
    </row>
    <row r="535" spans="2:19" ht="15" customHeight="1" x14ac:dyDescent="0.2">
      <c r="B535" s="143"/>
      <c r="C535" s="100" t="str">
        <f>IFERROR(IF(VLOOKUP(B535,'Job Openings'!$B$5:$I$1005,2,FALSE)=0,"",VLOOKUP(B535,'Job Openings'!$B$5:$I$1005,2,FALSE)),"")</f>
        <v/>
      </c>
      <c r="D535" s="100" t="str">
        <f>IFERROR(IF(VLOOKUP(B535,'Job Openings'!$B$5:$I$1005,3,FALSE)=0,"",VLOOKUP(B535,'Job Openings'!$B$5:$I$1005,3,FALSE)),"")</f>
        <v/>
      </c>
      <c r="E535" s="100" t="str">
        <f>IFERROR(IF(VLOOKUP(B535,'Job Openings'!$B$5:$I$1005,5,FALSE)=0,"",VLOOKUP(B535,'Job Openings'!$B$5:$I$1005,5,FALSE)),"")</f>
        <v/>
      </c>
      <c r="F535" s="53"/>
      <c r="G535" s="53"/>
      <c r="H535" s="54"/>
      <c r="I535" s="53"/>
      <c r="J535" s="53"/>
      <c r="K535" s="53"/>
      <c r="L535" s="53"/>
      <c r="M535" s="53"/>
      <c r="N535" s="144"/>
      <c r="O535" s="141"/>
      <c r="P535" s="53"/>
      <c r="Q535" s="53"/>
      <c r="R535" s="53"/>
      <c r="S535" s="89"/>
    </row>
    <row r="536" spans="2:19" ht="15" customHeight="1" x14ac:dyDescent="0.2">
      <c r="B536" s="143"/>
      <c r="C536" s="100" t="str">
        <f>IFERROR(IF(VLOOKUP(B536,'Job Openings'!$B$5:$I$1005,2,FALSE)=0,"",VLOOKUP(B536,'Job Openings'!$B$5:$I$1005,2,FALSE)),"")</f>
        <v/>
      </c>
      <c r="D536" s="100" t="str">
        <f>IFERROR(IF(VLOOKUP(B536,'Job Openings'!$B$5:$I$1005,3,FALSE)=0,"",VLOOKUP(B536,'Job Openings'!$B$5:$I$1005,3,FALSE)),"")</f>
        <v/>
      </c>
      <c r="E536" s="100" t="str">
        <f>IFERROR(IF(VLOOKUP(B536,'Job Openings'!$B$5:$I$1005,5,FALSE)=0,"",VLOOKUP(B536,'Job Openings'!$B$5:$I$1005,5,FALSE)),"")</f>
        <v/>
      </c>
      <c r="F536" s="53"/>
      <c r="G536" s="53"/>
      <c r="H536" s="54"/>
      <c r="I536" s="53"/>
      <c r="J536" s="53"/>
      <c r="K536" s="53"/>
      <c r="L536" s="53"/>
      <c r="M536" s="53"/>
      <c r="N536" s="144"/>
      <c r="O536" s="141"/>
      <c r="P536" s="53"/>
      <c r="Q536" s="53"/>
      <c r="R536" s="53"/>
      <c r="S536" s="89"/>
    </row>
    <row r="537" spans="2:19" ht="15" customHeight="1" x14ac:dyDescent="0.2">
      <c r="B537" s="143"/>
      <c r="C537" s="100" t="str">
        <f>IFERROR(IF(VLOOKUP(B537,'Job Openings'!$B$5:$I$1005,2,FALSE)=0,"",VLOOKUP(B537,'Job Openings'!$B$5:$I$1005,2,FALSE)),"")</f>
        <v/>
      </c>
      <c r="D537" s="100" t="str">
        <f>IFERROR(IF(VLOOKUP(B537,'Job Openings'!$B$5:$I$1005,3,FALSE)=0,"",VLOOKUP(B537,'Job Openings'!$B$5:$I$1005,3,FALSE)),"")</f>
        <v/>
      </c>
      <c r="E537" s="100" t="str">
        <f>IFERROR(IF(VLOOKUP(B537,'Job Openings'!$B$5:$I$1005,5,FALSE)=0,"",VLOOKUP(B537,'Job Openings'!$B$5:$I$1005,5,FALSE)),"")</f>
        <v/>
      </c>
      <c r="F537" s="53"/>
      <c r="G537" s="53"/>
      <c r="H537" s="54"/>
      <c r="I537" s="53"/>
      <c r="J537" s="53"/>
      <c r="K537" s="53"/>
      <c r="L537" s="53"/>
      <c r="M537" s="53"/>
      <c r="N537" s="144"/>
      <c r="O537" s="141"/>
      <c r="P537" s="53"/>
      <c r="Q537" s="53"/>
      <c r="R537" s="53"/>
      <c r="S537" s="89"/>
    </row>
    <row r="538" spans="2:19" ht="15" customHeight="1" x14ac:dyDescent="0.2">
      <c r="B538" s="143"/>
      <c r="C538" s="100" t="str">
        <f>IFERROR(IF(VLOOKUP(B538,'Job Openings'!$B$5:$I$1005,2,FALSE)=0,"",VLOOKUP(B538,'Job Openings'!$B$5:$I$1005,2,FALSE)),"")</f>
        <v/>
      </c>
      <c r="D538" s="100" t="str">
        <f>IFERROR(IF(VLOOKUP(B538,'Job Openings'!$B$5:$I$1005,3,FALSE)=0,"",VLOOKUP(B538,'Job Openings'!$B$5:$I$1005,3,FALSE)),"")</f>
        <v/>
      </c>
      <c r="E538" s="100" t="str">
        <f>IFERROR(IF(VLOOKUP(B538,'Job Openings'!$B$5:$I$1005,5,FALSE)=0,"",VLOOKUP(B538,'Job Openings'!$B$5:$I$1005,5,FALSE)),"")</f>
        <v/>
      </c>
      <c r="F538" s="53"/>
      <c r="G538" s="53"/>
      <c r="H538" s="54"/>
      <c r="I538" s="53"/>
      <c r="J538" s="53"/>
      <c r="K538" s="53"/>
      <c r="L538" s="53"/>
      <c r="M538" s="53"/>
      <c r="N538" s="144"/>
      <c r="O538" s="141"/>
      <c r="P538" s="53"/>
      <c r="Q538" s="53"/>
      <c r="R538" s="53"/>
      <c r="S538" s="89"/>
    </row>
    <row r="539" spans="2:19" ht="15" customHeight="1" x14ac:dyDescent="0.2">
      <c r="B539" s="143"/>
      <c r="C539" s="100" t="str">
        <f>IFERROR(IF(VLOOKUP(B539,'Job Openings'!$B$5:$I$1005,2,FALSE)=0,"",VLOOKUP(B539,'Job Openings'!$B$5:$I$1005,2,FALSE)),"")</f>
        <v/>
      </c>
      <c r="D539" s="100" t="str">
        <f>IFERROR(IF(VLOOKUP(B539,'Job Openings'!$B$5:$I$1005,3,FALSE)=0,"",VLOOKUP(B539,'Job Openings'!$B$5:$I$1005,3,FALSE)),"")</f>
        <v/>
      </c>
      <c r="E539" s="100" t="str">
        <f>IFERROR(IF(VLOOKUP(B539,'Job Openings'!$B$5:$I$1005,5,FALSE)=0,"",VLOOKUP(B539,'Job Openings'!$B$5:$I$1005,5,FALSE)),"")</f>
        <v/>
      </c>
      <c r="F539" s="53"/>
      <c r="G539" s="53"/>
      <c r="H539" s="54"/>
      <c r="I539" s="53"/>
      <c r="J539" s="53"/>
      <c r="K539" s="53"/>
      <c r="L539" s="53"/>
      <c r="M539" s="53"/>
      <c r="N539" s="144"/>
      <c r="O539" s="141"/>
      <c r="P539" s="53"/>
      <c r="Q539" s="53"/>
      <c r="R539" s="53"/>
      <c r="S539" s="89"/>
    </row>
    <row r="540" spans="2:19" ht="15" customHeight="1" x14ac:dyDescent="0.2">
      <c r="B540" s="143"/>
      <c r="C540" s="100" t="str">
        <f>IFERROR(IF(VLOOKUP(B540,'Job Openings'!$B$5:$I$1005,2,FALSE)=0,"",VLOOKUP(B540,'Job Openings'!$B$5:$I$1005,2,FALSE)),"")</f>
        <v/>
      </c>
      <c r="D540" s="100" t="str">
        <f>IFERROR(IF(VLOOKUP(B540,'Job Openings'!$B$5:$I$1005,3,FALSE)=0,"",VLOOKUP(B540,'Job Openings'!$B$5:$I$1005,3,FALSE)),"")</f>
        <v/>
      </c>
      <c r="E540" s="100" t="str">
        <f>IFERROR(IF(VLOOKUP(B540,'Job Openings'!$B$5:$I$1005,5,FALSE)=0,"",VLOOKUP(B540,'Job Openings'!$B$5:$I$1005,5,FALSE)),"")</f>
        <v/>
      </c>
      <c r="F540" s="53"/>
      <c r="G540" s="53"/>
      <c r="H540" s="54"/>
      <c r="I540" s="53"/>
      <c r="J540" s="53"/>
      <c r="K540" s="53"/>
      <c r="L540" s="53"/>
      <c r="M540" s="53"/>
      <c r="N540" s="144"/>
      <c r="O540" s="141"/>
      <c r="P540" s="53"/>
      <c r="Q540" s="53"/>
      <c r="R540" s="53"/>
      <c r="S540" s="89"/>
    </row>
    <row r="541" spans="2:19" ht="15" customHeight="1" x14ac:dyDescent="0.2">
      <c r="B541" s="143"/>
      <c r="C541" s="100" t="str">
        <f>IFERROR(IF(VLOOKUP(B541,'Job Openings'!$B$5:$I$1005,2,FALSE)=0,"",VLOOKUP(B541,'Job Openings'!$B$5:$I$1005,2,FALSE)),"")</f>
        <v/>
      </c>
      <c r="D541" s="100" t="str">
        <f>IFERROR(IF(VLOOKUP(B541,'Job Openings'!$B$5:$I$1005,3,FALSE)=0,"",VLOOKUP(B541,'Job Openings'!$B$5:$I$1005,3,FALSE)),"")</f>
        <v/>
      </c>
      <c r="E541" s="100" t="str">
        <f>IFERROR(IF(VLOOKUP(B541,'Job Openings'!$B$5:$I$1005,5,FALSE)=0,"",VLOOKUP(B541,'Job Openings'!$B$5:$I$1005,5,FALSE)),"")</f>
        <v/>
      </c>
      <c r="F541" s="53"/>
      <c r="G541" s="53"/>
      <c r="H541" s="54"/>
      <c r="I541" s="53"/>
      <c r="J541" s="53"/>
      <c r="K541" s="53"/>
      <c r="L541" s="53"/>
      <c r="M541" s="53"/>
      <c r="N541" s="144"/>
      <c r="O541" s="141"/>
      <c r="P541" s="53"/>
      <c r="Q541" s="53"/>
      <c r="R541" s="53"/>
      <c r="S541" s="89"/>
    </row>
    <row r="542" spans="2:19" ht="15" customHeight="1" x14ac:dyDescent="0.2">
      <c r="B542" s="143"/>
      <c r="C542" s="100" t="str">
        <f>IFERROR(IF(VLOOKUP(B542,'Job Openings'!$B$5:$I$1005,2,FALSE)=0,"",VLOOKUP(B542,'Job Openings'!$B$5:$I$1005,2,FALSE)),"")</f>
        <v/>
      </c>
      <c r="D542" s="100" t="str">
        <f>IFERROR(IF(VLOOKUP(B542,'Job Openings'!$B$5:$I$1005,3,FALSE)=0,"",VLOOKUP(B542,'Job Openings'!$B$5:$I$1005,3,FALSE)),"")</f>
        <v/>
      </c>
      <c r="E542" s="100" t="str">
        <f>IFERROR(IF(VLOOKUP(B542,'Job Openings'!$B$5:$I$1005,5,FALSE)=0,"",VLOOKUP(B542,'Job Openings'!$B$5:$I$1005,5,FALSE)),"")</f>
        <v/>
      </c>
      <c r="F542" s="53"/>
      <c r="G542" s="53"/>
      <c r="H542" s="54"/>
      <c r="I542" s="53"/>
      <c r="J542" s="53"/>
      <c r="K542" s="53"/>
      <c r="L542" s="53"/>
      <c r="M542" s="53"/>
      <c r="N542" s="144"/>
      <c r="O542" s="141"/>
      <c r="P542" s="53"/>
      <c r="Q542" s="53"/>
      <c r="R542" s="53"/>
      <c r="S542" s="89"/>
    </row>
    <row r="543" spans="2:19" ht="15" customHeight="1" x14ac:dyDescent="0.2">
      <c r="B543" s="143"/>
      <c r="C543" s="100" t="str">
        <f>IFERROR(IF(VLOOKUP(B543,'Job Openings'!$B$5:$I$1005,2,FALSE)=0,"",VLOOKUP(B543,'Job Openings'!$B$5:$I$1005,2,FALSE)),"")</f>
        <v/>
      </c>
      <c r="D543" s="100" t="str">
        <f>IFERROR(IF(VLOOKUP(B543,'Job Openings'!$B$5:$I$1005,3,FALSE)=0,"",VLOOKUP(B543,'Job Openings'!$B$5:$I$1005,3,FALSE)),"")</f>
        <v/>
      </c>
      <c r="E543" s="100" t="str">
        <f>IFERROR(IF(VLOOKUP(B543,'Job Openings'!$B$5:$I$1005,5,FALSE)=0,"",VLOOKUP(B543,'Job Openings'!$B$5:$I$1005,5,FALSE)),"")</f>
        <v/>
      </c>
      <c r="F543" s="53"/>
      <c r="G543" s="53"/>
      <c r="H543" s="54"/>
      <c r="I543" s="53"/>
      <c r="J543" s="53"/>
      <c r="K543" s="53"/>
      <c r="L543" s="53"/>
      <c r="M543" s="53"/>
      <c r="N543" s="144"/>
      <c r="O543" s="141"/>
      <c r="P543" s="53"/>
      <c r="Q543" s="53"/>
      <c r="R543" s="53"/>
      <c r="S543" s="89"/>
    </row>
    <row r="544" spans="2:19" ht="15" customHeight="1" x14ac:dyDescent="0.2">
      <c r="B544" s="143"/>
      <c r="C544" s="100" t="str">
        <f>IFERROR(IF(VLOOKUP(B544,'Job Openings'!$B$5:$I$1005,2,FALSE)=0,"",VLOOKUP(B544,'Job Openings'!$B$5:$I$1005,2,FALSE)),"")</f>
        <v/>
      </c>
      <c r="D544" s="100" t="str">
        <f>IFERROR(IF(VLOOKUP(B544,'Job Openings'!$B$5:$I$1005,3,FALSE)=0,"",VLOOKUP(B544,'Job Openings'!$B$5:$I$1005,3,FALSE)),"")</f>
        <v/>
      </c>
      <c r="E544" s="100" t="str">
        <f>IFERROR(IF(VLOOKUP(B544,'Job Openings'!$B$5:$I$1005,5,FALSE)=0,"",VLOOKUP(B544,'Job Openings'!$B$5:$I$1005,5,FALSE)),"")</f>
        <v/>
      </c>
      <c r="F544" s="53"/>
      <c r="G544" s="53"/>
      <c r="H544" s="54"/>
      <c r="I544" s="53"/>
      <c r="J544" s="53"/>
      <c r="K544" s="53"/>
      <c r="L544" s="53"/>
      <c r="M544" s="53"/>
      <c r="N544" s="144"/>
      <c r="O544" s="141"/>
      <c r="P544" s="53"/>
      <c r="Q544" s="53"/>
      <c r="R544" s="53"/>
      <c r="S544" s="89"/>
    </row>
    <row r="545" spans="2:19" ht="15" customHeight="1" x14ac:dyDescent="0.2">
      <c r="B545" s="143"/>
      <c r="C545" s="100" t="str">
        <f>IFERROR(IF(VLOOKUP(B545,'Job Openings'!$B$5:$I$1005,2,FALSE)=0,"",VLOOKUP(B545,'Job Openings'!$B$5:$I$1005,2,FALSE)),"")</f>
        <v/>
      </c>
      <c r="D545" s="100" t="str">
        <f>IFERROR(IF(VLOOKUP(B545,'Job Openings'!$B$5:$I$1005,3,FALSE)=0,"",VLOOKUP(B545,'Job Openings'!$B$5:$I$1005,3,FALSE)),"")</f>
        <v/>
      </c>
      <c r="E545" s="100" t="str">
        <f>IFERROR(IF(VLOOKUP(B545,'Job Openings'!$B$5:$I$1005,5,FALSE)=0,"",VLOOKUP(B545,'Job Openings'!$B$5:$I$1005,5,FALSE)),"")</f>
        <v/>
      </c>
      <c r="F545" s="53"/>
      <c r="G545" s="53"/>
      <c r="H545" s="54"/>
      <c r="I545" s="53"/>
      <c r="J545" s="53"/>
      <c r="K545" s="53"/>
      <c r="L545" s="53"/>
      <c r="M545" s="53"/>
      <c r="N545" s="144"/>
      <c r="O545" s="141"/>
      <c r="P545" s="53"/>
      <c r="Q545" s="53"/>
      <c r="R545" s="53"/>
      <c r="S545" s="89"/>
    </row>
    <row r="546" spans="2:19" ht="15" customHeight="1" x14ac:dyDescent="0.2">
      <c r="B546" s="143"/>
      <c r="C546" s="100" t="str">
        <f>IFERROR(IF(VLOOKUP(B546,'Job Openings'!$B$5:$I$1005,2,FALSE)=0,"",VLOOKUP(B546,'Job Openings'!$B$5:$I$1005,2,FALSE)),"")</f>
        <v/>
      </c>
      <c r="D546" s="100" t="str">
        <f>IFERROR(IF(VLOOKUP(B546,'Job Openings'!$B$5:$I$1005,3,FALSE)=0,"",VLOOKUP(B546,'Job Openings'!$B$5:$I$1005,3,FALSE)),"")</f>
        <v/>
      </c>
      <c r="E546" s="100" t="str">
        <f>IFERROR(IF(VLOOKUP(B546,'Job Openings'!$B$5:$I$1005,5,FALSE)=0,"",VLOOKUP(B546,'Job Openings'!$B$5:$I$1005,5,FALSE)),"")</f>
        <v/>
      </c>
      <c r="F546" s="53"/>
      <c r="G546" s="53"/>
      <c r="H546" s="54"/>
      <c r="I546" s="53"/>
      <c r="J546" s="53"/>
      <c r="K546" s="53"/>
      <c r="L546" s="53"/>
      <c r="M546" s="53"/>
      <c r="N546" s="144"/>
      <c r="O546" s="141"/>
      <c r="P546" s="53"/>
      <c r="Q546" s="53"/>
      <c r="R546" s="53"/>
      <c r="S546" s="89"/>
    </row>
    <row r="547" spans="2:19" ht="15" customHeight="1" x14ac:dyDescent="0.2">
      <c r="B547" s="143"/>
      <c r="C547" s="100" t="str">
        <f>IFERROR(IF(VLOOKUP(B547,'Job Openings'!$B$5:$I$1005,2,FALSE)=0,"",VLOOKUP(B547,'Job Openings'!$B$5:$I$1005,2,FALSE)),"")</f>
        <v/>
      </c>
      <c r="D547" s="100" t="str">
        <f>IFERROR(IF(VLOOKUP(B547,'Job Openings'!$B$5:$I$1005,3,FALSE)=0,"",VLOOKUP(B547,'Job Openings'!$B$5:$I$1005,3,FALSE)),"")</f>
        <v/>
      </c>
      <c r="E547" s="100" t="str">
        <f>IFERROR(IF(VLOOKUP(B547,'Job Openings'!$B$5:$I$1005,5,FALSE)=0,"",VLOOKUP(B547,'Job Openings'!$B$5:$I$1005,5,FALSE)),"")</f>
        <v/>
      </c>
      <c r="F547" s="53"/>
      <c r="G547" s="53"/>
      <c r="H547" s="54"/>
      <c r="I547" s="53"/>
      <c r="J547" s="53"/>
      <c r="K547" s="53"/>
      <c r="L547" s="53"/>
      <c r="M547" s="53"/>
      <c r="N547" s="144"/>
      <c r="O547" s="141"/>
      <c r="P547" s="53"/>
      <c r="Q547" s="53"/>
      <c r="R547" s="53"/>
      <c r="S547" s="89"/>
    </row>
    <row r="548" spans="2:19" ht="15" customHeight="1" x14ac:dyDescent="0.2">
      <c r="B548" s="143"/>
      <c r="C548" s="100" t="str">
        <f>IFERROR(IF(VLOOKUP(B548,'Job Openings'!$B$5:$I$1005,2,FALSE)=0,"",VLOOKUP(B548,'Job Openings'!$B$5:$I$1005,2,FALSE)),"")</f>
        <v/>
      </c>
      <c r="D548" s="100" t="str">
        <f>IFERROR(IF(VLOOKUP(B548,'Job Openings'!$B$5:$I$1005,3,FALSE)=0,"",VLOOKUP(B548,'Job Openings'!$B$5:$I$1005,3,FALSE)),"")</f>
        <v/>
      </c>
      <c r="E548" s="100" t="str">
        <f>IFERROR(IF(VLOOKUP(B548,'Job Openings'!$B$5:$I$1005,5,FALSE)=0,"",VLOOKUP(B548,'Job Openings'!$B$5:$I$1005,5,FALSE)),"")</f>
        <v/>
      </c>
      <c r="F548" s="53"/>
      <c r="G548" s="53"/>
      <c r="H548" s="54"/>
      <c r="I548" s="53"/>
      <c r="J548" s="53"/>
      <c r="K548" s="53"/>
      <c r="L548" s="53"/>
      <c r="M548" s="53"/>
      <c r="N548" s="144"/>
      <c r="O548" s="141"/>
      <c r="P548" s="53"/>
      <c r="Q548" s="53"/>
      <c r="R548" s="53"/>
      <c r="S548" s="89"/>
    </row>
    <row r="549" spans="2:19" ht="15" customHeight="1" x14ac:dyDescent="0.2">
      <c r="B549" s="143"/>
      <c r="C549" s="100" t="str">
        <f>IFERROR(IF(VLOOKUP(B549,'Job Openings'!$B$5:$I$1005,2,FALSE)=0,"",VLOOKUP(B549,'Job Openings'!$B$5:$I$1005,2,FALSE)),"")</f>
        <v/>
      </c>
      <c r="D549" s="100" t="str">
        <f>IFERROR(IF(VLOOKUP(B549,'Job Openings'!$B$5:$I$1005,3,FALSE)=0,"",VLOOKUP(B549,'Job Openings'!$B$5:$I$1005,3,FALSE)),"")</f>
        <v/>
      </c>
      <c r="E549" s="100" t="str">
        <f>IFERROR(IF(VLOOKUP(B549,'Job Openings'!$B$5:$I$1005,5,FALSE)=0,"",VLOOKUP(B549,'Job Openings'!$B$5:$I$1005,5,FALSE)),"")</f>
        <v/>
      </c>
      <c r="F549" s="53"/>
      <c r="G549" s="53"/>
      <c r="H549" s="54"/>
      <c r="I549" s="53"/>
      <c r="J549" s="53"/>
      <c r="K549" s="53"/>
      <c r="L549" s="53"/>
      <c r="M549" s="53"/>
      <c r="N549" s="144"/>
      <c r="O549" s="141"/>
      <c r="P549" s="53"/>
      <c r="Q549" s="53"/>
      <c r="R549" s="53"/>
      <c r="S549" s="89"/>
    </row>
    <row r="550" spans="2:19" ht="15" customHeight="1" x14ac:dyDescent="0.2">
      <c r="B550" s="143"/>
      <c r="C550" s="100" t="str">
        <f>IFERROR(IF(VLOOKUP(B550,'Job Openings'!$B$5:$I$1005,2,FALSE)=0,"",VLOOKUP(B550,'Job Openings'!$B$5:$I$1005,2,FALSE)),"")</f>
        <v/>
      </c>
      <c r="D550" s="100" t="str">
        <f>IFERROR(IF(VLOOKUP(B550,'Job Openings'!$B$5:$I$1005,3,FALSE)=0,"",VLOOKUP(B550,'Job Openings'!$B$5:$I$1005,3,FALSE)),"")</f>
        <v/>
      </c>
      <c r="E550" s="100" t="str">
        <f>IFERROR(IF(VLOOKUP(B550,'Job Openings'!$B$5:$I$1005,5,FALSE)=0,"",VLOOKUP(B550,'Job Openings'!$B$5:$I$1005,5,FALSE)),"")</f>
        <v/>
      </c>
      <c r="F550" s="53"/>
      <c r="G550" s="53"/>
      <c r="H550" s="54"/>
      <c r="I550" s="53"/>
      <c r="J550" s="53"/>
      <c r="K550" s="53"/>
      <c r="L550" s="53"/>
      <c r="M550" s="53"/>
      <c r="N550" s="144"/>
      <c r="O550" s="141"/>
      <c r="P550" s="53"/>
      <c r="Q550" s="53"/>
      <c r="R550" s="53"/>
      <c r="S550" s="89"/>
    </row>
    <row r="551" spans="2:19" ht="15" customHeight="1" x14ac:dyDescent="0.2">
      <c r="B551" s="143"/>
      <c r="C551" s="100" t="str">
        <f>IFERROR(IF(VLOOKUP(B551,'Job Openings'!$B$5:$I$1005,2,FALSE)=0,"",VLOOKUP(B551,'Job Openings'!$B$5:$I$1005,2,FALSE)),"")</f>
        <v/>
      </c>
      <c r="D551" s="100" t="str">
        <f>IFERROR(IF(VLOOKUP(B551,'Job Openings'!$B$5:$I$1005,3,FALSE)=0,"",VLOOKUP(B551,'Job Openings'!$B$5:$I$1005,3,FALSE)),"")</f>
        <v/>
      </c>
      <c r="E551" s="100" t="str">
        <f>IFERROR(IF(VLOOKUP(B551,'Job Openings'!$B$5:$I$1005,5,FALSE)=0,"",VLOOKUP(B551,'Job Openings'!$B$5:$I$1005,5,FALSE)),"")</f>
        <v/>
      </c>
      <c r="F551" s="53"/>
      <c r="G551" s="53"/>
      <c r="H551" s="54"/>
      <c r="I551" s="53"/>
      <c r="J551" s="53"/>
      <c r="K551" s="53"/>
      <c r="L551" s="53"/>
      <c r="M551" s="53"/>
      <c r="N551" s="144"/>
      <c r="O551" s="141"/>
      <c r="P551" s="53"/>
      <c r="Q551" s="53"/>
      <c r="R551" s="53"/>
      <c r="S551" s="89"/>
    </row>
    <row r="552" spans="2:19" ht="15" customHeight="1" x14ac:dyDescent="0.2">
      <c r="B552" s="143"/>
      <c r="C552" s="100" t="str">
        <f>IFERROR(IF(VLOOKUP(B552,'Job Openings'!$B$5:$I$1005,2,FALSE)=0,"",VLOOKUP(B552,'Job Openings'!$B$5:$I$1005,2,FALSE)),"")</f>
        <v/>
      </c>
      <c r="D552" s="100" t="str">
        <f>IFERROR(IF(VLOOKUP(B552,'Job Openings'!$B$5:$I$1005,3,FALSE)=0,"",VLOOKUP(B552,'Job Openings'!$B$5:$I$1005,3,FALSE)),"")</f>
        <v/>
      </c>
      <c r="E552" s="100" t="str">
        <f>IFERROR(IF(VLOOKUP(B552,'Job Openings'!$B$5:$I$1005,5,FALSE)=0,"",VLOOKUP(B552,'Job Openings'!$B$5:$I$1005,5,FALSE)),"")</f>
        <v/>
      </c>
      <c r="F552" s="53"/>
      <c r="G552" s="53"/>
      <c r="H552" s="54"/>
      <c r="I552" s="53"/>
      <c r="J552" s="53"/>
      <c r="K552" s="53"/>
      <c r="L552" s="53"/>
      <c r="M552" s="53"/>
      <c r="N552" s="144"/>
      <c r="O552" s="141"/>
      <c r="P552" s="53"/>
      <c r="Q552" s="53"/>
      <c r="R552" s="53"/>
      <c r="S552" s="89"/>
    </row>
    <row r="553" spans="2:19" ht="15" customHeight="1" x14ac:dyDescent="0.2">
      <c r="B553" s="143"/>
      <c r="C553" s="100" t="str">
        <f>IFERROR(IF(VLOOKUP(B553,'Job Openings'!$B$5:$I$1005,2,FALSE)=0,"",VLOOKUP(B553,'Job Openings'!$B$5:$I$1005,2,FALSE)),"")</f>
        <v/>
      </c>
      <c r="D553" s="100" t="str">
        <f>IFERROR(IF(VLOOKUP(B553,'Job Openings'!$B$5:$I$1005,3,FALSE)=0,"",VLOOKUP(B553,'Job Openings'!$B$5:$I$1005,3,FALSE)),"")</f>
        <v/>
      </c>
      <c r="E553" s="100" t="str">
        <f>IFERROR(IF(VLOOKUP(B553,'Job Openings'!$B$5:$I$1005,5,FALSE)=0,"",VLOOKUP(B553,'Job Openings'!$B$5:$I$1005,5,FALSE)),"")</f>
        <v/>
      </c>
      <c r="F553" s="53"/>
      <c r="G553" s="53"/>
      <c r="H553" s="54"/>
      <c r="I553" s="53"/>
      <c r="J553" s="53"/>
      <c r="K553" s="53"/>
      <c r="L553" s="53"/>
      <c r="M553" s="53"/>
      <c r="N553" s="144"/>
      <c r="O553" s="141"/>
      <c r="P553" s="53"/>
      <c r="Q553" s="53"/>
      <c r="R553" s="53"/>
      <c r="S553" s="89"/>
    </row>
    <row r="554" spans="2:19" ht="15" customHeight="1" x14ac:dyDescent="0.2">
      <c r="B554" s="143"/>
      <c r="C554" s="100" t="str">
        <f>IFERROR(IF(VLOOKUP(B554,'Job Openings'!$B$5:$I$1005,2,FALSE)=0,"",VLOOKUP(B554,'Job Openings'!$B$5:$I$1005,2,FALSE)),"")</f>
        <v/>
      </c>
      <c r="D554" s="100" t="str">
        <f>IFERROR(IF(VLOOKUP(B554,'Job Openings'!$B$5:$I$1005,3,FALSE)=0,"",VLOOKUP(B554,'Job Openings'!$B$5:$I$1005,3,FALSE)),"")</f>
        <v/>
      </c>
      <c r="E554" s="100" t="str">
        <f>IFERROR(IF(VLOOKUP(B554,'Job Openings'!$B$5:$I$1005,5,FALSE)=0,"",VLOOKUP(B554,'Job Openings'!$B$5:$I$1005,5,FALSE)),"")</f>
        <v/>
      </c>
      <c r="F554" s="53"/>
      <c r="G554" s="53"/>
      <c r="H554" s="54"/>
      <c r="I554" s="53"/>
      <c r="J554" s="53"/>
      <c r="K554" s="53"/>
      <c r="L554" s="53"/>
      <c r="M554" s="53"/>
      <c r="N554" s="144"/>
      <c r="O554" s="141"/>
      <c r="P554" s="53"/>
      <c r="Q554" s="53"/>
      <c r="R554" s="53"/>
      <c r="S554" s="89"/>
    </row>
    <row r="555" spans="2:19" ht="15" customHeight="1" x14ac:dyDescent="0.2">
      <c r="B555" s="143"/>
      <c r="C555" s="100" t="str">
        <f>IFERROR(IF(VLOOKUP(B555,'Job Openings'!$B$5:$I$1005,2,FALSE)=0,"",VLOOKUP(B555,'Job Openings'!$B$5:$I$1005,2,FALSE)),"")</f>
        <v/>
      </c>
      <c r="D555" s="100" t="str">
        <f>IFERROR(IF(VLOOKUP(B555,'Job Openings'!$B$5:$I$1005,3,FALSE)=0,"",VLOOKUP(B555,'Job Openings'!$B$5:$I$1005,3,FALSE)),"")</f>
        <v/>
      </c>
      <c r="E555" s="100" t="str">
        <f>IFERROR(IF(VLOOKUP(B555,'Job Openings'!$B$5:$I$1005,5,FALSE)=0,"",VLOOKUP(B555,'Job Openings'!$B$5:$I$1005,5,FALSE)),"")</f>
        <v/>
      </c>
      <c r="F555" s="53"/>
      <c r="G555" s="53"/>
      <c r="H555" s="54"/>
      <c r="I555" s="53"/>
      <c r="J555" s="53"/>
      <c r="K555" s="53"/>
      <c r="L555" s="53"/>
      <c r="M555" s="53"/>
      <c r="N555" s="144"/>
      <c r="O555" s="141"/>
      <c r="P555" s="53"/>
      <c r="Q555" s="53"/>
      <c r="R555" s="53"/>
      <c r="S555" s="89"/>
    </row>
    <row r="556" spans="2:19" ht="15" customHeight="1" x14ac:dyDescent="0.2">
      <c r="B556" s="143"/>
      <c r="C556" s="100" t="str">
        <f>IFERROR(IF(VLOOKUP(B556,'Job Openings'!$B$5:$I$1005,2,FALSE)=0,"",VLOOKUP(B556,'Job Openings'!$B$5:$I$1005,2,FALSE)),"")</f>
        <v/>
      </c>
      <c r="D556" s="100" t="str">
        <f>IFERROR(IF(VLOOKUP(B556,'Job Openings'!$B$5:$I$1005,3,FALSE)=0,"",VLOOKUP(B556,'Job Openings'!$B$5:$I$1005,3,FALSE)),"")</f>
        <v/>
      </c>
      <c r="E556" s="100" t="str">
        <f>IFERROR(IF(VLOOKUP(B556,'Job Openings'!$B$5:$I$1005,5,FALSE)=0,"",VLOOKUP(B556,'Job Openings'!$B$5:$I$1005,5,FALSE)),"")</f>
        <v/>
      </c>
      <c r="F556" s="53"/>
      <c r="G556" s="53"/>
      <c r="H556" s="54"/>
      <c r="I556" s="53"/>
      <c r="J556" s="53"/>
      <c r="K556" s="53"/>
      <c r="L556" s="53"/>
      <c r="M556" s="53"/>
      <c r="N556" s="144"/>
      <c r="O556" s="141"/>
      <c r="P556" s="53"/>
      <c r="Q556" s="53"/>
      <c r="R556" s="53"/>
      <c r="S556" s="89"/>
    </row>
    <row r="557" spans="2:19" ht="15" customHeight="1" x14ac:dyDescent="0.2">
      <c r="B557" s="143"/>
      <c r="C557" s="100" t="str">
        <f>IFERROR(IF(VLOOKUP(B557,'Job Openings'!$B$5:$I$1005,2,FALSE)=0,"",VLOOKUP(B557,'Job Openings'!$B$5:$I$1005,2,FALSE)),"")</f>
        <v/>
      </c>
      <c r="D557" s="100" t="str">
        <f>IFERROR(IF(VLOOKUP(B557,'Job Openings'!$B$5:$I$1005,3,FALSE)=0,"",VLOOKUP(B557,'Job Openings'!$B$5:$I$1005,3,FALSE)),"")</f>
        <v/>
      </c>
      <c r="E557" s="100" t="str">
        <f>IFERROR(IF(VLOOKUP(B557,'Job Openings'!$B$5:$I$1005,5,FALSE)=0,"",VLOOKUP(B557,'Job Openings'!$B$5:$I$1005,5,FALSE)),"")</f>
        <v/>
      </c>
      <c r="F557" s="53"/>
      <c r="G557" s="53"/>
      <c r="H557" s="54"/>
      <c r="I557" s="53"/>
      <c r="J557" s="53"/>
      <c r="K557" s="53"/>
      <c r="L557" s="53"/>
      <c r="M557" s="53"/>
      <c r="N557" s="144"/>
      <c r="O557" s="141"/>
      <c r="P557" s="53"/>
      <c r="Q557" s="53"/>
      <c r="R557" s="53"/>
      <c r="S557" s="89"/>
    </row>
    <row r="558" spans="2:19" ht="15" customHeight="1" x14ac:dyDescent="0.2">
      <c r="B558" s="143"/>
      <c r="C558" s="100" t="str">
        <f>IFERROR(IF(VLOOKUP(B558,'Job Openings'!$B$5:$I$1005,2,FALSE)=0,"",VLOOKUP(B558,'Job Openings'!$B$5:$I$1005,2,FALSE)),"")</f>
        <v/>
      </c>
      <c r="D558" s="100" t="str">
        <f>IFERROR(IF(VLOOKUP(B558,'Job Openings'!$B$5:$I$1005,3,FALSE)=0,"",VLOOKUP(B558,'Job Openings'!$B$5:$I$1005,3,FALSE)),"")</f>
        <v/>
      </c>
      <c r="E558" s="100" t="str">
        <f>IFERROR(IF(VLOOKUP(B558,'Job Openings'!$B$5:$I$1005,5,FALSE)=0,"",VLOOKUP(B558,'Job Openings'!$B$5:$I$1005,5,FALSE)),"")</f>
        <v/>
      </c>
      <c r="F558" s="53"/>
      <c r="G558" s="53"/>
      <c r="H558" s="54"/>
      <c r="I558" s="53"/>
      <c r="J558" s="53"/>
      <c r="K558" s="53"/>
      <c r="L558" s="53"/>
      <c r="M558" s="53"/>
      <c r="N558" s="144"/>
      <c r="O558" s="141"/>
      <c r="P558" s="53"/>
      <c r="Q558" s="53"/>
      <c r="R558" s="53"/>
      <c r="S558" s="89"/>
    </row>
    <row r="559" spans="2:19" ht="15" customHeight="1" x14ac:dyDescent="0.2">
      <c r="B559" s="143"/>
      <c r="C559" s="100" t="str">
        <f>IFERROR(IF(VLOOKUP(B559,'Job Openings'!$B$5:$I$1005,2,FALSE)=0,"",VLOOKUP(B559,'Job Openings'!$B$5:$I$1005,2,FALSE)),"")</f>
        <v/>
      </c>
      <c r="D559" s="100" t="str">
        <f>IFERROR(IF(VLOOKUP(B559,'Job Openings'!$B$5:$I$1005,3,FALSE)=0,"",VLOOKUP(B559,'Job Openings'!$B$5:$I$1005,3,FALSE)),"")</f>
        <v/>
      </c>
      <c r="E559" s="100" t="str">
        <f>IFERROR(IF(VLOOKUP(B559,'Job Openings'!$B$5:$I$1005,5,FALSE)=0,"",VLOOKUP(B559,'Job Openings'!$B$5:$I$1005,5,FALSE)),"")</f>
        <v/>
      </c>
      <c r="F559" s="53"/>
      <c r="G559" s="53"/>
      <c r="H559" s="54"/>
      <c r="I559" s="53"/>
      <c r="J559" s="53"/>
      <c r="K559" s="53"/>
      <c r="L559" s="53"/>
      <c r="M559" s="53"/>
      <c r="N559" s="144"/>
      <c r="O559" s="141"/>
      <c r="P559" s="53"/>
      <c r="Q559" s="53"/>
      <c r="R559" s="53"/>
      <c r="S559" s="89"/>
    </row>
    <row r="560" spans="2:19" ht="15" customHeight="1" x14ac:dyDescent="0.2">
      <c r="B560" s="143"/>
      <c r="C560" s="100" t="str">
        <f>IFERROR(IF(VLOOKUP(B560,'Job Openings'!$B$5:$I$1005,2,FALSE)=0,"",VLOOKUP(B560,'Job Openings'!$B$5:$I$1005,2,FALSE)),"")</f>
        <v/>
      </c>
      <c r="D560" s="100" t="str">
        <f>IFERROR(IF(VLOOKUP(B560,'Job Openings'!$B$5:$I$1005,3,FALSE)=0,"",VLOOKUP(B560,'Job Openings'!$B$5:$I$1005,3,FALSE)),"")</f>
        <v/>
      </c>
      <c r="E560" s="100" t="str">
        <f>IFERROR(IF(VLOOKUP(B560,'Job Openings'!$B$5:$I$1005,5,FALSE)=0,"",VLOOKUP(B560,'Job Openings'!$B$5:$I$1005,5,FALSE)),"")</f>
        <v/>
      </c>
      <c r="F560" s="53"/>
      <c r="G560" s="53"/>
      <c r="H560" s="54"/>
      <c r="I560" s="53"/>
      <c r="J560" s="53"/>
      <c r="K560" s="53"/>
      <c r="L560" s="53"/>
      <c r="M560" s="53"/>
      <c r="N560" s="144"/>
      <c r="O560" s="141"/>
      <c r="P560" s="53"/>
      <c r="Q560" s="53"/>
      <c r="R560" s="53"/>
      <c r="S560" s="89"/>
    </row>
    <row r="561" spans="2:19" ht="15" customHeight="1" x14ac:dyDescent="0.2">
      <c r="B561" s="143"/>
      <c r="C561" s="100" t="str">
        <f>IFERROR(IF(VLOOKUP(B561,'Job Openings'!$B$5:$I$1005,2,FALSE)=0,"",VLOOKUP(B561,'Job Openings'!$B$5:$I$1005,2,FALSE)),"")</f>
        <v/>
      </c>
      <c r="D561" s="100" t="str">
        <f>IFERROR(IF(VLOOKUP(B561,'Job Openings'!$B$5:$I$1005,3,FALSE)=0,"",VLOOKUP(B561,'Job Openings'!$B$5:$I$1005,3,FALSE)),"")</f>
        <v/>
      </c>
      <c r="E561" s="100" t="str">
        <f>IFERROR(IF(VLOOKUP(B561,'Job Openings'!$B$5:$I$1005,5,FALSE)=0,"",VLOOKUP(B561,'Job Openings'!$B$5:$I$1005,5,FALSE)),"")</f>
        <v/>
      </c>
      <c r="F561" s="53"/>
      <c r="G561" s="53"/>
      <c r="H561" s="54"/>
      <c r="I561" s="53"/>
      <c r="J561" s="53"/>
      <c r="K561" s="53"/>
      <c r="L561" s="53"/>
      <c r="M561" s="53"/>
      <c r="N561" s="144"/>
      <c r="O561" s="141"/>
      <c r="P561" s="53"/>
      <c r="Q561" s="53"/>
      <c r="R561" s="53"/>
      <c r="S561" s="89"/>
    </row>
    <row r="562" spans="2:19" ht="15" customHeight="1" x14ac:dyDescent="0.2">
      <c r="B562" s="143"/>
      <c r="C562" s="100" t="str">
        <f>IFERROR(IF(VLOOKUP(B562,'Job Openings'!$B$5:$I$1005,2,FALSE)=0,"",VLOOKUP(B562,'Job Openings'!$B$5:$I$1005,2,FALSE)),"")</f>
        <v/>
      </c>
      <c r="D562" s="100" t="str">
        <f>IFERROR(IF(VLOOKUP(B562,'Job Openings'!$B$5:$I$1005,3,FALSE)=0,"",VLOOKUP(B562,'Job Openings'!$B$5:$I$1005,3,FALSE)),"")</f>
        <v/>
      </c>
      <c r="E562" s="100" t="str">
        <f>IFERROR(IF(VLOOKUP(B562,'Job Openings'!$B$5:$I$1005,5,FALSE)=0,"",VLOOKUP(B562,'Job Openings'!$B$5:$I$1005,5,FALSE)),"")</f>
        <v/>
      </c>
      <c r="F562" s="53"/>
      <c r="G562" s="53"/>
      <c r="H562" s="54"/>
      <c r="I562" s="53"/>
      <c r="J562" s="53"/>
      <c r="K562" s="53"/>
      <c r="L562" s="53"/>
      <c r="M562" s="53"/>
      <c r="N562" s="144"/>
      <c r="O562" s="141"/>
      <c r="P562" s="53"/>
      <c r="Q562" s="53"/>
      <c r="R562" s="53"/>
      <c r="S562" s="89"/>
    </row>
    <row r="563" spans="2:19" ht="15" customHeight="1" x14ac:dyDescent="0.2">
      <c r="B563" s="143"/>
      <c r="C563" s="100" t="str">
        <f>IFERROR(IF(VLOOKUP(B563,'Job Openings'!$B$5:$I$1005,2,FALSE)=0,"",VLOOKUP(B563,'Job Openings'!$B$5:$I$1005,2,FALSE)),"")</f>
        <v/>
      </c>
      <c r="D563" s="100" t="str">
        <f>IFERROR(IF(VLOOKUP(B563,'Job Openings'!$B$5:$I$1005,3,FALSE)=0,"",VLOOKUP(B563,'Job Openings'!$B$5:$I$1005,3,FALSE)),"")</f>
        <v/>
      </c>
      <c r="E563" s="100" t="str">
        <f>IFERROR(IF(VLOOKUP(B563,'Job Openings'!$B$5:$I$1005,5,FALSE)=0,"",VLOOKUP(B563,'Job Openings'!$B$5:$I$1005,5,FALSE)),"")</f>
        <v/>
      </c>
      <c r="F563" s="53"/>
      <c r="G563" s="53"/>
      <c r="H563" s="54"/>
      <c r="I563" s="53"/>
      <c r="J563" s="53"/>
      <c r="K563" s="53"/>
      <c r="L563" s="53"/>
      <c r="M563" s="53"/>
      <c r="N563" s="144"/>
      <c r="O563" s="141"/>
      <c r="P563" s="53"/>
      <c r="Q563" s="53"/>
      <c r="R563" s="53"/>
      <c r="S563" s="89"/>
    </row>
    <row r="564" spans="2:19" ht="15" customHeight="1" x14ac:dyDescent="0.2">
      <c r="B564" s="143"/>
      <c r="C564" s="100" t="str">
        <f>IFERROR(IF(VLOOKUP(B564,'Job Openings'!$B$5:$I$1005,2,FALSE)=0,"",VLOOKUP(B564,'Job Openings'!$B$5:$I$1005,2,FALSE)),"")</f>
        <v/>
      </c>
      <c r="D564" s="100" t="str">
        <f>IFERROR(IF(VLOOKUP(B564,'Job Openings'!$B$5:$I$1005,3,FALSE)=0,"",VLOOKUP(B564,'Job Openings'!$B$5:$I$1005,3,FALSE)),"")</f>
        <v/>
      </c>
      <c r="E564" s="100" t="str">
        <f>IFERROR(IF(VLOOKUP(B564,'Job Openings'!$B$5:$I$1005,5,FALSE)=0,"",VLOOKUP(B564,'Job Openings'!$B$5:$I$1005,5,FALSE)),"")</f>
        <v/>
      </c>
      <c r="F564" s="53"/>
      <c r="G564" s="53"/>
      <c r="H564" s="54"/>
      <c r="I564" s="53"/>
      <c r="J564" s="53"/>
      <c r="K564" s="53"/>
      <c r="L564" s="53"/>
      <c r="M564" s="53"/>
      <c r="N564" s="144"/>
      <c r="O564" s="141"/>
      <c r="P564" s="53"/>
      <c r="Q564" s="53"/>
      <c r="R564" s="53"/>
      <c r="S564" s="89"/>
    </row>
    <row r="565" spans="2:19" ht="15" customHeight="1" x14ac:dyDescent="0.2">
      <c r="B565" s="143"/>
      <c r="C565" s="100" t="str">
        <f>IFERROR(IF(VLOOKUP(B565,'Job Openings'!$B$5:$I$1005,2,FALSE)=0,"",VLOOKUP(B565,'Job Openings'!$B$5:$I$1005,2,FALSE)),"")</f>
        <v/>
      </c>
      <c r="D565" s="100" t="str">
        <f>IFERROR(IF(VLOOKUP(B565,'Job Openings'!$B$5:$I$1005,3,FALSE)=0,"",VLOOKUP(B565,'Job Openings'!$B$5:$I$1005,3,FALSE)),"")</f>
        <v/>
      </c>
      <c r="E565" s="100" t="str">
        <f>IFERROR(IF(VLOOKUP(B565,'Job Openings'!$B$5:$I$1005,5,FALSE)=0,"",VLOOKUP(B565,'Job Openings'!$B$5:$I$1005,5,FALSE)),"")</f>
        <v/>
      </c>
      <c r="F565" s="53"/>
      <c r="G565" s="53"/>
      <c r="H565" s="54"/>
      <c r="I565" s="53"/>
      <c r="J565" s="53"/>
      <c r="K565" s="53"/>
      <c r="L565" s="53"/>
      <c r="M565" s="53"/>
      <c r="N565" s="144"/>
      <c r="O565" s="141"/>
      <c r="P565" s="53"/>
      <c r="Q565" s="53"/>
      <c r="R565" s="53"/>
      <c r="S565" s="89"/>
    </row>
    <row r="566" spans="2:19" ht="15" customHeight="1" x14ac:dyDescent="0.2">
      <c r="B566" s="143"/>
      <c r="C566" s="100" t="str">
        <f>IFERROR(IF(VLOOKUP(B566,'Job Openings'!$B$5:$I$1005,2,FALSE)=0,"",VLOOKUP(B566,'Job Openings'!$B$5:$I$1005,2,FALSE)),"")</f>
        <v/>
      </c>
      <c r="D566" s="100" t="str">
        <f>IFERROR(IF(VLOOKUP(B566,'Job Openings'!$B$5:$I$1005,3,FALSE)=0,"",VLOOKUP(B566,'Job Openings'!$B$5:$I$1005,3,FALSE)),"")</f>
        <v/>
      </c>
      <c r="E566" s="100" t="str">
        <f>IFERROR(IF(VLOOKUP(B566,'Job Openings'!$B$5:$I$1005,5,FALSE)=0,"",VLOOKUP(B566,'Job Openings'!$B$5:$I$1005,5,FALSE)),"")</f>
        <v/>
      </c>
      <c r="F566" s="53"/>
      <c r="G566" s="53"/>
      <c r="H566" s="54"/>
      <c r="I566" s="53"/>
      <c r="J566" s="53"/>
      <c r="K566" s="53"/>
      <c r="L566" s="53"/>
      <c r="M566" s="53"/>
      <c r="N566" s="144"/>
      <c r="O566" s="141"/>
      <c r="P566" s="53"/>
      <c r="Q566" s="53"/>
      <c r="R566" s="53"/>
      <c r="S566" s="89"/>
    </row>
    <row r="567" spans="2:19" ht="15" customHeight="1" x14ac:dyDescent="0.2">
      <c r="B567" s="143"/>
      <c r="C567" s="100" t="str">
        <f>IFERROR(IF(VLOOKUP(B567,'Job Openings'!$B$5:$I$1005,2,FALSE)=0,"",VLOOKUP(B567,'Job Openings'!$B$5:$I$1005,2,FALSE)),"")</f>
        <v/>
      </c>
      <c r="D567" s="100" t="str">
        <f>IFERROR(IF(VLOOKUP(B567,'Job Openings'!$B$5:$I$1005,3,FALSE)=0,"",VLOOKUP(B567,'Job Openings'!$B$5:$I$1005,3,FALSE)),"")</f>
        <v/>
      </c>
      <c r="E567" s="100" t="str">
        <f>IFERROR(IF(VLOOKUP(B567,'Job Openings'!$B$5:$I$1005,5,FALSE)=0,"",VLOOKUP(B567,'Job Openings'!$B$5:$I$1005,5,FALSE)),"")</f>
        <v/>
      </c>
      <c r="F567" s="53"/>
      <c r="G567" s="53"/>
      <c r="H567" s="54"/>
      <c r="I567" s="53"/>
      <c r="J567" s="53"/>
      <c r="K567" s="53"/>
      <c r="L567" s="53"/>
      <c r="M567" s="53"/>
      <c r="N567" s="144"/>
      <c r="O567" s="141"/>
      <c r="P567" s="53"/>
      <c r="Q567" s="53"/>
      <c r="R567" s="53"/>
      <c r="S567" s="89"/>
    </row>
    <row r="568" spans="2:19" ht="15" customHeight="1" x14ac:dyDescent="0.2">
      <c r="B568" s="143"/>
      <c r="C568" s="100" t="str">
        <f>IFERROR(IF(VLOOKUP(B568,'Job Openings'!$B$5:$I$1005,2,FALSE)=0,"",VLOOKUP(B568,'Job Openings'!$B$5:$I$1005,2,FALSE)),"")</f>
        <v/>
      </c>
      <c r="D568" s="100" t="str">
        <f>IFERROR(IF(VLOOKUP(B568,'Job Openings'!$B$5:$I$1005,3,FALSE)=0,"",VLOOKUP(B568,'Job Openings'!$B$5:$I$1005,3,FALSE)),"")</f>
        <v/>
      </c>
      <c r="E568" s="100" t="str">
        <f>IFERROR(IF(VLOOKUP(B568,'Job Openings'!$B$5:$I$1005,5,FALSE)=0,"",VLOOKUP(B568,'Job Openings'!$B$5:$I$1005,5,FALSE)),"")</f>
        <v/>
      </c>
      <c r="F568" s="53"/>
      <c r="G568" s="53"/>
      <c r="H568" s="54"/>
      <c r="I568" s="53"/>
      <c r="J568" s="53"/>
      <c r="K568" s="53"/>
      <c r="L568" s="53"/>
      <c r="M568" s="53"/>
      <c r="N568" s="144"/>
      <c r="O568" s="141"/>
      <c r="P568" s="53"/>
      <c r="Q568" s="53"/>
      <c r="R568" s="53"/>
      <c r="S568" s="89"/>
    </row>
    <row r="569" spans="2:19" ht="15" customHeight="1" x14ac:dyDescent="0.2">
      <c r="B569" s="143"/>
      <c r="C569" s="100" t="str">
        <f>IFERROR(IF(VLOOKUP(B569,'Job Openings'!$B$5:$I$1005,2,FALSE)=0,"",VLOOKUP(B569,'Job Openings'!$B$5:$I$1005,2,FALSE)),"")</f>
        <v/>
      </c>
      <c r="D569" s="100" t="str">
        <f>IFERROR(IF(VLOOKUP(B569,'Job Openings'!$B$5:$I$1005,3,FALSE)=0,"",VLOOKUP(B569,'Job Openings'!$B$5:$I$1005,3,FALSE)),"")</f>
        <v/>
      </c>
      <c r="E569" s="100" t="str">
        <f>IFERROR(IF(VLOOKUP(B569,'Job Openings'!$B$5:$I$1005,5,FALSE)=0,"",VLOOKUP(B569,'Job Openings'!$B$5:$I$1005,5,FALSE)),"")</f>
        <v/>
      </c>
      <c r="F569" s="53"/>
      <c r="G569" s="53"/>
      <c r="H569" s="54"/>
      <c r="I569" s="53"/>
      <c r="J569" s="53"/>
      <c r="K569" s="53"/>
      <c r="L569" s="53"/>
      <c r="M569" s="53"/>
      <c r="N569" s="144"/>
      <c r="O569" s="141"/>
      <c r="P569" s="53"/>
      <c r="Q569" s="53"/>
      <c r="R569" s="53"/>
      <c r="S569" s="89"/>
    </row>
    <row r="570" spans="2:19" ht="15" customHeight="1" x14ac:dyDescent="0.2">
      <c r="B570" s="143"/>
      <c r="C570" s="100" t="str">
        <f>IFERROR(IF(VLOOKUP(B570,'Job Openings'!$B$5:$I$1005,2,FALSE)=0,"",VLOOKUP(B570,'Job Openings'!$B$5:$I$1005,2,FALSE)),"")</f>
        <v/>
      </c>
      <c r="D570" s="100" t="str">
        <f>IFERROR(IF(VLOOKUP(B570,'Job Openings'!$B$5:$I$1005,3,FALSE)=0,"",VLOOKUP(B570,'Job Openings'!$B$5:$I$1005,3,FALSE)),"")</f>
        <v/>
      </c>
      <c r="E570" s="100" t="str">
        <f>IFERROR(IF(VLOOKUP(B570,'Job Openings'!$B$5:$I$1005,5,FALSE)=0,"",VLOOKUP(B570,'Job Openings'!$B$5:$I$1005,5,FALSE)),"")</f>
        <v/>
      </c>
      <c r="F570" s="53"/>
      <c r="G570" s="53"/>
      <c r="H570" s="54"/>
      <c r="I570" s="53"/>
      <c r="J570" s="53"/>
      <c r="K570" s="53"/>
      <c r="L570" s="53"/>
      <c r="M570" s="53"/>
      <c r="N570" s="144"/>
      <c r="O570" s="141"/>
      <c r="P570" s="53"/>
      <c r="Q570" s="53"/>
      <c r="R570" s="53"/>
      <c r="S570" s="89"/>
    </row>
    <row r="571" spans="2:19" ht="15" customHeight="1" x14ac:dyDescent="0.2">
      <c r="B571" s="143"/>
      <c r="C571" s="100" t="str">
        <f>IFERROR(IF(VLOOKUP(B571,'Job Openings'!$B$5:$I$1005,2,FALSE)=0,"",VLOOKUP(B571,'Job Openings'!$B$5:$I$1005,2,FALSE)),"")</f>
        <v/>
      </c>
      <c r="D571" s="100" t="str">
        <f>IFERROR(IF(VLOOKUP(B571,'Job Openings'!$B$5:$I$1005,3,FALSE)=0,"",VLOOKUP(B571,'Job Openings'!$B$5:$I$1005,3,FALSE)),"")</f>
        <v/>
      </c>
      <c r="E571" s="100" t="str">
        <f>IFERROR(IF(VLOOKUP(B571,'Job Openings'!$B$5:$I$1005,5,FALSE)=0,"",VLOOKUP(B571,'Job Openings'!$B$5:$I$1005,5,FALSE)),"")</f>
        <v/>
      </c>
      <c r="F571" s="53"/>
      <c r="G571" s="53"/>
      <c r="H571" s="54"/>
      <c r="I571" s="53"/>
      <c r="J571" s="53"/>
      <c r="K571" s="53"/>
      <c r="L571" s="53"/>
      <c r="M571" s="53"/>
      <c r="N571" s="144"/>
      <c r="O571" s="141"/>
      <c r="P571" s="53"/>
      <c r="Q571" s="53"/>
      <c r="R571" s="53"/>
      <c r="S571" s="89"/>
    </row>
    <row r="572" spans="2:19" ht="15" customHeight="1" x14ac:dyDescent="0.2">
      <c r="B572" s="143"/>
      <c r="C572" s="100" t="str">
        <f>IFERROR(IF(VLOOKUP(B572,'Job Openings'!$B$5:$I$1005,2,FALSE)=0,"",VLOOKUP(B572,'Job Openings'!$B$5:$I$1005,2,FALSE)),"")</f>
        <v/>
      </c>
      <c r="D572" s="100" t="str">
        <f>IFERROR(IF(VLOOKUP(B572,'Job Openings'!$B$5:$I$1005,3,FALSE)=0,"",VLOOKUP(B572,'Job Openings'!$B$5:$I$1005,3,FALSE)),"")</f>
        <v/>
      </c>
      <c r="E572" s="100" t="str">
        <f>IFERROR(IF(VLOOKUP(B572,'Job Openings'!$B$5:$I$1005,5,FALSE)=0,"",VLOOKUP(B572,'Job Openings'!$B$5:$I$1005,5,FALSE)),"")</f>
        <v/>
      </c>
      <c r="F572" s="53"/>
      <c r="G572" s="53"/>
      <c r="H572" s="54"/>
      <c r="I572" s="53"/>
      <c r="J572" s="53"/>
      <c r="K572" s="53"/>
      <c r="L572" s="53"/>
      <c r="M572" s="53"/>
      <c r="N572" s="144"/>
      <c r="O572" s="141"/>
      <c r="P572" s="53"/>
      <c r="Q572" s="53"/>
      <c r="R572" s="53"/>
      <c r="S572" s="89"/>
    </row>
    <row r="573" spans="2:19" ht="15" customHeight="1" x14ac:dyDescent="0.2">
      <c r="B573" s="143"/>
      <c r="C573" s="100" t="str">
        <f>IFERROR(IF(VLOOKUP(B573,'Job Openings'!$B$5:$I$1005,2,FALSE)=0,"",VLOOKUP(B573,'Job Openings'!$B$5:$I$1005,2,FALSE)),"")</f>
        <v/>
      </c>
      <c r="D573" s="100" t="str">
        <f>IFERROR(IF(VLOOKUP(B573,'Job Openings'!$B$5:$I$1005,3,FALSE)=0,"",VLOOKUP(B573,'Job Openings'!$B$5:$I$1005,3,FALSE)),"")</f>
        <v/>
      </c>
      <c r="E573" s="100" t="str">
        <f>IFERROR(IF(VLOOKUP(B573,'Job Openings'!$B$5:$I$1005,5,FALSE)=0,"",VLOOKUP(B573,'Job Openings'!$B$5:$I$1005,5,FALSE)),"")</f>
        <v/>
      </c>
      <c r="F573" s="53"/>
      <c r="G573" s="53"/>
      <c r="H573" s="54"/>
      <c r="I573" s="53"/>
      <c r="J573" s="53"/>
      <c r="K573" s="53"/>
      <c r="L573" s="53"/>
      <c r="M573" s="53"/>
      <c r="N573" s="144"/>
      <c r="O573" s="141"/>
      <c r="P573" s="53"/>
      <c r="Q573" s="53"/>
      <c r="R573" s="53"/>
      <c r="S573" s="89"/>
    </row>
    <row r="574" spans="2:19" ht="15" customHeight="1" x14ac:dyDescent="0.2">
      <c r="B574" s="143"/>
      <c r="C574" s="100" t="str">
        <f>IFERROR(IF(VLOOKUP(B574,'Job Openings'!$B$5:$I$1005,2,FALSE)=0,"",VLOOKUP(B574,'Job Openings'!$B$5:$I$1005,2,FALSE)),"")</f>
        <v/>
      </c>
      <c r="D574" s="100" t="str">
        <f>IFERROR(IF(VLOOKUP(B574,'Job Openings'!$B$5:$I$1005,3,FALSE)=0,"",VLOOKUP(B574,'Job Openings'!$B$5:$I$1005,3,FALSE)),"")</f>
        <v/>
      </c>
      <c r="E574" s="100" t="str">
        <f>IFERROR(IF(VLOOKUP(B574,'Job Openings'!$B$5:$I$1005,5,FALSE)=0,"",VLOOKUP(B574,'Job Openings'!$B$5:$I$1005,5,FALSE)),"")</f>
        <v/>
      </c>
      <c r="F574" s="53"/>
      <c r="G574" s="53"/>
      <c r="H574" s="54"/>
      <c r="I574" s="53"/>
      <c r="J574" s="53"/>
      <c r="K574" s="53"/>
      <c r="L574" s="53"/>
      <c r="M574" s="53"/>
      <c r="N574" s="144"/>
      <c r="O574" s="141"/>
      <c r="P574" s="53"/>
      <c r="Q574" s="53"/>
      <c r="R574" s="53"/>
      <c r="S574" s="89"/>
    </row>
    <row r="575" spans="2:19" ht="15" customHeight="1" x14ac:dyDescent="0.2">
      <c r="B575" s="143"/>
      <c r="C575" s="100" t="str">
        <f>IFERROR(IF(VLOOKUP(B575,'Job Openings'!$B$5:$I$1005,2,FALSE)=0,"",VLOOKUP(B575,'Job Openings'!$B$5:$I$1005,2,FALSE)),"")</f>
        <v/>
      </c>
      <c r="D575" s="100" t="str">
        <f>IFERROR(IF(VLOOKUP(B575,'Job Openings'!$B$5:$I$1005,3,FALSE)=0,"",VLOOKUP(B575,'Job Openings'!$B$5:$I$1005,3,FALSE)),"")</f>
        <v/>
      </c>
      <c r="E575" s="100" t="str">
        <f>IFERROR(IF(VLOOKUP(B575,'Job Openings'!$B$5:$I$1005,5,FALSE)=0,"",VLOOKUP(B575,'Job Openings'!$B$5:$I$1005,5,FALSE)),"")</f>
        <v/>
      </c>
      <c r="F575" s="53"/>
      <c r="G575" s="53"/>
      <c r="H575" s="54"/>
      <c r="I575" s="53"/>
      <c r="J575" s="53"/>
      <c r="K575" s="53"/>
      <c r="L575" s="53"/>
      <c r="M575" s="53"/>
      <c r="N575" s="144"/>
      <c r="O575" s="141"/>
      <c r="P575" s="53"/>
      <c r="Q575" s="53"/>
      <c r="R575" s="53"/>
      <c r="S575" s="89"/>
    </row>
    <row r="576" spans="2:19" ht="15" customHeight="1" x14ac:dyDescent="0.2">
      <c r="B576" s="143"/>
      <c r="C576" s="100" t="str">
        <f>IFERROR(IF(VLOOKUP(B576,'Job Openings'!$B$5:$I$1005,2,FALSE)=0,"",VLOOKUP(B576,'Job Openings'!$B$5:$I$1005,2,FALSE)),"")</f>
        <v/>
      </c>
      <c r="D576" s="100" t="str">
        <f>IFERROR(IF(VLOOKUP(B576,'Job Openings'!$B$5:$I$1005,3,FALSE)=0,"",VLOOKUP(B576,'Job Openings'!$B$5:$I$1005,3,FALSE)),"")</f>
        <v/>
      </c>
      <c r="E576" s="100" t="str">
        <f>IFERROR(IF(VLOOKUP(B576,'Job Openings'!$B$5:$I$1005,5,FALSE)=0,"",VLOOKUP(B576,'Job Openings'!$B$5:$I$1005,5,FALSE)),"")</f>
        <v/>
      </c>
      <c r="F576" s="53"/>
      <c r="G576" s="53"/>
      <c r="H576" s="54"/>
      <c r="I576" s="53"/>
      <c r="J576" s="53"/>
      <c r="K576" s="53"/>
      <c r="L576" s="53"/>
      <c r="M576" s="53"/>
      <c r="N576" s="144"/>
      <c r="O576" s="141"/>
      <c r="P576" s="53"/>
      <c r="Q576" s="53"/>
      <c r="R576" s="53"/>
      <c r="S576" s="89"/>
    </row>
    <row r="577" spans="2:19" ht="15" customHeight="1" x14ac:dyDescent="0.2">
      <c r="B577" s="143"/>
      <c r="C577" s="100" t="str">
        <f>IFERROR(IF(VLOOKUP(B577,'Job Openings'!$B$5:$I$1005,2,FALSE)=0,"",VLOOKUP(B577,'Job Openings'!$B$5:$I$1005,2,FALSE)),"")</f>
        <v/>
      </c>
      <c r="D577" s="100" t="str">
        <f>IFERROR(IF(VLOOKUP(B577,'Job Openings'!$B$5:$I$1005,3,FALSE)=0,"",VLOOKUP(B577,'Job Openings'!$B$5:$I$1005,3,FALSE)),"")</f>
        <v/>
      </c>
      <c r="E577" s="100" t="str">
        <f>IFERROR(IF(VLOOKUP(B577,'Job Openings'!$B$5:$I$1005,5,FALSE)=0,"",VLOOKUP(B577,'Job Openings'!$B$5:$I$1005,5,FALSE)),"")</f>
        <v/>
      </c>
      <c r="F577" s="53"/>
      <c r="G577" s="53"/>
      <c r="H577" s="54"/>
      <c r="I577" s="53"/>
      <c r="J577" s="53"/>
      <c r="K577" s="53"/>
      <c r="L577" s="53"/>
      <c r="M577" s="53"/>
      <c r="N577" s="144"/>
      <c r="O577" s="141"/>
      <c r="P577" s="53"/>
      <c r="Q577" s="53"/>
      <c r="R577" s="53"/>
      <c r="S577" s="89"/>
    </row>
    <row r="578" spans="2:19" ht="15" customHeight="1" x14ac:dyDescent="0.2">
      <c r="B578" s="143"/>
      <c r="C578" s="100" t="str">
        <f>IFERROR(IF(VLOOKUP(B578,'Job Openings'!$B$5:$I$1005,2,FALSE)=0,"",VLOOKUP(B578,'Job Openings'!$B$5:$I$1005,2,FALSE)),"")</f>
        <v/>
      </c>
      <c r="D578" s="100" t="str">
        <f>IFERROR(IF(VLOOKUP(B578,'Job Openings'!$B$5:$I$1005,3,FALSE)=0,"",VLOOKUP(B578,'Job Openings'!$B$5:$I$1005,3,FALSE)),"")</f>
        <v/>
      </c>
      <c r="E578" s="100" t="str">
        <f>IFERROR(IF(VLOOKUP(B578,'Job Openings'!$B$5:$I$1005,5,FALSE)=0,"",VLOOKUP(B578,'Job Openings'!$B$5:$I$1005,5,FALSE)),"")</f>
        <v/>
      </c>
      <c r="F578" s="53"/>
      <c r="G578" s="53"/>
      <c r="H578" s="54"/>
      <c r="I578" s="53"/>
      <c r="J578" s="53"/>
      <c r="K578" s="53"/>
      <c r="L578" s="53"/>
      <c r="M578" s="53"/>
      <c r="N578" s="144"/>
      <c r="O578" s="141"/>
      <c r="P578" s="53"/>
      <c r="Q578" s="53"/>
      <c r="R578" s="53"/>
      <c r="S578" s="89"/>
    </row>
    <row r="579" spans="2:19" ht="15" customHeight="1" x14ac:dyDescent="0.2">
      <c r="B579" s="143"/>
      <c r="C579" s="100" t="str">
        <f>IFERROR(IF(VLOOKUP(B579,'Job Openings'!$B$5:$I$1005,2,FALSE)=0,"",VLOOKUP(B579,'Job Openings'!$B$5:$I$1005,2,FALSE)),"")</f>
        <v/>
      </c>
      <c r="D579" s="100" t="str">
        <f>IFERROR(IF(VLOOKUP(B579,'Job Openings'!$B$5:$I$1005,3,FALSE)=0,"",VLOOKUP(B579,'Job Openings'!$B$5:$I$1005,3,FALSE)),"")</f>
        <v/>
      </c>
      <c r="E579" s="100" t="str">
        <f>IFERROR(IF(VLOOKUP(B579,'Job Openings'!$B$5:$I$1005,5,FALSE)=0,"",VLOOKUP(B579,'Job Openings'!$B$5:$I$1005,5,FALSE)),"")</f>
        <v/>
      </c>
      <c r="F579" s="53"/>
      <c r="G579" s="53"/>
      <c r="H579" s="54"/>
      <c r="I579" s="53"/>
      <c r="J579" s="53"/>
      <c r="K579" s="53"/>
      <c r="L579" s="53"/>
      <c r="M579" s="53"/>
      <c r="N579" s="144"/>
      <c r="O579" s="141"/>
      <c r="P579" s="53"/>
      <c r="Q579" s="53"/>
      <c r="R579" s="53"/>
      <c r="S579" s="89"/>
    </row>
    <row r="580" spans="2:19" ht="15" customHeight="1" x14ac:dyDescent="0.2">
      <c r="B580" s="143"/>
      <c r="C580" s="100" t="str">
        <f>IFERROR(IF(VLOOKUP(B580,'Job Openings'!$B$5:$I$1005,2,FALSE)=0,"",VLOOKUP(B580,'Job Openings'!$B$5:$I$1005,2,FALSE)),"")</f>
        <v/>
      </c>
      <c r="D580" s="100" t="str">
        <f>IFERROR(IF(VLOOKUP(B580,'Job Openings'!$B$5:$I$1005,3,FALSE)=0,"",VLOOKUP(B580,'Job Openings'!$B$5:$I$1005,3,FALSE)),"")</f>
        <v/>
      </c>
      <c r="E580" s="100" t="str">
        <f>IFERROR(IF(VLOOKUP(B580,'Job Openings'!$B$5:$I$1005,5,FALSE)=0,"",VLOOKUP(B580,'Job Openings'!$B$5:$I$1005,5,FALSE)),"")</f>
        <v/>
      </c>
      <c r="F580" s="53"/>
      <c r="G580" s="53"/>
      <c r="H580" s="54"/>
      <c r="I580" s="53"/>
      <c r="J580" s="53"/>
      <c r="K580" s="53"/>
      <c r="L580" s="53"/>
      <c r="M580" s="53"/>
      <c r="N580" s="144"/>
      <c r="O580" s="141"/>
      <c r="P580" s="53"/>
      <c r="Q580" s="53"/>
      <c r="R580" s="53"/>
      <c r="S580" s="89"/>
    </row>
    <row r="581" spans="2:19" ht="15" customHeight="1" x14ac:dyDescent="0.2">
      <c r="B581" s="143"/>
      <c r="C581" s="100" t="str">
        <f>IFERROR(IF(VLOOKUP(B581,'Job Openings'!$B$5:$I$1005,2,FALSE)=0,"",VLOOKUP(B581,'Job Openings'!$B$5:$I$1005,2,FALSE)),"")</f>
        <v/>
      </c>
      <c r="D581" s="100" t="str">
        <f>IFERROR(IF(VLOOKUP(B581,'Job Openings'!$B$5:$I$1005,3,FALSE)=0,"",VLOOKUP(B581,'Job Openings'!$B$5:$I$1005,3,FALSE)),"")</f>
        <v/>
      </c>
      <c r="E581" s="100" t="str">
        <f>IFERROR(IF(VLOOKUP(B581,'Job Openings'!$B$5:$I$1005,5,FALSE)=0,"",VLOOKUP(B581,'Job Openings'!$B$5:$I$1005,5,FALSE)),"")</f>
        <v/>
      </c>
      <c r="F581" s="53"/>
      <c r="G581" s="53"/>
      <c r="H581" s="54"/>
      <c r="I581" s="53"/>
      <c r="J581" s="53"/>
      <c r="K581" s="53"/>
      <c r="L581" s="53"/>
      <c r="M581" s="53"/>
      <c r="N581" s="144"/>
      <c r="O581" s="141"/>
      <c r="P581" s="53"/>
      <c r="Q581" s="53"/>
      <c r="R581" s="53"/>
      <c r="S581" s="89"/>
    </row>
    <row r="582" spans="2:19" ht="15" customHeight="1" x14ac:dyDescent="0.2">
      <c r="B582" s="143"/>
      <c r="C582" s="100" t="str">
        <f>IFERROR(IF(VLOOKUP(B582,'Job Openings'!$B$5:$I$1005,2,FALSE)=0,"",VLOOKUP(B582,'Job Openings'!$B$5:$I$1005,2,FALSE)),"")</f>
        <v/>
      </c>
      <c r="D582" s="100" t="str">
        <f>IFERROR(IF(VLOOKUP(B582,'Job Openings'!$B$5:$I$1005,3,FALSE)=0,"",VLOOKUP(B582,'Job Openings'!$B$5:$I$1005,3,FALSE)),"")</f>
        <v/>
      </c>
      <c r="E582" s="100" t="str">
        <f>IFERROR(IF(VLOOKUP(B582,'Job Openings'!$B$5:$I$1005,5,FALSE)=0,"",VLOOKUP(B582,'Job Openings'!$B$5:$I$1005,5,FALSE)),"")</f>
        <v/>
      </c>
      <c r="F582" s="53"/>
      <c r="G582" s="53"/>
      <c r="H582" s="54"/>
      <c r="I582" s="53"/>
      <c r="J582" s="53"/>
      <c r="K582" s="53"/>
      <c r="L582" s="53"/>
      <c r="M582" s="53"/>
      <c r="N582" s="144"/>
      <c r="O582" s="141"/>
      <c r="P582" s="53"/>
      <c r="Q582" s="53"/>
      <c r="R582" s="53"/>
      <c r="S582" s="89"/>
    </row>
    <row r="583" spans="2:19" ht="15" customHeight="1" x14ac:dyDescent="0.2">
      <c r="B583" s="143"/>
      <c r="C583" s="100" t="str">
        <f>IFERROR(IF(VLOOKUP(B583,'Job Openings'!$B$5:$I$1005,2,FALSE)=0,"",VLOOKUP(B583,'Job Openings'!$B$5:$I$1005,2,FALSE)),"")</f>
        <v/>
      </c>
      <c r="D583" s="100" t="str">
        <f>IFERROR(IF(VLOOKUP(B583,'Job Openings'!$B$5:$I$1005,3,FALSE)=0,"",VLOOKUP(B583,'Job Openings'!$B$5:$I$1005,3,FALSE)),"")</f>
        <v/>
      </c>
      <c r="E583" s="100" t="str">
        <f>IFERROR(IF(VLOOKUP(B583,'Job Openings'!$B$5:$I$1005,5,FALSE)=0,"",VLOOKUP(B583,'Job Openings'!$B$5:$I$1005,5,FALSE)),"")</f>
        <v/>
      </c>
      <c r="F583" s="53"/>
      <c r="G583" s="53"/>
      <c r="H583" s="54"/>
      <c r="I583" s="53"/>
      <c r="J583" s="53"/>
      <c r="K583" s="53"/>
      <c r="L583" s="53"/>
      <c r="M583" s="53"/>
      <c r="N583" s="144"/>
      <c r="O583" s="141"/>
      <c r="P583" s="53"/>
      <c r="Q583" s="53"/>
      <c r="R583" s="53"/>
      <c r="S583" s="89"/>
    </row>
    <row r="584" spans="2:19" ht="15" customHeight="1" x14ac:dyDescent="0.2">
      <c r="B584" s="143"/>
      <c r="C584" s="100" t="str">
        <f>IFERROR(IF(VLOOKUP(B584,'Job Openings'!$B$5:$I$1005,2,FALSE)=0,"",VLOOKUP(B584,'Job Openings'!$B$5:$I$1005,2,FALSE)),"")</f>
        <v/>
      </c>
      <c r="D584" s="100" t="str">
        <f>IFERROR(IF(VLOOKUP(B584,'Job Openings'!$B$5:$I$1005,3,FALSE)=0,"",VLOOKUP(B584,'Job Openings'!$B$5:$I$1005,3,FALSE)),"")</f>
        <v/>
      </c>
      <c r="E584" s="100" t="str">
        <f>IFERROR(IF(VLOOKUP(B584,'Job Openings'!$B$5:$I$1005,5,FALSE)=0,"",VLOOKUP(B584,'Job Openings'!$B$5:$I$1005,5,FALSE)),"")</f>
        <v/>
      </c>
      <c r="F584" s="53"/>
      <c r="G584" s="53"/>
      <c r="H584" s="54"/>
      <c r="I584" s="53"/>
      <c r="J584" s="53"/>
      <c r="K584" s="53"/>
      <c r="L584" s="53"/>
      <c r="M584" s="53"/>
      <c r="N584" s="144"/>
      <c r="O584" s="141"/>
      <c r="P584" s="53"/>
      <c r="Q584" s="53"/>
      <c r="R584" s="53"/>
      <c r="S584" s="89"/>
    </row>
    <row r="585" spans="2:19" ht="15" customHeight="1" x14ac:dyDescent="0.2">
      <c r="B585" s="143"/>
      <c r="C585" s="100" t="str">
        <f>IFERROR(IF(VLOOKUP(B585,'Job Openings'!$B$5:$I$1005,2,FALSE)=0,"",VLOOKUP(B585,'Job Openings'!$B$5:$I$1005,2,FALSE)),"")</f>
        <v/>
      </c>
      <c r="D585" s="100" t="str">
        <f>IFERROR(IF(VLOOKUP(B585,'Job Openings'!$B$5:$I$1005,3,FALSE)=0,"",VLOOKUP(B585,'Job Openings'!$B$5:$I$1005,3,FALSE)),"")</f>
        <v/>
      </c>
      <c r="E585" s="100" t="str">
        <f>IFERROR(IF(VLOOKUP(B585,'Job Openings'!$B$5:$I$1005,5,FALSE)=0,"",VLOOKUP(B585,'Job Openings'!$B$5:$I$1005,5,FALSE)),"")</f>
        <v/>
      </c>
      <c r="F585" s="53"/>
      <c r="G585" s="53"/>
      <c r="H585" s="54"/>
      <c r="I585" s="53"/>
      <c r="J585" s="53"/>
      <c r="K585" s="53"/>
      <c r="L585" s="53"/>
      <c r="M585" s="53"/>
      <c r="N585" s="144"/>
      <c r="O585" s="141"/>
      <c r="P585" s="53"/>
      <c r="Q585" s="53"/>
      <c r="R585" s="53"/>
      <c r="S585" s="89"/>
    </row>
    <row r="586" spans="2:19" ht="15" customHeight="1" x14ac:dyDescent="0.2">
      <c r="B586" s="143"/>
      <c r="C586" s="100" t="str">
        <f>IFERROR(IF(VLOOKUP(B586,'Job Openings'!$B$5:$I$1005,2,FALSE)=0,"",VLOOKUP(B586,'Job Openings'!$B$5:$I$1005,2,FALSE)),"")</f>
        <v/>
      </c>
      <c r="D586" s="100" t="str">
        <f>IFERROR(IF(VLOOKUP(B586,'Job Openings'!$B$5:$I$1005,3,FALSE)=0,"",VLOOKUP(B586,'Job Openings'!$B$5:$I$1005,3,FALSE)),"")</f>
        <v/>
      </c>
      <c r="E586" s="100" t="str">
        <f>IFERROR(IF(VLOOKUP(B586,'Job Openings'!$B$5:$I$1005,5,FALSE)=0,"",VLOOKUP(B586,'Job Openings'!$B$5:$I$1005,5,FALSE)),"")</f>
        <v/>
      </c>
      <c r="F586" s="53"/>
      <c r="G586" s="53"/>
      <c r="H586" s="54"/>
      <c r="I586" s="53"/>
      <c r="J586" s="53"/>
      <c r="K586" s="53"/>
      <c r="L586" s="53"/>
      <c r="M586" s="53"/>
      <c r="N586" s="144"/>
      <c r="O586" s="141"/>
      <c r="P586" s="53"/>
      <c r="Q586" s="53"/>
      <c r="R586" s="53"/>
      <c r="S586" s="89"/>
    </row>
    <row r="587" spans="2:19" ht="15" customHeight="1" x14ac:dyDescent="0.2">
      <c r="B587" s="143"/>
      <c r="C587" s="100" t="str">
        <f>IFERROR(IF(VLOOKUP(B587,'Job Openings'!$B$5:$I$1005,2,FALSE)=0,"",VLOOKUP(B587,'Job Openings'!$B$5:$I$1005,2,FALSE)),"")</f>
        <v/>
      </c>
      <c r="D587" s="100" t="str">
        <f>IFERROR(IF(VLOOKUP(B587,'Job Openings'!$B$5:$I$1005,3,FALSE)=0,"",VLOOKUP(B587,'Job Openings'!$B$5:$I$1005,3,FALSE)),"")</f>
        <v/>
      </c>
      <c r="E587" s="100" t="str">
        <f>IFERROR(IF(VLOOKUP(B587,'Job Openings'!$B$5:$I$1005,5,FALSE)=0,"",VLOOKUP(B587,'Job Openings'!$B$5:$I$1005,5,FALSE)),"")</f>
        <v/>
      </c>
      <c r="F587" s="53"/>
      <c r="G587" s="53"/>
      <c r="H587" s="54"/>
      <c r="I587" s="53"/>
      <c r="J587" s="53"/>
      <c r="K587" s="53"/>
      <c r="L587" s="53"/>
      <c r="M587" s="53"/>
      <c r="N587" s="144"/>
      <c r="O587" s="141"/>
      <c r="P587" s="53"/>
      <c r="Q587" s="53"/>
      <c r="R587" s="53"/>
      <c r="S587" s="89"/>
    </row>
    <row r="588" spans="2:19" ht="15" customHeight="1" x14ac:dyDescent="0.2">
      <c r="B588" s="143"/>
      <c r="C588" s="100" t="str">
        <f>IFERROR(IF(VLOOKUP(B588,'Job Openings'!$B$5:$I$1005,2,FALSE)=0,"",VLOOKUP(B588,'Job Openings'!$B$5:$I$1005,2,FALSE)),"")</f>
        <v/>
      </c>
      <c r="D588" s="100" t="str">
        <f>IFERROR(IF(VLOOKUP(B588,'Job Openings'!$B$5:$I$1005,3,FALSE)=0,"",VLOOKUP(B588,'Job Openings'!$B$5:$I$1005,3,FALSE)),"")</f>
        <v/>
      </c>
      <c r="E588" s="100" t="str">
        <f>IFERROR(IF(VLOOKUP(B588,'Job Openings'!$B$5:$I$1005,5,FALSE)=0,"",VLOOKUP(B588,'Job Openings'!$B$5:$I$1005,5,FALSE)),"")</f>
        <v/>
      </c>
      <c r="F588" s="53"/>
      <c r="G588" s="53"/>
      <c r="H588" s="54"/>
      <c r="I588" s="53"/>
      <c r="J588" s="53"/>
      <c r="K588" s="53"/>
      <c r="L588" s="53"/>
      <c r="M588" s="53"/>
      <c r="N588" s="144"/>
      <c r="O588" s="141"/>
      <c r="P588" s="53"/>
      <c r="Q588" s="53"/>
      <c r="R588" s="53"/>
      <c r="S588" s="89"/>
    </row>
    <row r="589" spans="2:19" ht="15" customHeight="1" x14ac:dyDescent="0.2">
      <c r="B589" s="143"/>
      <c r="C589" s="100" t="str">
        <f>IFERROR(IF(VLOOKUP(B589,'Job Openings'!$B$5:$I$1005,2,FALSE)=0,"",VLOOKUP(B589,'Job Openings'!$B$5:$I$1005,2,FALSE)),"")</f>
        <v/>
      </c>
      <c r="D589" s="100" t="str">
        <f>IFERROR(IF(VLOOKUP(B589,'Job Openings'!$B$5:$I$1005,3,FALSE)=0,"",VLOOKUP(B589,'Job Openings'!$B$5:$I$1005,3,FALSE)),"")</f>
        <v/>
      </c>
      <c r="E589" s="100" t="str">
        <f>IFERROR(IF(VLOOKUP(B589,'Job Openings'!$B$5:$I$1005,5,FALSE)=0,"",VLOOKUP(B589,'Job Openings'!$B$5:$I$1005,5,FALSE)),"")</f>
        <v/>
      </c>
      <c r="F589" s="53"/>
      <c r="G589" s="53"/>
      <c r="H589" s="54"/>
      <c r="I589" s="53"/>
      <c r="J589" s="53"/>
      <c r="K589" s="53"/>
      <c r="L589" s="53"/>
      <c r="M589" s="53"/>
      <c r="N589" s="144"/>
      <c r="O589" s="141"/>
      <c r="P589" s="53"/>
      <c r="Q589" s="53"/>
      <c r="R589" s="53"/>
      <c r="S589" s="89"/>
    </row>
    <row r="590" spans="2:19" ht="15" customHeight="1" x14ac:dyDescent="0.2">
      <c r="B590" s="143"/>
      <c r="C590" s="100" t="str">
        <f>IFERROR(IF(VLOOKUP(B590,'Job Openings'!$B$5:$I$1005,2,FALSE)=0,"",VLOOKUP(B590,'Job Openings'!$B$5:$I$1005,2,FALSE)),"")</f>
        <v/>
      </c>
      <c r="D590" s="100" t="str">
        <f>IFERROR(IF(VLOOKUP(B590,'Job Openings'!$B$5:$I$1005,3,FALSE)=0,"",VLOOKUP(B590,'Job Openings'!$B$5:$I$1005,3,FALSE)),"")</f>
        <v/>
      </c>
      <c r="E590" s="100" t="str">
        <f>IFERROR(IF(VLOOKUP(B590,'Job Openings'!$B$5:$I$1005,5,FALSE)=0,"",VLOOKUP(B590,'Job Openings'!$B$5:$I$1005,5,FALSE)),"")</f>
        <v/>
      </c>
      <c r="F590" s="53"/>
      <c r="G590" s="53"/>
      <c r="H590" s="54"/>
      <c r="I590" s="53"/>
      <c r="J590" s="53"/>
      <c r="K590" s="53"/>
      <c r="L590" s="53"/>
      <c r="M590" s="53"/>
      <c r="N590" s="144"/>
      <c r="O590" s="141"/>
      <c r="P590" s="53"/>
      <c r="Q590" s="53"/>
      <c r="R590" s="53"/>
      <c r="S590" s="89"/>
    </row>
    <row r="591" spans="2:19" ht="15" customHeight="1" x14ac:dyDescent="0.2">
      <c r="B591" s="143"/>
      <c r="C591" s="100" t="str">
        <f>IFERROR(IF(VLOOKUP(B591,'Job Openings'!$B$5:$I$1005,2,FALSE)=0,"",VLOOKUP(B591,'Job Openings'!$B$5:$I$1005,2,FALSE)),"")</f>
        <v/>
      </c>
      <c r="D591" s="100" t="str">
        <f>IFERROR(IF(VLOOKUP(B591,'Job Openings'!$B$5:$I$1005,3,FALSE)=0,"",VLOOKUP(B591,'Job Openings'!$B$5:$I$1005,3,FALSE)),"")</f>
        <v/>
      </c>
      <c r="E591" s="100" t="str">
        <f>IFERROR(IF(VLOOKUP(B591,'Job Openings'!$B$5:$I$1005,5,FALSE)=0,"",VLOOKUP(B591,'Job Openings'!$B$5:$I$1005,5,FALSE)),"")</f>
        <v/>
      </c>
      <c r="F591" s="53"/>
      <c r="G591" s="53"/>
      <c r="H591" s="54"/>
      <c r="I591" s="53"/>
      <c r="J591" s="53"/>
      <c r="K591" s="53"/>
      <c r="L591" s="53"/>
      <c r="M591" s="53"/>
      <c r="N591" s="144"/>
      <c r="O591" s="141"/>
      <c r="P591" s="53"/>
      <c r="Q591" s="53"/>
      <c r="R591" s="53"/>
      <c r="S591" s="89"/>
    </row>
    <row r="592" spans="2:19" ht="15" customHeight="1" x14ac:dyDescent="0.2">
      <c r="B592" s="143"/>
      <c r="C592" s="100" t="str">
        <f>IFERROR(IF(VLOOKUP(B592,'Job Openings'!$B$5:$I$1005,2,FALSE)=0,"",VLOOKUP(B592,'Job Openings'!$B$5:$I$1005,2,FALSE)),"")</f>
        <v/>
      </c>
      <c r="D592" s="100" t="str">
        <f>IFERROR(IF(VLOOKUP(B592,'Job Openings'!$B$5:$I$1005,3,FALSE)=0,"",VLOOKUP(B592,'Job Openings'!$B$5:$I$1005,3,FALSE)),"")</f>
        <v/>
      </c>
      <c r="E592" s="100" t="str">
        <f>IFERROR(IF(VLOOKUP(B592,'Job Openings'!$B$5:$I$1005,5,FALSE)=0,"",VLOOKUP(B592,'Job Openings'!$B$5:$I$1005,5,FALSE)),"")</f>
        <v/>
      </c>
      <c r="F592" s="53"/>
      <c r="G592" s="53"/>
      <c r="H592" s="54"/>
      <c r="I592" s="53"/>
      <c r="J592" s="53"/>
      <c r="K592" s="53"/>
      <c r="L592" s="53"/>
      <c r="M592" s="53"/>
      <c r="N592" s="144"/>
      <c r="O592" s="141"/>
      <c r="P592" s="53"/>
      <c r="Q592" s="53"/>
      <c r="R592" s="53"/>
      <c r="S592" s="89"/>
    </row>
    <row r="593" spans="2:19" ht="15" customHeight="1" x14ac:dyDescent="0.2">
      <c r="B593" s="143"/>
      <c r="C593" s="100" t="str">
        <f>IFERROR(IF(VLOOKUP(B593,'Job Openings'!$B$5:$I$1005,2,FALSE)=0,"",VLOOKUP(B593,'Job Openings'!$B$5:$I$1005,2,FALSE)),"")</f>
        <v/>
      </c>
      <c r="D593" s="100" t="str">
        <f>IFERROR(IF(VLOOKUP(B593,'Job Openings'!$B$5:$I$1005,3,FALSE)=0,"",VLOOKUP(B593,'Job Openings'!$B$5:$I$1005,3,FALSE)),"")</f>
        <v/>
      </c>
      <c r="E593" s="100" t="str">
        <f>IFERROR(IF(VLOOKUP(B593,'Job Openings'!$B$5:$I$1005,5,FALSE)=0,"",VLOOKUP(B593,'Job Openings'!$B$5:$I$1005,5,FALSE)),"")</f>
        <v/>
      </c>
      <c r="F593" s="53"/>
      <c r="G593" s="53"/>
      <c r="H593" s="54"/>
      <c r="I593" s="53"/>
      <c r="J593" s="53"/>
      <c r="K593" s="53"/>
      <c r="L593" s="53"/>
      <c r="M593" s="53"/>
      <c r="N593" s="144"/>
      <c r="O593" s="141"/>
      <c r="P593" s="53"/>
      <c r="Q593" s="53"/>
      <c r="R593" s="53"/>
      <c r="S593" s="89"/>
    </row>
    <row r="594" spans="2:19" ht="15" customHeight="1" x14ac:dyDescent="0.2">
      <c r="B594" s="143"/>
      <c r="C594" s="100" t="str">
        <f>IFERROR(IF(VLOOKUP(B594,'Job Openings'!$B$5:$I$1005,2,FALSE)=0,"",VLOOKUP(B594,'Job Openings'!$B$5:$I$1005,2,FALSE)),"")</f>
        <v/>
      </c>
      <c r="D594" s="100" t="str">
        <f>IFERROR(IF(VLOOKUP(B594,'Job Openings'!$B$5:$I$1005,3,FALSE)=0,"",VLOOKUP(B594,'Job Openings'!$B$5:$I$1005,3,FALSE)),"")</f>
        <v/>
      </c>
      <c r="E594" s="100" t="str">
        <f>IFERROR(IF(VLOOKUP(B594,'Job Openings'!$B$5:$I$1005,5,FALSE)=0,"",VLOOKUP(B594,'Job Openings'!$B$5:$I$1005,5,FALSE)),"")</f>
        <v/>
      </c>
      <c r="F594" s="53"/>
      <c r="G594" s="53"/>
      <c r="H594" s="54"/>
      <c r="I594" s="53"/>
      <c r="J594" s="53"/>
      <c r="K594" s="53"/>
      <c r="L594" s="53"/>
      <c r="M594" s="53"/>
      <c r="N594" s="144"/>
      <c r="O594" s="141"/>
      <c r="P594" s="53"/>
      <c r="Q594" s="53"/>
      <c r="R594" s="53"/>
      <c r="S594" s="89"/>
    </row>
    <row r="595" spans="2:19" ht="15" customHeight="1" x14ac:dyDescent="0.2">
      <c r="B595" s="143"/>
      <c r="C595" s="100" t="str">
        <f>IFERROR(IF(VLOOKUP(B595,'Job Openings'!$B$5:$I$1005,2,FALSE)=0,"",VLOOKUP(B595,'Job Openings'!$B$5:$I$1005,2,FALSE)),"")</f>
        <v/>
      </c>
      <c r="D595" s="100" t="str">
        <f>IFERROR(IF(VLOOKUP(B595,'Job Openings'!$B$5:$I$1005,3,FALSE)=0,"",VLOOKUP(B595,'Job Openings'!$B$5:$I$1005,3,FALSE)),"")</f>
        <v/>
      </c>
      <c r="E595" s="100" t="str">
        <f>IFERROR(IF(VLOOKUP(B595,'Job Openings'!$B$5:$I$1005,5,FALSE)=0,"",VLOOKUP(B595,'Job Openings'!$B$5:$I$1005,5,FALSE)),"")</f>
        <v/>
      </c>
      <c r="F595" s="53"/>
      <c r="G595" s="53"/>
      <c r="H595" s="54"/>
      <c r="I595" s="53"/>
      <c r="J595" s="53"/>
      <c r="K595" s="53"/>
      <c r="L595" s="53"/>
      <c r="M595" s="53"/>
      <c r="N595" s="144"/>
      <c r="O595" s="141"/>
      <c r="P595" s="53"/>
      <c r="Q595" s="53"/>
      <c r="R595" s="53"/>
      <c r="S595" s="89"/>
    </row>
    <row r="596" spans="2:19" ht="15" customHeight="1" x14ac:dyDescent="0.2">
      <c r="B596" s="143"/>
      <c r="C596" s="100" t="str">
        <f>IFERROR(IF(VLOOKUP(B596,'Job Openings'!$B$5:$I$1005,2,FALSE)=0,"",VLOOKUP(B596,'Job Openings'!$B$5:$I$1005,2,FALSE)),"")</f>
        <v/>
      </c>
      <c r="D596" s="100" t="str">
        <f>IFERROR(IF(VLOOKUP(B596,'Job Openings'!$B$5:$I$1005,3,FALSE)=0,"",VLOOKUP(B596,'Job Openings'!$B$5:$I$1005,3,FALSE)),"")</f>
        <v/>
      </c>
      <c r="E596" s="100" t="str">
        <f>IFERROR(IF(VLOOKUP(B596,'Job Openings'!$B$5:$I$1005,5,FALSE)=0,"",VLOOKUP(B596,'Job Openings'!$B$5:$I$1005,5,FALSE)),"")</f>
        <v/>
      </c>
      <c r="F596" s="53"/>
      <c r="G596" s="53"/>
      <c r="H596" s="54"/>
      <c r="I596" s="53"/>
      <c r="J596" s="53"/>
      <c r="K596" s="53"/>
      <c r="L596" s="53"/>
      <c r="M596" s="53"/>
      <c r="N596" s="144"/>
      <c r="O596" s="141"/>
      <c r="P596" s="53"/>
      <c r="Q596" s="53"/>
      <c r="R596" s="53"/>
      <c r="S596" s="89"/>
    </row>
    <row r="597" spans="2:19" ht="15" customHeight="1" x14ac:dyDescent="0.2">
      <c r="B597" s="143"/>
      <c r="C597" s="100" t="str">
        <f>IFERROR(IF(VLOOKUP(B597,'Job Openings'!$B$5:$I$1005,2,FALSE)=0,"",VLOOKUP(B597,'Job Openings'!$B$5:$I$1005,2,FALSE)),"")</f>
        <v/>
      </c>
      <c r="D597" s="100" t="str">
        <f>IFERROR(IF(VLOOKUP(B597,'Job Openings'!$B$5:$I$1005,3,FALSE)=0,"",VLOOKUP(B597,'Job Openings'!$B$5:$I$1005,3,FALSE)),"")</f>
        <v/>
      </c>
      <c r="E597" s="100" t="str">
        <f>IFERROR(IF(VLOOKUP(B597,'Job Openings'!$B$5:$I$1005,5,FALSE)=0,"",VLOOKUP(B597,'Job Openings'!$B$5:$I$1005,5,FALSE)),"")</f>
        <v/>
      </c>
      <c r="F597" s="53"/>
      <c r="G597" s="53"/>
      <c r="H597" s="54"/>
      <c r="I597" s="53"/>
      <c r="J597" s="53"/>
      <c r="K597" s="53"/>
      <c r="L597" s="53"/>
      <c r="M597" s="53"/>
      <c r="N597" s="144"/>
      <c r="O597" s="141"/>
      <c r="P597" s="53"/>
      <c r="Q597" s="53"/>
      <c r="R597" s="53"/>
      <c r="S597" s="89"/>
    </row>
    <row r="598" spans="2:19" ht="15" customHeight="1" x14ac:dyDescent="0.2">
      <c r="B598" s="143"/>
      <c r="C598" s="100" t="str">
        <f>IFERROR(IF(VLOOKUP(B598,'Job Openings'!$B$5:$I$1005,2,FALSE)=0,"",VLOOKUP(B598,'Job Openings'!$B$5:$I$1005,2,FALSE)),"")</f>
        <v/>
      </c>
      <c r="D598" s="100" t="str">
        <f>IFERROR(IF(VLOOKUP(B598,'Job Openings'!$B$5:$I$1005,3,FALSE)=0,"",VLOOKUP(B598,'Job Openings'!$B$5:$I$1005,3,FALSE)),"")</f>
        <v/>
      </c>
      <c r="E598" s="100" t="str">
        <f>IFERROR(IF(VLOOKUP(B598,'Job Openings'!$B$5:$I$1005,5,FALSE)=0,"",VLOOKUP(B598,'Job Openings'!$B$5:$I$1005,5,FALSE)),"")</f>
        <v/>
      </c>
      <c r="F598" s="53"/>
      <c r="G598" s="53"/>
      <c r="H598" s="54"/>
      <c r="I598" s="53"/>
      <c r="J598" s="53"/>
      <c r="K598" s="53"/>
      <c r="L598" s="53"/>
      <c r="M598" s="53"/>
      <c r="N598" s="144"/>
      <c r="O598" s="141"/>
      <c r="P598" s="53"/>
      <c r="Q598" s="53"/>
      <c r="R598" s="53"/>
      <c r="S598" s="89"/>
    </row>
    <row r="599" spans="2:19" ht="15" customHeight="1" x14ac:dyDescent="0.2">
      <c r="B599" s="143"/>
      <c r="C599" s="100" t="str">
        <f>IFERROR(IF(VLOOKUP(B599,'Job Openings'!$B$5:$I$1005,2,FALSE)=0,"",VLOOKUP(B599,'Job Openings'!$B$5:$I$1005,2,FALSE)),"")</f>
        <v/>
      </c>
      <c r="D599" s="100" t="str">
        <f>IFERROR(IF(VLOOKUP(B599,'Job Openings'!$B$5:$I$1005,3,FALSE)=0,"",VLOOKUP(B599,'Job Openings'!$B$5:$I$1005,3,FALSE)),"")</f>
        <v/>
      </c>
      <c r="E599" s="100" t="str">
        <f>IFERROR(IF(VLOOKUP(B599,'Job Openings'!$B$5:$I$1005,5,FALSE)=0,"",VLOOKUP(B599,'Job Openings'!$B$5:$I$1005,5,FALSE)),"")</f>
        <v/>
      </c>
      <c r="F599" s="53"/>
      <c r="G599" s="53"/>
      <c r="H599" s="54"/>
      <c r="I599" s="53"/>
      <c r="J599" s="53"/>
      <c r="K599" s="53"/>
      <c r="L599" s="53"/>
      <c r="M599" s="53"/>
      <c r="N599" s="144"/>
      <c r="O599" s="141"/>
      <c r="P599" s="53"/>
      <c r="Q599" s="53"/>
      <c r="R599" s="53"/>
      <c r="S599" s="89"/>
    </row>
    <row r="600" spans="2:19" ht="15" customHeight="1" x14ac:dyDescent="0.2">
      <c r="B600" s="143"/>
      <c r="C600" s="100" t="str">
        <f>IFERROR(IF(VLOOKUP(B600,'Job Openings'!$B$5:$I$1005,2,FALSE)=0,"",VLOOKUP(B600,'Job Openings'!$B$5:$I$1005,2,FALSE)),"")</f>
        <v/>
      </c>
      <c r="D600" s="100" t="str">
        <f>IFERROR(IF(VLOOKUP(B600,'Job Openings'!$B$5:$I$1005,3,FALSE)=0,"",VLOOKUP(B600,'Job Openings'!$B$5:$I$1005,3,FALSE)),"")</f>
        <v/>
      </c>
      <c r="E600" s="100" t="str">
        <f>IFERROR(IF(VLOOKUP(B600,'Job Openings'!$B$5:$I$1005,5,FALSE)=0,"",VLOOKUP(B600,'Job Openings'!$B$5:$I$1005,5,FALSE)),"")</f>
        <v/>
      </c>
      <c r="F600" s="53"/>
      <c r="G600" s="53"/>
      <c r="H600" s="54"/>
      <c r="I600" s="53"/>
      <c r="J600" s="53"/>
      <c r="K600" s="53"/>
      <c r="L600" s="53"/>
      <c r="M600" s="53"/>
      <c r="N600" s="144"/>
      <c r="O600" s="141"/>
      <c r="P600" s="53"/>
      <c r="Q600" s="53"/>
      <c r="R600" s="53"/>
      <c r="S600" s="89"/>
    </row>
    <row r="601" spans="2:19" ht="15" customHeight="1" x14ac:dyDescent="0.2">
      <c r="B601" s="143"/>
      <c r="C601" s="100" t="str">
        <f>IFERROR(IF(VLOOKUP(B601,'Job Openings'!$B$5:$I$1005,2,FALSE)=0,"",VLOOKUP(B601,'Job Openings'!$B$5:$I$1005,2,FALSE)),"")</f>
        <v/>
      </c>
      <c r="D601" s="100" t="str">
        <f>IFERROR(IF(VLOOKUP(B601,'Job Openings'!$B$5:$I$1005,3,FALSE)=0,"",VLOOKUP(B601,'Job Openings'!$B$5:$I$1005,3,FALSE)),"")</f>
        <v/>
      </c>
      <c r="E601" s="100" t="str">
        <f>IFERROR(IF(VLOOKUP(B601,'Job Openings'!$B$5:$I$1005,5,FALSE)=0,"",VLOOKUP(B601,'Job Openings'!$B$5:$I$1005,5,FALSE)),"")</f>
        <v/>
      </c>
      <c r="F601" s="53"/>
      <c r="G601" s="53"/>
      <c r="H601" s="54"/>
      <c r="I601" s="53"/>
      <c r="J601" s="53"/>
      <c r="K601" s="53"/>
      <c r="L601" s="53"/>
      <c r="M601" s="53"/>
      <c r="N601" s="144"/>
      <c r="O601" s="141"/>
      <c r="P601" s="53"/>
      <c r="Q601" s="53"/>
      <c r="R601" s="53"/>
      <c r="S601" s="89"/>
    </row>
    <row r="602" spans="2:19" ht="15" customHeight="1" x14ac:dyDescent="0.2">
      <c r="B602" s="143"/>
      <c r="C602" s="100" t="str">
        <f>IFERROR(IF(VLOOKUP(B602,'Job Openings'!$B$5:$I$1005,2,FALSE)=0,"",VLOOKUP(B602,'Job Openings'!$B$5:$I$1005,2,FALSE)),"")</f>
        <v/>
      </c>
      <c r="D602" s="100" t="str">
        <f>IFERROR(IF(VLOOKUP(B602,'Job Openings'!$B$5:$I$1005,3,FALSE)=0,"",VLOOKUP(B602,'Job Openings'!$B$5:$I$1005,3,FALSE)),"")</f>
        <v/>
      </c>
      <c r="E602" s="100" t="str">
        <f>IFERROR(IF(VLOOKUP(B602,'Job Openings'!$B$5:$I$1005,5,FALSE)=0,"",VLOOKUP(B602,'Job Openings'!$B$5:$I$1005,5,FALSE)),"")</f>
        <v/>
      </c>
      <c r="F602" s="53"/>
      <c r="G602" s="53"/>
      <c r="H602" s="54"/>
      <c r="I602" s="53"/>
      <c r="J602" s="53"/>
      <c r="K602" s="53"/>
      <c r="L602" s="53"/>
      <c r="M602" s="53"/>
      <c r="N602" s="144"/>
      <c r="O602" s="141"/>
      <c r="P602" s="53"/>
      <c r="Q602" s="53"/>
      <c r="R602" s="53"/>
      <c r="S602" s="89"/>
    </row>
    <row r="603" spans="2:19" ht="15" customHeight="1" x14ac:dyDescent="0.2">
      <c r="B603" s="143"/>
      <c r="C603" s="100" t="str">
        <f>IFERROR(IF(VLOOKUP(B603,'Job Openings'!$B$5:$I$1005,2,FALSE)=0,"",VLOOKUP(B603,'Job Openings'!$B$5:$I$1005,2,FALSE)),"")</f>
        <v/>
      </c>
      <c r="D603" s="100" t="str">
        <f>IFERROR(IF(VLOOKUP(B603,'Job Openings'!$B$5:$I$1005,3,FALSE)=0,"",VLOOKUP(B603,'Job Openings'!$B$5:$I$1005,3,FALSE)),"")</f>
        <v/>
      </c>
      <c r="E603" s="100" t="str">
        <f>IFERROR(IF(VLOOKUP(B603,'Job Openings'!$B$5:$I$1005,5,FALSE)=0,"",VLOOKUP(B603,'Job Openings'!$B$5:$I$1005,5,FALSE)),"")</f>
        <v/>
      </c>
      <c r="F603" s="53"/>
      <c r="G603" s="53"/>
      <c r="H603" s="54"/>
      <c r="I603" s="53"/>
      <c r="J603" s="53"/>
      <c r="K603" s="53"/>
      <c r="L603" s="53"/>
      <c r="M603" s="53"/>
      <c r="N603" s="144"/>
      <c r="O603" s="141"/>
      <c r="P603" s="53"/>
      <c r="Q603" s="53"/>
      <c r="R603" s="53"/>
      <c r="S603" s="89"/>
    </row>
    <row r="604" spans="2:19" ht="15" customHeight="1" x14ac:dyDescent="0.2">
      <c r="B604" s="143"/>
      <c r="C604" s="100" t="str">
        <f>IFERROR(IF(VLOOKUP(B604,'Job Openings'!$B$5:$I$1005,2,FALSE)=0,"",VLOOKUP(B604,'Job Openings'!$B$5:$I$1005,2,FALSE)),"")</f>
        <v/>
      </c>
      <c r="D604" s="100" t="str">
        <f>IFERROR(IF(VLOOKUP(B604,'Job Openings'!$B$5:$I$1005,3,FALSE)=0,"",VLOOKUP(B604,'Job Openings'!$B$5:$I$1005,3,FALSE)),"")</f>
        <v/>
      </c>
      <c r="E604" s="100" t="str">
        <f>IFERROR(IF(VLOOKUP(B604,'Job Openings'!$B$5:$I$1005,5,FALSE)=0,"",VLOOKUP(B604,'Job Openings'!$B$5:$I$1005,5,FALSE)),"")</f>
        <v/>
      </c>
      <c r="F604" s="53"/>
      <c r="G604" s="53"/>
      <c r="H604" s="54"/>
      <c r="I604" s="53"/>
      <c r="J604" s="53"/>
      <c r="K604" s="53"/>
      <c r="L604" s="53"/>
      <c r="M604" s="53"/>
      <c r="N604" s="144"/>
      <c r="O604" s="141"/>
      <c r="P604" s="53"/>
      <c r="Q604" s="53"/>
      <c r="R604" s="53"/>
      <c r="S604" s="89"/>
    </row>
    <row r="605" spans="2:19" ht="15" customHeight="1" x14ac:dyDescent="0.2">
      <c r="B605" s="143"/>
      <c r="C605" s="100" t="str">
        <f>IFERROR(IF(VLOOKUP(B605,'Job Openings'!$B$5:$I$1005,2,FALSE)=0,"",VLOOKUP(B605,'Job Openings'!$B$5:$I$1005,2,FALSE)),"")</f>
        <v/>
      </c>
      <c r="D605" s="100" t="str">
        <f>IFERROR(IF(VLOOKUP(B605,'Job Openings'!$B$5:$I$1005,3,FALSE)=0,"",VLOOKUP(B605,'Job Openings'!$B$5:$I$1005,3,FALSE)),"")</f>
        <v/>
      </c>
      <c r="E605" s="100" t="str">
        <f>IFERROR(IF(VLOOKUP(B605,'Job Openings'!$B$5:$I$1005,5,FALSE)=0,"",VLOOKUP(B605,'Job Openings'!$B$5:$I$1005,5,FALSE)),"")</f>
        <v/>
      </c>
      <c r="F605" s="53"/>
      <c r="G605" s="53"/>
      <c r="H605" s="54"/>
      <c r="I605" s="53"/>
      <c r="J605" s="53"/>
      <c r="K605" s="53"/>
      <c r="L605" s="53"/>
      <c r="M605" s="53"/>
      <c r="N605" s="144"/>
      <c r="O605" s="141"/>
      <c r="P605" s="53"/>
      <c r="Q605" s="53"/>
      <c r="R605" s="53"/>
      <c r="S605" s="89"/>
    </row>
    <row r="606" spans="2:19" ht="15" customHeight="1" x14ac:dyDescent="0.2">
      <c r="B606" s="143"/>
      <c r="C606" s="100" t="str">
        <f>IFERROR(IF(VLOOKUP(B606,'Job Openings'!$B$5:$I$1005,2,FALSE)=0,"",VLOOKUP(B606,'Job Openings'!$B$5:$I$1005,2,FALSE)),"")</f>
        <v/>
      </c>
      <c r="D606" s="100" t="str">
        <f>IFERROR(IF(VLOOKUP(B606,'Job Openings'!$B$5:$I$1005,3,FALSE)=0,"",VLOOKUP(B606,'Job Openings'!$B$5:$I$1005,3,FALSE)),"")</f>
        <v/>
      </c>
      <c r="E606" s="100" t="str">
        <f>IFERROR(IF(VLOOKUP(B606,'Job Openings'!$B$5:$I$1005,5,FALSE)=0,"",VLOOKUP(B606,'Job Openings'!$B$5:$I$1005,5,FALSE)),"")</f>
        <v/>
      </c>
      <c r="F606" s="53"/>
      <c r="G606" s="53"/>
      <c r="H606" s="54"/>
      <c r="I606" s="53"/>
      <c r="J606" s="53"/>
      <c r="K606" s="53"/>
      <c r="L606" s="53"/>
      <c r="M606" s="53"/>
      <c r="N606" s="144"/>
      <c r="O606" s="141"/>
      <c r="P606" s="53"/>
      <c r="Q606" s="53"/>
      <c r="R606" s="53"/>
      <c r="S606" s="89"/>
    </row>
    <row r="607" spans="2:19" ht="15" customHeight="1" x14ac:dyDescent="0.2">
      <c r="B607" s="143"/>
      <c r="C607" s="100" t="str">
        <f>IFERROR(IF(VLOOKUP(B607,'Job Openings'!$B$5:$I$1005,2,FALSE)=0,"",VLOOKUP(B607,'Job Openings'!$B$5:$I$1005,2,FALSE)),"")</f>
        <v/>
      </c>
      <c r="D607" s="100" t="str">
        <f>IFERROR(IF(VLOOKUP(B607,'Job Openings'!$B$5:$I$1005,3,FALSE)=0,"",VLOOKUP(B607,'Job Openings'!$B$5:$I$1005,3,FALSE)),"")</f>
        <v/>
      </c>
      <c r="E607" s="100" t="str">
        <f>IFERROR(IF(VLOOKUP(B607,'Job Openings'!$B$5:$I$1005,5,FALSE)=0,"",VLOOKUP(B607,'Job Openings'!$B$5:$I$1005,5,FALSE)),"")</f>
        <v/>
      </c>
      <c r="F607" s="53"/>
      <c r="G607" s="53"/>
      <c r="H607" s="54"/>
      <c r="I607" s="53"/>
      <c r="J607" s="53"/>
      <c r="K607" s="53"/>
      <c r="L607" s="53"/>
      <c r="M607" s="53"/>
      <c r="N607" s="144"/>
      <c r="O607" s="141"/>
      <c r="P607" s="53"/>
      <c r="Q607" s="53"/>
      <c r="R607" s="53"/>
      <c r="S607" s="89"/>
    </row>
    <row r="608" spans="2:19" ht="15" customHeight="1" x14ac:dyDescent="0.2">
      <c r="B608" s="143"/>
      <c r="C608" s="100" t="str">
        <f>IFERROR(IF(VLOOKUP(B608,'Job Openings'!$B$5:$I$1005,2,FALSE)=0,"",VLOOKUP(B608,'Job Openings'!$B$5:$I$1005,2,FALSE)),"")</f>
        <v/>
      </c>
      <c r="D608" s="100" t="str">
        <f>IFERROR(IF(VLOOKUP(B608,'Job Openings'!$B$5:$I$1005,3,FALSE)=0,"",VLOOKUP(B608,'Job Openings'!$B$5:$I$1005,3,FALSE)),"")</f>
        <v/>
      </c>
      <c r="E608" s="100" t="str">
        <f>IFERROR(IF(VLOOKUP(B608,'Job Openings'!$B$5:$I$1005,5,FALSE)=0,"",VLOOKUP(B608,'Job Openings'!$B$5:$I$1005,5,FALSE)),"")</f>
        <v/>
      </c>
      <c r="F608" s="53"/>
      <c r="G608" s="53"/>
      <c r="H608" s="54"/>
      <c r="I608" s="53"/>
      <c r="J608" s="53"/>
      <c r="K608" s="53"/>
      <c r="L608" s="53"/>
      <c r="M608" s="53"/>
      <c r="N608" s="144"/>
      <c r="O608" s="141"/>
      <c r="P608" s="53"/>
      <c r="Q608" s="53"/>
      <c r="R608" s="53"/>
      <c r="S608" s="89"/>
    </row>
    <row r="609" spans="2:19" ht="15" customHeight="1" x14ac:dyDescent="0.2">
      <c r="B609" s="143"/>
      <c r="C609" s="100" t="str">
        <f>IFERROR(IF(VLOOKUP(B609,'Job Openings'!$B$5:$I$1005,2,FALSE)=0,"",VLOOKUP(B609,'Job Openings'!$B$5:$I$1005,2,FALSE)),"")</f>
        <v/>
      </c>
      <c r="D609" s="100" t="str">
        <f>IFERROR(IF(VLOOKUP(B609,'Job Openings'!$B$5:$I$1005,3,FALSE)=0,"",VLOOKUP(B609,'Job Openings'!$B$5:$I$1005,3,FALSE)),"")</f>
        <v/>
      </c>
      <c r="E609" s="100" t="str">
        <f>IFERROR(IF(VLOOKUP(B609,'Job Openings'!$B$5:$I$1005,5,FALSE)=0,"",VLOOKUP(B609,'Job Openings'!$B$5:$I$1005,5,FALSE)),"")</f>
        <v/>
      </c>
      <c r="F609" s="53"/>
      <c r="G609" s="53"/>
      <c r="H609" s="54"/>
      <c r="I609" s="53"/>
      <c r="J609" s="53"/>
      <c r="K609" s="53"/>
      <c r="L609" s="53"/>
      <c r="M609" s="53"/>
      <c r="N609" s="144"/>
      <c r="O609" s="141"/>
      <c r="P609" s="53"/>
      <c r="Q609" s="53"/>
      <c r="R609" s="53"/>
      <c r="S609" s="89"/>
    </row>
    <row r="610" spans="2:19" ht="15" customHeight="1" x14ac:dyDescent="0.2">
      <c r="B610" s="143"/>
      <c r="C610" s="100" t="str">
        <f>IFERROR(IF(VLOOKUP(B610,'Job Openings'!$B$5:$I$1005,2,FALSE)=0,"",VLOOKUP(B610,'Job Openings'!$B$5:$I$1005,2,FALSE)),"")</f>
        <v/>
      </c>
      <c r="D610" s="100" t="str">
        <f>IFERROR(IF(VLOOKUP(B610,'Job Openings'!$B$5:$I$1005,3,FALSE)=0,"",VLOOKUP(B610,'Job Openings'!$B$5:$I$1005,3,FALSE)),"")</f>
        <v/>
      </c>
      <c r="E610" s="100" t="str">
        <f>IFERROR(IF(VLOOKUP(B610,'Job Openings'!$B$5:$I$1005,5,FALSE)=0,"",VLOOKUP(B610,'Job Openings'!$B$5:$I$1005,5,FALSE)),"")</f>
        <v/>
      </c>
      <c r="F610" s="53"/>
      <c r="G610" s="53"/>
      <c r="H610" s="54"/>
      <c r="I610" s="53"/>
      <c r="J610" s="53"/>
      <c r="K610" s="53"/>
      <c r="L610" s="53"/>
      <c r="M610" s="53"/>
      <c r="N610" s="144"/>
      <c r="O610" s="141"/>
      <c r="P610" s="53"/>
      <c r="Q610" s="53"/>
      <c r="R610" s="53"/>
      <c r="S610" s="89"/>
    </row>
    <row r="611" spans="2:19" ht="15" customHeight="1" x14ac:dyDescent="0.2">
      <c r="B611" s="143"/>
      <c r="C611" s="100" t="str">
        <f>IFERROR(IF(VLOOKUP(B611,'Job Openings'!$B$5:$I$1005,2,FALSE)=0,"",VLOOKUP(B611,'Job Openings'!$B$5:$I$1005,2,FALSE)),"")</f>
        <v/>
      </c>
      <c r="D611" s="100" t="str">
        <f>IFERROR(IF(VLOOKUP(B611,'Job Openings'!$B$5:$I$1005,3,FALSE)=0,"",VLOOKUP(B611,'Job Openings'!$B$5:$I$1005,3,FALSE)),"")</f>
        <v/>
      </c>
      <c r="E611" s="100" t="str">
        <f>IFERROR(IF(VLOOKUP(B611,'Job Openings'!$B$5:$I$1005,5,FALSE)=0,"",VLOOKUP(B611,'Job Openings'!$B$5:$I$1005,5,FALSE)),"")</f>
        <v/>
      </c>
      <c r="F611" s="53"/>
      <c r="G611" s="53"/>
      <c r="H611" s="54"/>
      <c r="I611" s="53"/>
      <c r="J611" s="53"/>
      <c r="K611" s="53"/>
      <c r="L611" s="53"/>
      <c r="M611" s="53"/>
      <c r="N611" s="144"/>
      <c r="O611" s="141"/>
      <c r="P611" s="53"/>
      <c r="Q611" s="53"/>
      <c r="R611" s="53"/>
      <c r="S611" s="89"/>
    </row>
    <row r="612" spans="2:19" ht="15" customHeight="1" x14ac:dyDescent="0.2">
      <c r="B612" s="143"/>
      <c r="C612" s="100" t="str">
        <f>IFERROR(IF(VLOOKUP(B612,'Job Openings'!$B$5:$I$1005,2,FALSE)=0,"",VLOOKUP(B612,'Job Openings'!$B$5:$I$1005,2,FALSE)),"")</f>
        <v/>
      </c>
      <c r="D612" s="100" t="str">
        <f>IFERROR(IF(VLOOKUP(B612,'Job Openings'!$B$5:$I$1005,3,FALSE)=0,"",VLOOKUP(B612,'Job Openings'!$B$5:$I$1005,3,FALSE)),"")</f>
        <v/>
      </c>
      <c r="E612" s="100" t="str">
        <f>IFERROR(IF(VLOOKUP(B612,'Job Openings'!$B$5:$I$1005,5,FALSE)=0,"",VLOOKUP(B612,'Job Openings'!$B$5:$I$1005,5,FALSE)),"")</f>
        <v/>
      </c>
      <c r="F612" s="53"/>
      <c r="G612" s="53"/>
      <c r="H612" s="54"/>
      <c r="I612" s="53"/>
      <c r="J612" s="53"/>
      <c r="K612" s="53"/>
      <c r="L612" s="53"/>
      <c r="M612" s="53"/>
      <c r="N612" s="144"/>
      <c r="O612" s="141"/>
      <c r="P612" s="53"/>
      <c r="Q612" s="53"/>
      <c r="R612" s="53"/>
      <c r="S612" s="89"/>
    </row>
    <row r="613" spans="2:19" ht="15" customHeight="1" x14ac:dyDescent="0.2">
      <c r="B613" s="143"/>
      <c r="C613" s="100" t="str">
        <f>IFERROR(IF(VLOOKUP(B613,'Job Openings'!$B$5:$I$1005,2,FALSE)=0,"",VLOOKUP(B613,'Job Openings'!$B$5:$I$1005,2,FALSE)),"")</f>
        <v/>
      </c>
      <c r="D613" s="100" t="str">
        <f>IFERROR(IF(VLOOKUP(B613,'Job Openings'!$B$5:$I$1005,3,FALSE)=0,"",VLOOKUP(B613,'Job Openings'!$B$5:$I$1005,3,FALSE)),"")</f>
        <v/>
      </c>
      <c r="E613" s="100" t="str">
        <f>IFERROR(IF(VLOOKUP(B613,'Job Openings'!$B$5:$I$1005,5,FALSE)=0,"",VLOOKUP(B613,'Job Openings'!$B$5:$I$1005,5,FALSE)),"")</f>
        <v/>
      </c>
      <c r="F613" s="53"/>
      <c r="G613" s="53"/>
      <c r="H613" s="54"/>
      <c r="I613" s="53"/>
      <c r="J613" s="53"/>
      <c r="K613" s="53"/>
      <c r="L613" s="53"/>
      <c r="M613" s="53"/>
      <c r="N613" s="144"/>
      <c r="O613" s="141"/>
      <c r="P613" s="53"/>
      <c r="Q613" s="53"/>
      <c r="R613" s="53"/>
      <c r="S613" s="89"/>
    </row>
    <row r="614" spans="2:19" ht="15" customHeight="1" x14ac:dyDescent="0.2">
      <c r="B614" s="143"/>
      <c r="C614" s="100" t="str">
        <f>IFERROR(IF(VLOOKUP(B614,'Job Openings'!$B$5:$I$1005,2,FALSE)=0,"",VLOOKUP(B614,'Job Openings'!$B$5:$I$1005,2,FALSE)),"")</f>
        <v/>
      </c>
      <c r="D614" s="100" t="str">
        <f>IFERROR(IF(VLOOKUP(B614,'Job Openings'!$B$5:$I$1005,3,FALSE)=0,"",VLOOKUP(B614,'Job Openings'!$B$5:$I$1005,3,FALSE)),"")</f>
        <v/>
      </c>
      <c r="E614" s="100" t="str">
        <f>IFERROR(IF(VLOOKUP(B614,'Job Openings'!$B$5:$I$1005,5,FALSE)=0,"",VLOOKUP(B614,'Job Openings'!$B$5:$I$1005,5,FALSE)),"")</f>
        <v/>
      </c>
      <c r="F614" s="53"/>
      <c r="G614" s="53"/>
      <c r="H614" s="54"/>
      <c r="I614" s="53"/>
      <c r="J614" s="53"/>
      <c r="K614" s="53"/>
      <c r="L614" s="53"/>
      <c r="M614" s="53"/>
      <c r="N614" s="144"/>
      <c r="O614" s="141"/>
      <c r="P614" s="53"/>
      <c r="Q614" s="53"/>
      <c r="R614" s="53"/>
      <c r="S614" s="89"/>
    </row>
    <row r="615" spans="2:19" ht="15" customHeight="1" x14ac:dyDescent="0.2">
      <c r="B615" s="143"/>
      <c r="C615" s="100" t="str">
        <f>IFERROR(IF(VLOOKUP(B615,'Job Openings'!$B$5:$I$1005,2,FALSE)=0,"",VLOOKUP(B615,'Job Openings'!$B$5:$I$1005,2,FALSE)),"")</f>
        <v/>
      </c>
      <c r="D615" s="100" t="str">
        <f>IFERROR(IF(VLOOKUP(B615,'Job Openings'!$B$5:$I$1005,3,FALSE)=0,"",VLOOKUP(B615,'Job Openings'!$B$5:$I$1005,3,FALSE)),"")</f>
        <v/>
      </c>
      <c r="E615" s="100" t="str">
        <f>IFERROR(IF(VLOOKUP(B615,'Job Openings'!$B$5:$I$1005,5,FALSE)=0,"",VLOOKUP(B615,'Job Openings'!$B$5:$I$1005,5,FALSE)),"")</f>
        <v/>
      </c>
      <c r="F615" s="53"/>
      <c r="G615" s="53"/>
      <c r="H615" s="54"/>
      <c r="I615" s="53"/>
      <c r="J615" s="53"/>
      <c r="K615" s="53"/>
      <c r="L615" s="53"/>
      <c r="M615" s="53"/>
      <c r="N615" s="144"/>
      <c r="O615" s="141"/>
      <c r="P615" s="53"/>
      <c r="Q615" s="53"/>
      <c r="R615" s="53"/>
      <c r="S615" s="89"/>
    </row>
    <row r="616" spans="2:19" ht="15" customHeight="1" x14ac:dyDescent="0.2">
      <c r="B616" s="143"/>
      <c r="C616" s="100" t="str">
        <f>IFERROR(IF(VLOOKUP(B616,'Job Openings'!$B$5:$I$1005,2,FALSE)=0,"",VLOOKUP(B616,'Job Openings'!$B$5:$I$1005,2,FALSE)),"")</f>
        <v/>
      </c>
      <c r="D616" s="100" t="str">
        <f>IFERROR(IF(VLOOKUP(B616,'Job Openings'!$B$5:$I$1005,3,FALSE)=0,"",VLOOKUP(B616,'Job Openings'!$B$5:$I$1005,3,FALSE)),"")</f>
        <v/>
      </c>
      <c r="E616" s="100" t="str">
        <f>IFERROR(IF(VLOOKUP(B616,'Job Openings'!$B$5:$I$1005,5,FALSE)=0,"",VLOOKUP(B616,'Job Openings'!$B$5:$I$1005,5,FALSE)),"")</f>
        <v/>
      </c>
      <c r="F616" s="53"/>
      <c r="G616" s="53"/>
      <c r="H616" s="54"/>
      <c r="I616" s="53"/>
      <c r="J616" s="53"/>
      <c r="K616" s="53"/>
      <c r="L616" s="53"/>
      <c r="M616" s="53"/>
      <c r="N616" s="144"/>
      <c r="O616" s="141"/>
      <c r="P616" s="53"/>
      <c r="Q616" s="53"/>
      <c r="R616" s="53"/>
      <c r="S616" s="89"/>
    </row>
    <row r="617" spans="2:19" ht="15" customHeight="1" x14ac:dyDescent="0.2">
      <c r="B617" s="143"/>
      <c r="C617" s="100" t="str">
        <f>IFERROR(IF(VLOOKUP(B617,'Job Openings'!$B$5:$I$1005,2,FALSE)=0,"",VLOOKUP(B617,'Job Openings'!$B$5:$I$1005,2,FALSE)),"")</f>
        <v/>
      </c>
      <c r="D617" s="100" t="str">
        <f>IFERROR(IF(VLOOKUP(B617,'Job Openings'!$B$5:$I$1005,3,FALSE)=0,"",VLOOKUP(B617,'Job Openings'!$B$5:$I$1005,3,FALSE)),"")</f>
        <v/>
      </c>
      <c r="E617" s="100" t="str">
        <f>IFERROR(IF(VLOOKUP(B617,'Job Openings'!$B$5:$I$1005,5,FALSE)=0,"",VLOOKUP(B617,'Job Openings'!$B$5:$I$1005,5,FALSE)),"")</f>
        <v/>
      </c>
      <c r="F617" s="53"/>
      <c r="G617" s="53"/>
      <c r="H617" s="54"/>
      <c r="I617" s="53"/>
      <c r="J617" s="53"/>
      <c r="K617" s="53"/>
      <c r="L617" s="53"/>
      <c r="M617" s="53"/>
      <c r="N617" s="144"/>
      <c r="O617" s="141"/>
      <c r="P617" s="53"/>
      <c r="Q617" s="53"/>
      <c r="R617" s="53"/>
      <c r="S617" s="89"/>
    </row>
    <row r="618" spans="2:19" ht="15" customHeight="1" x14ac:dyDescent="0.2">
      <c r="B618" s="143"/>
      <c r="C618" s="100" t="str">
        <f>IFERROR(IF(VLOOKUP(B618,'Job Openings'!$B$5:$I$1005,2,FALSE)=0,"",VLOOKUP(B618,'Job Openings'!$B$5:$I$1005,2,FALSE)),"")</f>
        <v/>
      </c>
      <c r="D618" s="100" t="str">
        <f>IFERROR(IF(VLOOKUP(B618,'Job Openings'!$B$5:$I$1005,3,FALSE)=0,"",VLOOKUP(B618,'Job Openings'!$B$5:$I$1005,3,FALSE)),"")</f>
        <v/>
      </c>
      <c r="E618" s="100" t="str">
        <f>IFERROR(IF(VLOOKUP(B618,'Job Openings'!$B$5:$I$1005,5,FALSE)=0,"",VLOOKUP(B618,'Job Openings'!$B$5:$I$1005,5,FALSE)),"")</f>
        <v/>
      </c>
      <c r="F618" s="53"/>
      <c r="G618" s="53"/>
      <c r="H618" s="54"/>
      <c r="I618" s="53"/>
      <c r="J618" s="53"/>
      <c r="K618" s="53"/>
      <c r="L618" s="53"/>
      <c r="M618" s="53"/>
      <c r="N618" s="144"/>
      <c r="O618" s="141"/>
      <c r="P618" s="53"/>
      <c r="Q618" s="53"/>
      <c r="R618" s="53"/>
      <c r="S618" s="89"/>
    </row>
    <row r="619" spans="2:19" ht="15" customHeight="1" x14ac:dyDescent="0.2">
      <c r="B619" s="143"/>
      <c r="C619" s="100" t="str">
        <f>IFERROR(IF(VLOOKUP(B619,'Job Openings'!$B$5:$I$1005,2,FALSE)=0,"",VLOOKUP(B619,'Job Openings'!$B$5:$I$1005,2,FALSE)),"")</f>
        <v/>
      </c>
      <c r="D619" s="100" t="str">
        <f>IFERROR(IF(VLOOKUP(B619,'Job Openings'!$B$5:$I$1005,3,FALSE)=0,"",VLOOKUP(B619,'Job Openings'!$B$5:$I$1005,3,FALSE)),"")</f>
        <v/>
      </c>
      <c r="E619" s="100" t="str">
        <f>IFERROR(IF(VLOOKUP(B619,'Job Openings'!$B$5:$I$1005,5,FALSE)=0,"",VLOOKUP(B619,'Job Openings'!$B$5:$I$1005,5,FALSE)),"")</f>
        <v/>
      </c>
      <c r="F619" s="53"/>
      <c r="G619" s="53"/>
      <c r="H619" s="54"/>
      <c r="I619" s="53"/>
      <c r="J619" s="53"/>
      <c r="K619" s="53"/>
      <c r="L619" s="53"/>
      <c r="M619" s="53"/>
      <c r="N619" s="144"/>
      <c r="O619" s="141"/>
      <c r="P619" s="53"/>
      <c r="Q619" s="53"/>
      <c r="R619" s="53"/>
      <c r="S619" s="89"/>
    </row>
    <row r="620" spans="2:19" ht="15" customHeight="1" x14ac:dyDescent="0.2">
      <c r="B620" s="143"/>
      <c r="C620" s="100" t="str">
        <f>IFERROR(IF(VLOOKUP(B620,'Job Openings'!$B$5:$I$1005,2,FALSE)=0,"",VLOOKUP(B620,'Job Openings'!$B$5:$I$1005,2,FALSE)),"")</f>
        <v/>
      </c>
      <c r="D620" s="100" t="str">
        <f>IFERROR(IF(VLOOKUP(B620,'Job Openings'!$B$5:$I$1005,3,FALSE)=0,"",VLOOKUP(B620,'Job Openings'!$B$5:$I$1005,3,FALSE)),"")</f>
        <v/>
      </c>
      <c r="E620" s="100" t="str">
        <f>IFERROR(IF(VLOOKUP(B620,'Job Openings'!$B$5:$I$1005,5,FALSE)=0,"",VLOOKUP(B620,'Job Openings'!$B$5:$I$1005,5,FALSE)),"")</f>
        <v/>
      </c>
      <c r="F620" s="53"/>
      <c r="G620" s="53"/>
      <c r="H620" s="54"/>
      <c r="I620" s="53"/>
      <c r="J620" s="53"/>
      <c r="K620" s="53"/>
      <c r="L620" s="53"/>
      <c r="M620" s="53"/>
      <c r="N620" s="144"/>
      <c r="O620" s="141"/>
      <c r="P620" s="53"/>
      <c r="Q620" s="53"/>
      <c r="R620" s="53"/>
      <c r="S620" s="89"/>
    </row>
    <row r="621" spans="2:19" ht="15" customHeight="1" x14ac:dyDescent="0.2">
      <c r="B621" s="143"/>
      <c r="C621" s="100" t="str">
        <f>IFERROR(IF(VLOOKUP(B621,'Job Openings'!$B$5:$I$1005,2,FALSE)=0,"",VLOOKUP(B621,'Job Openings'!$B$5:$I$1005,2,FALSE)),"")</f>
        <v/>
      </c>
      <c r="D621" s="100" t="str">
        <f>IFERROR(IF(VLOOKUP(B621,'Job Openings'!$B$5:$I$1005,3,FALSE)=0,"",VLOOKUP(B621,'Job Openings'!$B$5:$I$1005,3,FALSE)),"")</f>
        <v/>
      </c>
      <c r="E621" s="100" t="str">
        <f>IFERROR(IF(VLOOKUP(B621,'Job Openings'!$B$5:$I$1005,5,FALSE)=0,"",VLOOKUP(B621,'Job Openings'!$B$5:$I$1005,5,FALSE)),"")</f>
        <v/>
      </c>
      <c r="F621" s="53"/>
      <c r="G621" s="53"/>
      <c r="H621" s="54"/>
      <c r="I621" s="53"/>
      <c r="J621" s="53"/>
      <c r="K621" s="53"/>
      <c r="L621" s="53"/>
      <c r="M621" s="53"/>
      <c r="N621" s="144"/>
      <c r="O621" s="141"/>
      <c r="P621" s="53"/>
      <c r="Q621" s="53"/>
      <c r="R621" s="53"/>
      <c r="S621" s="89"/>
    </row>
    <row r="622" spans="2:19" ht="15" customHeight="1" x14ac:dyDescent="0.2">
      <c r="B622" s="143"/>
      <c r="C622" s="100" t="str">
        <f>IFERROR(IF(VLOOKUP(B622,'Job Openings'!$B$5:$I$1005,2,FALSE)=0,"",VLOOKUP(B622,'Job Openings'!$B$5:$I$1005,2,FALSE)),"")</f>
        <v/>
      </c>
      <c r="D622" s="100" t="str">
        <f>IFERROR(IF(VLOOKUP(B622,'Job Openings'!$B$5:$I$1005,3,FALSE)=0,"",VLOOKUP(B622,'Job Openings'!$B$5:$I$1005,3,FALSE)),"")</f>
        <v/>
      </c>
      <c r="E622" s="100" t="str">
        <f>IFERROR(IF(VLOOKUP(B622,'Job Openings'!$B$5:$I$1005,5,FALSE)=0,"",VLOOKUP(B622,'Job Openings'!$B$5:$I$1005,5,FALSE)),"")</f>
        <v/>
      </c>
      <c r="F622" s="53"/>
      <c r="G622" s="53"/>
      <c r="H622" s="54"/>
      <c r="I622" s="53"/>
      <c r="J622" s="53"/>
      <c r="K622" s="53"/>
      <c r="L622" s="53"/>
      <c r="M622" s="53"/>
      <c r="N622" s="144"/>
      <c r="O622" s="141"/>
      <c r="P622" s="53"/>
      <c r="Q622" s="53"/>
      <c r="R622" s="53"/>
      <c r="S622" s="89"/>
    </row>
    <row r="623" spans="2:19" ht="15" customHeight="1" x14ac:dyDescent="0.2">
      <c r="B623" s="143"/>
      <c r="C623" s="100" t="str">
        <f>IFERROR(IF(VLOOKUP(B623,'Job Openings'!$B$5:$I$1005,2,FALSE)=0,"",VLOOKUP(B623,'Job Openings'!$B$5:$I$1005,2,FALSE)),"")</f>
        <v/>
      </c>
      <c r="D623" s="100" t="str">
        <f>IFERROR(IF(VLOOKUP(B623,'Job Openings'!$B$5:$I$1005,3,FALSE)=0,"",VLOOKUP(B623,'Job Openings'!$B$5:$I$1005,3,FALSE)),"")</f>
        <v/>
      </c>
      <c r="E623" s="100" t="str">
        <f>IFERROR(IF(VLOOKUP(B623,'Job Openings'!$B$5:$I$1005,5,FALSE)=0,"",VLOOKUP(B623,'Job Openings'!$B$5:$I$1005,5,FALSE)),"")</f>
        <v/>
      </c>
      <c r="F623" s="53"/>
      <c r="G623" s="53"/>
      <c r="H623" s="54"/>
      <c r="I623" s="53"/>
      <c r="J623" s="53"/>
      <c r="K623" s="53"/>
      <c r="L623" s="53"/>
      <c r="M623" s="53"/>
      <c r="N623" s="144"/>
      <c r="O623" s="141"/>
      <c r="P623" s="53"/>
      <c r="Q623" s="53"/>
      <c r="R623" s="53"/>
      <c r="S623" s="89"/>
    </row>
    <row r="624" spans="2:19" ht="15" customHeight="1" x14ac:dyDescent="0.2">
      <c r="B624" s="143"/>
      <c r="C624" s="100" t="str">
        <f>IFERROR(IF(VLOOKUP(B624,'Job Openings'!$B$5:$I$1005,2,FALSE)=0,"",VLOOKUP(B624,'Job Openings'!$B$5:$I$1005,2,FALSE)),"")</f>
        <v/>
      </c>
      <c r="D624" s="100" t="str">
        <f>IFERROR(IF(VLOOKUP(B624,'Job Openings'!$B$5:$I$1005,3,FALSE)=0,"",VLOOKUP(B624,'Job Openings'!$B$5:$I$1005,3,FALSE)),"")</f>
        <v/>
      </c>
      <c r="E624" s="100" t="str">
        <f>IFERROR(IF(VLOOKUP(B624,'Job Openings'!$B$5:$I$1005,5,FALSE)=0,"",VLOOKUP(B624,'Job Openings'!$B$5:$I$1005,5,FALSE)),"")</f>
        <v/>
      </c>
      <c r="F624" s="53"/>
      <c r="G624" s="53"/>
      <c r="H624" s="54"/>
      <c r="I624" s="53"/>
      <c r="J624" s="53"/>
      <c r="K624" s="53"/>
      <c r="L624" s="53"/>
      <c r="M624" s="53"/>
      <c r="N624" s="144"/>
      <c r="O624" s="141"/>
      <c r="P624" s="53"/>
      <c r="Q624" s="53"/>
      <c r="R624" s="53"/>
      <c r="S624" s="89"/>
    </row>
    <row r="625" spans="2:19" ht="15" customHeight="1" x14ac:dyDescent="0.2">
      <c r="B625" s="143"/>
      <c r="C625" s="100" t="str">
        <f>IFERROR(IF(VLOOKUP(B625,'Job Openings'!$B$5:$I$1005,2,FALSE)=0,"",VLOOKUP(B625,'Job Openings'!$B$5:$I$1005,2,FALSE)),"")</f>
        <v/>
      </c>
      <c r="D625" s="100" t="str">
        <f>IFERROR(IF(VLOOKUP(B625,'Job Openings'!$B$5:$I$1005,3,FALSE)=0,"",VLOOKUP(B625,'Job Openings'!$B$5:$I$1005,3,FALSE)),"")</f>
        <v/>
      </c>
      <c r="E625" s="100" t="str">
        <f>IFERROR(IF(VLOOKUP(B625,'Job Openings'!$B$5:$I$1005,5,FALSE)=0,"",VLOOKUP(B625,'Job Openings'!$B$5:$I$1005,5,FALSE)),"")</f>
        <v/>
      </c>
      <c r="F625" s="53"/>
      <c r="G625" s="53"/>
      <c r="H625" s="54"/>
      <c r="I625" s="53"/>
      <c r="J625" s="53"/>
      <c r="K625" s="53"/>
      <c r="L625" s="53"/>
      <c r="M625" s="53"/>
      <c r="N625" s="144"/>
      <c r="O625" s="141"/>
      <c r="P625" s="53"/>
      <c r="Q625" s="53"/>
      <c r="R625" s="53"/>
      <c r="S625" s="89"/>
    </row>
    <row r="626" spans="2:19" ht="15" customHeight="1" x14ac:dyDescent="0.2">
      <c r="B626" s="143"/>
      <c r="C626" s="100" t="str">
        <f>IFERROR(IF(VLOOKUP(B626,'Job Openings'!$B$5:$I$1005,2,FALSE)=0,"",VLOOKUP(B626,'Job Openings'!$B$5:$I$1005,2,FALSE)),"")</f>
        <v/>
      </c>
      <c r="D626" s="100" t="str">
        <f>IFERROR(IF(VLOOKUP(B626,'Job Openings'!$B$5:$I$1005,3,FALSE)=0,"",VLOOKUP(B626,'Job Openings'!$B$5:$I$1005,3,FALSE)),"")</f>
        <v/>
      </c>
      <c r="E626" s="100" t="str">
        <f>IFERROR(IF(VLOOKUP(B626,'Job Openings'!$B$5:$I$1005,5,FALSE)=0,"",VLOOKUP(B626,'Job Openings'!$B$5:$I$1005,5,FALSE)),"")</f>
        <v/>
      </c>
      <c r="F626" s="53"/>
      <c r="G626" s="53"/>
      <c r="H626" s="54"/>
      <c r="I626" s="53"/>
      <c r="J626" s="53"/>
      <c r="K626" s="53"/>
      <c r="L626" s="53"/>
      <c r="M626" s="53"/>
      <c r="N626" s="144"/>
      <c r="O626" s="141"/>
      <c r="P626" s="53"/>
      <c r="Q626" s="53"/>
      <c r="R626" s="53"/>
      <c r="S626" s="89"/>
    </row>
    <row r="627" spans="2:19" ht="15" customHeight="1" x14ac:dyDescent="0.2">
      <c r="B627" s="143"/>
      <c r="C627" s="100" t="str">
        <f>IFERROR(IF(VLOOKUP(B627,'Job Openings'!$B$5:$I$1005,2,FALSE)=0,"",VLOOKUP(B627,'Job Openings'!$B$5:$I$1005,2,FALSE)),"")</f>
        <v/>
      </c>
      <c r="D627" s="100" t="str">
        <f>IFERROR(IF(VLOOKUP(B627,'Job Openings'!$B$5:$I$1005,3,FALSE)=0,"",VLOOKUP(B627,'Job Openings'!$B$5:$I$1005,3,FALSE)),"")</f>
        <v/>
      </c>
      <c r="E627" s="100" t="str">
        <f>IFERROR(IF(VLOOKUP(B627,'Job Openings'!$B$5:$I$1005,5,FALSE)=0,"",VLOOKUP(B627,'Job Openings'!$B$5:$I$1005,5,FALSE)),"")</f>
        <v/>
      </c>
      <c r="F627" s="53"/>
      <c r="G627" s="53"/>
      <c r="H627" s="54"/>
      <c r="I627" s="53"/>
      <c r="J627" s="53"/>
      <c r="K627" s="53"/>
      <c r="L627" s="53"/>
      <c r="M627" s="53"/>
      <c r="N627" s="144"/>
      <c r="O627" s="141"/>
      <c r="P627" s="53"/>
      <c r="Q627" s="53"/>
      <c r="R627" s="53"/>
      <c r="S627" s="89"/>
    </row>
    <row r="628" spans="2:19" ht="15" customHeight="1" x14ac:dyDescent="0.2">
      <c r="B628" s="143"/>
      <c r="C628" s="100" t="str">
        <f>IFERROR(IF(VLOOKUP(B628,'Job Openings'!$B$5:$I$1005,2,FALSE)=0,"",VLOOKUP(B628,'Job Openings'!$B$5:$I$1005,2,FALSE)),"")</f>
        <v/>
      </c>
      <c r="D628" s="100" t="str">
        <f>IFERROR(IF(VLOOKUP(B628,'Job Openings'!$B$5:$I$1005,3,FALSE)=0,"",VLOOKUP(B628,'Job Openings'!$B$5:$I$1005,3,FALSE)),"")</f>
        <v/>
      </c>
      <c r="E628" s="100" t="str">
        <f>IFERROR(IF(VLOOKUP(B628,'Job Openings'!$B$5:$I$1005,5,FALSE)=0,"",VLOOKUP(B628,'Job Openings'!$B$5:$I$1005,5,FALSE)),"")</f>
        <v/>
      </c>
      <c r="F628" s="53"/>
      <c r="G628" s="53"/>
      <c r="H628" s="54"/>
      <c r="I628" s="53"/>
      <c r="J628" s="53"/>
      <c r="K628" s="53"/>
      <c r="L628" s="53"/>
      <c r="M628" s="53"/>
      <c r="N628" s="144"/>
      <c r="O628" s="141"/>
      <c r="P628" s="53"/>
      <c r="Q628" s="53"/>
      <c r="R628" s="53"/>
      <c r="S628" s="89"/>
    </row>
    <row r="629" spans="2:19" ht="15" customHeight="1" x14ac:dyDescent="0.2">
      <c r="B629" s="143"/>
      <c r="C629" s="100" t="str">
        <f>IFERROR(IF(VLOOKUP(B629,'Job Openings'!$B$5:$I$1005,2,FALSE)=0,"",VLOOKUP(B629,'Job Openings'!$B$5:$I$1005,2,FALSE)),"")</f>
        <v/>
      </c>
      <c r="D629" s="100" t="str">
        <f>IFERROR(IF(VLOOKUP(B629,'Job Openings'!$B$5:$I$1005,3,FALSE)=0,"",VLOOKUP(B629,'Job Openings'!$B$5:$I$1005,3,FALSE)),"")</f>
        <v/>
      </c>
      <c r="E629" s="100" t="str">
        <f>IFERROR(IF(VLOOKUP(B629,'Job Openings'!$B$5:$I$1005,5,FALSE)=0,"",VLOOKUP(B629,'Job Openings'!$B$5:$I$1005,5,FALSE)),"")</f>
        <v/>
      </c>
      <c r="F629" s="53"/>
      <c r="G629" s="53"/>
      <c r="H629" s="54"/>
      <c r="I629" s="53"/>
      <c r="J629" s="53"/>
      <c r="K629" s="53"/>
      <c r="L629" s="53"/>
      <c r="M629" s="53"/>
      <c r="N629" s="144"/>
      <c r="O629" s="141"/>
      <c r="P629" s="53"/>
      <c r="Q629" s="53"/>
      <c r="R629" s="53"/>
      <c r="S629" s="89"/>
    </row>
    <row r="630" spans="2:19" ht="15" customHeight="1" x14ac:dyDescent="0.2">
      <c r="B630" s="143"/>
      <c r="C630" s="100" t="str">
        <f>IFERROR(IF(VLOOKUP(B630,'Job Openings'!$B$5:$I$1005,2,FALSE)=0,"",VLOOKUP(B630,'Job Openings'!$B$5:$I$1005,2,FALSE)),"")</f>
        <v/>
      </c>
      <c r="D630" s="100" t="str">
        <f>IFERROR(IF(VLOOKUP(B630,'Job Openings'!$B$5:$I$1005,3,FALSE)=0,"",VLOOKUP(B630,'Job Openings'!$B$5:$I$1005,3,FALSE)),"")</f>
        <v/>
      </c>
      <c r="E630" s="100" t="str">
        <f>IFERROR(IF(VLOOKUP(B630,'Job Openings'!$B$5:$I$1005,5,FALSE)=0,"",VLOOKUP(B630,'Job Openings'!$B$5:$I$1005,5,FALSE)),"")</f>
        <v/>
      </c>
      <c r="F630" s="53"/>
      <c r="G630" s="53"/>
      <c r="H630" s="54"/>
      <c r="I630" s="53"/>
      <c r="J630" s="53"/>
      <c r="K630" s="53"/>
      <c r="L630" s="53"/>
      <c r="M630" s="53"/>
      <c r="N630" s="144"/>
      <c r="O630" s="141"/>
      <c r="P630" s="53"/>
      <c r="Q630" s="53"/>
      <c r="R630" s="53"/>
      <c r="S630" s="89"/>
    </row>
    <row r="631" spans="2:19" ht="15" customHeight="1" x14ac:dyDescent="0.2">
      <c r="B631" s="143"/>
      <c r="C631" s="100" t="str">
        <f>IFERROR(IF(VLOOKUP(B631,'Job Openings'!$B$5:$I$1005,2,FALSE)=0,"",VLOOKUP(B631,'Job Openings'!$B$5:$I$1005,2,FALSE)),"")</f>
        <v/>
      </c>
      <c r="D631" s="100" t="str">
        <f>IFERROR(IF(VLOOKUP(B631,'Job Openings'!$B$5:$I$1005,3,FALSE)=0,"",VLOOKUP(B631,'Job Openings'!$B$5:$I$1005,3,FALSE)),"")</f>
        <v/>
      </c>
      <c r="E631" s="100" t="str">
        <f>IFERROR(IF(VLOOKUP(B631,'Job Openings'!$B$5:$I$1005,5,FALSE)=0,"",VLOOKUP(B631,'Job Openings'!$B$5:$I$1005,5,FALSE)),"")</f>
        <v/>
      </c>
      <c r="F631" s="53"/>
      <c r="G631" s="53"/>
      <c r="H631" s="54"/>
      <c r="I631" s="53"/>
      <c r="J631" s="53"/>
      <c r="K631" s="53"/>
      <c r="L631" s="53"/>
      <c r="M631" s="53"/>
      <c r="N631" s="144"/>
      <c r="O631" s="141"/>
      <c r="P631" s="53"/>
      <c r="Q631" s="53"/>
      <c r="R631" s="53"/>
      <c r="S631" s="89"/>
    </row>
    <row r="632" spans="2:19" ht="15" customHeight="1" x14ac:dyDescent="0.2">
      <c r="B632" s="143"/>
      <c r="C632" s="100" t="str">
        <f>IFERROR(IF(VLOOKUP(B632,'Job Openings'!$B$5:$I$1005,2,FALSE)=0,"",VLOOKUP(B632,'Job Openings'!$B$5:$I$1005,2,FALSE)),"")</f>
        <v/>
      </c>
      <c r="D632" s="100" t="str">
        <f>IFERROR(IF(VLOOKUP(B632,'Job Openings'!$B$5:$I$1005,3,FALSE)=0,"",VLOOKUP(B632,'Job Openings'!$B$5:$I$1005,3,FALSE)),"")</f>
        <v/>
      </c>
      <c r="E632" s="100" t="str">
        <f>IFERROR(IF(VLOOKUP(B632,'Job Openings'!$B$5:$I$1005,5,FALSE)=0,"",VLOOKUP(B632,'Job Openings'!$B$5:$I$1005,5,FALSE)),"")</f>
        <v/>
      </c>
      <c r="F632" s="53"/>
      <c r="G632" s="53"/>
      <c r="H632" s="54"/>
      <c r="I632" s="53"/>
      <c r="J632" s="53"/>
      <c r="K632" s="53"/>
      <c r="L632" s="53"/>
      <c r="M632" s="53"/>
      <c r="N632" s="144"/>
      <c r="O632" s="141"/>
      <c r="P632" s="53"/>
      <c r="Q632" s="53"/>
      <c r="R632" s="53"/>
      <c r="S632" s="89"/>
    </row>
    <row r="633" spans="2:19" ht="15" customHeight="1" x14ac:dyDescent="0.2">
      <c r="B633" s="143"/>
      <c r="C633" s="100" t="str">
        <f>IFERROR(IF(VLOOKUP(B633,'Job Openings'!$B$5:$I$1005,2,FALSE)=0,"",VLOOKUP(B633,'Job Openings'!$B$5:$I$1005,2,FALSE)),"")</f>
        <v/>
      </c>
      <c r="D633" s="100" t="str">
        <f>IFERROR(IF(VLOOKUP(B633,'Job Openings'!$B$5:$I$1005,3,FALSE)=0,"",VLOOKUP(B633,'Job Openings'!$B$5:$I$1005,3,FALSE)),"")</f>
        <v/>
      </c>
      <c r="E633" s="100" t="str">
        <f>IFERROR(IF(VLOOKUP(B633,'Job Openings'!$B$5:$I$1005,5,FALSE)=0,"",VLOOKUP(B633,'Job Openings'!$B$5:$I$1005,5,FALSE)),"")</f>
        <v/>
      </c>
      <c r="F633" s="53"/>
      <c r="G633" s="53"/>
      <c r="H633" s="54"/>
      <c r="I633" s="53"/>
      <c r="J633" s="53"/>
      <c r="K633" s="53"/>
      <c r="L633" s="53"/>
      <c r="M633" s="53"/>
      <c r="N633" s="144"/>
      <c r="O633" s="141"/>
      <c r="P633" s="53"/>
      <c r="Q633" s="53"/>
      <c r="R633" s="53"/>
      <c r="S633" s="89"/>
    </row>
    <row r="634" spans="2:19" ht="15" customHeight="1" x14ac:dyDescent="0.2">
      <c r="B634" s="143"/>
      <c r="C634" s="100" t="str">
        <f>IFERROR(IF(VLOOKUP(B634,'Job Openings'!$B$5:$I$1005,2,FALSE)=0,"",VLOOKUP(B634,'Job Openings'!$B$5:$I$1005,2,FALSE)),"")</f>
        <v/>
      </c>
      <c r="D634" s="100" t="str">
        <f>IFERROR(IF(VLOOKUP(B634,'Job Openings'!$B$5:$I$1005,3,FALSE)=0,"",VLOOKUP(B634,'Job Openings'!$B$5:$I$1005,3,FALSE)),"")</f>
        <v/>
      </c>
      <c r="E634" s="100" t="str">
        <f>IFERROR(IF(VLOOKUP(B634,'Job Openings'!$B$5:$I$1005,5,FALSE)=0,"",VLOOKUP(B634,'Job Openings'!$B$5:$I$1005,5,FALSE)),"")</f>
        <v/>
      </c>
      <c r="F634" s="53"/>
      <c r="G634" s="53"/>
      <c r="H634" s="54"/>
      <c r="I634" s="53"/>
      <c r="J634" s="53"/>
      <c r="K634" s="53"/>
      <c r="L634" s="53"/>
      <c r="M634" s="53"/>
      <c r="N634" s="144"/>
      <c r="O634" s="141"/>
      <c r="P634" s="53"/>
      <c r="Q634" s="53"/>
      <c r="R634" s="53"/>
      <c r="S634" s="89"/>
    </row>
    <row r="635" spans="2:19" ht="15" customHeight="1" x14ac:dyDescent="0.2">
      <c r="B635" s="143"/>
      <c r="C635" s="100" t="str">
        <f>IFERROR(IF(VLOOKUP(B635,'Job Openings'!$B$5:$I$1005,2,FALSE)=0,"",VLOOKUP(B635,'Job Openings'!$B$5:$I$1005,2,FALSE)),"")</f>
        <v/>
      </c>
      <c r="D635" s="100" t="str">
        <f>IFERROR(IF(VLOOKUP(B635,'Job Openings'!$B$5:$I$1005,3,FALSE)=0,"",VLOOKUP(B635,'Job Openings'!$B$5:$I$1005,3,FALSE)),"")</f>
        <v/>
      </c>
      <c r="E635" s="100" t="str">
        <f>IFERROR(IF(VLOOKUP(B635,'Job Openings'!$B$5:$I$1005,5,FALSE)=0,"",VLOOKUP(B635,'Job Openings'!$B$5:$I$1005,5,FALSE)),"")</f>
        <v/>
      </c>
      <c r="F635" s="53"/>
      <c r="G635" s="53"/>
      <c r="H635" s="54"/>
      <c r="I635" s="53"/>
      <c r="J635" s="53"/>
      <c r="K635" s="53"/>
      <c r="L635" s="53"/>
      <c r="M635" s="53"/>
      <c r="N635" s="144"/>
      <c r="O635" s="141"/>
      <c r="P635" s="53"/>
      <c r="Q635" s="53"/>
      <c r="R635" s="53"/>
      <c r="S635" s="89"/>
    </row>
    <row r="636" spans="2:19" ht="15" customHeight="1" x14ac:dyDescent="0.2">
      <c r="B636" s="143"/>
      <c r="C636" s="100" t="str">
        <f>IFERROR(IF(VLOOKUP(B636,'Job Openings'!$B$5:$I$1005,2,FALSE)=0,"",VLOOKUP(B636,'Job Openings'!$B$5:$I$1005,2,FALSE)),"")</f>
        <v/>
      </c>
      <c r="D636" s="100" t="str">
        <f>IFERROR(IF(VLOOKUP(B636,'Job Openings'!$B$5:$I$1005,3,FALSE)=0,"",VLOOKUP(B636,'Job Openings'!$B$5:$I$1005,3,FALSE)),"")</f>
        <v/>
      </c>
      <c r="E636" s="100" t="str">
        <f>IFERROR(IF(VLOOKUP(B636,'Job Openings'!$B$5:$I$1005,5,FALSE)=0,"",VLOOKUP(B636,'Job Openings'!$B$5:$I$1005,5,FALSE)),"")</f>
        <v/>
      </c>
      <c r="F636" s="53"/>
      <c r="G636" s="53"/>
      <c r="H636" s="54"/>
      <c r="I636" s="53"/>
      <c r="J636" s="53"/>
      <c r="K636" s="53"/>
      <c r="L636" s="53"/>
      <c r="M636" s="53"/>
      <c r="N636" s="144"/>
      <c r="O636" s="141"/>
      <c r="P636" s="53"/>
      <c r="Q636" s="53"/>
      <c r="R636" s="53"/>
      <c r="S636" s="89"/>
    </row>
    <row r="637" spans="2:19" ht="15" customHeight="1" x14ac:dyDescent="0.2">
      <c r="B637" s="143"/>
      <c r="C637" s="100" t="str">
        <f>IFERROR(IF(VLOOKUP(B637,'Job Openings'!$B$5:$I$1005,2,FALSE)=0,"",VLOOKUP(B637,'Job Openings'!$B$5:$I$1005,2,FALSE)),"")</f>
        <v/>
      </c>
      <c r="D637" s="100" t="str">
        <f>IFERROR(IF(VLOOKUP(B637,'Job Openings'!$B$5:$I$1005,3,FALSE)=0,"",VLOOKUP(B637,'Job Openings'!$B$5:$I$1005,3,FALSE)),"")</f>
        <v/>
      </c>
      <c r="E637" s="100" t="str">
        <f>IFERROR(IF(VLOOKUP(B637,'Job Openings'!$B$5:$I$1005,5,FALSE)=0,"",VLOOKUP(B637,'Job Openings'!$B$5:$I$1005,5,FALSE)),"")</f>
        <v/>
      </c>
      <c r="F637" s="53"/>
      <c r="G637" s="53"/>
      <c r="H637" s="54"/>
      <c r="I637" s="53"/>
      <c r="J637" s="53"/>
      <c r="K637" s="53"/>
      <c r="L637" s="53"/>
      <c r="M637" s="53"/>
      <c r="N637" s="144"/>
      <c r="O637" s="141"/>
      <c r="P637" s="53"/>
      <c r="Q637" s="53"/>
      <c r="R637" s="53"/>
      <c r="S637" s="89"/>
    </row>
    <row r="638" spans="2:19" ht="15" customHeight="1" x14ac:dyDescent="0.2">
      <c r="B638" s="143"/>
      <c r="C638" s="100" t="str">
        <f>IFERROR(IF(VLOOKUP(B638,'Job Openings'!$B$5:$I$1005,2,FALSE)=0,"",VLOOKUP(B638,'Job Openings'!$B$5:$I$1005,2,FALSE)),"")</f>
        <v/>
      </c>
      <c r="D638" s="100" t="str">
        <f>IFERROR(IF(VLOOKUP(B638,'Job Openings'!$B$5:$I$1005,3,FALSE)=0,"",VLOOKUP(B638,'Job Openings'!$B$5:$I$1005,3,FALSE)),"")</f>
        <v/>
      </c>
      <c r="E638" s="100" t="str">
        <f>IFERROR(IF(VLOOKUP(B638,'Job Openings'!$B$5:$I$1005,5,FALSE)=0,"",VLOOKUP(B638,'Job Openings'!$B$5:$I$1005,5,FALSE)),"")</f>
        <v/>
      </c>
      <c r="F638" s="53"/>
      <c r="G638" s="53"/>
      <c r="H638" s="54"/>
      <c r="I638" s="53"/>
      <c r="J638" s="53"/>
      <c r="K638" s="53"/>
      <c r="L638" s="53"/>
      <c r="M638" s="53"/>
      <c r="N638" s="144"/>
      <c r="O638" s="141"/>
      <c r="P638" s="53"/>
      <c r="Q638" s="53"/>
      <c r="R638" s="53"/>
      <c r="S638" s="89"/>
    </row>
    <row r="639" spans="2:19" ht="15" customHeight="1" x14ac:dyDescent="0.2">
      <c r="B639" s="143"/>
      <c r="C639" s="100" t="str">
        <f>IFERROR(IF(VLOOKUP(B639,'Job Openings'!$B$5:$I$1005,2,FALSE)=0,"",VLOOKUP(B639,'Job Openings'!$B$5:$I$1005,2,FALSE)),"")</f>
        <v/>
      </c>
      <c r="D639" s="100" t="str">
        <f>IFERROR(IF(VLOOKUP(B639,'Job Openings'!$B$5:$I$1005,3,FALSE)=0,"",VLOOKUP(B639,'Job Openings'!$B$5:$I$1005,3,FALSE)),"")</f>
        <v/>
      </c>
      <c r="E639" s="100" t="str">
        <f>IFERROR(IF(VLOOKUP(B639,'Job Openings'!$B$5:$I$1005,5,FALSE)=0,"",VLOOKUP(B639,'Job Openings'!$B$5:$I$1005,5,FALSE)),"")</f>
        <v/>
      </c>
      <c r="F639" s="53"/>
      <c r="G639" s="53"/>
      <c r="H639" s="54"/>
      <c r="I639" s="53"/>
      <c r="J639" s="53"/>
      <c r="K639" s="53"/>
      <c r="L639" s="53"/>
      <c r="M639" s="53"/>
      <c r="N639" s="144"/>
      <c r="O639" s="141"/>
      <c r="P639" s="53"/>
      <c r="Q639" s="53"/>
      <c r="R639" s="53"/>
      <c r="S639" s="89"/>
    </row>
    <row r="640" spans="2:19" ht="15" customHeight="1" x14ac:dyDescent="0.2">
      <c r="B640" s="143"/>
      <c r="C640" s="100" t="str">
        <f>IFERROR(IF(VLOOKUP(B640,'Job Openings'!$B$5:$I$1005,2,FALSE)=0,"",VLOOKUP(B640,'Job Openings'!$B$5:$I$1005,2,FALSE)),"")</f>
        <v/>
      </c>
      <c r="D640" s="100" t="str">
        <f>IFERROR(IF(VLOOKUP(B640,'Job Openings'!$B$5:$I$1005,3,FALSE)=0,"",VLOOKUP(B640,'Job Openings'!$B$5:$I$1005,3,FALSE)),"")</f>
        <v/>
      </c>
      <c r="E640" s="100" t="str">
        <f>IFERROR(IF(VLOOKUP(B640,'Job Openings'!$B$5:$I$1005,5,FALSE)=0,"",VLOOKUP(B640,'Job Openings'!$B$5:$I$1005,5,FALSE)),"")</f>
        <v/>
      </c>
      <c r="F640" s="53"/>
      <c r="G640" s="53"/>
      <c r="H640" s="54"/>
      <c r="I640" s="53"/>
      <c r="J640" s="53"/>
      <c r="K640" s="53"/>
      <c r="L640" s="53"/>
      <c r="M640" s="53"/>
      <c r="N640" s="144"/>
      <c r="O640" s="141"/>
      <c r="P640" s="53"/>
      <c r="Q640" s="53"/>
      <c r="R640" s="53"/>
      <c r="S640" s="89"/>
    </row>
    <row r="641" spans="2:19" ht="15" customHeight="1" x14ac:dyDescent="0.2">
      <c r="B641" s="143"/>
      <c r="C641" s="100" t="str">
        <f>IFERROR(IF(VLOOKUP(B641,'Job Openings'!$B$5:$I$1005,2,FALSE)=0,"",VLOOKUP(B641,'Job Openings'!$B$5:$I$1005,2,FALSE)),"")</f>
        <v/>
      </c>
      <c r="D641" s="100" t="str">
        <f>IFERROR(IF(VLOOKUP(B641,'Job Openings'!$B$5:$I$1005,3,FALSE)=0,"",VLOOKUP(B641,'Job Openings'!$B$5:$I$1005,3,FALSE)),"")</f>
        <v/>
      </c>
      <c r="E641" s="100" t="str">
        <f>IFERROR(IF(VLOOKUP(B641,'Job Openings'!$B$5:$I$1005,5,FALSE)=0,"",VLOOKUP(B641,'Job Openings'!$B$5:$I$1005,5,FALSE)),"")</f>
        <v/>
      </c>
      <c r="F641" s="53"/>
      <c r="G641" s="53"/>
      <c r="H641" s="54"/>
      <c r="I641" s="53"/>
      <c r="J641" s="53"/>
      <c r="K641" s="53"/>
      <c r="L641" s="53"/>
      <c r="M641" s="53"/>
      <c r="N641" s="144"/>
      <c r="O641" s="141"/>
      <c r="P641" s="53"/>
      <c r="Q641" s="53"/>
      <c r="R641" s="53"/>
      <c r="S641" s="89"/>
    </row>
    <row r="642" spans="2:19" ht="15" customHeight="1" x14ac:dyDescent="0.2">
      <c r="B642" s="143"/>
      <c r="C642" s="100" t="str">
        <f>IFERROR(IF(VLOOKUP(B642,'Job Openings'!$B$5:$I$1005,2,FALSE)=0,"",VLOOKUP(B642,'Job Openings'!$B$5:$I$1005,2,FALSE)),"")</f>
        <v/>
      </c>
      <c r="D642" s="100" t="str">
        <f>IFERROR(IF(VLOOKUP(B642,'Job Openings'!$B$5:$I$1005,3,FALSE)=0,"",VLOOKUP(B642,'Job Openings'!$B$5:$I$1005,3,FALSE)),"")</f>
        <v/>
      </c>
      <c r="E642" s="100" t="str">
        <f>IFERROR(IF(VLOOKUP(B642,'Job Openings'!$B$5:$I$1005,5,FALSE)=0,"",VLOOKUP(B642,'Job Openings'!$B$5:$I$1005,5,FALSE)),"")</f>
        <v/>
      </c>
      <c r="F642" s="53"/>
      <c r="G642" s="53"/>
      <c r="H642" s="54"/>
      <c r="I642" s="53"/>
      <c r="J642" s="53"/>
      <c r="K642" s="53"/>
      <c r="L642" s="53"/>
      <c r="M642" s="53"/>
      <c r="N642" s="144"/>
      <c r="O642" s="141"/>
      <c r="P642" s="53"/>
      <c r="Q642" s="53"/>
      <c r="R642" s="53"/>
      <c r="S642" s="89"/>
    </row>
    <row r="643" spans="2:19" ht="15" customHeight="1" x14ac:dyDescent="0.2">
      <c r="B643" s="143"/>
      <c r="C643" s="100" t="str">
        <f>IFERROR(IF(VLOOKUP(B643,'Job Openings'!$B$5:$I$1005,2,FALSE)=0,"",VLOOKUP(B643,'Job Openings'!$B$5:$I$1005,2,FALSE)),"")</f>
        <v/>
      </c>
      <c r="D643" s="100" t="str">
        <f>IFERROR(IF(VLOOKUP(B643,'Job Openings'!$B$5:$I$1005,3,FALSE)=0,"",VLOOKUP(B643,'Job Openings'!$B$5:$I$1005,3,FALSE)),"")</f>
        <v/>
      </c>
      <c r="E643" s="100" t="str">
        <f>IFERROR(IF(VLOOKUP(B643,'Job Openings'!$B$5:$I$1005,5,FALSE)=0,"",VLOOKUP(B643,'Job Openings'!$B$5:$I$1005,5,FALSE)),"")</f>
        <v/>
      </c>
      <c r="F643" s="53"/>
      <c r="G643" s="53"/>
      <c r="H643" s="54"/>
      <c r="I643" s="53"/>
      <c r="J643" s="53"/>
      <c r="K643" s="53"/>
      <c r="L643" s="53"/>
      <c r="M643" s="53"/>
      <c r="N643" s="144"/>
      <c r="O643" s="141"/>
      <c r="P643" s="53"/>
      <c r="Q643" s="53"/>
      <c r="R643" s="53"/>
      <c r="S643" s="89"/>
    </row>
    <row r="644" spans="2:19" ht="15" customHeight="1" x14ac:dyDescent="0.2">
      <c r="B644" s="143"/>
      <c r="C644" s="100" t="str">
        <f>IFERROR(IF(VLOOKUP(B644,'Job Openings'!$B$5:$I$1005,2,FALSE)=0,"",VLOOKUP(B644,'Job Openings'!$B$5:$I$1005,2,FALSE)),"")</f>
        <v/>
      </c>
      <c r="D644" s="100" t="str">
        <f>IFERROR(IF(VLOOKUP(B644,'Job Openings'!$B$5:$I$1005,3,FALSE)=0,"",VLOOKUP(B644,'Job Openings'!$B$5:$I$1005,3,FALSE)),"")</f>
        <v/>
      </c>
      <c r="E644" s="100" t="str">
        <f>IFERROR(IF(VLOOKUP(B644,'Job Openings'!$B$5:$I$1005,5,FALSE)=0,"",VLOOKUP(B644,'Job Openings'!$B$5:$I$1005,5,FALSE)),"")</f>
        <v/>
      </c>
      <c r="F644" s="53"/>
      <c r="G644" s="53"/>
      <c r="H644" s="54"/>
      <c r="I644" s="53"/>
      <c r="J644" s="53"/>
      <c r="K644" s="53"/>
      <c r="L644" s="53"/>
      <c r="M644" s="53"/>
      <c r="N644" s="144"/>
      <c r="O644" s="141"/>
      <c r="P644" s="53"/>
      <c r="Q644" s="53"/>
      <c r="R644" s="53"/>
      <c r="S644" s="89"/>
    </row>
    <row r="645" spans="2:19" ht="15" customHeight="1" x14ac:dyDescent="0.2">
      <c r="B645" s="143"/>
      <c r="C645" s="100" t="str">
        <f>IFERROR(IF(VLOOKUP(B645,'Job Openings'!$B$5:$I$1005,2,FALSE)=0,"",VLOOKUP(B645,'Job Openings'!$B$5:$I$1005,2,FALSE)),"")</f>
        <v/>
      </c>
      <c r="D645" s="100" t="str">
        <f>IFERROR(IF(VLOOKUP(B645,'Job Openings'!$B$5:$I$1005,3,FALSE)=0,"",VLOOKUP(B645,'Job Openings'!$B$5:$I$1005,3,FALSE)),"")</f>
        <v/>
      </c>
      <c r="E645" s="100" t="str">
        <f>IFERROR(IF(VLOOKUP(B645,'Job Openings'!$B$5:$I$1005,5,FALSE)=0,"",VLOOKUP(B645,'Job Openings'!$B$5:$I$1005,5,FALSE)),"")</f>
        <v/>
      </c>
      <c r="F645" s="53"/>
      <c r="G645" s="53"/>
      <c r="H645" s="54"/>
      <c r="I645" s="53"/>
      <c r="J645" s="53"/>
      <c r="K645" s="53"/>
      <c r="L645" s="53"/>
      <c r="M645" s="53"/>
      <c r="N645" s="144"/>
      <c r="O645" s="141"/>
      <c r="P645" s="53"/>
      <c r="Q645" s="53"/>
      <c r="R645" s="53"/>
      <c r="S645" s="89"/>
    </row>
    <row r="646" spans="2:19" ht="15" customHeight="1" x14ac:dyDescent="0.2">
      <c r="B646" s="143"/>
      <c r="C646" s="100" t="str">
        <f>IFERROR(IF(VLOOKUP(B646,'Job Openings'!$B$5:$I$1005,2,FALSE)=0,"",VLOOKUP(B646,'Job Openings'!$B$5:$I$1005,2,FALSE)),"")</f>
        <v/>
      </c>
      <c r="D646" s="100" t="str">
        <f>IFERROR(IF(VLOOKUP(B646,'Job Openings'!$B$5:$I$1005,3,FALSE)=0,"",VLOOKUP(B646,'Job Openings'!$B$5:$I$1005,3,FALSE)),"")</f>
        <v/>
      </c>
      <c r="E646" s="100" t="str">
        <f>IFERROR(IF(VLOOKUP(B646,'Job Openings'!$B$5:$I$1005,5,FALSE)=0,"",VLOOKUP(B646,'Job Openings'!$B$5:$I$1005,5,FALSE)),"")</f>
        <v/>
      </c>
      <c r="F646" s="53"/>
      <c r="G646" s="53"/>
      <c r="H646" s="54"/>
      <c r="I646" s="53"/>
      <c r="J646" s="53"/>
      <c r="K646" s="53"/>
      <c r="L646" s="53"/>
      <c r="M646" s="53"/>
      <c r="N646" s="144"/>
      <c r="O646" s="141"/>
      <c r="P646" s="53"/>
      <c r="Q646" s="53"/>
      <c r="R646" s="53"/>
      <c r="S646" s="89"/>
    </row>
    <row r="647" spans="2:19" ht="15" customHeight="1" x14ac:dyDescent="0.2">
      <c r="B647" s="143"/>
      <c r="C647" s="100" t="str">
        <f>IFERROR(IF(VLOOKUP(B647,'Job Openings'!$B$5:$I$1005,2,FALSE)=0,"",VLOOKUP(B647,'Job Openings'!$B$5:$I$1005,2,FALSE)),"")</f>
        <v/>
      </c>
      <c r="D647" s="100" t="str">
        <f>IFERROR(IF(VLOOKUP(B647,'Job Openings'!$B$5:$I$1005,3,FALSE)=0,"",VLOOKUP(B647,'Job Openings'!$B$5:$I$1005,3,FALSE)),"")</f>
        <v/>
      </c>
      <c r="E647" s="100" t="str">
        <f>IFERROR(IF(VLOOKUP(B647,'Job Openings'!$B$5:$I$1005,5,FALSE)=0,"",VLOOKUP(B647,'Job Openings'!$B$5:$I$1005,5,FALSE)),"")</f>
        <v/>
      </c>
      <c r="F647" s="53"/>
      <c r="G647" s="53"/>
      <c r="H647" s="54"/>
      <c r="I647" s="53"/>
      <c r="J647" s="53"/>
      <c r="K647" s="53"/>
      <c r="L647" s="53"/>
      <c r="M647" s="53"/>
      <c r="N647" s="144"/>
      <c r="O647" s="141"/>
      <c r="P647" s="53"/>
      <c r="Q647" s="53"/>
      <c r="R647" s="53"/>
      <c r="S647" s="89"/>
    </row>
    <row r="648" spans="2:19" ht="15" customHeight="1" x14ac:dyDescent="0.2">
      <c r="B648" s="143"/>
      <c r="C648" s="100" t="str">
        <f>IFERROR(IF(VLOOKUP(B648,'Job Openings'!$B$5:$I$1005,2,FALSE)=0,"",VLOOKUP(B648,'Job Openings'!$B$5:$I$1005,2,FALSE)),"")</f>
        <v/>
      </c>
      <c r="D648" s="100" t="str">
        <f>IFERROR(IF(VLOOKUP(B648,'Job Openings'!$B$5:$I$1005,3,FALSE)=0,"",VLOOKUP(B648,'Job Openings'!$B$5:$I$1005,3,FALSE)),"")</f>
        <v/>
      </c>
      <c r="E648" s="100" t="str">
        <f>IFERROR(IF(VLOOKUP(B648,'Job Openings'!$B$5:$I$1005,5,FALSE)=0,"",VLOOKUP(B648,'Job Openings'!$B$5:$I$1005,5,FALSE)),"")</f>
        <v/>
      </c>
      <c r="F648" s="53"/>
      <c r="G648" s="53"/>
      <c r="H648" s="54"/>
      <c r="I648" s="53"/>
      <c r="J648" s="53"/>
      <c r="K648" s="53"/>
      <c r="L648" s="53"/>
      <c r="M648" s="53"/>
      <c r="N648" s="144"/>
      <c r="O648" s="141"/>
      <c r="P648" s="53"/>
      <c r="Q648" s="53"/>
      <c r="R648" s="53"/>
      <c r="S648" s="89"/>
    </row>
    <row r="649" spans="2:19" ht="15" customHeight="1" x14ac:dyDescent="0.2">
      <c r="B649" s="143"/>
      <c r="C649" s="100" t="str">
        <f>IFERROR(IF(VLOOKUP(B649,'Job Openings'!$B$5:$I$1005,2,FALSE)=0,"",VLOOKUP(B649,'Job Openings'!$B$5:$I$1005,2,FALSE)),"")</f>
        <v/>
      </c>
      <c r="D649" s="100" t="str">
        <f>IFERROR(IF(VLOOKUP(B649,'Job Openings'!$B$5:$I$1005,3,FALSE)=0,"",VLOOKUP(B649,'Job Openings'!$B$5:$I$1005,3,FALSE)),"")</f>
        <v/>
      </c>
      <c r="E649" s="100" t="str">
        <f>IFERROR(IF(VLOOKUP(B649,'Job Openings'!$B$5:$I$1005,5,FALSE)=0,"",VLOOKUP(B649,'Job Openings'!$B$5:$I$1005,5,FALSE)),"")</f>
        <v/>
      </c>
      <c r="F649" s="53"/>
      <c r="G649" s="53"/>
      <c r="H649" s="54"/>
      <c r="I649" s="53"/>
      <c r="J649" s="53"/>
      <c r="K649" s="53"/>
      <c r="L649" s="53"/>
      <c r="M649" s="53"/>
      <c r="N649" s="144"/>
      <c r="O649" s="141"/>
      <c r="P649" s="53"/>
      <c r="Q649" s="53"/>
      <c r="R649" s="53"/>
      <c r="S649" s="89"/>
    </row>
    <row r="650" spans="2:19" ht="15" customHeight="1" x14ac:dyDescent="0.2">
      <c r="B650" s="143"/>
      <c r="C650" s="100" t="str">
        <f>IFERROR(IF(VLOOKUP(B650,'Job Openings'!$B$5:$I$1005,2,FALSE)=0,"",VLOOKUP(B650,'Job Openings'!$B$5:$I$1005,2,FALSE)),"")</f>
        <v/>
      </c>
      <c r="D650" s="100" t="str">
        <f>IFERROR(IF(VLOOKUP(B650,'Job Openings'!$B$5:$I$1005,3,FALSE)=0,"",VLOOKUP(B650,'Job Openings'!$B$5:$I$1005,3,FALSE)),"")</f>
        <v/>
      </c>
      <c r="E650" s="100" t="str">
        <f>IFERROR(IF(VLOOKUP(B650,'Job Openings'!$B$5:$I$1005,5,FALSE)=0,"",VLOOKUP(B650,'Job Openings'!$B$5:$I$1005,5,FALSE)),"")</f>
        <v/>
      </c>
      <c r="F650" s="53"/>
      <c r="G650" s="53"/>
      <c r="H650" s="54"/>
      <c r="I650" s="53"/>
      <c r="J650" s="53"/>
      <c r="K650" s="53"/>
      <c r="L650" s="53"/>
      <c r="M650" s="53"/>
      <c r="N650" s="144"/>
      <c r="O650" s="141"/>
      <c r="P650" s="53"/>
      <c r="Q650" s="53"/>
      <c r="R650" s="53"/>
      <c r="S650" s="89"/>
    </row>
    <row r="651" spans="2:19" ht="15" customHeight="1" x14ac:dyDescent="0.2">
      <c r="B651" s="143"/>
      <c r="C651" s="100" t="str">
        <f>IFERROR(IF(VLOOKUP(B651,'Job Openings'!$B$5:$I$1005,2,FALSE)=0,"",VLOOKUP(B651,'Job Openings'!$B$5:$I$1005,2,FALSE)),"")</f>
        <v/>
      </c>
      <c r="D651" s="100" t="str">
        <f>IFERROR(IF(VLOOKUP(B651,'Job Openings'!$B$5:$I$1005,3,FALSE)=0,"",VLOOKUP(B651,'Job Openings'!$B$5:$I$1005,3,FALSE)),"")</f>
        <v/>
      </c>
      <c r="E651" s="100" t="str">
        <f>IFERROR(IF(VLOOKUP(B651,'Job Openings'!$B$5:$I$1005,5,FALSE)=0,"",VLOOKUP(B651,'Job Openings'!$B$5:$I$1005,5,FALSE)),"")</f>
        <v/>
      </c>
      <c r="F651" s="53"/>
      <c r="G651" s="53"/>
      <c r="H651" s="54"/>
      <c r="I651" s="53"/>
      <c r="J651" s="53"/>
      <c r="K651" s="53"/>
      <c r="L651" s="53"/>
      <c r="M651" s="53"/>
      <c r="N651" s="144"/>
      <c r="O651" s="141"/>
      <c r="P651" s="53"/>
      <c r="Q651" s="53"/>
      <c r="R651" s="53"/>
      <c r="S651" s="89"/>
    </row>
    <row r="652" spans="2:19" ht="15" customHeight="1" x14ac:dyDescent="0.2">
      <c r="B652" s="143"/>
      <c r="C652" s="100" t="str">
        <f>IFERROR(IF(VLOOKUP(B652,'Job Openings'!$B$5:$I$1005,2,FALSE)=0,"",VLOOKUP(B652,'Job Openings'!$B$5:$I$1005,2,FALSE)),"")</f>
        <v/>
      </c>
      <c r="D652" s="100" t="str">
        <f>IFERROR(IF(VLOOKUP(B652,'Job Openings'!$B$5:$I$1005,3,FALSE)=0,"",VLOOKUP(B652,'Job Openings'!$B$5:$I$1005,3,FALSE)),"")</f>
        <v/>
      </c>
      <c r="E652" s="100" t="str">
        <f>IFERROR(IF(VLOOKUP(B652,'Job Openings'!$B$5:$I$1005,5,FALSE)=0,"",VLOOKUP(B652,'Job Openings'!$B$5:$I$1005,5,FALSE)),"")</f>
        <v/>
      </c>
      <c r="F652" s="53"/>
      <c r="G652" s="53"/>
      <c r="H652" s="54"/>
      <c r="I652" s="53"/>
      <c r="J652" s="53"/>
      <c r="K652" s="53"/>
      <c r="L652" s="53"/>
      <c r="M652" s="53"/>
      <c r="N652" s="144"/>
      <c r="O652" s="141"/>
      <c r="P652" s="53"/>
      <c r="Q652" s="53"/>
      <c r="R652" s="53"/>
      <c r="S652" s="89"/>
    </row>
    <row r="653" spans="2:19" ht="15" customHeight="1" x14ac:dyDescent="0.2">
      <c r="B653" s="143"/>
      <c r="C653" s="100" t="str">
        <f>IFERROR(IF(VLOOKUP(B653,'Job Openings'!$B$5:$I$1005,2,FALSE)=0,"",VLOOKUP(B653,'Job Openings'!$B$5:$I$1005,2,FALSE)),"")</f>
        <v/>
      </c>
      <c r="D653" s="100" t="str">
        <f>IFERROR(IF(VLOOKUP(B653,'Job Openings'!$B$5:$I$1005,3,FALSE)=0,"",VLOOKUP(B653,'Job Openings'!$B$5:$I$1005,3,FALSE)),"")</f>
        <v/>
      </c>
      <c r="E653" s="100" t="str">
        <f>IFERROR(IF(VLOOKUP(B653,'Job Openings'!$B$5:$I$1005,5,FALSE)=0,"",VLOOKUP(B653,'Job Openings'!$B$5:$I$1005,5,FALSE)),"")</f>
        <v/>
      </c>
      <c r="F653" s="53"/>
      <c r="G653" s="53"/>
      <c r="H653" s="54"/>
      <c r="I653" s="53"/>
      <c r="J653" s="53"/>
      <c r="K653" s="53"/>
      <c r="L653" s="53"/>
      <c r="M653" s="53"/>
      <c r="N653" s="144"/>
      <c r="O653" s="141"/>
      <c r="P653" s="53"/>
      <c r="Q653" s="53"/>
      <c r="R653" s="53"/>
      <c r="S653" s="89"/>
    </row>
    <row r="654" spans="2:19" ht="15" customHeight="1" x14ac:dyDescent="0.2">
      <c r="B654" s="143"/>
      <c r="C654" s="100" t="str">
        <f>IFERROR(IF(VLOOKUP(B654,'Job Openings'!$B$5:$I$1005,2,FALSE)=0,"",VLOOKUP(B654,'Job Openings'!$B$5:$I$1005,2,FALSE)),"")</f>
        <v/>
      </c>
      <c r="D654" s="100" t="str">
        <f>IFERROR(IF(VLOOKUP(B654,'Job Openings'!$B$5:$I$1005,3,FALSE)=0,"",VLOOKUP(B654,'Job Openings'!$B$5:$I$1005,3,FALSE)),"")</f>
        <v/>
      </c>
      <c r="E654" s="100" t="str">
        <f>IFERROR(IF(VLOOKUP(B654,'Job Openings'!$B$5:$I$1005,5,FALSE)=0,"",VLOOKUP(B654,'Job Openings'!$B$5:$I$1005,5,FALSE)),"")</f>
        <v/>
      </c>
      <c r="F654" s="53"/>
      <c r="G654" s="53"/>
      <c r="H654" s="54"/>
      <c r="I654" s="53"/>
      <c r="J654" s="53"/>
      <c r="K654" s="53"/>
      <c r="L654" s="53"/>
      <c r="M654" s="53"/>
      <c r="N654" s="144"/>
      <c r="O654" s="141"/>
      <c r="P654" s="53"/>
      <c r="Q654" s="53"/>
      <c r="R654" s="53"/>
      <c r="S654" s="89"/>
    </row>
    <row r="655" spans="2:19" ht="15" customHeight="1" x14ac:dyDescent="0.2">
      <c r="B655" s="143"/>
      <c r="C655" s="100" t="str">
        <f>IFERROR(IF(VLOOKUP(B655,'Job Openings'!$B$5:$I$1005,2,FALSE)=0,"",VLOOKUP(B655,'Job Openings'!$B$5:$I$1005,2,FALSE)),"")</f>
        <v/>
      </c>
      <c r="D655" s="100" t="str">
        <f>IFERROR(IF(VLOOKUP(B655,'Job Openings'!$B$5:$I$1005,3,FALSE)=0,"",VLOOKUP(B655,'Job Openings'!$B$5:$I$1005,3,FALSE)),"")</f>
        <v/>
      </c>
      <c r="E655" s="100" t="str">
        <f>IFERROR(IF(VLOOKUP(B655,'Job Openings'!$B$5:$I$1005,5,FALSE)=0,"",VLOOKUP(B655,'Job Openings'!$B$5:$I$1005,5,FALSE)),"")</f>
        <v/>
      </c>
      <c r="F655" s="53"/>
      <c r="G655" s="53"/>
      <c r="H655" s="54"/>
      <c r="I655" s="53"/>
      <c r="J655" s="53"/>
      <c r="K655" s="53"/>
      <c r="L655" s="53"/>
      <c r="M655" s="53"/>
      <c r="N655" s="144"/>
      <c r="O655" s="141"/>
      <c r="P655" s="53"/>
      <c r="Q655" s="53"/>
      <c r="R655" s="53"/>
      <c r="S655" s="89"/>
    </row>
    <row r="656" spans="2:19" ht="15" customHeight="1" x14ac:dyDescent="0.2">
      <c r="B656" s="143"/>
      <c r="C656" s="100" t="str">
        <f>IFERROR(IF(VLOOKUP(B656,'Job Openings'!$B$5:$I$1005,2,FALSE)=0,"",VLOOKUP(B656,'Job Openings'!$B$5:$I$1005,2,FALSE)),"")</f>
        <v/>
      </c>
      <c r="D656" s="100" t="str">
        <f>IFERROR(IF(VLOOKUP(B656,'Job Openings'!$B$5:$I$1005,3,FALSE)=0,"",VLOOKUP(B656,'Job Openings'!$B$5:$I$1005,3,FALSE)),"")</f>
        <v/>
      </c>
      <c r="E656" s="100" t="str">
        <f>IFERROR(IF(VLOOKUP(B656,'Job Openings'!$B$5:$I$1005,5,FALSE)=0,"",VLOOKUP(B656,'Job Openings'!$B$5:$I$1005,5,FALSE)),"")</f>
        <v/>
      </c>
      <c r="F656" s="53"/>
      <c r="G656" s="53"/>
      <c r="H656" s="54"/>
      <c r="I656" s="53"/>
      <c r="J656" s="53"/>
      <c r="K656" s="53"/>
      <c r="L656" s="53"/>
      <c r="M656" s="53"/>
      <c r="N656" s="144"/>
      <c r="O656" s="141"/>
      <c r="P656" s="53"/>
      <c r="Q656" s="53"/>
      <c r="R656" s="53"/>
      <c r="S656" s="89"/>
    </row>
    <row r="657" spans="2:19" ht="15" customHeight="1" x14ac:dyDescent="0.2">
      <c r="B657" s="143"/>
      <c r="C657" s="100" t="str">
        <f>IFERROR(IF(VLOOKUP(B657,'Job Openings'!$B$5:$I$1005,2,FALSE)=0,"",VLOOKUP(B657,'Job Openings'!$B$5:$I$1005,2,FALSE)),"")</f>
        <v/>
      </c>
      <c r="D657" s="100" t="str">
        <f>IFERROR(IF(VLOOKUP(B657,'Job Openings'!$B$5:$I$1005,3,FALSE)=0,"",VLOOKUP(B657,'Job Openings'!$B$5:$I$1005,3,FALSE)),"")</f>
        <v/>
      </c>
      <c r="E657" s="100" t="str">
        <f>IFERROR(IF(VLOOKUP(B657,'Job Openings'!$B$5:$I$1005,5,FALSE)=0,"",VLOOKUP(B657,'Job Openings'!$B$5:$I$1005,5,FALSE)),"")</f>
        <v/>
      </c>
      <c r="F657" s="53"/>
      <c r="G657" s="53"/>
      <c r="H657" s="54"/>
      <c r="I657" s="53"/>
      <c r="J657" s="53"/>
      <c r="K657" s="53"/>
      <c r="L657" s="53"/>
      <c r="M657" s="53"/>
      <c r="N657" s="144"/>
      <c r="O657" s="141"/>
      <c r="P657" s="53"/>
      <c r="Q657" s="53"/>
      <c r="R657" s="53"/>
      <c r="S657" s="89"/>
    </row>
    <row r="658" spans="2:19" ht="15" customHeight="1" x14ac:dyDescent="0.2">
      <c r="B658" s="143"/>
      <c r="C658" s="100" t="str">
        <f>IFERROR(IF(VLOOKUP(B658,'Job Openings'!$B$5:$I$1005,2,FALSE)=0,"",VLOOKUP(B658,'Job Openings'!$B$5:$I$1005,2,FALSE)),"")</f>
        <v/>
      </c>
      <c r="D658" s="100" t="str">
        <f>IFERROR(IF(VLOOKUP(B658,'Job Openings'!$B$5:$I$1005,3,FALSE)=0,"",VLOOKUP(B658,'Job Openings'!$B$5:$I$1005,3,FALSE)),"")</f>
        <v/>
      </c>
      <c r="E658" s="100" t="str">
        <f>IFERROR(IF(VLOOKUP(B658,'Job Openings'!$B$5:$I$1005,5,FALSE)=0,"",VLOOKUP(B658,'Job Openings'!$B$5:$I$1005,5,FALSE)),"")</f>
        <v/>
      </c>
      <c r="F658" s="53"/>
      <c r="G658" s="53"/>
      <c r="H658" s="54"/>
      <c r="I658" s="53"/>
      <c r="J658" s="53"/>
      <c r="K658" s="53"/>
      <c r="L658" s="53"/>
      <c r="M658" s="53"/>
      <c r="N658" s="144"/>
      <c r="O658" s="141"/>
      <c r="P658" s="53"/>
      <c r="Q658" s="53"/>
      <c r="R658" s="53"/>
      <c r="S658" s="89"/>
    </row>
    <row r="659" spans="2:19" ht="15" customHeight="1" x14ac:dyDescent="0.2">
      <c r="B659" s="143"/>
      <c r="C659" s="100" t="str">
        <f>IFERROR(IF(VLOOKUP(B659,'Job Openings'!$B$5:$I$1005,2,FALSE)=0,"",VLOOKUP(B659,'Job Openings'!$B$5:$I$1005,2,FALSE)),"")</f>
        <v/>
      </c>
      <c r="D659" s="100" t="str">
        <f>IFERROR(IF(VLOOKUP(B659,'Job Openings'!$B$5:$I$1005,3,FALSE)=0,"",VLOOKUP(B659,'Job Openings'!$B$5:$I$1005,3,FALSE)),"")</f>
        <v/>
      </c>
      <c r="E659" s="100" t="str">
        <f>IFERROR(IF(VLOOKUP(B659,'Job Openings'!$B$5:$I$1005,5,FALSE)=0,"",VLOOKUP(B659,'Job Openings'!$B$5:$I$1005,5,FALSE)),"")</f>
        <v/>
      </c>
      <c r="F659" s="53"/>
      <c r="G659" s="53"/>
      <c r="H659" s="54"/>
      <c r="I659" s="53"/>
      <c r="J659" s="53"/>
      <c r="K659" s="53"/>
      <c r="L659" s="53"/>
      <c r="M659" s="53"/>
      <c r="N659" s="144"/>
      <c r="O659" s="141"/>
      <c r="P659" s="53"/>
      <c r="Q659" s="53"/>
      <c r="R659" s="53"/>
      <c r="S659" s="89"/>
    </row>
    <row r="660" spans="2:19" ht="15" customHeight="1" x14ac:dyDescent="0.2">
      <c r="B660" s="143"/>
      <c r="C660" s="100" t="str">
        <f>IFERROR(IF(VLOOKUP(B660,'Job Openings'!$B$5:$I$1005,2,FALSE)=0,"",VLOOKUP(B660,'Job Openings'!$B$5:$I$1005,2,FALSE)),"")</f>
        <v/>
      </c>
      <c r="D660" s="100" t="str">
        <f>IFERROR(IF(VLOOKUP(B660,'Job Openings'!$B$5:$I$1005,3,FALSE)=0,"",VLOOKUP(B660,'Job Openings'!$B$5:$I$1005,3,FALSE)),"")</f>
        <v/>
      </c>
      <c r="E660" s="100" t="str">
        <f>IFERROR(IF(VLOOKUP(B660,'Job Openings'!$B$5:$I$1005,5,FALSE)=0,"",VLOOKUP(B660,'Job Openings'!$B$5:$I$1005,5,FALSE)),"")</f>
        <v/>
      </c>
      <c r="F660" s="53"/>
      <c r="G660" s="53"/>
      <c r="H660" s="54"/>
      <c r="I660" s="53"/>
      <c r="J660" s="53"/>
      <c r="K660" s="53"/>
      <c r="L660" s="53"/>
      <c r="M660" s="53"/>
      <c r="N660" s="144"/>
      <c r="O660" s="141"/>
      <c r="P660" s="53"/>
      <c r="Q660" s="53"/>
      <c r="R660" s="53"/>
      <c r="S660" s="89"/>
    </row>
    <row r="661" spans="2:19" ht="15" customHeight="1" x14ac:dyDescent="0.2">
      <c r="B661" s="143"/>
      <c r="C661" s="100" t="str">
        <f>IFERROR(IF(VLOOKUP(B661,'Job Openings'!$B$5:$I$1005,2,FALSE)=0,"",VLOOKUP(B661,'Job Openings'!$B$5:$I$1005,2,FALSE)),"")</f>
        <v/>
      </c>
      <c r="D661" s="100" t="str">
        <f>IFERROR(IF(VLOOKUP(B661,'Job Openings'!$B$5:$I$1005,3,FALSE)=0,"",VLOOKUP(B661,'Job Openings'!$B$5:$I$1005,3,FALSE)),"")</f>
        <v/>
      </c>
      <c r="E661" s="100" t="str">
        <f>IFERROR(IF(VLOOKUP(B661,'Job Openings'!$B$5:$I$1005,5,FALSE)=0,"",VLOOKUP(B661,'Job Openings'!$B$5:$I$1005,5,FALSE)),"")</f>
        <v/>
      </c>
      <c r="F661" s="53"/>
      <c r="G661" s="53"/>
      <c r="H661" s="54"/>
      <c r="I661" s="53"/>
      <c r="J661" s="53"/>
      <c r="K661" s="53"/>
      <c r="L661" s="53"/>
      <c r="M661" s="53"/>
      <c r="N661" s="144"/>
      <c r="O661" s="141"/>
      <c r="P661" s="53"/>
      <c r="Q661" s="53"/>
      <c r="R661" s="53"/>
      <c r="S661" s="89"/>
    </row>
    <row r="662" spans="2:19" ht="15" customHeight="1" x14ac:dyDescent="0.2">
      <c r="B662" s="143"/>
      <c r="C662" s="100" t="str">
        <f>IFERROR(IF(VLOOKUP(B662,'Job Openings'!$B$5:$I$1005,2,FALSE)=0,"",VLOOKUP(B662,'Job Openings'!$B$5:$I$1005,2,FALSE)),"")</f>
        <v/>
      </c>
      <c r="D662" s="100" t="str">
        <f>IFERROR(IF(VLOOKUP(B662,'Job Openings'!$B$5:$I$1005,3,FALSE)=0,"",VLOOKUP(B662,'Job Openings'!$B$5:$I$1005,3,FALSE)),"")</f>
        <v/>
      </c>
      <c r="E662" s="100" t="str">
        <f>IFERROR(IF(VLOOKUP(B662,'Job Openings'!$B$5:$I$1005,5,FALSE)=0,"",VLOOKUP(B662,'Job Openings'!$B$5:$I$1005,5,FALSE)),"")</f>
        <v/>
      </c>
      <c r="F662" s="53"/>
      <c r="G662" s="53"/>
      <c r="H662" s="54"/>
      <c r="I662" s="53"/>
      <c r="J662" s="53"/>
      <c r="K662" s="53"/>
      <c r="L662" s="53"/>
      <c r="M662" s="53"/>
      <c r="N662" s="144"/>
      <c r="O662" s="141"/>
      <c r="P662" s="53"/>
      <c r="Q662" s="53"/>
      <c r="R662" s="53"/>
      <c r="S662" s="89"/>
    </row>
    <row r="663" spans="2:19" ht="15" customHeight="1" x14ac:dyDescent="0.2">
      <c r="B663" s="143"/>
      <c r="C663" s="100" t="str">
        <f>IFERROR(IF(VLOOKUP(B663,'Job Openings'!$B$5:$I$1005,2,FALSE)=0,"",VLOOKUP(B663,'Job Openings'!$B$5:$I$1005,2,FALSE)),"")</f>
        <v/>
      </c>
      <c r="D663" s="100" t="str">
        <f>IFERROR(IF(VLOOKUP(B663,'Job Openings'!$B$5:$I$1005,3,FALSE)=0,"",VLOOKUP(B663,'Job Openings'!$B$5:$I$1005,3,FALSE)),"")</f>
        <v/>
      </c>
      <c r="E663" s="100" t="str">
        <f>IFERROR(IF(VLOOKUP(B663,'Job Openings'!$B$5:$I$1005,5,FALSE)=0,"",VLOOKUP(B663,'Job Openings'!$B$5:$I$1005,5,FALSE)),"")</f>
        <v/>
      </c>
      <c r="F663" s="53"/>
      <c r="G663" s="53"/>
      <c r="H663" s="54"/>
      <c r="I663" s="53"/>
      <c r="J663" s="53"/>
      <c r="K663" s="53"/>
      <c r="L663" s="53"/>
      <c r="M663" s="53"/>
      <c r="N663" s="144"/>
      <c r="O663" s="141"/>
      <c r="P663" s="53"/>
      <c r="Q663" s="53"/>
      <c r="R663" s="53"/>
      <c r="S663" s="89"/>
    </row>
    <row r="664" spans="2:19" ht="15" customHeight="1" x14ac:dyDescent="0.2">
      <c r="B664" s="143"/>
      <c r="C664" s="100" t="str">
        <f>IFERROR(IF(VLOOKUP(B664,'Job Openings'!$B$5:$I$1005,2,FALSE)=0,"",VLOOKUP(B664,'Job Openings'!$B$5:$I$1005,2,FALSE)),"")</f>
        <v/>
      </c>
      <c r="D664" s="100" t="str">
        <f>IFERROR(IF(VLOOKUP(B664,'Job Openings'!$B$5:$I$1005,3,FALSE)=0,"",VLOOKUP(B664,'Job Openings'!$B$5:$I$1005,3,FALSE)),"")</f>
        <v/>
      </c>
      <c r="E664" s="100" t="str">
        <f>IFERROR(IF(VLOOKUP(B664,'Job Openings'!$B$5:$I$1005,5,FALSE)=0,"",VLOOKUP(B664,'Job Openings'!$B$5:$I$1005,5,FALSE)),"")</f>
        <v/>
      </c>
      <c r="F664" s="53"/>
      <c r="G664" s="53"/>
      <c r="H664" s="54"/>
      <c r="I664" s="53"/>
      <c r="J664" s="53"/>
      <c r="K664" s="53"/>
      <c r="L664" s="53"/>
      <c r="M664" s="53"/>
      <c r="N664" s="144"/>
      <c r="O664" s="141"/>
      <c r="P664" s="53"/>
      <c r="Q664" s="53"/>
      <c r="R664" s="53"/>
      <c r="S664" s="89"/>
    </row>
    <row r="665" spans="2:19" ht="15" customHeight="1" x14ac:dyDescent="0.2">
      <c r="B665" s="143"/>
      <c r="C665" s="100" t="str">
        <f>IFERROR(IF(VLOOKUP(B665,'Job Openings'!$B$5:$I$1005,2,FALSE)=0,"",VLOOKUP(B665,'Job Openings'!$B$5:$I$1005,2,FALSE)),"")</f>
        <v/>
      </c>
      <c r="D665" s="100" t="str">
        <f>IFERROR(IF(VLOOKUP(B665,'Job Openings'!$B$5:$I$1005,3,FALSE)=0,"",VLOOKUP(B665,'Job Openings'!$B$5:$I$1005,3,FALSE)),"")</f>
        <v/>
      </c>
      <c r="E665" s="100" t="str">
        <f>IFERROR(IF(VLOOKUP(B665,'Job Openings'!$B$5:$I$1005,5,FALSE)=0,"",VLOOKUP(B665,'Job Openings'!$B$5:$I$1005,5,FALSE)),"")</f>
        <v/>
      </c>
      <c r="F665" s="53"/>
      <c r="G665" s="53"/>
      <c r="H665" s="54"/>
      <c r="I665" s="53"/>
      <c r="J665" s="53"/>
      <c r="K665" s="53"/>
      <c r="L665" s="53"/>
      <c r="M665" s="53"/>
      <c r="N665" s="144"/>
      <c r="O665" s="141"/>
      <c r="P665" s="53"/>
      <c r="Q665" s="53"/>
      <c r="R665" s="53"/>
      <c r="S665" s="89"/>
    </row>
    <row r="666" spans="2:19" ht="15" customHeight="1" x14ac:dyDescent="0.2">
      <c r="B666" s="143"/>
      <c r="C666" s="100" t="str">
        <f>IFERROR(IF(VLOOKUP(B666,'Job Openings'!$B$5:$I$1005,2,FALSE)=0,"",VLOOKUP(B666,'Job Openings'!$B$5:$I$1005,2,FALSE)),"")</f>
        <v/>
      </c>
      <c r="D666" s="100" t="str">
        <f>IFERROR(IF(VLOOKUP(B666,'Job Openings'!$B$5:$I$1005,3,FALSE)=0,"",VLOOKUP(B666,'Job Openings'!$B$5:$I$1005,3,FALSE)),"")</f>
        <v/>
      </c>
      <c r="E666" s="100" t="str">
        <f>IFERROR(IF(VLOOKUP(B666,'Job Openings'!$B$5:$I$1005,5,FALSE)=0,"",VLOOKUP(B666,'Job Openings'!$B$5:$I$1005,5,FALSE)),"")</f>
        <v/>
      </c>
      <c r="F666" s="53"/>
      <c r="G666" s="53"/>
      <c r="H666" s="54"/>
      <c r="I666" s="53"/>
      <c r="J666" s="53"/>
      <c r="K666" s="53"/>
      <c r="L666" s="53"/>
      <c r="M666" s="53"/>
      <c r="N666" s="144"/>
      <c r="O666" s="141"/>
      <c r="P666" s="53"/>
      <c r="Q666" s="53"/>
      <c r="R666" s="53"/>
      <c r="S666" s="89"/>
    </row>
    <row r="667" spans="2:19" ht="15" customHeight="1" x14ac:dyDescent="0.2">
      <c r="B667" s="143"/>
      <c r="C667" s="100" t="str">
        <f>IFERROR(IF(VLOOKUP(B667,'Job Openings'!$B$5:$I$1005,2,FALSE)=0,"",VLOOKUP(B667,'Job Openings'!$B$5:$I$1005,2,FALSE)),"")</f>
        <v/>
      </c>
      <c r="D667" s="100" t="str">
        <f>IFERROR(IF(VLOOKUP(B667,'Job Openings'!$B$5:$I$1005,3,FALSE)=0,"",VLOOKUP(B667,'Job Openings'!$B$5:$I$1005,3,FALSE)),"")</f>
        <v/>
      </c>
      <c r="E667" s="100" t="str">
        <f>IFERROR(IF(VLOOKUP(B667,'Job Openings'!$B$5:$I$1005,5,FALSE)=0,"",VLOOKUP(B667,'Job Openings'!$B$5:$I$1005,5,FALSE)),"")</f>
        <v/>
      </c>
      <c r="F667" s="53"/>
      <c r="G667" s="53"/>
      <c r="H667" s="54"/>
      <c r="I667" s="53"/>
      <c r="J667" s="53"/>
      <c r="K667" s="53"/>
      <c r="L667" s="53"/>
      <c r="M667" s="53"/>
      <c r="N667" s="144"/>
      <c r="O667" s="141"/>
      <c r="P667" s="53"/>
      <c r="Q667" s="53"/>
      <c r="R667" s="53"/>
      <c r="S667" s="89"/>
    </row>
    <row r="668" spans="2:19" ht="15" customHeight="1" x14ac:dyDescent="0.2">
      <c r="B668" s="143"/>
      <c r="C668" s="100" t="str">
        <f>IFERROR(IF(VLOOKUP(B668,'Job Openings'!$B$5:$I$1005,2,FALSE)=0,"",VLOOKUP(B668,'Job Openings'!$B$5:$I$1005,2,FALSE)),"")</f>
        <v/>
      </c>
      <c r="D668" s="100" t="str">
        <f>IFERROR(IF(VLOOKUP(B668,'Job Openings'!$B$5:$I$1005,3,FALSE)=0,"",VLOOKUP(B668,'Job Openings'!$B$5:$I$1005,3,FALSE)),"")</f>
        <v/>
      </c>
      <c r="E668" s="100" t="str">
        <f>IFERROR(IF(VLOOKUP(B668,'Job Openings'!$B$5:$I$1005,5,FALSE)=0,"",VLOOKUP(B668,'Job Openings'!$B$5:$I$1005,5,FALSE)),"")</f>
        <v/>
      </c>
      <c r="F668" s="53"/>
      <c r="G668" s="53"/>
      <c r="H668" s="54"/>
      <c r="I668" s="53"/>
      <c r="J668" s="53"/>
      <c r="K668" s="53"/>
      <c r="L668" s="53"/>
      <c r="M668" s="53"/>
      <c r="N668" s="144"/>
      <c r="O668" s="141"/>
      <c r="P668" s="53"/>
      <c r="Q668" s="53"/>
      <c r="R668" s="53"/>
      <c r="S668" s="89"/>
    </row>
    <row r="669" spans="2:19" ht="15" customHeight="1" x14ac:dyDescent="0.2">
      <c r="B669" s="143"/>
      <c r="C669" s="100" t="str">
        <f>IFERROR(IF(VLOOKUP(B669,'Job Openings'!$B$5:$I$1005,2,FALSE)=0,"",VLOOKUP(B669,'Job Openings'!$B$5:$I$1005,2,FALSE)),"")</f>
        <v/>
      </c>
      <c r="D669" s="100" t="str">
        <f>IFERROR(IF(VLOOKUP(B669,'Job Openings'!$B$5:$I$1005,3,FALSE)=0,"",VLOOKUP(B669,'Job Openings'!$B$5:$I$1005,3,FALSE)),"")</f>
        <v/>
      </c>
      <c r="E669" s="100" t="str">
        <f>IFERROR(IF(VLOOKUP(B669,'Job Openings'!$B$5:$I$1005,5,FALSE)=0,"",VLOOKUP(B669,'Job Openings'!$B$5:$I$1005,5,FALSE)),"")</f>
        <v/>
      </c>
      <c r="F669" s="53"/>
      <c r="G669" s="53"/>
      <c r="H669" s="54"/>
      <c r="I669" s="53"/>
      <c r="J669" s="53"/>
      <c r="K669" s="53"/>
      <c r="L669" s="53"/>
      <c r="M669" s="53"/>
      <c r="N669" s="144"/>
      <c r="O669" s="141"/>
      <c r="P669" s="53"/>
      <c r="Q669" s="53"/>
      <c r="R669" s="53"/>
      <c r="S669" s="89"/>
    </row>
    <row r="670" spans="2:19" ht="15" customHeight="1" x14ac:dyDescent="0.2">
      <c r="B670" s="143"/>
      <c r="C670" s="100" t="str">
        <f>IFERROR(IF(VLOOKUP(B670,'Job Openings'!$B$5:$I$1005,2,FALSE)=0,"",VLOOKUP(B670,'Job Openings'!$B$5:$I$1005,2,FALSE)),"")</f>
        <v/>
      </c>
      <c r="D670" s="100" t="str">
        <f>IFERROR(IF(VLOOKUP(B670,'Job Openings'!$B$5:$I$1005,3,FALSE)=0,"",VLOOKUP(B670,'Job Openings'!$B$5:$I$1005,3,FALSE)),"")</f>
        <v/>
      </c>
      <c r="E670" s="100" t="str">
        <f>IFERROR(IF(VLOOKUP(B670,'Job Openings'!$B$5:$I$1005,5,FALSE)=0,"",VLOOKUP(B670,'Job Openings'!$B$5:$I$1005,5,FALSE)),"")</f>
        <v/>
      </c>
      <c r="F670" s="53"/>
      <c r="G670" s="53"/>
      <c r="H670" s="54"/>
      <c r="I670" s="53"/>
      <c r="J670" s="53"/>
      <c r="K670" s="53"/>
      <c r="L670" s="53"/>
      <c r="M670" s="53"/>
      <c r="N670" s="144"/>
      <c r="O670" s="141"/>
      <c r="P670" s="53"/>
      <c r="Q670" s="53"/>
      <c r="R670" s="53"/>
      <c r="S670" s="89"/>
    </row>
    <row r="671" spans="2:19" ht="15" customHeight="1" x14ac:dyDescent="0.2">
      <c r="B671" s="143"/>
      <c r="C671" s="100" t="str">
        <f>IFERROR(IF(VLOOKUP(B671,'Job Openings'!$B$5:$I$1005,2,FALSE)=0,"",VLOOKUP(B671,'Job Openings'!$B$5:$I$1005,2,FALSE)),"")</f>
        <v/>
      </c>
      <c r="D671" s="100" t="str">
        <f>IFERROR(IF(VLOOKUP(B671,'Job Openings'!$B$5:$I$1005,3,FALSE)=0,"",VLOOKUP(B671,'Job Openings'!$B$5:$I$1005,3,FALSE)),"")</f>
        <v/>
      </c>
      <c r="E671" s="100" t="str">
        <f>IFERROR(IF(VLOOKUP(B671,'Job Openings'!$B$5:$I$1005,5,FALSE)=0,"",VLOOKUP(B671,'Job Openings'!$B$5:$I$1005,5,FALSE)),"")</f>
        <v/>
      </c>
      <c r="F671" s="53"/>
      <c r="G671" s="53"/>
      <c r="H671" s="54"/>
      <c r="I671" s="53"/>
      <c r="J671" s="53"/>
      <c r="K671" s="53"/>
      <c r="L671" s="53"/>
      <c r="M671" s="53"/>
      <c r="N671" s="144"/>
      <c r="O671" s="141"/>
      <c r="P671" s="53"/>
      <c r="Q671" s="53"/>
      <c r="R671" s="53"/>
      <c r="S671" s="89"/>
    </row>
    <row r="672" spans="2:19" ht="15" customHeight="1" x14ac:dyDescent="0.2">
      <c r="B672" s="143"/>
      <c r="C672" s="100" t="str">
        <f>IFERROR(IF(VLOOKUP(B672,'Job Openings'!$B$5:$I$1005,2,FALSE)=0,"",VLOOKUP(B672,'Job Openings'!$B$5:$I$1005,2,FALSE)),"")</f>
        <v/>
      </c>
      <c r="D672" s="100" t="str">
        <f>IFERROR(IF(VLOOKUP(B672,'Job Openings'!$B$5:$I$1005,3,FALSE)=0,"",VLOOKUP(B672,'Job Openings'!$B$5:$I$1005,3,FALSE)),"")</f>
        <v/>
      </c>
      <c r="E672" s="100" t="str">
        <f>IFERROR(IF(VLOOKUP(B672,'Job Openings'!$B$5:$I$1005,5,FALSE)=0,"",VLOOKUP(B672,'Job Openings'!$B$5:$I$1005,5,FALSE)),"")</f>
        <v/>
      </c>
      <c r="F672" s="53"/>
      <c r="G672" s="53"/>
      <c r="H672" s="54"/>
      <c r="I672" s="53"/>
      <c r="J672" s="53"/>
      <c r="K672" s="53"/>
      <c r="L672" s="53"/>
      <c r="M672" s="53"/>
      <c r="N672" s="144"/>
      <c r="O672" s="141"/>
      <c r="P672" s="53"/>
      <c r="Q672" s="53"/>
      <c r="R672" s="53"/>
      <c r="S672" s="89"/>
    </row>
    <row r="673" spans="2:19" ht="15" customHeight="1" x14ac:dyDescent="0.2">
      <c r="B673" s="143"/>
      <c r="C673" s="100" t="str">
        <f>IFERROR(IF(VLOOKUP(B673,'Job Openings'!$B$5:$I$1005,2,FALSE)=0,"",VLOOKUP(B673,'Job Openings'!$B$5:$I$1005,2,FALSE)),"")</f>
        <v/>
      </c>
      <c r="D673" s="100" t="str">
        <f>IFERROR(IF(VLOOKUP(B673,'Job Openings'!$B$5:$I$1005,3,FALSE)=0,"",VLOOKUP(B673,'Job Openings'!$B$5:$I$1005,3,FALSE)),"")</f>
        <v/>
      </c>
      <c r="E673" s="100" t="str">
        <f>IFERROR(IF(VLOOKUP(B673,'Job Openings'!$B$5:$I$1005,5,FALSE)=0,"",VLOOKUP(B673,'Job Openings'!$B$5:$I$1005,5,FALSE)),"")</f>
        <v/>
      </c>
      <c r="F673" s="53"/>
      <c r="G673" s="53"/>
      <c r="H673" s="54"/>
      <c r="I673" s="53"/>
      <c r="J673" s="53"/>
      <c r="K673" s="53"/>
      <c r="L673" s="53"/>
      <c r="M673" s="53"/>
      <c r="N673" s="144"/>
      <c r="O673" s="141"/>
      <c r="P673" s="53"/>
      <c r="Q673" s="53"/>
      <c r="R673" s="53"/>
      <c r="S673" s="89"/>
    </row>
    <row r="674" spans="2:19" ht="15" customHeight="1" x14ac:dyDescent="0.2">
      <c r="B674" s="143"/>
      <c r="C674" s="100" t="str">
        <f>IFERROR(IF(VLOOKUP(B674,'Job Openings'!$B$5:$I$1005,2,FALSE)=0,"",VLOOKUP(B674,'Job Openings'!$B$5:$I$1005,2,FALSE)),"")</f>
        <v/>
      </c>
      <c r="D674" s="100" t="str">
        <f>IFERROR(IF(VLOOKUP(B674,'Job Openings'!$B$5:$I$1005,3,FALSE)=0,"",VLOOKUP(B674,'Job Openings'!$B$5:$I$1005,3,FALSE)),"")</f>
        <v/>
      </c>
      <c r="E674" s="100" t="str">
        <f>IFERROR(IF(VLOOKUP(B674,'Job Openings'!$B$5:$I$1005,5,FALSE)=0,"",VLOOKUP(B674,'Job Openings'!$B$5:$I$1005,5,FALSE)),"")</f>
        <v/>
      </c>
      <c r="F674" s="53"/>
      <c r="G674" s="53"/>
      <c r="H674" s="54"/>
      <c r="I674" s="53"/>
      <c r="J674" s="53"/>
      <c r="K674" s="53"/>
      <c r="L674" s="53"/>
      <c r="M674" s="53"/>
      <c r="N674" s="144"/>
      <c r="O674" s="141"/>
      <c r="P674" s="53"/>
      <c r="Q674" s="53"/>
      <c r="R674" s="53"/>
      <c r="S674" s="89"/>
    </row>
    <row r="675" spans="2:19" ht="15" customHeight="1" x14ac:dyDescent="0.2">
      <c r="B675" s="143"/>
      <c r="C675" s="100" t="str">
        <f>IFERROR(IF(VLOOKUP(B675,'Job Openings'!$B$5:$I$1005,2,FALSE)=0,"",VLOOKUP(B675,'Job Openings'!$B$5:$I$1005,2,FALSE)),"")</f>
        <v/>
      </c>
      <c r="D675" s="100" t="str">
        <f>IFERROR(IF(VLOOKUP(B675,'Job Openings'!$B$5:$I$1005,3,FALSE)=0,"",VLOOKUP(B675,'Job Openings'!$B$5:$I$1005,3,FALSE)),"")</f>
        <v/>
      </c>
      <c r="E675" s="100" t="str">
        <f>IFERROR(IF(VLOOKUP(B675,'Job Openings'!$B$5:$I$1005,5,FALSE)=0,"",VLOOKUP(B675,'Job Openings'!$B$5:$I$1005,5,FALSE)),"")</f>
        <v/>
      </c>
      <c r="F675" s="53"/>
      <c r="G675" s="53"/>
      <c r="H675" s="54"/>
      <c r="I675" s="53"/>
      <c r="J675" s="53"/>
      <c r="K675" s="53"/>
      <c r="L675" s="53"/>
      <c r="M675" s="53"/>
      <c r="N675" s="144"/>
      <c r="O675" s="141"/>
      <c r="P675" s="53"/>
      <c r="Q675" s="53"/>
      <c r="R675" s="53"/>
      <c r="S675" s="89"/>
    </row>
    <row r="676" spans="2:19" ht="15" customHeight="1" x14ac:dyDescent="0.2">
      <c r="B676" s="143"/>
      <c r="C676" s="100" t="str">
        <f>IFERROR(IF(VLOOKUP(B676,'Job Openings'!$B$5:$I$1005,2,FALSE)=0,"",VLOOKUP(B676,'Job Openings'!$B$5:$I$1005,2,FALSE)),"")</f>
        <v/>
      </c>
      <c r="D676" s="100" t="str">
        <f>IFERROR(IF(VLOOKUP(B676,'Job Openings'!$B$5:$I$1005,3,FALSE)=0,"",VLOOKUP(B676,'Job Openings'!$B$5:$I$1005,3,FALSE)),"")</f>
        <v/>
      </c>
      <c r="E676" s="100" t="str">
        <f>IFERROR(IF(VLOOKUP(B676,'Job Openings'!$B$5:$I$1005,5,FALSE)=0,"",VLOOKUP(B676,'Job Openings'!$B$5:$I$1005,5,FALSE)),"")</f>
        <v/>
      </c>
      <c r="F676" s="53"/>
      <c r="G676" s="53"/>
      <c r="H676" s="54"/>
      <c r="I676" s="53"/>
      <c r="J676" s="53"/>
      <c r="K676" s="53"/>
      <c r="L676" s="53"/>
      <c r="M676" s="53"/>
      <c r="N676" s="144"/>
      <c r="O676" s="141"/>
      <c r="P676" s="53"/>
      <c r="Q676" s="53"/>
      <c r="R676" s="53"/>
      <c r="S676" s="89"/>
    </row>
    <row r="677" spans="2:19" ht="15" customHeight="1" x14ac:dyDescent="0.2">
      <c r="B677" s="143"/>
      <c r="C677" s="100" t="str">
        <f>IFERROR(IF(VLOOKUP(B677,'Job Openings'!$B$5:$I$1005,2,FALSE)=0,"",VLOOKUP(B677,'Job Openings'!$B$5:$I$1005,2,FALSE)),"")</f>
        <v/>
      </c>
      <c r="D677" s="100" t="str">
        <f>IFERROR(IF(VLOOKUP(B677,'Job Openings'!$B$5:$I$1005,3,FALSE)=0,"",VLOOKUP(B677,'Job Openings'!$B$5:$I$1005,3,FALSE)),"")</f>
        <v/>
      </c>
      <c r="E677" s="100" t="str">
        <f>IFERROR(IF(VLOOKUP(B677,'Job Openings'!$B$5:$I$1005,5,FALSE)=0,"",VLOOKUP(B677,'Job Openings'!$B$5:$I$1005,5,FALSE)),"")</f>
        <v/>
      </c>
      <c r="F677" s="53"/>
      <c r="G677" s="53"/>
      <c r="H677" s="54"/>
      <c r="I677" s="53"/>
      <c r="J677" s="53"/>
      <c r="K677" s="53"/>
      <c r="L677" s="53"/>
      <c r="M677" s="53"/>
      <c r="N677" s="144"/>
      <c r="O677" s="141"/>
      <c r="P677" s="53"/>
      <c r="Q677" s="53"/>
      <c r="R677" s="53"/>
      <c r="S677" s="89"/>
    </row>
    <row r="678" spans="2:19" ht="15" customHeight="1" x14ac:dyDescent="0.2">
      <c r="B678" s="143"/>
      <c r="C678" s="100" t="str">
        <f>IFERROR(IF(VLOOKUP(B678,'Job Openings'!$B$5:$I$1005,2,FALSE)=0,"",VLOOKUP(B678,'Job Openings'!$B$5:$I$1005,2,FALSE)),"")</f>
        <v/>
      </c>
      <c r="D678" s="100" t="str">
        <f>IFERROR(IF(VLOOKUP(B678,'Job Openings'!$B$5:$I$1005,3,FALSE)=0,"",VLOOKUP(B678,'Job Openings'!$B$5:$I$1005,3,FALSE)),"")</f>
        <v/>
      </c>
      <c r="E678" s="100" t="str">
        <f>IFERROR(IF(VLOOKUP(B678,'Job Openings'!$B$5:$I$1005,5,FALSE)=0,"",VLOOKUP(B678,'Job Openings'!$B$5:$I$1005,5,FALSE)),"")</f>
        <v/>
      </c>
      <c r="F678" s="53"/>
      <c r="G678" s="53"/>
      <c r="H678" s="54"/>
      <c r="I678" s="53"/>
      <c r="J678" s="53"/>
      <c r="K678" s="53"/>
      <c r="L678" s="53"/>
      <c r="M678" s="53"/>
      <c r="N678" s="144"/>
      <c r="O678" s="141"/>
      <c r="P678" s="53"/>
      <c r="Q678" s="53"/>
      <c r="R678" s="53"/>
      <c r="S678" s="89"/>
    </row>
    <row r="679" spans="2:19" ht="15" customHeight="1" x14ac:dyDescent="0.2">
      <c r="B679" s="143"/>
      <c r="C679" s="100" t="str">
        <f>IFERROR(IF(VLOOKUP(B679,'Job Openings'!$B$5:$I$1005,2,FALSE)=0,"",VLOOKUP(B679,'Job Openings'!$B$5:$I$1005,2,FALSE)),"")</f>
        <v/>
      </c>
      <c r="D679" s="100" t="str">
        <f>IFERROR(IF(VLOOKUP(B679,'Job Openings'!$B$5:$I$1005,3,FALSE)=0,"",VLOOKUP(B679,'Job Openings'!$B$5:$I$1005,3,FALSE)),"")</f>
        <v/>
      </c>
      <c r="E679" s="100" t="str">
        <f>IFERROR(IF(VLOOKUP(B679,'Job Openings'!$B$5:$I$1005,5,FALSE)=0,"",VLOOKUP(B679,'Job Openings'!$B$5:$I$1005,5,FALSE)),"")</f>
        <v/>
      </c>
      <c r="F679" s="53"/>
      <c r="G679" s="53"/>
      <c r="H679" s="54"/>
      <c r="I679" s="53"/>
      <c r="J679" s="53"/>
      <c r="K679" s="53"/>
      <c r="L679" s="53"/>
      <c r="M679" s="53"/>
      <c r="N679" s="144"/>
      <c r="O679" s="141"/>
      <c r="P679" s="53"/>
      <c r="Q679" s="53"/>
      <c r="R679" s="53"/>
      <c r="S679" s="89"/>
    </row>
    <row r="680" spans="2:19" ht="15" customHeight="1" x14ac:dyDescent="0.2">
      <c r="B680" s="143"/>
      <c r="C680" s="100" t="str">
        <f>IFERROR(IF(VLOOKUP(B680,'Job Openings'!$B$5:$I$1005,2,FALSE)=0,"",VLOOKUP(B680,'Job Openings'!$B$5:$I$1005,2,FALSE)),"")</f>
        <v/>
      </c>
      <c r="D680" s="100" t="str">
        <f>IFERROR(IF(VLOOKUP(B680,'Job Openings'!$B$5:$I$1005,3,FALSE)=0,"",VLOOKUP(B680,'Job Openings'!$B$5:$I$1005,3,FALSE)),"")</f>
        <v/>
      </c>
      <c r="E680" s="100" t="str">
        <f>IFERROR(IF(VLOOKUP(B680,'Job Openings'!$B$5:$I$1005,5,FALSE)=0,"",VLOOKUP(B680,'Job Openings'!$B$5:$I$1005,5,FALSE)),"")</f>
        <v/>
      </c>
      <c r="F680" s="53"/>
      <c r="G680" s="53"/>
      <c r="H680" s="54"/>
      <c r="I680" s="53"/>
      <c r="J680" s="53"/>
      <c r="K680" s="53"/>
      <c r="L680" s="53"/>
      <c r="M680" s="53"/>
      <c r="N680" s="144"/>
      <c r="O680" s="141"/>
      <c r="P680" s="53"/>
      <c r="Q680" s="53"/>
      <c r="R680" s="53"/>
      <c r="S680" s="89"/>
    </row>
    <row r="681" spans="2:19" ht="15" customHeight="1" x14ac:dyDescent="0.2">
      <c r="B681" s="143"/>
      <c r="C681" s="100" t="str">
        <f>IFERROR(IF(VLOOKUP(B681,'Job Openings'!$B$5:$I$1005,2,FALSE)=0,"",VLOOKUP(B681,'Job Openings'!$B$5:$I$1005,2,FALSE)),"")</f>
        <v/>
      </c>
      <c r="D681" s="100" t="str">
        <f>IFERROR(IF(VLOOKUP(B681,'Job Openings'!$B$5:$I$1005,3,FALSE)=0,"",VLOOKUP(B681,'Job Openings'!$B$5:$I$1005,3,FALSE)),"")</f>
        <v/>
      </c>
      <c r="E681" s="100" t="str">
        <f>IFERROR(IF(VLOOKUP(B681,'Job Openings'!$B$5:$I$1005,5,FALSE)=0,"",VLOOKUP(B681,'Job Openings'!$B$5:$I$1005,5,FALSE)),"")</f>
        <v/>
      </c>
      <c r="F681" s="53"/>
      <c r="G681" s="53"/>
      <c r="H681" s="54"/>
      <c r="I681" s="53"/>
      <c r="J681" s="53"/>
      <c r="K681" s="53"/>
      <c r="L681" s="53"/>
      <c r="M681" s="53"/>
      <c r="N681" s="144"/>
      <c r="O681" s="141"/>
      <c r="P681" s="53"/>
      <c r="Q681" s="53"/>
      <c r="R681" s="53"/>
      <c r="S681" s="89"/>
    </row>
    <row r="682" spans="2:19" ht="15" customHeight="1" x14ac:dyDescent="0.2">
      <c r="B682" s="143"/>
      <c r="C682" s="100" t="str">
        <f>IFERROR(IF(VLOOKUP(B682,'Job Openings'!$B$5:$I$1005,2,FALSE)=0,"",VLOOKUP(B682,'Job Openings'!$B$5:$I$1005,2,FALSE)),"")</f>
        <v/>
      </c>
      <c r="D682" s="100" t="str">
        <f>IFERROR(IF(VLOOKUP(B682,'Job Openings'!$B$5:$I$1005,3,FALSE)=0,"",VLOOKUP(B682,'Job Openings'!$B$5:$I$1005,3,FALSE)),"")</f>
        <v/>
      </c>
      <c r="E682" s="100" t="str">
        <f>IFERROR(IF(VLOOKUP(B682,'Job Openings'!$B$5:$I$1005,5,FALSE)=0,"",VLOOKUP(B682,'Job Openings'!$B$5:$I$1005,5,FALSE)),"")</f>
        <v/>
      </c>
      <c r="F682" s="53"/>
      <c r="G682" s="53"/>
      <c r="H682" s="54"/>
      <c r="I682" s="53"/>
      <c r="J682" s="53"/>
      <c r="K682" s="53"/>
      <c r="L682" s="53"/>
      <c r="M682" s="53"/>
      <c r="N682" s="144"/>
      <c r="O682" s="141"/>
      <c r="P682" s="53"/>
      <c r="Q682" s="53"/>
      <c r="R682" s="53"/>
      <c r="S682" s="89"/>
    </row>
    <row r="683" spans="2:19" ht="15" customHeight="1" x14ac:dyDescent="0.2">
      <c r="B683" s="143"/>
      <c r="C683" s="100" t="str">
        <f>IFERROR(IF(VLOOKUP(B683,'Job Openings'!$B$5:$I$1005,2,FALSE)=0,"",VLOOKUP(B683,'Job Openings'!$B$5:$I$1005,2,FALSE)),"")</f>
        <v/>
      </c>
      <c r="D683" s="100" t="str">
        <f>IFERROR(IF(VLOOKUP(B683,'Job Openings'!$B$5:$I$1005,3,FALSE)=0,"",VLOOKUP(B683,'Job Openings'!$B$5:$I$1005,3,FALSE)),"")</f>
        <v/>
      </c>
      <c r="E683" s="100" t="str">
        <f>IFERROR(IF(VLOOKUP(B683,'Job Openings'!$B$5:$I$1005,5,FALSE)=0,"",VLOOKUP(B683,'Job Openings'!$B$5:$I$1005,5,FALSE)),"")</f>
        <v/>
      </c>
      <c r="F683" s="53"/>
      <c r="G683" s="53"/>
      <c r="H683" s="54"/>
      <c r="I683" s="53"/>
      <c r="J683" s="53"/>
      <c r="K683" s="53"/>
      <c r="L683" s="53"/>
      <c r="M683" s="53"/>
      <c r="N683" s="144"/>
      <c r="O683" s="141"/>
      <c r="P683" s="53"/>
      <c r="Q683" s="53"/>
      <c r="R683" s="53"/>
      <c r="S683" s="89"/>
    </row>
    <row r="684" spans="2:19" ht="15" customHeight="1" x14ac:dyDescent="0.2">
      <c r="B684" s="143"/>
      <c r="C684" s="100" t="str">
        <f>IFERROR(IF(VLOOKUP(B684,'Job Openings'!$B$5:$I$1005,2,FALSE)=0,"",VLOOKUP(B684,'Job Openings'!$B$5:$I$1005,2,FALSE)),"")</f>
        <v/>
      </c>
      <c r="D684" s="100" t="str">
        <f>IFERROR(IF(VLOOKUP(B684,'Job Openings'!$B$5:$I$1005,3,FALSE)=0,"",VLOOKUP(B684,'Job Openings'!$B$5:$I$1005,3,FALSE)),"")</f>
        <v/>
      </c>
      <c r="E684" s="100" t="str">
        <f>IFERROR(IF(VLOOKUP(B684,'Job Openings'!$B$5:$I$1005,5,FALSE)=0,"",VLOOKUP(B684,'Job Openings'!$B$5:$I$1005,5,FALSE)),"")</f>
        <v/>
      </c>
      <c r="F684" s="53"/>
      <c r="G684" s="53"/>
      <c r="H684" s="54"/>
      <c r="I684" s="53"/>
      <c r="J684" s="53"/>
      <c r="K684" s="53"/>
      <c r="L684" s="53"/>
      <c r="M684" s="53"/>
      <c r="N684" s="144"/>
      <c r="O684" s="141"/>
      <c r="P684" s="53"/>
      <c r="Q684" s="53"/>
      <c r="R684" s="53"/>
      <c r="S684" s="89"/>
    </row>
    <row r="685" spans="2:19" ht="15" customHeight="1" x14ac:dyDescent="0.2">
      <c r="B685" s="143"/>
      <c r="C685" s="100" t="str">
        <f>IFERROR(IF(VLOOKUP(B685,'Job Openings'!$B$5:$I$1005,2,FALSE)=0,"",VLOOKUP(B685,'Job Openings'!$B$5:$I$1005,2,FALSE)),"")</f>
        <v/>
      </c>
      <c r="D685" s="100" t="str">
        <f>IFERROR(IF(VLOOKUP(B685,'Job Openings'!$B$5:$I$1005,3,FALSE)=0,"",VLOOKUP(B685,'Job Openings'!$B$5:$I$1005,3,FALSE)),"")</f>
        <v/>
      </c>
      <c r="E685" s="100" t="str">
        <f>IFERROR(IF(VLOOKUP(B685,'Job Openings'!$B$5:$I$1005,5,FALSE)=0,"",VLOOKUP(B685,'Job Openings'!$B$5:$I$1005,5,FALSE)),"")</f>
        <v/>
      </c>
      <c r="F685" s="53"/>
      <c r="G685" s="53"/>
      <c r="H685" s="54"/>
      <c r="I685" s="53"/>
      <c r="J685" s="53"/>
      <c r="K685" s="53"/>
      <c r="L685" s="53"/>
      <c r="M685" s="53"/>
      <c r="N685" s="144"/>
      <c r="O685" s="141"/>
      <c r="P685" s="53"/>
      <c r="Q685" s="53"/>
      <c r="R685" s="53"/>
      <c r="S685" s="89"/>
    </row>
    <row r="686" spans="2:19" ht="15" customHeight="1" x14ac:dyDescent="0.2">
      <c r="B686" s="143"/>
      <c r="C686" s="100" t="str">
        <f>IFERROR(IF(VLOOKUP(B686,'Job Openings'!$B$5:$I$1005,2,FALSE)=0,"",VLOOKUP(B686,'Job Openings'!$B$5:$I$1005,2,FALSE)),"")</f>
        <v/>
      </c>
      <c r="D686" s="100" t="str">
        <f>IFERROR(IF(VLOOKUP(B686,'Job Openings'!$B$5:$I$1005,3,FALSE)=0,"",VLOOKUP(B686,'Job Openings'!$B$5:$I$1005,3,FALSE)),"")</f>
        <v/>
      </c>
      <c r="E686" s="100" t="str">
        <f>IFERROR(IF(VLOOKUP(B686,'Job Openings'!$B$5:$I$1005,5,FALSE)=0,"",VLOOKUP(B686,'Job Openings'!$B$5:$I$1005,5,FALSE)),"")</f>
        <v/>
      </c>
      <c r="F686" s="53"/>
      <c r="G686" s="53"/>
      <c r="H686" s="54"/>
      <c r="I686" s="53"/>
      <c r="J686" s="53"/>
      <c r="K686" s="53"/>
      <c r="L686" s="53"/>
      <c r="M686" s="53"/>
      <c r="N686" s="144"/>
      <c r="O686" s="141"/>
      <c r="P686" s="53"/>
      <c r="Q686" s="53"/>
      <c r="R686" s="53"/>
      <c r="S686" s="89"/>
    </row>
    <row r="687" spans="2:19" ht="15" customHeight="1" x14ac:dyDescent="0.2">
      <c r="B687" s="143"/>
      <c r="C687" s="100" t="str">
        <f>IFERROR(IF(VLOOKUP(B687,'Job Openings'!$B$5:$I$1005,2,FALSE)=0,"",VLOOKUP(B687,'Job Openings'!$B$5:$I$1005,2,FALSE)),"")</f>
        <v/>
      </c>
      <c r="D687" s="100" t="str">
        <f>IFERROR(IF(VLOOKUP(B687,'Job Openings'!$B$5:$I$1005,3,FALSE)=0,"",VLOOKUP(B687,'Job Openings'!$B$5:$I$1005,3,FALSE)),"")</f>
        <v/>
      </c>
      <c r="E687" s="100" t="str">
        <f>IFERROR(IF(VLOOKUP(B687,'Job Openings'!$B$5:$I$1005,5,FALSE)=0,"",VLOOKUP(B687,'Job Openings'!$B$5:$I$1005,5,FALSE)),"")</f>
        <v/>
      </c>
      <c r="F687" s="53"/>
      <c r="G687" s="53"/>
      <c r="H687" s="54"/>
      <c r="I687" s="53"/>
      <c r="J687" s="53"/>
      <c r="K687" s="53"/>
      <c r="L687" s="53"/>
      <c r="M687" s="53"/>
      <c r="N687" s="144"/>
      <c r="O687" s="141"/>
      <c r="P687" s="53"/>
      <c r="Q687" s="53"/>
      <c r="R687" s="53"/>
      <c r="S687" s="89"/>
    </row>
    <row r="688" spans="2:19" ht="15" customHeight="1" x14ac:dyDescent="0.2">
      <c r="B688" s="143"/>
      <c r="C688" s="100" t="str">
        <f>IFERROR(IF(VLOOKUP(B688,'Job Openings'!$B$5:$I$1005,2,FALSE)=0,"",VLOOKUP(B688,'Job Openings'!$B$5:$I$1005,2,FALSE)),"")</f>
        <v/>
      </c>
      <c r="D688" s="100" t="str">
        <f>IFERROR(IF(VLOOKUP(B688,'Job Openings'!$B$5:$I$1005,3,FALSE)=0,"",VLOOKUP(B688,'Job Openings'!$B$5:$I$1005,3,FALSE)),"")</f>
        <v/>
      </c>
      <c r="E688" s="100" t="str">
        <f>IFERROR(IF(VLOOKUP(B688,'Job Openings'!$B$5:$I$1005,5,FALSE)=0,"",VLOOKUP(B688,'Job Openings'!$B$5:$I$1005,5,FALSE)),"")</f>
        <v/>
      </c>
      <c r="F688" s="53"/>
      <c r="G688" s="53"/>
      <c r="H688" s="54"/>
      <c r="I688" s="53"/>
      <c r="J688" s="53"/>
      <c r="K688" s="53"/>
      <c r="L688" s="53"/>
      <c r="M688" s="53"/>
      <c r="N688" s="144"/>
      <c r="O688" s="141"/>
      <c r="P688" s="53"/>
      <c r="Q688" s="53"/>
      <c r="R688" s="53"/>
      <c r="S688" s="89"/>
    </row>
    <row r="689" spans="2:19" ht="15" customHeight="1" x14ac:dyDescent="0.2">
      <c r="B689" s="143"/>
      <c r="C689" s="100" t="str">
        <f>IFERROR(IF(VLOOKUP(B689,'Job Openings'!$B$5:$I$1005,2,FALSE)=0,"",VLOOKUP(B689,'Job Openings'!$B$5:$I$1005,2,FALSE)),"")</f>
        <v/>
      </c>
      <c r="D689" s="100" t="str">
        <f>IFERROR(IF(VLOOKUP(B689,'Job Openings'!$B$5:$I$1005,3,FALSE)=0,"",VLOOKUP(B689,'Job Openings'!$B$5:$I$1005,3,FALSE)),"")</f>
        <v/>
      </c>
      <c r="E689" s="100" t="str">
        <f>IFERROR(IF(VLOOKUP(B689,'Job Openings'!$B$5:$I$1005,5,FALSE)=0,"",VLOOKUP(B689,'Job Openings'!$B$5:$I$1005,5,FALSE)),"")</f>
        <v/>
      </c>
      <c r="F689" s="53"/>
      <c r="G689" s="53"/>
      <c r="H689" s="54"/>
      <c r="I689" s="53"/>
      <c r="J689" s="53"/>
      <c r="K689" s="53"/>
      <c r="L689" s="53"/>
      <c r="M689" s="53"/>
      <c r="N689" s="144"/>
      <c r="O689" s="141"/>
      <c r="P689" s="53"/>
      <c r="Q689" s="53"/>
      <c r="R689" s="53"/>
      <c r="S689" s="89"/>
    </row>
    <row r="690" spans="2:19" ht="15" customHeight="1" x14ac:dyDescent="0.2">
      <c r="B690" s="143"/>
      <c r="C690" s="100" t="str">
        <f>IFERROR(IF(VLOOKUP(B690,'Job Openings'!$B$5:$I$1005,2,FALSE)=0,"",VLOOKUP(B690,'Job Openings'!$B$5:$I$1005,2,FALSE)),"")</f>
        <v/>
      </c>
      <c r="D690" s="100" t="str">
        <f>IFERROR(IF(VLOOKUP(B690,'Job Openings'!$B$5:$I$1005,3,FALSE)=0,"",VLOOKUP(B690,'Job Openings'!$B$5:$I$1005,3,FALSE)),"")</f>
        <v/>
      </c>
      <c r="E690" s="100" t="str">
        <f>IFERROR(IF(VLOOKUP(B690,'Job Openings'!$B$5:$I$1005,5,FALSE)=0,"",VLOOKUP(B690,'Job Openings'!$B$5:$I$1005,5,FALSE)),"")</f>
        <v/>
      </c>
      <c r="F690" s="53"/>
      <c r="G690" s="53"/>
      <c r="H690" s="54"/>
      <c r="I690" s="53"/>
      <c r="J690" s="53"/>
      <c r="K690" s="53"/>
      <c r="L690" s="53"/>
      <c r="M690" s="53"/>
      <c r="N690" s="144"/>
      <c r="O690" s="141"/>
      <c r="P690" s="53"/>
      <c r="Q690" s="53"/>
      <c r="R690" s="53"/>
      <c r="S690" s="89"/>
    </row>
    <row r="691" spans="2:19" ht="15" customHeight="1" x14ac:dyDescent="0.2">
      <c r="B691" s="143"/>
      <c r="C691" s="100" t="str">
        <f>IFERROR(IF(VLOOKUP(B691,'Job Openings'!$B$5:$I$1005,2,FALSE)=0,"",VLOOKUP(B691,'Job Openings'!$B$5:$I$1005,2,FALSE)),"")</f>
        <v/>
      </c>
      <c r="D691" s="100" t="str">
        <f>IFERROR(IF(VLOOKUP(B691,'Job Openings'!$B$5:$I$1005,3,FALSE)=0,"",VLOOKUP(B691,'Job Openings'!$B$5:$I$1005,3,FALSE)),"")</f>
        <v/>
      </c>
      <c r="E691" s="100" t="str">
        <f>IFERROR(IF(VLOOKUP(B691,'Job Openings'!$B$5:$I$1005,5,FALSE)=0,"",VLOOKUP(B691,'Job Openings'!$B$5:$I$1005,5,FALSE)),"")</f>
        <v/>
      </c>
      <c r="F691" s="53"/>
      <c r="G691" s="53"/>
      <c r="H691" s="54"/>
      <c r="I691" s="53"/>
      <c r="J691" s="53"/>
      <c r="K691" s="53"/>
      <c r="L691" s="53"/>
      <c r="M691" s="53"/>
      <c r="N691" s="144"/>
      <c r="O691" s="141"/>
      <c r="P691" s="53"/>
      <c r="Q691" s="53"/>
      <c r="R691" s="53"/>
      <c r="S691" s="89"/>
    </row>
    <row r="692" spans="2:19" ht="15" customHeight="1" x14ac:dyDescent="0.2">
      <c r="B692" s="143"/>
      <c r="C692" s="100" t="str">
        <f>IFERROR(IF(VLOOKUP(B692,'Job Openings'!$B$5:$I$1005,2,FALSE)=0,"",VLOOKUP(B692,'Job Openings'!$B$5:$I$1005,2,FALSE)),"")</f>
        <v/>
      </c>
      <c r="D692" s="100" t="str">
        <f>IFERROR(IF(VLOOKUP(B692,'Job Openings'!$B$5:$I$1005,3,FALSE)=0,"",VLOOKUP(B692,'Job Openings'!$B$5:$I$1005,3,FALSE)),"")</f>
        <v/>
      </c>
      <c r="E692" s="100" t="str">
        <f>IFERROR(IF(VLOOKUP(B692,'Job Openings'!$B$5:$I$1005,5,FALSE)=0,"",VLOOKUP(B692,'Job Openings'!$B$5:$I$1005,5,FALSE)),"")</f>
        <v/>
      </c>
      <c r="F692" s="53"/>
      <c r="G692" s="53"/>
      <c r="H692" s="54"/>
      <c r="I692" s="53"/>
      <c r="J692" s="53"/>
      <c r="K692" s="53"/>
      <c r="L692" s="53"/>
      <c r="M692" s="53"/>
      <c r="N692" s="144"/>
      <c r="O692" s="141"/>
      <c r="P692" s="53"/>
      <c r="Q692" s="53"/>
      <c r="R692" s="53"/>
      <c r="S692" s="89"/>
    </row>
    <row r="693" spans="2:19" ht="15" customHeight="1" x14ac:dyDescent="0.2">
      <c r="B693" s="143"/>
      <c r="C693" s="100" t="str">
        <f>IFERROR(IF(VLOOKUP(B693,'Job Openings'!$B$5:$I$1005,2,FALSE)=0,"",VLOOKUP(B693,'Job Openings'!$B$5:$I$1005,2,FALSE)),"")</f>
        <v/>
      </c>
      <c r="D693" s="100" t="str">
        <f>IFERROR(IF(VLOOKUP(B693,'Job Openings'!$B$5:$I$1005,3,FALSE)=0,"",VLOOKUP(B693,'Job Openings'!$B$5:$I$1005,3,FALSE)),"")</f>
        <v/>
      </c>
      <c r="E693" s="100" t="str">
        <f>IFERROR(IF(VLOOKUP(B693,'Job Openings'!$B$5:$I$1005,5,FALSE)=0,"",VLOOKUP(B693,'Job Openings'!$B$5:$I$1005,5,FALSE)),"")</f>
        <v/>
      </c>
      <c r="F693" s="53"/>
      <c r="G693" s="53"/>
      <c r="H693" s="54"/>
      <c r="I693" s="53"/>
      <c r="J693" s="53"/>
      <c r="K693" s="53"/>
      <c r="L693" s="53"/>
      <c r="M693" s="53"/>
      <c r="N693" s="144"/>
      <c r="O693" s="141"/>
      <c r="P693" s="53"/>
      <c r="Q693" s="53"/>
      <c r="R693" s="53"/>
      <c r="S693" s="89"/>
    </row>
    <row r="694" spans="2:19" ht="15" customHeight="1" x14ac:dyDescent="0.2">
      <c r="B694" s="143"/>
      <c r="C694" s="100" t="str">
        <f>IFERROR(IF(VLOOKUP(B694,'Job Openings'!$B$5:$I$1005,2,FALSE)=0,"",VLOOKUP(B694,'Job Openings'!$B$5:$I$1005,2,FALSE)),"")</f>
        <v/>
      </c>
      <c r="D694" s="100" t="str">
        <f>IFERROR(IF(VLOOKUP(B694,'Job Openings'!$B$5:$I$1005,3,FALSE)=0,"",VLOOKUP(B694,'Job Openings'!$B$5:$I$1005,3,FALSE)),"")</f>
        <v/>
      </c>
      <c r="E694" s="100" t="str">
        <f>IFERROR(IF(VLOOKUP(B694,'Job Openings'!$B$5:$I$1005,5,FALSE)=0,"",VLOOKUP(B694,'Job Openings'!$B$5:$I$1005,5,FALSE)),"")</f>
        <v/>
      </c>
      <c r="F694" s="53"/>
      <c r="G694" s="53"/>
      <c r="H694" s="54"/>
      <c r="I694" s="53"/>
      <c r="J694" s="53"/>
      <c r="K694" s="53"/>
      <c r="L694" s="53"/>
      <c r="M694" s="53"/>
      <c r="N694" s="144"/>
      <c r="O694" s="141"/>
      <c r="P694" s="53"/>
      <c r="Q694" s="53"/>
      <c r="R694" s="53"/>
      <c r="S694" s="89"/>
    </row>
    <row r="695" spans="2:19" ht="15" customHeight="1" x14ac:dyDescent="0.2">
      <c r="B695" s="143"/>
      <c r="C695" s="100" t="str">
        <f>IFERROR(IF(VLOOKUP(B695,'Job Openings'!$B$5:$I$1005,2,FALSE)=0,"",VLOOKUP(B695,'Job Openings'!$B$5:$I$1005,2,FALSE)),"")</f>
        <v/>
      </c>
      <c r="D695" s="100" t="str">
        <f>IFERROR(IF(VLOOKUP(B695,'Job Openings'!$B$5:$I$1005,3,FALSE)=0,"",VLOOKUP(B695,'Job Openings'!$B$5:$I$1005,3,FALSE)),"")</f>
        <v/>
      </c>
      <c r="E695" s="100" t="str">
        <f>IFERROR(IF(VLOOKUP(B695,'Job Openings'!$B$5:$I$1005,5,FALSE)=0,"",VLOOKUP(B695,'Job Openings'!$B$5:$I$1005,5,FALSE)),"")</f>
        <v/>
      </c>
      <c r="F695" s="53"/>
      <c r="G695" s="53"/>
      <c r="H695" s="54"/>
      <c r="I695" s="53"/>
      <c r="J695" s="53"/>
      <c r="K695" s="53"/>
      <c r="L695" s="53"/>
      <c r="M695" s="53"/>
      <c r="N695" s="144"/>
      <c r="O695" s="141"/>
      <c r="P695" s="53"/>
      <c r="Q695" s="53"/>
      <c r="R695" s="53"/>
      <c r="S695" s="89"/>
    </row>
    <row r="696" spans="2:19" ht="15" customHeight="1" x14ac:dyDescent="0.2">
      <c r="B696" s="143"/>
      <c r="C696" s="100" t="str">
        <f>IFERROR(IF(VLOOKUP(B696,'Job Openings'!$B$5:$I$1005,2,FALSE)=0,"",VLOOKUP(B696,'Job Openings'!$B$5:$I$1005,2,FALSE)),"")</f>
        <v/>
      </c>
      <c r="D696" s="100" t="str">
        <f>IFERROR(IF(VLOOKUP(B696,'Job Openings'!$B$5:$I$1005,3,FALSE)=0,"",VLOOKUP(B696,'Job Openings'!$B$5:$I$1005,3,FALSE)),"")</f>
        <v/>
      </c>
      <c r="E696" s="100" t="str">
        <f>IFERROR(IF(VLOOKUP(B696,'Job Openings'!$B$5:$I$1005,5,FALSE)=0,"",VLOOKUP(B696,'Job Openings'!$B$5:$I$1005,5,FALSE)),"")</f>
        <v/>
      </c>
      <c r="F696" s="53"/>
      <c r="G696" s="53"/>
      <c r="H696" s="54"/>
      <c r="I696" s="53"/>
      <c r="J696" s="53"/>
      <c r="K696" s="53"/>
      <c r="L696" s="53"/>
      <c r="M696" s="53"/>
      <c r="N696" s="144"/>
      <c r="O696" s="141"/>
      <c r="P696" s="53"/>
      <c r="Q696" s="53"/>
      <c r="R696" s="53"/>
      <c r="S696" s="89"/>
    </row>
    <row r="697" spans="2:19" ht="15" customHeight="1" x14ac:dyDescent="0.2">
      <c r="B697" s="143"/>
      <c r="C697" s="100" t="str">
        <f>IFERROR(IF(VLOOKUP(B697,'Job Openings'!$B$5:$I$1005,2,FALSE)=0,"",VLOOKUP(B697,'Job Openings'!$B$5:$I$1005,2,FALSE)),"")</f>
        <v/>
      </c>
      <c r="D697" s="100" t="str">
        <f>IFERROR(IF(VLOOKUP(B697,'Job Openings'!$B$5:$I$1005,3,FALSE)=0,"",VLOOKUP(B697,'Job Openings'!$B$5:$I$1005,3,FALSE)),"")</f>
        <v/>
      </c>
      <c r="E697" s="100" t="str">
        <f>IFERROR(IF(VLOOKUP(B697,'Job Openings'!$B$5:$I$1005,5,FALSE)=0,"",VLOOKUP(B697,'Job Openings'!$B$5:$I$1005,5,FALSE)),"")</f>
        <v/>
      </c>
      <c r="F697" s="53"/>
      <c r="G697" s="53"/>
      <c r="H697" s="54"/>
      <c r="I697" s="53"/>
      <c r="J697" s="53"/>
      <c r="K697" s="53"/>
      <c r="L697" s="53"/>
      <c r="M697" s="53"/>
      <c r="N697" s="144"/>
      <c r="O697" s="141"/>
      <c r="P697" s="53"/>
      <c r="Q697" s="53"/>
      <c r="R697" s="53"/>
      <c r="S697" s="89"/>
    </row>
    <row r="698" spans="2:19" ht="15" customHeight="1" x14ac:dyDescent="0.2">
      <c r="B698" s="143"/>
      <c r="C698" s="100" t="str">
        <f>IFERROR(IF(VLOOKUP(B698,'Job Openings'!$B$5:$I$1005,2,FALSE)=0,"",VLOOKUP(B698,'Job Openings'!$B$5:$I$1005,2,FALSE)),"")</f>
        <v/>
      </c>
      <c r="D698" s="100" t="str">
        <f>IFERROR(IF(VLOOKUP(B698,'Job Openings'!$B$5:$I$1005,3,FALSE)=0,"",VLOOKUP(B698,'Job Openings'!$B$5:$I$1005,3,FALSE)),"")</f>
        <v/>
      </c>
      <c r="E698" s="100" t="str">
        <f>IFERROR(IF(VLOOKUP(B698,'Job Openings'!$B$5:$I$1005,5,FALSE)=0,"",VLOOKUP(B698,'Job Openings'!$B$5:$I$1005,5,FALSE)),"")</f>
        <v/>
      </c>
      <c r="F698" s="53"/>
      <c r="G698" s="53"/>
      <c r="H698" s="54"/>
      <c r="I698" s="53"/>
      <c r="J698" s="53"/>
      <c r="K698" s="53"/>
      <c r="L698" s="53"/>
      <c r="M698" s="53"/>
      <c r="N698" s="144"/>
      <c r="O698" s="141"/>
      <c r="P698" s="53"/>
      <c r="Q698" s="53"/>
      <c r="R698" s="53"/>
      <c r="S698" s="89"/>
    </row>
    <row r="699" spans="2:19" ht="15" customHeight="1" x14ac:dyDescent="0.2">
      <c r="B699" s="143"/>
      <c r="C699" s="100" t="str">
        <f>IFERROR(IF(VLOOKUP(B699,'Job Openings'!$B$5:$I$1005,2,FALSE)=0,"",VLOOKUP(B699,'Job Openings'!$B$5:$I$1005,2,FALSE)),"")</f>
        <v/>
      </c>
      <c r="D699" s="100" t="str">
        <f>IFERROR(IF(VLOOKUP(B699,'Job Openings'!$B$5:$I$1005,3,FALSE)=0,"",VLOOKUP(B699,'Job Openings'!$B$5:$I$1005,3,FALSE)),"")</f>
        <v/>
      </c>
      <c r="E699" s="100" t="str">
        <f>IFERROR(IF(VLOOKUP(B699,'Job Openings'!$B$5:$I$1005,5,FALSE)=0,"",VLOOKUP(B699,'Job Openings'!$B$5:$I$1005,5,FALSE)),"")</f>
        <v/>
      </c>
      <c r="F699" s="53"/>
      <c r="G699" s="53"/>
      <c r="H699" s="54"/>
      <c r="I699" s="53"/>
      <c r="J699" s="53"/>
      <c r="K699" s="53"/>
      <c r="L699" s="53"/>
      <c r="M699" s="53"/>
      <c r="N699" s="144"/>
      <c r="O699" s="141"/>
      <c r="P699" s="53"/>
      <c r="Q699" s="53"/>
      <c r="R699" s="53"/>
      <c r="S699" s="89"/>
    </row>
    <row r="700" spans="2:19" ht="15" customHeight="1" x14ac:dyDescent="0.2">
      <c r="B700" s="143"/>
      <c r="C700" s="100" t="str">
        <f>IFERROR(IF(VLOOKUP(B700,'Job Openings'!$B$5:$I$1005,2,FALSE)=0,"",VLOOKUP(B700,'Job Openings'!$B$5:$I$1005,2,FALSE)),"")</f>
        <v/>
      </c>
      <c r="D700" s="100" t="str">
        <f>IFERROR(IF(VLOOKUP(B700,'Job Openings'!$B$5:$I$1005,3,FALSE)=0,"",VLOOKUP(B700,'Job Openings'!$B$5:$I$1005,3,FALSE)),"")</f>
        <v/>
      </c>
      <c r="E700" s="100" t="str">
        <f>IFERROR(IF(VLOOKUP(B700,'Job Openings'!$B$5:$I$1005,5,FALSE)=0,"",VLOOKUP(B700,'Job Openings'!$B$5:$I$1005,5,FALSE)),"")</f>
        <v/>
      </c>
      <c r="F700" s="53"/>
      <c r="G700" s="53"/>
      <c r="H700" s="54"/>
      <c r="I700" s="53"/>
      <c r="J700" s="53"/>
      <c r="K700" s="53"/>
      <c r="L700" s="53"/>
      <c r="M700" s="53"/>
      <c r="N700" s="144"/>
      <c r="O700" s="141"/>
      <c r="P700" s="53"/>
      <c r="Q700" s="53"/>
      <c r="R700" s="53"/>
      <c r="S700" s="89"/>
    </row>
    <row r="701" spans="2:19" ht="15" customHeight="1" x14ac:dyDescent="0.2">
      <c r="B701" s="143"/>
      <c r="C701" s="100" t="str">
        <f>IFERROR(IF(VLOOKUP(B701,'Job Openings'!$B$5:$I$1005,2,FALSE)=0,"",VLOOKUP(B701,'Job Openings'!$B$5:$I$1005,2,FALSE)),"")</f>
        <v/>
      </c>
      <c r="D701" s="100" t="str">
        <f>IFERROR(IF(VLOOKUP(B701,'Job Openings'!$B$5:$I$1005,3,FALSE)=0,"",VLOOKUP(B701,'Job Openings'!$B$5:$I$1005,3,FALSE)),"")</f>
        <v/>
      </c>
      <c r="E701" s="100" t="str">
        <f>IFERROR(IF(VLOOKUP(B701,'Job Openings'!$B$5:$I$1005,5,FALSE)=0,"",VLOOKUP(B701,'Job Openings'!$B$5:$I$1005,5,FALSE)),"")</f>
        <v/>
      </c>
      <c r="F701" s="53"/>
      <c r="G701" s="53"/>
      <c r="H701" s="54"/>
      <c r="I701" s="53"/>
      <c r="J701" s="53"/>
      <c r="K701" s="53"/>
      <c r="L701" s="53"/>
      <c r="M701" s="53"/>
      <c r="N701" s="144"/>
      <c r="O701" s="141"/>
      <c r="P701" s="53"/>
      <c r="Q701" s="53"/>
      <c r="R701" s="53"/>
      <c r="S701" s="89"/>
    </row>
    <row r="702" spans="2:19" ht="15" customHeight="1" x14ac:dyDescent="0.2">
      <c r="B702" s="143"/>
      <c r="C702" s="100" t="str">
        <f>IFERROR(IF(VLOOKUP(B702,'Job Openings'!$B$5:$I$1005,2,FALSE)=0,"",VLOOKUP(B702,'Job Openings'!$B$5:$I$1005,2,FALSE)),"")</f>
        <v/>
      </c>
      <c r="D702" s="100" t="str">
        <f>IFERROR(IF(VLOOKUP(B702,'Job Openings'!$B$5:$I$1005,3,FALSE)=0,"",VLOOKUP(B702,'Job Openings'!$B$5:$I$1005,3,FALSE)),"")</f>
        <v/>
      </c>
      <c r="E702" s="100" t="str">
        <f>IFERROR(IF(VLOOKUP(B702,'Job Openings'!$B$5:$I$1005,5,FALSE)=0,"",VLOOKUP(B702,'Job Openings'!$B$5:$I$1005,5,FALSE)),"")</f>
        <v/>
      </c>
      <c r="F702" s="53"/>
      <c r="G702" s="53"/>
      <c r="H702" s="54"/>
      <c r="I702" s="53"/>
      <c r="J702" s="53"/>
      <c r="K702" s="53"/>
      <c r="L702" s="53"/>
      <c r="M702" s="53"/>
      <c r="N702" s="144"/>
      <c r="O702" s="141"/>
      <c r="P702" s="53"/>
      <c r="Q702" s="53"/>
      <c r="R702" s="53"/>
      <c r="S702" s="89"/>
    </row>
    <row r="703" spans="2:19" ht="15" customHeight="1" x14ac:dyDescent="0.2">
      <c r="B703" s="143"/>
      <c r="C703" s="100" t="str">
        <f>IFERROR(IF(VLOOKUP(B703,'Job Openings'!$B$5:$I$1005,2,FALSE)=0,"",VLOOKUP(B703,'Job Openings'!$B$5:$I$1005,2,FALSE)),"")</f>
        <v/>
      </c>
      <c r="D703" s="100" t="str">
        <f>IFERROR(IF(VLOOKUP(B703,'Job Openings'!$B$5:$I$1005,3,FALSE)=0,"",VLOOKUP(B703,'Job Openings'!$B$5:$I$1005,3,FALSE)),"")</f>
        <v/>
      </c>
      <c r="E703" s="100" t="str">
        <f>IFERROR(IF(VLOOKUP(B703,'Job Openings'!$B$5:$I$1005,5,FALSE)=0,"",VLOOKUP(B703,'Job Openings'!$B$5:$I$1005,5,FALSE)),"")</f>
        <v/>
      </c>
      <c r="F703" s="53"/>
      <c r="G703" s="53"/>
      <c r="H703" s="54"/>
      <c r="I703" s="53"/>
      <c r="J703" s="53"/>
      <c r="K703" s="53"/>
      <c r="L703" s="53"/>
      <c r="M703" s="53"/>
      <c r="N703" s="144"/>
      <c r="O703" s="141"/>
      <c r="P703" s="53"/>
      <c r="Q703" s="53"/>
      <c r="R703" s="53"/>
      <c r="S703" s="89"/>
    </row>
    <row r="704" spans="2:19" ht="15" customHeight="1" x14ac:dyDescent="0.2">
      <c r="B704" s="143"/>
      <c r="C704" s="100" t="str">
        <f>IFERROR(IF(VLOOKUP(B704,'Job Openings'!$B$5:$I$1005,2,FALSE)=0,"",VLOOKUP(B704,'Job Openings'!$B$5:$I$1005,2,FALSE)),"")</f>
        <v/>
      </c>
      <c r="D704" s="100" t="str">
        <f>IFERROR(IF(VLOOKUP(B704,'Job Openings'!$B$5:$I$1005,3,FALSE)=0,"",VLOOKUP(B704,'Job Openings'!$B$5:$I$1005,3,FALSE)),"")</f>
        <v/>
      </c>
      <c r="E704" s="100" t="str">
        <f>IFERROR(IF(VLOOKUP(B704,'Job Openings'!$B$5:$I$1005,5,FALSE)=0,"",VLOOKUP(B704,'Job Openings'!$B$5:$I$1005,5,FALSE)),"")</f>
        <v/>
      </c>
      <c r="F704" s="53"/>
      <c r="G704" s="53"/>
      <c r="H704" s="54"/>
      <c r="I704" s="53"/>
      <c r="J704" s="53"/>
      <c r="K704" s="53"/>
      <c r="L704" s="53"/>
      <c r="M704" s="53"/>
      <c r="N704" s="144"/>
      <c r="O704" s="141"/>
      <c r="P704" s="53"/>
      <c r="Q704" s="53"/>
      <c r="R704" s="53"/>
      <c r="S704" s="89"/>
    </row>
    <row r="705" spans="2:19" ht="15" customHeight="1" x14ac:dyDescent="0.2">
      <c r="B705" s="143"/>
      <c r="C705" s="100" t="str">
        <f>IFERROR(IF(VLOOKUP(B705,'Job Openings'!$B$5:$I$1005,2,FALSE)=0,"",VLOOKUP(B705,'Job Openings'!$B$5:$I$1005,2,FALSE)),"")</f>
        <v/>
      </c>
      <c r="D705" s="100" t="str">
        <f>IFERROR(IF(VLOOKUP(B705,'Job Openings'!$B$5:$I$1005,3,FALSE)=0,"",VLOOKUP(B705,'Job Openings'!$B$5:$I$1005,3,FALSE)),"")</f>
        <v/>
      </c>
      <c r="E705" s="100" t="str">
        <f>IFERROR(IF(VLOOKUP(B705,'Job Openings'!$B$5:$I$1005,5,FALSE)=0,"",VLOOKUP(B705,'Job Openings'!$B$5:$I$1005,5,FALSE)),"")</f>
        <v/>
      </c>
      <c r="F705" s="53"/>
      <c r="G705" s="53"/>
      <c r="H705" s="54"/>
      <c r="I705" s="53"/>
      <c r="J705" s="53"/>
      <c r="K705" s="53"/>
      <c r="L705" s="53"/>
      <c r="M705" s="53"/>
      <c r="N705" s="144"/>
      <c r="O705" s="141"/>
      <c r="P705" s="53"/>
      <c r="Q705" s="53"/>
      <c r="R705" s="53"/>
      <c r="S705" s="89"/>
    </row>
    <row r="706" spans="2:19" ht="15" customHeight="1" x14ac:dyDescent="0.2">
      <c r="B706" s="143"/>
      <c r="C706" s="100" t="str">
        <f>IFERROR(IF(VLOOKUP(B706,'Job Openings'!$B$5:$I$1005,2,FALSE)=0,"",VLOOKUP(B706,'Job Openings'!$B$5:$I$1005,2,FALSE)),"")</f>
        <v/>
      </c>
      <c r="D706" s="100" t="str">
        <f>IFERROR(IF(VLOOKUP(B706,'Job Openings'!$B$5:$I$1005,3,FALSE)=0,"",VLOOKUP(B706,'Job Openings'!$B$5:$I$1005,3,FALSE)),"")</f>
        <v/>
      </c>
      <c r="E706" s="100" t="str">
        <f>IFERROR(IF(VLOOKUP(B706,'Job Openings'!$B$5:$I$1005,5,FALSE)=0,"",VLOOKUP(B706,'Job Openings'!$B$5:$I$1005,5,FALSE)),"")</f>
        <v/>
      </c>
      <c r="F706" s="53"/>
      <c r="G706" s="53"/>
      <c r="H706" s="54"/>
      <c r="I706" s="53"/>
      <c r="J706" s="53"/>
      <c r="K706" s="53"/>
      <c r="L706" s="53"/>
      <c r="M706" s="53"/>
      <c r="N706" s="144"/>
      <c r="O706" s="141"/>
      <c r="P706" s="53"/>
      <c r="Q706" s="53"/>
      <c r="R706" s="53"/>
      <c r="S706" s="89"/>
    </row>
    <row r="707" spans="2:19" ht="15" customHeight="1" x14ac:dyDescent="0.2">
      <c r="B707" s="143"/>
      <c r="C707" s="100" t="str">
        <f>IFERROR(IF(VLOOKUP(B707,'Job Openings'!$B$5:$I$1005,2,FALSE)=0,"",VLOOKUP(B707,'Job Openings'!$B$5:$I$1005,2,FALSE)),"")</f>
        <v/>
      </c>
      <c r="D707" s="100" t="str">
        <f>IFERROR(IF(VLOOKUP(B707,'Job Openings'!$B$5:$I$1005,3,FALSE)=0,"",VLOOKUP(B707,'Job Openings'!$B$5:$I$1005,3,FALSE)),"")</f>
        <v/>
      </c>
      <c r="E707" s="100" t="str">
        <f>IFERROR(IF(VLOOKUP(B707,'Job Openings'!$B$5:$I$1005,5,FALSE)=0,"",VLOOKUP(B707,'Job Openings'!$B$5:$I$1005,5,FALSE)),"")</f>
        <v/>
      </c>
      <c r="F707" s="53"/>
      <c r="G707" s="53"/>
      <c r="H707" s="54"/>
      <c r="I707" s="53"/>
      <c r="J707" s="53"/>
      <c r="K707" s="53"/>
      <c r="L707" s="53"/>
      <c r="M707" s="53"/>
      <c r="N707" s="144"/>
      <c r="O707" s="141"/>
      <c r="P707" s="53"/>
      <c r="Q707" s="53"/>
      <c r="R707" s="53"/>
      <c r="S707" s="89"/>
    </row>
    <row r="708" spans="2:19" ht="15" customHeight="1" x14ac:dyDescent="0.2">
      <c r="B708" s="143"/>
      <c r="C708" s="100" t="str">
        <f>IFERROR(IF(VLOOKUP(B708,'Job Openings'!$B$5:$I$1005,2,FALSE)=0,"",VLOOKUP(B708,'Job Openings'!$B$5:$I$1005,2,FALSE)),"")</f>
        <v/>
      </c>
      <c r="D708" s="100" t="str">
        <f>IFERROR(IF(VLOOKUP(B708,'Job Openings'!$B$5:$I$1005,3,FALSE)=0,"",VLOOKUP(B708,'Job Openings'!$B$5:$I$1005,3,FALSE)),"")</f>
        <v/>
      </c>
      <c r="E708" s="100" t="str">
        <f>IFERROR(IF(VLOOKUP(B708,'Job Openings'!$B$5:$I$1005,5,FALSE)=0,"",VLOOKUP(B708,'Job Openings'!$B$5:$I$1005,5,FALSE)),"")</f>
        <v/>
      </c>
      <c r="F708" s="53"/>
      <c r="G708" s="53"/>
      <c r="H708" s="54"/>
      <c r="I708" s="53"/>
      <c r="J708" s="53"/>
      <c r="K708" s="53"/>
      <c r="L708" s="53"/>
      <c r="M708" s="53"/>
      <c r="N708" s="144"/>
      <c r="O708" s="141"/>
      <c r="P708" s="53"/>
      <c r="Q708" s="53"/>
      <c r="R708" s="53"/>
      <c r="S708" s="89"/>
    </row>
    <row r="709" spans="2:19" ht="15" customHeight="1" x14ac:dyDescent="0.2">
      <c r="B709" s="143"/>
      <c r="C709" s="100" t="str">
        <f>IFERROR(IF(VLOOKUP(B709,'Job Openings'!$B$5:$I$1005,2,FALSE)=0,"",VLOOKUP(B709,'Job Openings'!$B$5:$I$1005,2,FALSE)),"")</f>
        <v/>
      </c>
      <c r="D709" s="100" t="str">
        <f>IFERROR(IF(VLOOKUP(B709,'Job Openings'!$B$5:$I$1005,3,FALSE)=0,"",VLOOKUP(B709,'Job Openings'!$B$5:$I$1005,3,FALSE)),"")</f>
        <v/>
      </c>
      <c r="E709" s="100" t="str">
        <f>IFERROR(IF(VLOOKUP(B709,'Job Openings'!$B$5:$I$1005,5,FALSE)=0,"",VLOOKUP(B709,'Job Openings'!$B$5:$I$1005,5,FALSE)),"")</f>
        <v/>
      </c>
      <c r="F709" s="53"/>
      <c r="G709" s="53"/>
      <c r="H709" s="54"/>
      <c r="I709" s="53"/>
      <c r="J709" s="53"/>
      <c r="K709" s="53"/>
      <c r="L709" s="53"/>
      <c r="M709" s="53"/>
      <c r="N709" s="144"/>
      <c r="O709" s="141"/>
      <c r="P709" s="53"/>
      <c r="Q709" s="53"/>
      <c r="R709" s="53"/>
      <c r="S709" s="89"/>
    </row>
    <row r="710" spans="2:19" ht="15" customHeight="1" x14ac:dyDescent="0.2">
      <c r="B710" s="143"/>
      <c r="C710" s="100" t="str">
        <f>IFERROR(IF(VLOOKUP(B710,'Job Openings'!$B$5:$I$1005,2,FALSE)=0,"",VLOOKUP(B710,'Job Openings'!$B$5:$I$1005,2,FALSE)),"")</f>
        <v/>
      </c>
      <c r="D710" s="100" t="str">
        <f>IFERROR(IF(VLOOKUP(B710,'Job Openings'!$B$5:$I$1005,3,FALSE)=0,"",VLOOKUP(B710,'Job Openings'!$B$5:$I$1005,3,FALSE)),"")</f>
        <v/>
      </c>
      <c r="E710" s="100" t="str">
        <f>IFERROR(IF(VLOOKUP(B710,'Job Openings'!$B$5:$I$1005,5,FALSE)=0,"",VLOOKUP(B710,'Job Openings'!$B$5:$I$1005,5,FALSE)),"")</f>
        <v/>
      </c>
      <c r="F710" s="53"/>
      <c r="G710" s="53"/>
      <c r="H710" s="54"/>
      <c r="I710" s="53"/>
      <c r="J710" s="53"/>
      <c r="K710" s="53"/>
      <c r="L710" s="53"/>
      <c r="M710" s="53"/>
      <c r="N710" s="144"/>
      <c r="O710" s="141"/>
      <c r="P710" s="53"/>
      <c r="Q710" s="53"/>
      <c r="R710" s="53"/>
      <c r="S710" s="89"/>
    </row>
    <row r="711" spans="2:19" ht="15" customHeight="1" x14ac:dyDescent="0.2">
      <c r="B711" s="143"/>
      <c r="C711" s="100" t="str">
        <f>IFERROR(IF(VLOOKUP(B711,'Job Openings'!$B$5:$I$1005,2,FALSE)=0,"",VLOOKUP(B711,'Job Openings'!$B$5:$I$1005,2,FALSE)),"")</f>
        <v/>
      </c>
      <c r="D711" s="100" t="str">
        <f>IFERROR(IF(VLOOKUP(B711,'Job Openings'!$B$5:$I$1005,3,FALSE)=0,"",VLOOKUP(B711,'Job Openings'!$B$5:$I$1005,3,FALSE)),"")</f>
        <v/>
      </c>
      <c r="E711" s="100" t="str">
        <f>IFERROR(IF(VLOOKUP(B711,'Job Openings'!$B$5:$I$1005,5,FALSE)=0,"",VLOOKUP(B711,'Job Openings'!$B$5:$I$1005,5,FALSE)),"")</f>
        <v/>
      </c>
      <c r="F711" s="53"/>
      <c r="G711" s="53"/>
      <c r="H711" s="54"/>
      <c r="I711" s="53"/>
      <c r="J711" s="53"/>
      <c r="K711" s="53"/>
      <c r="L711" s="53"/>
      <c r="M711" s="53"/>
      <c r="N711" s="144"/>
      <c r="O711" s="141"/>
      <c r="P711" s="53"/>
      <c r="Q711" s="53"/>
      <c r="R711" s="53"/>
      <c r="S711" s="89"/>
    </row>
    <row r="712" spans="2:19" ht="15" customHeight="1" x14ac:dyDescent="0.2">
      <c r="B712" s="143"/>
      <c r="C712" s="100" t="str">
        <f>IFERROR(IF(VLOOKUP(B712,'Job Openings'!$B$5:$I$1005,2,FALSE)=0,"",VLOOKUP(B712,'Job Openings'!$B$5:$I$1005,2,FALSE)),"")</f>
        <v/>
      </c>
      <c r="D712" s="100" t="str">
        <f>IFERROR(IF(VLOOKUP(B712,'Job Openings'!$B$5:$I$1005,3,FALSE)=0,"",VLOOKUP(B712,'Job Openings'!$B$5:$I$1005,3,FALSE)),"")</f>
        <v/>
      </c>
      <c r="E712" s="100" t="str">
        <f>IFERROR(IF(VLOOKUP(B712,'Job Openings'!$B$5:$I$1005,5,FALSE)=0,"",VLOOKUP(B712,'Job Openings'!$B$5:$I$1005,5,FALSE)),"")</f>
        <v/>
      </c>
      <c r="F712" s="53"/>
      <c r="G712" s="53"/>
      <c r="H712" s="54"/>
      <c r="I712" s="53"/>
      <c r="J712" s="53"/>
      <c r="K712" s="53"/>
      <c r="L712" s="53"/>
      <c r="M712" s="53"/>
      <c r="N712" s="144"/>
      <c r="O712" s="141"/>
      <c r="P712" s="53"/>
      <c r="Q712" s="53"/>
      <c r="R712" s="53"/>
      <c r="S712" s="89"/>
    </row>
    <row r="713" spans="2:19" ht="15" customHeight="1" x14ac:dyDescent="0.2">
      <c r="B713" s="143"/>
      <c r="C713" s="100" t="str">
        <f>IFERROR(IF(VLOOKUP(B713,'Job Openings'!$B$5:$I$1005,2,FALSE)=0,"",VLOOKUP(B713,'Job Openings'!$B$5:$I$1005,2,FALSE)),"")</f>
        <v/>
      </c>
      <c r="D713" s="100" t="str">
        <f>IFERROR(IF(VLOOKUP(B713,'Job Openings'!$B$5:$I$1005,3,FALSE)=0,"",VLOOKUP(B713,'Job Openings'!$B$5:$I$1005,3,FALSE)),"")</f>
        <v/>
      </c>
      <c r="E713" s="100" t="str">
        <f>IFERROR(IF(VLOOKUP(B713,'Job Openings'!$B$5:$I$1005,5,FALSE)=0,"",VLOOKUP(B713,'Job Openings'!$B$5:$I$1005,5,FALSE)),"")</f>
        <v/>
      </c>
      <c r="F713" s="53"/>
      <c r="G713" s="53"/>
      <c r="H713" s="54"/>
      <c r="I713" s="53"/>
      <c r="J713" s="53"/>
      <c r="K713" s="53"/>
      <c r="L713" s="53"/>
      <c r="M713" s="53"/>
      <c r="N713" s="144"/>
      <c r="O713" s="141"/>
      <c r="P713" s="53"/>
      <c r="Q713" s="53"/>
      <c r="R713" s="53"/>
      <c r="S713" s="89"/>
    </row>
    <row r="714" spans="2:19" ht="15" customHeight="1" x14ac:dyDescent="0.2">
      <c r="B714" s="143"/>
      <c r="C714" s="100" t="str">
        <f>IFERROR(IF(VLOOKUP(B714,'Job Openings'!$B$5:$I$1005,2,FALSE)=0,"",VLOOKUP(B714,'Job Openings'!$B$5:$I$1005,2,FALSE)),"")</f>
        <v/>
      </c>
      <c r="D714" s="100" t="str">
        <f>IFERROR(IF(VLOOKUP(B714,'Job Openings'!$B$5:$I$1005,3,FALSE)=0,"",VLOOKUP(B714,'Job Openings'!$B$5:$I$1005,3,FALSE)),"")</f>
        <v/>
      </c>
      <c r="E714" s="100" t="str">
        <f>IFERROR(IF(VLOOKUP(B714,'Job Openings'!$B$5:$I$1005,5,FALSE)=0,"",VLOOKUP(B714,'Job Openings'!$B$5:$I$1005,5,FALSE)),"")</f>
        <v/>
      </c>
      <c r="F714" s="53"/>
      <c r="G714" s="53"/>
      <c r="H714" s="54"/>
      <c r="I714" s="53"/>
      <c r="J714" s="53"/>
      <c r="K714" s="53"/>
      <c r="L714" s="53"/>
      <c r="M714" s="53"/>
      <c r="N714" s="144"/>
      <c r="O714" s="141"/>
      <c r="P714" s="53"/>
      <c r="Q714" s="53"/>
      <c r="R714" s="53"/>
      <c r="S714" s="89"/>
    </row>
    <row r="715" spans="2:19" ht="15" customHeight="1" x14ac:dyDescent="0.2">
      <c r="B715" s="143"/>
      <c r="C715" s="100" t="str">
        <f>IFERROR(IF(VLOOKUP(B715,'Job Openings'!$B$5:$I$1005,2,FALSE)=0,"",VLOOKUP(B715,'Job Openings'!$B$5:$I$1005,2,FALSE)),"")</f>
        <v/>
      </c>
      <c r="D715" s="100" t="str">
        <f>IFERROR(IF(VLOOKUP(B715,'Job Openings'!$B$5:$I$1005,3,FALSE)=0,"",VLOOKUP(B715,'Job Openings'!$B$5:$I$1005,3,FALSE)),"")</f>
        <v/>
      </c>
      <c r="E715" s="100" t="str">
        <f>IFERROR(IF(VLOOKUP(B715,'Job Openings'!$B$5:$I$1005,5,FALSE)=0,"",VLOOKUP(B715,'Job Openings'!$B$5:$I$1005,5,FALSE)),"")</f>
        <v/>
      </c>
      <c r="F715" s="53"/>
      <c r="G715" s="53"/>
      <c r="H715" s="54"/>
      <c r="I715" s="53"/>
      <c r="J715" s="53"/>
      <c r="K715" s="53"/>
      <c r="L715" s="53"/>
      <c r="M715" s="53"/>
      <c r="N715" s="144"/>
      <c r="O715" s="141"/>
      <c r="P715" s="53"/>
      <c r="Q715" s="53"/>
      <c r="R715" s="53"/>
      <c r="S715" s="89"/>
    </row>
    <row r="716" spans="2:19" ht="15" customHeight="1" x14ac:dyDescent="0.2">
      <c r="B716" s="143"/>
      <c r="C716" s="100" t="str">
        <f>IFERROR(IF(VLOOKUP(B716,'Job Openings'!$B$5:$I$1005,2,FALSE)=0,"",VLOOKUP(B716,'Job Openings'!$B$5:$I$1005,2,FALSE)),"")</f>
        <v/>
      </c>
      <c r="D716" s="100" t="str">
        <f>IFERROR(IF(VLOOKUP(B716,'Job Openings'!$B$5:$I$1005,3,FALSE)=0,"",VLOOKUP(B716,'Job Openings'!$B$5:$I$1005,3,FALSE)),"")</f>
        <v/>
      </c>
      <c r="E716" s="100" t="str">
        <f>IFERROR(IF(VLOOKUP(B716,'Job Openings'!$B$5:$I$1005,5,FALSE)=0,"",VLOOKUP(B716,'Job Openings'!$B$5:$I$1005,5,FALSE)),"")</f>
        <v/>
      </c>
      <c r="F716" s="53"/>
      <c r="G716" s="53"/>
      <c r="H716" s="54"/>
      <c r="I716" s="53"/>
      <c r="J716" s="53"/>
      <c r="K716" s="53"/>
      <c r="L716" s="53"/>
      <c r="M716" s="53"/>
      <c r="N716" s="144"/>
      <c r="O716" s="141"/>
      <c r="P716" s="53"/>
      <c r="Q716" s="53"/>
      <c r="R716" s="53"/>
      <c r="S716" s="89"/>
    </row>
    <row r="717" spans="2:19" ht="15" customHeight="1" x14ac:dyDescent="0.2">
      <c r="B717" s="143"/>
      <c r="C717" s="100" t="str">
        <f>IFERROR(IF(VLOOKUP(B717,'Job Openings'!$B$5:$I$1005,2,FALSE)=0,"",VLOOKUP(B717,'Job Openings'!$B$5:$I$1005,2,FALSE)),"")</f>
        <v/>
      </c>
      <c r="D717" s="100" t="str">
        <f>IFERROR(IF(VLOOKUP(B717,'Job Openings'!$B$5:$I$1005,3,FALSE)=0,"",VLOOKUP(B717,'Job Openings'!$B$5:$I$1005,3,FALSE)),"")</f>
        <v/>
      </c>
      <c r="E717" s="100" t="str">
        <f>IFERROR(IF(VLOOKUP(B717,'Job Openings'!$B$5:$I$1005,5,FALSE)=0,"",VLOOKUP(B717,'Job Openings'!$B$5:$I$1005,5,FALSE)),"")</f>
        <v/>
      </c>
      <c r="F717" s="53"/>
      <c r="G717" s="53"/>
      <c r="H717" s="54"/>
      <c r="I717" s="53"/>
      <c r="J717" s="53"/>
      <c r="K717" s="53"/>
      <c r="L717" s="53"/>
      <c r="M717" s="53"/>
      <c r="N717" s="144"/>
      <c r="O717" s="141"/>
      <c r="P717" s="53"/>
      <c r="Q717" s="53"/>
      <c r="R717" s="53"/>
      <c r="S717" s="89"/>
    </row>
    <row r="718" spans="2:19" ht="15" customHeight="1" x14ac:dyDescent="0.2">
      <c r="B718" s="143"/>
      <c r="C718" s="100" t="str">
        <f>IFERROR(IF(VLOOKUP(B718,'Job Openings'!$B$5:$I$1005,2,FALSE)=0,"",VLOOKUP(B718,'Job Openings'!$B$5:$I$1005,2,FALSE)),"")</f>
        <v/>
      </c>
      <c r="D718" s="100" t="str">
        <f>IFERROR(IF(VLOOKUP(B718,'Job Openings'!$B$5:$I$1005,3,FALSE)=0,"",VLOOKUP(B718,'Job Openings'!$B$5:$I$1005,3,FALSE)),"")</f>
        <v/>
      </c>
      <c r="E718" s="100" t="str">
        <f>IFERROR(IF(VLOOKUP(B718,'Job Openings'!$B$5:$I$1005,5,FALSE)=0,"",VLOOKUP(B718,'Job Openings'!$B$5:$I$1005,5,FALSE)),"")</f>
        <v/>
      </c>
      <c r="F718" s="53"/>
      <c r="G718" s="53"/>
      <c r="H718" s="54"/>
      <c r="I718" s="53"/>
      <c r="J718" s="53"/>
      <c r="K718" s="53"/>
      <c r="L718" s="53"/>
      <c r="M718" s="53"/>
      <c r="N718" s="144"/>
      <c r="O718" s="141"/>
      <c r="P718" s="53"/>
      <c r="Q718" s="53"/>
      <c r="R718" s="53"/>
      <c r="S718" s="89"/>
    </row>
    <row r="719" spans="2:19" ht="15" customHeight="1" x14ac:dyDescent="0.2">
      <c r="B719" s="143"/>
      <c r="C719" s="100" t="str">
        <f>IFERROR(IF(VLOOKUP(B719,'Job Openings'!$B$5:$I$1005,2,FALSE)=0,"",VLOOKUP(B719,'Job Openings'!$B$5:$I$1005,2,FALSE)),"")</f>
        <v/>
      </c>
      <c r="D719" s="100" t="str">
        <f>IFERROR(IF(VLOOKUP(B719,'Job Openings'!$B$5:$I$1005,3,FALSE)=0,"",VLOOKUP(B719,'Job Openings'!$B$5:$I$1005,3,FALSE)),"")</f>
        <v/>
      </c>
      <c r="E719" s="100" t="str">
        <f>IFERROR(IF(VLOOKUP(B719,'Job Openings'!$B$5:$I$1005,5,FALSE)=0,"",VLOOKUP(B719,'Job Openings'!$B$5:$I$1005,5,FALSE)),"")</f>
        <v/>
      </c>
      <c r="F719" s="53"/>
      <c r="G719" s="53"/>
      <c r="H719" s="54"/>
      <c r="I719" s="53"/>
      <c r="J719" s="53"/>
      <c r="K719" s="53"/>
      <c r="L719" s="53"/>
      <c r="M719" s="53"/>
      <c r="N719" s="144"/>
      <c r="O719" s="141"/>
      <c r="P719" s="53"/>
      <c r="Q719" s="53"/>
      <c r="R719" s="53"/>
      <c r="S719" s="89"/>
    </row>
    <row r="720" spans="2:19" ht="15" customHeight="1" x14ac:dyDescent="0.2">
      <c r="B720" s="143"/>
      <c r="C720" s="100" t="str">
        <f>IFERROR(IF(VLOOKUP(B720,'Job Openings'!$B$5:$I$1005,2,FALSE)=0,"",VLOOKUP(B720,'Job Openings'!$B$5:$I$1005,2,FALSE)),"")</f>
        <v/>
      </c>
      <c r="D720" s="100" t="str">
        <f>IFERROR(IF(VLOOKUP(B720,'Job Openings'!$B$5:$I$1005,3,FALSE)=0,"",VLOOKUP(B720,'Job Openings'!$B$5:$I$1005,3,FALSE)),"")</f>
        <v/>
      </c>
      <c r="E720" s="100" t="str">
        <f>IFERROR(IF(VLOOKUP(B720,'Job Openings'!$B$5:$I$1005,5,FALSE)=0,"",VLOOKUP(B720,'Job Openings'!$B$5:$I$1005,5,FALSE)),"")</f>
        <v/>
      </c>
      <c r="F720" s="53"/>
      <c r="G720" s="53"/>
      <c r="H720" s="54"/>
      <c r="I720" s="53"/>
      <c r="J720" s="53"/>
      <c r="K720" s="53"/>
      <c r="L720" s="53"/>
      <c r="M720" s="53"/>
      <c r="N720" s="144"/>
      <c r="O720" s="141"/>
      <c r="P720" s="53"/>
      <c r="Q720" s="53"/>
      <c r="R720" s="53"/>
      <c r="S720" s="89"/>
    </row>
    <row r="721" spans="2:19" ht="15" customHeight="1" x14ac:dyDescent="0.2">
      <c r="B721" s="143"/>
      <c r="C721" s="100" t="str">
        <f>IFERROR(IF(VLOOKUP(B721,'Job Openings'!$B$5:$I$1005,2,FALSE)=0,"",VLOOKUP(B721,'Job Openings'!$B$5:$I$1005,2,FALSE)),"")</f>
        <v/>
      </c>
      <c r="D721" s="100" t="str">
        <f>IFERROR(IF(VLOOKUP(B721,'Job Openings'!$B$5:$I$1005,3,FALSE)=0,"",VLOOKUP(B721,'Job Openings'!$B$5:$I$1005,3,FALSE)),"")</f>
        <v/>
      </c>
      <c r="E721" s="100" t="str">
        <f>IFERROR(IF(VLOOKUP(B721,'Job Openings'!$B$5:$I$1005,5,FALSE)=0,"",VLOOKUP(B721,'Job Openings'!$B$5:$I$1005,5,FALSE)),"")</f>
        <v/>
      </c>
      <c r="F721" s="53"/>
      <c r="G721" s="53"/>
      <c r="H721" s="54"/>
      <c r="I721" s="53"/>
      <c r="J721" s="53"/>
      <c r="K721" s="53"/>
      <c r="L721" s="53"/>
      <c r="M721" s="53"/>
      <c r="N721" s="144"/>
      <c r="O721" s="141"/>
      <c r="P721" s="53"/>
      <c r="Q721" s="53"/>
      <c r="R721" s="53"/>
      <c r="S721" s="89"/>
    </row>
    <row r="722" spans="2:19" ht="15" customHeight="1" x14ac:dyDescent="0.2">
      <c r="B722" s="143"/>
      <c r="C722" s="100" t="str">
        <f>IFERROR(IF(VLOOKUP(B722,'Job Openings'!$B$5:$I$1005,2,FALSE)=0,"",VLOOKUP(B722,'Job Openings'!$B$5:$I$1005,2,FALSE)),"")</f>
        <v/>
      </c>
      <c r="D722" s="100" t="str">
        <f>IFERROR(IF(VLOOKUP(B722,'Job Openings'!$B$5:$I$1005,3,FALSE)=0,"",VLOOKUP(B722,'Job Openings'!$B$5:$I$1005,3,FALSE)),"")</f>
        <v/>
      </c>
      <c r="E722" s="100" t="str">
        <f>IFERROR(IF(VLOOKUP(B722,'Job Openings'!$B$5:$I$1005,5,FALSE)=0,"",VLOOKUP(B722,'Job Openings'!$B$5:$I$1005,5,FALSE)),"")</f>
        <v/>
      </c>
      <c r="F722" s="53"/>
      <c r="G722" s="53"/>
      <c r="H722" s="54"/>
      <c r="I722" s="53"/>
      <c r="J722" s="53"/>
      <c r="K722" s="53"/>
      <c r="L722" s="53"/>
      <c r="M722" s="53"/>
      <c r="N722" s="144"/>
      <c r="O722" s="141"/>
      <c r="P722" s="53"/>
      <c r="Q722" s="53"/>
      <c r="R722" s="53"/>
      <c r="S722" s="89"/>
    </row>
    <row r="723" spans="2:19" ht="15" customHeight="1" x14ac:dyDescent="0.2">
      <c r="B723" s="143"/>
      <c r="C723" s="100" t="str">
        <f>IFERROR(IF(VLOOKUP(B723,'Job Openings'!$B$5:$I$1005,2,FALSE)=0,"",VLOOKUP(B723,'Job Openings'!$B$5:$I$1005,2,FALSE)),"")</f>
        <v/>
      </c>
      <c r="D723" s="100" t="str">
        <f>IFERROR(IF(VLOOKUP(B723,'Job Openings'!$B$5:$I$1005,3,FALSE)=0,"",VLOOKUP(B723,'Job Openings'!$B$5:$I$1005,3,FALSE)),"")</f>
        <v/>
      </c>
      <c r="E723" s="100" t="str">
        <f>IFERROR(IF(VLOOKUP(B723,'Job Openings'!$B$5:$I$1005,5,FALSE)=0,"",VLOOKUP(B723,'Job Openings'!$B$5:$I$1005,5,FALSE)),"")</f>
        <v/>
      </c>
      <c r="F723" s="53"/>
      <c r="G723" s="53"/>
      <c r="H723" s="54"/>
      <c r="I723" s="53"/>
      <c r="J723" s="53"/>
      <c r="K723" s="53"/>
      <c r="L723" s="53"/>
      <c r="M723" s="53"/>
      <c r="N723" s="144"/>
      <c r="O723" s="141"/>
      <c r="P723" s="53"/>
      <c r="Q723" s="53"/>
      <c r="R723" s="53"/>
      <c r="S723" s="89"/>
    </row>
    <row r="724" spans="2:19" ht="15" customHeight="1" x14ac:dyDescent="0.2">
      <c r="B724" s="143"/>
      <c r="C724" s="100" t="str">
        <f>IFERROR(IF(VLOOKUP(B724,'Job Openings'!$B$5:$I$1005,2,FALSE)=0,"",VLOOKUP(B724,'Job Openings'!$B$5:$I$1005,2,FALSE)),"")</f>
        <v/>
      </c>
      <c r="D724" s="100" t="str">
        <f>IFERROR(IF(VLOOKUP(B724,'Job Openings'!$B$5:$I$1005,3,FALSE)=0,"",VLOOKUP(B724,'Job Openings'!$B$5:$I$1005,3,FALSE)),"")</f>
        <v/>
      </c>
      <c r="E724" s="100" t="str">
        <f>IFERROR(IF(VLOOKUP(B724,'Job Openings'!$B$5:$I$1005,5,FALSE)=0,"",VLOOKUP(B724,'Job Openings'!$B$5:$I$1005,5,FALSE)),"")</f>
        <v/>
      </c>
      <c r="F724" s="53"/>
      <c r="G724" s="53"/>
      <c r="H724" s="54"/>
      <c r="I724" s="53"/>
      <c r="J724" s="53"/>
      <c r="K724" s="53"/>
      <c r="L724" s="53"/>
      <c r="M724" s="53"/>
      <c r="N724" s="144"/>
      <c r="O724" s="141"/>
      <c r="P724" s="53"/>
      <c r="Q724" s="53"/>
      <c r="R724" s="53"/>
      <c r="S724" s="89"/>
    </row>
    <row r="725" spans="2:19" ht="15" customHeight="1" x14ac:dyDescent="0.2">
      <c r="B725" s="143"/>
      <c r="C725" s="100" t="str">
        <f>IFERROR(IF(VLOOKUP(B725,'Job Openings'!$B$5:$I$1005,2,FALSE)=0,"",VLOOKUP(B725,'Job Openings'!$B$5:$I$1005,2,FALSE)),"")</f>
        <v/>
      </c>
      <c r="D725" s="100" t="str">
        <f>IFERROR(IF(VLOOKUP(B725,'Job Openings'!$B$5:$I$1005,3,FALSE)=0,"",VLOOKUP(B725,'Job Openings'!$B$5:$I$1005,3,FALSE)),"")</f>
        <v/>
      </c>
      <c r="E725" s="100" t="str">
        <f>IFERROR(IF(VLOOKUP(B725,'Job Openings'!$B$5:$I$1005,5,FALSE)=0,"",VLOOKUP(B725,'Job Openings'!$B$5:$I$1005,5,FALSE)),"")</f>
        <v/>
      </c>
      <c r="F725" s="53"/>
      <c r="G725" s="53"/>
      <c r="H725" s="54"/>
      <c r="I725" s="53"/>
      <c r="J725" s="53"/>
      <c r="K725" s="53"/>
      <c r="L725" s="53"/>
      <c r="M725" s="53"/>
      <c r="N725" s="144"/>
      <c r="O725" s="141"/>
      <c r="P725" s="53"/>
      <c r="Q725" s="53"/>
      <c r="R725" s="53"/>
      <c r="S725" s="89"/>
    </row>
    <row r="726" spans="2:19" ht="15" customHeight="1" x14ac:dyDescent="0.2">
      <c r="B726" s="143"/>
      <c r="C726" s="100" t="str">
        <f>IFERROR(IF(VLOOKUP(B726,'Job Openings'!$B$5:$I$1005,2,FALSE)=0,"",VLOOKUP(B726,'Job Openings'!$B$5:$I$1005,2,FALSE)),"")</f>
        <v/>
      </c>
      <c r="D726" s="100" t="str">
        <f>IFERROR(IF(VLOOKUP(B726,'Job Openings'!$B$5:$I$1005,3,FALSE)=0,"",VLOOKUP(B726,'Job Openings'!$B$5:$I$1005,3,FALSE)),"")</f>
        <v/>
      </c>
      <c r="E726" s="100" t="str">
        <f>IFERROR(IF(VLOOKUP(B726,'Job Openings'!$B$5:$I$1005,5,FALSE)=0,"",VLOOKUP(B726,'Job Openings'!$B$5:$I$1005,5,FALSE)),"")</f>
        <v/>
      </c>
      <c r="F726" s="53"/>
      <c r="G726" s="53"/>
      <c r="H726" s="54"/>
      <c r="I726" s="53"/>
      <c r="J726" s="53"/>
      <c r="K726" s="53"/>
      <c r="L726" s="53"/>
      <c r="M726" s="53"/>
      <c r="N726" s="144"/>
      <c r="O726" s="141"/>
      <c r="P726" s="53"/>
      <c r="Q726" s="53"/>
      <c r="R726" s="53"/>
      <c r="S726" s="89"/>
    </row>
    <row r="727" spans="2:19" ht="15" customHeight="1" x14ac:dyDescent="0.2">
      <c r="B727" s="143"/>
      <c r="C727" s="100" t="str">
        <f>IFERROR(IF(VLOOKUP(B727,'Job Openings'!$B$5:$I$1005,2,FALSE)=0,"",VLOOKUP(B727,'Job Openings'!$B$5:$I$1005,2,FALSE)),"")</f>
        <v/>
      </c>
      <c r="D727" s="100" t="str">
        <f>IFERROR(IF(VLOOKUP(B727,'Job Openings'!$B$5:$I$1005,3,FALSE)=0,"",VLOOKUP(B727,'Job Openings'!$B$5:$I$1005,3,FALSE)),"")</f>
        <v/>
      </c>
      <c r="E727" s="100" t="str">
        <f>IFERROR(IF(VLOOKUP(B727,'Job Openings'!$B$5:$I$1005,5,FALSE)=0,"",VLOOKUP(B727,'Job Openings'!$B$5:$I$1005,5,FALSE)),"")</f>
        <v/>
      </c>
      <c r="F727" s="53"/>
      <c r="G727" s="53"/>
      <c r="H727" s="54"/>
      <c r="I727" s="53"/>
      <c r="J727" s="53"/>
      <c r="K727" s="53"/>
      <c r="L727" s="53"/>
      <c r="M727" s="53"/>
      <c r="N727" s="144"/>
      <c r="O727" s="141"/>
      <c r="P727" s="53"/>
      <c r="Q727" s="53"/>
      <c r="R727" s="53"/>
      <c r="S727" s="89"/>
    </row>
    <row r="728" spans="2:19" ht="15" customHeight="1" x14ac:dyDescent="0.2">
      <c r="B728" s="143"/>
      <c r="C728" s="100" t="str">
        <f>IFERROR(IF(VLOOKUP(B728,'Job Openings'!$B$5:$I$1005,2,FALSE)=0,"",VLOOKUP(B728,'Job Openings'!$B$5:$I$1005,2,FALSE)),"")</f>
        <v/>
      </c>
      <c r="D728" s="100" t="str">
        <f>IFERROR(IF(VLOOKUP(B728,'Job Openings'!$B$5:$I$1005,3,FALSE)=0,"",VLOOKUP(B728,'Job Openings'!$B$5:$I$1005,3,FALSE)),"")</f>
        <v/>
      </c>
      <c r="E728" s="100" t="str">
        <f>IFERROR(IF(VLOOKUP(B728,'Job Openings'!$B$5:$I$1005,5,FALSE)=0,"",VLOOKUP(B728,'Job Openings'!$B$5:$I$1005,5,FALSE)),"")</f>
        <v/>
      </c>
      <c r="F728" s="53"/>
      <c r="G728" s="53"/>
      <c r="H728" s="54"/>
      <c r="I728" s="53"/>
      <c r="J728" s="53"/>
      <c r="K728" s="53"/>
      <c r="L728" s="53"/>
      <c r="M728" s="53"/>
      <c r="N728" s="144"/>
      <c r="O728" s="141"/>
      <c r="P728" s="53"/>
      <c r="Q728" s="53"/>
      <c r="R728" s="53"/>
      <c r="S728" s="89"/>
    </row>
    <row r="729" spans="2:19" ht="15" customHeight="1" x14ac:dyDescent="0.2">
      <c r="B729" s="143"/>
      <c r="C729" s="100" t="str">
        <f>IFERROR(IF(VLOOKUP(B729,'Job Openings'!$B$5:$I$1005,2,FALSE)=0,"",VLOOKUP(B729,'Job Openings'!$B$5:$I$1005,2,FALSE)),"")</f>
        <v/>
      </c>
      <c r="D729" s="100" t="str">
        <f>IFERROR(IF(VLOOKUP(B729,'Job Openings'!$B$5:$I$1005,3,FALSE)=0,"",VLOOKUP(B729,'Job Openings'!$B$5:$I$1005,3,FALSE)),"")</f>
        <v/>
      </c>
      <c r="E729" s="100" t="str">
        <f>IFERROR(IF(VLOOKUP(B729,'Job Openings'!$B$5:$I$1005,5,FALSE)=0,"",VLOOKUP(B729,'Job Openings'!$B$5:$I$1005,5,FALSE)),"")</f>
        <v/>
      </c>
      <c r="F729" s="53"/>
      <c r="G729" s="53"/>
      <c r="H729" s="54"/>
      <c r="I729" s="53"/>
      <c r="J729" s="53"/>
      <c r="K729" s="53"/>
      <c r="L729" s="53"/>
      <c r="M729" s="53"/>
      <c r="N729" s="144"/>
      <c r="O729" s="141"/>
      <c r="P729" s="53"/>
      <c r="Q729" s="53"/>
      <c r="R729" s="53"/>
      <c r="S729" s="89"/>
    </row>
    <row r="730" spans="2:19" ht="15" customHeight="1" x14ac:dyDescent="0.2">
      <c r="B730" s="143"/>
      <c r="C730" s="100" t="str">
        <f>IFERROR(IF(VLOOKUP(B730,'Job Openings'!$B$5:$I$1005,2,FALSE)=0,"",VLOOKUP(B730,'Job Openings'!$B$5:$I$1005,2,FALSE)),"")</f>
        <v/>
      </c>
      <c r="D730" s="100" t="str">
        <f>IFERROR(IF(VLOOKUP(B730,'Job Openings'!$B$5:$I$1005,3,FALSE)=0,"",VLOOKUP(B730,'Job Openings'!$B$5:$I$1005,3,FALSE)),"")</f>
        <v/>
      </c>
      <c r="E730" s="100" t="str">
        <f>IFERROR(IF(VLOOKUP(B730,'Job Openings'!$B$5:$I$1005,5,FALSE)=0,"",VLOOKUP(B730,'Job Openings'!$B$5:$I$1005,5,FALSE)),"")</f>
        <v/>
      </c>
      <c r="F730" s="53"/>
      <c r="G730" s="53"/>
      <c r="H730" s="54"/>
      <c r="I730" s="53"/>
      <c r="J730" s="53"/>
      <c r="K730" s="53"/>
      <c r="L730" s="53"/>
      <c r="M730" s="53"/>
      <c r="N730" s="144"/>
      <c r="O730" s="141"/>
      <c r="P730" s="53"/>
      <c r="Q730" s="53"/>
      <c r="R730" s="53"/>
      <c r="S730" s="89"/>
    </row>
    <row r="731" spans="2:19" ht="15" customHeight="1" x14ac:dyDescent="0.2">
      <c r="B731" s="143"/>
      <c r="C731" s="100" t="str">
        <f>IFERROR(IF(VLOOKUP(B731,'Job Openings'!$B$5:$I$1005,2,FALSE)=0,"",VLOOKUP(B731,'Job Openings'!$B$5:$I$1005,2,FALSE)),"")</f>
        <v/>
      </c>
      <c r="D731" s="100" t="str">
        <f>IFERROR(IF(VLOOKUP(B731,'Job Openings'!$B$5:$I$1005,3,FALSE)=0,"",VLOOKUP(B731,'Job Openings'!$B$5:$I$1005,3,FALSE)),"")</f>
        <v/>
      </c>
      <c r="E731" s="100" t="str">
        <f>IFERROR(IF(VLOOKUP(B731,'Job Openings'!$B$5:$I$1005,5,FALSE)=0,"",VLOOKUP(B731,'Job Openings'!$B$5:$I$1005,5,FALSE)),"")</f>
        <v/>
      </c>
      <c r="F731" s="53"/>
      <c r="G731" s="53"/>
      <c r="H731" s="54"/>
      <c r="I731" s="53"/>
      <c r="J731" s="53"/>
      <c r="K731" s="53"/>
      <c r="L731" s="53"/>
      <c r="M731" s="53"/>
      <c r="N731" s="144"/>
      <c r="O731" s="141"/>
      <c r="P731" s="53"/>
      <c r="Q731" s="53"/>
      <c r="R731" s="53"/>
      <c r="S731" s="89"/>
    </row>
    <row r="732" spans="2:19" ht="15" customHeight="1" x14ac:dyDescent="0.2">
      <c r="B732" s="143"/>
      <c r="C732" s="100" t="str">
        <f>IFERROR(IF(VLOOKUP(B732,'Job Openings'!$B$5:$I$1005,2,FALSE)=0,"",VLOOKUP(B732,'Job Openings'!$B$5:$I$1005,2,FALSE)),"")</f>
        <v/>
      </c>
      <c r="D732" s="100" t="str">
        <f>IFERROR(IF(VLOOKUP(B732,'Job Openings'!$B$5:$I$1005,3,FALSE)=0,"",VLOOKUP(B732,'Job Openings'!$B$5:$I$1005,3,FALSE)),"")</f>
        <v/>
      </c>
      <c r="E732" s="100" t="str">
        <f>IFERROR(IF(VLOOKUP(B732,'Job Openings'!$B$5:$I$1005,5,FALSE)=0,"",VLOOKUP(B732,'Job Openings'!$B$5:$I$1005,5,FALSE)),"")</f>
        <v/>
      </c>
      <c r="F732" s="53"/>
      <c r="G732" s="53"/>
      <c r="H732" s="54"/>
      <c r="I732" s="53"/>
      <c r="J732" s="53"/>
      <c r="K732" s="53"/>
      <c r="L732" s="53"/>
      <c r="M732" s="53"/>
      <c r="N732" s="144"/>
      <c r="O732" s="141"/>
      <c r="P732" s="53"/>
      <c r="Q732" s="53"/>
      <c r="R732" s="53"/>
      <c r="S732" s="89"/>
    </row>
    <row r="733" spans="2:19" ht="15" customHeight="1" x14ac:dyDescent="0.2">
      <c r="B733" s="143"/>
      <c r="C733" s="100" t="str">
        <f>IFERROR(IF(VLOOKUP(B733,'Job Openings'!$B$5:$I$1005,2,FALSE)=0,"",VLOOKUP(B733,'Job Openings'!$B$5:$I$1005,2,FALSE)),"")</f>
        <v/>
      </c>
      <c r="D733" s="100" t="str">
        <f>IFERROR(IF(VLOOKUP(B733,'Job Openings'!$B$5:$I$1005,3,FALSE)=0,"",VLOOKUP(B733,'Job Openings'!$B$5:$I$1005,3,FALSE)),"")</f>
        <v/>
      </c>
      <c r="E733" s="100" t="str">
        <f>IFERROR(IF(VLOOKUP(B733,'Job Openings'!$B$5:$I$1005,5,FALSE)=0,"",VLOOKUP(B733,'Job Openings'!$B$5:$I$1005,5,FALSE)),"")</f>
        <v/>
      </c>
      <c r="F733" s="53"/>
      <c r="G733" s="53"/>
      <c r="H733" s="54"/>
      <c r="I733" s="53"/>
      <c r="J733" s="53"/>
      <c r="K733" s="53"/>
      <c r="L733" s="53"/>
      <c r="M733" s="53"/>
      <c r="N733" s="144"/>
      <c r="O733" s="141"/>
      <c r="P733" s="53"/>
      <c r="Q733" s="53"/>
      <c r="R733" s="53"/>
      <c r="S733" s="89"/>
    </row>
    <row r="734" spans="2:19" ht="15" customHeight="1" x14ac:dyDescent="0.2">
      <c r="B734" s="143"/>
      <c r="C734" s="100" t="str">
        <f>IFERROR(IF(VLOOKUP(B734,'Job Openings'!$B$5:$I$1005,2,FALSE)=0,"",VLOOKUP(B734,'Job Openings'!$B$5:$I$1005,2,FALSE)),"")</f>
        <v/>
      </c>
      <c r="D734" s="100" t="str">
        <f>IFERROR(IF(VLOOKUP(B734,'Job Openings'!$B$5:$I$1005,3,FALSE)=0,"",VLOOKUP(B734,'Job Openings'!$B$5:$I$1005,3,FALSE)),"")</f>
        <v/>
      </c>
      <c r="E734" s="100" t="str">
        <f>IFERROR(IF(VLOOKUP(B734,'Job Openings'!$B$5:$I$1005,5,FALSE)=0,"",VLOOKUP(B734,'Job Openings'!$B$5:$I$1005,5,FALSE)),"")</f>
        <v/>
      </c>
      <c r="F734" s="53"/>
      <c r="G734" s="53"/>
      <c r="H734" s="54"/>
      <c r="I734" s="53"/>
      <c r="J734" s="53"/>
      <c r="K734" s="53"/>
      <c r="L734" s="53"/>
      <c r="M734" s="53"/>
      <c r="N734" s="144"/>
      <c r="O734" s="141"/>
      <c r="P734" s="53"/>
      <c r="Q734" s="53"/>
      <c r="R734" s="53"/>
      <c r="S734" s="89"/>
    </row>
    <row r="735" spans="2:19" ht="15" customHeight="1" x14ac:dyDescent="0.2">
      <c r="B735" s="143"/>
      <c r="C735" s="100" t="str">
        <f>IFERROR(IF(VLOOKUP(B735,'Job Openings'!$B$5:$I$1005,2,FALSE)=0,"",VLOOKUP(B735,'Job Openings'!$B$5:$I$1005,2,FALSE)),"")</f>
        <v/>
      </c>
      <c r="D735" s="100" t="str">
        <f>IFERROR(IF(VLOOKUP(B735,'Job Openings'!$B$5:$I$1005,3,FALSE)=0,"",VLOOKUP(B735,'Job Openings'!$B$5:$I$1005,3,FALSE)),"")</f>
        <v/>
      </c>
      <c r="E735" s="100" t="str">
        <f>IFERROR(IF(VLOOKUP(B735,'Job Openings'!$B$5:$I$1005,5,FALSE)=0,"",VLOOKUP(B735,'Job Openings'!$B$5:$I$1005,5,FALSE)),"")</f>
        <v/>
      </c>
      <c r="F735" s="53"/>
      <c r="G735" s="53"/>
      <c r="H735" s="54"/>
      <c r="I735" s="53"/>
      <c r="J735" s="53"/>
      <c r="K735" s="53"/>
      <c r="L735" s="53"/>
      <c r="M735" s="53"/>
      <c r="N735" s="144"/>
      <c r="O735" s="141"/>
      <c r="P735" s="53"/>
      <c r="Q735" s="53"/>
      <c r="R735" s="53"/>
      <c r="S735" s="89"/>
    </row>
    <row r="736" spans="2:19" ht="15" customHeight="1" x14ac:dyDescent="0.2">
      <c r="B736" s="143"/>
      <c r="C736" s="100" t="str">
        <f>IFERROR(IF(VLOOKUP(B736,'Job Openings'!$B$5:$I$1005,2,FALSE)=0,"",VLOOKUP(B736,'Job Openings'!$B$5:$I$1005,2,FALSE)),"")</f>
        <v/>
      </c>
      <c r="D736" s="100" t="str">
        <f>IFERROR(IF(VLOOKUP(B736,'Job Openings'!$B$5:$I$1005,3,FALSE)=0,"",VLOOKUP(B736,'Job Openings'!$B$5:$I$1005,3,FALSE)),"")</f>
        <v/>
      </c>
      <c r="E736" s="100" t="str">
        <f>IFERROR(IF(VLOOKUP(B736,'Job Openings'!$B$5:$I$1005,5,FALSE)=0,"",VLOOKUP(B736,'Job Openings'!$B$5:$I$1005,5,FALSE)),"")</f>
        <v/>
      </c>
      <c r="F736" s="53"/>
      <c r="G736" s="53"/>
      <c r="H736" s="54"/>
      <c r="I736" s="53"/>
      <c r="J736" s="53"/>
      <c r="K736" s="53"/>
      <c r="L736" s="53"/>
      <c r="M736" s="53"/>
      <c r="N736" s="144"/>
      <c r="O736" s="141"/>
      <c r="P736" s="53"/>
      <c r="Q736" s="53"/>
      <c r="R736" s="53"/>
      <c r="S736" s="89"/>
    </row>
    <row r="737" spans="2:19" ht="15" customHeight="1" x14ac:dyDescent="0.2">
      <c r="B737" s="143"/>
      <c r="C737" s="100" t="str">
        <f>IFERROR(IF(VLOOKUP(B737,'Job Openings'!$B$5:$I$1005,2,FALSE)=0,"",VLOOKUP(B737,'Job Openings'!$B$5:$I$1005,2,FALSE)),"")</f>
        <v/>
      </c>
      <c r="D737" s="100" t="str">
        <f>IFERROR(IF(VLOOKUP(B737,'Job Openings'!$B$5:$I$1005,3,FALSE)=0,"",VLOOKUP(B737,'Job Openings'!$B$5:$I$1005,3,FALSE)),"")</f>
        <v/>
      </c>
      <c r="E737" s="100" t="str">
        <f>IFERROR(IF(VLOOKUP(B737,'Job Openings'!$B$5:$I$1005,5,FALSE)=0,"",VLOOKUP(B737,'Job Openings'!$B$5:$I$1005,5,FALSE)),"")</f>
        <v/>
      </c>
      <c r="F737" s="53"/>
      <c r="G737" s="53"/>
      <c r="H737" s="54"/>
      <c r="I737" s="53"/>
      <c r="J737" s="53"/>
      <c r="K737" s="53"/>
      <c r="L737" s="53"/>
      <c r="M737" s="53"/>
      <c r="N737" s="144"/>
      <c r="O737" s="141"/>
      <c r="P737" s="53"/>
      <c r="Q737" s="53"/>
      <c r="R737" s="53"/>
      <c r="S737" s="89"/>
    </row>
    <row r="738" spans="2:19" ht="15" customHeight="1" x14ac:dyDescent="0.2">
      <c r="B738" s="143"/>
      <c r="C738" s="100" t="str">
        <f>IFERROR(IF(VLOOKUP(B738,'Job Openings'!$B$5:$I$1005,2,FALSE)=0,"",VLOOKUP(B738,'Job Openings'!$B$5:$I$1005,2,FALSE)),"")</f>
        <v/>
      </c>
      <c r="D738" s="100" t="str">
        <f>IFERROR(IF(VLOOKUP(B738,'Job Openings'!$B$5:$I$1005,3,FALSE)=0,"",VLOOKUP(B738,'Job Openings'!$B$5:$I$1005,3,FALSE)),"")</f>
        <v/>
      </c>
      <c r="E738" s="100" t="str">
        <f>IFERROR(IF(VLOOKUP(B738,'Job Openings'!$B$5:$I$1005,5,FALSE)=0,"",VLOOKUP(B738,'Job Openings'!$B$5:$I$1005,5,FALSE)),"")</f>
        <v/>
      </c>
      <c r="F738" s="53"/>
      <c r="G738" s="53"/>
      <c r="H738" s="54"/>
      <c r="I738" s="53"/>
      <c r="J738" s="53"/>
      <c r="K738" s="53"/>
      <c r="L738" s="53"/>
      <c r="M738" s="53"/>
      <c r="N738" s="144"/>
      <c r="O738" s="141"/>
      <c r="P738" s="53"/>
      <c r="Q738" s="53"/>
      <c r="R738" s="53"/>
      <c r="S738" s="89"/>
    </row>
    <row r="739" spans="2:19" ht="15" customHeight="1" x14ac:dyDescent="0.2">
      <c r="B739" s="143"/>
      <c r="C739" s="100" t="str">
        <f>IFERROR(IF(VLOOKUP(B739,'Job Openings'!$B$5:$I$1005,2,FALSE)=0,"",VLOOKUP(B739,'Job Openings'!$B$5:$I$1005,2,FALSE)),"")</f>
        <v/>
      </c>
      <c r="D739" s="100" t="str">
        <f>IFERROR(IF(VLOOKUP(B739,'Job Openings'!$B$5:$I$1005,3,FALSE)=0,"",VLOOKUP(B739,'Job Openings'!$B$5:$I$1005,3,FALSE)),"")</f>
        <v/>
      </c>
      <c r="E739" s="100" t="str">
        <f>IFERROR(IF(VLOOKUP(B739,'Job Openings'!$B$5:$I$1005,5,FALSE)=0,"",VLOOKUP(B739,'Job Openings'!$B$5:$I$1005,5,FALSE)),"")</f>
        <v/>
      </c>
      <c r="F739" s="53"/>
      <c r="G739" s="53"/>
      <c r="H739" s="54"/>
      <c r="I739" s="53"/>
      <c r="J739" s="53"/>
      <c r="K739" s="53"/>
      <c r="L739" s="53"/>
      <c r="M739" s="53"/>
      <c r="N739" s="144"/>
      <c r="O739" s="141"/>
      <c r="P739" s="53"/>
      <c r="Q739" s="53"/>
      <c r="R739" s="53"/>
      <c r="S739" s="89"/>
    </row>
    <row r="740" spans="2:19" ht="15" customHeight="1" x14ac:dyDescent="0.2">
      <c r="B740" s="143"/>
      <c r="C740" s="100" t="str">
        <f>IFERROR(IF(VLOOKUP(B740,'Job Openings'!$B$5:$I$1005,2,FALSE)=0,"",VLOOKUP(B740,'Job Openings'!$B$5:$I$1005,2,FALSE)),"")</f>
        <v/>
      </c>
      <c r="D740" s="100" t="str">
        <f>IFERROR(IF(VLOOKUP(B740,'Job Openings'!$B$5:$I$1005,3,FALSE)=0,"",VLOOKUP(B740,'Job Openings'!$B$5:$I$1005,3,FALSE)),"")</f>
        <v/>
      </c>
      <c r="E740" s="100" t="str">
        <f>IFERROR(IF(VLOOKUP(B740,'Job Openings'!$B$5:$I$1005,5,FALSE)=0,"",VLOOKUP(B740,'Job Openings'!$B$5:$I$1005,5,FALSE)),"")</f>
        <v/>
      </c>
      <c r="F740" s="53"/>
      <c r="G740" s="53"/>
      <c r="H740" s="54"/>
      <c r="I740" s="53"/>
      <c r="J740" s="53"/>
      <c r="K740" s="53"/>
      <c r="L740" s="53"/>
      <c r="M740" s="53"/>
      <c r="N740" s="144"/>
      <c r="O740" s="141"/>
      <c r="P740" s="53"/>
      <c r="Q740" s="53"/>
      <c r="R740" s="53"/>
      <c r="S740" s="89"/>
    </row>
    <row r="741" spans="2:19" ht="15" customHeight="1" x14ac:dyDescent="0.2">
      <c r="B741" s="143"/>
      <c r="C741" s="100" t="str">
        <f>IFERROR(IF(VLOOKUP(B741,'Job Openings'!$B$5:$I$1005,2,FALSE)=0,"",VLOOKUP(B741,'Job Openings'!$B$5:$I$1005,2,FALSE)),"")</f>
        <v/>
      </c>
      <c r="D741" s="100" t="str">
        <f>IFERROR(IF(VLOOKUP(B741,'Job Openings'!$B$5:$I$1005,3,FALSE)=0,"",VLOOKUP(B741,'Job Openings'!$B$5:$I$1005,3,FALSE)),"")</f>
        <v/>
      </c>
      <c r="E741" s="100" t="str">
        <f>IFERROR(IF(VLOOKUP(B741,'Job Openings'!$B$5:$I$1005,5,FALSE)=0,"",VLOOKUP(B741,'Job Openings'!$B$5:$I$1005,5,FALSE)),"")</f>
        <v/>
      </c>
      <c r="F741" s="53"/>
      <c r="G741" s="53"/>
      <c r="H741" s="54"/>
      <c r="I741" s="53"/>
      <c r="J741" s="53"/>
      <c r="K741" s="53"/>
      <c r="L741" s="53"/>
      <c r="M741" s="53"/>
      <c r="N741" s="144"/>
      <c r="O741" s="141"/>
      <c r="P741" s="53"/>
      <c r="Q741" s="53"/>
      <c r="R741" s="53"/>
      <c r="S741" s="89"/>
    </row>
    <row r="742" spans="2:19" ht="15" customHeight="1" x14ac:dyDescent="0.2">
      <c r="B742" s="143"/>
      <c r="C742" s="100" t="str">
        <f>IFERROR(IF(VLOOKUP(B742,'Job Openings'!$B$5:$I$1005,2,FALSE)=0,"",VLOOKUP(B742,'Job Openings'!$B$5:$I$1005,2,FALSE)),"")</f>
        <v/>
      </c>
      <c r="D742" s="100" t="str">
        <f>IFERROR(IF(VLOOKUP(B742,'Job Openings'!$B$5:$I$1005,3,FALSE)=0,"",VLOOKUP(B742,'Job Openings'!$B$5:$I$1005,3,FALSE)),"")</f>
        <v/>
      </c>
      <c r="E742" s="100" t="str">
        <f>IFERROR(IF(VLOOKUP(B742,'Job Openings'!$B$5:$I$1005,5,FALSE)=0,"",VLOOKUP(B742,'Job Openings'!$B$5:$I$1005,5,FALSE)),"")</f>
        <v/>
      </c>
      <c r="F742" s="53"/>
      <c r="G742" s="53"/>
      <c r="H742" s="54"/>
      <c r="I742" s="53"/>
      <c r="J742" s="53"/>
      <c r="K742" s="53"/>
      <c r="L742" s="53"/>
      <c r="M742" s="53"/>
      <c r="N742" s="144"/>
      <c r="O742" s="141"/>
      <c r="P742" s="53"/>
      <c r="Q742" s="53"/>
      <c r="R742" s="53"/>
      <c r="S742" s="89"/>
    </row>
    <row r="743" spans="2:19" ht="15" customHeight="1" x14ac:dyDescent="0.2">
      <c r="B743" s="143"/>
      <c r="C743" s="100" t="str">
        <f>IFERROR(IF(VLOOKUP(B743,'Job Openings'!$B$5:$I$1005,2,FALSE)=0,"",VLOOKUP(B743,'Job Openings'!$B$5:$I$1005,2,FALSE)),"")</f>
        <v/>
      </c>
      <c r="D743" s="100" t="str">
        <f>IFERROR(IF(VLOOKUP(B743,'Job Openings'!$B$5:$I$1005,3,FALSE)=0,"",VLOOKUP(B743,'Job Openings'!$B$5:$I$1005,3,FALSE)),"")</f>
        <v/>
      </c>
      <c r="E743" s="100" t="str">
        <f>IFERROR(IF(VLOOKUP(B743,'Job Openings'!$B$5:$I$1005,5,FALSE)=0,"",VLOOKUP(B743,'Job Openings'!$B$5:$I$1005,5,FALSE)),"")</f>
        <v/>
      </c>
      <c r="F743" s="53"/>
      <c r="G743" s="53"/>
      <c r="H743" s="54"/>
      <c r="I743" s="53"/>
      <c r="J743" s="53"/>
      <c r="K743" s="53"/>
      <c r="L743" s="53"/>
      <c r="M743" s="53"/>
      <c r="N743" s="144"/>
      <c r="O743" s="141"/>
      <c r="P743" s="53"/>
      <c r="Q743" s="53"/>
      <c r="R743" s="53"/>
      <c r="S743" s="89"/>
    </row>
    <row r="744" spans="2:19" ht="15" customHeight="1" x14ac:dyDescent="0.2">
      <c r="B744" s="143"/>
      <c r="C744" s="100" t="str">
        <f>IFERROR(IF(VLOOKUP(B744,'Job Openings'!$B$5:$I$1005,2,FALSE)=0,"",VLOOKUP(B744,'Job Openings'!$B$5:$I$1005,2,FALSE)),"")</f>
        <v/>
      </c>
      <c r="D744" s="100" t="str">
        <f>IFERROR(IF(VLOOKUP(B744,'Job Openings'!$B$5:$I$1005,3,FALSE)=0,"",VLOOKUP(B744,'Job Openings'!$B$5:$I$1005,3,FALSE)),"")</f>
        <v/>
      </c>
      <c r="E744" s="100" t="str">
        <f>IFERROR(IF(VLOOKUP(B744,'Job Openings'!$B$5:$I$1005,5,FALSE)=0,"",VLOOKUP(B744,'Job Openings'!$B$5:$I$1005,5,FALSE)),"")</f>
        <v/>
      </c>
      <c r="F744" s="53"/>
      <c r="G744" s="53"/>
      <c r="H744" s="54"/>
      <c r="I744" s="53"/>
      <c r="J744" s="53"/>
      <c r="K744" s="53"/>
      <c r="L744" s="53"/>
      <c r="M744" s="53"/>
      <c r="N744" s="144"/>
      <c r="O744" s="141"/>
      <c r="P744" s="53"/>
      <c r="Q744" s="53"/>
      <c r="R744" s="53"/>
      <c r="S744" s="89"/>
    </row>
    <row r="745" spans="2:19" ht="15" customHeight="1" x14ac:dyDescent="0.2">
      <c r="B745" s="143"/>
      <c r="C745" s="100" t="str">
        <f>IFERROR(IF(VLOOKUP(B745,'Job Openings'!$B$5:$I$1005,2,FALSE)=0,"",VLOOKUP(B745,'Job Openings'!$B$5:$I$1005,2,FALSE)),"")</f>
        <v/>
      </c>
      <c r="D745" s="100" t="str">
        <f>IFERROR(IF(VLOOKUP(B745,'Job Openings'!$B$5:$I$1005,3,FALSE)=0,"",VLOOKUP(B745,'Job Openings'!$B$5:$I$1005,3,FALSE)),"")</f>
        <v/>
      </c>
      <c r="E745" s="100" t="str">
        <f>IFERROR(IF(VLOOKUP(B745,'Job Openings'!$B$5:$I$1005,5,FALSE)=0,"",VLOOKUP(B745,'Job Openings'!$B$5:$I$1005,5,FALSE)),"")</f>
        <v/>
      </c>
      <c r="F745" s="53"/>
      <c r="G745" s="53"/>
      <c r="H745" s="54"/>
      <c r="I745" s="53"/>
      <c r="J745" s="53"/>
      <c r="K745" s="53"/>
      <c r="L745" s="53"/>
      <c r="M745" s="53"/>
      <c r="N745" s="144"/>
      <c r="O745" s="141"/>
      <c r="P745" s="53"/>
      <c r="Q745" s="53"/>
      <c r="R745" s="53"/>
      <c r="S745" s="89"/>
    </row>
    <row r="746" spans="2:19" ht="15" customHeight="1" x14ac:dyDescent="0.2">
      <c r="B746" s="143"/>
      <c r="C746" s="100" t="str">
        <f>IFERROR(IF(VLOOKUP(B746,'Job Openings'!$B$5:$I$1005,2,FALSE)=0,"",VLOOKUP(B746,'Job Openings'!$B$5:$I$1005,2,FALSE)),"")</f>
        <v/>
      </c>
      <c r="D746" s="100" t="str">
        <f>IFERROR(IF(VLOOKUP(B746,'Job Openings'!$B$5:$I$1005,3,FALSE)=0,"",VLOOKUP(B746,'Job Openings'!$B$5:$I$1005,3,FALSE)),"")</f>
        <v/>
      </c>
      <c r="E746" s="100" t="str">
        <f>IFERROR(IF(VLOOKUP(B746,'Job Openings'!$B$5:$I$1005,5,FALSE)=0,"",VLOOKUP(B746,'Job Openings'!$B$5:$I$1005,5,FALSE)),"")</f>
        <v/>
      </c>
      <c r="F746" s="53"/>
      <c r="G746" s="53"/>
      <c r="H746" s="54"/>
      <c r="I746" s="53"/>
      <c r="J746" s="53"/>
      <c r="K746" s="53"/>
      <c r="L746" s="53"/>
      <c r="M746" s="53"/>
      <c r="N746" s="144"/>
      <c r="O746" s="141"/>
      <c r="P746" s="53"/>
      <c r="Q746" s="53"/>
      <c r="R746" s="53"/>
      <c r="S746" s="89"/>
    </row>
    <row r="747" spans="2:19" ht="15" customHeight="1" x14ac:dyDescent="0.2">
      <c r="B747" s="143"/>
      <c r="C747" s="100" t="str">
        <f>IFERROR(IF(VLOOKUP(B747,'Job Openings'!$B$5:$I$1005,2,FALSE)=0,"",VLOOKUP(B747,'Job Openings'!$B$5:$I$1005,2,FALSE)),"")</f>
        <v/>
      </c>
      <c r="D747" s="100" t="str">
        <f>IFERROR(IF(VLOOKUP(B747,'Job Openings'!$B$5:$I$1005,3,FALSE)=0,"",VLOOKUP(B747,'Job Openings'!$B$5:$I$1005,3,FALSE)),"")</f>
        <v/>
      </c>
      <c r="E747" s="100" t="str">
        <f>IFERROR(IF(VLOOKUP(B747,'Job Openings'!$B$5:$I$1005,5,FALSE)=0,"",VLOOKUP(B747,'Job Openings'!$B$5:$I$1005,5,FALSE)),"")</f>
        <v/>
      </c>
      <c r="F747" s="53"/>
      <c r="G747" s="53"/>
      <c r="H747" s="54"/>
      <c r="I747" s="53"/>
      <c r="J747" s="53"/>
      <c r="K747" s="53"/>
      <c r="L747" s="53"/>
      <c r="M747" s="53"/>
      <c r="N747" s="144"/>
      <c r="O747" s="141"/>
      <c r="P747" s="53"/>
      <c r="Q747" s="53"/>
      <c r="R747" s="53"/>
      <c r="S747" s="89"/>
    </row>
    <row r="748" spans="2:19" ht="15" customHeight="1" x14ac:dyDescent="0.2">
      <c r="B748" s="143"/>
      <c r="C748" s="100" t="str">
        <f>IFERROR(IF(VLOOKUP(B748,'Job Openings'!$B$5:$I$1005,2,FALSE)=0,"",VLOOKUP(B748,'Job Openings'!$B$5:$I$1005,2,FALSE)),"")</f>
        <v/>
      </c>
      <c r="D748" s="100" t="str">
        <f>IFERROR(IF(VLOOKUP(B748,'Job Openings'!$B$5:$I$1005,3,FALSE)=0,"",VLOOKUP(B748,'Job Openings'!$B$5:$I$1005,3,FALSE)),"")</f>
        <v/>
      </c>
      <c r="E748" s="100" t="str">
        <f>IFERROR(IF(VLOOKUP(B748,'Job Openings'!$B$5:$I$1005,5,FALSE)=0,"",VLOOKUP(B748,'Job Openings'!$B$5:$I$1005,5,FALSE)),"")</f>
        <v/>
      </c>
      <c r="F748" s="53"/>
      <c r="G748" s="53"/>
      <c r="H748" s="54"/>
      <c r="I748" s="53"/>
      <c r="J748" s="53"/>
      <c r="K748" s="53"/>
      <c r="L748" s="53"/>
      <c r="M748" s="53"/>
      <c r="N748" s="144"/>
      <c r="O748" s="141"/>
      <c r="P748" s="53"/>
      <c r="Q748" s="53"/>
      <c r="R748" s="53"/>
      <c r="S748" s="89"/>
    </row>
    <row r="749" spans="2:19" ht="15" customHeight="1" x14ac:dyDescent="0.2">
      <c r="B749" s="143"/>
      <c r="C749" s="100" t="str">
        <f>IFERROR(IF(VLOOKUP(B749,'Job Openings'!$B$5:$I$1005,2,FALSE)=0,"",VLOOKUP(B749,'Job Openings'!$B$5:$I$1005,2,FALSE)),"")</f>
        <v/>
      </c>
      <c r="D749" s="100" t="str">
        <f>IFERROR(IF(VLOOKUP(B749,'Job Openings'!$B$5:$I$1005,3,FALSE)=0,"",VLOOKUP(B749,'Job Openings'!$B$5:$I$1005,3,FALSE)),"")</f>
        <v/>
      </c>
      <c r="E749" s="100" t="str">
        <f>IFERROR(IF(VLOOKUP(B749,'Job Openings'!$B$5:$I$1005,5,FALSE)=0,"",VLOOKUP(B749,'Job Openings'!$B$5:$I$1005,5,FALSE)),"")</f>
        <v/>
      </c>
      <c r="F749" s="53"/>
      <c r="G749" s="53"/>
      <c r="H749" s="54"/>
      <c r="I749" s="53"/>
      <c r="J749" s="53"/>
      <c r="K749" s="53"/>
      <c r="L749" s="53"/>
      <c r="M749" s="53"/>
      <c r="N749" s="144"/>
      <c r="O749" s="141"/>
      <c r="P749" s="53"/>
      <c r="Q749" s="53"/>
      <c r="R749" s="53"/>
      <c r="S749" s="89"/>
    </row>
    <row r="750" spans="2:19" ht="15" customHeight="1" x14ac:dyDescent="0.2">
      <c r="B750" s="143"/>
      <c r="C750" s="100" t="str">
        <f>IFERROR(IF(VLOOKUP(B750,'Job Openings'!$B$5:$I$1005,2,FALSE)=0,"",VLOOKUP(B750,'Job Openings'!$B$5:$I$1005,2,FALSE)),"")</f>
        <v/>
      </c>
      <c r="D750" s="100" t="str">
        <f>IFERROR(IF(VLOOKUP(B750,'Job Openings'!$B$5:$I$1005,3,FALSE)=0,"",VLOOKUP(B750,'Job Openings'!$B$5:$I$1005,3,FALSE)),"")</f>
        <v/>
      </c>
      <c r="E750" s="100" t="str">
        <f>IFERROR(IF(VLOOKUP(B750,'Job Openings'!$B$5:$I$1005,5,FALSE)=0,"",VLOOKUP(B750,'Job Openings'!$B$5:$I$1005,5,FALSE)),"")</f>
        <v/>
      </c>
      <c r="F750" s="53"/>
      <c r="G750" s="53"/>
      <c r="H750" s="54"/>
      <c r="I750" s="53"/>
      <c r="J750" s="53"/>
      <c r="K750" s="53"/>
      <c r="L750" s="53"/>
      <c r="M750" s="53"/>
      <c r="N750" s="144"/>
      <c r="O750" s="141"/>
      <c r="P750" s="53"/>
      <c r="Q750" s="53"/>
      <c r="R750" s="53"/>
      <c r="S750" s="89"/>
    </row>
    <row r="751" spans="2:19" ht="15" customHeight="1" x14ac:dyDescent="0.2">
      <c r="B751" s="143"/>
      <c r="C751" s="100" t="str">
        <f>IFERROR(IF(VLOOKUP(B751,'Job Openings'!$B$5:$I$1005,2,FALSE)=0,"",VLOOKUP(B751,'Job Openings'!$B$5:$I$1005,2,FALSE)),"")</f>
        <v/>
      </c>
      <c r="D751" s="100" t="str">
        <f>IFERROR(IF(VLOOKUP(B751,'Job Openings'!$B$5:$I$1005,3,FALSE)=0,"",VLOOKUP(B751,'Job Openings'!$B$5:$I$1005,3,FALSE)),"")</f>
        <v/>
      </c>
      <c r="E751" s="100" t="str">
        <f>IFERROR(IF(VLOOKUP(B751,'Job Openings'!$B$5:$I$1005,5,FALSE)=0,"",VLOOKUP(B751,'Job Openings'!$B$5:$I$1005,5,FALSE)),"")</f>
        <v/>
      </c>
      <c r="F751" s="53"/>
      <c r="G751" s="53"/>
      <c r="H751" s="54"/>
      <c r="I751" s="53"/>
      <c r="J751" s="53"/>
      <c r="K751" s="53"/>
      <c r="L751" s="53"/>
      <c r="M751" s="53"/>
      <c r="N751" s="144"/>
      <c r="O751" s="141"/>
      <c r="P751" s="53"/>
      <c r="Q751" s="53"/>
      <c r="R751" s="53"/>
      <c r="S751" s="89"/>
    </row>
    <row r="752" spans="2:19" ht="15" customHeight="1" x14ac:dyDescent="0.2">
      <c r="B752" s="143"/>
      <c r="C752" s="100" t="str">
        <f>IFERROR(IF(VLOOKUP(B752,'Job Openings'!$B$5:$I$1005,2,FALSE)=0,"",VLOOKUP(B752,'Job Openings'!$B$5:$I$1005,2,FALSE)),"")</f>
        <v/>
      </c>
      <c r="D752" s="100" t="str">
        <f>IFERROR(IF(VLOOKUP(B752,'Job Openings'!$B$5:$I$1005,3,FALSE)=0,"",VLOOKUP(B752,'Job Openings'!$B$5:$I$1005,3,FALSE)),"")</f>
        <v/>
      </c>
      <c r="E752" s="100" t="str">
        <f>IFERROR(IF(VLOOKUP(B752,'Job Openings'!$B$5:$I$1005,5,FALSE)=0,"",VLOOKUP(B752,'Job Openings'!$B$5:$I$1005,5,FALSE)),"")</f>
        <v/>
      </c>
      <c r="F752" s="53"/>
      <c r="G752" s="53"/>
      <c r="H752" s="54"/>
      <c r="I752" s="53"/>
      <c r="J752" s="53"/>
      <c r="K752" s="53"/>
      <c r="L752" s="53"/>
      <c r="M752" s="53"/>
      <c r="N752" s="144"/>
      <c r="O752" s="141"/>
      <c r="P752" s="53"/>
      <c r="Q752" s="53"/>
      <c r="R752" s="53"/>
      <c r="S752" s="89"/>
    </row>
    <row r="753" spans="2:19" ht="15" customHeight="1" x14ac:dyDescent="0.2">
      <c r="B753" s="143"/>
      <c r="C753" s="100" t="str">
        <f>IFERROR(IF(VLOOKUP(B753,'Job Openings'!$B$5:$I$1005,2,FALSE)=0,"",VLOOKUP(B753,'Job Openings'!$B$5:$I$1005,2,FALSE)),"")</f>
        <v/>
      </c>
      <c r="D753" s="100" t="str">
        <f>IFERROR(IF(VLOOKUP(B753,'Job Openings'!$B$5:$I$1005,3,FALSE)=0,"",VLOOKUP(B753,'Job Openings'!$B$5:$I$1005,3,FALSE)),"")</f>
        <v/>
      </c>
      <c r="E753" s="100" t="str">
        <f>IFERROR(IF(VLOOKUP(B753,'Job Openings'!$B$5:$I$1005,5,FALSE)=0,"",VLOOKUP(B753,'Job Openings'!$B$5:$I$1005,5,FALSE)),"")</f>
        <v/>
      </c>
      <c r="F753" s="53"/>
      <c r="G753" s="53"/>
      <c r="H753" s="54"/>
      <c r="I753" s="53"/>
      <c r="J753" s="53"/>
      <c r="K753" s="53"/>
      <c r="L753" s="53"/>
      <c r="M753" s="53"/>
      <c r="N753" s="144"/>
      <c r="O753" s="141"/>
      <c r="P753" s="53"/>
      <c r="Q753" s="53"/>
      <c r="R753" s="53"/>
      <c r="S753" s="89"/>
    </row>
    <row r="754" spans="2:19" ht="15" customHeight="1" x14ac:dyDescent="0.2">
      <c r="B754" s="143"/>
      <c r="C754" s="100" t="str">
        <f>IFERROR(IF(VLOOKUP(B754,'Job Openings'!$B$5:$I$1005,2,FALSE)=0,"",VLOOKUP(B754,'Job Openings'!$B$5:$I$1005,2,FALSE)),"")</f>
        <v/>
      </c>
      <c r="D754" s="100" t="str">
        <f>IFERROR(IF(VLOOKUP(B754,'Job Openings'!$B$5:$I$1005,3,FALSE)=0,"",VLOOKUP(B754,'Job Openings'!$B$5:$I$1005,3,FALSE)),"")</f>
        <v/>
      </c>
      <c r="E754" s="100" t="str">
        <f>IFERROR(IF(VLOOKUP(B754,'Job Openings'!$B$5:$I$1005,5,FALSE)=0,"",VLOOKUP(B754,'Job Openings'!$B$5:$I$1005,5,FALSE)),"")</f>
        <v/>
      </c>
      <c r="F754" s="53"/>
      <c r="G754" s="53"/>
      <c r="H754" s="54"/>
      <c r="I754" s="53"/>
      <c r="J754" s="53"/>
      <c r="K754" s="53"/>
      <c r="L754" s="53"/>
      <c r="M754" s="53"/>
      <c r="N754" s="144"/>
      <c r="O754" s="141"/>
      <c r="P754" s="53"/>
      <c r="Q754" s="53"/>
      <c r="R754" s="53"/>
      <c r="S754" s="89"/>
    </row>
    <row r="755" spans="2:19" ht="15" customHeight="1" x14ac:dyDescent="0.2">
      <c r="B755" s="143"/>
      <c r="C755" s="100" t="str">
        <f>IFERROR(IF(VLOOKUP(B755,'Job Openings'!$B$5:$I$1005,2,FALSE)=0,"",VLOOKUP(B755,'Job Openings'!$B$5:$I$1005,2,FALSE)),"")</f>
        <v/>
      </c>
      <c r="D755" s="100" t="str">
        <f>IFERROR(IF(VLOOKUP(B755,'Job Openings'!$B$5:$I$1005,3,FALSE)=0,"",VLOOKUP(B755,'Job Openings'!$B$5:$I$1005,3,FALSE)),"")</f>
        <v/>
      </c>
      <c r="E755" s="100" t="str">
        <f>IFERROR(IF(VLOOKUP(B755,'Job Openings'!$B$5:$I$1005,5,FALSE)=0,"",VLOOKUP(B755,'Job Openings'!$B$5:$I$1005,5,FALSE)),"")</f>
        <v/>
      </c>
      <c r="F755" s="53"/>
      <c r="G755" s="53"/>
      <c r="H755" s="54"/>
      <c r="I755" s="53"/>
      <c r="J755" s="53"/>
      <c r="K755" s="53"/>
      <c r="L755" s="53"/>
      <c r="M755" s="53"/>
      <c r="N755" s="144"/>
      <c r="O755" s="141"/>
      <c r="P755" s="53"/>
      <c r="Q755" s="53"/>
      <c r="R755" s="53"/>
      <c r="S755" s="89"/>
    </row>
    <row r="756" spans="2:19" ht="15" customHeight="1" x14ac:dyDescent="0.2">
      <c r="B756" s="143"/>
      <c r="C756" s="100" t="str">
        <f>IFERROR(IF(VLOOKUP(B756,'Job Openings'!$B$5:$I$1005,2,FALSE)=0,"",VLOOKUP(B756,'Job Openings'!$B$5:$I$1005,2,FALSE)),"")</f>
        <v/>
      </c>
      <c r="D756" s="100" t="str">
        <f>IFERROR(IF(VLOOKUP(B756,'Job Openings'!$B$5:$I$1005,3,FALSE)=0,"",VLOOKUP(B756,'Job Openings'!$B$5:$I$1005,3,FALSE)),"")</f>
        <v/>
      </c>
      <c r="E756" s="100" t="str">
        <f>IFERROR(IF(VLOOKUP(B756,'Job Openings'!$B$5:$I$1005,5,FALSE)=0,"",VLOOKUP(B756,'Job Openings'!$B$5:$I$1005,5,FALSE)),"")</f>
        <v/>
      </c>
      <c r="F756" s="53"/>
      <c r="G756" s="53"/>
      <c r="H756" s="54"/>
      <c r="I756" s="53"/>
      <c r="J756" s="53"/>
      <c r="K756" s="53"/>
      <c r="L756" s="53"/>
      <c r="M756" s="53"/>
      <c r="N756" s="144"/>
      <c r="O756" s="141"/>
      <c r="P756" s="53"/>
      <c r="Q756" s="53"/>
      <c r="R756" s="53"/>
      <c r="S756" s="89"/>
    </row>
    <row r="757" spans="2:19" ht="15" customHeight="1" x14ac:dyDescent="0.2">
      <c r="B757" s="143"/>
      <c r="C757" s="100" t="str">
        <f>IFERROR(IF(VLOOKUP(B757,'Job Openings'!$B$5:$I$1005,2,FALSE)=0,"",VLOOKUP(B757,'Job Openings'!$B$5:$I$1005,2,FALSE)),"")</f>
        <v/>
      </c>
      <c r="D757" s="100" t="str">
        <f>IFERROR(IF(VLOOKUP(B757,'Job Openings'!$B$5:$I$1005,3,FALSE)=0,"",VLOOKUP(B757,'Job Openings'!$B$5:$I$1005,3,FALSE)),"")</f>
        <v/>
      </c>
      <c r="E757" s="100" t="str">
        <f>IFERROR(IF(VLOOKUP(B757,'Job Openings'!$B$5:$I$1005,5,FALSE)=0,"",VLOOKUP(B757,'Job Openings'!$B$5:$I$1005,5,FALSE)),"")</f>
        <v/>
      </c>
      <c r="F757" s="53"/>
      <c r="G757" s="53"/>
      <c r="H757" s="54"/>
      <c r="I757" s="53"/>
      <c r="J757" s="53"/>
      <c r="K757" s="53"/>
      <c r="L757" s="53"/>
      <c r="M757" s="53"/>
      <c r="N757" s="144"/>
      <c r="O757" s="141"/>
      <c r="P757" s="53"/>
      <c r="Q757" s="53"/>
      <c r="R757" s="53"/>
      <c r="S757" s="89"/>
    </row>
    <row r="758" spans="2:19" ht="15" customHeight="1" x14ac:dyDescent="0.2">
      <c r="B758" s="143"/>
      <c r="C758" s="100" t="str">
        <f>IFERROR(IF(VLOOKUP(B758,'Job Openings'!$B$5:$I$1005,2,FALSE)=0,"",VLOOKUP(B758,'Job Openings'!$B$5:$I$1005,2,FALSE)),"")</f>
        <v/>
      </c>
      <c r="D758" s="100" t="str">
        <f>IFERROR(IF(VLOOKUP(B758,'Job Openings'!$B$5:$I$1005,3,FALSE)=0,"",VLOOKUP(B758,'Job Openings'!$B$5:$I$1005,3,FALSE)),"")</f>
        <v/>
      </c>
      <c r="E758" s="100" t="str">
        <f>IFERROR(IF(VLOOKUP(B758,'Job Openings'!$B$5:$I$1005,5,FALSE)=0,"",VLOOKUP(B758,'Job Openings'!$B$5:$I$1005,5,FALSE)),"")</f>
        <v/>
      </c>
      <c r="F758" s="53"/>
      <c r="G758" s="53"/>
      <c r="H758" s="54"/>
      <c r="I758" s="53"/>
      <c r="J758" s="53"/>
      <c r="K758" s="53"/>
      <c r="L758" s="53"/>
      <c r="M758" s="53"/>
      <c r="N758" s="144"/>
      <c r="O758" s="141"/>
      <c r="P758" s="53"/>
      <c r="Q758" s="53"/>
      <c r="R758" s="53"/>
      <c r="S758" s="89"/>
    </row>
    <row r="759" spans="2:19" ht="15" customHeight="1" x14ac:dyDescent="0.2">
      <c r="B759" s="143"/>
      <c r="C759" s="100" t="str">
        <f>IFERROR(IF(VLOOKUP(B759,'Job Openings'!$B$5:$I$1005,2,FALSE)=0,"",VLOOKUP(B759,'Job Openings'!$B$5:$I$1005,2,FALSE)),"")</f>
        <v/>
      </c>
      <c r="D759" s="100" t="str">
        <f>IFERROR(IF(VLOOKUP(B759,'Job Openings'!$B$5:$I$1005,3,FALSE)=0,"",VLOOKUP(B759,'Job Openings'!$B$5:$I$1005,3,FALSE)),"")</f>
        <v/>
      </c>
      <c r="E759" s="100" t="str">
        <f>IFERROR(IF(VLOOKUP(B759,'Job Openings'!$B$5:$I$1005,5,FALSE)=0,"",VLOOKUP(B759,'Job Openings'!$B$5:$I$1005,5,FALSE)),"")</f>
        <v/>
      </c>
      <c r="F759" s="53"/>
      <c r="G759" s="53"/>
      <c r="H759" s="54"/>
      <c r="I759" s="53"/>
      <c r="J759" s="53"/>
      <c r="K759" s="53"/>
      <c r="L759" s="53"/>
      <c r="M759" s="53"/>
      <c r="N759" s="144"/>
      <c r="O759" s="141"/>
      <c r="P759" s="53"/>
      <c r="Q759" s="53"/>
      <c r="R759" s="53"/>
      <c r="S759" s="89"/>
    </row>
    <row r="760" spans="2:19" ht="15" customHeight="1" x14ac:dyDescent="0.2">
      <c r="B760" s="143"/>
      <c r="C760" s="100" t="str">
        <f>IFERROR(IF(VLOOKUP(B760,'Job Openings'!$B$5:$I$1005,2,FALSE)=0,"",VLOOKUP(B760,'Job Openings'!$B$5:$I$1005,2,FALSE)),"")</f>
        <v/>
      </c>
      <c r="D760" s="100" t="str">
        <f>IFERROR(IF(VLOOKUP(B760,'Job Openings'!$B$5:$I$1005,3,FALSE)=0,"",VLOOKUP(B760,'Job Openings'!$B$5:$I$1005,3,FALSE)),"")</f>
        <v/>
      </c>
      <c r="E760" s="100" t="str">
        <f>IFERROR(IF(VLOOKUP(B760,'Job Openings'!$B$5:$I$1005,5,FALSE)=0,"",VLOOKUP(B760,'Job Openings'!$B$5:$I$1005,5,FALSE)),"")</f>
        <v/>
      </c>
      <c r="F760" s="53"/>
      <c r="G760" s="53"/>
      <c r="H760" s="54"/>
      <c r="I760" s="53"/>
      <c r="J760" s="53"/>
      <c r="K760" s="53"/>
      <c r="L760" s="53"/>
      <c r="M760" s="53"/>
      <c r="N760" s="144"/>
      <c r="O760" s="141"/>
      <c r="P760" s="53"/>
      <c r="Q760" s="53"/>
      <c r="R760" s="53"/>
      <c r="S760" s="89"/>
    </row>
    <row r="761" spans="2:19" ht="15" customHeight="1" x14ac:dyDescent="0.2">
      <c r="B761" s="143"/>
      <c r="C761" s="100" t="str">
        <f>IFERROR(IF(VLOOKUP(B761,'Job Openings'!$B$5:$I$1005,2,FALSE)=0,"",VLOOKUP(B761,'Job Openings'!$B$5:$I$1005,2,FALSE)),"")</f>
        <v/>
      </c>
      <c r="D761" s="100" t="str">
        <f>IFERROR(IF(VLOOKUP(B761,'Job Openings'!$B$5:$I$1005,3,FALSE)=0,"",VLOOKUP(B761,'Job Openings'!$B$5:$I$1005,3,FALSE)),"")</f>
        <v/>
      </c>
      <c r="E761" s="100" t="str">
        <f>IFERROR(IF(VLOOKUP(B761,'Job Openings'!$B$5:$I$1005,5,FALSE)=0,"",VLOOKUP(B761,'Job Openings'!$B$5:$I$1005,5,FALSE)),"")</f>
        <v/>
      </c>
      <c r="F761" s="53"/>
      <c r="G761" s="53"/>
      <c r="H761" s="54"/>
      <c r="I761" s="53"/>
      <c r="J761" s="53"/>
      <c r="K761" s="53"/>
      <c r="L761" s="53"/>
      <c r="M761" s="53"/>
      <c r="N761" s="144"/>
      <c r="O761" s="141"/>
      <c r="P761" s="53"/>
      <c r="Q761" s="53"/>
      <c r="R761" s="53"/>
      <c r="S761" s="89"/>
    </row>
    <row r="762" spans="2:19" ht="15" customHeight="1" x14ac:dyDescent="0.2">
      <c r="B762" s="143"/>
      <c r="C762" s="100" t="str">
        <f>IFERROR(IF(VLOOKUP(B762,'Job Openings'!$B$5:$I$1005,2,FALSE)=0,"",VLOOKUP(B762,'Job Openings'!$B$5:$I$1005,2,FALSE)),"")</f>
        <v/>
      </c>
      <c r="D762" s="100" t="str">
        <f>IFERROR(IF(VLOOKUP(B762,'Job Openings'!$B$5:$I$1005,3,FALSE)=0,"",VLOOKUP(B762,'Job Openings'!$B$5:$I$1005,3,FALSE)),"")</f>
        <v/>
      </c>
      <c r="E762" s="100" t="str">
        <f>IFERROR(IF(VLOOKUP(B762,'Job Openings'!$B$5:$I$1005,5,FALSE)=0,"",VLOOKUP(B762,'Job Openings'!$B$5:$I$1005,5,FALSE)),"")</f>
        <v/>
      </c>
      <c r="F762" s="53"/>
      <c r="G762" s="53"/>
      <c r="H762" s="54"/>
      <c r="I762" s="53"/>
      <c r="J762" s="53"/>
      <c r="K762" s="53"/>
      <c r="L762" s="53"/>
      <c r="M762" s="53"/>
      <c r="N762" s="144"/>
      <c r="O762" s="141"/>
      <c r="P762" s="53"/>
      <c r="Q762" s="53"/>
      <c r="R762" s="53"/>
      <c r="S762" s="89"/>
    </row>
    <row r="763" spans="2:19" ht="15" customHeight="1" x14ac:dyDescent="0.2">
      <c r="B763" s="143"/>
      <c r="C763" s="100" t="str">
        <f>IFERROR(IF(VLOOKUP(B763,'Job Openings'!$B$5:$I$1005,2,FALSE)=0,"",VLOOKUP(B763,'Job Openings'!$B$5:$I$1005,2,FALSE)),"")</f>
        <v/>
      </c>
      <c r="D763" s="100" t="str">
        <f>IFERROR(IF(VLOOKUP(B763,'Job Openings'!$B$5:$I$1005,3,FALSE)=0,"",VLOOKUP(B763,'Job Openings'!$B$5:$I$1005,3,FALSE)),"")</f>
        <v/>
      </c>
      <c r="E763" s="100" t="str">
        <f>IFERROR(IF(VLOOKUP(B763,'Job Openings'!$B$5:$I$1005,5,FALSE)=0,"",VLOOKUP(B763,'Job Openings'!$B$5:$I$1005,5,FALSE)),"")</f>
        <v/>
      </c>
      <c r="F763" s="53"/>
      <c r="G763" s="53"/>
      <c r="H763" s="54"/>
      <c r="I763" s="53"/>
      <c r="J763" s="53"/>
      <c r="K763" s="53"/>
      <c r="L763" s="53"/>
      <c r="M763" s="53"/>
      <c r="N763" s="144"/>
      <c r="O763" s="141"/>
      <c r="P763" s="53"/>
      <c r="Q763" s="53"/>
      <c r="R763" s="53"/>
      <c r="S763" s="89"/>
    </row>
    <row r="764" spans="2:19" ht="15" customHeight="1" x14ac:dyDescent="0.2">
      <c r="B764" s="143"/>
      <c r="C764" s="100" t="str">
        <f>IFERROR(IF(VLOOKUP(B764,'Job Openings'!$B$5:$I$1005,2,FALSE)=0,"",VLOOKUP(B764,'Job Openings'!$B$5:$I$1005,2,FALSE)),"")</f>
        <v/>
      </c>
      <c r="D764" s="100" t="str">
        <f>IFERROR(IF(VLOOKUP(B764,'Job Openings'!$B$5:$I$1005,3,FALSE)=0,"",VLOOKUP(B764,'Job Openings'!$B$5:$I$1005,3,FALSE)),"")</f>
        <v/>
      </c>
      <c r="E764" s="100" t="str">
        <f>IFERROR(IF(VLOOKUP(B764,'Job Openings'!$B$5:$I$1005,5,FALSE)=0,"",VLOOKUP(B764,'Job Openings'!$B$5:$I$1005,5,FALSE)),"")</f>
        <v/>
      </c>
      <c r="F764" s="53"/>
      <c r="G764" s="53"/>
      <c r="H764" s="54"/>
      <c r="I764" s="53"/>
      <c r="J764" s="53"/>
      <c r="K764" s="53"/>
      <c r="L764" s="53"/>
      <c r="M764" s="53"/>
      <c r="N764" s="144"/>
      <c r="O764" s="141"/>
      <c r="P764" s="53"/>
      <c r="Q764" s="53"/>
      <c r="R764" s="53"/>
      <c r="S764" s="89"/>
    </row>
    <row r="765" spans="2:19" ht="15" customHeight="1" x14ac:dyDescent="0.2">
      <c r="B765" s="143"/>
      <c r="C765" s="100" t="str">
        <f>IFERROR(IF(VLOOKUP(B765,'Job Openings'!$B$5:$I$1005,2,FALSE)=0,"",VLOOKUP(B765,'Job Openings'!$B$5:$I$1005,2,FALSE)),"")</f>
        <v/>
      </c>
      <c r="D765" s="100" t="str">
        <f>IFERROR(IF(VLOOKUP(B765,'Job Openings'!$B$5:$I$1005,3,FALSE)=0,"",VLOOKUP(B765,'Job Openings'!$B$5:$I$1005,3,FALSE)),"")</f>
        <v/>
      </c>
      <c r="E765" s="100" t="str">
        <f>IFERROR(IF(VLOOKUP(B765,'Job Openings'!$B$5:$I$1005,5,FALSE)=0,"",VLOOKUP(B765,'Job Openings'!$B$5:$I$1005,5,FALSE)),"")</f>
        <v/>
      </c>
      <c r="F765" s="53"/>
      <c r="G765" s="53"/>
      <c r="H765" s="54"/>
      <c r="I765" s="53"/>
      <c r="J765" s="53"/>
      <c r="K765" s="53"/>
      <c r="L765" s="53"/>
      <c r="M765" s="53"/>
      <c r="N765" s="144"/>
      <c r="O765" s="141"/>
      <c r="P765" s="53"/>
      <c r="Q765" s="53"/>
      <c r="R765" s="53"/>
      <c r="S765" s="89"/>
    </row>
    <row r="766" spans="2:19" ht="15" customHeight="1" x14ac:dyDescent="0.2">
      <c r="B766" s="143"/>
      <c r="C766" s="100" t="str">
        <f>IFERROR(IF(VLOOKUP(B766,'Job Openings'!$B$5:$I$1005,2,FALSE)=0,"",VLOOKUP(B766,'Job Openings'!$B$5:$I$1005,2,FALSE)),"")</f>
        <v/>
      </c>
      <c r="D766" s="100" t="str">
        <f>IFERROR(IF(VLOOKUP(B766,'Job Openings'!$B$5:$I$1005,3,FALSE)=0,"",VLOOKUP(B766,'Job Openings'!$B$5:$I$1005,3,FALSE)),"")</f>
        <v/>
      </c>
      <c r="E766" s="100" t="str">
        <f>IFERROR(IF(VLOOKUP(B766,'Job Openings'!$B$5:$I$1005,5,FALSE)=0,"",VLOOKUP(B766,'Job Openings'!$B$5:$I$1005,5,FALSE)),"")</f>
        <v/>
      </c>
      <c r="F766" s="53"/>
      <c r="G766" s="53"/>
      <c r="H766" s="54"/>
      <c r="I766" s="53"/>
      <c r="J766" s="53"/>
      <c r="K766" s="53"/>
      <c r="L766" s="53"/>
      <c r="M766" s="53"/>
      <c r="N766" s="144"/>
      <c r="O766" s="141"/>
      <c r="P766" s="53"/>
      <c r="Q766" s="53"/>
      <c r="R766" s="53"/>
      <c r="S766" s="89"/>
    </row>
    <row r="767" spans="2:19" ht="15" customHeight="1" x14ac:dyDescent="0.2">
      <c r="B767" s="143"/>
      <c r="C767" s="100" t="str">
        <f>IFERROR(IF(VLOOKUP(B767,'Job Openings'!$B$5:$I$1005,2,FALSE)=0,"",VLOOKUP(B767,'Job Openings'!$B$5:$I$1005,2,FALSE)),"")</f>
        <v/>
      </c>
      <c r="D767" s="100" t="str">
        <f>IFERROR(IF(VLOOKUP(B767,'Job Openings'!$B$5:$I$1005,3,FALSE)=0,"",VLOOKUP(B767,'Job Openings'!$B$5:$I$1005,3,FALSE)),"")</f>
        <v/>
      </c>
      <c r="E767" s="100" t="str">
        <f>IFERROR(IF(VLOOKUP(B767,'Job Openings'!$B$5:$I$1005,5,FALSE)=0,"",VLOOKUP(B767,'Job Openings'!$B$5:$I$1005,5,FALSE)),"")</f>
        <v/>
      </c>
      <c r="F767" s="53"/>
      <c r="G767" s="53"/>
      <c r="H767" s="54"/>
      <c r="I767" s="53"/>
      <c r="J767" s="53"/>
      <c r="K767" s="53"/>
      <c r="L767" s="53"/>
      <c r="M767" s="53"/>
      <c r="N767" s="144"/>
      <c r="O767" s="141"/>
      <c r="P767" s="53"/>
      <c r="Q767" s="53"/>
      <c r="R767" s="53"/>
      <c r="S767" s="89"/>
    </row>
    <row r="768" spans="2:19" ht="15" customHeight="1" x14ac:dyDescent="0.2">
      <c r="B768" s="143"/>
      <c r="C768" s="100" t="str">
        <f>IFERROR(IF(VLOOKUP(B768,'Job Openings'!$B$5:$I$1005,2,FALSE)=0,"",VLOOKUP(B768,'Job Openings'!$B$5:$I$1005,2,FALSE)),"")</f>
        <v/>
      </c>
      <c r="D768" s="100" t="str">
        <f>IFERROR(IF(VLOOKUP(B768,'Job Openings'!$B$5:$I$1005,3,FALSE)=0,"",VLOOKUP(B768,'Job Openings'!$B$5:$I$1005,3,FALSE)),"")</f>
        <v/>
      </c>
      <c r="E768" s="100" t="str">
        <f>IFERROR(IF(VLOOKUP(B768,'Job Openings'!$B$5:$I$1005,5,FALSE)=0,"",VLOOKUP(B768,'Job Openings'!$B$5:$I$1005,5,FALSE)),"")</f>
        <v/>
      </c>
      <c r="F768" s="53"/>
      <c r="G768" s="53"/>
      <c r="H768" s="54"/>
      <c r="I768" s="53"/>
      <c r="J768" s="53"/>
      <c r="K768" s="53"/>
      <c r="L768" s="53"/>
      <c r="M768" s="53"/>
      <c r="N768" s="144"/>
      <c r="O768" s="141"/>
      <c r="P768" s="53"/>
      <c r="Q768" s="53"/>
      <c r="R768" s="53"/>
      <c r="S768" s="89"/>
    </row>
    <row r="769" spans="2:19" ht="15" customHeight="1" x14ac:dyDescent="0.2">
      <c r="B769" s="143"/>
      <c r="C769" s="100" t="str">
        <f>IFERROR(IF(VLOOKUP(B769,'Job Openings'!$B$5:$I$1005,2,FALSE)=0,"",VLOOKUP(B769,'Job Openings'!$B$5:$I$1005,2,FALSE)),"")</f>
        <v/>
      </c>
      <c r="D769" s="100" t="str">
        <f>IFERROR(IF(VLOOKUP(B769,'Job Openings'!$B$5:$I$1005,3,FALSE)=0,"",VLOOKUP(B769,'Job Openings'!$B$5:$I$1005,3,FALSE)),"")</f>
        <v/>
      </c>
      <c r="E769" s="100" t="str">
        <f>IFERROR(IF(VLOOKUP(B769,'Job Openings'!$B$5:$I$1005,5,FALSE)=0,"",VLOOKUP(B769,'Job Openings'!$B$5:$I$1005,5,FALSE)),"")</f>
        <v/>
      </c>
      <c r="F769" s="53"/>
      <c r="G769" s="53"/>
      <c r="H769" s="54"/>
      <c r="I769" s="53"/>
      <c r="J769" s="53"/>
      <c r="K769" s="53"/>
      <c r="L769" s="53"/>
      <c r="M769" s="53"/>
      <c r="N769" s="144"/>
      <c r="O769" s="141"/>
      <c r="P769" s="53"/>
      <c r="Q769" s="53"/>
      <c r="R769" s="53"/>
      <c r="S769" s="89"/>
    </row>
    <row r="770" spans="2:19" ht="15" customHeight="1" x14ac:dyDescent="0.2">
      <c r="B770" s="143"/>
      <c r="C770" s="100" t="str">
        <f>IFERROR(IF(VLOOKUP(B770,'Job Openings'!$B$5:$I$1005,2,FALSE)=0,"",VLOOKUP(B770,'Job Openings'!$B$5:$I$1005,2,FALSE)),"")</f>
        <v/>
      </c>
      <c r="D770" s="100" t="str">
        <f>IFERROR(IF(VLOOKUP(B770,'Job Openings'!$B$5:$I$1005,3,FALSE)=0,"",VLOOKUP(B770,'Job Openings'!$B$5:$I$1005,3,FALSE)),"")</f>
        <v/>
      </c>
      <c r="E770" s="100" t="str">
        <f>IFERROR(IF(VLOOKUP(B770,'Job Openings'!$B$5:$I$1005,5,FALSE)=0,"",VLOOKUP(B770,'Job Openings'!$B$5:$I$1005,5,FALSE)),"")</f>
        <v/>
      </c>
      <c r="F770" s="53"/>
      <c r="G770" s="53"/>
      <c r="H770" s="54"/>
      <c r="I770" s="53"/>
      <c r="J770" s="53"/>
      <c r="K770" s="53"/>
      <c r="L770" s="53"/>
      <c r="M770" s="53"/>
      <c r="N770" s="144"/>
      <c r="O770" s="141"/>
      <c r="P770" s="53"/>
      <c r="Q770" s="53"/>
      <c r="R770" s="53"/>
      <c r="S770" s="89"/>
    </row>
    <row r="771" spans="2:19" ht="15" customHeight="1" x14ac:dyDescent="0.2">
      <c r="B771" s="143"/>
      <c r="C771" s="100" t="str">
        <f>IFERROR(IF(VLOOKUP(B771,'Job Openings'!$B$5:$I$1005,2,FALSE)=0,"",VLOOKUP(B771,'Job Openings'!$B$5:$I$1005,2,FALSE)),"")</f>
        <v/>
      </c>
      <c r="D771" s="100" t="str">
        <f>IFERROR(IF(VLOOKUP(B771,'Job Openings'!$B$5:$I$1005,3,FALSE)=0,"",VLOOKUP(B771,'Job Openings'!$B$5:$I$1005,3,FALSE)),"")</f>
        <v/>
      </c>
      <c r="E771" s="100" t="str">
        <f>IFERROR(IF(VLOOKUP(B771,'Job Openings'!$B$5:$I$1005,5,FALSE)=0,"",VLOOKUP(B771,'Job Openings'!$B$5:$I$1005,5,FALSE)),"")</f>
        <v/>
      </c>
      <c r="F771" s="53"/>
      <c r="G771" s="53"/>
      <c r="H771" s="54"/>
      <c r="I771" s="53"/>
      <c r="J771" s="53"/>
      <c r="K771" s="53"/>
      <c r="L771" s="53"/>
      <c r="M771" s="53"/>
      <c r="N771" s="144"/>
      <c r="O771" s="141"/>
      <c r="P771" s="53"/>
      <c r="Q771" s="53"/>
      <c r="R771" s="53"/>
      <c r="S771" s="89"/>
    </row>
    <row r="772" spans="2:19" ht="15" customHeight="1" x14ac:dyDescent="0.2">
      <c r="B772" s="143"/>
      <c r="C772" s="100" t="str">
        <f>IFERROR(IF(VLOOKUP(B772,'Job Openings'!$B$5:$I$1005,2,FALSE)=0,"",VLOOKUP(B772,'Job Openings'!$B$5:$I$1005,2,FALSE)),"")</f>
        <v/>
      </c>
      <c r="D772" s="100" t="str">
        <f>IFERROR(IF(VLOOKUP(B772,'Job Openings'!$B$5:$I$1005,3,FALSE)=0,"",VLOOKUP(B772,'Job Openings'!$B$5:$I$1005,3,FALSE)),"")</f>
        <v/>
      </c>
      <c r="E772" s="100" t="str">
        <f>IFERROR(IF(VLOOKUP(B772,'Job Openings'!$B$5:$I$1005,5,FALSE)=0,"",VLOOKUP(B772,'Job Openings'!$B$5:$I$1005,5,FALSE)),"")</f>
        <v/>
      </c>
      <c r="F772" s="53"/>
      <c r="G772" s="53"/>
      <c r="H772" s="54"/>
      <c r="I772" s="53"/>
      <c r="J772" s="53"/>
      <c r="K772" s="53"/>
      <c r="L772" s="53"/>
      <c r="M772" s="53"/>
      <c r="N772" s="144"/>
      <c r="O772" s="141"/>
      <c r="P772" s="53"/>
      <c r="Q772" s="53"/>
      <c r="R772" s="53"/>
      <c r="S772" s="89"/>
    </row>
    <row r="773" spans="2:19" ht="15" customHeight="1" x14ac:dyDescent="0.2">
      <c r="B773" s="143"/>
      <c r="C773" s="100" t="str">
        <f>IFERROR(IF(VLOOKUP(B773,'Job Openings'!$B$5:$I$1005,2,FALSE)=0,"",VLOOKUP(B773,'Job Openings'!$B$5:$I$1005,2,FALSE)),"")</f>
        <v/>
      </c>
      <c r="D773" s="100" t="str">
        <f>IFERROR(IF(VLOOKUP(B773,'Job Openings'!$B$5:$I$1005,3,FALSE)=0,"",VLOOKUP(B773,'Job Openings'!$B$5:$I$1005,3,FALSE)),"")</f>
        <v/>
      </c>
      <c r="E773" s="100" t="str">
        <f>IFERROR(IF(VLOOKUP(B773,'Job Openings'!$B$5:$I$1005,5,FALSE)=0,"",VLOOKUP(B773,'Job Openings'!$B$5:$I$1005,5,FALSE)),"")</f>
        <v/>
      </c>
      <c r="F773" s="53"/>
      <c r="G773" s="53"/>
      <c r="H773" s="54"/>
      <c r="I773" s="53"/>
      <c r="J773" s="53"/>
      <c r="K773" s="53"/>
      <c r="L773" s="53"/>
      <c r="M773" s="53"/>
      <c r="N773" s="144"/>
      <c r="O773" s="141"/>
      <c r="P773" s="53"/>
      <c r="Q773" s="53"/>
      <c r="R773" s="53"/>
      <c r="S773" s="89"/>
    </row>
    <row r="774" spans="2:19" ht="15" customHeight="1" x14ac:dyDescent="0.2">
      <c r="B774" s="143"/>
      <c r="C774" s="100" t="str">
        <f>IFERROR(IF(VLOOKUP(B774,'Job Openings'!$B$5:$I$1005,2,FALSE)=0,"",VLOOKUP(B774,'Job Openings'!$B$5:$I$1005,2,FALSE)),"")</f>
        <v/>
      </c>
      <c r="D774" s="100" t="str">
        <f>IFERROR(IF(VLOOKUP(B774,'Job Openings'!$B$5:$I$1005,3,FALSE)=0,"",VLOOKUP(B774,'Job Openings'!$B$5:$I$1005,3,FALSE)),"")</f>
        <v/>
      </c>
      <c r="E774" s="100" t="str">
        <f>IFERROR(IF(VLOOKUP(B774,'Job Openings'!$B$5:$I$1005,5,FALSE)=0,"",VLOOKUP(B774,'Job Openings'!$B$5:$I$1005,5,FALSE)),"")</f>
        <v/>
      </c>
      <c r="F774" s="53"/>
      <c r="G774" s="53"/>
      <c r="H774" s="54"/>
      <c r="I774" s="53"/>
      <c r="J774" s="53"/>
      <c r="K774" s="53"/>
      <c r="L774" s="53"/>
      <c r="M774" s="53"/>
      <c r="N774" s="144"/>
      <c r="O774" s="141"/>
      <c r="P774" s="53"/>
      <c r="Q774" s="53"/>
      <c r="R774" s="53"/>
      <c r="S774" s="89"/>
    </row>
    <row r="775" spans="2:19" ht="15" customHeight="1" x14ac:dyDescent="0.2">
      <c r="B775" s="143"/>
      <c r="C775" s="100" t="str">
        <f>IFERROR(IF(VLOOKUP(B775,'Job Openings'!$B$5:$I$1005,2,FALSE)=0,"",VLOOKUP(B775,'Job Openings'!$B$5:$I$1005,2,FALSE)),"")</f>
        <v/>
      </c>
      <c r="D775" s="100" t="str">
        <f>IFERROR(IF(VLOOKUP(B775,'Job Openings'!$B$5:$I$1005,3,FALSE)=0,"",VLOOKUP(B775,'Job Openings'!$B$5:$I$1005,3,FALSE)),"")</f>
        <v/>
      </c>
      <c r="E775" s="100" t="str">
        <f>IFERROR(IF(VLOOKUP(B775,'Job Openings'!$B$5:$I$1005,5,FALSE)=0,"",VLOOKUP(B775,'Job Openings'!$B$5:$I$1005,5,FALSE)),"")</f>
        <v/>
      </c>
      <c r="F775" s="53"/>
      <c r="G775" s="53"/>
      <c r="H775" s="54"/>
      <c r="I775" s="53"/>
      <c r="J775" s="53"/>
      <c r="K775" s="53"/>
      <c r="L775" s="53"/>
      <c r="M775" s="53"/>
      <c r="N775" s="144"/>
      <c r="O775" s="141"/>
      <c r="P775" s="53"/>
      <c r="Q775" s="53"/>
      <c r="R775" s="53"/>
      <c r="S775" s="89"/>
    </row>
    <row r="776" spans="2:19" ht="15" customHeight="1" x14ac:dyDescent="0.2">
      <c r="B776" s="143"/>
      <c r="C776" s="100" t="str">
        <f>IFERROR(IF(VLOOKUP(B776,'Job Openings'!$B$5:$I$1005,2,FALSE)=0,"",VLOOKUP(B776,'Job Openings'!$B$5:$I$1005,2,FALSE)),"")</f>
        <v/>
      </c>
      <c r="D776" s="100" t="str">
        <f>IFERROR(IF(VLOOKUP(B776,'Job Openings'!$B$5:$I$1005,3,FALSE)=0,"",VLOOKUP(B776,'Job Openings'!$B$5:$I$1005,3,FALSE)),"")</f>
        <v/>
      </c>
      <c r="E776" s="100" t="str">
        <f>IFERROR(IF(VLOOKUP(B776,'Job Openings'!$B$5:$I$1005,5,FALSE)=0,"",VLOOKUP(B776,'Job Openings'!$B$5:$I$1005,5,FALSE)),"")</f>
        <v/>
      </c>
      <c r="F776" s="53"/>
      <c r="G776" s="53"/>
      <c r="H776" s="54"/>
      <c r="I776" s="53"/>
      <c r="J776" s="53"/>
      <c r="K776" s="53"/>
      <c r="L776" s="53"/>
      <c r="M776" s="53"/>
      <c r="N776" s="144"/>
      <c r="O776" s="141"/>
      <c r="P776" s="53"/>
      <c r="Q776" s="53"/>
      <c r="R776" s="53"/>
      <c r="S776" s="89"/>
    </row>
    <row r="777" spans="2:19" ht="15" customHeight="1" x14ac:dyDescent="0.2">
      <c r="B777" s="143"/>
      <c r="C777" s="100" t="str">
        <f>IFERROR(IF(VLOOKUP(B777,'Job Openings'!$B$5:$I$1005,2,FALSE)=0,"",VLOOKUP(B777,'Job Openings'!$B$5:$I$1005,2,FALSE)),"")</f>
        <v/>
      </c>
      <c r="D777" s="100" t="str">
        <f>IFERROR(IF(VLOOKUP(B777,'Job Openings'!$B$5:$I$1005,3,FALSE)=0,"",VLOOKUP(B777,'Job Openings'!$B$5:$I$1005,3,FALSE)),"")</f>
        <v/>
      </c>
      <c r="E777" s="100" t="str">
        <f>IFERROR(IF(VLOOKUP(B777,'Job Openings'!$B$5:$I$1005,5,FALSE)=0,"",VLOOKUP(B777,'Job Openings'!$B$5:$I$1005,5,FALSE)),"")</f>
        <v/>
      </c>
      <c r="F777" s="53"/>
      <c r="G777" s="53"/>
      <c r="H777" s="54"/>
      <c r="I777" s="53"/>
      <c r="J777" s="53"/>
      <c r="K777" s="53"/>
      <c r="L777" s="53"/>
      <c r="M777" s="53"/>
      <c r="N777" s="144"/>
      <c r="O777" s="141"/>
      <c r="P777" s="53"/>
      <c r="Q777" s="53"/>
      <c r="R777" s="53"/>
      <c r="S777" s="89"/>
    </row>
    <row r="778" spans="2:19" ht="15" customHeight="1" x14ac:dyDescent="0.2">
      <c r="B778" s="143"/>
      <c r="C778" s="100" t="str">
        <f>IFERROR(IF(VLOOKUP(B778,'Job Openings'!$B$5:$I$1005,2,FALSE)=0,"",VLOOKUP(B778,'Job Openings'!$B$5:$I$1005,2,FALSE)),"")</f>
        <v/>
      </c>
      <c r="D778" s="100" t="str">
        <f>IFERROR(IF(VLOOKUP(B778,'Job Openings'!$B$5:$I$1005,3,FALSE)=0,"",VLOOKUP(B778,'Job Openings'!$B$5:$I$1005,3,FALSE)),"")</f>
        <v/>
      </c>
      <c r="E778" s="100" t="str">
        <f>IFERROR(IF(VLOOKUP(B778,'Job Openings'!$B$5:$I$1005,5,FALSE)=0,"",VLOOKUP(B778,'Job Openings'!$B$5:$I$1005,5,FALSE)),"")</f>
        <v/>
      </c>
      <c r="F778" s="53"/>
      <c r="G778" s="53"/>
      <c r="H778" s="54"/>
      <c r="I778" s="53"/>
      <c r="J778" s="53"/>
      <c r="K778" s="53"/>
      <c r="L778" s="53"/>
      <c r="M778" s="53"/>
      <c r="N778" s="144"/>
      <c r="O778" s="141"/>
      <c r="P778" s="53"/>
      <c r="Q778" s="53"/>
      <c r="R778" s="53"/>
      <c r="S778" s="89"/>
    </row>
    <row r="779" spans="2:19" ht="15" customHeight="1" x14ac:dyDescent="0.2">
      <c r="B779" s="143"/>
      <c r="C779" s="100" t="str">
        <f>IFERROR(IF(VLOOKUP(B779,'Job Openings'!$B$5:$I$1005,2,FALSE)=0,"",VLOOKUP(B779,'Job Openings'!$B$5:$I$1005,2,FALSE)),"")</f>
        <v/>
      </c>
      <c r="D779" s="100" t="str">
        <f>IFERROR(IF(VLOOKUP(B779,'Job Openings'!$B$5:$I$1005,3,FALSE)=0,"",VLOOKUP(B779,'Job Openings'!$B$5:$I$1005,3,FALSE)),"")</f>
        <v/>
      </c>
      <c r="E779" s="100" t="str">
        <f>IFERROR(IF(VLOOKUP(B779,'Job Openings'!$B$5:$I$1005,5,FALSE)=0,"",VLOOKUP(B779,'Job Openings'!$B$5:$I$1005,5,FALSE)),"")</f>
        <v/>
      </c>
      <c r="F779" s="53"/>
      <c r="G779" s="53"/>
      <c r="H779" s="54"/>
      <c r="I779" s="53"/>
      <c r="J779" s="53"/>
      <c r="K779" s="53"/>
      <c r="L779" s="53"/>
      <c r="M779" s="53"/>
      <c r="N779" s="144"/>
      <c r="O779" s="141"/>
      <c r="P779" s="53"/>
      <c r="Q779" s="53"/>
      <c r="R779" s="53"/>
      <c r="S779" s="89"/>
    </row>
    <row r="780" spans="2:19" ht="15" customHeight="1" x14ac:dyDescent="0.2">
      <c r="B780" s="143"/>
      <c r="C780" s="100" t="str">
        <f>IFERROR(IF(VLOOKUP(B780,'Job Openings'!$B$5:$I$1005,2,FALSE)=0,"",VLOOKUP(B780,'Job Openings'!$B$5:$I$1005,2,FALSE)),"")</f>
        <v/>
      </c>
      <c r="D780" s="100" t="str">
        <f>IFERROR(IF(VLOOKUP(B780,'Job Openings'!$B$5:$I$1005,3,FALSE)=0,"",VLOOKUP(B780,'Job Openings'!$B$5:$I$1005,3,FALSE)),"")</f>
        <v/>
      </c>
      <c r="E780" s="100" t="str">
        <f>IFERROR(IF(VLOOKUP(B780,'Job Openings'!$B$5:$I$1005,5,FALSE)=0,"",VLOOKUP(B780,'Job Openings'!$B$5:$I$1005,5,FALSE)),"")</f>
        <v/>
      </c>
      <c r="F780" s="53"/>
      <c r="G780" s="53"/>
      <c r="H780" s="54"/>
      <c r="I780" s="53"/>
      <c r="J780" s="53"/>
      <c r="K780" s="53"/>
      <c r="L780" s="53"/>
      <c r="M780" s="53"/>
      <c r="N780" s="144"/>
      <c r="O780" s="141"/>
      <c r="P780" s="53"/>
      <c r="Q780" s="53"/>
      <c r="R780" s="53"/>
      <c r="S780" s="89"/>
    </row>
    <row r="781" spans="2:19" ht="15" customHeight="1" x14ac:dyDescent="0.2">
      <c r="B781" s="143"/>
      <c r="C781" s="100" t="str">
        <f>IFERROR(IF(VLOOKUP(B781,'Job Openings'!$B$5:$I$1005,2,FALSE)=0,"",VLOOKUP(B781,'Job Openings'!$B$5:$I$1005,2,FALSE)),"")</f>
        <v/>
      </c>
      <c r="D781" s="100" t="str">
        <f>IFERROR(IF(VLOOKUP(B781,'Job Openings'!$B$5:$I$1005,3,FALSE)=0,"",VLOOKUP(B781,'Job Openings'!$B$5:$I$1005,3,FALSE)),"")</f>
        <v/>
      </c>
      <c r="E781" s="100" t="str">
        <f>IFERROR(IF(VLOOKUP(B781,'Job Openings'!$B$5:$I$1005,5,FALSE)=0,"",VLOOKUP(B781,'Job Openings'!$B$5:$I$1005,5,FALSE)),"")</f>
        <v/>
      </c>
      <c r="F781" s="53"/>
      <c r="G781" s="53"/>
      <c r="H781" s="54"/>
      <c r="I781" s="53"/>
      <c r="J781" s="53"/>
      <c r="K781" s="53"/>
      <c r="L781" s="53"/>
      <c r="M781" s="53"/>
      <c r="N781" s="144"/>
      <c r="O781" s="141"/>
      <c r="P781" s="53"/>
      <c r="Q781" s="53"/>
      <c r="R781" s="53"/>
      <c r="S781" s="89"/>
    </row>
    <row r="782" spans="2:19" ht="15" customHeight="1" x14ac:dyDescent="0.2">
      <c r="B782" s="143"/>
      <c r="C782" s="100" t="str">
        <f>IFERROR(IF(VLOOKUP(B782,'Job Openings'!$B$5:$I$1005,2,FALSE)=0,"",VLOOKUP(B782,'Job Openings'!$B$5:$I$1005,2,FALSE)),"")</f>
        <v/>
      </c>
      <c r="D782" s="100" t="str">
        <f>IFERROR(IF(VLOOKUP(B782,'Job Openings'!$B$5:$I$1005,3,FALSE)=0,"",VLOOKUP(B782,'Job Openings'!$B$5:$I$1005,3,FALSE)),"")</f>
        <v/>
      </c>
      <c r="E782" s="100" t="str">
        <f>IFERROR(IF(VLOOKUP(B782,'Job Openings'!$B$5:$I$1005,5,FALSE)=0,"",VLOOKUP(B782,'Job Openings'!$B$5:$I$1005,5,FALSE)),"")</f>
        <v/>
      </c>
      <c r="F782" s="53"/>
      <c r="G782" s="53"/>
      <c r="H782" s="54"/>
      <c r="I782" s="53"/>
      <c r="J782" s="53"/>
      <c r="K782" s="53"/>
      <c r="L782" s="53"/>
      <c r="M782" s="53"/>
      <c r="N782" s="144"/>
      <c r="O782" s="141"/>
      <c r="P782" s="53"/>
      <c r="Q782" s="53"/>
      <c r="R782" s="53"/>
      <c r="S782" s="89"/>
    </row>
    <row r="783" spans="2:19" ht="15" customHeight="1" x14ac:dyDescent="0.2">
      <c r="B783" s="143"/>
      <c r="C783" s="100" t="str">
        <f>IFERROR(IF(VLOOKUP(B783,'Job Openings'!$B$5:$I$1005,2,FALSE)=0,"",VLOOKUP(B783,'Job Openings'!$B$5:$I$1005,2,FALSE)),"")</f>
        <v/>
      </c>
      <c r="D783" s="100" t="str">
        <f>IFERROR(IF(VLOOKUP(B783,'Job Openings'!$B$5:$I$1005,3,FALSE)=0,"",VLOOKUP(B783,'Job Openings'!$B$5:$I$1005,3,FALSE)),"")</f>
        <v/>
      </c>
      <c r="E783" s="100" t="str">
        <f>IFERROR(IF(VLOOKUP(B783,'Job Openings'!$B$5:$I$1005,5,FALSE)=0,"",VLOOKUP(B783,'Job Openings'!$B$5:$I$1005,5,FALSE)),"")</f>
        <v/>
      </c>
      <c r="F783" s="53"/>
      <c r="G783" s="53"/>
      <c r="H783" s="54"/>
      <c r="I783" s="53"/>
      <c r="J783" s="53"/>
      <c r="K783" s="53"/>
      <c r="L783" s="53"/>
      <c r="M783" s="53"/>
      <c r="N783" s="144"/>
      <c r="O783" s="141"/>
      <c r="P783" s="53"/>
      <c r="Q783" s="53"/>
      <c r="R783" s="53"/>
      <c r="S783" s="89"/>
    </row>
    <row r="784" spans="2:19" ht="15" customHeight="1" x14ac:dyDescent="0.2">
      <c r="B784" s="143"/>
      <c r="C784" s="100" t="str">
        <f>IFERROR(IF(VLOOKUP(B784,'Job Openings'!$B$5:$I$1005,2,FALSE)=0,"",VLOOKUP(B784,'Job Openings'!$B$5:$I$1005,2,FALSE)),"")</f>
        <v/>
      </c>
      <c r="D784" s="100" t="str">
        <f>IFERROR(IF(VLOOKUP(B784,'Job Openings'!$B$5:$I$1005,3,FALSE)=0,"",VLOOKUP(B784,'Job Openings'!$B$5:$I$1005,3,FALSE)),"")</f>
        <v/>
      </c>
      <c r="E784" s="100" t="str">
        <f>IFERROR(IF(VLOOKUP(B784,'Job Openings'!$B$5:$I$1005,5,FALSE)=0,"",VLOOKUP(B784,'Job Openings'!$B$5:$I$1005,5,FALSE)),"")</f>
        <v/>
      </c>
      <c r="F784" s="53"/>
      <c r="G784" s="53"/>
      <c r="H784" s="54"/>
      <c r="I784" s="53"/>
      <c r="J784" s="53"/>
      <c r="K784" s="53"/>
      <c r="L784" s="53"/>
      <c r="M784" s="53"/>
      <c r="N784" s="144"/>
      <c r="O784" s="141"/>
      <c r="P784" s="53"/>
      <c r="Q784" s="53"/>
      <c r="R784" s="53"/>
      <c r="S784" s="89"/>
    </row>
    <row r="785" spans="2:19" ht="15" customHeight="1" x14ac:dyDescent="0.2">
      <c r="B785" s="143"/>
      <c r="C785" s="100" t="str">
        <f>IFERROR(IF(VLOOKUP(B785,'Job Openings'!$B$5:$I$1005,2,FALSE)=0,"",VLOOKUP(B785,'Job Openings'!$B$5:$I$1005,2,FALSE)),"")</f>
        <v/>
      </c>
      <c r="D785" s="100" t="str">
        <f>IFERROR(IF(VLOOKUP(B785,'Job Openings'!$B$5:$I$1005,3,FALSE)=0,"",VLOOKUP(B785,'Job Openings'!$B$5:$I$1005,3,FALSE)),"")</f>
        <v/>
      </c>
      <c r="E785" s="100" t="str">
        <f>IFERROR(IF(VLOOKUP(B785,'Job Openings'!$B$5:$I$1005,5,FALSE)=0,"",VLOOKUP(B785,'Job Openings'!$B$5:$I$1005,5,FALSE)),"")</f>
        <v/>
      </c>
      <c r="F785" s="53"/>
      <c r="G785" s="53"/>
      <c r="H785" s="54"/>
      <c r="I785" s="53"/>
      <c r="J785" s="53"/>
      <c r="K785" s="53"/>
      <c r="L785" s="53"/>
      <c r="M785" s="53"/>
      <c r="N785" s="144"/>
      <c r="O785" s="141"/>
      <c r="P785" s="53"/>
      <c r="Q785" s="53"/>
      <c r="R785" s="53"/>
      <c r="S785" s="89"/>
    </row>
    <row r="786" spans="2:19" ht="15" customHeight="1" x14ac:dyDescent="0.2">
      <c r="B786" s="143"/>
      <c r="C786" s="100" t="str">
        <f>IFERROR(IF(VLOOKUP(B786,'Job Openings'!$B$5:$I$1005,2,FALSE)=0,"",VLOOKUP(B786,'Job Openings'!$B$5:$I$1005,2,FALSE)),"")</f>
        <v/>
      </c>
      <c r="D786" s="100" t="str">
        <f>IFERROR(IF(VLOOKUP(B786,'Job Openings'!$B$5:$I$1005,3,FALSE)=0,"",VLOOKUP(B786,'Job Openings'!$B$5:$I$1005,3,FALSE)),"")</f>
        <v/>
      </c>
      <c r="E786" s="100" t="str">
        <f>IFERROR(IF(VLOOKUP(B786,'Job Openings'!$B$5:$I$1005,5,FALSE)=0,"",VLOOKUP(B786,'Job Openings'!$B$5:$I$1005,5,FALSE)),"")</f>
        <v/>
      </c>
      <c r="F786" s="53"/>
      <c r="G786" s="53"/>
      <c r="H786" s="54"/>
      <c r="I786" s="53"/>
      <c r="J786" s="53"/>
      <c r="K786" s="53"/>
      <c r="L786" s="53"/>
      <c r="M786" s="53"/>
      <c r="N786" s="144"/>
      <c r="O786" s="141"/>
      <c r="P786" s="53"/>
      <c r="Q786" s="53"/>
      <c r="R786" s="53"/>
      <c r="S786" s="89"/>
    </row>
    <row r="787" spans="2:19" ht="15" customHeight="1" x14ac:dyDescent="0.2">
      <c r="B787" s="143"/>
      <c r="C787" s="100" t="str">
        <f>IFERROR(IF(VLOOKUP(B787,'Job Openings'!$B$5:$I$1005,2,FALSE)=0,"",VLOOKUP(B787,'Job Openings'!$B$5:$I$1005,2,FALSE)),"")</f>
        <v/>
      </c>
      <c r="D787" s="100" t="str">
        <f>IFERROR(IF(VLOOKUP(B787,'Job Openings'!$B$5:$I$1005,3,FALSE)=0,"",VLOOKUP(B787,'Job Openings'!$B$5:$I$1005,3,FALSE)),"")</f>
        <v/>
      </c>
      <c r="E787" s="100" t="str">
        <f>IFERROR(IF(VLOOKUP(B787,'Job Openings'!$B$5:$I$1005,5,FALSE)=0,"",VLOOKUP(B787,'Job Openings'!$B$5:$I$1005,5,FALSE)),"")</f>
        <v/>
      </c>
      <c r="F787" s="53"/>
      <c r="G787" s="53"/>
      <c r="H787" s="54"/>
      <c r="I787" s="53"/>
      <c r="J787" s="53"/>
      <c r="K787" s="53"/>
      <c r="L787" s="53"/>
      <c r="M787" s="53"/>
      <c r="N787" s="144"/>
      <c r="O787" s="141"/>
      <c r="P787" s="53"/>
      <c r="Q787" s="53"/>
      <c r="R787" s="53"/>
      <c r="S787" s="89"/>
    </row>
    <row r="788" spans="2:19" ht="15" customHeight="1" x14ac:dyDescent="0.2">
      <c r="B788" s="143"/>
      <c r="C788" s="100" t="str">
        <f>IFERROR(IF(VLOOKUP(B788,'Job Openings'!$B$5:$I$1005,2,FALSE)=0,"",VLOOKUP(B788,'Job Openings'!$B$5:$I$1005,2,FALSE)),"")</f>
        <v/>
      </c>
      <c r="D788" s="100" t="str">
        <f>IFERROR(IF(VLOOKUP(B788,'Job Openings'!$B$5:$I$1005,3,FALSE)=0,"",VLOOKUP(B788,'Job Openings'!$B$5:$I$1005,3,FALSE)),"")</f>
        <v/>
      </c>
      <c r="E788" s="100" t="str">
        <f>IFERROR(IF(VLOOKUP(B788,'Job Openings'!$B$5:$I$1005,5,FALSE)=0,"",VLOOKUP(B788,'Job Openings'!$B$5:$I$1005,5,FALSE)),"")</f>
        <v/>
      </c>
      <c r="F788" s="53"/>
      <c r="G788" s="53"/>
      <c r="H788" s="54"/>
      <c r="I788" s="53"/>
      <c r="J788" s="53"/>
      <c r="K788" s="53"/>
      <c r="L788" s="53"/>
      <c r="M788" s="53"/>
      <c r="N788" s="144"/>
      <c r="O788" s="141"/>
      <c r="P788" s="53"/>
      <c r="Q788" s="53"/>
      <c r="R788" s="53"/>
      <c r="S788" s="89"/>
    </row>
    <row r="789" spans="2:19" ht="15" customHeight="1" x14ac:dyDescent="0.2">
      <c r="B789" s="143"/>
      <c r="C789" s="100" t="str">
        <f>IFERROR(IF(VLOOKUP(B789,'Job Openings'!$B$5:$I$1005,2,FALSE)=0,"",VLOOKUP(B789,'Job Openings'!$B$5:$I$1005,2,FALSE)),"")</f>
        <v/>
      </c>
      <c r="D789" s="100" t="str">
        <f>IFERROR(IF(VLOOKUP(B789,'Job Openings'!$B$5:$I$1005,3,FALSE)=0,"",VLOOKUP(B789,'Job Openings'!$B$5:$I$1005,3,FALSE)),"")</f>
        <v/>
      </c>
      <c r="E789" s="100" t="str">
        <f>IFERROR(IF(VLOOKUP(B789,'Job Openings'!$B$5:$I$1005,5,FALSE)=0,"",VLOOKUP(B789,'Job Openings'!$B$5:$I$1005,5,FALSE)),"")</f>
        <v/>
      </c>
      <c r="F789" s="53"/>
      <c r="G789" s="53"/>
      <c r="H789" s="54"/>
      <c r="I789" s="53"/>
      <c r="J789" s="53"/>
      <c r="K789" s="53"/>
      <c r="L789" s="53"/>
      <c r="M789" s="53"/>
      <c r="N789" s="144"/>
      <c r="O789" s="141"/>
      <c r="P789" s="53"/>
      <c r="Q789" s="53"/>
      <c r="R789" s="53"/>
      <c r="S789" s="89"/>
    </row>
    <row r="790" spans="2:19" ht="15" customHeight="1" x14ac:dyDescent="0.2">
      <c r="B790" s="143"/>
      <c r="C790" s="100" t="str">
        <f>IFERROR(IF(VLOOKUP(B790,'Job Openings'!$B$5:$I$1005,2,FALSE)=0,"",VLOOKUP(B790,'Job Openings'!$B$5:$I$1005,2,FALSE)),"")</f>
        <v/>
      </c>
      <c r="D790" s="100" t="str">
        <f>IFERROR(IF(VLOOKUP(B790,'Job Openings'!$B$5:$I$1005,3,FALSE)=0,"",VLOOKUP(B790,'Job Openings'!$B$5:$I$1005,3,FALSE)),"")</f>
        <v/>
      </c>
      <c r="E790" s="100" t="str">
        <f>IFERROR(IF(VLOOKUP(B790,'Job Openings'!$B$5:$I$1005,5,FALSE)=0,"",VLOOKUP(B790,'Job Openings'!$B$5:$I$1005,5,FALSE)),"")</f>
        <v/>
      </c>
      <c r="F790" s="53"/>
      <c r="G790" s="53"/>
      <c r="H790" s="54"/>
      <c r="I790" s="53"/>
      <c r="J790" s="53"/>
      <c r="K790" s="53"/>
      <c r="L790" s="53"/>
      <c r="M790" s="53"/>
      <c r="N790" s="144"/>
      <c r="O790" s="141"/>
      <c r="P790" s="53"/>
      <c r="Q790" s="53"/>
      <c r="R790" s="53"/>
      <c r="S790" s="89"/>
    </row>
    <row r="791" spans="2:19" ht="15" customHeight="1" x14ac:dyDescent="0.2">
      <c r="B791" s="143"/>
      <c r="C791" s="100" t="str">
        <f>IFERROR(IF(VLOOKUP(B791,'Job Openings'!$B$5:$I$1005,2,FALSE)=0,"",VLOOKUP(B791,'Job Openings'!$B$5:$I$1005,2,FALSE)),"")</f>
        <v/>
      </c>
      <c r="D791" s="100" t="str">
        <f>IFERROR(IF(VLOOKUP(B791,'Job Openings'!$B$5:$I$1005,3,FALSE)=0,"",VLOOKUP(B791,'Job Openings'!$B$5:$I$1005,3,FALSE)),"")</f>
        <v/>
      </c>
      <c r="E791" s="100" t="str">
        <f>IFERROR(IF(VLOOKUP(B791,'Job Openings'!$B$5:$I$1005,5,FALSE)=0,"",VLOOKUP(B791,'Job Openings'!$B$5:$I$1005,5,FALSE)),"")</f>
        <v/>
      </c>
      <c r="F791" s="53"/>
      <c r="G791" s="53"/>
      <c r="H791" s="54"/>
      <c r="I791" s="53"/>
      <c r="J791" s="53"/>
      <c r="K791" s="53"/>
      <c r="L791" s="53"/>
      <c r="M791" s="53"/>
      <c r="N791" s="144"/>
      <c r="O791" s="141"/>
      <c r="P791" s="53"/>
      <c r="Q791" s="53"/>
      <c r="R791" s="53"/>
      <c r="S791" s="89"/>
    </row>
    <row r="792" spans="2:19" ht="15" customHeight="1" x14ac:dyDescent="0.2">
      <c r="B792" s="143"/>
      <c r="C792" s="100" t="str">
        <f>IFERROR(IF(VLOOKUP(B792,'Job Openings'!$B$5:$I$1005,2,FALSE)=0,"",VLOOKUP(B792,'Job Openings'!$B$5:$I$1005,2,FALSE)),"")</f>
        <v/>
      </c>
      <c r="D792" s="100" t="str">
        <f>IFERROR(IF(VLOOKUP(B792,'Job Openings'!$B$5:$I$1005,3,FALSE)=0,"",VLOOKUP(B792,'Job Openings'!$B$5:$I$1005,3,FALSE)),"")</f>
        <v/>
      </c>
      <c r="E792" s="100" t="str">
        <f>IFERROR(IF(VLOOKUP(B792,'Job Openings'!$B$5:$I$1005,5,FALSE)=0,"",VLOOKUP(B792,'Job Openings'!$B$5:$I$1005,5,FALSE)),"")</f>
        <v/>
      </c>
      <c r="F792" s="53"/>
      <c r="G792" s="53"/>
      <c r="H792" s="54"/>
      <c r="I792" s="53"/>
      <c r="J792" s="53"/>
      <c r="K792" s="53"/>
      <c r="L792" s="53"/>
      <c r="M792" s="53"/>
      <c r="N792" s="144"/>
      <c r="O792" s="141"/>
      <c r="P792" s="53"/>
      <c r="Q792" s="53"/>
      <c r="R792" s="53"/>
      <c r="S792" s="89"/>
    </row>
    <row r="793" spans="2:19" ht="15" customHeight="1" x14ac:dyDescent="0.2">
      <c r="B793" s="143"/>
      <c r="C793" s="100" t="str">
        <f>IFERROR(IF(VLOOKUP(B793,'Job Openings'!$B$5:$I$1005,2,FALSE)=0,"",VLOOKUP(B793,'Job Openings'!$B$5:$I$1005,2,FALSE)),"")</f>
        <v/>
      </c>
      <c r="D793" s="100" t="str">
        <f>IFERROR(IF(VLOOKUP(B793,'Job Openings'!$B$5:$I$1005,3,FALSE)=0,"",VLOOKUP(B793,'Job Openings'!$B$5:$I$1005,3,FALSE)),"")</f>
        <v/>
      </c>
      <c r="E793" s="100" t="str">
        <f>IFERROR(IF(VLOOKUP(B793,'Job Openings'!$B$5:$I$1005,5,FALSE)=0,"",VLOOKUP(B793,'Job Openings'!$B$5:$I$1005,5,FALSE)),"")</f>
        <v/>
      </c>
      <c r="F793" s="53"/>
      <c r="G793" s="53"/>
      <c r="H793" s="54"/>
      <c r="I793" s="53"/>
      <c r="J793" s="53"/>
      <c r="K793" s="53"/>
      <c r="L793" s="53"/>
      <c r="M793" s="53"/>
      <c r="N793" s="144"/>
      <c r="O793" s="141"/>
      <c r="P793" s="53"/>
      <c r="Q793" s="53"/>
      <c r="R793" s="53"/>
      <c r="S793" s="89"/>
    </row>
    <row r="794" spans="2:19" ht="15" customHeight="1" x14ac:dyDescent="0.2">
      <c r="B794" s="143"/>
      <c r="C794" s="100" t="str">
        <f>IFERROR(IF(VLOOKUP(B794,'Job Openings'!$B$5:$I$1005,2,FALSE)=0,"",VLOOKUP(B794,'Job Openings'!$B$5:$I$1005,2,FALSE)),"")</f>
        <v/>
      </c>
      <c r="D794" s="100" t="str">
        <f>IFERROR(IF(VLOOKUP(B794,'Job Openings'!$B$5:$I$1005,3,FALSE)=0,"",VLOOKUP(B794,'Job Openings'!$B$5:$I$1005,3,FALSE)),"")</f>
        <v/>
      </c>
      <c r="E794" s="100" t="str">
        <f>IFERROR(IF(VLOOKUP(B794,'Job Openings'!$B$5:$I$1005,5,FALSE)=0,"",VLOOKUP(B794,'Job Openings'!$B$5:$I$1005,5,FALSE)),"")</f>
        <v/>
      </c>
      <c r="F794" s="53"/>
      <c r="G794" s="53"/>
      <c r="H794" s="54"/>
      <c r="I794" s="53"/>
      <c r="J794" s="53"/>
      <c r="K794" s="53"/>
      <c r="L794" s="53"/>
      <c r="M794" s="53"/>
      <c r="N794" s="144"/>
      <c r="O794" s="141"/>
      <c r="P794" s="53"/>
      <c r="Q794" s="53"/>
      <c r="R794" s="53"/>
      <c r="S794" s="89"/>
    </row>
    <row r="795" spans="2:19" ht="15" customHeight="1" x14ac:dyDescent="0.2">
      <c r="B795" s="143"/>
      <c r="C795" s="100" t="str">
        <f>IFERROR(IF(VLOOKUP(B795,'Job Openings'!$B$5:$I$1005,2,FALSE)=0,"",VLOOKUP(B795,'Job Openings'!$B$5:$I$1005,2,FALSE)),"")</f>
        <v/>
      </c>
      <c r="D795" s="100" t="str">
        <f>IFERROR(IF(VLOOKUP(B795,'Job Openings'!$B$5:$I$1005,3,FALSE)=0,"",VLOOKUP(B795,'Job Openings'!$B$5:$I$1005,3,FALSE)),"")</f>
        <v/>
      </c>
      <c r="E795" s="100" t="str">
        <f>IFERROR(IF(VLOOKUP(B795,'Job Openings'!$B$5:$I$1005,5,FALSE)=0,"",VLOOKUP(B795,'Job Openings'!$B$5:$I$1005,5,FALSE)),"")</f>
        <v/>
      </c>
      <c r="F795" s="53"/>
      <c r="G795" s="53"/>
      <c r="H795" s="54"/>
      <c r="I795" s="53"/>
      <c r="J795" s="53"/>
      <c r="K795" s="53"/>
      <c r="L795" s="53"/>
      <c r="M795" s="53"/>
      <c r="N795" s="144"/>
      <c r="O795" s="141"/>
      <c r="P795" s="53"/>
      <c r="Q795" s="53"/>
      <c r="R795" s="53"/>
      <c r="S795" s="89"/>
    </row>
    <row r="796" spans="2:19" ht="15" customHeight="1" x14ac:dyDescent="0.2">
      <c r="B796" s="143"/>
      <c r="C796" s="100" t="str">
        <f>IFERROR(IF(VLOOKUP(B796,'Job Openings'!$B$5:$I$1005,2,FALSE)=0,"",VLOOKUP(B796,'Job Openings'!$B$5:$I$1005,2,FALSE)),"")</f>
        <v/>
      </c>
      <c r="D796" s="100" t="str">
        <f>IFERROR(IF(VLOOKUP(B796,'Job Openings'!$B$5:$I$1005,3,FALSE)=0,"",VLOOKUP(B796,'Job Openings'!$B$5:$I$1005,3,FALSE)),"")</f>
        <v/>
      </c>
      <c r="E796" s="100" t="str">
        <f>IFERROR(IF(VLOOKUP(B796,'Job Openings'!$B$5:$I$1005,5,FALSE)=0,"",VLOOKUP(B796,'Job Openings'!$B$5:$I$1005,5,FALSE)),"")</f>
        <v/>
      </c>
      <c r="F796" s="53"/>
      <c r="G796" s="53"/>
      <c r="H796" s="54"/>
      <c r="I796" s="53"/>
      <c r="J796" s="53"/>
      <c r="K796" s="53"/>
      <c r="L796" s="53"/>
      <c r="M796" s="53"/>
      <c r="N796" s="144"/>
      <c r="O796" s="141"/>
      <c r="P796" s="53"/>
      <c r="Q796" s="53"/>
      <c r="R796" s="53"/>
      <c r="S796" s="89"/>
    </row>
    <row r="797" spans="2:19" ht="15" customHeight="1" x14ac:dyDescent="0.2">
      <c r="B797" s="143"/>
      <c r="C797" s="100" t="str">
        <f>IFERROR(IF(VLOOKUP(B797,'Job Openings'!$B$5:$I$1005,2,FALSE)=0,"",VLOOKUP(B797,'Job Openings'!$B$5:$I$1005,2,FALSE)),"")</f>
        <v/>
      </c>
      <c r="D797" s="100" t="str">
        <f>IFERROR(IF(VLOOKUP(B797,'Job Openings'!$B$5:$I$1005,3,FALSE)=0,"",VLOOKUP(B797,'Job Openings'!$B$5:$I$1005,3,FALSE)),"")</f>
        <v/>
      </c>
      <c r="E797" s="100" t="str">
        <f>IFERROR(IF(VLOOKUP(B797,'Job Openings'!$B$5:$I$1005,5,FALSE)=0,"",VLOOKUP(B797,'Job Openings'!$B$5:$I$1005,5,FALSE)),"")</f>
        <v/>
      </c>
      <c r="F797" s="53"/>
      <c r="G797" s="53"/>
      <c r="H797" s="54"/>
      <c r="I797" s="53"/>
      <c r="J797" s="53"/>
      <c r="K797" s="53"/>
      <c r="L797" s="53"/>
      <c r="M797" s="53"/>
      <c r="N797" s="144"/>
      <c r="O797" s="141"/>
      <c r="P797" s="53"/>
      <c r="Q797" s="53"/>
      <c r="R797" s="53"/>
      <c r="S797" s="89"/>
    </row>
    <row r="798" spans="2:19" ht="15" customHeight="1" x14ac:dyDescent="0.2">
      <c r="B798" s="143"/>
      <c r="C798" s="100" t="str">
        <f>IFERROR(IF(VLOOKUP(B798,'Job Openings'!$B$5:$I$1005,2,FALSE)=0,"",VLOOKUP(B798,'Job Openings'!$B$5:$I$1005,2,FALSE)),"")</f>
        <v/>
      </c>
      <c r="D798" s="100" t="str">
        <f>IFERROR(IF(VLOOKUP(B798,'Job Openings'!$B$5:$I$1005,3,FALSE)=0,"",VLOOKUP(B798,'Job Openings'!$B$5:$I$1005,3,FALSE)),"")</f>
        <v/>
      </c>
      <c r="E798" s="100" t="str">
        <f>IFERROR(IF(VLOOKUP(B798,'Job Openings'!$B$5:$I$1005,5,FALSE)=0,"",VLOOKUP(B798,'Job Openings'!$B$5:$I$1005,5,FALSE)),"")</f>
        <v/>
      </c>
      <c r="F798" s="53"/>
      <c r="G798" s="53"/>
      <c r="H798" s="54"/>
      <c r="I798" s="53"/>
      <c r="J798" s="53"/>
      <c r="K798" s="53"/>
      <c r="L798" s="53"/>
      <c r="M798" s="53"/>
      <c r="N798" s="144"/>
      <c r="O798" s="141"/>
      <c r="P798" s="53"/>
      <c r="Q798" s="53"/>
      <c r="R798" s="53"/>
      <c r="S798" s="89"/>
    </row>
    <row r="799" spans="2:19" ht="15" customHeight="1" x14ac:dyDescent="0.2">
      <c r="B799" s="143"/>
      <c r="C799" s="100" t="str">
        <f>IFERROR(IF(VLOOKUP(B799,'Job Openings'!$B$5:$I$1005,2,FALSE)=0,"",VLOOKUP(B799,'Job Openings'!$B$5:$I$1005,2,FALSE)),"")</f>
        <v/>
      </c>
      <c r="D799" s="100" t="str">
        <f>IFERROR(IF(VLOOKUP(B799,'Job Openings'!$B$5:$I$1005,3,FALSE)=0,"",VLOOKUP(B799,'Job Openings'!$B$5:$I$1005,3,FALSE)),"")</f>
        <v/>
      </c>
      <c r="E799" s="100" t="str">
        <f>IFERROR(IF(VLOOKUP(B799,'Job Openings'!$B$5:$I$1005,5,FALSE)=0,"",VLOOKUP(B799,'Job Openings'!$B$5:$I$1005,5,FALSE)),"")</f>
        <v/>
      </c>
      <c r="F799" s="53"/>
      <c r="G799" s="53"/>
      <c r="H799" s="54"/>
      <c r="I799" s="53"/>
      <c r="J799" s="53"/>
      <c r="K799" s="53"/>
      <c r="L799" s="53"/>
      <c r="M799" s="53"/>
      <c r="N799" s="144"/>
      <c r="O799" s="141"/>
      <c r="P799" s="53"/>
      <c r="Q799" s="53"/>
      <c r="R799" s="53"/>
      <c r="S799" s="89"/>
    </row>
    <row r="800" spans="2:19" ht="15" customHeight="1" x14ac:dyDescent="0.2">
      <c r="B800" s="143"/>
      <c r="C800" s="100" t="str">
        <f>IFERROR(IF(VLOOKUP(B800,'Job Openings'!$B$5:$I$1005,2,FALSE)=0,"",VLOOKUP(B800,'Job Openings'!$B$5:$I$1005,2,FALSE)),"")</f>
        <v/>
      </c>
      <c r="D800" s="100" t="str">
        <f>IFERROR(IF(VLOOKUP(B800,'Job Openings'!$B$5:$I$1005,3,FALSE)=0,"",VLOOKUP(B800,'Job Openings'!$B$5:$I$1005,3,FALSE)),"")</f>
        <v/>
      </c>
      <c r="E800" s="100" t="str">
        <f>IFERROR(IF(VLOOKUP(B800,'Job Openings'!$B$5:$I$1005,5,FALSE)=0,"",VLOOKUP(B800,'Job Openings'!$B$5:$I$1005,5,FALSE)),"")</f>
        <v/>
      </c>
      <c r="F800" s="53"/>
      <c r="G800" s="53"/>
      <c r="H800" s="54"/>
      <c r="I800" s="53"/>
      <c r="J800" s="53"/>
      <c r="K800" s="53"/>
      <c r="L800" s="53"/>
      <c r="M800" s="53"/>
      <c r="N800" s="144"/>
      <c r="O800" s="141"/>
      <c r="P800" s="53"/>
      <c r="Q800" s="53"/>
      <c r="R800" s="53"/>
      <c r="S800" s="89"/>
    </row>
    <row r="801" spans="2:19" ht="15" customHeight="1" x14ac:dyDescent="0.2">
      <c r="B801" s="143"/>
      <c r="C801" s="100" t="str">
        <f>IFERROR(IF(VLOOKUP(B801,'Job Openings'!$B$5:$I$1005,2,FALSE)=0,"",VLOOKUP(B801,'Job Openings'!$B$5:$I$1005,2,FALSE)),"")</f>
        <v/>
      </c>
      <c r="D801" s="100" t="str">
        <f>IFERROR(IF(VLOOKUP(B801,'Job Openings'!$B$5:$I$1005,3,FALSE)=0,"",VLOOKUP(B801,'Job Openings'!$B$5:$I$1005,3,FALSE)),"")</f>
        <v/>
      </c>
      <c r="E801" s="100" t="str">
        <f>IFERROR(IF(VLOOKUP(B801,'Job Openings'!$B$5:$I$1005,5,FALSE)=0,"",VLOOKUP(B801,'Job Openings'!$B$5:$I$1005,5,FALSE)),"")</f>
        <v/>
      </c>
      <c r="F801" s="53"/>
      <c r="G801" s="53"/>
      <c r="H801" s="54"/>
      <c r="I801" s="53"/>
      <c r="J801" s="53"/>
      <c r="K801" s="53"/>
      <c r="L801" s="53"/>
      <c r="M801" s="53"/>
      <c r="N801" s="144"/>
      <c r="O801" s="141"/>
      <c r="P801" s="53"/>
      <c r="Q801" s="53"/>
      <c r="R801" s="53"/>
      <c r="S801" s="89"/>
    </row>
    <row r="802" spans="2:19" ht="15" customHeight="1" x14ac:dyDescent="0.2">
      <c r="B802" s="143"/>
      <c r="C802" s="100" t="str">
        <f>IFERROR(IF(VLOOKUP(B802,'Job Openings'!$B$5:$I$1005,2,FALSE)=0,"",VLOOKUP(B802,'Job Openings'!$B$5:$I$1005,2,FALSE)),"")</f>
        <v/>
      </c>
      <c r="D802" s="100" t="str">
        <f>IFERROR(IF(VLOOKUP(B802,'Job Openings'!$B$5:$I$1005,3,FALSE)=0,"",VLOOKUP(B802,'Job Openings'!$B$5:$I$1005,3,FALSE)),"")</f>
        <v/>
      </c>
      <c r="E802" s="100" t="str">
        <f>IFERROR(IF(VLOOKUP(B802,'Job Openings'!$B$5:$I$1005,5,FALSE)=0,"",VLOOKUP(B802,'Job Openings'!$B$5:$I$1005,5,FALSE)),"")</f>
        <v/>
      </c>
      <c r="F802" s="53"/>
      <c r="G802" s="53"/>
      <c r="H802" s="54"/>
      <c r="I802" s="53"/>
      <c r="J802" s="53"/>
      <c r="K802" s="53"/>
      <c r="L802" s="53"/>
      <c r="M802" s="53"/>
      <c r="N802" s="144"/>
      <c r="O802" s="141"/>
      <c r="P802" s="53"/>
      <c r="Q802" s="53"/>
      <c r="R802" s="53"/>
      <c r="S802" s="89"/>
    </row>
    <row r="803" spans="2:19" ht="15" customHeight="1" x14ac:dyDescent="0.2">
      <c r="B803" s="143"/>
      <c r="C803" s="100" t="str">
        <f>IFERROR(IF(VLOOKUP(B803,'Job Openings'!$B$5:$I$1005,2,FALSE)=0,"",VLOOKUP(B803,'Job Openings'!$B$5:$I$1005,2,FALSE)),"")</f>
        <v/>
      </c>
      <c r="D803" s="100" t="str">
        <f>IFERROR(IF(VLOOKUP(B803,'Job Openings'!$B$5:$I$1005,3,FALSE)=0,"",VLOOKUP(B803,'Job Openings'!$B$5:$I$1005,3,FALSE)),"")</f>
        <v/>
      </c>
      <c r="E803" s="100" t="str">
        <f>IFERROR(IF(VLOOKUP(B803,'Job Openings'!$B$5:$I$1005,5,FALSE)=0,"",VLOOKUP(B803,'Job Openings'!$B$5:$I$1005,5,FALSE)),"")</f>
        <v/>
      </c>
      <c r="F803" s="53"/>
      <c r="G803" s="53"/>
      <c r="H803" s="54"/>
      <c r="I803" s="53"/>
      <c r="J803" s="53"/>
      <c r="K803" s="53"/>
      <c r="L803" s="53"/>
      <c r="M803" s="53"/>
      <c r="N803" s="144"/>
      <c r="O803" s="141"/>
      <c r="P803" s="53"/>
      <c r="Q803" s="53"/>
      <c r="R803" s="53"/>
      <c r="S803" s="89"/>
    </row>
    <row r="804" spans="2:19" ht="15" customHeight="1" x14ac:dyDescent="0.2">
      <c r="B804" s="143"/>
      <c r="C804" s="100" t="str">
        <f>IFERROR(IF(VLOOKUP(B804,'Job Openings'!$B$5:$I$1005,2,FALSE)=0,"",VLOOKUP(B804,'Job Openings'!$B$5:$I$1005,2,FALSE)),"")</f>
        <v/>
      </c>
      <c r="D804" s="100" t="str">
        <f>IFERROR(IF(VLOOKUP(B804,'Job Openings'!$B$5:$I$1005,3,FALSE)=0,"",VLOOKUP(B804,'Job Openings'!$B$5:$I$1005,3,FALSE)),"")</f>
        <v/>
      </c>
      <c r="E804" s="100" t="str">
        <f>IFERROR(IF(VLOOKUP(B804,'Job Openings'!$B$5:$I$1005,5,FALSE)=0,"",VLOOKUP(B804,'Job Openings'!$B$5:$I$1005,5,FALSE)),"")</f>
        <v/>
      </c>
      <c r="F804" s="53"/>
      <c r="G804" s="53"/>
      <c r="H804" s="54"/>
      <c r="I804" s="53"/>
      <c r="J804" s="53"/>
      <c r="K804" s="53"/>
      <c r="L804" s="53"/>
      <c r="M804" s="53"/>
      <c r="N804" s="144"/>
      <c r="O804" s="141"/>
      <c r="P804" s="53"/>
      <c r="Q804" s="53"/>
      <c r="R804" s="53"/>
      <c r="S804" s="89"/>
    </row>
    <row r="805" spans="2:19" ht="15" customHeight="1" x14ac:dyDescent="0.2">
      <c r="B805" s="143"/>
      <c r="C805" s="100" t="str">
        <f>IFERROR(IF(VLOOKUP(B805,'Job Openings'!$B$5:$I$1005,2,FALSE)=0,"",VLOOKUP(B805,'Job Openings'!$B$5:$I$1005,2,FALSE)),"")</f>
        <v/>
      </c>
      <c r="D805" s="100" t="str">
        <f>IFERROR(IF(VLOOKUP(B805,'Job Openings'!$B$5:$I$1005,3,FALSE)=0,"",VLOOKUP(B805,'Job Openings'!$B$5:$I$1005,3,FALSE)),"")</f>
        <v/>
      </c>
      <c r="E805" s="100" t="str">
        <f>IFERROR(IF(VLOOKUP(B805,'Job Openings'!$B$5:$I$1005,5,FALSE)=0,"",VLOOKUP(B805,'Job Openings'!$B$5:$I$1005,5,FALSE)),"")</f>
        <v/>
      </c>
      <c r="F805" s="53"/>
      <c r="G805" s="53"/>
      <c r="H805" s="54"/>
      <c r="I805" s="53"/>
      <c r="J805" s="53"/>
      <c r="K805" s="53"/>
      <c r="L805" s="53"/>
      <c r="M805" s="53"/>
      <c r="N805" s="144"/>
      <c r="O805" s="141"/>
      <c r="P805" s="53"/>
      <c r="Q805" s="53"/>
      <c r="R805" s="53"/>
      <c r="S805" s="89"/>
    </row>
    <row r="806" spans="2:19" ht="15" customHeight="1" x14ac:dyDescent="0.2">
      <c r="B806" s="143"/>
      <c r="C806" s="100" t="str">
        <f>IFERROR(IF(VLOOKUP(B806,'Job Openings'!$B$5:$I$1005,2,FALSE)=0,"",VLOOKUP(B806,'Job Openings'!$B$5:$I$1005,2,FALSE)),"")</f>
        <v/>
      </c>
      <c r="D806" s="100" t="str">
        <f>IFERROR(IF(VLOOKUP(B806,'Job Openings'!$B$5:$I$1005,3,FALSE)=0,"",VLOOKUP(B806,'Job Openings'!$B$5:$I$1005,3,FALSE)),"")</f>
        <v/>
      </c>
      <c r="E806" s="100" t="str">
        <f>IFERROR(IF(VLOOKUP(B806,'Job Openings'!$B$5:$I$1005,5,FALSE)=0,"",VLOOKUP(B806,'Job Openings'!$B$5:$I$1005,5,FALSE)),"")</f>
        <v/>
      </c>
      <c r="F806" s="53"/>
      <c r="G806" s="53"/>
      <c r="H806" s="54"/>
      <c r="I806" s="53"/>
      <c r="J806" s="53"/>
      <c r="K806" s="53"/>
      <c r="L806" s="53"/>
      <c r="M806" s="53"/>
      <c r="N806" s="144"/>
      <c r="O806" s="141"/>
      <c r="P806" s="53"/>
      <c r="Q806" s="53"/>
      <c r="R806" s="53"/>
      <c r="S806" s="89"/>
    </row>
    <row r="807" spans="2:19" ht="15" customHeight="1" x14ac:dyDescent="0.2">
      <c r="B807" s="143"/>
      <c r="C807" s="100" t="str">
        <f>IFERROR(IF(VLOOKUP(B807,'Job Openings'!$B$5:$I$1005,2,FALSE)=0,"",VLOOKUP(B807,'Job Openings'!$B$5:$I$1005,2,FALSE)),"")</f>
        <v/>
      </c>
      <c r="D807" s="100" t="str">
        <f>IFERROR(IF(VLOOKUP(B807,'Job Openings'!$B$5:$I$1005,3,FALSE)=0,"",VLOOKUP(B807,'Job Openings'!$B$5:$I$1005,3,FALSE)),"")</f>
        <v/>
      </c>
      <c r="E807" s="100" t="str">
        <f>IFERROR(IF(VLOOKUP(B807,'Job Openings'!$B$5:$I$1005,5,FALSE)=0,"",VLOOKUP(B807,'Job Openings'!$B$5:$I$1005,5,FALSE)),"")</f>
        <v/>
      </c>
      <c r="F807" s="53"/>
      <c r="G807" s="53"/>
      <c r="H807" s="54"/>
      <c r="I807" s="53"/>
      <c r="J807" s="53"/>
      <c r="K807" s="53"/>
      <c r="L807" s="53"/>
      <c r="M807" s="53"/>
      <c r="N807" s="144"/>
      <c r="O807" s="141"/>
      <c r="P807" s="53"/>
      <c r="Q807" s="53"/>
      <c r="R807" s="53"/>
      <c r="S807" s="89"/>
    </row>
    <row r="808" spans="2:19" ht="15" customHeight="1" x14ac:dyDescent="0.2">
      <c r="B808" s="143"/>
      <c r="C808" s="100" t="str">
        <f>IFERROR(IF(VLOOKUP(B808,'Job Openings'!$B$5:$I$1005,2,FALSE)=0,"",VLOOKUP(B808,'Job Openings'!$B$5:$I$1005,2,FALSE)),"")</f>
        <v/>
      </c>
      <c r="D808" s="100" t="str">
        <f>IFERROR(IF(VLOOKUP(B808,'Job Openings'!$B$5:$I$1005,3,FALSE)=0,"",VLOOKUP(B808,'Job Openings'!$B$5:$I$1005,3,FALSE)),"")</f>
        <v/>
      </c>
      <c r="E808" s="100" t="str">
        <f>IFERROR(IF(VLOOKUP(B808,'Job Openings'!$B$5:$I$1005,5,FALSE)=0,"",VLOOKUP(B808,'Job Openings'!$B$5:$I$1005,5,FALSE)),"")</f>
        <v/>
      </c>
      <c r="F808" s="53"/>
      <c r="G808" s="53"/>
      <c r="H808" s="54"/>
      <c r="I808" s="53"/>
      <c r="J808" s="53"/>
      <c r="K808" s="53"/>
      <c r="L808" s="53"/>
      <c r="M808" s="53"/>
      <c r="N808" s="144"/>
      <c r="O808" s="141"/>
      <c r="P808" s="53"/>
      <c r="Q808" s="53"/>
      <c r="R808" s="53"/>
      <c r="S808" s="89"/>
    </row>
    <row r="809" spans="2:19" ht="15" customHeight="1" x14ac:dyDescent="0.2">
      <c r="B809" s="143"/>
      <c r="C809" s="100" t="str">
        <f>IFERROR(IF(VLOOKUP(B809,'Job Openings'!$B$5:$I$1005,2,FALSE)=0,"",VLOOKUP(B809,'Job Openings'!$B$5:$I$1005,2,FALSE)),"")</f>
        <v/>
      </c>
      <c r="D809" s="100" t="str">
        <f>IFERROR(IF(VLOOKUP(B809,'Job Openings'!$B$5:$I$1005,3,FALSE)=0,"",VLOOKUP(B809,'Job Openings'!$B$5:$I$1005,3,FALSE)),"")</f>
        <v/>
      </c>
      <c r="E809" s="100" t="str">
        <f>IFERROR(IF(VLOOKUP(B809,'Job Openings'!$B$5:$I$1005,5,FALSE)=0,"",VLOOKUP(B809,'Job Openings'!$B$5:$I$1005,5,FALSE)),"")</f>
        <v/>
      </c>
      <c r="F809" s="53"/>
      <c r="G809" s="53"/>
      <c r="H809" s="54"/>
      <c r="I809" s="53"/>
      <c r="J809" s="53"/>
      <c r="K809" s="53"/>
      <c r="L809" s="53"/>
      <c r="M809" s="53"/>
      <c r="N809" s="144"/>
      <c r="O809" s="141"/>
      <c r="P809" s="53"/>
      <c r="Q809" s="53"/>
      <c r="R809" s="53"/>
      <c r="S809" s="89"/>
    </row>
    <row r="810" spans="2:19" ht="15" customHeight="1" x14ac:dyDescent="0.2">
      <c r="B810" s="143"/>
      <c r="C810" s="100" t="str">
        <f>IFERROR(IF(VLOOKUP(B810,'Job Openings'!$B$5:$I$1005,2,FALSE)=0,"",VLOOKUP(B810,'Job Openings'!$B$5:$I$1005,2,FALSE)),"")</f>
        <v/>
      </c>
      <c r="D810" s="100" t="str">
        <f>IFERROR(IF(VLOOKUP(B810,'Job Openings'!$B$5:$I$1005,3,FALSE)=0,"",VLOOKUP(B810,'Job Openings'!$B$5:$I$1005,3,FALSE)),"")</f>
        <v/>
      </c>
      <c r="E810" s="100" t="str">
        <f>IFERROR(IF(VLOOKUP(B810,'Job Openings'!$B$5:$I$1005,5,FALSE)=0,"",VLOOKUP(B810,'Job Openings'!$B$5:$I$1005,5,FALSE)),"")</f>
        <v/>
      </c>
      <c r="F810" s="53"/>
      <c r="G810" s="53"/>
      <c r="H810" s="54"/>
      <c r="I810" s="53"/>
      <c r="J810" s="53"/>
      <c r="K810" s="53"/>
      <c r="L810" s="53"/>
      <c r="M810" s="53"/>
      <c r="N810" s="144"/>
      <c r="O810" s="141"/>
      <c r="P810" s="53"/>
      <c r="Q810" s="53"/>
      <c r="R810" s="53"/>
      <c r="S810" s="89"/>
    </row>
    <row r="811" spans="2:19" ht="15" customHeight="1" x14ac:dyDescent="0.2">
      <c r="B811" s="143"/>
      <c r="C811" s="100" t="str">
        <f>IFERROR(IF(VLOOKUP(B811,'Job Openings'!$B$5:$I$1005,2,FALSE)=0,"",VLOOKUP(B811,'Job Openings'!$B$5:$I$1005,2,FALSE)),"")</f>
        <v/>
      </c>
      <c r="D811" s="100" t="str">
        <f>IFERROR(IF(VLOOKUP(B811,'Job Openings'!$B$5:$I$1005,3,FALSE)=0,"",VLOOKUP(B811,'Job Openings'!$B$5:$I$1005,3,FALSE)),"")</f>
        <v/>
      </c>
      <c r="E811" s="100" t="str">
        <f>IFERROR(IF(VLOOKUP(B811,'Job Openings'!$B$5:$I$1005,5,FALSE)=0,"",VLOOKUP(B811,'Job Openings'!$B$5:$I$1005,5,FALSE)),"")</f>
        <v/>
      </c>
      <c r="F811" s="53"/>
      <c r="G811" s="53"/>
      <c r="H811" s="54"/>
      <c r="I811" s="53"/>
      <c r="J811" s="53"/>
      <c r="K811" s="53"/>
      <c r="L811" s="53"/>
      <c r="M811" s="53"/>
      <c r="N811" s="144"/>
      <c r="O811" s="141"/>
      <c r="P811" s="53"/>
      <c r="Q811" s="53"/>
      <c r="R811" s="53"/>
      <c r="S811" s="89"/>
    </row>
    <row r="812" spans="2:19" ht="15" customHeight="1" x14ac:dyDescent="0.2">
      <c r="B812" s="143"/>
      <c r="C812" s="100" t="str">
        <f>IFERROR(IF(VLOOKUP(B812,'Job Openings'!$B$5:$I$1005,2,FALSE)=0,"",VLOOKUP(B812,'Job Openings'!$B$5:$I$1005,2,FALSE)),"")</f>
        <v/>
      </c>
      <c r="D812" s="100" t="str">
        <f>IFERROR(IF(VLOOKUP(B812,'Job Openings'!$B$5:$I$1005,3,FALSE)=0,"",VLOOKUP(B812,'Job Openings'!$B$5:$I$1005,3,FALSE)),"")</f>
        <v/>
      </c>
      <c r="E812" s="100" t="str">
        <f>IFERROR(IF(VLOOKUP(B812,'Job Openings'!$B$5:$I$1005,5,FALSE)=0,"",VLOOKUP(B812,'Job Openings'!$B$5:$I$1005,5,FALSE)),"")</f>
        <v/>
      </c>
      <c r="F812" s="53"/>
      <c r="G812" s="53"/>
      <c r="H812" s="54"/>
      <c r="I812" s="53"/>
      <c r="J812" s="53"/>
      <c r="K812" s="53"/>
      <c r="L812" s="53"/>
      <c r="M812" s="53"/>
      <c r="N812" s="144"/>
      <c r="O812" s="141"/>
      <c r="P812" s="53"/>
      <c r="Q812" s="53"/>
      <c r="R812" s="53"/>
      <c r="S812" s="89"/>
    </row>
    <row r="813" spans="2:19" ht="15" customHeight="1" x14ac:dyDescent="0.2">
      <c r="B813" s="143"/>
      <c r="C813" s="100" t="str">
        <f>IFERROR(IF(VLOOKUP(B813,'Job Openings'!$B$5:$I$1005,2,FALSE)=0,"",VLOOKUP(B813,'Job Openings'!$B$5:$I$1005,2,FALSE)),"")</f>
        <v/>
      </c>
      <c r="D813" s="100" t="str">
        <f>IFERROR(IF(VLOOKUP(B813,'Job Openings'!$B$5:$I$1005,3,FALSE)=0,"",VLOOKUP(B813,'Job Openings'!$B$5:$I$1005,3,FALSE)),"")</f>
        <v/>
      </c>
      <c r="E813" s="100" t="str">
        <f>IFERROR(IF(VLOOKUP(B813,'Job Openings'!$B$5:$I$1005,5,FALSE)=0,"",VLOOKUP(B813,'Job Openings'!$B$5:$I$1005,5,FALSE)),"")</f>
        <v/>
      </c>
      <c r="F813" s="53"/>
      <c r="G813" s="53"/>
      <c r="H813" s="54"/>
      <c r="I813" s="53"/>
      <c r="J813" s="53"/>
      <c r="K813" s="53"/>
      <c r="L813" s="53"/>
      <c r="M813" s="53"/>
      <c r="N813" s="144"/>
      <c r="O813" s="141"/>
      <c r="P813" s="53"/>
      <c r="Q813" s="53"/>
      <c r="R813" s="53"/>
      <c r="S813" s="89"/>
    </row>
    <row r="814" spans="2:19" ht="15" customHeight="1" x14ac:dyDescent="0.2">
      <c r="B814" s="143"/>
      <c r="C814" s="100" t="str">
        <f>IFERROR(IF(VLOOKUP(B814,'Job Openings'!$B$5:$I$1005,2,FALSE)=0,"",VLOOKUP(B814,'Job Openings'!$B$5:$I$1005,2,FALSE)),"")</f>
        <v/>
      </c>
      <c r="D814" s="100" t="str">
        <f>IFERROR(IF(VLOOKUP(B814,'Job Openings'!$B$5:$I$1005,3,FALSE)=0,"",VLOOKUP(B814,'Job Openings'!$B$5:$I$1005,3,FALSE)),"")</f>
        <v/>
      </c>
      <c r="E814" s="100" t="str">
        <f>IFERROR(IF(VLOOKUP(B814,'Job Openings'!$B$5:$I$1005,5,FALSE)=0,"",VLOOKUP(B814,'Job Openings'!$B$5:$I$1005,5,FALSE)),"")</f>
        <v/>
      </c>
      <c r="F814" s="53"/>
      <c r="G814" s="53"/>
      <c r="H814" s="54"/>
      <c r="I814" s="53"/>
      <c r="J814" s="53"/>
      <c r="K814" s="53"/>
      <c r="L814" s="53"/>
      <c r="M814" s="53"/>
      <c r="N814" s="144"/>
      <c r="O814" s="141"/>
      <c r="P814" s="53"/>
      <c r="Q814" s="53"/>
      <c r="R814" s="53"/>
      <c r="S814" s="89"/>
    </row>
    <row r="815" spans="2:19" ht="15" customHeight="1" x14ac:dyDescent="0.2">
      <c r="B815" s="143"/>
      <c r="C815" s="100" t="str">
        <f>IFERROR(IF(VLOOKUP(B815,'Job Openings'!$B$5:$I$1005,2,FALSE)=0,"",VLOOKUP(B815,'Job Openings'!$B$5:$I$1005,2,FALSE)),"")</f>
        <v/>
      </c>
      <c r="D815" s="100" t="str">
        <f>IFERROR(IF(VLOOKUP(B815,'Job Openings'!$B$5:$I$1005,3,FALSE)=0,"",VLOOKUP(B815,'Job Openings'!$B$5:$I$1005,3,FALSE)),"")</f>
        <v/>
      </c>
      <c r="E815" s="100" t="str">
        <f>IFERROR(IF(VLOOKUP(B815,'Job Openings'!$B$5:$I$1005,5,FALSE)=0,"",VLOOKUP(B815,'Job Openings'!$B$5:$I$1005,5,FALSE)),"")</f>
        <v/>
      </c>
      <c r="F815" s="53"/>
      <c r="G815" s="53"/>
      <c r="H815" s="54"/>
      <c r="I815" s="53"/>
      <c r="J815" s="53"/>
      <c r="K815" s="53"/>
      <c r="L815" s="53"/>
      <c r="M815" s="53"/>
      <c r="N815" s="144"/>
      <c r="O815" s="141"/>
      <c r="P815" s="53"/>
      <c r="Q815" s="53"/>
      <c r="R815" s="53"/>
      <c r="S815" s="89"/>
    </row>
    <row r="816" spans="2:19" ht="15" customHeight="1" x14ac:dyDescent="0.2">
      <c r="B816" s="143"/>
      <c r="C816" s="100" t="str">
        <f>IFERROR(IF(VLOOKUP(B816,'Job Openings'!$B$5:$I$1005,2,FALSE)=0,"",VLOOKUP(B816,'Job Openings'!$B$5:$I$1005,2,FALSE)),"")</f>
        <v/>
      </c>
      <c r="D816" s="100" t="str">
        <f>IFERROR(IF(VLOOKUP(B816,'Job Openings'!$B$5:$I$1005,3,FALSE)=0,"",VLOOKUP(B816,'Job Openings'!$B$5:$I$1005,3,FALSE)),"")</f>
        <v/>
      </c>
      <c r="E816" s="100" t="str">
        <f>IFERROR(IF(VLOOKUP(B816,'Job Openings'!$B$5:$I$1005,5,FALSE)=0,"",VLOOKUP(B816,'Job Openings'!$B$5:$I$1005,5,FALSE)),"")</f>
        <v/>
      </c>
      <c r="F816" s="53"/>
      <c r="G816" s="53"/>
      <c r="H816" s="54"/>
      <c r="I816" s="53"/>
      <c r="J816" s="53"/>
      <c r="K816" s="53"/>
      <c r="L816" s="53"/>
      <c r="M816" s="53"/>
      <c r="N816" s="144"/>
      <c r="O816" s="141"/>
      <c r="P816" s="53"/>
      <c r="Q816" s="53"/>
      <c r="R816" s="53"/>
      <c r="S816" s="89"/>
    </row>
    <row r="817" spans="2:19" ht="15" customHeight="1" x14ac:dyDescent="0.2">
      <c r="B817" s="143"/>
      <c r="C817" s="100" t="str">
        <f>IFERROR(IF(VLOOKUP(B817,'Job Openings'!$B$5:$I$1005,2,FALSE)=0,"",VLOOKUP(B817,'Job Openings'!$B$5:$I$1005,2,FALSE)),"")</f>
        <v/>
      </c>
      <c r="D817" s="100" t="str">
        <f>IFERROR(IF(VLOOKUP(B817,'Job Openings'!$B$5:$I$1005,3,FALSE)=0,"",VLOOKUP(B817,'Job Openings'!$B$5:$I$1005,3,FALSE)),"")</f>
        <v/>
      </c>
      <c r="E817" s="100" t="str">
        <f>IFERROR(IF(VLOOKUP(B817,'Job Openings'!$B$5:$I$1005,5,FALSE)=0,"",VLOOKUP(B817,'Job Openings'!$B$5:$I$1005,5,FALSE)),"")</f>
        <v/>
      </c>
      <c r="F817" s="53"/>
      <c r="G817" s="53"/>
      <c r="H817" s="54"/>
      <c r="I817" s="53"/>
      <c r="J817" s="53"/>
      <c r="K817" s="53"/>
      <c r="L817" s="53"/>
      <c r="M817" s="53"/>
      <c r="N817" s="144"/>
      <c r="O817" s="141"/>
      <c r="P817" s="53"/>
      <c r="Q817" s="53"/>
      <c r="R817" s="53"/>
      <c r="S817" s="89"/>
    </row>
    <row r="818" spans="2:19" ht="15" customHeight="1" x14ac:dyDescent="0.2">
      <c r="B818" s="143"/>
      <c r="C818" s="100" t="str">
        <f>IFERROR(IF(VLOOKUP(B818,'Job Openings'!$B$5:$I$1005,2,FALSE)=0,"",VLOOKUP(B818,'Job Openings'!$B$5:$I$1005,2,FALSE)),"")</f>
        <v/>
      </c>
      <c r="D818" s="100" t="str">
        <f>IFERROR(IF(VLOOKUP(B818,'Job Openings'!$B$5:$I$1005,3,FALSE)=0,"",VLOOKUP(B818,'Job Openings'!$B$5:$I$1005,3,FALSE)),"")</f>
        <v/>
      </c>
      <c r="E818" s="100" t="str">
        <f>IFERROR(IF(VLOOKUP(B818,'Job Openings'!$B$5:$I$1005,5,FALSE)=0,"",VLOOKUP(B818,'Job Openings'!$B$5:$I$1005,5,FALSE)),"")</f>
        <v/>
      </c>
      <c r="F818" s="53"/>
      <c r="G818" s="53"/>
      <c r="H818" s="54"/>
      <c r="I818" s="53"/>
      <c r="J818" s="53"/>
      <c r="K818" s="53"/>
      <c r="L818" s="53"/>
      <c r="M818" s="53"/>
      <c r="N818" s="144"/>
      <c r="O818" s="141"/>
      <c r="P818" s="53"/>
      <c r="Q818" s="53"/>
      <c r="R818" s="53"/>
      <c r="S818" s="89"/>
    </row>
    <row r="819" spans="2:19" ht="15" customHeight="1" x14ac:dyDescent="0.2">
      <c r="B819" s="143"/>
      <c r="C819" s="100" t="str">
        <f>IFERROR(IF(VLOOKUP(B819,'Job Openings'!$B$5:$I$1005,2,FALSE)=0,"",VLOOKUP(B819,'Job Openings'!$B$5:$I$1005,2,FALSE)),"")</f>
        <v/>
      </c>
      <c r="D819" s="100" t="str">
        <f>IFERROR(IF(VLOOKUP(B819,'Job Openings'!$B$5:$I$1005,3,FALSE)=0,"",VLOOKUP(B819,'Job Openings'!$B$5:$I$1005,3,FALSE)),"")</f>
        <v/>
      </c>
      <c r="E819" s="100" t="str">
        <f>IFERROR(IF(VLOOKUP(B819,'Job Openings'!$B$5:$I$1005,5,FALSE)=0,"",VLOOKUP(B819,'Job Openings'!$B$5:$I$1005,5,FALSE)),"")</f>
        <v/>
      </c>
      <c r="F819" s="53"/>
      <c r="G819" s="53"/>
      <c r="H819" s="54"/>
      <c r="I819" s="53"/>
      <c r="J819" s="53"/>
      <c r="K819" s="53"/>
      <c r="L819" s="53"/>
      <c r="M819" s="53"/>
      <c r="N819" s="144"/>
      <c r="O819" s="141"/>
      <c r="P819" s="53"/>
      <c r="Q819" s="53"/>
      <c r="R819" s="53"/>
      <c r="S819" s="89"/>
    </row>
    <row r="820" spans="2:19" ht="15" customHeight="1" x14ac:dyDescent="0.2">
      <c r="B820" s="143"/>
      <c r="C820" s="100" t="str">
        <f>IFERROR(IF(VLOOKUP(B820,'Job Openings'!$B$5:$I$1005,2,FALSE)=0,"",VLOOKUP(B820,'Job Openings'!$B$5:$I$1005,2,FALSE)),"")</f>
        <v/>
      </c>
      <c r="D820" s="100" t="str">
        <f>IFERROR(IF(VLOOKUP(B820,'Job Openings'!$B$5:$I$1005,3,FALSE)=0,"",VLOOKUP(B820,'Job Openings'!$B$5:$I$1005,3,FALSE)),"")</f>
        <v/>
      </c>
      <c r="E820" s="100" t="str">
        <f>IFERROR(IF(VLOOKUP(B820,'Job Openings'!$B$5:$I$1005,5,FALSE)=0,"",VLOOKUP(B820,'Job Openings'!$B$5:$I$1005,5,FALSE)),"")</f>
        <v/>
      </c>
      <c r="F820" s="53"/>
      <c r="G820" s="53"/>
      <c r="H820" s="54"/>
      <c r="I820" s="53"/>
      <c r="J820" s="53"/>
      <c r="K820" s="53"/>
      <c r="L820" s="53"/>
      <c r="M820" s="53"/>
      <c r="N820" s="144"/>
      <c r="O820" s="141"/>
      <c r="P820" s="53"/>
      <c r="Q820" s="53"/>
      <c r="R820" s="53"/>
      <c r="S820" s="89"/>
    </row>
    <row r="821" spans="2:19" ht="15" customHeight="1" x14ac:dyDescent="0.2">
      <c r="B821" s="143"/>
      <c r="C821" s="100" t="str">
        <f>IFERROR(IF(VLOOKUP(B821,'Job Openings'!$B$5:$I$1005,2,FALSE)=0,"",VLOOKUP(B821,'Job Openings'!$B$5:$I$1005,2,FALSE)),"")</f>
        <v/>
      </c>
      <c r="D821" s="100" t="str">
        <f>IFERROR(IF(VLOOKUP(B821,'Job Openings'!$B$5:$I$1005,3,FALSE)=0,"",VLOOKUP(B821,'Job Openings'!$B$5:$I$1005,3,FALSE)),"")</f>
        <v/>
      </c>
      <c r="E821" s="100" t="str">
        <f>IFERROR(IF(VLOOKUP(B821,'Job Openings'!$B$5:$I$1005,5,FALSE)=0,"",VLOOKUP(B821,'Job Openings'!$B$5:$I$1005,5,FALSE)),"")</f>
        <v/>
      </c>
      <c r="F821" s="53"/>
      <c r="G821" s="53"/>
      <c r="H821" s="54"/>
      <c r="I821" s="53"/>
      <c r="J821" s="53"/>
      <c r="K821" s="53"/>
      <c r="L821" s="53"/>
      <c r="M821" s="53"/>
      <c r="N821" s="144"/>
      <c r="O821" s="141"/>
      <c r="P821" s="53"/>
      <c r="Q821" s="53"/>
      <c r="R821" s="53"/>
      <c r="S821" s="89"/>
    </row>
    <row r="822" spans="2:19" ht="15" customHeight="1" x14ac:dyDescent="0.2">
      <c r="B822" s="143"/>
      <c r="C822" s="100" t="str">
        <f>IFERROR(IF(VLOOKUP(B822,'Job Openings'!$B$5:$I$1005,2,FALSE)=0,"",VLOOKUP(B822,'Job Openings'!$B$5:$I$1005,2,FALSE)),"")</f>
        <v/>
      </c>
      <c r="D822" s="100" t="str">
        <f>IFERROR(IF(VLOOKUP(B822,'Job Openings'!$B$5:$I$1005,3,FALSE)=0,"",VLOOKUP(B822,'Job Openings'!$B$5:$I$1005,3,FALSE)),"")</f>
        <v/>
      </c>
      <c r="E822" s="100" t="str">
        <f>IFERROR(IF(VLOOKUP(B822,'Job Openings'!$B$5:$I$1005,5,FALSE)=0,"",VLOOKUP(B822,'Job Openings'!$B$5:$I$1005,5,FALSE)),"")</f>
        <v/>
      </c>
      <c r="F822" s="53"/>
      <c r="G822" s="53"/>
      <c r="H822" s="54"/>
      <c r="I822" s="53"/>
      <c r="J822" s="53"/>
      <c r="K822" s="53"/>
      <c r="L822" s="53"/>
      <c r="M822" s="53"/>
      <c r="N822" s="144"/>
      <c r="O822" s="141"/>
      <c r="P822" s="53"/>
      <c r="Q822" s="53"/>
      <c r="R822" s="53"/>
      <c r="S822" s="89"/>
    </row>
    <row r="823" spans="2:19" ht="15" customHeight="1" x14ac:dyDescent="0.2">
      <c r="B823" s="143"/>
      <c r="C823" s="100" t="str">
        <f>IFERROR(IF(VLOOKUP(B823,'Job Openings'!$B$5:$I$1005,2,FALSE)=0,"",VLOOKUP(B823,'Job Openings'!$B$5:$I$1005,2,FALSE)),"")</f>
        <v/>
      </c>
      <c r="D823" s="100" t="str">
        <f>IFERROR(IF(VLOOKUP(B823,'Job Openings'!$B$5:$I$1005,3,FALSE)=0,"",VLOOKUP(B823,'Job Openings'!$B$5:$I$1005,3,FALSE)),"")</f>
        <v/>
      </c>
      <c r="E823" s="100" t="str">
        <f>IFERROR(IF(VLOOKUP(B823,'Job Openings'!$B$5:$I$1005,5,FALSE)=0,"",VLOOKUP(B823,'Job Openings'!$B$5:$I$1005,5,FALSE)),"")</f>
        <v/>
      </c>
      <c r="F823" s="53"/>
      <c r="G823" s="53"/>
      <c r="H823" s="54"/>
      <c r="I823" s="53"/>
      <c r="J823" s="53"/>
      <c r="K823" s="53"/>
      <c r="L823" s="53"/>
      <c r="M823" s="53"/>
      <c r="N823" s="144"/>
      <c r="O823" s="141"/>
      <c r="P823" s="53"/>
      <c r="Q823" s="53"/>
      <c r="R823" s="53"/>
      <c r="S823" s="89"/>
    </row>
    <row r="824" spans="2:19" ht="15" customHeight="1" x14ac:dyDescent="0.2">
      <c r="B824" s="143"/>
      <c r="C824" s="100" t="str">
        <f>IFERROR(IF(VLOOKUP(B824,'Job Openings'!$B$5:$I$1005,2,FALSE)=0,"",VLOOKUP(B824,'Job Openings'!$B$5:$I$1005,2,FALSE)),"")</f>
        <v/>
      </c>
      <c r="D824" s="100" t="str">
        <f>IFERROR(IF(VLOOKUP(B824,'Job Openings'!$B$5:$I$1005,3,FALSE)=0,"",VLOOKUP(B824,'Job Openings'!$B$5:$I$1005,3,FALSE)),"")</f>
        <v/>
      </c>
      <c r="E824" s="100" t="str">
        <f>IFERROR(IF(VLOOKUP(B824,'Job Openings'!$B$5:$I$1005,5,FALSE)=0,"",VLOOKUP(B824,'Job Openings'!$B$5:$I$1005,5,FALSE)),"")</f>
        <v/>
      </c>
      <c r="F824" s="53"/>
      <c r="G824" s="53"/>
      <c r="H824" s="54"/>
      <c r="I824" s="53"/>
      <c r="J824" s="53"/>
      <c r="K824" s="53"/>
      <c r="L824" s="53"/>
      <c r="M824" s="53"/>
      <c r="N824" s="144"/>
      <c r="O824" s="141"/>
      <c r="P824" s="53"/>
      <c r="Q824" s="53"/>
      <c r="R824" s="53"/>
      <c r="S824" s="89"/>
    </row>
    <row r="825" spans="2:19" ht="15" customHeight="1" x14ac:dyDescent="0.2">
      <c r="B825" s="143"/>
      <c r="C825" s="100" t="str">
        <f>IFERROR(IF(VLOOKUP(B825,'Job Openings'!$B$5:$I$1005,2,FALSE)=0,"",VLOOKUP(B825,'Job Openings'!$B$5:$I$1005,2,FALSE)),"")</f>
        <v/>
      </c>
      <c r="D825" s="100" t="str">
        <f>IFERROR(IF(VLOOKUP(B825,'Job Openings'!$B$5:$I$1005,3,FALSE)=0,"",VLOOKUP(B825,'Job Openings'!$B$5:$I$1005,3,FALSE)),"")</f>
        <v/>
      </c>
      <c r="E825" s="100" t="str">
        <f>IFERROR(IF(VLOOKUP(B825,'Job Openings'!$B$5:$I$1005,5,FALSE)=0,"",VLOOKUP(B825,'Job Openings'!$B$5:$I$1005,5,FALSE)),"")</f>
        <v/>
      </c>
      <c r="F825" s="53"/>
      <c r="G825" s="53"/>
      <c r="H825" s="54"/>
      <c r="I825" s="53"/>
      <c r="J825" s="53"/>
      <c r="K825" s="53"/>
      <c r="L825" s="53"/>
      <c r="M825" s="53"/>
      <c r="N825" s="144"/>
      <c r="O825" s="141"/>
      <c r="P825" s="53"/>
      <c r="Q825" s="53"/>
      <c r="R825" s="53"/>
      <c r="S825" s="89"/>
    </row>
    <row r="826" spans="2:19" ht="15" customHeight="1" x14ac:dyDescent="0.2">
      <c r="B826" s="143"/>
      <c r="C826" s="100" t="str">
        <f>IFERROR(IF(VLOOKUP(B826,'Job Openings'!$B$5:$I$1005,2,FALSE)=0,"",VLOOKUP(B826,'Job Openings'!$B$5:$I$1005,2,FALSE)),"")</f>
        <v/>
      </c>
      <c r="D826" s="100" t="str">
        <f>IFERROR(IF(VLOOKUP(B826,'Job Openings'!$B$5:$I$1005,3,FALSE)=0,"",VLOOKUP(B826,'Job Openings'!$B$5:$I$1005,3,FALSE)),"")</f>
        <v/>
      </c>
      <c r="E826" s="100" t="str">
        <f>IFERROR(IF(VLOOKUP(B826,'Job Openings'!$B$5:$I$1005,5,FALSE)=0,"",VLOOKUP(B826,'Job Openings'!$B$5:$I$1005,5,FALSE)),"")</f>
        <v/>
      </c>
      <c r="F826" s="53"/>
      <c r="G826" s="53"/>
      <c r="H826" s="54"/>
      <c r="I826" s="53"/>
      <c r="J826" s="53"/>
      <c r="K826" s="53"/>
      <c r="L826" s="53"/>
      <c r="M826" s="53"/>
      <c r="N826" s="144"/>
      <c r="O826" s="141"/>
      <c r="P826" s="53"/>
      <c r="Q826" s="53"/>
      <c r="R826" s="53"/>
      <c r="S826" s="89"/>
    </row>
    <row r="827" spans="2:19" ht="15" customHeight="1" x14ac:dyDescent="0.2">
      <c r="B827" s="143"/>
      <c r="C827" s="100" t="str">
        <f>IFERROR(IF(VLOOKUP(B827,'Job Openings'!$B$5:$I$1005,2,FALSE)=0,"",VLOOKUP(B827,'Job Openings'!$B$5:$I$1005,2,FALSE)),"")</f>
        <v/>
      </c>
      <c r="D827" s="100" t="str">
        <f>IFERROR(IF(VLOOKUP(B827,'Job Openings'!$B$5:$I$1005,3,FALSE)=0,"",VLOOKUP(B827,'Job Openings'!$B$5:$I$1005,3,FALSE)),"")</f>
        <v/>
      </c>
      <c r="E827" s="100" t="str">
        <f>IFERROR(IF(VLOOKUP(B827,'Job Openings'!$B$5:$I$1005,5,FALSE)=0,"",VLOOKUP(B827,'Job Openings'!$B$5:$I$1005,5,FALSE)),"")</f>
        <v/>
      </c>
      <c r="F827" s="53"/>
      <c r="G827" s="53"/>
      <c r="H827" s="54"/>
      <c r="I827" s="53"/>
      <c r="J827" s="53"/>
      <c r="K827" s="53"/>
      <c r="L827" s="53"/>
      <c r="M827" s="53"/>
      <c r="N827" s="144"/>
      <c r="O827" s="141"/>
      <c r="P827" s="53"/>
      <c r="Q827" s="53"/>
      <c r="R827" s="53"/>
      <c r="S827" s="89"/>
    </row>
    <row r="828" spans="2:19" ht="15" customHeight="1" x14ac:dyDescent="0.2">
      <c r="B828" s="143"/>
      <c r="C828" s="100" t="str">
        <f>IFERROR(IF(VLOOKUP(B828,'Job Openings'!$B$5:$I$1005,2,FALSE)=0,"",VLOOKUP(B828,'Job Openings'!$B$5:$I$1005,2,FALSE)),"")</f>
        <v/>
      </c>
      <c r="D828" s="100" t="str">
        <f>IFERROR(IF(VLOOKUP(B828,'Job Openings'!$B$5:$I$1005,3,FALSE)=0,"",VLOOKUP(B828,'Job Openings'!$B$5:$I$1005,3,FALSE)),"")</f>
        <v/>
      </c>
      <c r="E828" s="100" t="str">
        <f>IFERROR(IF(VLOOKUP(B828,'Job Openings'!$B$5:$I$1005,5,FALSE)=0,"",VLOOKUP(B828,'Job Openings'!$B$5:$I$1005,5,FALSE)),"")</f>
        <v/>
      </c>
      <c r="F828" s="53"/>
      <c r="G828" s="53"/>
      <c r="H828" s="54"/>
      <c r="I828" s="53"/>
      <c r="J828" s="53"/>
      <c r="K828" s="53"/>
      <c r="L828" s="53"/>
      <c r="M828" s="53"/>
      <c r="N828" s="144"/>
      <c r="O828" s="141"/>
      <c r="P828" s="53"/>
      <c r="Q828" s="53"/>
      <c r="R828" s="53"/>
      <c r="S828" s="89"/>
    </row>
    <row r="829" spans="2:19" ht="15" customHeight="1" x14ac:dyDescent="0.2">
      <c r="B829" s="143"/>
      <c r="C829" s="100" t="str">
        <f>IFERROR(IF(VLOOKUP(B829,'Job Openings'!$B$5:$I$1005,2,FALSE)=0,"",VLOOKUP(B829,'Job Openings'!$B$5:$I$1005,2,FALSE)),"")</f>
        <v/>
      </c>
      <c r="D829" s="100" t="str">
        <f>IFERROR(IF(VLOOKUP(B829,'Job Openings'!$B$5:$I$1005,3,FALSE)=0,"",VLOOKUP(B829,'Job Openings'!$B$5:$I$1005,3,FALSE)),"")</f>
        <v/>
      </c>
      <c r="E829" s="100" t="str">
        <f>IFERROR(IF(VLOOKUP(B829,'Job Openings'!$B$5:$I$1005,5,FALSE)=0,"",VLOOKUP(B829,'Job Openings'!$B$5:$I$1005,5,FALSE)),"")</f>
        <v/>
      </c>
      <c r="F829" s="53"/>
      <c r="G829" s="53"/>
      <c r="H829" s="54"/>
      <c r="I829" s="53"/>
      <c r="J829" s="53"/>
      <c r="K829" s="53"/>
      <c r="L829" s="53"/>
      <c r="M829" s="53"/>
      <c r="N829" s="144"/>
      <c r="O829" s="141"/>
      <c r="P829" s="53"/>
      <c r="Q829" s="53"/>
      <c r="R829" s="53"/>
      <c r="S829" s="89"/>
    </row>
    <row r="830" spans="2:19" ht="15" customHeight="1" x14ac:dyDescent="0.2">
      <c r="B830" s="143"/>
      <c r="C830" s="100" t="str">
        <f>IFERROR(IF(VLOOKUP(B830,'Job Openings'!$B$5:$I$1005,2,FALSE)=0,"",VLOOKUP(B830,'Job Openings'!$B$5:$I$1005,2,FALSE)),"")</f>
        <v/>
      </c>
      <c r="D830" s="100" t="str">
        <f>IFERROR(IF(VLOOKUP(B830,'Job Openings'!$B$5:$I$1005,3,FALSE)=0,"",VLOOKUP(B830,'Job Openings'!$B$5:$I$1005,3,FALSE)),"")</f>
        <v/>
      </c>
      <c r="E830" s="100" t="str">
        <f>IFERROR(IF(VLOOKUP(B830,'Job Openings'!$B$5:$I$1005,5,FALSE)=0,"",VLOOKUP(B830,'Job Openings'!$B$5:$I$1005,5,FALSE)),"")</f>
        <v/>
      </c>
      <c r="F830" s="53"/>
      <c r="G830" s="53"/>
      <c r="H830" s="54"/>
      <c r="I830" s="53"/>
      <c r="J830" s="53"/>
      <c r="K830" s="53"/>
      <c r="L830" s="53"/>
      <c r="M830" s="53"/>
      <c r="N830" s="144"/>
      <c r="O830" s="141"/>
      <c r="P830" s="53"/>
      <c r="Q830" s="53"/>
      <c r="R830" s="53"/>
      <c r="S830" s="89"/>
    </row>
    <row r="831" spans="2:19" ht="15" customHeight="1" x14ac:dyDescent="0.2">
      <c r="B831" s="143"/>
      <c r="C831" s="100" t="str">
        <f>IFERROR(IF(VLOOKUP(B831,'Job Openings'!$B$5:$I$1005,2,FALSE)=0,"",VLOOKUP(B831,'Job Openings'!$B$5:$I$1005,2,FALSE)),"")</f>
        <v/>
      </c>
      <c r="D831" s="100" t="str">
        <f>IFERROR(IF(VLOOKUP(B831,'Job Openings'!$B$5:$I$1005,3,FALSE)=0,"",VLOOKUP(B831,'Job Openings'!$B$5:$I$1005,3,FALSE)),"")</f>
        <v/>
      </c>
      <c r="E831" s="100" t="str">
        <f>IFERROR(IF(VLOOKUP(B831,'Job Openings'!$B$5:$I$1005,5,FALSE)=0,"",VLOOKUP(B831,'Job Openings'!$B$5:$I$1005,5,FALSE)),"")</f>
        <v/>
      </c>
      <c r="F831" s="53"/>
      <c r="G831" s="53"/>
      <c r="H831" s="54"/>
      <c r="I831" s="53"/>
      <c r="J831" s="53"/>
      <c r="K831" s="53"/>
      <c r="L831" s="53"/>
      <c r="M831" s="53"/>
      <c r="N831" s="144"/>
      <c r="O831" s="141"/>
      <c r="P831" s="53"/>
      <c r="Q831" s="53"/>
      <c r="R831" s="53"/>
      <c r="S831" s="89"/>
    </row>
    <row r="832" spans="2:19" ht="15" customHeight="1" x14ac:dyDescent="0.2">
      <c r="B832" s="143"/>
      <c r="C832" s="100" t="str">
        <f>IFERROR(IF(VLOOKUP(B832,'Job Openings'!$B$5:$I$1005,2,FALSE)=0,"",VLOOKUP(B832,'Job Openings'!$B$5:$I$1005,2,FALSE)),"")</f>
        <v/>
      </c>
      <c r="D832" s="100" t="str">
        <f>IFERROR(IF(VLOOKUP(B832,'Job Openings'!$B$5:$I$1005,3,FALSE)=0,"",VLOOKUP(B832,'Job Openings'!$B$5:$I$1005,3,FALSE)),"")</f>
        <v/>
      </c>
      <c r="E832" s="100" t="str">
        <f>IFERROR(IF(VLOOKUP(B832,'Job Openings'!$B$5:$I$1005,5,FALSE)=0,"",VLOOKUP(B832,'Job Openings'!$B$5:$I$1005,5,FALSE)),"")</f>
        <v/>
      </c>
      <c r="F832" s="53"/>
      <c r="G832" s="53"/>
      <c r="H832" s="54"/>
      <c r="I832" s="53"/>
      <c r="J832" s="53"/>
      <c r="K832" s="53"/>
      <c r="L832" s="53"/>
      <c r="M832" s="53"/>
      <c r="N832" s="144"/>
      <c r="O832" s="141"/>
      <c r="P832" s="53"/>
      <c r="Q832" s="53"/>
      <c r="R832" s="53"/>
      <c r="S832" s="89"/>
    </row>
    <row r="833" spans="2:19" ht="15" customHeight="1" x14ac:dyDescent="0.2">
      <c r="B833" s="143"/>
      <c r="C833" s="100" t="str">
        <f>IFERROR(IF(VLOOKUP(B833,'Job Openings'!$B$5:$I$1005,2,FALSE)=0,"",VLOOKUP(B833,'Job Openings'!$B$5:$I$1005,2,FALSE)),"")</f>
        <v/>
      </c>
      <c r="D833" s="100" t="str">
        <f>IFERROR(IF(VLOOKUP(B833,'Job Openings'!$B$5:$I$1005,3,FALSE)=0,"",VLOOKUP(B833,'Job Openings'!$B$5:$I$1005,3,FALSE)),"")</f>
        <v/>
      </c>
      <c r="E833" s="100" t="str">
        <f>IFERROR(IF(VLOOKUP(B833,'Job Openings'!$B$5:$I$1005,5,FALSE)=0,"",VLOOKUP(B833,'Job Openings'!$B$5:$I$1005,5,FALSE)),"")</f>
        <v/>
      </c>
      <c r="F833" s="53"/>
      <c r="G833" s="53"/>
      <c r="H833" s="54"/>
      <c r="I833" s="53"/>
      <c r="J833" s="53"/>
      <c r="K833" s="53"/>
      <c r="L833" s="53"/>
      <c r="M833" s="53"/>
      <c r="N833" s="144"/>
      <c r="O833" s="141"/>
      <c r="P833" s="53"/>
      <c r="Q833" s="53"/>
      <c r="R833" s="53"/>
      <c r="S833" s="89"/>
    </row>
    <row r="834" spans="2:19" ht="15" customHeight="1" x14ac:dyDescent="0.2">
      <c r="B834" s="143"/>
      <c r="C834" s="100" t="str">
        <f>IFERROR(IF(VLOOKUP(B834,'Job Openings'!$B$5:$I$1005,2,FALSE)=0,"",VLOOKUP(B834,'Job Openings'!$B$5:$I$1005,2,FALSE)),"")</f>
        <v/>
      </c>
      <c r="D834" s="100" t="str">
        <f>IFERROR(IF(VLOOKUP(B834,'Job Openings'!$B$5:$I$1005,3,FALSE)=0,"",VLOOKUP(B834,'Job Openings'!$B$5:$I$1005,3,FALSE)),"")</f>
        <v/>
      </c>
      <c r="E834" s="100" t="str">
        <f>IFERROR(IF(VLOOKUP(B834,'Job Openings'!$B$5:$I$1005,5,FALSE)=0,"",VLOOKUP(B834,'Job Openings'!$B$5:$I$1005,5,FALSE)),"")</f>
        <v/>
      </c>
      <c r="F834" s="53"/>
      <c r="G834" s="53"/>
      <c r="H834" s="54"/>
      <c r="I834" s="53"/>
      <c r="J834" s="53"/>
      <c r="K834" s="53"/>
      <c r="L834" s="53"/>
      <c r="M834" s="53"/>
      <c r="N834" s="144"/>
      <c r="O834" s="141"/>
      <c r="P834" s="53"/>
      <c r="Q834" s="53"/>
      <c r="R834" s="53"/>
      <c r="S834" s="89"/>
    </row>
    <row r="835" spans="2:19" ht="15" customHeight="1" x14ac:dyDescent="0.2">
      <c r="B835" s="143"/>
      <c r="C835" s="100" t="str">
        <f>IFERROR(IF(VLOOKUP(B835,'Job Openings'!$B$5:$I$1005,2,FALSE)=0,"",VLOOKUP(B835,'Job Openings'!$B$5:$I$1005,2,FALSE)),"")</f>
        <v/>
      </c>
      <c r="D835" s="100" t="str">
        <f>IFERROR(IF(VLOOKUP(B835,'Job Openings'!$B$5:$I$1005,3,FALSE)=0,"",VLOOKUP(B835,'Job Openings'!$B$5:$I$1005,3,FALSE)),"")</f>
        <v/>
      </c>
      <c r="E835" s="100" t="str">
        <f>IFERROR(IF(VLOOKUP(B835,'Job Openings'!$B$5:$I$1005,5,FALSE)=0,"",VLOOKUP(B835,'Job Openings'!$B$5:$I$1005,5,FALSE)),"")</f>
        <v/>
      </c>
      <c r="F835" s="53"/>
      <c r="G835" s="53"/>
      <c r="H835" s="54"/>
      <c r="I835" s="53"/>
      <c r="J835" s="53"/>
      <c r="K835" s="53"/>
      <c r="L835" s="53"/>
      <c r="M835" s="53"/>
      <c r="N835" s="144"/>
      <c r="O835" s="141"/>
      <c r="P835" s="53"/>
      <c r="Q835" s="53"/>
      <c r="R835" s="53"/>
      <c r="S835" s="89"/>
    </row>
    <row r="836" spans="2:19" ht="15" customHeight="1" x14ac:dyDescent="0.2">
      <c r="B836" s="143"/>
      <c r="C836" s="100" t="str">
        <f>IFERROR(IF(VLOOKUP(B836,'Job Openings'!$B$5:$I$1005,2,FALSE)=0,"",VLOOKUP(B836,'Job Openings'!$B$5:$I$1005,2,FALSE)),"")</f>
        <v/>
      </c>
      <c r="D836" s="100" t="str">
        <f>IFERROR(IF(VLOOKUP(B836,'Job Openings'!$B$5:$I$1005,3,FALSE)=0,"",VLOOKUP(B836,'Job Openings'!$B$5:$I$1005,3,FALSE)),"")</f>
        <v/>
      </c>
      <c r="E836" s="100" t="str">
        <f>IFERROR(IF(VLOOKUP(B836,'Job Openings'!$B$5:$I$1005,5,FALSE)=0,"",VLOOKUP(B836,'Job Openings'!$B$5:$I$1005,5,FALSE)),"")</f>
        <v/>
      </c>
      <c r="F836" s="53"/>
      <c r="G836" s="53"/>
      <c r="H836" s="54"/>
      <c r="I836" s="53"/>
      <c r="J836" s="53"/>
      <c r="K836" s="53"/>
      <c r="L836" s="53"/>
      <c r="M836" s="53"/>
      <c r="N836" s="144"/>
      <c r="O836" s="141"/>
      <c r="P836" s="53"/>
      <c r="Q836" s="53"/>
      <c r="R836" s="53"/>
      <c r="S836" s="89"/>
    </row>
    <row r="837" spans="2:19" ht="15" customHeight="1" x14ac:dyDescent="0.2">
      <c r="B837" s="143"/>
      <c r="C837" s="100" t="str">
        <f>IFERROR(IF(VLOOKUP(B837,'Job Openings'!$B$5:$I$1005,2,FALSE)=0,"",VLOOKUP(B837,'Job Openings'!$B$5:$I$1005,2,FALSE)),"")</f>
        <v/>
      </c>
      <c r="D837" s="100" t="str">
        <f>IFERROR(IF(VLOOKUP(B837,'Job Openings'!$B$5:$I$1005,3,FALSE)=0,"",VLOOKUP(B837,'Job Openings'!$B$5:$I$1005,3,FALSE)),"")</f>
        <v/>
      </c>
      <c r="E837" s="100" t="str">
        <f>IFERROR(IF(VLOOKUP(B837,'Job Openings'!$B$5:$I$1005,5,FALSE)=0,"",VLOOKUP(B837,'Job Openings'!$B$5:$I$1005,5,FALSE)),"")</f>
        <v/>
      </c>
      <c r="F837" s="53"/>
      <c r="G837" s="53"/>
      <c r="H837" s="54"/>
      <c r="I837" s="53"/>
      <c r="J837" s="53"/>
      <c r="K837" s="53"/>
      <c r="L837" s="53"/>
      <c r="M837" s="53"/>
      <c r="N837" s="144"/>
      <c r="O837" s="141"/>
      <c r="P837" s="53"/>
      <c r="Q837" s="53"/>
      <c r="R837" s="53"/>
      <c r="S837" s="89"/>
    </row>
    <row r="838" spans="2:19" ht="15" customHeight="1" x14ac:dyDescent="0.2">
      <c r="B838" s="143"/>
      <c r="C838" s="100" t="str">
        <f>IFERROR(IF(VLOOKUP(B838,'Job Openings'!$B$5:$I$1005,2,FALSE)=0,"",VLOOKUP(B838,'Job Openings'!$B$5:$I$1005,2,FALSE)),"")</f>
        <v/>
      </c>
      <c r="D838" s="100" t="str">
        <f>IFERROR(IF(VLOOKUP(B838,'Job Openings'!$B$5:$I$1005,3,FALSE)=0,"",VLOOKUP(B838,'Job Openings'!$B$5:$I$1005,3,FALSE)),"")</f>
        <v/>
      </c>
      <c r="E838" s="100" t="str">
        <f>IFERROR(IF(VLOOKUP(B838,'Job Openings'!$B$5:$I$1005,5,FALSE)=0,"",VLOOKUP(B838,'Job Openings'!$B$5:$I$1005,5,FALSE)),"")</f>
        <v/>
      </c>
      <c r="F838" s="53"/>
      <c r="G838" s="53"/>
      <c r="H838" s="54"/>
      <c r="I838" s="53"/>
      <c r="J838" s="53"/>
      <c r="K838" s="53"/>
      <c r="L838" s="53"/>
      <c r="M838" s="53"/>
      <c r="N838" s="144"/>
      <c r="O838" s="141"/>
      <c r="P838" s="53"/>
      <c r="Q838" s="53"/>
      <c r="R838" s="53"/>
      <c r="S838" s="89"/>
    </row>
    <row r="839" spans="2:19" ht="15" customHeight="1" x14ac:dyDescent="0.2">
      <c r="B839" s="143"/>
      <c r="C839" s="100" t="str">
        <f>IFERROR(IF(VLOOKUP(B839,'Job Openings'!$B$5:$I$1005,2,FALSE)=0,"",VLOOKUP(B839,'Job Openings'!$B$5:$I$1005,2,FALSE)),"")</f>
        <v/>
      </c>
      <c r="D839" s="100" t="str">
        <f>IFERROR(IF(VLOOKUP(B839,'Job Openings'!$B$5:$I$1005,3,FALSE)=0,"",VLOOKUP(B839,'Job Openings'!$B$5:$I$1005,3,FALSE)),"")</f>
        <v/>
      </c>
      <c r="E839" s="100" t="str">
        <f>IFERROR(IF(VLOOKUP(B839,'Job Openings'!$B$5:$I$1005,5,FALSE)=0,"",VLOOKUP(B839,'Job Openings'!$B$5:$I$1005,5,FALSE)),"")</f>
        <v/>
      </c>
      <c r="F839" s="53"/>
      <c r="G839" s="53"/>
      <c r="H839" s="54"/>
      <c r="I839" s="53"/>
      <c r="J839" s="53"/>
      <c r="K839" s="53"/>
      <c r="L839" s="53"/>
      <c r="M839" s="53"/>
      <c r="N839" s="144"/>
      <c r="O839" s="141"/>
      <c r="P839" s="53"/>
      <c r="Q839" s="53"/>
      <c r="R839" s="53"/>
      <c r="S839" s="89"/>
    </row>
    <row r="840" spans="2:19" ht="15" customHeight="1" x14ac:dyDescent="0.2">
      <c r="B840" s="143"/>
      <c r="C840" s="100" t="str">
        <f>IFERROR(IF(VLOOKUP(B840,'Job Openings'!$B$5:$I$1005,2,FALSE)=0,"",VLOOKUP(B840,'Job Openings'!$B$5:$I$1005,2,FALSE)),"")</f>
        <v/>
      </c>
      <c r="D840" s="100" t="str">
        <f>IFERROR(IF(VLOOKUP(B840,'Job Openings'!$B$5:$I$1005,3,FALSE)=0,"",VLOOKUP(B840,'Job Openings'!$B$5:$I$1005,3,FALSE)),"")</f>
        <v/>
      </c>
      <c r="E840" s="100" t="str">
        <f>IFERROR(IF(VLOOKUP(B840,'Job Openings'!$B$5:$I$1005,5,FALSE)=0,"",VLOOKUP(B840,'Job Openings'!$B$5:$I$1005,5,FALSE)),"")</f>
        <v/>
      </c>
      <c r="F840" s="53"/>
      <c r="G840" s="53"/>
      <c r="H840" s="54"/>
      <c r="I840" s="53"/>
      <c r="J840" s="53"/>
      <c r="K840" s="53"/>
      <c r="L840" s="53"/>
      <c r="M840" s="53"/>
      <c r="N840" s="144"/>
      <c r="O840" s="141"/>
      <c r="P840" s="53"/>
      <c r="Q840" s="53"/>
      <c r="R840" s="53"/>
      <c r="S840" s="89"/>
    </row>
    <row r="841" spans="2:19" ht="15" customHeight="1" x14ac:dyDescent="0.2">
      <c r="B841" s="143"/>
      <c r="C841" s="100" t="str">
        <f>IFERROR(IF(VLOOKUP(B841,'Job Openings'!$B$5:$I$1005,2,FALSE)=0,"",VLOOKUP(B841,'Job Openings'!$B$5:$I$1005,2,FALSE)),"")</f>
        <v/>
      </c>
      <c r="D841" s="100" t="str">
        <f>IFERROR(IF(VLOOKUP(B841,'Job Openings'!$B$5:$I$1005,3,FALSE)=0,"",VLOOKUP(B841,'Job Openings'!$B$5:$I$1005,3,FALSE)),"")</f>
        <v/>
      </c>
      <c r="E841" s="100" t="str">
        <f>IFERROR(IF(VLOOKUP(B841,'Job Openings'!$B$5:$I$1005,5,FALSE)=0,"",VLOOKUP(B841,'Job Openings'!$B$5:$I$1005,5,FALSE)),"")</f>
        <v/>
      </c>
      <c r="F841" s="53"/>
      <c r="G841" s="53"/>
      <c r="H841" s="54"/>
      <c r="I841" s="53"/>
      <c r="J841" s="53"/>
      <c r="K841" s="53"/>
      <c r="L841" s="53"/>
      <c r="M841" s="53"/>
      <c r="N841" s="144"/>
      <c r="O841" s="141"/>
      <c r="P841" s="53"/>
      <c r="Q841" s="53"/>
      <c r="R841" s="53"/>
      <c r="S841" s="89"/>
    </row>
    <row r="842" spans="2:19" ht="15" customHeight="1" x14ac:dyDescent="0.2">
      <c r="B842" s="143"/>
      <c r="C842" s="100" t="str">
        <f>IFERROR(IF(VLOOKUP(B842,'Job Openings'!$B$5:$I$1005,2,FALSE)=0,"",VLOOKUP(B842,'Job Openings'!$B$5:$I$1005,2,FALSE)),"")</f>
        <v/>
      </c>
      <c r="D842" s="100" t="str">
        <f>IFERROR(IF(VLOOKUP(B842,'Job Openings'!$B$5:$I$1005,3,FALSE)=0,"",VLOOKUP(B842,'Job Openings'!$B$5:$I$1005,3,FALSE)),"")</f>
        <v/>
      </c>
      <c r="E842" s="100" t="str">
        <f>IFERROR(IF(VLOOKUP(B842,'Job Openings'!$B$5:$I$1005,5,FALSE)=0,"",VLOOKUP(B842,'Job Openings'!$B$5:$I$1005,5,FALSE)),"")</f>
        <v/>
      </c>
      <c r="F842" s="53"/>
      <c r="G842" s="53"/>
      <c r="H842" s="54"/>
      <c r="I842" s="53"/>
      <c r="J842" s="53"/>
      <c r="K842" s="53"/>
      <c r="L842" s="53"/>
      <c r="M842" s="53"/>
      <c r="N842" s="144"/>
      <c r="O842" s="141"/>
      <c r="P842" s="53"/>
      <c r="Q842" s="53"/>
      <c r="R842" s="53"/>
      <c r="S842" s="89"/>
    </row>
    <row r="843" spans="2:19" ht="15" customHeight="1" x14ac:dyDescent="0.2">
      <c r="B843" s="143"/>
      <c r="C843" s="100" t="str">
        <f>IFERROR(IF(VLOOKUP(B843,'Job Openings'!$B$5:$I$1005,2,FALSE)=0,"",VLOOKUP(B843,'Job Openings'!$B$5:$I$1005,2,FALSE)),"")</f>
        <v/>
      </c>
      <c r="D843" s="100" t="str">
        <f>IFERROR(IF(VLOOKUP(B843,'Job Openings'!$B$5:$I$1005,3,FALSE)=0,"",VLOOKUP(B843,'Job Openings'!$B$5:$I$1005,3,FALSE)),"")</f>
        <v/>
      </c>
      <c r="E843" s="100" t="str">
        <f>IFERROR(IF(VLOOKUP(B843,'Job Openings'!$B$5:$I$1005,5,FALSE)=0,"",VLOOKUP(B843,'Job Openings'!$B$5:$I$1005,5,FALSE)),"")</f>
        <v/>
      </c>
      <c r="F843" s="53"/>
      <c r="G843" s="53"/>
      <c r="H843" s="54"/>
      <c r="I843" s="53"/>
      <c r="J843" s="53"/>
      <c r="K843" s="53"/>
      <c r="L843" s="53"/>
      <c r="M843" s="53"/>
      <c r="N843" s="144"/>
      <c r="O843" s="141"/>
      <c r="P843" s="53"/>
      <c r="Q843" s="53"/>
      <c r="R843" s="53"/>
      <c r="S843" s="89"/>
    </row>
    <row r="844" spans="2:19" ht="15" customHeight="1" x14ac:dyDescent="0.2">
      <c r="B844" s="143"/>
      <c r="C844" s="100" t="str">
        <f>IFERROR(IF(VLOOKUP(B844,'Job Openings'!$B$5:$I$1005,2,FALSE)=0,"",VLOOKUP(B844,'Job Openings'!$B$5:$I$1005,2,FALSE)),"")</f>
        <v/>
      </c>
      <c r="D844" s="100" t="str">
        <f>IFERROR(IF(VLOOKUP(B844,'Job Openings'!$B$5:$I$1005,3,FALSE)=0,"",VLOOKUP(B844,'Job Openings'!$B$5:$I$1005,3,FALSE)),"")</f>
        <v/>
      </c>
      <c r="E844" s="100" t="str">
        <f>IFERROR(IF(VLOOKUP(B844,'Job Openings'!$B$5:$I$1005,5,FALSE)=0,"",VLOOKUP(B844,'Job Openings'!$B$5:$I$1005,5,FALSE)),"")</f>
        <v/>
      </c>
      <c r="F844" s="53"/>
      <c r="G844" s="53"/>
      <c r="H844" s="54"/>
      <c r="I844" s="53"/>
      <c r="J844" s="53"/>
      <c r="K844" s="53"/>
      <c r="L844" s="53"/>
      <c r="M844" s="53"/>
      <c r="N844" s="144"/>
      <c r="O844" s="141"/>
      <c r="P844" s="53"/>
      <c r="Q844" s="53"/>
      <c r="R844" s="53"/>
      <c r="S844" s="89"/>
    </row>
    <row r="845" spans="2:19" ht="15" customHeight="1" x14ac:dyDescent="0.2">
      <c r="B845" s="143"/>
      <c r="C845" s="100" t="str">
        <f>IFERROR(IF(VLOOKUP(B845,'Job Openings'!$B$5:$I$1005,2,FALSE)=0,"",VLOOKUP(B845,'Job Openings'!$B$5:$I$1005,2,FALSE)),"")</f>
        <v/>
      </c>
      <c r="D845" s="100" t="str">
        <f>IFERROR(IF(VLOOKUP(B845,'Job Openings'!$B$5:$I$1005,3,FALSE)=0,"",VLOOKUP(B845,'Job Openings'!$B$5:$I$1005,3,FALSE)),"")</f>
        <v/>
      </c>
      <c r="E845" s="100" t="str">
        <f>IFERROR(IF(VLOOKUP(B845,'Job Openings'!$B$5:$I$1005,5,FALSE)=0,"",VLOOKUP(B845,'Job Openings'!$B$5:$I$1005,5,FALSE)),"")</f>
        <v/>
      </c>
      <c r="F845" s="53"/>
      <c r="G845" s="53"/>
      <c r="H845" s="54"/>
      <c r="I845" s="53"/>
      <c r="J845" s="53"/>
      <c r="K845" s="53"/>
      <c r="L845" s="53"/>
      <c r="M845" s="53"/>
      <c r="N845" s="144"/>
      <c r="O845" s="141"/>
      <c r="P845" s="53"/>
      <c r="Q845" s="53"/>
      <c r="R845" s="53"/>
      <c r="S845" s="89"/>
    </row>
    <row r="846" spans="2:19" ht="15" customHeight="1" x14ac:dyDescent="0.2">
      <c r="B846" s="143"/>
      <c r="C846" s="100" t="str">
        <f>IFERROR(IF(VLOOKUP(B846,'Job Openings'!$B$5:$I$1005,2,FALSE)=0,"",VLOOKUP(B846,'Job Openings'!$B$5:$I$1005,2,FALSE)),"")</f>
        <v/>
      </c>
      <c r="D846" s="100" t="str">
        <f>IFERROR(IF(VLOOKUP(B846,'Job Openings'!$B$5:$I$1005,3,FALSE)=0,"",VLOOKUP(B846,'Job Openings'!$B$5:$I$1005,3,FALSE)),"")</f>
        <v/>
      </c>
      <c r="E846" s="100" t="str">
        <f>IFERROR(IF(VLOOKUP(B846,'Job Openings'!$B$5:$I$1005,5,FALSE)=0,"",VLOOKUP(B846,'Job Openings'!$B$5:$I$1005,5,FALSE)),"")</f>
        <v/>
      </c>
      <c r="F846" s="53"/>
      <c r="G846" s="53"/>
      <c r="H846" s="54"/>
      <c r="I846" s="53"/>
      <c r="J846" s="53"/>
      <c r="K846" s="53"/>
      <c r="L846" s="53"/>
      <c r="M846" s="53"/>
      <c r="N846" s="144"/>
      <c r="O846" s="141"/>
      <c r="P846" s="53"/>
      <c r="Q846" s="53"/>
      <c r="R846" s="53"/>
      <c r="S846" s="89"/>
    </row>
    <row r="847" spans="2:19" ht="15" customHeight="1" x14ac:dyDescent="0.2">
      <c r="B847" s="143"/>
      <c r="C847" s="100" t="str">
        <f>IFERROR(IF(VLOOKUP(B847,'Job Openings'!$B$5:$I$1005,2,FALSE)=0,"",VLOOKUP(B847,'Job Openings'!$B$5:$I$1005,2,FALSE)),"")</f>
        <v/>
      </c>
      <c r="D847" s="100" t="str">
        <f>IFERROR(IF(VLOOKUP(B847,'Job Openings'!$B$5:$I$1005,3,FALSE)=0,"",VLOOKUP(B847,'Job Openings'!$B$5:$I$1005,3,FALSE)),"")</f>
        <v/>
      </c>
      <c r="E847" s="100" t="str">
        <f>IFERROR(IF(VLOOKUP(B847,'Job Openings'!$B$5:$I$1005,5,FALSE)=0,"",VLOOKUP(B847,'Job Openings'!$B$5:$I$1005,5,FALSE)),"")</f>
        <v/>
      </c>
      <c r="F847" s="53"/>
      <c r="G847" s="53"/>
      <c r="H847" s="54"/>
      <c r="I847" s="53"/>
      <c r="J847" s="53"/>
      <c r="K847" s="53"/>
      <c r="L847" s="53"/>
      <c r="M847" s="53"/>
      <c r="N847" s="144"/>
      <c r="O847" s="141"/>
      <c r="P847" s="53"/>
      <c r="Q847" s="53"/>
      <c r="R847" s="53"/>
      <c r="S847" s="89"/>
    </row>
    <row r="848" spans="2:19" ht="15" customHeight="1" x14ac:dyDescent="0.2">
      <c r="B848" s="143"/>
      <c r="C848" s="100" t="str">
        <f>IFERROR(IF(VLOOKUP(B848,'Job Openings'!$B$5:$I$1005,2,FALSE)=0,"",VLOOKUP(B848,'Job Openings'!$B$5:$I$1005,2,FALSE)),"")</f>
        <v/>
      </c>
      <c r="D848" s="100" t="str">
        <f>IFERROR(IF(VLOOKUP(B848,'Job Openings'!$B$5:$I$1005,3,FALSE)=0,"",VLOOKUP(B848,'Job Openings'!$B$5:$I$1005,3,FALSE)),"")</f>
        <v/>
      </c>
      <c r="E848" s="100" t="str">
        <f>IFERROR(IF(VLOOKUP(B848,'Job Openings'!$B$5:$I$1005,5,FALSE)=0,"",VLOOKUP(B848,'Job Openings'!$B$5:$I$1005,5,FALSE)),"")</f>
        <v/>
      </c>
      <c r="F848" s="53"/>
      <c r="G848" s="53"/>
      <c r="H848" s="54"/>
      <c r="I848" s="53"/>
      <c r="J848" s="53"/>
      <c r="K848" s="53"/>
      <c r="L848" s="53"/>
      <c r="M848" s="53"/>
      <c r="N848" s="144"/>
      <c r="O848" s="141"/>
      <c r="P848" s="53"/>
      <c r="Q848" s="53"/>
      <c r="R848" s="53"/>
      <c r="S848" s="89"/>
    </row>
    <row r="849" spans="2:19" ht="15" customHeight="1" x14ac:dyDescent="0.2">
      <c r="B849" s="143"/>
      <c r="C849" s="100" t="str">
        <f>IFERROR(IF(VLOOKUP(B849,'Job Openings'!$B$5:$I$1005,2,FALSE)=0,"",VLOOKUP(B849,'Job Openings'!$B$5:$I$1005,2,FALSE)),"")</f>
        <v/>
      </c>
      <c r="D849" s="100" t="str">
        <f>IFERROR(IF(VLOOKUP(B849,'Job Openings'!$B$5:$I$1005,3,FALSE)=0,"",VLOOKUP(B849,'Job Openings'!$B$5:$I$1005,3,FALSE)),"")</f>
        <v/>
      </c>
      <c r="E849" s="100" t="str">
        <f>IFERROR(IF(VLOOKUP(B849,'Job Openings'!$B$5:$I$1005,5,FALSE)=0,"",VLOOKUP(B849,'Job Openings'!$B$5:$I$1005,5,FALSE)),"")</f>
        <v/>
      </c>
      <c r="F849" s="53"/>
      <c r="G849" s="53"/>
      <c r="H849" s="54"/>
      <c r="I849" s="53"/>
      <c r="J849" s="53"/>
      <c r="K849" s="53"/>
      <c r="L849" s="53"/>
      <c r="M849" s="53"/>
      <c r="N849" s="144"/>
      <c r="O849" s="141"/>
      <c r="P849" s="53"/>
      <c r="Q849" s="53"/>
      <c r="R849" s="53"/>
      <c r="S849" s="89"/>
    </row>
    <row r="850" spans="2:19" ht="15" customHeight="1" x14ac:dyDescent="0.2">
      <c r="B850" s="143"/>
      <c r="C850" s="100" t="str">
        <f>IFERROR(IF(VLOOKUP(B850,'Job Openings'!$B$5:$I$1005,2,FALSE)=0,"",VLOOKUP(B850,'Job Openings'!$B$5:$I$1005,2,FALSE)),"")</f>
        <v/>
      </c>
      <c r="D850" s="100" t="str">
        <f>IFERROR(IF(VLOOKUP(B850,'Job Openings'!$B$5:$I$1005,3,FALSE)=0,"",VLOOKUP(B850,'Job Openings'!$B$5:$I$1005,3,FALSE)),"")</f>
        <v/>
      </c>
      <c r="E850" s="100" t="str">
        <f>IFERROR(IF(VLOOKUP(B850,'Job Openings'!$B$5:$I$1005,5,FALSE)=0,"",VLOOKUP(B850,'Job Openings'!$B$5:$I$1005,5,FALSE)),"")</f>
        <v/>
      </c>
      <c r="F850" s="53"/>
      <c r="G850" s="53"/>
      <c r="H850" s="54"/>
      <c r="I850" s="53"/>
      <c r="J850" s="53"/>
      <c r="K850" s="53"/>
      <c r="L850" s="53"/>
      <c r="M850" s="53"/>
      <c r="N850" s="144"/>
      <c r="O850" s="141"/>
      <c r="P850" s="53"/>
      <c r="Q850" s="53"/>
      <c r="R850" s="53"/>
      <c r="S850" s="89"/>
    </row>
    <row r="851" spans="2:19" ht="15" customHeight="1" x14ac:dyDescent="0.2">
      <c r="B851" s="143"/>
      <c r="C851" s="100" t="str">
        <f>IFERROR(IF(VLOOKUP(B851,'Job Openings'!$B$5:$I$1005,2,FALSE)=0,"",VLOOKUP(B851,'Job Openings'!$B$5:$I$1005,2,FALSE)),"")</f>
        <v/>
      </c>
      <c r="D851" s="100" t="str">
        <f>IFERROR(IF(VLOOKUP(B851,'Job Openings'!$B$5:$I$1005,3,FALSE)=0,"",VLOOKUP(B851,'Job Openings'!$B$5:$I$1005,3,FALSE)),"")</f>
        <v/>
      </c>
      <c r="E851" s="100" t="str">
        <f>IFERROR(IF(VLOOKUP(B851,'Job Openings'!$B$5:$I$1005,5,FALSE)=0,"",VLOOKUP(B851,'Job Openings'!$B$5:$I$1005,5,FALSE)),"")</f>
        <v/>
      </c>
      <c r="F851" s="53"/>
      <c r="G851" s="53"/>
      <c r="H851" s="54"/>
      <c r="I851" s="53"/>
      <c r="J851" s="53"/>
      <c r="K851" s="53"/>
      <c r="L851" s="53"/>
      <c r="M851" s="53"/>
      <c r="N851" s="144"/>
      <c r="O851" s="141"/>
      <c r="P851" s="53"/>
      <c r="Q851" s="53"/>
      <c r="R851" s="53"/>
      <c r="S851" s="89"/>
    </row>
    <row r="852" spans="2:19" ht="15" customHeight="1" x14ac:dyDescent="0.2">
      <c r="B852" s="143"/>
      <c r="C852" s="100" t="str">
        <f>IFERROR(IF(VLOOKUP(B852,'Job Openings'!$B$5:$I$1005,2,FALSE)=0,"",VLOOKUP(B852,'Job Openings'!$B$5:$I$1005,2,FALSE)),"")</f>
        <v/>
      </c>
      <c r="D852" s="100" t="str">
        <f>IFERROR(IF(VLOOKUP(B852,'Job Openings'!$B$5:$I$1005,3,FALSE)=0,"",VLOOKUP(B852,'Job Openings'!$B$5:$I$1005,3,FALSE)),"")</f>
        <v/>
      </c>
      <c r="E852" s="100" t="str">
        <f>IFERROR(IF(VLOOKUP(B852,'Job Openings'!$B$5:$I$1005,5,FALSE)=0,"",VLOOKUP(B852,'Job Openings'!$B$5:$I$1005,5,FALSE)),"")</f>
        <v/>
      </c>
      <c r="F852" s="53"/>
      <c r="G852" s="53"/>
      <c r="H852" s="54"/>
      <c r="I852" s="53"/>
      <c r="J852" s="53"/>
      <c r="K852" s="53"/>
      <c r="L852" s="53"/>
      <c r="M852" s="53"/>
      <c r="N852" s="144"/>
      <c r="O852" s="141"/>
      <c r="P852" s="53"/>
      <c r="Q852" s="53"/>
      <c r="R852" s="53"/>
      <c r="S852" s="89"/>
    </row>
    <row r="853" spans="2:19" ht="15" customHeight="1" x14ac:dyDescent="0.2">
      <c r="B853" s="143"/>
      <c r="C853" s="100" t="str">
        <f>IFERROR(IF(VLOOKUP(B853,'Job Openings'!$B$5:$I$1005,2,FALSE)=0,"",VLOOKUP(B853,'Job Openings'!$B$5:$I$1005,2,FALSE)),"")</f>
        <v/>
      </c>
      <c r="D853" s="100" t="str">
        <f>IFERROR(IF(VLOOKUP(B853,'Job Openings'!$B$5:$I$1005,3,FALSE)=0,"",VLOOKUP(B853,'Job Openings'!$B$5:$I$1005,3,FALSE)),"")</f>
        <v/>
      </c>
      <c r="E853" s="100" t="str">
        <f>IFERROR(IF(VLOOKUP(B853,'Job Openings'!$B$5:$I$1005,5,FALSE)=0,"",VLOOKUP(B853,'Job Openings'!$B$5:$I$1005,5,FALSE)),"")</f>
        <v/>
      </c>
      <c r="F853" s="53"/>
      <c r="G853" s="53"/>
      <c r="H853" s="54"/>
      <c r="I853" s="53"/>
      <c r="J853" s="53"/>
      <c r="K853" s="53"/>
      <c r="L853" s="53"/>
      <c r="M853" s="53"/>
      <c r="N853" s="144"/>
      <c r="O853" s="141"/>
      <c r="P853" s="53"/>
      <c r="Q853" s="53"/>
      <c r="R853" s="53"/>
      <c r="S853" s="89"/>
    </row>
    <row r="854" spans="2:19" ht="15" customHeight="1" x14ac:dyDescent="0.2">
      <c r="B854" s="143"/>
      <c r="C854" s="100" t="str">
        <f>IFERROR(IF(VLOOKUP(B854,'Job Openings'!$B$5:$I$1005,2,FALSE)=0,"",VLOOKUP(B854,'Job Openings'!$B$5:$I$1005,2,FALSE)),"")</f>
        <v/>
      </c>
      <c r="D854" s="100" t="str">
        <f>IFERROR(IF(VLOOKUP(B854,'Job Openings'!$B$5:$I$1005,3,FALSE)=0,"",VLOOKUP(B854,'Job Openings'!$B$5:$I$1005,3,FALSE)),"")</f>
        <v/>
      </c>
      <c r="E854" s="100" t="str">
        <f>IFERROR(IF(VLOOKUP(B854,'Job Openings'!$B$5:$I$1005,5,FALSE)=0,"",VLOOKUP(B854,'Job Openings'!$B$5:$I$1005,5,FALSE)),"")</f>
        <v/>
      </c>
      <c r="F854" s="53"/>
      <c r="G854" s="53"/>
      <c r="H854" s="54"/>
      <c r="I854" s="53"/>
      <c r="J854" s="53"/>
      <c r="K854" s="53"/>
      <c r="L854" s="53"/>
      <c r="M854" s="53"/>
      <c r="N854" s="144"/>
      <c r="O854" s="141"/>
      <c r="P854" s="53"/>
      <c r="Q854" s="53"/>
      <c r="R854" s="53"/>
      <c r="S854" s="89"/>
    </row>
    <row r="855" spans="2:19" ht="15" customHeight="1" x14ac:dyDescent="0.2">
      <c r="B855" s="143"/>
      <c r="C855" s="100" t="str">
        <f>IFERROR(IF(VLOOKUP(B855,'Job Openings'!$B$5:$I$1005,2,FALSE)=0,"",VLOOKUP(B855,'Job Openings'!$B$5:$I$1005,2,FALSE)),"")</f>
        <v/>
      </c>
      <c r="D855" s="100" t="str">
        <f>IFERROR(IF(VLOOKUP(B855,'Job Openings'!$B$5:$I$1005,3,FALSE)=0,"",VLOOKUP(B855,'Job Openings'!$B$5:$I$1005,3,FALSE)),"")</f>
        <v/>
      </c>
      <c r="E855" s="100" t="str">
        <f>IFERROR(IF(VLOOKUP(B855,'Job Openings'!$B$5:$I$1005,5,FALSE)=0,"",VLOOKUP(B855,'Job Openings'!$B$5:$I$1005,5,FALSE)),"")</f>
        <v/>
      </c>
      <c r="F855" s="53"/>
      <c r="G855" s="53"/>
      <c r="H855" s="54"/>
      <c r="I855" s="53"/>
      <c r="J855" s="53"/>
      <c r="K855" s="53"/>
      <c r="L855" s="53"/>
      <c r="M855" s="53"/>
      <c r="N855" s="144"/>
      <c r="O855" s="141"/>
      <c r="P855" s="53"/>
      <c r="Q855" s="53"/>
      <c r="R855" s="53"/>
      <c r="S855" s="89"/>
    </row>
    <row r="856" spans="2:19" ht="15" customHeight="1" x14ac:dyDescent="0.2">
      <c r="B856" s="143"/>
      <c r="C856" s="100" t="str">
        <f>IFERROR(IF(VLOOKUP(B856,'Job Openings'!$B$5:$I$1005,2,FALSE)=0,"",VLOOKUP(B856,'Job Openings'!$B$5:$I$1005,2,FALSE)),"")</f>
        <v/>
      </c>
      <c r="D856" s="100" t="str">
        <f>IFERROR(IF(VLOOKUP(B856,'Job Openings'!$B$5:$I$1005,3,FALSE)=0,"",VLOOKUP(B856,'Job Openings'!$B$5:$I$1005,3,FALSE)),"")</f>
        <v/>
      </c>
      <c r="E856" s="100" t="str">
        <f>IFERROR(IF(VLOOKUP(B856,'Job Openings'!$B$5:$I$1005,5,FALSE)=0,"",VLOOKUP(B856,'Job Openings'!$B$5:$I$1005,5,FALSE)),"")</f>
        <v/>
      </c>
      <c r="F856" s="53"/>
      <c r="G856" s="53"/>
      <c r="H856" s="54"/>
      <c r="I856" s="53"/>
      <c r="J856" s="53"/>
      <c r="K856" s="53"/>
      <c r="L856" s="53"/>
      <c r="M856" s="53"/>
      <c r="N856" s="144"/>
      <c r="O856" s="141"/>
      <c r="P856" s="53"/>
      <c r="Q856" s="53"/>
      <c r="R856" s="53"/>
      <c r="S856" s="89"/>
    </row>
    <row r="857" spans="2:19" ht="15" customHeight="1" x14ac:dyDescent="0.2">
      <c r="B857" s="143"/>
      <c r="C857" s="100" t="str">
        <f>IFERROR(IF(VLOOKUP(B857,'Job Openings'!$B$5:$I$1005,2,FALSE)=0,"",VLOOKUP(B857,'Job Openings'!$B$5:$I$1005,2,FALSE)),"")</f>
        <v/>
      </c>
      <c r="D857" s="100" t="str">
        <f>IFERROR(IF(VLOOKUP(B857,'Job Openings'!$B$5:$I$1005,3,FALSE)=0,"",VLOOKUP(B857,'Job Openings'!$B$5:$I$1005,3,FALSE)),"")</f>
        <v/>
      </c>
      <c r="E857" s="100" t="str">
        <f>IFERROR(IF(VLOOKUP(B857,'Job Openings'!$B$5:$I$1005,5,FALSE)=0,"",VLOOKUP(B857,'Job Openings'!$B$5:$I$1005,5,FALSE)),"")</f>
        <v/>
      </c>
      <c r="F857" s="53"/>
      <c r="G857" s="53"/>
      <c r="H857" s="54"/>
      <c r="I857" s="53"/>
      <c r="J857" s="53"/>
      <c r="K857" s="53"/>
      <c r="L857" s="53"/>
      <c r="M857" s="53"/>
      <c r="N857" s="144"/>
      <c r="O857" s="141"/>
      <c r="P857" s="53"/>
      <c r="Q857" s="53"/>
      <c r="R857" s="53"/>
      <c r="S857" s="89"/>
    </row>
    <row r="858" spans="2:19" ht="15" customHeight="1" x14ac:dyDescent="0.2">
      <c r="B858" s="143"/>
      <c r="C858" s="100" t="str">
        <f>IFERROR(IF(VLOOKUP(B858,'Job Openings'!$B$5:$I$1005,2,FALSE)=0,"",VLOOKUP(B858,'Job Openings'!$B$5:$I$1005,2,FALSE)),"")</f>
        <v/>
      </c>
      <c r="D858" s="100" t="str">
        <f>IFERROR(IF(VLOOKUP(B858,'Job Openings'!$B$5:$I$1005,3,FALSE)=0,"",VLOOKUP(B858,'Job Openings'!$B$5:$I$1005,3,FALSE)),"")</f>
        <v/>
      </c>
      <c r="E858" s="100" t="str">
        <f>IFERROR(IF(VLOOKUP(B858,'Job Openings'!$B$5:$I$1005,5,FALSE)=0,"",VLOOKUP(B858,'Job Openings'!$B$5:$I$1005,5,FALSE)),"")</f>
        <v/>
      </c>
      <c r="F858" s="53"/>
      <c r="G858" s="53"/>
      <c r="H858" s="54"/>
      <c r="I858" s="53"/>
      <c r="J858" s="53"/>
      <c r="K858" s="53"/>
      <c r="L858" s="53"/>
      <c r="M858" s="53"/>
      <c r="N858" s="144"/>
      <c r="O858" s="141"/>
      <c r="P858" s="53"/>
      <c r="Q858" s="53"/>
      <c r="R858" s="53"/>
      <c r="S858" s="89"/>
    </row>
    <row r="859" spans="2:19" ht="15" customHeight="1" x14ac:dyDescent="0.2">
      <c r="B859" s="143"/>
      <c r="C859" s="100" t="str">
        <f>IFERROR(IF(VLOOKUP(B859,'Job Openings'!$B$5:$I$1005,2,FALSE)=0,"",VLOOKUP(B859,'Job Openings'!$B$5:$I$1005,2,FALSE)),"")</f>
        <v/>
      </c>
      <c r="D859" s="100" t="str">
        <f>IFERROR(IF(VLOOKUP(B859,'Job Openings'!$B$5:$I$1005,3,FALSE)=0,"",VLOOKUP(B859,'Job Openings'!$B$5:$I$1005,3,FALSE)),"")</f>
        <v/>
      </c>
      <c r="E859" s="100" t="str">
        <f>IFERROR(IF(VLOOKUP(B859,'Job Openings'!$B$5:$I$1005,5,FALSE)=0,"",VLOOKUP(B859,'Job Openings'!$B$5:$I$1005,5,FALSE)),"")</f>
        <v/>
      </c>
      <c r="F859" s="53"/>
      <c r="G859" s="53"/>
      <c r="H859" s="54"/>
      <c r="I859" s="53"/>
      <c r="J859" s="53"/>
      <c r="K859" s="53"/>
      <c r="L859" s="53"/>
      <c r="M859" s="53"/>
      <c r="N859" s="144"/>
      <c r="O859" s="141"/>
      <c r="P859" s="53"/>
      <c r="Q859" s="53"/>
      <c r="R859" s="53"/>
      <c r="S859" s="89"/>
    </row>
    <row r="860" spans="2:19" ht="15" customHeight="1" x14ac:dyDescent="0.2">
      <c r="B860" s="143"/>
      <c r="C860" s="100" t="str">
        <f>IFERROR(IF(VLOOKUP(B860,'Job Openings'!$B$5:$I$1005,2,FALSE)=0,"",VLOOKUP(B860,'Job Openings'!$B$5:$I$1005,2,FALSE)),"")</f>
        <v/>
      </c>
      <c r="D860" s="100" t="str">
        <f>IFERROR(IF(VLOOKUP(B860,'Job Openings'!$B$5:$I$1005,3,FALSE)=0,"",VLOOKUP(B860,'Job Openings'!$B$5:$I$1005,3,FALSE)),"")</f>
        <v/>
      </c>
      <c r="E860" s="100" t="str">
        <f>IFERROR(IF(VLOOKUP(B860,'Job Openings'!$B$5:$I$1005,5,FALSE)=0,"",VLOOKUP(B860,'Job Openings'!$B$5:$I$1005,5,FALSE)),"")</f>
        <v/>
      </c>
      <c r="F860" s="53"/>
      <c r="G860" s="53"/>
      <c r="H860" s="54"/>
      <c r="I860" s="53"/>
      <c r="J860" s="53"/>
      <c r="K860" s="53"/>
      <c r="L860" s="53"/>
      <c r="M860" s="53"/>
      <c r="N860" s="144"/>
      <c r="O860" s="141"/>
      <c r="P860" s="53"/>
      <c r="Q860" s="53"/>
      <c r="R860" s="53"/>
      <c r="S860" s="89"/>
    </row>
    <row r="861" spans="2:19" ht="15" customHeight="1" x14ac:dyDescent="0.2">
      <c r="B861" s="143"/>
      <c r="C861" s="100" t="str">
        <f>IFERROR(IF(VLOOKUP(B861,'Job Openings'!$B$5:$I$1005,2,FALSE)=0,"",VLOOKUP(B861,'Job Openings'!$B$5:$I$1005,2,FALSE)),"")</f>
        <v/>
      </c>
      <c r="D861" s="100" t="str">
        <f>IFERROR(IF(VLOOKUP(B861,'Job Openings'!$B$5:$I$1005,3,FALSE)=0,"",VLOOKUP(B861,'Job Openings'!$B$5:$I$1005,3,FALSE)),"")</f>
        <v/>
      </c>
      <c r="E861" s="100" t="str">
        <f>IFERROR(IF(VLOOKUP(B861,'Job Openings'!$B$5:$I$1005,5,FALSE)=0,"",VLOOKUP(B861,'Job Openings'!$B$5:$I$1005,5,FALSE)),"")</f>
        <v/>
      </c>
      <c r="F861" s="53"/>
      <c r="G861" s="53"/>
      <c r="H861" s="54"/>
      <c r="I861" s="53"/>
      <c r="J861" s="53"/>
      <c r="K861" s="53"/>
      <c r="L861" s="53"/>
      <c r="M861" s="53"/>
      <c r="N861" s="144"/>
      <c r="O861" s="141"/>
      <c r="P861" s="53"/>
      <c r="Q861" s="53"/>
      <c r="R861" s="53"/>
      <c r="S861" s="89"/>
    </row>
    <row r="862" spans="2:19" ht="15" customHeight="1" x14ac:dyDescent="0.2">
      <c r="B862" s="143"/>
      <c r="C862" s="100" t="str">
        <f>IFERROR(IF(VLOOKUP(B862,'Job Openings'!$B$5:$I$1005,2,FALSE)=0,"",VLOOKUP(B862,'Job Openings'!$B$5:$I$1005,2,FALSE)),"")</f>
        <v/>
      </c>
      <c r="D862" s="100" t="str">
        <f>IFERROR(IF(VLOOKUP(B862,'Job Openings'!$B$5:$I$1005,3,FALSE)=0,"",VLOOKUP(B862,'Job Openings'!$B$5:$I$1005,3,FALSE)),"")</f>
        <v/>
      </c>
      <c r="E862" s="100" t="str">
        <f>IFERROR(IF(VLOOKUP(B862,'Job Openings'!$B$5:$I$1005,5,FALSE)=0,"",VLOOKUP(B862,'Job Openings'!$B$5:$I$1005,5,FALSE)),"")</f>
        <v/>
      </c>
      <c r="F862" s="53"/>
      <c r="G862" s="53"/>
      <c r="H862" s="54"/>
      <c r="I862" s="53"/>
      <c r="J862" s="53"/>
      <c r="K862" s="53"/>
      <c r="L862" s="53"/>
      <c r="M862" s="53"/>
      <c r="N862" s="144"/>
      <c r="O862" s="141"/>
      <c r="P862" s="53"/>
      <c r="Q862" s="53"/>
      <c r="R862" s="53"/>
      <c r="S862" s="89"/>
    </row>
    <row r="863" spans="2:19" ht="15" customHeight="1" x14ac:dyDescent="0.2">
      <c r="B863" s="143"/>
      <c r="C863" s="100" t="str">
        <f>IFERROR(IF(VLOOKUP(B863,'Job Openings'!$B$5:$I$1005,2,FALSE)=0,"",VLOOKUP(B863,'Job Openings'!$B$5:$I$1005,2,FALSE)),"")</f>
        <v/>
      </c>
      <c r="D863" s="100" t="str">
        <f>IFERROR(IF(VLOOKUP(B863,'Job Openings'!$B$5:$I$1005,3,FALSE)=0,"",VLOOKUP(B863,'Job Openings'!$B$5:$I$1005,3,FALSE)),"")</f>
        <v/>
      </c>
      <c r="E863" s="100" t="str">
        <f>IFERROR(IF(VLOOKUP(B863,'Job Openings'!$B$5:$I$1005,5,FALSE)=0,"",VLOOKUP(B863,'Job Openings'!$B$5:$I$1005,5,FALSE)),"")</f>
        <v/>
      </c>
      <c r="F863" s="53"/>
      <c r="G863" s="53"/>
      <c r="H863" s="54"/>
      <c r="I863" s="53"/>
      <c r="J863" s="53"/>
      <c r="K863" s="53"/>
      <c r="L863" s="53"/>
      <c r="M863" s="53"/>
      <c r="N863" s="144"/>
      <c r="O863" s="141"/>
      <c r="P863" s="53"/>
      <c r="Q863" s="53"/>
      <c r="R863" s="53"/>
      <c r="S863" s="89"/>
    </row>
    <row r="864" spans="2:19" ht="15" customHeight="1" x14ac:dyDescent="0.2">
      <c r="B864" s="143"/>
      <c r="C864" s="100" t="str">
        <f>IFERROR(IF(VLOOKUP(B864,'Job Openings'!$B$5:$I$1005,2,FALSE)=0,"",VLOOKUP(B864,'Job Openings'!$B$5:$I$1005,2,FALSE)),"")</f>
        <v/>
      </c>
      <c r="D864" s="100" t="str">
        <f>IFERROR(IF(VLOOKUP(B864,'Job Openings'!$B$5:$I$1005,3,FALSE)=0,"",VLOOKUP(B864,'Job Openings'!$B$5:$I$1005,3,FALSE)),"")</f>
        <v/>
      </c>
      <c r="E864" s="100" t="str">
        <f>IFERROR(IF(VLOOKUP(B864,'Job Openings'!$B$5:$I$1005,5,FALSE)=0,"",VLOOKUP(B864,'Job Openings'!$B$5:$I$1005,5,FALSE)),"")</f>
        <v/>
      </c>
      <c r="F864" s="53"/>
      <c r="G864" s="53"/>
      <c r="H864" s="54"/>
      <c r="I864" s="53"/>
      <c r="J864" s="53"/>
      <c r="K864" s="53"/>
      <c r="L864" s="53"/>
      <c r="M864" s="53"/>
      <c r="N864" s="144"/>
      <c r="O864" s="141"/>
      <c r="P864" s="53"/>
      <c r="Q864" s="53"/>
      <c r="R864" s="53"/>
      <c r="S864" s="89"/>
    </row>
    <row r="865" spans="2:19" ht="15" customHeight="1" x14ac:dyDescent="0.2">
      <c r="B865" s="143"/>
      <c r="C865" s="100" t="str">
        <f>IFERROR(IF(VLOOKUP(B865,'Job Openings'!$B$5:$I$1005,2,FALSE)=0,"",VLOOKUP(B865,'Job Openings'!$B$5:$I$1005,2,FALSE)),"")</f>
        <v/>
      </c>
      <c r="D865" s="100" t="str">
        <f>IFERROR(IF(VLOOKUP(B865,'Job Openings'!$B$5:$I$1005,3,FALSE)=0,"",VLOOKUP(B865,'Job Openings'!$B$5:$I$1005,3,FALSE)),"")</f>
        <v/>
      </c>
      <c r="E865" s="100" t="str">
        <f>IFERROR(IF(VLOOKUP(B865,'Job Openings'!$B$5:$I$1005,5,FALSE)=0,"",VLOOKUP(B865,'Job Openings'!$B$5:$I$1005,5,FALSE)),"")</f>
        <v/>
      </c>
      <c r="F865" s="53"/>
      <c r="G865" s="53"/>
      <c r="H865" s="54"/>
      <c r="I865" s="53"/>
      <c r="J865" s="53"/>
      <c r="K865" s="53"/>
      <c r="L865" s="53"/>
      <c r="M865" s="53"/>
      <c r="N865" s="144"/>
      <c r="O865" s="141"/>
      <c r="P865" s="53"/>
      <c r="Q865" s="53"/>
      <c r="R865" s="53"/>
      <c r="S865" s="89"/>
    </row>
    <row r="866" spans="2:19" ht="15" customHeight="1" x14ac:dyDescent="0.2">
      <c r="B866" s="143"/>
      <c r="C866" s="100" t="str">
        <f>IFERROR(IF(VLOOKUP(B866,'Job Openings'!$B$5:$I$1005,2,FALSE)=0,"",VLOOKUP(B866,'Job Openings'!$B$5:$I$1005,2,FALSE)),"")</f>
        <v/>
      </c>
      <c r="D866" s="100" t="str">
        <f>IFERROR(IF(VLOOKUP(B866,'Job Openings'!$B$5:$I$1005,3,FALSE)=0,"",VLOOKUP(B866,'Job Openings'!$B$5:$I$1005,3,FALSE)),"")</f>
        <v/>
      </c>
      <c r="E866" s="100" t="str">
        <f>IFERROR(IF(VLOOKUP(B866,'Job Openings'!$B$5:$I$1005,5,FALSE)=0,"",VLOOKUP(B866,'Job Openings'!$B$5:$I$1005,5,FALSE)),"")</f>
        <v/>
      </c>
      <c r="F866" s="53"/>
      <c r="G866" s="53"/>
      <c r="H866" s="54"/>
      <c r="I866" s="53"/>
      <c r="J866" s="53"/>
      <c r="K866" s="53"/>
      <c r="L866" s="53"/>
      <c r="M866" s="53"/>
      <c r="N866" s="144"/>
      <c r="O866" s="141"/>
      <c r="P866" s="53"/>
      <c r="Q866" s="53"/>
      <c r="R866" s="53"/>
      <c r="S866" s="89"/>
    </row>
    <row r="867" spans="2:19" ht="15" customHeight="1" x14ac:dyDescent="0.2">
      <c r="B867" s="143"/>
      <c r="C867" s="100" t="str">
        <f>IFERROR(IF(VLOOKUP(B867,'Job Openings'!$B$5:$I$1005,2,FALSE)=0,"",VLOOKUP(B867,'Job Openings'!$B$5:$I$1005,2,FALSE)),"")</f>
        <v/>
      </c>
      <c r="D867" s="100" t="str">
        <f>IFERROR(IF(VLOOKUP(B867,'Job Openings'!$B$5:$I$1005,3,FALSE)=0,"",VLOOKUP(B867,'Job Openings'!$B$5:$I$1005,3,FALSE)),"")</f>
        <v/>
      </c>
      <c r="E867" s="100" t="str">
        <f>IFERROR(IF(VLOOKUP(B867,'Job Openings'!$B$5:$I$1005,5,FALSE)=0,"",VLOOKUP(B867,'Job Openings'!$B$5:$I$1005,5,FALSE)),"")</f>
        <v/>
      </c>
      <c r="F867" s="53"/>
      <c r="G867" s="53"/>
      <c r="H867" s="54"/>
      <c r="I867" s="53"/>
      <c r="J867" s="53"/>
      <c r="K867" s="53"/>
      <c r="L867" s="53"/>
      <c r="M867" s="53"/>
      <c r="N867" s="144"/>
      <c r="O867" s="141"/>
      <c r="P867" s="53"/>
      <c r="Q867" s="53"/>
      <c r="R867" s="53"/>
      <c r="S867" s="89"/>
    </row>
    <row r="868" spans="2:19" ht="15" customHeight="1" x14ac:dyDescent="0.2">
      <c r="B868" s="143"/>
      <c r="C868" s="100" t="str">
        <f>IFERROR(IF(VLOOKUP(B868,'Job Openings'!$B$5:$I$1005,2,FALSE)=0,"",VLOOKUP(B868,'Job Openings'!$B$5:$I$1005,2,FALSE)),"")</f>
        <v/>
      </c>
      <c r="D868" s="100" t="str">
        <f>IFERROR(IF(VLOOKUP(B868,'Job Openings'!$B$5:$I$1005,3,FALSE)=0,"",VLOOKUP(B868,'Job Openings'!$B$5:$I$1005,3,FALSE)),"")</f>
        <v/>
      </c>
      <c r="E868" s="100" t="str">
        <f>IFERROR(IF(VLOOKUP(B868,'Job Openings'!$B$5:$I$1005,5,FALSE)=0,"",VLOOKUP(B868,'Job Openings'!$B$5:$I$1005,5,FALSE)),"")</f>
        <v/>
      </c>
      <c r="F868" s="53"/>
      <c r="G868" s="53"/>
      <c r="H868" s="54"/>
      <c r="I868" s="53"/>
      <c r="J868" s="53"/>
      <c r="K868" s="53"/>
      <c r="L868" s="53"/>
      <c r="M868" s="53"/>
      <c r="N868" s="144"/>
      <c r="O868" s="141"/>
      <c r="P868" s="53"/>
      <c r="Q868" s="53"/>
      <c r="R868" s="53"/>
      <c r="S868" s="89"/>
    </row>
    <row r="869" spans="2:19" ht="15" customHeight="1" x14ac:dyDescent="0.2">
      <c r="B869" s="143"/>
      <c r="C869" s="100" t="str">
        <f>IFERROR(IF(VLOOKUP(B869,'Job Openings'!$B$5:$I$1005,2,FALSE)=0,"",VLOOKUP(B869,'Job Openings'!$B$5:$I$1005,2,FALSE)),"")</f>
        <v/>
      </c>
      <c r="D869" s="100" t="str">
        <f>IFERROR(IF(VLOOKUP(B869,'Job Openings'!$B$5:$I$1005,3,FALSE)=0,"",VLOOKUP(B869,'Job Openings'!$B$5:$I$1005,3,FALSE)),"")</f>
        <v/>
      </c>
      <c r="E869" s="100" t="str">
        <f>IFERROR(IF(VLOOKUP(B869,'Job Openings'!$B$5:$I$1005,5,FALSE)=0,"",VLOOKUP(B869,'Job Openings'!$B$5:$I$1005,5,FALSE)),"")</f>
        <v/>
      </c>
      <c r="F869" s="53"/>
      <c r="G869" s="53"/>
      <c r="H869" s="54"/>
      <c r="I869" s="53"/>
      <c r="J869" s="53"/>
      <c r="K869" s="53"/>
      <c r="L869" s="53"/>
      <c r="M869" s="53"/>
      <c r="N869" s="144"/>
      <c r="O869" s="141"/>
      <c r="P869" s="53"/>
      <c r="Q869" s="53"/>
      <c r="R869" s="53"/>
      <c r="S869" s="89"/>
    </row>
    <row r="870" spans="2:19" ht="15" customHeight="1" x14ac:dyDescent="0.2">
      <c r="B870" s="143"/>
      <c r="C870" s="100" t="str">
        <f>IFERROR(IF(VLOOKUP(B870,'Job Openings'!$B$5:$I$1005,2,FALSE)=0,"",VLOOKUP(B870,'Job Openings'!$B$5:$I$1005,2,FALSE)),"")</f>
        <v/>
      </c>
      <c r="D870" s="100" t="str">
        <f>IFERROR(IF(VLOOKUP(B870,'Job Openings'!$B$5:$I$1005,3,FALSE)=0,"",VLOOKUP(B870,'Job Openings'!$B$5:$I$1005,3,FALSE)),"")</f>
        <v/>
      </c>
      <c r="E870" s="100" t="str">
        <f>IFERROR(IF(VLOOKUP(B870,'Job Openings'!$B$5:$I$1005,5,FALSE)=0,"",VLOOKUP(B870,'Job Openings'!$B$5:$I$1005,5,FALSE)),"")</f>
        <v/>
      </c>
      <c r="F870" s="53"/>
      <c r="G870" s="53"/>
      <c r="H870" s="54"/>
      <c r="I870" s="53"/>
      <c r="J870" s="53"/>
      <c r="K870" s="53"/>
      <c r="L870" s="53"/>
      <c r="M870" s="53"/>
      <c r="N870" s="144"/>
      <c r="O870" s="141"/>
      <c r="P870" s="53"/>
      <c r="Q870" s="53"/>
      <c r="R870" s="53"/>
      <c r="S870" s="89"/>
    </row>
    <row r="871" spans="2:19" ht="15" customHeight="1" x14ac:dyDescent="0.2">
      <c r="B871" s="143"/>
      <c r="C871" s="100" t="str">
        <f>IFERROR(IF(VLOOKUP(B871,'Job Openings'!$B$5:$I$1005,2,FALSE)=0,"",VLOOKUP(B871,'Job Openings'!$B$5:$I$1005,2,FALSE)),"")</f>
        <v/>
      </c>
      <c r="D871" s="100" t="str">
        <f>IFERROR(IF(VLOOKUP(B871,'Job Openings'!$B$5:$I$1005,3,FALSE)=0,"",VLOOKUP(B871,'Job Openings'!$B$5:$I$1005,3,FALSE)),"")</f>
        <v/>
      </c>
      <c r="E871" s="100" t="str">
        <f>IFERROR(IF(VLOOKUP(B871,'Job Openings'!$B$5:$I$1005,5,FALSE)=0,"",VLOOKUP(B871,'Job Openings'!$B$5:$I$1005,5,FALSE)),"")</f>
        <v/>
      </c>
      <c r="F871" s="53"/>
      <c r="G871" s="53"/>
      <c r="H871" s="54"/>
      <c r="I871" s="53"/>
      <c r="J871" s="53"/>
      <c r="K871" s="53"/>
      <c r="L871" s="53"/>
      <c r="M871" s="53"/>
      <c r="N871" s="144"/>
      <c r="O871" s="141"/>
      <c r="P871" s="53"/>
      <c r="Q871" s="53"/>
      <c r="R871" s="53"/>
      <c r="S871" s="89"/>
    </row>
    <row r="872" spans="2:19" ht="15" customHeight="1" x14ac:dyDescent="0.2">
      <c r="B872" s="143"/>
      <c r="C872" s="100" t="str">
        <f>IFERROR(IF(VLOOKUP(B872,'Job Openings'!$B$5:$I$1005,2,FALSE)=0,"",VLOOKUP(B872,'Job Openings'!$B$5:$I$1005,2,FALSE)),"")</f>
        <v/>
      </c>
      <c r="D872" s="100" t="str">
        <f>IFERROR(IF(VLOOKUP(B872,'Job Openings'!$B$5:$I$1005,3,FALSE)=0,"",VLOOKUP(B872,'Job Openings'!$B$5:$I$1005,3,FALSE)),"")</f>
        <v/>
      </c>
      <c r="E872" s="100" t="str">
        <f>IFERROR(IF(VLOOKUP(B872,'Job Openings'!$B$5:$I$1005,5,FALSE)=0,"",VLOOKUP(B872,'Job Openings'!$B$5:$I$1005,5,FALSE)),"")</f>
        <v/>
      </c>
      <c r="F872" s="53"/>
      <c r="G872" s="53"/>
      <c r="H872" s="54"/>
      <c r="I872" s="53"/>
      <c r="J872" s="53"/>
      <c r="K872" s="53"/>
      <c r="L872" s="53"/>
      <c r="M872" s="53"/>
      <c r="N872" s="144"/>
      <c r="O872" s="141"/>
      <c r="P872" s="53"/>
      <c r="Q872" s="53"/>
      <c r="R872" s="53"/>
      <c r="S872" s="89"/>
    </row>
    <row r="873" spans="2:19" ht="15" customHeight="1" x14ac:dyDescent="0.2">
      <c r="B873" s="143"/>
      <c r="C873" s="100" t="str">
        <f>IFERROR(IF(VLOOKUP(B873,'Job Openings'!$B$5:$I$1005,2,FALSE)=0,"",VLOOKUP(B873,'Job Openings'!$B$5:$I$1005,2,FALSE)),"")</f>
        <v/>
      </c>
      <c r="D873" s="100" t="str">
        <f>IFERROR(IF(VLOOKUP(B873,'Job Openings'!$B$5:$I$1005,3,FALSE)=0,"",VLOOKUP(B873,'Job Openings'!$B$5:$I$1005,3,FALSE)),"")</f>
        <v/>
      </c>
      <c r="E873" s="100" t="str">
        <f>IFERROR(IF(VLOOKUP(B873,'Job Openings'!$B$5:$I$1005,5,FALSE)=0,"",VLOOKUP(B873,'Job Openings'!$B$5:$I$1005,5,FALSE)),"")</f>
        <v/>
      </c>
      <c r="F873" s="53"/>
      <c r="G873" s="53"/>
      <c r="H873" s="54"/>
      <c r="I873" s="53"/>
      <c r="J873" s="53"/>
      <c r="K873" s="53"/>
      <c r="L873" s="53"/>
      <c r="M873" s="53"/>
      <c r="N873" s="144"/>
      <c r="O873" s="141"/>
      <c r="P873" s="53"/>
      <c r="Q873" s="53"/>
      <c r="R873" s="53"/>
      <c r="S873" s="89"/>
    </row>
    <row r="874" spans="2:19" ht="15" customHeight="1" x14ac:dyDescent="0.2">
      <c r="B874" s="143"/>
      <c r="C874" s="100" t="str">
        <f>IFERROR(IF(VLOOKUP(B874,'Job Openings'!$B$5:$I$1005,2,FALSE)=0,"",VLOOKUP(B874,'Job Openings'!$B$5:$I$1005,2,FALSE)),"")</f>
        <v/>
      </c>
      <c r="D874" s="100" t="str">
        <f>IFERROR(IF(VLOOKUP(B874,'Job Openings'!$B$5:$I$1005,3,FALSE)=0,"",VLOOKUP(B874,'Job Openings'!$B$5:$I$1005,3,FALSE)),"")</f>
        <v/>
      </c>
      <c r="E874" s="100" t="str">
        <f>IFERROR(IF(VLOOKUP(B874,'Job Openings'!$B$5:$I$1005,5,FALSE)=0,"",VLOOKUP(B874,'Job Openings'!$B$5:$I$1005,5,FALSE)),"")</f>
        <v/>
      </c>
      <c r="F874" s="53"/>
      <c r="G874" s="53"/>
      <c r="H874" s="54"/>
      <c r="I874" s="53"/>
      <c r="J874" s="53"/>
      <c r="K874" s="53"/>
      <c r="L874" s="53"/>
      <c r="M874" s="53"/>
      <c r="N874" s="144"/>
      <c r="O874" s="141"/>
      <c r="P874" s="53"/>
      <c r="Q874" s="53"/>
      <c r="R874" s="53"/>
      <c r="S874" s="89"/>
    </row>
    <row r="875" spans="2:19" ht="15" customHeight="1" x14ac:dyDescent="0.2">
      <c r="B875" s="143"/>
      <c r="C875" s="100" t="str">
        <f>IFERROR(IF(VLOOKUP(B875,'Job Openings'!$B$5:$I$1005,2,FALSE)=0,"",VLOOKUP(B875,'Job Openings'!$B$5:$I$1005,2,FALSE)),"")</f>
        <v/>
      </c>
      <c r="D875" s="100" t="str">
        <f>IFERROR(IF(VLOOKUP(B875,'Job Openings'!$B$5:$I$1005,3,FALSE)=0,"",VLOOKUP(B875,'Job Openings'!$B$5:$I$1005,3,FALSE)),"")</f>
        <v/>
      </c>
      <c r="E875" s="100" t="str">
        <f>IFERROR(IF(VLOOKUP(B875,'Job Openings'!$B$5:$I$1005,5,FALSE)=0,"",VLOOKUP(B875,'Job Openings'!$B$5:$I$1005,5,FALSE)),"")</f>
        <v/>
      </c>
      <c r="F875" s="53"/>
      <c r="G875" s="53"/>
      <c r="H875" s="54"/>
      <c r="I875" s="53"/>
      <c r="J875" s="53"/>
      <c r="K875" s="53"/>
      <c r="L875" s="53"/>
      <c r="M875" s="53"/>
      <c r="N875" s="144"/>
      <c r="O875" s="141"/>
      <c r="P875" s="53"/>
      <c r="Q875" s="53"/>
      <c r="R875" s="53"/>
      <c r="S875" s="89"/>
    </row>
    <row r="876" spans="2:19" ht="15" customHeight="1" x14ac:dyDescent="0.2">
      <c r="B876" s="143"/>
      <c r="C876" s="100" t="str">
        <f>IFERROR(IF(VLOOKUP(B876,'Job Openings'!$B$5:$I$1005,2,FALSE)=0,"",VLOOKUP(B876,'Job Openings'!$B$5:$I$1005,2,FALSE)),"")</f>
        <v/>
      </c>
      <c r="D876" s="100" t="str">
        <f>IFERROR(IF(VLOOKUP(B876,'Job Openings'!$B$5:$I$1005,3,FALSE)=0,"",VLOOKUP(B876,'Job Openings'!$B$5:$I$1005,3,FALSE)),"")</f>
        <v/>
      </c>
      <c r="E876" s="100" t="str">
        <f>IFERROR(IF(VLOOKUP(B876,'Job Openings'!$B$5:$I$1005,5,FALSE)=0,"",VLOOKUP(B876,'Job Openings'!$B$5:$I$1005,5,FALSE)),"")</f>
        <v/>
      </c>
      <c r="F876" s="53"/>
      <c r="G876" s="53"/>
      <c r="H876" s="54"/>
      <c r="I876" s="53"/>
      <c r="J876" s="53"/>
      <c r="K876" s="53"/>
      <c r="L876" s="53"/>
      <c r="M876" s="53"/>
      <c r="N876" s="144"/>
      <c r="O876" s="141"/>
      <c r="P876" s="53"/>
      <c r="Q876" s="53"/>
      <c r="R876" s="53"/>
      <c r="S876" s="89"/>
    </row>
    <row r="877" spans="2:19" ht="15" customHeight="1" x14ac:dyDescent="0.2">
      <c r="B877" s="143"/>
      <c r="C877" s="100" t="str">
        <f>IFERROR(IF(VLOOKUP(B877,'Job Openings'!$B$5:$I$1005,2,FALSE)=0,"",VLOOKUP(B877,'Job Openings'!$B$5:$I$1005,2,FALSE)),"")</f>
        <v/>
      </c>
      <c r="D877" s="100" t="str">
        <f>IFERROR(IF(VLOOKUP(B877,'Job Openings'!$B$5:$I$1005,3,FALSE)=0,"",VLOOKUP(B877,'Job Openings'!$B$5:$I$1005,3,FALSE)),"")</f>
        <v/>
      </c>
      <c r="E877" s="100" t="str">
        <f>IFERROR(IF(VLOOKUP(B877,'Job Openings'!$B$5:$I$1005,5,FALSE)=0,"",VLOOKUP(B877,'Job Openings'!$B$5:$I$1005,5,FALSE)),"")</f>
        <v/>
      </c>
      <c r="F877" s="53"/>
      <c r="G877" s="53"/>
      <c r="H877" s="54"/>
      <c r="I877" s="53"/>
      <c r="J877" s="53"/>
      <c r="K877" s="53"/>
      <c r="L877" s="53"/>
      <c r="M877" s="53"/>
      <c r="N877" s="144"/>
      <c r="O877" s="141"/>
      <c r="P877" s="53"/>
      <c r="Q877" s="53"/>
      <c r="R877" s="53"/>
      <c r="S877" s="89"/>
    </row>
    <row r="878" spans="2:19" ht="15" customHeight="1" x14ac:dyDescent="0.2">
      <c r="B878" s="143"/>
      <c r="C878" s="100" t="str">
        <f>IFERROR(IF(VLOOKUP(B878,'Job Openings'!$B$5:$I$1005,2,FALSE)=0,"",VLOOKUP(B878,'Job Openings'!$B$5:$I$1005,2,FALSE)),"")</f>
        <v/>
      </c>
      <c r="D878" s="100" t="str">
        <f>IFERROR(IF(VLOOKUP(B878,'Job Openings'!$B$5:$I$1005,3,FALSE)=0,"",VLOOKUP(B878,'Job Openings'!$B$5:$I$1005,3,FALSE)),"")</f>
        <v/>
      </c>
      <c r="E878" s="100" t="str">
        <f>IFERROR(IF(VLOOKUP(B878,'Job Openings'!$B$5:$I$1005,5,FALSE)=0,"",VLOOKUP(B878,'Job Openings'!$B$5:$I$1005,5,FALSE)),"")</f>
        <v/>
      </c>
      <c r="F878" s="53"/>
      <c r="G878" s="53"/>
      <c r="H878" s="54"/>
      <c r="I878" s="53"/>
      <c r="J878" s="53"/>
      <c r="K878" s="53"/>
      <c r="L878" s="53"/>
      <c r="M878" s="53"/>
      <c r="N878" s="144"/>
      <c r="O878" s="141"/>
      <c r="P878" s="53"/>
      <c r="Q878" s="53"/>
      <c r="R878" s="53"/>
      <c r="S878" s="89"/>
    </row>
    <row r="879" spans="2:19" ht="15" customHeight="1" x14ac:dyDescent="0.2">
      <c r="B879" s="143"/>
      <c r="C879" s="100" t="str">
        <f>IFERROR(IF(VLOOKUP(B879,'Job Openings'!$B$5:$I$1005,2,FALSE)=0,"",VLOOKUP(B879,'Job Openings'!$B$5:$I$1005,2,FALSE)),"")</f>
        <v/>
      </c>
      <c r="D879" s="100" t="str">
        <f>IFERROR(IF(VLOOKUP(B879,'Job Openings'!$B$5:$I$1005,3,FALSE)=0,"",VLOOKUP(B879,'Job Openings'!$B$5:$I$1005,3,FALSE)),"")</f>
        <v/>
      </c>
      <c r="E879" s="100" t="str">
        <f>IFERROR(IF(VLOOKUP(B879,'Job Openings'!$B$5:$I$1005,5,FALSE)=0,"",VLOOKUP(B879,'Job Openings'!$B$5:$I$1005,5,FALSE)),"")</f>
        <v/>
      </c>
      <c r="F879" s="53"/>
      <c r="G879" s="53"/>
      <c r="H879" s="54"/>
      <c r="I879" s="53"/>
      <c r="J879" s="53"/>
      <c r="K879" s="53"/>
      <c r="L879" s="53"/>
      <c r="M879" s="53"/>
      <c r="N879" s="144"/>
      <c r="O879" s="141"/>
      <c r="P879" s="53"/>
      <c r="Q879" s="53"/>
      <c r="R879" s="53"/>
      <c r="S879" s="89"/>
    </row>
    <row r="880" spans="2:19" ht="15" customHeight="1" x14ac:dyDescent="0.2">
      <c r="B880" s="143"/>
      <c r="C880" s="100" t="str">
        <f>IFERROR(IF(VLOOKUP(B880,'Job Openings'!$B$5:$I$1005,2,FALSE)=0,"",VLOOKUP(B880,'Job Openings'!$B$5:$I$1005,2,FALSE)),"")</f>
        <v/>
      </c>
      <c r="D880" s="100" t="str">
        <f>IFERROR(IF(VLOOKUP(B880,'Job Openings'!$B$5:$I$1005,3,FALSE)=0,"",VLOOKUP(B880,'Job Openings'!$B$5:$I$1005,3,FALSE)),"")</f>
        <v/>
      </c>
      <c r="E880" s="100" t="str">
        <f>IFERROR(IF(VLOOKUP(B880,'Job Openings'!$B$5:$I$1005,5,FALSE)=0,"",VLOOKUP(B880,'Job Openings'!$B$5:$I$1005,5,FALSE)),"")</f>
        <v/>
      </c>
      <c r="F880" s="53"/>
      <c r="G880" s="53"/>
      <c r="H880" s="54"/>
      <c r="I880" s="53"/>
      <c r="J880" s="53"/>
      <c r="K880" s="53"/>
      <c r="L880" s="53"/>
      <c r="M880" s="53"/>
      <c r="N880" s="144"/>
      <c r="O880" s="141"/>
      <c r="P880" s="53"/>
      <c r="Q880" s="53"/>
      <c r="R880" s="53"/>
      <c r="S880" s="89"/>
    </row>
    <row r="881" spans="2:19" ht="15" customHeight="1" x14ac:dyDescent="0.2">
      <c r="B881" s="143"/>
      <c r="C881" s="100" t="str">
        <f>IFERROR(IF(VLOOKUP(B881,'Job Openings'!$B$5:$I$1005,2,FALSE)=0,"",VLOOKUP(B881,'Job Openings'!$B$5:$I$1005,2,FALSE)),"")</f>
        <v/>
      </c>
      <c r="D881" s="100" t="str">
        <f>IFERROR(IF(VLOOKUP(B881,'Job Openings'!$B$5:$I$1005,3,FALSE)=0,"",VLOOKUP(B881,'Job Openings'!$B$5:$I$1005,3,FALSE)),"")</f>
        <v/>
      </c>
      <c r="E881" s="100" t="str">
        <f>IFERROR(IF(VLOOKUP(B881,'Job Openings'!$B$5:$I$1005,5,FALSE)=0,"",VLOOKUP(B881,'Job Openings'!$B$5:$I$1005,5,FALSE)),"")</f>
        <v/>
      </c>
      <c r="F881" s="53"/>
      <c r="G881" s="53"/>
      <c r="H881" s="54"/>
      <c r="I881" s="53"/>
      <c r="J881" s="53"/>
      <c r="K881" s="53"/>
      <c r="L881" s="53"/>
      <c r="M881" s="53"/>
      <c r="N881" s="144"/>
      <c r="O881" s="141"/>
      <c r="P881" s="53"/>
      <c r="Q881" s="53"/>
      <c r="R881" s="53"/>
      <c r="S881" s="89"/>
    </row>
    <row r="882" spans="2:19" ht="15" customHeight="1" x14ac:dyDescent="0.2">
      <c r="B882" s="143"/>
      <c r="C882" s="100" t="str">
        <f>IFERROR(IF(VLOOKUP(B882,'Job Openings'!$B$5:$I$1005,2,FALSE)=0,"",VLOOKUP(B882,'Job Openings'!$B$5:$I$1005,2,FALSE)),"")</f>
        <v/>
      </c>
      <c r="D882" s="100" t="str">
        <f>IFERROR(IF(VLOOKUP(B882,'Job Openings'!$B$5:$I$1005,3,FALSE)=0,"",VLOOKUP(B882,'Job Openings'!$B$5:$I$1005,3,FALSE)),"")</f>
        <v/>
      </c>
      <c r="E882" s="100" t="str">
        <f>IFERROR(IF(VLOOKUP(B882,'Job Openings'!$B$5:$I$1005,5,FALSE)=0,"",VLOOKUP(B882,'Job Openings'!$B$5:$I$1005,5,FALSE)),"")</f>
        <v/>
      </c>
      <c r="F882" s="53"/>
      <c r="G882" s="53"/>
      <c r="H882" s="54"/>
      <c r="I882" s="53"/>
      <c r="J882" s="53"/>
      <c r="K882" s="53"/>
      <c r="L882" s="53"/>
      <c r="M882" s="53"/>
      <c r="N882" s="144"/>
      <c r="O882" s="141"/>
      <c r="P882" s="53"/>
      <c r="Q882" s="53"/>
      <c r="R882" s="53"/>
      <c r="S882" s="89"/>
    </row>
    <row r="883" spans="2:19" ht="15" customHeight="1" x14ac:dyDescent="0.2">
      <c r="B883" s="143"/>
      <c r="C883" s="100" t="str">
        <f>IFERROR(IF(VLOOKUP(B883,'Job Openings'!$B$5:$I$1005,2,FALSE)=0,"",VLOOKUP(B883,'Job Openings'!$B$5:$I$1005,2,FALSE)),"")</f>
        <v/>
      </c>
      <c r="D883" s="100" t="str">
        <f>IFERROR(IF(VLOOKUP(B883,'Job Openings'!$B$5:$I$1005,3,FALSE)=0,"",VLOOKUP(B883,'Job Openings'!$B$5:$I$1005,3,FALSE)),"")</f>
        <v/>
      </c>
      <c r="E883" s="100" t="str">
        <f>IFERROR(IF(VLOOKUP(B883,'Job Openings'!$B$5:$I$1005,5,FALSE)=0,"",VLOOKUP(B883,'Job Openings'!$B$5:$I$1005,5,FALSE)),"")</f>
        <v/>
      </c>
      <c r="F883" s="53"/>
      <c r="G883" s="53"/>
      <c r="H883" s="54"/>
      <c r="I883" s="53"/>
      <c r="J883" s="53"/>
      <c r="K883" s="53"/>
      <c r="L883" s="53"/>
      <c r="M883" s="53"/>
      <c r="N883" s="144"/>
      <c r="O883" s="141"/>
      <c r="P883" s="53"/>
      <c r="Q883" s="53"/>
      <c r="R883" s="53"/>
      <c r="S883" s="89"/>
    </row>
    <row r="884" spans="2:19" ht="15" customHeight="1" x14ac:dyDescent="0.2">
      <c r="B884" s="143"/>
      <c r="C884" s="100" t="str">
        <f>IFERROR(IF(VLOOKUP(B884,'Job Openings'!$B$5:$I$1005,2,FALSE)=0,"",VLOOKUP(B884,'Job Openings'!$B$5:$I$1005,2,FALSE)),"")</f>
        <v/>
      </c>
      <c r="D884" s="100" t="str">
        <f>IFERROR(IF(VLOOKUP(B884,'Job Openings'!$B$5:$I$1005,3,FALSE)=0,"",VLOOKUP(B884,'Job Openings'!$B$5:$I$1005,3,FALSE)),"")</f>
        <v/>
      </c>
      <c r="E884" s="100" t="str">
        <f>IFERROR(IF(VLOOKUP(B884,'Job Openings'!$B$5:$I$1005,5,FALSE)=0,"",VLOOKUP(B884,'Job Openings'!$B$5:$I$1005,5,FALSE)),"")</f>
        <v/>
      </c>
      <c r="F884" s="53"/>
      <c r="G884" s="53"/>
      <c r="H884" s="54"/>
      <c r="I884" s="53"/>
      <c r="J884" s="53"/>
      <c r="K884" s="53"/>
      <c r="L884" s="53"/>
      <c r="M884" s="53"/>
      <c r="N884" s="144"/>
      <c r="O884" s="141"/>
      <c r="P884" s="53"/>
      <c r="Q884" s="53"/>
      <c r="R884" s="53"/>
      <c r="S884" s="89"/>
    </row>
    <row r="885" spans="2:19" ht="15" customHeight="1" x14ac:dyDescent="0.2">
      <c r="B885" s="143"/>
      <c r="C885" s="100" t="str">
        <f>IFERROR(IF(VLOOKUP(B885,'Job Openings'!$B$5:$I$1005,2,FALSE)=0,"",VLOOKUP(B885,'Job Openings'!$B$5:$I$1005,2,FALSE)),"")</f>
        <v/>
      </c>
      <c r="D885" s="100" t="str">
        <f>IFERROR(IF(VLOOKUP(B885,'Job Openings'!$B$5:$I$1005,3,FALSE)=0,"",VLOOKUP(B885,'Job Openings'!$B$5:$I$1005,3,FALSE)),"")</f>
        <v/>
      </c>
      <c r="E885" s="100" t="str">
        <f>IFERROR(IF(VLOOKUP(B885,'Job Openings'!$B$5:$I$1005,5,FALSE)=0,"",VLOOKUP(B885,'Job Openings'!$B$5:$I$1005,5,FALSE)),"")</f>
        <v/>
      </c>
      <c r="F885" s="53"/>
      <c r="G885" s="53"/>
      <c r="H885" s="54"/>
      <c r="I885" s="53"/>
      <c r="J885" s="53"/>
      <c r="K885" s="53"/>
      <c r="L885" s="53"/>
      <c r="M885" s="53"/>
      <c r="N885" s="144"/>
      <c r="O885" s="141"/>
      <c r="P885" s="53"/>
      <c r="Q885" s="53"/>
      <c r="R885" s="53"/>
      <c r="S885" s="89"/>
    </row>
    <row r="886" spans="2:19" ht="15" customHeight="1" x14ac:dyDescent="0.2">
      <c r="B886" s="143"/>
      <c r="C886" s="100" t="str">
        <f>IFERROR(IF(VLOOKUP(B886,'Job Openings'!$B$5:$I$1005,2,FALSE)=0,"",VLOOKUP(B886,'Job Openings'!$B$5:$I$1005,2,FALSE)),"")</f>
        <v/>
      </c>
      <c r="D886" s="100" t="str">
        <f>IFERROR(IF(VLOOKUP(B886,'Job Openings'!$B$5:$I$1005,3,FALSE)=0,"",VLOOKUP(B886,'Job Openings'!$B$5:$I$1005,3,FALSE)),"")</f>
        <v/>
      </c>
      <c r="E886" s="100" t="str">
        <f>IFERROR(IF(VLOOKUP(B886,'Job Openings'!$B$5:$I$1005,5,FALSE)=0,"",VLOOKUP(B886,'Job Openings'!$B$5:$I$1005,5,FALSE)),"")</f>
        <v/>
      </c>
      <c r="F886" s="53"/>
      <c r="G886" s="53"/>
      <c r="H886" s="54"/>
      <c r="I886" s="53"/>
      <c r="J886" s="53"/>
      <c r="K886" s="53"/>
      <c r="L886" s="53"/>
      <c r="M886" s="53"/>
      <c r="N886" s="144"/>
      <c r="O886" s="141"/>
      <c r="P886" s="53"/>
      <c r="Q886" s="53"/>
      <c r="R886" s="53"/>
      <c r="S886" s="89"/>
    </row>
    <row r="887" spans="2:19" ht="15" customHeight="1" x14ac:dyDescent="0.2">
      <c r="B887" s="143"/>
      <c r="C887" s="100" t="str">
        <f>IFERROR(IF(VLOOKUP(B887,'Job Openings'!$B$5:$I$1005,2,FALSE)=0,"",VLOOKUP(B887,'Job Openings'!$B$5:$I$1005,2,FALSE)),"")</f>
        <v/>
      </c>
      <c r="D887" s="100" t="str">
        <f>IFERROR(IF(VLOOKUP(B887,'Job Openings'!$B$5:$I$1005,3,FALSE)=0,"",VLOOKUP(B887,'Job Openings'!$B$5:$I$1005,3,FALSE)),"")</f>
        <v/>
      </c>
      <c r="E887" s="100" t="str">
        <f>IFERROR(IF(VLOOKUP(B887,'Job Openings'!$B$5:$I$1005,5,FALSE)=0,"",VLOOKUP(B887,'Job Openings'!$B$5:$I$1005,5,FALSE)),"")</f>
        <v/>
      </c>
      <c r="F887" s="53"/>
      <c r="G887" s="53"/>
      <c r="H887" s="54"/>
      <c r="I887" s="53"/>
      <c r="J887" s="53"/>
      <c r="K887" s="53"/>
      <c r="L887" s="53"/>
      <c r="M887" s="53"/>
      <c r="N887" s="144"/>
      <c r="O887" s="141"/>
      <c r="P887" s="53"/>
      <c r="Q887" s="53"/>
      <c r="R887" s="53"/>
      <c r="S887" s="89"/>
    </row>
    <row r="888" spans="2:19" ht="15" customHeight="1" x14ac:dyDescent="0.2">
      <c r="B888" s="143"/>
      <c r="C888" s="100" t="str">
        <f>IFERROR(IF(VLOOKUP(B888,'Job Openings'!$B$5:$I$1005,2,FALSE)=0,"",VLOOKUP(B888,'Job Openings'!$B$5:$I$1005,2,FALSE)),"")</f>
        <v/>
      </c>
      <c r="D888" s="100" t="str">
        <f>IFERROR(IF(VLOOKUP(B888,'Job Openings'!$B$5:$I$1005,3,FALSE)=0,"",VLOOKUP(B888,'Job Openings'!$B$5:$I$1005,3,FALSE)),"")</f>
        <v/>
      </c>
      <c r="E888" s="100" t="str">
        <f>IFERROR(IF(VLOOKUP(B888,'Job Openings'!$B$5:$I$1005,5,FALSE)=0,"",VLOOKUP(B888,'Job Openings'!$B$5:$I$1005,5,FALSE)),"")</f>
        <v/>
      </c>
      <c r="F888" s="53"/>
      <c r="G888" s="53"/>
      <c r="H888" s="54"/>
      <c r="I888" s="53"/>
      <c r="J888" s="53"/>
      <c r="K888" s="53"/>
      <c r="L888" s="53"/>
      <c r="M888" s="53"/>
      <c r="N888" s="144"/>
      <c r="O888" s="141"/>
      <c r="P888" s="53"/>
      <c r="Q888" s="53"/>
      <c r="R888" s="53"/>
      <c r="S888" s="89"/>
    </row>
    <row r="889" spans="2:19" ht="15" customHeight="1" x14ac:dyDescent="0.2">
      <c r="B889" s="143"/>
      <c r="C889" s="100" t="str">
        <f>IFERROR(IF(VLOOKUP(B889,'Job Openings'!$B$5:$I$1005,2,FALSE)=0,"",VLOOKUP(B889,'Job Openings'!$B$5:$I$1005,2,FALSE)),"")</f>
        <v/>
      </c>
      <c r="D889" s="100" t="str">
        <f>IFERROR(IF(VLOOKUP(B889,'Job Openings'!$B$5:$I$1005,3,FALSE)=0,"",VLOOKUP(B889,'Job Openings'!$B$5:$I$1005,3,FALSE)),"")</f>
        <v/>
      </c>
      <c r="E889" s="100" t="str">
        <f>IFERROR(IF(VLOOKUP(B889,'Job Openings'!$B$5:$I$1005,5,FALSE)=0,"",VLOOKUP(B889,'Job Openings'!$B$5:$I$1005,5,FALSE)),"")</f>
        <v/>
      </c>
      <c r="F889" s="53"/>
      <c r="G889" s="53"/>
      <c r="H889" s="54"/>
      <c r="I889" s="53"/>
      <c r="J889" s="53"/>
      <c r="K889" s="53"/>
      <c r="L889" s="53"/>
      <c r="M889" s="53"/>
      <c r="N889" s="144"/>
      <c r="O889" s="141"/>
      <c r="P889" s="53"/>
      <c r="Q889" s="53"/>
      <c r="R889" s="53"/>
      <c r="S889" s="89"/>
    </row>
    <row r="890" spans="2:19" ht="15" customHeight="1" x14ac:dyDescent="0.2">
      <c r="B890" s="143"/>
      <c r="C890" s="100" t="str">
        <f>IFERROR(IF(VLOOKUP(B890,'Job Openings'!$B$5:$I$1005,2,FALSE)=0,"",VLOOKUP(B890,'Job Openings'!$B$5:$I$1005,2,FALSE)),"")</f>
        <v/>
      </c>
      <c r="D890" s="100" t="str">
        <f>IFERROR(IF(VLOOKUP(B890,'Job Openings'!$B$5:$I$1005,3,FALSE)=0,"",VLOOKUP(B890,'Job Openings'!$B$5:$I$1005,3,FALSE)),"")</f>
        <v/>
      </c>
      <c r="E890" s="100" t="str">
        <f>IFERROR(IF(VLOOKUP(B890,'Job Openings'!$B$5:$I$1005,5,FALSE)=0,"",VLOOKUP(B890,'Job Openings'!$B$5:$I$1005,5,FALSE)),"")</f>
        <v/>
      </c>
      <c r="F890" s="53"/>
      <c r="G890" s="53"/>
      <c r="H890" s="54"/>
      <c r="I890" s="53"/>
      <c r="J890" s="53"/>
      <c r="K890" s="53"/>
      <c r="L890" s="53"/>
      <c r="M890" s="53"/>
      <c r="N890" s="144"/>
      <c r="O890" s="141"/>
      <c r="P890" s="53"/>
      <c r="Q890" s="53"/>
      <c r="R890" s="53"/>
      <c r="S890" s="89"/>
    </row>
    <row r="891" spans="2:19" ht="15" customHeight="1" x14ac:dyDescent="0.2">
      <c r="B891" s="143"/>
      <c r="C891" s="100" t="str">
        <f>IFERROR(IF(VLOOKUP(B891,'Job Openings'!$B$5:$I$1005,2,FALSE)=0,"",VLOOKUP(B891,'Job Openings'!$B$5:$I$1005,2,FALSE)),"")</f>
        <v/>
      </c>
      <c r="D891" s="100" t="str">
        <f>IFERROR(IF(VLOOKUP(B891,'Job Openings'!$B$5:$I$1005,3,FALSE)=0,"",VLOOKUP(B891,'Job Openings'!$B$5:$I$1005,3,FALSE)),"")</f>
        <v/>
      </c>
      <c r="E891" s="100" t="str">
        <f>IFERROR(IF(VLOOKUP(B891,'Job Openings'!$B$5:$I$1005,5,FALSE)=0,"",VLOOKUP(B891,'Job Openings'!$B$5:$I$1005,5,FALSE)),"")</f>
        <v/>
      </c>
      <c r="F891" s="53"/>
      <c r="G891" s="53"/>
      <c r="H891" s="54"/>
      <c r="I891" s="53"/>
      <c r="J891" s="53"/>
      <c r="K891" s="53"/>
      <c r="L891" s="53"/>
      <c r="M891" s="53"/>
      <c r="N891" s="144"/>
      <c r="O891" s="141"/>
      <c r="P891" s="53"/>
      <c r="Q891" s="53"/>
      <c r="R891" s="53"/>
      <c r="S891" s="89"/>
    </row>
    <row r="892" spans="2:19" ht="15" customHeight="1" x14ac:dyDescent="0.2">
      <c r="B892" s="143"/>
      <c r="C892" s="100" t="str">
        <f>IFERROR(IF(VLOOKUP(B892,'Job Openings'!$B$5:$I$1005,2,FALSE)=0,"",VLOOKUP(B892,'Job Openings'!$B$5:$I$1005,2,FALSE)),"")</f>
        <v/>
      </c>
      <c r="D892" s="100" t="str">
        <f>IFERROR(IF(VLOOKUP(B892,'Job Openings'!$B$5:$I$1005,3,FALSE)=0,"",VLOOKUP(B892,'Job Openings'!$B$5:$I$1005,3,FALSE)),"")</f>
        <v/>
      </c>
      <c r="E892" s="100" t="str">
        <f>IFERROR(IF(VLOOKUP(B892,'Job Openings'!$B$5:$I$1005,5,FALSE)=0,"",VLOOKUP(B892,'Job Openings'!$B$5:$I$1005,5,FALSE)),"")</f>
        <v/>
      </c>
      <c r="F892" s="53"/>
      <c r="G892" s="53"/>
      <c r="H892" s="54"/>
      <c r="I892" s="53"/>
      <c r="J892" s="53"/>
      <c r="K892" s="53"/>
      <c r="L892" s="53"/>
      <c r="M892" s="53"/>
      <c r="N892" s="144"/>
      <c r="O892" s="141"/>
      <c r="P892" s="53"/>
      <c r="Q892" s="53"/>
      <c r="R892" s="53"/>
      <c r="S892" s="89"/>
    </row>
    <row r="893" spans="2:19" ht="15" customHeight="1" x14ac:dyDescent="0.2">
      <c r="B893" s="143"/>
      <c r="C893" s="100" t="str">
        <f>IFERROR(IF(VLOOKUP(B893,'Job Openings'!$B$5:$I$1005,2,FALSE)=0,"",VLOOKUP(B893,'Job Openings'!$B$5:$I$1005,2,FALSE)),"")</f>
        <v/>
      </c>
      <c r="D893" s="100" t="str">
        <f>IFERROR(IF(VLOOKUP(B893,'Job Openings'!$B$5:$I$1005,3,FALSE)=0,"",VLOOKUP(B893,'Job Openings'!$B$5:$I$1005,3,FALSE)),"")</f>
        <v/>
      </c>
      <c r="E893" s="100" t="str">
        <f>IFERROR(IF(VLOOKUP(B893,'Job Openings'!$B$5:$I$1005,5,FALSE)=0,"",VLOOKUP(B893,'Job Openings'!$B$5:$I$1005,5,FALSE)),"")</f>
        <v/>
      </c>
      <c r="F893" s="53"/>
      <c r="G893" s="53"/>
      <c r="H893" s="54"/>
      <c r="I893" s="53"/>
      <c r="J893" s="53"/>
      <c r="K893" s="53"/>
      <c r="L893" s="53"/>
      <c r="M893" s="53"/>
      <c r="N893" s="144"/>
      <c r="O893" s="141"/>
      <c r="P893" s="53"/>
      <c r="Q893" s="53"/>
      <c r="R893" s="53"/>
      <c r="S893" s="89"/>
    </row>
    <row r="894" spans="2:19" ht="15" customHeight="1" x14ac:dyDescent="0.2">
      <c r="B894" s="143"/>
      <c r="C894" s="100" t="str">
        <f>IFERROR(IF(VLOOKUP(B894,'Job Openings'!$B$5:$I$1005,2,FALSE)=0,"",VLOOKUP(B894,'Job Openings'!$B$5:$I$1005,2,FALSE)),"")</f>
        <v/>
      </c>
      <c r="D894" s="100" t="str">
        <f>IFERROR(IF(VLOOKUP(B894,'Job Openings'!$B$5:$I$1005,3,FALSE)=0,"",VLOOKUP(B894,'Job Openings'!$B$5:$I$1005,3,FALSE)),"")</f>
        <v/>
      </c>
      <c r="E894" s="100" t="str">
        <f>IFERROR(IF(VLOOKUP(B894,'Job Openings'!$B$5:$I$1005,5,FALSE)=0,"",VLOOKUP(B894,'Job Openings'!$B$5:$I$1005,5,FALSE)),"")</f>
        <v/>
      </c>
      <c r="F894" s="53"/>
      <c r="G894" s="53"/>
      <c r="H894" s="54"/>
      <c r="I894" s="53"/>
      <c r="J894" s="53"/>
      <c r="K894" s="53"/>
      <c r="L894" s="53"/>
      <c r="M894" s="53"/>
      <c r="N894" s="144"/>
      <c r="O894" s="141"/>
      <c r="P894" s="53"/>
      <c r="Q894" s="53"/>
      <c r="R894" s="53"/>
      <c r="S894" s="89"/>
    </row>
    <row r="895" spans="2:19" ht="15" customHeight="1" x14ac:dyDescent="0.2">
      <c r="B895" s="143"/>
      <c r="C895" s="100" t="str">
        <f>IFERROR(IF(VLOOKUP(B895,'Job Openings'!$B$5:$I$1005,2,FALSE)=0,"",VLOOKUP(B895,'Job Openings'!$B$5:$I$1005,2,FALSE)),"")</f>
        <v/>
      </c>
      <c r="D895" s="100" t="str">
        <f>IFERROR(IF(VLOOKUP(B895,'Job Openings'!$B$5:$I$1005,3,FALSE)=0,"",VLOOKUP(B895,'Job Openings'!$B$5:$I$1005,3,FALSE)),"")</f>
        <v/>
      </c>
      <c r="E895" s="100" t="str">
        <f>IFERROR(IF(VLOOKUP(B895,'Job Openings'!$B$5:$I$1005,5,FALSE)=0,"",VLOOKUP(B895,'Job Openings'!$B$5:$I$1005,5,FALSE)),"")</f>
        <v/>
      </c>
      <c r="F895" s="53"/>
      <c r="G895" s="53"/>
      <c r="H895" s="54"/>
      <c r="I895" s="53"/>
      <c r="J895" s="53"/>
      <c r="K895" s="53"/>
      <c r="L895" s="53"/>
      <c r="M895" s="53"/>
      <c r="N895" s="144"/>
      <c r="O895" s="141"/>
      <c r="P895" s="53"/>
      <c r="Q895" s="53"/>
      <c r="R895" s="53"/>
      <c r="S895" s="89"/>
    </row>
    <row r="896" spans="2:19" ht="15" customHeight="1" x14ac:dyDescent="0.2">
      <c r="B896" s="143"/>
      <c r="C896" s="100" t="str">
        <f>IFERROR(IF(VLOOKUP(B896,'Job Openings'!$B$5:$I$1005,2,FALSE)=0,"",VLOOKUP(B896,'Job Openings'!$B$5:$I$1005,2,FALSE)),"")</f>
        <v/>
      </c>
      <c r="D896" s="100" t="str">
        <f>IFERROR(IF(VLOOKUP(B896,'Job Openings'!$B$5:$I$1005,3,FALSE)=0,"",VLOOKUP(B896,'Job Openings'!$B$5:$I$1005,3,FALSE)),"")</f>
        <v/>
      </c>
      <c r="E896" s="100" t="str">
        <f>IFERROR(IF(VLOOKUP(B896,'Job Openings'!$B$5:$I$1005,5,FALSE)=0,"",VLOOKUP(B896,'Job Openings'!$B$5:$I$1005,5,FALSE)),"")</f>
        <v/>
      </c>
      <c r="F896" s="53"/>
      <c r="G896" s="53"/>
      <c r="H896" s="54"/>
      <c r="I896" s="53"/>
      <c r="J896" s="53"/>
      <c r="K896" s="53"/>
      <c r="L896" s="53"/>
      <c r="M896" s="53"/>
      <c r="N896" s="144"/>
      <c r="O896" s="141"/>
      <c r="P896" s="53"/>
      <c r="Q896" s="53"/>
      <c r="R896" s="53"/>
      <c r="S896" s="89"/>
    </row>
    <row r="897" spans="2:19" ht="15" customHeight="1" x14ac:dyDescent="0.2">
      <c r="B897" s="143"/>
      <c r="C897" s="100" t="str">
        <f>IFERROR(IF(VLOOKUP(B897,'Job Openings'!$B$5:$I$1005,2,FALSE)=0,"",VLOOKUP(B897,'Job Openings'!$B$5:$I$1005,2,FALSE)),"")</f>
        <v/>
      </c>
      <c r="D897" s="100" t="str">
        <f>IFERROR(IF(VLOOKUP(B897,'Job Openings'!$B$5:$I$1005,3,FALSE)=0,"",VLOOKUP(B897,'Job Openings'!$B$5:$I$1005,3,FALSE)),"")</f>
        <v/>
      </c>
      <c r="E897" s="100" t="str">
        <f>IFERROR(IF(VLOOKUP(B897,'Job Openings'!$B$5:$I$1005,5,FALSE)=0,"",VLOOKUP(B897,'Job Openings'!$B$5:$I$1005,5,FALSE)),"")</f>
        <v/>
      </c>
      <c r="F897" s="53"/>
      <c r="G897" s="53"/>
      <c r="H897" s="54"/>
      <c r="I897" s="53"/>
      <c r="J897" s="53"/>
      <c r="K897" s="53"/>
      <c r="L897" s="53"/>
      <c r="M897" s="53"/>
      <c r="N897" s="144"/>
      <c r="O897" s="141"/>
      <c r="P897" s="53"/>
      <c r="Q897" s="53"/>
      <c r="R897" s="53"/>
      <c r="S897" s="89"/>
    </row>
    <row r="898" spans="2:19" ht="15" customHeight="1" x14ac:dyDescent="0.2">
      <c r="B898" s="143"/>
      <c r="C898" s="100" t="str">
        <f>IFERROR(IF(VLOOKUP(B898,'Job Openings'!$B$5:$I$1005,2,FALSE)=0,"",VLOOKUP(B898,'Job Openings'!$B$5:$I$1005,2,FALSE)),"")</f>
        <v/>
      </c>
      <c r="D898" s="100" t="str">
        <f>IFERROR(IF(VLOOKUP(B898,'Job Openings'!$B$5:$I$1005,3,FALSE)=0,"",VLOOKUP(B898,'Job Openings'!$B$5:$I$1005,3,FALSE)),"")</f>
        <v/>
      </c>
      <c r="E898" s="100" t="str">
        <f>IFERROR(IF(VLOOKUP(B898,'Job Openings'!$B$5:$I$1005,5,FALSE)=0,"",VLOOKUP(B898,'Job Openings'!$B$5:$I$1005,5,FALSE)),"")</f>
        <v/>
      </c>
      <c r="F898" s="53"/>
      <c r="G898" s="53"/>
      <c r="H898" s="54"/>
      <c r="I898" s="53"/>
      <c r="J898" s="53"/>
      <c r="K898" s="53"/>
      <c r="L898" s="53"/>
      <c r="M898" s="53"/>
      <c r="N898" s="144"/>
      <c r="O898" s="141"/>
      <c r="P898" s="53"/>
      <c r="Q898" s="53"/>
      <c r="R898" s="53"/>
      <c r="S898" s="89"/>
    </row>
    <row r="899" spans="2:19" ht="15" customHeight="1" x14ac:dyDescent="0.2">
      <c r="B899" s="143"/>
      <c r="C899" s="100" t="str">
        <f>IFERROR(IF(VLOOKUP(B899,'Job Openings'!$B$5:$I$1005,2,FALSE)=0,"",VLOOKUP(B899,'Job Openings'!$B$5:$I$1005,2,FALSE)),"")</f>
        <v/>
      </c>
      <c r="D899" s="100" t="str">
        <f>IFERROR(IF(VLOOKUP(B899,'Job Openings'!$B$5:$I$1005,3,FALSE)=0,"",VLOOKUP(B899,'Job Openings'!$B$5:$I$1005,3,FALSE)),"")</f>
        <v/>
      </c>
      <c r="E899" s="100" t="str">
        <f>IFERROR(IF(VLOOKUP(B899,'Job Openings'!$B$5:$I$1005,5,FALSE)=0,"",VLOOKUP(B899,'Job Openings'!$B$5:$I$1005,5,FALSE)),"")</f>
        <v/>
      </c>
      <c r="F899" s="53"/>
      <c r="G899" s="53"/>
      <c r="H899" s="54"/>
      <c r="I899" s="53"/>
      <c r="J899" s="53"/>
      <c r="K899" s="53"/>
      <c r="L899" s="53"/>
      <c r="M899" s="53"/>
      <c r="N899" s="144"/>
      <c r="O899" s="141"/>
      <c r="P899" s="53"/>
      <c r="Q899" s="53"/>
      <c r="R899" s="53"/>
      <c r="S899" s="89"/>
    </row>
    <row r="900" spans="2:19" ht="15" customHeight="1" x14ac:dyDescent="0.2">
      <c r="B900" s="143"/>
      <c r="C900" s="100" t="str">
        <f>IFERROR(IF(VLOOKUP(B900,'Job Openings'!$B$5:$I$1005,2,FALSE)=0,"",VLOOKUP(B900,'Job Openings'!$B$5:$I$1005,2,FALSE)),"")</f>
        <v/>
      </c>
      <c r="D900" s="100" t="str">
        <f>IFERROR(IF(VLOOKUP(B900,'Job Openings'!$B$5:$I$1005,3,FALSE)=0,"",VLOOKUP(B900,'Job Openings'!$B$5:$I$1005,3,FALSE)),"")</f>
        <v/>
      </c>
      <c r="E900" s="100" t="str">
        <f>IFERROR(IF(VLOOKUP(B900,'Job Openings'!$B$5:$I$1005,5,FALSE)=0,"",VLOOKUP(B900,'Job Openings'!$B$5:$I$1005,5,FALSE)),"")</f>
        <v/>
      </c>
      <c r="F900" s="53"/>
      <c r="G900" s="53"/>
      <c r="H900" s="54"/>
      <c r="I900" s="53"/>
      <c r="J900" s="53"/>
      <c r="K900" s="53"/>
      <c r="L900" s="53"/>
      <c r="M900" s="53"/>
      <c r="N900" s="144"/>
      <c r="O900" s="141"/>
      <c r="P900" s="53"/>
      <c r="Q900" s="53"/>
      <c r="R900" s="53"/>
      <c r="S900" s="89"/>
    </row>
    <row r="901" spans="2:19" ht="15" customHeight="1" x14ac:dyDescent="0.2">
      <c r="B901" s="143"/>
      <c r="C901" s="100" t="str">
        <f>IFERROR(IF(VLOOKUP(B901,'Job Openings'!$B$5:$I$1005,2,FALSE)=0,"",VLOOKUP(B901,'Job Openings'!$B$5:$I$1005,2,FALSE)),"")</f>
        <v/>
      </c>
      <c r="D901" s="100" t="str">
        <f>IFERROR(IF(VLOOKUP(B901,'Job Openings'!$B$5:$I$1005,3,FALSE)=0,"",VLOOKUP(B901,'Job Openings'!$B$5:$I$1005,3,FALSE)),"")</f>
        <v/>
      </c>
      <c r="E901" s="100" t="str">
        <f>IFERROR(IF(VLOOKUP(B901,'Job Openings'!$B$5:$I$1005,5,FALSE)=0,"",VLOOKUP(B901,'Job Openings'!$B$5:$I$1005,5,FALSE)),"")</f>
        <v/>
      </c>
      <c r="F901" s="53"/>
      <c r="G901" s="53"/>
      <c r="H901" s="54"/>
      <c r="I901" s="53"/>
      <c r="J901" s="53"/>
      <c r="K901" s="53"/>
      <c r="L901" s="53"/>
      <c r="M901" s="53"/>
      <c r="N901" s="144"/>
      <c r="O901" s="141"/>
      <c r="P901" s="53"/>
      <c r="Q901" s="53"/>
      <c r="R901" s="53"/>
      <c r="S901" s="89"/>
    </row>
    <row r="902" spans="2:19" ht="15" customHeight="1" x14ac:dyDescent="0.2">
      <c r="B902" s="143"/>
      <c r="C902" s="100" t="str">
        <f>IFERROR(IF(VLOOKUP(B902,'Job Openings'!$B$5:$I$1005,2,FALSE)=0,"",VLOOKUP(B902,'Job Openings'!$B$5:$I$1005,2,FALSE)),"")</f>
        <v/>
      </c>
      <c r="D902" s="100" t="str">
        <f>IFERROR(IF(VLOOKUP(B902,'Job Openings'!$B$5:$I$1005,3,FALSE)=0,"",VLOOKUP(B902,'Job Openings'!$B$5:$I$1005,3,FALSE)),"")</f>
        <v/>
      </c>
      <c r="E902" s="100" t="str">
        <f>IFERROR(IF(VLOOKUP(B902,'Job Openings'!$B$5:$I$1005,5,FALSE)=0,"",VLOOKUP(B902,'Job Openings'!$B$5:$I$1005,5,FALSE)),"")</f>
        <v/>
      </c>
      <c r="F902" s="53"/>
      <c r="G902" s="53"/>
      <c r="H902" s="54"/>
      <c r="I902" s="53"/>
      <c r="J902" s="53"/>
      <c r="K902" s="53"/>
      <c r="L902" s="53"/>
      <c r="M902" s="53"/>
      <c r="N902" s="144"/>
      <c r="O902" s="141"/>
      <c r="P902" s="53"/>
      <c r="Q902" s="53"/>
      <c r="R902" s="53"/>
      <c r="S902" s="89"/>
    </row>
    <row r="903" spans="2:19" ht="15" customHeight="1" x14ac:dyDescent="0.2">
      <c r="B903" s="143"/>
      <c r="C903" s="100" t="str">
        <f>IFERROR(IF(VLOOKUP(B903,'Job Openings'!$B$5:$I$1005,2,FALSE)=0,"",VLOOKUP(B903,'Job Openings'!$B$5:$I$1005,2,FALSE)),"")</f>
        <v/>
      </c>
      <c r="D903" s="100" t="str">
        <f>IFERROR(IF(VLOOKUP(B903,'Job Openings'!$B$5:$I$1005,3,FALSE)=0,"",VLOOKUP(B903,'Job Openings'!$B$5:$I$1005,3,FALSE)),"")</f>
        <v/>
      </c>
      <c r="E903" s="100" t="str">
        <f>IFERROR(IF(VLOOKUP(B903,'Job Openings'!$B$5:$I$1005,5,FALSE)=0,"",VLOOKUP(B903,'Job Openings'!$B$5:$I$1005,5,FALSE)),"")</f>
        <v/>
      </c>
      <c r="F903" s="53"/>
      <c r="G903" s="53"/>
      <c r="H903" s="54"/>
      <c r="I903" s="53"/>
      <c r="J903" s="53"/>
      <c r="K903" s="53"/>
      <c r="L903" s="53"/>
      <c r="M903" s="53"/>
      <c r="N903" s="144"/>
      <c r="O903" s="141"/>
      <c r="P903" s="53"/>
      <c r="Q903" s="53"/>
      <c r="R903" s="53"/>
      <c r="S903" s="89"/>
    </row>
    <row r="904" spans="2:19" ht="15" customHeight="1" x14ac:dyDescent="0.2">
      <c r="B904" s="143"/>
      <c r="C904" s="100" t="str">
        <f>IFERROR(IF(VLOOKUP(B904,'Job Openings'!$B$5:$I$1005,2,FALSE)=0,"",VLOOKUP(B904,'Job Openings'!$B$5:$I$1005,2,FALSE)),"")</f>
        <v/>
      </c>
      <c r="D904" s="100" t="str">
        <f>IFERROR(IF(VLOOKUP(B904,'Job Openings'!$B$5:$I$1005,3,FALSE)=0,"",VLOOKUP(B904,'Job Openings'!$B$5:$I$1005,3,FALSE)),"")</f>
        <v/>
      </c>
      <c r="E904" s="100" t="str">
        <f>IFERROR(IF(VLOOKUP(B904,'Job Openings'!$B$5:$I$1005,5,FALSE)=0,"",VLOOKUP(B904,'Job Openings'!$B$5:$I$1005,5,FALSE)),"")</f>
        <v/>
      </c>
      <c r="F904" s="53"/>
      <c r="G904" s="53"/>
      <c r="H904" s="54"/>
      <c r="I904" s="53"/>
      <c r="J904" s="53"/>
      <c r="K904" s="53"/>
      <c r="L904" s="53"/>
      <c r="M904" s="53"/>
      <c r="N904" s="144"/>
      <c r="O904" s="141"/>
      <c r="P904" s="53"/>
      <c r="Q904" s="53"/>
      <c r="R904" s="53"/>
      <c r="S904" s="89"/>
    </row>
    <row r="905" spans="2:19" ht="15" customHeight="1" x14ac:dyDescent="0.2">
      <c r="B905" s="143"/>
      <c r="C905" s="100" t="str">
        <f>IFERROR(IF(VLOOKUP(B905,'Job Openings'!$B$5:$I$1005,2,FALSE)=0,"",VLOOKUP(B905,'Job Openings'!$B$5:$I$1005,2,FALSE)),"")</f>
        <v/>
      </c>
      <c r="D905" s="100" t="str">
        <f>IFERROR(IF(VLOOKUP(B905,'Job Openings'!$B$5:$I$1005,3,FALSE)=0,"",VLOOKUP(B905,'Job Openings'!$B$5:$I$1005,3,FALSE)),"")</f>
        <v/>
      </c>
      <c r="E905" s="100" t="str">
        <f>IFERROR(IF(VLOOKUP(B905,'Job Openings'!$B$5:$I$1005,5,FALSE)=0,"",VLOOKUP(B905,'Job Openings'!$B$5:$I$1005,5,FALSE)),"")</f>
        <v/>
      </c>
      <c r="F905" s="53"/>
      <c r="G905" s="53"/>
      <c r="H905" s="54"/>
      <c r="I905" s="53"/>
      <c r="J905" s="53"/>
      <c r="K905" s="53"/>
      <c r="L905" s="53"/>
      <c r="M905" s="53"/>
      <c r="N905" s="144"/>
      <c r="O905" s="141"/>
      <c r="P905" s="53"/>
      <c r="Q905" s="53"/>
      <c r="R905" s="53"/>
      <c r="S905" s="89"/>
    </row>
    <row r="906" spans="2:19" ht="15" customHeight="1" x14ac:dyDescent="0.2">
      <c r="B906" s="143"/>
      <c r="C906" s="100" t="str">
        <f>IFERROR(IF(VLOOKUP(B906,'Job Openings'!$B$5:$I$1005,2,FALSE)=0,"",VLOOKUP(B906,'Job Openings'!$B$5:$I$1005,2,FALSE)),"")</f>
        <v/>
      </c>
      <c r="D906" s="100" t="str">
        <f>IFERROR(IF(VLOOKUP(B906,'Job Openings'!$B$5:$I$1005,3,FALSE)=0,"",VLOOKUP(B906,'Job Openings'!$B$5:$I$1005,3,FALSE)),"")</f>
        <v/>
      </c>
      <c r="E906" s="100" t="str">
        <f>IFERROR(IF(VLOOKUP(B906,'Job Openings'!$B$5:$I$1005,5,FALSE)=0,"",VLOOKUP(B906,'Job Openings'!$B$5:$I$1005,5,FALSE)),"")</f>
        <v/>
      </c>
      <c r="F906" s="53"/>
      <c r="G906" s="53"/>
      <c r="H906" s="54"/>
      <c r="I906" s="53"/>
      <c r="J906" s="53"/>
      <c r="K906" s="53"/>
      <c r="L906" s="53"/>
      <c r="M906" s="53"/>
      <c r="N906" s="144"/>
      <c r="O906" s="141"/>
      <c r="P906" s="53"/>
      <c r="Q906" s="53"/>
      <c r="R906" s="53"/>
      <c r="S906" s="89"/>
    </row>
    <row r="907" spans="2:19" ht="15" customHeight="1" x14ac:dyDescent="0.2">
      <c r="B907" s="143"/>
      <c r="C907" s="100" t="str">
        <f>IFERROR(IF(VLOOKUP(B907,'Job Openings'!$B$5:$I$1005,2,FALSE)=0,"",VLOOKUP(B907,'Job Openings'!$B$5:$I$1005,2,FALSE)),"")</f>
        <v/>
      </c>
      <c r="D907" s="100" t="str">
        <f>IFERROR(IF(VLOOKUP(B907,'Job Openings'!$B$5:$I$1005,3,FALSE)=0,"",VLOOKUP(B907,'Job Openings'!$B$5:$I$1005,3,FALSE)),"")</f>
        <v/>
      </c>
      <c r="E907" s="100" t="str">
        <f>IFERROR(IF(VLOOKUP(B907,'Job Openings'!$B$5:$I$1005,5,FALSE)=0,"",VLOOKUP(B907,'Job Openings'!$B$5:$I$1005,5,FALSE)),"")</f>
        <v/>
      </c>
      <c r="F907" s="53"/>
      <c r="G907" s="53"/>
      <c r="H907" s="54"/>
      <c r="I907" s="53"/>
      <c r="J907" s="53"/>
      <c r="K907" s="53"/>
      <c r="L907" s="53"/>
      <c r="M907" s="53"/>
      <c r="N907" s="144"/>
      <c r="O907" s="141"/>
      <c r="P907" s="53"/>
      <c r="Q907" s="53"/>
      <c r="R907" s="53"/>
      <c r="S907" s="89"/>
    </row>
    <row r="908" spans="2:19" ht="15" customHeight="1" x14ac:dyDescent="0.2">
      <c r="B908" s="143"/>
      <c r="C908" s="100" t="str">
        <f>IFERROR(IF(VLOOKUP(B908,'Job Openings'!$B$5:$I$1005,2,FALSE)=0,"",VLOOKUP(B908,'Job Openings'!$B$5:$I$1005,2,FALSE)),"")</f>
        <v/>
      </c>
      <c r="D908" s="100" t="str">
        <f>IFERROR(IF(VLOOKUP(B908,'Job Openings'!$B$5:$I$1005,3,FALSE)=0,"",VLOOKUP(B908,'Job Openings'!$B$5:$I$1005,3,FALSE)),"")</f>
        <v/>
      </c>
      <c r="E908" s="100" t="str">
        <f>IFERROR(IF(VLOOKUP(B908,'Job Openings'!$B$5:$I$1005,5,FALSE)=0,"",VLOOKUP(B908,'Job Openings'!$B$5:$I$1005,5,FALSE)),"")</f>
        <v/>
      </c>
      <c r="F908" s="53"/>
      <c r="G908" s="53"/>
      <c r="H908" s="54"/>
      <c r="I908" s="53"/>
      <c r="J908" s="53"/>
      <c r="K908" s="53"/>
      <c r="L908" s="53"/>
      <c r="M908" s="53"/>
      <c r="N908" s="144"/>
      <c r="O908" s="141"/>
      <c r="P908" s="53"/>
      <c r="Q908" s="53"/>
      <c r="R908" s="53"/>
      <c r="S908" s="89"/>
    </row>
    <row r="909" spans="2:19" ht="15" customHeight="1" x14ac:dyDescent="0.2">
      <c r="B909" s="143"/>
      <c r="C909" s="100" t="str">
        <f>IFERROR(IF(VLOOKUP(B909,'Job Openings'!$B$5:$I$1005,2,FALSE)=0,"",VLOOKUP(B909,'Job Openings'!$B$5:$I$1005,2,FALSE)),"")</f>
        <v/>
      </c>
      <c r="D909" s="100" t="str">
        <f>IFERROR(IF(VLOOKUP(B909,'Job Openings'!$B$5:$I$1005,3,FALSE)=0,"",VLOOKUP(B909,'Job Openings'!$B$5:$I$1005,3,FALSE)),"")</f>
        <v/>
      </c>
      <c r="E909" s="100" t="str">
        <f>IFERROR(IF(VLOOKUP(B909,'Job Openings'!$B$5:$I$1005,5,FALSE)=0,"",VLOOKUP(B909,'Job Openings'!$B$5:$I$1005,5,FALSE)),"")</f>
        <v/>
      </c>
      <c r="F909" s="53"/>
      <c r="G909" s="53"/>
      <c r="H909" s="54"/>
      <c r="I909" s="53"/>
      <c r="J909" s="53"/>
      <c r="K909" s="53"/>
      <c r="L909" s="53"/>
      <c r="M909" s="53"/>
      <c r="N909" s="144"/>
      <c r="O909" s="141"/>
      <c r="P909" s="53"/>
      <c r="Q909" s="53"/>
      <c r="R909" s="53"/>
      <c r="S909" s="89"/>
    </row>
    <row r="910" spans="2:19" ht="15" customHeight="1" x14ac:dyDescent="0.2">
      <c r="B910" s="143"/>
      <c r="C910" s="100" t="str">
        <f>IFERROR(IF(VLOOKUP(B910,'Job Openings'!$B$5:$I$1005,2,FALSE)=0,"",VLOOKUP(B910,'Job Openings'!$B$5:$I$1005,2,FALSE)),"")</f>
        <v/>
      </c>
      <c r="D910" s="100" t="str">
        <f>IFERROR(IF(VLOOKUP(B910,'Job Openings'!$B$5:$I$1005,3,FALSE)=0,"",VLOOKUP(B910,'Job Openings'!$B$5:$I$1005,3,FALSE)),"")</f>
        <v/>
      </c>
      <c r="E910" s="100" t="str">
        <f>IFERROR(IF(VLOOKUP(B910,'Job Openings'!$B$5:$I$1005,5,FALSE)=0,"",VLOOKUP(B910,'Job Openings'!$B$5:$I$1005,5,FALSE)),"")</f>
        <v/>
      </c>
      <c r="F910" s="53"/>
      <c r="G910" s="53"/>
      <c r="H910" s="54"/>
      <c r="I910" s="53"/>
      <c r="J910" s="53"/>
      <c r="K910" s="53"/>
      <c r="L910" s="53"/>
      <c r="M910" s="53"/>
      <c r="N910" s="144"/>
      <c r="O910" s="141"/>
      <c r="P910" s="53"/>
      <c r="Q910" s="53"/>
      <c r="R910" s="53"/>
      <c r="S910" s="89"/>
    </row>
    <row r="911" spans="2:19" ht="15" customHeight="1" x14ac:dyDescent="0.2">
      <c r="B911" s="143"/>
      <c r="C911" s="100" t="str">
        <f>IFERROR(IF(VLOOKUP(B911,'Job Openings'!$B$5:$I$1005,2,FALSE)=0,"",VLOOKUP(B911,'Job Openings'!$B$5:$I$1005,2,FALSE)),"")</f>
        <v/>
      </c>
      <c r="D911" s="100" t="str">
        <f>IFERROR(IF(VLOOKUP(B911,'Job Openings'!$B$5:$I$1005,3,FALSE)=0,"",VLOOKUP(B911,'Job Openings'!$B$5:$I$1005,3,FALSE)),"")</f>
        <v/>
      </c>
      <c r="E911" s="100" t="str">
        <f>IFERROR(IF(VLOOKUP(B911,'Job Openings'!$B$5:$I$1005,5,FALSE)=0,"",VLOOKUP(B911,'Job Openings'!$B$5:$I$1005,5,FALSE)),"")</f>
        <v/>
      </c>
      <c r="F911" s="53"/>
      <c r="G911" s="53"/>
      <c r="H911" s="54"/>
      <c r="I911" s="53"/>
      <c r="J911" s="53"/>
      <c r="K911" s="53"/>
      <c r="L911" s="53"/>
      <c r="M911" s="53"/>
      <c r="N911" s="144"/>
      <c r="O911" s="141"/>
      <c r="P911" s="53"/>
      <c r="Q911" s="53"/>
      <c r="R911" s="53"/>
      <c r="S911" s="89"/>
    </row>
    <row r="912" spans="2:19" ht="15" customHeight="1" x14ac:dyDescent="0.2">
      <c r="B912" s="143"/>
      <c r="C912" s="100" t="str">
        <f>IFERROR(IF(VLOOKUP(B912,'Job Openings'!$B$5:$I$1005,2,FALSE)=0,"",VLOOKUP(B912,'Job Openings'!$B$5:$I$1005,2,FALSE)),"")</f>
        <v/>
      </c>
      <c r="D912" s="100" t="str">
        <f>IFERROR(IF(VLOOKUP(B912,'Job Openings'!$B$5:$I$1005,3,FALSE)=0,"",VLOOKUP(B912,'Job Openings'!$B$5:$I$1005,3,FALSE)),"")</f>
        <v/>
      </c>
      <c r="E912" s="100" t="str">
        <f>IFERROR(IF(VLOOKUP(B912,'Job Openings'!$B$5:$I$1005,5,FALSE)=0,"",VLOOKUP(B912,'Job Openings'!$B$5:$I$1005,5,FALSE)),"")</f>
        <v/>
      </c>
      <c r="F912" s="53"/>
      <c r="G912" s="53"/>
      <c r="H912" s="54"/>
      <c r="I912" s="53"/>
      <c r="J912" s="53"/>
      <c r="K912" s="53"/>
      <c r="L912" s="53"/>
      <c r="M912" s="53"/>
      <c r="N912" s="144"/>
      <c r="O912" s="141"/>
      <c r="P912" s="53"/>
      <c r="Q912" s="53"/>
      <c r="R912" s="53"/>
      <c r="S912" s="89"/>
    </row>
    <row r="913" spans="2:19" ht="15" customHeight="1" x14ac:dyDescent="0.2">
      <c r="B913" s="143"/>
      <c r="C913" s="100" t="str">
        <f>IFERROR(IF(VLOOKUP(B913,'Job Openings'!$B$5:$I$1005,2,FALSE)=0,"",VLOOKUP(B913,'Job Openings'!$B$5:$I$1005,2,FALSE)),"")</f>
        <v/>
      </c>
      <c r="D913" s="100" t="str">
        <f>IFERROR(IF(VLOOKUP(B913,'Job Openings'!$B$5:$I$1005,3,FALSE)=0,"",VLOOKUP(B913,'Job Openings'!$B$5:$I$1005,3,FALSE)),"")</f>
        <v/>
      </c>
      <c r="E913" s="100" t="str">
        <f>IFERROR(IF(VLOOKUP(B913,'Job Openings'!$B$5:$I$1005,5,FALSE)=0,"",VLOOKUP(B913,'Job Openings'!$B$5:$I$1005,5,FALSE)),"")</f>
        <v/>
      </c>
      <c r="F913" s="53"/>
      <c r="G913" s="53"/>
      <c r="H913" s="54"/>
      <c r="I913" s="53"/>
      <c r="J913" s="53"/>
      <c r="K913" s="53"/>
      <c r="L913" s="53"/>
      <c r="M913" s="53"/>
      <c r="N913" s="144"/>
      <c r="O913" s="141"/>
      <c r="P913" s="53"/>
      <c r="Q913" s="53"/>
      <c r="R913" s="53"/>
      <c r="S913" s="89"/>
    </row>
    <row r="914" spans="2:19" ht="15" customHeight="1" x14ac:dyDescent="0.2">
      <c r="B914" s="143"/>
      <c r="C914" s="100" t="str">
        <f>IFERROR(IF(VLOOKUP(B914,'Job Openings'!$B$5:$I$1005,2,FALSE)=0,"",VLOOKUP(B914,'Job Openings'!$B$5:$I$1005,2,FALSE)),"")</f>
        <v/>
      </c>
      <c r="D914" s="100" t="str">
        <f>IFERROR(IF(VLOOKUP(B914,'Job Openings'!$B$5:$I$1005,3,FALSE)=0,"",VLOOKUP(B914,'Job Openings'!$B$5:$I$1005,3,FALSE)),"")</f>
        <v/>
      </c>
      <c r="E914" s="100" t="str">
        <f>IFERROR(IF(VLOOKUP(B914,'Job Openings'!$B$5:$I$1005,5,FALSE)=0,"",VLOOKUP(B914,'Job Openings'!$B$5:$I$1005,5,FALSE)),"")</f>
        <v/>
      </c>
      <c r="F914" s="53"/>
      <c r="G914" s="53"/>
      <c r="H914" s="54"/>
      <c r="I914" s="53"/>
      <c r="J914" s="53"/>
      <c r="K914" s="53"/>
      <c r="L914" s="53"/>
      <c r="M914" s="53"/>
      <c r="N914" s="144"/>
      <c r="O914" s="141"/>
      <c r="P914" s="53"/>
      <c r="Q914" s="53"/>
      <c r="R914" s="53"/>
      <c r="S914" s="89"/>
    </row>
    <row r="915" spans="2:19" ht="15" customHeight="1" x14ac:dyDescent="0.2">
      <c r="B915" s="143"/>
      <c r="C915" s="100" t="str">
        <f>IFERROR(IF(VLOOKUP(B915,'Job Openings'!$B$5:$I$1005,2,FALSE)=0,"",VLOOKUP(B915,'Job Openings'!$B$5:$I$1005,2,FALSE)),"")</f>
        <v/>
      </c>
      <c r="D915" s="100" t="str">
        <f>IFERROR(IF(VLOOKUP(B915,'Job Openings'!$B$5:$I$1005,3,FALSE)=0,"",VLOOKUP(B915,'Job Openings'!$B$5:$I$1005,3,FALSE)),"")</f>
        <v/>
      </c>
      <c r="E915" s="100" t="str">
        <f>IFERROR(IF(VLOOKUP(B915,'Job Openings'!$B$5:$I$1005,5,FALSE)=0,"",VLOOKUP(B915,'Job Openings'!$B$5:$I$1005,5,FALSE)),"")</f>
        <v/>
      </c>
      <c r="F915" s="53"/>
      <c r="G915" s="53"/>
      <c r="H915" s="54"/>
      <c r="I915" s="53"/>
      <c r="J915" s="53"/>
      <c r="K915" s="53"/>
      <c r="L915" s="53"/>
      <c r="M915" s="53"/>
      <c r="N915" s="144"/>
      <c r="O915" s="141"/>
      <c r="P915" s="53"/>
      <c r="Q915" s="53"/>
      <c r="R915" s="53"/>
      <c r="S915" s="89"/>
    </row>
    <row r="916" spans="2:19" ht="15" customHeight="1" x14ac:dyDescent="0.2">
      <c r="B916" s="143"/>
      <c r="C916" s="100" t="str">
        <f>IFERROR(IF(VLOOKUP(B916,'Job Openings'!$B$5:$I$1005,2,FALSE)=0,"",VLOOKUP(B916,'Job Openings'!$B$5:$I$1005,2,FALSE)),"")</f>
        <v/>
      </c>
      <c r="D916" s="100" t="str">
        <f>IFERROR(IF(VLOOKUP(B916,'Job Openings'!$B$5:$I$1005,3,FALSE)=0,"",VLOOKUP(B916,'Job Openings'!$B$5:$I$1005,3,FALSE)),"")</f>
        <v/>
      </c>
      <c r="E916" s="100" t="str">
        <f>IFERROR(IF(VLOOKUP(B916,'Job Openings'!$B$5:$I$1005,5,FALSE)=0,"",VLOOKUP(B916,'Job Openings'!$B$5:$I$1005,5,FALSE)),"")</f>
        <v/>
      </c>
      <c r="F916" s="53"/>
      <c r="G916" s="53"/>
      <c r="H916" s="54"/>
      <c r="I916" s="53"/>
      <c r="J916" s="53"/>
      <c r="K916" s="53"/>
      <c r="L916" s="53"/>
      <c r="M916" s="53"/>
      <c r="N916" s="144"/>
      <c r="O916" s="141"/>
      <c r="P916" s="53"/>
      <c r="Q916" s="53"/>
      <c r="R916" s="53"/>
      <c r="S916" s="89"/>
    </row>
    <row r="917" spans="2:19" ht="15" customHeight="1" x14ac:dyDescent="0.2">
      <c r="B917" s="143"/>
      <c r="C917" s="100" t="str">
        <f>IFERROR(IF(VLOOKUP(B917,'Job Openings'!$B$5:$I$1005,2,FALSE)=0,"",VLOOKUP(B917,'Job Openings'!$B$5:$I$1005,2,FALSE)),"")</f>
        <v/>
      </c>
      <c r="D917" s="100" t="str">
        <f>IFERROR(IF(VLOOKUP(B917,'Job Openings'!$B$5:$I$1005,3,FALSE)=0,"",VLOOKUP(B917,'Job Openings'!$B$5:$I$1005,3,FALSE)),"")</f>
        <v/>
      </c>
      <c r="E917" s="100" t="str">
        <f>IFERROR(IF(VLOOKUP(B917,'Job Openings'!$B$5:$I$1005,5,FALSE)=0,"",VLOOKUP(B917,'Job Openings'!$B$5:$I$1005,5,FALSE)),"")</f>
        <v/>
      </c>
      <c r="F917" s="53"/>
      <c r="G917" s="53"/>
      <c r="H917" s="54"/>
      <c r="I917" s="53"/>
      <c r="J917" s="53"/>
      <c r="K917" s="53"/>
      <c r="L917" s="53"/>
      <c r="M917" s="53"/>
      <c r="N917" s="144"/>
      <c r="O917" s="141"/>
      <c r="P917" s="53"/>
      <c r="Q917" s="53"/>
      <c r="R917" s="53"/>
      <c r="S917" s="89"/>
    </row>
    <row r="918" spans="2:19" ht="15" customHeight="1" x14ac:dyDescent="0.2">
      <c r="B918" s="143"/>
      <c r="C918" s="100" t="str">
        <f>IFERROR(IF(VLOOKUP(B918,'Job Openings'!$B$5:$I$1005,2,FALSE)=0,"",VLOOKUP(B918,'Job Openings'!$B$5:$I$1005,2,FALSE)),"")</f>
        <v/>
      </c>
      <c r="D918" s="100" t="str">
        <f>IFERROR(IF(VLOOKUP(B918,'Job Openings'!$B$5:$I$1005,3,FALSE)=0,"",VLOOKUP(B918,'Job Openings'!$B$5:$I$1005,3,FALSE)),"")</f>
        <v/>
      </c>
      <c r="E918" s="100" t="str">
        <f>IFERROR(IF(VLOOKUP(B918,'Job Openings'!$B$5:$I$1005,5,FALSE)=0,"",VLOOKUP(B918,'Job Openings'!$B$5:$I$1005,5,FALSE)),"")</f>
        <v/>
      </c>
      <c r="F918" s="53"/>
      <c r="G918" s="53"/>
      <c r="H918" s="54"/>
      <c r="I918" s="53"/>
      <c r="J918" s="53"/>
      <c r="K918" s="53"/>
      <c r="L918" s="53"/>
      <c r="M918" s="53"/>
      <c r="N918" s="144"/>
      <c r="O918" s="141"/>
      <c r="P918" s="53"/>
      <c r="Q918" s="53"/>
      <c r="R918" s="53"/>
      <c r="S918" s="89"/>
    </row>
    <row r="919" spans="2:19" ht="15" customHeight="1" x14ac:dyDescent="0.2">
      <c r="B919" s="143"/>
      <c r="C919" s="100" t="str">
        <f>IFERROR(IF(VLOOKUP(B919,'Job Openings'!$B$5:$I$1005,2,FALSE)=0,"",VLOOKUP(B919,'Job Openings'!$B$5:$I$1005,2,FALSE)),"")</f>
        <v/>
      </c>
      <c r="D919" s="100" t="str">
        <f>IFERROR(IF(VLOOKUP(B919,'Job Openings'!$B$5:$I$1005,3,FALSE)=0,"",VLOOKUP(B919,'Job Openings'!$B$5:$I$1005,3,FALSE)),"")</f>
        <v/>
      </c>
      <c r="E919" s="100" t="str">
        <f>IFERROR(IF(VLOOKUP(B919,'Job Openings'!$B$5:$I$1005,5,FALSE)=0,"",VLOOKUP(B919,'Job Openings'!$B$5:$I$1005,5,FALSE)),"")</f>
        <v/>
      </c>
      <c r="F919" s="53"/>
      <c r="G919" s="53"/>
      <c r="H919" s="54"/>
      <c r="I919" s="53"/>
      <c r="J919" s="53"/>
      <c r="K919" s="53"/>
      <c r="L919" s="53"/>
      <c r="M919" s="53"/>
      <c r="N919" s="144"/>
      <c r="O919" s="141"/>
      <c r="P919" s="53"/>
      <c r="Q919" s="53"/>
      <c r="R919" s="53"/>
      <c r="S919" s="89"/>
    </row>
    <row r="920" spans="2:19" ht="15" customHeight="1" x14ac:dyDescent="0.2">
      <c r="B920" s="143"/>
      <c r="C920" s="100" t="str">
        <f>IFERROR(IF(VLOOKUP(B920,'Job Openings'!$B$5:$I$1005,2,FALSE)=0,"",VLOOKUP(B920,'Job Openings'!$B$5:$I$1005,2,FALSE)),"")</f>
        <v/>
      </c>
      <c r="D920" s="100" t="str">
        <f>IFERROR(IF(VLOOKUP(B920,'Job Openings'!$B$5:$I$1005,3,FALSE)=0,"",VLOOKUP(B920,'Job Openings'!$B$5:$I$1005,3,FALSE)),"")</f>
        <v/>
      </c>
      <c r="E920" s="100" t="str">
        <f>IFERROR(IF(VLOOKUP(B920,'Job Openings'!$B$5:$I$1005,5,FALSE)=0,"",VLOOKUP(B920,'Job Openings'!$B$5:$I$1005,5,FALSE)),"")</f>
        <v/>
      </c>
      <c r="F920" s="53"/>
      <c r="G920" s="53"/>
      <c r="H920" s="54"/>
      <c r="I920" s="53"/>
      <c r="J920" s="53"/>
      <c r="K920" s="53"/>
      <c r="L920" s="53"/>
      <c r="M920" s="53"/>
      <c r="N920" s="144"/>
      <c r="O920" s="141"/>
      <c r="P920" s="53"/>
      <c r="Q920" s="53"/>
      <c r="R920" s="53"/>
      <c r="S920" s="89"/>
    </row>
    <row r="921" spans="2:19" ht="15" customHeight="1" x14ac:dyDescent="0.2">
      <c r="B921" s="143"/>
      <c r="C921" s="100" t="str">
        <f>IFERROR(IF(VLOOKUP(B921,'Job Openings'!$B$5:$I$1005,2,FALSE)=0,"",VLOOKUP(B921,'Job Openings'!$B$5:$I$1005,2,FALSE)),"")</f>
        <v/>
      </c>
      <c r="D921" s="100" t="str">
        <f>IFERROR(IF(VLOOKUP(B921,'Job Openings'!$B$5:$I$1005,3,FALSE)=0,"",VLOOKUP(B921,'Job Openings'!$B$5:$I$1005,3,FALSE)),"")</f>
        <v/>
      </c>
      <c r="E921" s="100" t="str">
        <f>IFERROR(IF(VLOOKUP(B921,'Job Openings'!$B$5:$I$1005,5,FALSE)=0,"",VLOOKUP(B921,'Job Openings'!$B$5:$I$1005,5,FALSE)),"")</f>
        <v/>
      </c>
      <c r="F921" s="53"/>
      <c r="G921" s="53"/>
      <c r="H921" s="54"/>
      <c r="I921" s="53"/>
      <c r="J921" s="53"/>
      <c r="K921" s="53"/>
      <c r="L921" s="53"/>
      <c r="M921" s="53"/>
      <c r="N921" s="144"/>
      <c r="O921" s="141"/>
      <c r="P921" s="53"/>
      <c r="Q921" s="53"/>
      <c r="R921" s="53"/>
      <c r="S921" s="89"/>
    </row>
    <row r="922" spans="2:19" ht="15" customHeight="1" x14ac:dyDescent="0.2">
      <c r="B922" s="143"/>
      <c r="C922" s="100" t="str">
        <f>IFERROR(IF(VLOOKUP(B922,'Job Openings'!$B$5:$I$1005,2,FALSE)=0,"",VLOOKUP(B922,'Job Openings'!$B$5:$I$1005,2,FALSE)),"")</f>
        <v/>
      </c>
      <c r="D922" s="100" t="str">
        <f>IFERROR(IF(VLOOKUP(B922,'Job Openings'!$B$5:$I$1005,3,FALSE)=0,"",VLOOKUP(B922,'Job Openings'!$B$5:$I$1005,3,FALSE)),"")</f>
        <v/>
      </c>
      <c r="E922" s="100" t="str">
        <f>IFERROR(IF(VLOOKUP(B922,'Job Openings'!$B$5:$I$1005,5,FALSE)=0,"",VLOOKUP(B922,'Job Openings'!$B$5:$I$1005,5,FALSE)),"")</f>
        <v/>
      </c>
      <c r="F922" s="53"/>
      <c r="G922" s="53"/>
      <c r="H922" s="54"/>
      <c r="I922" s="53"/>
      <c r="J922" s="53"/>
      <c r="K922" s="53"/>
      <c r="L922" s="53"/>
      <c r="M922" s="53"/>
      <c r="N922" s="144"/>
      <c r="O922" s="141"/>
      <c r="P922" s="53"/>
      <c r="Q922" s="53"/>
      <c r="R922" s="53"/>
      <c r="S922" s="89"/>
    </row>
    <row r="923" spans="2:19" ht="15" customHeight="1" x14ac:dyDescent="0.2">
      <c r="B923" s="143"/>
      <c r="C923" s="100" t="str">
        <f>IFERROR(IF(VLOOKUP(B923,'Job Openings'!$B$5:$I$1005,2,FALSE)=0,"",VLOOKUP(B923,'Job Openings'!$B$5:$I$1005,2,FALSE)),"")</f>
        <v/>
      </c>
      <c r="D923" s="100" t="str">
        <f>IFERROR(IF(VLOOKUP(B923,'Job Openings'!$B$5:$I$1005,3,FALSE)=0,"",VLOOKUP(B923,'Job Openings'!$B$5:$I$1005,3,FALSE)),"")</f>
        <v/>
      </c>
      <c r="E923" s="100" t="str">
        <f>IFERROR(IF(VLOOKUP(B923,'Job Openings'!$B$5:$I$1005,5,FALSE)=0,"",VLOOKUP(B923,'Job Openings'!$B$5:$I$1005,5,FALSE)),"")</f>
        <v/>
      </c>
      <c r="F923" s="53"/>
      <c r="G923" s="53"/>
      <c r="H923" s="54"/>
      <c r="I923" s="53"/>
      <c r="J923" s="53"/>
      <c r="K923" s="53"/>
      <c r="L923" s="53"/>
      <c r="M923" s="53"/>
      <c r="N923" s="144"/>
      <c r="O923" s="141"/>
      <c r="P923" s="53"/>
      <c r="Q923" s="53"/>
      <c r="R923" s="53"/>
      <c r="S923" s="89"/>
    </row>
    <row r="924" spans="2:19" ht="15" customHeight="1" x14ac:dyDescent="0.2">
      <c r="B924" s="143"/>
      <c r="C924" s="100" t="str">
        <f>IFERROR(IF(VLOOKUP(B924,'Job Openings'!$B$5:$I$1005,2,FALSE)=0,"",VLOOKUP(B924,'Job Openings'!$B$5:$I$1005,2,FALSE)),"")</f>
        <v/>
      </c>
      <c r="D924" s="100" t="str">
        <f>IFERROR(IF(VLOOKUP(B924,'Job Openings'!$B$5:$I$1005,3,FALSE)=0,"",VLOOKUP(B924,'Job Openings'!$B$5:$I$1005,3,FALSE)),"")</f>
        <v/>
      </c>
      <c r="E924" s="100" t="str">
        <f>IFERROR(IF(VLOOKUP(B924,'Job Openings'!$B$5:$I$1005,5,FALSE)=0,"",VLOOKUP(B924,'Job Openings'!$B$5:$I$1005,5,FALSE)),"")</f>
        <v/>
      </c>
      <c r="F924" s="53"/>
      <c r="G924" s="53"/>
      <c r="H924" s="54"/>
      <c r="I924" s="53"/>
      <c r="J924" s="53"/>
      <c r="K924" s="53"/>
      <c r="L924" s="53"/>
      <c r="M924" s="53"/>
      <c r="N924" s="144"/>
      <c r="O924" s="141"/>
      <c r="P924" s="53"/>
      <c r="Q924" s="53"/>
      <c r="R924" s="53"/>
      <c r="S924" s="89"/>
    </row>
    <row r="925" spans="2:19" ht="15" customHeight="1" x14ac:dyDescent="0.2">
      <c r="B925" s="143"/>
      <c r="C925" s="100" t="str">
        <f>IFERROR(IF(VLOOKUP(B925,'Job Openings'!$B$5:$I$1005,2,FALSE)=0,"",VLOOKUP(B925,'Job Openings'!$B$5:$I$1005,2,FALSE)),"")</f>
        <v/>
      </c>
      <c r="D925" s="100" t="str">
        <f>IFERROR(IF(VLOOKUP(B925,'Job Openings'!$B$5:$I$1005,3,FALSE)=0,"",VLOOKUP(B925,'Job Openings'!$B$5:$I$1005,3,FALSE)),"")</f>
        <v/>
      </c>
      <c r="E925" s="100" t="str">
        <f>IFERROR(IF(VLOOKUP(B925,'Job Openings'!$B$5:$I$1005,5,FALSE)=0,"",VLOOKUP(B925,'Job Openings'!$B$5:$I$1005,5,FALSE)),"")</f>
        <v/>
      </c>
      <c r="F925" s="53"/>
      <c r="G925" s="53"/>
      <c r="H925" s="54"/>
      <c r="I925" s="53"/>
      <c r="J925" s="53"/>
      <c r="K925" s="53"/>
      <c r="L925" s="53"/>
      <c r="M925" s="53"/>
      <c r="N925" s="144"/>
      <c r="O925" s="141"/>
      <c r="P925" s="53"/>
      <c r="Q925" s="53"/>
      <c r="R925" s="53"/>
      <c r="S925" s="89"/>
    </row>
    <row r="926" spans="2:19" ht="15" customHeight="1" x14ac:dyDescent="0.2">
      <c r="B926" s="143"/>
      <c r="C926" s="100" t="str">
        <f>IFERROR(IF(VLOOKUP(B926,'Job Openings'!$B$5:$I$1005,2,FALSE)=0,"",VLOOKUP(B926,'Job Openings'!$B$5:$I$1005,2,FALSE)),"")</f>
        <v/>
      </c>
      <c r="D926" s="100" t="str">
        <f>IFERROR(IF(VLOOKUP(B926,'Job Openings'!$B$5:$I$1005,3,FALSE)=0,"",VLOOKUP(B926,'Job Openings'!$B$5:$I$1005,3,FALSE)),"")</f>
        <v/>
      </c>
      <c r="E926" s="100" t="str">
        <f>IFERROR(IF(VLOOKUP(B926,'Job Openings'!$B$5:$I$1005,5,FALSE)=0,"",VLOOKUP(B926,'Job Openings'!$B$5:$I$1005,5,FALSE)),"")</f>
        <v/>
      </c>
      <c r="F926" s="53"/>
      <c r="G926" s="53"/>
      <c r="H926" s="54"/>
      <c r="I926" s="53"/>
      <c r="J926" s="53"/>
      <c r="K926" s="53"/>
      <c r="L926" s="53"/>
      <c r="M926" s="53"/>
      <c r="N926" s="144"/>
      <c r="O926" s="141"/>
      <c r="P926" s="53"/>
      <c r="Q926" s="53"/>
      <c r="R926" s="53"/>
      <c r="S926" s="89"/>
    </row>
    <row r="927" spans="2:19" ht="15" customHeight="1" x14ac:dyDescent="0.2">
      <c r="B927" s="143"/>
      <c r="C927" s="100" t="str">
        <f>IFERROR(IF(VLOOKUP(B927,'Job Openings'!$B$5:$I$1005,2,FALSE)=0,"",VLOOKUP(B927,'Job Openings'!$B$5:$I$1005,2,FALSE)),"")</f>
        <v/>
      </c>
      <c r="D927" s="100" t="str">
        <f>IFERROR(IF(VLOOKUP(B927,'Job Openings'!$B$5:$I$1005,3,FALSE)=0,"",VLOOKUP(B927,'Job Openings'!$B$5:$I$1005,3,FALSE)),"")</f>
        <v/>
      </c>
      <c r="E927" s="100" t="str">
        <f>IFERROR(IF(VLOOKUP(B927,'Job Openings'!$B$5:$I$1005,5,FALSE)=0,"",VLOOKUP(B927,'Job Openings'!$B$5:$I$1005,5,FALSE)),"")</f>
        <v/>
      </c>
      <c r="F927" s="53"/>
      <c r="G927" s="53"/>
      <c r="H927" s="54"/>
      <c r="I927" s="53"/>
      <c r="J927" s="53"/>
      <c r="K927" s="53"/>
      <c r="L927" s="53"/>
      <c r="M927" s="53"/>
      <c r="N927" s="144"/>
      <c r="O927" s="141"/>
      <c r="P927" s="53"/>
      <c r="Q927" s="53"/>
      <c r="R927" s="53"/>
      <c r="S927" s="89"/>
    </row>
    <row r="928" spans="2:19" ht="15" customHeight="1" x14ac:dyDescent="0.2">
      <c r="B928" s="143"/>
      <c r="C928" s="100" t="str">
        <f>IFERROR(IF(VLOOKUP(B928,'Job Openings'!$B$5:$I$1005,2,FALSE)=0,"",VLOOKUP(B928,'Job Openings'!$B$5:$I$1005,2,FALSE)),"")</f>
        <v/>
      </c>
      <c r="D928" s="100" t="str">
        <f>IFERROR(IF(VLOOKUP(B928,'Job Openings'!$B$5:$I$1005,3,FALSE)=0,"",VLOOKUP(B928,'Job Openings'!$B$5:$I$1005,3,FALSE)),"")</f>
        <v/>
      </c>
      <c r="E928" s="100" t="str">
        <f>IFERROR(IF(VLOOKUP(B928,'Job Openings'!$B$5:$I$1005,5,FALSE)=0,"",VLOOKUP(B928,'Job Openings'!$B$5:$I$1005,5,FALSE)),"")</f>
        <v/>
      </c>
      <c r="F928" s="53"/>
      <c r="G928" s="53"/>
      <c r="H928" s="54"/>
      <c r="I928" s="53"/>
      <c r="J928" s="53"/>
      <c r="K928" s="53"/>
      <c r="L928" s="53"/>
      <c r="M928" s="53"/>
      <c r="N928" s="144"/>
      <c r="O928" s="141"/>
      <c r="P928" s="53"/>
      <c r="Q928" s="53"/>
      <c r="R928" s="53"/>
      <c r="S928" s="89"/>
    </row>
    <row r="929" spans="2:19" ht="15" customHeight="1" x14ac:dyDescent="0.2">
      <c r="B929" s="143"/>
      <c r="C929" s="100" t="str">
        <f>IFERROR(IF(VLOOKUP(B929,'Job Openings'!$B$5:$I$1005,2,FALSE)=0,"",VLOOKUP(B929,'Job Openings'!$B$5:$I$1005,2,FALSE)),"")</f>
        <v/>
      </c>
      <c r="D929" s="100" t="str">
        <f>IFERROR(IF(VLOOKUP(B929,'Job Openings'!$B$5:$I$1005,3,FALSE)=0,"",VLOOKUP(B929,'Job Openings'!$B$5:$I$1005,3,FALSE)),"")</f>
        <v/>
      </c>
      <c r="E929" s="100" t="str">
        <f>IFERROR(IF(VLOOKUP(B929,'Job Openings'!$B$5:$I$1005,5,FALSE)=0,"",VLOOKUP(B929,'Job Openings'!$B$5:$I$1005,5,FALSE)),"")</f>
        <v/>
      </c>
      <c r="F929" s="53"/>
      <c r="G929" s="53"/>
      <c r="H929" s="54"/>
      <c r="I929" s="53"/>
      <c r="J929" s="53"/>
      <c r="K929" s="53"/>
      <c r="L929" s="53"/>
      <c r="M929" s="53"/>
      <c r="N929" s="144"/>
      <c r="O929" s="141"/>
      <c r="P929" s="53"/>
      <c r="Q929" s="53"/>
      <c r="R929" s="53"/>
      <c r="S929" s="89"/>
    </row>
    <row r="930" spans="2:19" ht="15" customHeight="1" x14ac:dyDescent="0.2">
      <c r="B930" s="143"/>
      <c r="C930" s="100" t="str">
        <f>IFERROR(IF(VLOOKUP(B930,'Job Openings'!$B$5:$I$1005,2,FALSE)=0,"",VLOOKUP(B930,'Job Openings'!$B$5:$I$1005,2,FALSE)),"")</f>
        <v/>
      </c>
      <c r="D930" s="100" t="str">
        <f>IFERROR(IF(VLOOKUP(B930,'Job Openings'!$B$5:$I$1005,3,FALSE)=0,"",VLOOKUP(B930,'Job Openings'!$B$5:$I$1005,3,FALSE)),"")</f>
        <v/>
      </c>
      <c r="E930" s="100" t="str">
        <f>IFERROR(IF(VLOOKUP(B930,'Job Openings'!$B$5:$I$1005,5,FALSE)=0,"",VLOOKUP(B930,'Job Openings'!$B$5:$I$1005,5,FALSE)),"")</f>
        <v/>
      </c>
      <c r="F930" s="53"/>
      <c r="G930" s="53"/>
      <c r="H930" s="54"/>
      <c r="I930" s="53"/>
      <c r="J930" s="53"/>
      <c r="K930" s="53"/>
      <c r="L930" s="53"/>
      <c r="M930" s="53"/>
      <c r="N930" s="144"/>
      <c r="O930" s="141"/>
      <c r="P930" s="53"/>
      <c r="Q930" s="53"/>
      <c r="R930" s="53"/>
      <c r="S930" s="89"/>
    </row>
    <row r="931" spans="2:19" ht="15" customHeight="1" x14ac:dyDescent="0.2">
      <c r="B931" s="143"/>
      <c r="C931" s="100" t="str">
        <f>IFERROR(IF(VLOOKUP(B931,'Job Openings'!$B$5:$I$1005,2,FALSE)=0,"",VLOOKUP(B931,'Job Openings'!$B$5:$I$1005,2,FALSE)),"")</f>
        <v/>
      </c>
      <c r="D931" s="100" t="str">
        <f>IFERROR(IF(VLOOKUP(B931,'Job Openings'!$B$5:$I$1005,3,FALSE)=0,"",VLOOKUP(B931,'Job Openings'!$B$5:$I$1005,3,FALSE)),"")</f>
        <v/>
      </c>
      <c r="E931" s="100" t="str">
        <f>IFERROR(IF(VLOOKUP(B931,'Job Openings'!$B$5:$I$1005,5,FALSE)=0,"",VLOOKUP(B931,'Job Openings'!$B$5:$I$1005,5,FALSE)),"")</f>
        <v/>
      </c>
      <c r="F931" s="53"/>
      <c r="G931" s="53"/>
      <c r="H931" s="54"/>
      <c r="I931" s="53"/>
      <c r="J931" s="53"/>
      <c r="K931" s="53"/>
      <c r="L931" s="53"/>
      <c r="M931" s="53"/>
      <c r="N931" s="144"/>
      <c r="O931" s="141"/>
      <c r="P931" s="53"/>
      <c r="Q931" s="53"/>
      <c r="R931" s="53"/>
      <c r="S931" s="89"/>
    </row>
    <row r="932" spans="2:19" ht="15" customHeight="1" x14ac:dyDescent="0.2">
      <c r="B932" s="143"/>
      <c r="C932" s="100" t="str">
        <f>IFERROR(IF(VLOOKUP(B932,'Job Openings'!$B$5:$I$1005,2,FALSE)=0,"",VLOOKUP(B932,'Job Openings'!$B$5:$I$1005,2,FALSE)),"")</f>
        <v/>
      </c>
      <c r="D932" s="100" t="str">
        <f>IFERROR(IF(VLOOKUP(B932,'Job Openings'!$B$5:$I$1005,3,FALSE)=0,"",VLOOKUP(B932,'Job Openings'!$B$5:$I$1005,3,FALSE)),"")</f>
        <v/>
      </c>
      <c r="E932" s="100" t="str">
        <f>IFERROR(IF(VLOOKUP(B932,'Job Openings'!$B$5:$I$1005,5,FALSE)=0,"",VLOOKUP(B932,'Job Openings'!$B$5:$I$1005,5,FALSE)),"")</f>
        <v/>
      </c>
      <c r="F932" s="53"/>
      <c r="G932" s="53"/>
      <c r="H932" s="54"/>
      <c r="I932" s="53"/>
      <c r="J932" s="53"/>
      <c r="K932" s="53"/>
      <c r="L932" s="53"/>
      <c r="M932" s="53"/>
      <c r="N932" s="144"/>
      <c r="O932" s="141"/>
      <c r="P932" s="53"/>
      <c r="Q932" s="53"/>
      <c r="R932" s="53"/>
      <c r="S932" s="89"/>
    </row>
    <row r="933" spans="2:19" ht="15" customHeight="1" x14ac:dyDescent="0.2">
      <c r="B933" s="143"/>
      <c r="C933" s="100" t="str">
        <f>IFERROR(IF(VLOOKUP(B933,'Job Openings'!$B$5:$I$1005,2,FALSE)=0,"",VLOOKUP(B933,'Job Openings'!$B$5:$I$1005,2,FALSE)),"")</f>
        <v/>
      </c>
      <c r="D933" s="100" t="str">
        <f>IFERROR(IF(VLOOKUP(B933,'Job Openings'!$B$5:$I$1005,3,FALSE)=0,"",VLOOKUP(B933,'Job Openings'!$B$5:$I$1005,3,FALSE)),"")</f>
        <v/>
      </c>
      <c r="E933" s="100" t="str">
        <f>IFERROR(IF(VLOOKUP(B933,'Job Openings'!$B$5:$I$1005,5,FALSE)=0,"",VLOOKUP(B933,'Job Openings'!$B$5:$I$1005,5,FALSE)),"")</f>
        <v/>
      </c>
      <c r="F933" s="53"/>
      <c r="G933" s="53"/>
      <c r="H933" s="54"/>
      <c r="I933" s="53"/>
      <c r="J933" s="53"/>
      <c r="K933" s="53"/>
      <c r="L933" s="53"/>
      <c r="M933" s="53"/>
      <c r="N933" s="144"/>
      <c r="O933" s="141"/>
      <c r="P933" s="53"/>
      <c r="Q933" s="53"/>
      <c r="R933" s="53"/>
      <c r="S933" s="89"/>
    </row>
    <row r="934" spans="2:19" ht="15" customHeight="1" x14ac:dyDescent="0.2">
      <c r="B934" s="143"/>
      <c r="C934" s="100" t="str">
        <f>IFERROR(IF(VLOOKUP(B934,'Job Openings'!$B$5:$I$1005,2,FALSE)=0,"",VLOOKUP(B934,'Job Openings'!$B$5:$I$1005,2,FALSE)),"")</f>
        <v/>
      </c>
      <c r="D934" s="100" t="str">
        <f>IFERROR(IF(VLOOKUP(B934,'Job Openings'!$B$5:$I$1005,3,FALSE)=0,"",VLOOKUP(B934,'Job Openings'!$B$5:$I$1005,3,FALSE)),"")</f>
        <v/>
      </c>
      <c r="E934" s="100" t="str">
        <f>IFERROR(IF(VLOOKUP(B934,'Job Openings'!$B$5:$I$1005,5,FALSE)=0,"",VLOOKUP(B934,'Job Openings'!$B$5:$I$1005,5,FALSE)),"")</f>
        <v/>
      </c>
      <c r="F934" s="53"/>
      <c r="G934" s="53"/>
      <c r="H934" s="54"/>
      <c r="I934" s="53"/>
      <c r="J934" s="53"/>
      <c r="K934" s="53"/>
      <c r="L934" s="53"/>
      <c r="M934" s="53"/>
      <c r="N934" s="144"/>
      <c r="O934" s="141"/>
      <c r="P934" s="53"/>
      <c r="Q934" s="53"/>
      <c r="R934" s="53"/>
      <c r="S934" s="89"/>
    </row>
    <row r="935" spans="2:19" ht="15" customHeight="1" x14ac:dyDescent="0.2">
      <c r="B935" s="143"/>
      <c r="C935" s="100" t="str">
        <f>IFERROR(IF(VLOOKUP(B935,'Job Openings'!$B$5:$I$1005,2,FALSE)=0,"",VLOOKUP(B935,'Job Openings'!$B$5:$I$1005,2,FALSE)),"")</f>
        <v/>
      </c>
      <c r="D935" s="100" t="str">
        <f>IFERROR(IF(VLOOKUP(B935,'Job Openings'!$B$5:$I$1005,3,FALSE)=0,"",VLOOKUP(B935,'Job Openings'!$B$5:$I$1005,3,FALSE)),"")</f>
        <v/>
      </c>
      <c r="E935" s="100" t="str">
        <f>IFERROR(IF(VLOOKUP(B935,'Job Openings'!$B$5:$I$1005,5,FALSE)=0,"",VLOOKUP(B935,'Job Openings'!$B$5:$I$1005,5,FALSE)),"")</f>
        <v/>
      </c>
      <c r="F935" s="53"/>
      <c r="G935" s="53"/>
      <c r="H935" s="54"/>
      <c r="I935" s="53"/>
      <c r="J935" s="53"/>
      <c r="K935" s="53"/>
      <c r="L935" s="53"/>
      <c r="M935" s="53"/>
      <c r="N935" s="144"/>
      <c r="O935" s="141"/>
      <c r="P935" s="53"/>
      <c r="Q935" s="53"/>
      <c r="R935" s="53"/>
      <c r="S935" s="89"/>
    </row>
    <row r="936" spans="2:19" ht="15" customHeight="1" x14ac:dyDescent="0.2">
      <c r="B936" s="143"/>
      <c r="C936" s="100" t="str">
        <f>IFERROR(IF(VLOOKUP(B936,'Job Openings'!$B$5:$I$1005,2,FALSE)=0,"",VLOOKUP(B936,'Job Openings'!$B$5:$I$1005,2,FALSE)),"")</f>
        <v/>
      </c>
      <c r="D936" s="100" t="str">
        <f>IFERROR(IF(VLOOKUP(B936,'Job Openings'!$B$5:$I$1005,3,FALSE)=0,"",VLOOKUP(B936,'Job Openings'!$B$5:$I$1005,3,FALSE)),"")</f>
        <v/>
      </c>
      <c r="E936" s="100" t="str">
        <f>IFERROR(IF(VLOOKUP(B936,'Job Openings'!$B$5:$I$1005,5,FALSE)=0,"",VLOOKUP(B936,'Job Openings'!$B$5:$I$1005,5,FALSE)),"")</f>
        <v/>
      </c>
      <c r="F936" s="53"/>
      <c r="G936" s="53"/>
      <c r="H936" s="54"/>
      <c r="I936" s="53"/>
      <c r="J936" s="53"/>
      <c r="K936" s="53"/>
      <c r="L936" s="53"/>
      <c r="M936" s="53"/>
      <c r="N936" s="144"/>
      <c r="O936" s="141"/>
      <c r="P936" s="53"/>
      <c r="Q936" s="53"/>
      <c r="R936" s="53"/>
      <c r="S936" s="89"/>
    </row>
    <row r="937" spans="2:19" ht="15" customHeight="1" x14ac:dyDescent="0.2">
      <c r="B937" s="143"/>
      <c r="C937" s="100" t="str">
        <f>IFERROR(IF(VLOOKUP(B937,'Job Openings'!$B$5:$I$1005,2,FALSE)=0,"",VLOOKUP(B937,'Job Openings'!$B$5:$I$1005,2,FALSE)),"")</f>
        <v/>
      </c>
      <c r="D937" s="100" t="str">
        <f>IFERROR(IF(VLOOKUP(B937,'Job Openings'!$B$5:$I$1005,3,FALSE)=0,"",VLOOKUP(B937,'Job Openings'!$B$5:$I$1005,3,FALSE)),"")</f>
        <v/>
      </c>
      <c r="E937" s="100" t="str">
        <f>IFERROR(IF(VLOOKUP(B937,'Job Openings'!$B$5:$I$1005,5,FALSE)=0,"",VLOOKUP(B937,'Job Openings'!$B$5:$I$1005,5,FALSE)),"")</f>
        <v/>
      </c>
      <c r="F937" s="53"/>
      <c r="G937" s="53"/>
      <c r="H937" s="54"/>
      <c r="I937" s="53"/>
      <c r="J937" s="53"/>
      <c r="K937" s="53"/>
      <c r="L937" s="53"/>
      <c r="M937" s="53"/>
      <c r="N937" s="144"/>
      <c r="O937" s="141"/>
      <c r="P937" s="53"/>
      <c r="Q937" s="53"/>
      <c r="R937" s="53"/>
      <c r="S937" s="89"/>
    </row>
    <row r="938" spans="2:19" ht="15" customHeight="1" x14ac:dyDescent="0.2">
      <c r="B938" s="143"/>
      <c r="C938" s="100" t="str">
        <f>IFERROR(IF(VLOOKUP(B938,'Job Openings'!$B$5:$I$1005,2,FALSE)=0,"",VLOOKUP(B938,'Job Openings'!$B$5:$I$1005,2,FALSE)),"")</f>
        <v/>
      </c>
      <c r="D938" s="100" t="str">
        <f>IFERROR(IF(VLOOKUP(B938,'Job Openings'!$B$5:$I$1005,3,FALSE)=0,"",VLOOKUP(B938,'Job Openings'!$B$5:$I$1005,3,FALSE)),"")</f>
        <v/>
      </c>
      <c r="E938" s="100" t="str">
        <f>IFERROR(IF(VLOOKUP(B938,'Job Openings'!$B$5:$I$1005,5,FALSE)=0,"",VLOOKUP(B938,'Job Openings'!$B$5:$I$1005,5,FALSE)),"")</f>
        <v/>
      </c>
      <c r="F938" s="53"/>
      <c r="G938" s="53"/>
      <c r="H938" s="54"/>
      <c r="I938" s="53"/>
      <c r="J938" s="53"/>
      <c r="K938" s="53"/>
      <c r="L938" s="53"/>
      <c r="M938" s="53"/>
      <c r="N938" s="144"/>
      <c r="O938" s="141"/>
      <c r="P938" s="53"/>
      <c r="Q938" s="53"/>
      <c r="R938" s="53"/>
      <c r="S938" s="89"/>
    </row>
    <row r="939" spans="2:19" ht="15" customHeight="1" x14ac:dyDescent="0.2">
      <c r="B939" s="143"/>
      <c r="C939" s="100" t="str">
        <f>IFERROR(IF(VLOOKUP(B939,'Job Openings'!$B$5:$I$1005,2,FALSE)=0,"",VLOOKUP(B939,'Job Openings'!$B$5:$I$1005,2,FALSE)),"")</f>
        <v/>
      </c>
      <c r="D939" s="100" t="str">
        <f>IFERROR(IF(VLOOKUP(B939,'Job Openings'!$B$5:$I$1005,3,FALSE)=0,"",VLOOKUP(B939,'Job Openings'!$B$5:$I$1005,3,FALSE)),"")</f>
        <v/>
      </c>
      <c r="E939" s="100" t="str">
        <f>IFERROR(IF(VLOOKUP(B939,'Job Openings'!$B$5:$I$1005,5,FALSE)=0,"",VLOOKUP(B939,'Job Openings'!$B$5:$I$1005,5,FALSE)),"")</f>
        <v/>
      </c>
      <c r="F939" s="53"/>
      <c r="G939" s="53"/>
      <c r="H939" s="54"/>
      <c r="I939" s="53"/>
      <c r="J939" s="53"/>
      <c r="K939" s="53"/>
      <c r="L939" s="53"/>
      <c r="M939" s="53"/>
      <c r="N939" s="144"/>
      <c r="O939" s="141"/>
      <c r="P939" s="53"/>
      <c r="Q939" s="53"/>
      <c r="R939" s="53"/>
      <c r="S939" s="89"/>
    </row>
    <row r="940" spans="2:19" ht="15" customHeight="1" x14ac:dyDescent="0.2">
      <c r="B940" s="143"/>
      <c r="C940" s="100" t="str">
        <f>IFERROR(IF(VLOOKUP(B940,'Job Openings'!$B$5:$I$1005,2,FALSE)=0,"",VLOOKUP(B940,'Job Openings'!$B$5:$I$1005,2,FALSE)),"")</f>
        <v/>
      </c>
      <c r="D940" s="100" t="str">
        <f>IFERROR(IF(VLOOKUP(B940,'Job Openings'!$B$5:$I$1005,3,FALSE)=0,"",VLOOKUP(B940,'Job Openings'!$B$5:$I$1005,3,FALSE)),"")</f>
        <v/>
      </c>
      <c r="E940" s="100" t="str">
        <f>IFERROR(IF(VLOOKUP(B940,'Job Openings'!$B$5:$I$1005,5,FALSE)=0,"",VLOOKUP(B940,'Job Openings'!$B$5:$I$1005,5,FALSE)),"")</f>
        <v/>
      </c>
      <c r="F940" s="53"/>
      <c r="G940" s="53"/>
      <c r="H940" s="54"/>
      <c r="I940" s="53"/>
      <c r="J940" s="53"/>
      <c r="K940" s="53"/>
      <c r="L940" s="53"/>
      <c r="M940" s="53"/>
      <c r="N940" s="144"/>
      <c r="O940" s="141"/>
      <c r="P940" s="53"/>
      <c r="Q940" s="53"/>
      <c r="R940" s="53"/>
      <c r="S940" s="89"/>
    </row>
    <row r="941" spans="2:19" ht="15" customHeight="1" x14ac:dyDescent="0.2">
      <c r="B941" s="143"/>
      <c r="C941" s="100" t="str">
        <f>IFERROR(IF(VLOOKUP(B941,'Job Openings'!$B$5:$I$1005,2,FALSE)=0,"",VLOOKUP(B941,'Job Openings'!$B$5:$I$1005,2,FALSE)),"")</f>
        <v/>
      </c>
      <c r="D941" s="100" t="str">
        <f>IFERROR(IF(VLOOKUP(B941,'Job Openings'!$B$5:$I$1005,3,FALSE)=0,"",VLOOKUP(B941,'Job Openings'!$B$5:$I$1005,3,FALSE)),"")</f>
        <v/>
      </c>
      <c r="E941" s="100" t="str">
        <f>IFERROR(IF(VLOOKUP(B941,'Job Openings'!$B$5:$I$1005,5,FALSE)=0,"",VLOOKUP(B941,'Job Openings'!$B$5:$I$1005,5,FALSE)),"")</f>
        <v/>
      </c>
      <c r="F941" s="53"/>
      <c r="G941" s="53"/>
      <c r="H941" s="54"/>
      <c r="I941" s="53"/>
      <c r="J941" s="53"/>
      <c r="K941" s="53"/>
      <c r="L941" s="53"/>
      <c r="M941" s="53"/>
      <c r="N941" s="144"/>
      <c r="O941" s="141"/>
      <c r="P941" s="53"/>
      <c r="Q941" s="53"/>
      <c r="R941" s="53"/>
      <c r="S941" s="89"/>
    </row>
    <row r="942" spans="2:19" ht="15" customHeight="1" x14ac:dyDescent="0.2">
      <c r="B942" s="143"/>
      <c r="C942" s="100" t="str">
        <f>IFERROR(IF(VLOOKUP(B942,'Job Openings'!$B$5:$I$1005,2,FALSE)=0,"",VLOOKUP(B942,'Job Openings'!$B$5:$I$1005,2,FALSE)),"")</f>
        <v/>
      </c>
      <c r="D942" s="100" t="str">
        <f>IFERROR(IF(VLOOKUP(B942,'Job Openings'!$B$5:$I$1005,3,FALSE)=0,"",VLOOKUP(B942,'Job Openings'!$B$5:$I$1005,3,FALSE)),"")</f>
        <v/>
      </c>
      <c r="E942" s="100" t="str">
        <f>IFERROR(IF(VLOOKUP(B942,'Job Openings'!$B$5:$I$1005,5,FALSE)=0,"",VLOOKUP(B942,'Job Openings'!$B$5:$I$1005,5,FALSE)),"")</f>
        <v/>
      </c>
      <c r="F942" s="53"/>
      <c r="G942" s="53"/>
      <c r="H942" s="54"/>
      <c r="I942" s="53"/>
      <c r="J942" s="53"/>
      <c r="K942" s="53"/>
      <c r="L942" s="53"/>
      <c r="M942" s="53"/>
      <c r="N942" s="144"/>
      <c r="O942" s="141"/>
      <c r="P942" s="53"/>
      <c r="Q942" s="53"/>
      <c r="R942" s="53"/>
      <c r="S942" s="89"/>
    </row>
    <row r="943" spans="2:19" ht="15" customHeight="1" x14ac:dyDescent="0.2">
      <c r="B943" s="143"/>
      <c r="C943" s="100" t="str">
        <f>IFERROR(IF(VLOOKUP(B943,'Job Openings'!$B$5:$I$1005,2,FALSE)=0,"",VLOOKUP(B943,'Job Openings'!$B$5:$I$1005,2,FALSE)),"")</f>
        <v/>
      </c>
      <c r="D943" s="100" t="str">
        <f>IFERROR(IF(VLOOKUP(B943,'Job Openings'!$B$5:$I$1005,3,FALSE)=0,"",VLOOKUP(B943,'Job Openings'!$B$5:$I$1005,3,FALSE)),"")</f>
        <v/>
      </c>
      <c r="E943" s="100" t="str">
        <f>IFERROR(IF(VLOOKUP(B943,'Job Openings'!$B$5:$I$1005,5,FALSE)=0,"",VLOOKUP(B943,'Job Openings'!$B$5:$I$1005,5,FALSE)),"")</f>
        <v/>
      </c>
      <c r="F943" s="53"/>
      <c r="G943" s="53"/>
      <c r="H943" s="54"/>
      <c r="I943" s="53"/>
      <c r="J943" s="53"/>
      <c r="K943" s="53"/>
      <c r="L943" s="53"/>
      <c r="M943" s="53"/>
      <c r="N943" s="144"/>
      <c r="O943" s="141"/>
      <c r="P943" s="53"/>
      <c r="Q943" s="53"/>
      <c r="R943" s="53"/>
      <c r="S943" s="89"/>
    </row>
    <row r="944" spans="2:19" ht="15" customHeight="1" x14ac:dyDescent="0.2">
      <c r="B944" s="143"/>
      <c r="C944" s="100" t="str">
        <f>IFERROR(IF(VLOOKUP(B944,'Job Openings'!$B$5:$I$1005,2,FALSE)=0,"",VLOOKUP(B944,'Job Openings'!$B$5:$I$1005,2,FALSE)),"")</f>
        <v/>
      </c>
      <c r="D944" s="100" t="str">
        <f>IFERROR(IF(VLOOKUP(B944,'Job Openings'!$B$5:$I$1005,3,FALSE)=0,"",VLOOKUP(B944,'Job Openings'!$B$5:$I$1005,3,FALSE)),"")</f>
        <v/>
      </c>
      <c r="E944" s="100" t="str">
        <f>IFERROR(IF(VLOOKUP(B944,'Job Openings'!$B$5:$I$1005,5,FALSE)=0,"",VLOOKUP(B944,'Job Openings'!$B$5:$I$1005,5,FALSE)),"")</f>
        <v/>
      </c>
      <c r="F944" s="53"/>
      <c r="G944" s="53"/>
      <c r="H944" s="54"/>
      <c r="I944" s="53"/>
      <c r="J944" s="53"/>
      <c r="K944" s="53"/>
      <c r="L944" s="53"/>
      <c r="M944" s="53"/>
      <c r="N944" s="144"/>
      <c r="O944" s="141"/>
      <c r="P944" s="53"/>
      <c r="Q944" s="53"/>
      <c r="R944" s="53"/>
      <c r="S944" s="89"/>
    </row>
    <row r="945" spans="2:19" ht="15" customHeight="1" x14ac:dyDescent="0.2">
      <c r="B945" s="143"/>
      <c r="C945" s="100" t="str">
        <f>IFERROR(IF(VLOOKUP(B945,'Job Openings'!$B$5:$I$1005,2,FALSE)=0,"",VLOOKUP(B945,'Job Openings'!$B$5:$I$1005,2,FALSE)),"")</f>
        <v/>
      </c>
      <c r="D945" s="100" t="str">
        <f>IFERROR(IF(VLOOKUP(B945,'Job Openings'!$B$5:$I$1005,3,FALSE)=0,"",VLOOKUP(B945,'Job Openings'!$B$5:$I$1005,3,FALSE)),"")</f>
        <v/>
      </c>
      <c r="E945" s="100" t="str">
        <f>IFERROR(IF(VLOOKUP(B945,'Job Openings'!$B$5:$I$1005,5,FALSE)=0,"",VLOOKUP(B945,'Job Openings'!$B$5:$I$1005,5,FALSE)),"")</f>
        <v/>
      </c>
      <c r="F945" s="53"/>
      <c r="G945" s="53"/>
      <c r="H945" s="54"/>
      <c r="I945" s="53"/>
      <c r="J945" s="53"/>
      <c r="K945" s="53"/>
      <c r="L945" s="53"/>
      <c r="M945" s="53"/>
      <c r="N945" s="144"/>
      <c r="O945" s="141"/>
      <c r="P945" s="53"/>
      <c r="Q945" s="53"/>
      <c r="R945" s="53"/>
      <c r="S945" s="89"/>
    </row>
    <row r="946" spans="2:19" ht="15" customHeight="1" x14ac:dyDescent="0.2">
      <c r="B946" s="143"/>
      <c r="C946" s="100" t="str">
        <f>IFERROR(IF(VLOOKUP(B946,'Job Openings'!$B$5:$I$1005,2,FALSE)=0,"",VLOOKUP(B946,'Job Openings'!$B$5:$I$1005,2,FALSE)),"")</f>
        <v/>
      </c>
      <c r="D946" s="100" t="str">
        <f>IFERROR(IF(VLOOKUP(B946,'Job Openings'!$B$5:$I$1005,3,FALSE)=0,"",VLOOKUP(B946,'Job Openings'!$B$5:$I$1005,3,FALSE)),"")</f>
        <v/>
      </c>
      <c r="E946" s="100" t="str">
        <f>IFERROR(IF(VLOOKUP(B946,'Job Openings'!$B$5:$I$1005,5,FALSE)=0,"",VLOOKUP(B946,'Job Openings'!$B$5:$I$1005,5,FALSE)),"")</f>
        <v/>
      </c>
      <c r="F946" s="53"/>
      <c r="G946" s="53"/>
      <c r="H946" s="54"/>
      <c r="I946" s="53"/>
      <c r="J946" s="53"/>
      <c r="K946" s="53"/>
      <c r="L946" s="53"/>
      <c r="M946" s="53"/>
      <c r="N946" s="144"/>
      <c r="O946" s="141"/>
      <c r="P946" s="53"/>
      <c r="Q946" s="53"/>
      <c r="R946" s="53"/>
      <c r="S946" s="89"/>
    </row>
    <row r="947" spans="2:19" ht="15" customHeight="1" x14ac:dyDescent="0.2">
      <c r="B947" s="143"/>
      <c r="C947" s="100" t="str">
        <f>IFERROR(IF(VLOOKUP(B947,'Job Openings'!$B$5:$I$1005,2,FALSE)=0,"",VLOOKUP(B947,'Job Openings'!$B$5:$I$1005,2,FALSE)),"")</f>
        <v/>
      </c>
      <c r="D947" s="100" t="str">
        <f>IFERROR(IF(VLOOKUP(B947,'Job Openings'!$B$5:$I$1005,3,FALSE)=0,"",VLOOKUP(B947,'Job Openings'!$B$5:$I$1005,3,FALSE)),"")</f>
        <v/>
      </c>
      <c r="E947" s="100" t="str">
        <f>IFERROR(IF(VLOOKUP(B947,'Job Openings'!$B$5:$I$1005,5,FALSE)=0,"",VLOOKUP(B947,'Job Openings'!$B$5:$I$1005,5,FALSE)),"")</f>
        <v/>
      </c>
      <c r="F947" s="53"/>
      <c r="G947" s="53"/>
      <c r="H947" s="54"/>
      <c r="I947" s="53"/>
      <c r="J947" s="53"/>
      <c r="K947" s="53"/>
      <c r="L947" s="53"/>
      <c r="M947" s="53"/>
      <c r="N947" s="144"/>
      <c r="O947" s="141"/>
      <c r="P947" s="53"/>
      <c r="Q947" s="53"/>
      <c r="R947" s="53"/>
      <c r="S947" s="89"/>
    </row>
    <row r="948" spans="2:19" ht="15" customHeight="1" x14ac:dyDescent="0.2">
      <c r="B948" s="143"/>
      <c r="C948" s="100" t="str">
        <f>IFERROR(IF(VLOOKUP(B948,'Job Openings'!$B$5:$I$1005,2,FALSE)=0,"",VLOOKUP(B948,'Job Openings'!$B$5:$I$1005,2,FALSE)),"")</f>
        <v/>
      </c>
      <c r="D948" s="100" t="str">
        <f>IFERROR(IF(VLOOKUP(B948,'Job Openings'!$B$5:$I$1005,3,FALSE)=0,"",VLOOKUP(B948,'Job Openings'!$B$5:$I$1005,3,FALSE)),"")</f>
        <v/>
      </c>
      <c r="E948" s="100" t="str">
        <f>IFERROR(IF(VLOOKUP(B948,'Job Openings'!$B$5:$I$1005,5,FALSE)=0,"",VLOOKUP(B948,'Job Openings'!$B$5:$I$1005,5,FALSE)),"")</f>
        <v/>
      </c>
      <c r="F948" s="53"/>
      <c r="G948" s="53"/>
      <c r="H948" s="54"/>
      <c r="I948" s="53"/>
      <c r="J948" s="53"/>
      <c r="K948" s="53"/>
      <c r="L948" s="53"/>
      <c r="M948" s="53"/>
      <c r="N948" s="144"/>
      <c r="O948" s="141"/>
      <c r="P948" s="53"/>
      <c r="Q948" s="53"/>
      <c r="R948" s="53"/>
      <c r="S948" s="89"/>
    </row>
    <row r="949" spans="2:19" ht="15" customHeight="1" x14ac:dyDescent="0.2">
      <c r="B949" s="143"/>
      <c r="C949" s="100" t="str">
        <f>IFERROR(IF(VLOOKUP(B949,'Job Openings'!$B$5:$I$1005,2,FALSE)=0,"",VLOOKUP(B949,'Job Openings'!$B$5:$I$1005,2,FALSE)),"")</f>
        <v/>
      </c>
      <c r="D949" s="100" t="str">
        <f>IFERROR(IF(VLOOKUP(B949,'Job Openings'!$B$5:$I$1005,3,FALSE)=0,"",VLOOKUP(B949,'Job Openings'!$B$5:$I$1005,3,FALSE)),"")</f>
        <v/>
      </c>
      <c r="E949" s="100" t="str">
        <f>IFERROR(IF(VLOOKUP(B949,'Job Openings'!$B$5:$I$1005,5,FALSE)=0,"",VLOOKUP(B949,'Job Openings'!$B$5:$I$1005,5,FALSE)),"")</f>
        <v/>
      </c>
      <c r="F949" s="53"/>
      <c r="G949" s="53"/>
      <c r="H949" s="54"/>
      <c r="I949" s="53"/>
      <c r="J949" s="53"/>
      <c r="K949" s="53"/>
      <c r="L949" s="53"/>
      <c r="M949" s="53"/>
      <c r="N949" s="144"/>
      <c r="O949" s="141"/>
      <c r="P949" s="53"/>
      <c r="Q949" s="53"/>
      <c r="R949" s="53"/>
      <c r="S949" s="89"/>
    </row>
    <row r="950" spans="2:19" ht="15" customHeight="1" x14ac:dyDescent="0.2">
      <c r="B950" s="143"/>
      <c r="C950" s="100" t="str">
        <f>IFERROR(IF(VLOOKUP(B950,'Job Openings'!$B$5:$I$1005,2,FALSE)=0,"",VLOOKUP(B950,'Job Openings'!$B$5:$I$1005,2,FALSE)),"")</f>
        <v/>
      </c>
      <c r="D950" s="100" t="str">
        <f>IFERROR(IF(VLOOKUP(B950,'Job Openings'!$B$5:$I$1005,3,FALSE)=0,"",VLOOKUP(B950,'Job Openings'!$B$5:$I$1005,3,FALSE)),"")</f>
        <v/>
      </c>
      <c r="E950" s="100" t="str">
        <f>IFERROR(IF(VLOOKUP(B950,'Job Openings'!$B$5:$I$1005,5,FALSE)=0,"",VLOOKUP(B950,'Job Openings'!$B$5:$I$1005,5,FALSE)),"")</f>
        <v/>
      </c>
      <c r="F950" s="53"/>
      <c r="G950" s="53"/>
      <c r="H950" s="54"/>
      <c r="I950" s="53"/>
      <c r="J950" s="53"/>
      <c r="K950" s="53"/>
      <c r="L950" s="53"/>
      <c r="M950" s="53"/>
      <c r="N950" s="144"/>
      <c r="O950" s="141"/>
      <c r="P950" s="53"/>
      <c r="Q950" s="53"/>
      <c r="R950" s="53"/>
      <c r="S950" s="89"/>
    </row>
    <row r="951" spans="2:19" ht="15" customHeight="1" x14ac:dyDescent="0.2">
      <c r="B951" s="143"/>
      <c r="C951" s="100" t="str">
        <f>IFERROR(IF(VLOOKUP(B951,'Job Openings'!$B$5:$I$1005,2,FALSE)=0,"",VLOOKUP(B951,'Job Openings'!$B$5:$I$1005,2,FALSE)),"")</f>
        <v/>
      </c>
      <c r="D951" s="100" t="str">
        <f>IFERROR(IF(VLOOKUP(B951,'Job Openings'!$B$5:$I$1005,3,FALSE)=0,"",VLOOKUP(B951,'Job Openings'!$B$5:$I$1005,3,FALSE)),"")</f>
        <v/>
      </c>
      <c r="E951" s="100" t="str">
        <f>IFERROR(IF(VLOOKUP(B951,'Job Openings'!$B$5:$I$1005,5,FALSE)=0,"",VLOOKUP(B951,'Job Openings'!$B$5:$I$1005,5,FALSE)),"")</f>
        <v/>
      </c>
      <c r="F951" s="53"/>
      <c r="G951" s="53"/>
      <c r="H951" s="54"/>
      <c r="I951" s="53"/>
      <c r="J951" s="53"/>
      <c r="K951" s="53"/>
      <c r="L951" s="53"/>
      <c r="M951" s="53"/>
      <c r="N951" s="144"/>
      <c r="O951" s="141"/>
      <c r="P951" s="53"/>
      <c r="Q951" s="53"/>
      <c r="R951" s="53"/>
      <c r="S951" s="89"/>
    </row>
    <row r="952" spans="2:19" ht="15" customHeight="1" x14ac:dyDescent="0.2">
      <c r="B952" s="143"/>
      <c r="C952" s="100" t="str">
        <f>IFERROR(IF(VLOOKUP(B952,'Job Openings'!$B$5:$I$1005,2,FALSE)=0,"",VLOOKUP(B952,'Job Openings'!$B$5:$I$1005,2,FALSE)),"")</f>
        <v/>
      </c>
      <c r="D952" s="100" t="str">
        <f>IFERROR(IF(VLOOKUP(B952,'Job Openings'!$B$5:$I$1005,3,FALSE)=0,"",VLOOKUP(B952,'Job Openings'!$B$5:$I$1005,3,FALSE)),"")</f>
        <v/>
      </c>
      <c r="E952" s="100" t="str">
        <f>IFERROR(IF(VLOOKUP(B952,'Job Openings'!$B$5:$I$1005,5,FALSE)=0,"",VLOOKUP(B952,'Job Openings'!$B$5:$I$1005,5,FALSE)),"")</f>
        <v/>
      </c>
      <c r="F952" s="53"/>
      <c r="G952" s="53"/>
      <c r="H952" s="54"/>
      <c r="I952" s="53"/>
      <c r="J952" s="53"/>
      <c r="K952" s="53"/>
      <c r="L952" s="53"/>
      <c r="M952" s="53"/>
      <c r="N952" s="144"/>
      <c r="O952" s="141"/>
      <c r="P952" s="53"/>
      <c r="Q952" s="53"/>
      <c r="R952" s="53"/>
      <c r="S952" s="89"/>
    </row>
    <row r="953" spans="2:19" ht="15" customHeight="1" x14ac:dyDescent="0.2">
      <c r="B953" s="143"/>
      <c r="C953" s="100" t="str">
        <f>IFERROR(IF(VLOOKUP(B953,'Job Openings'!$B$5:$I$1005,2,FALSE)=0,"",VLOOKUP(B953,'Job Openings'!$B$5:$I$1005,2,FALSE)),"")</f>
        <v/>
      </c>
      <c r="D953" s="100" t="str">
        <f>IFERROR(IF(VLOOKUP(B953,'Job Openings'!$B$5:$I$1005,3,FALSE)=0,"",VLOOKUP(B953,'Job Openings'!$B$5:$I$1005,3,FALSE)),"")</f>
        <v/>
      </c>
      <c r="E953" s="100" t="str">
        <f>IFERROR(IF(VLOOKUP(B953,'Job Openings'!$B$5:$I$1005,5,FALSE)=0,"",VLOOKUP(B953,'Job Openings'!$B$5:$I$1005,5,FALSE)),"")</f>
        <v/>
      </c>
      <c r="F953" s="53"/>
      <c r="G953" s="53"/>
      <c r="H953" s="54"/>
      <c r="I953" s="53"/>
      <c r="J953" s="53"/>
      <c r="K953" s="53"/>
      <c r="L953" s="53"/>
      <c r="M953" s="53"/>
      <c r="N953" s="144"/>
      <c r="O953" s="141"/>
      <c r="P953" s="53"/>
      <c r="Q953" s="53"/>
      <c r="R953" s="53"/>
      <c r="S953" s="89"/>
    </row>
    <row r="954" spans="2:19" ht="15" customHeight="1" x14ac:dyDescent="0.2">
      <c r="B954" s="143"/>
      <c r="C954" s="100" t="str">
        <f>IFERROR(IF(VLOOKUP(B954,'Job Openings'!$B$5:$I$1005,2,FALSE)=0,"",VLOOKUP(B954,'Job Openings'!$B$5:$I$1005,2,FALSE)),"")</f>
        <v/>
      </c>
      <c r="D954" s="100" t="str">
        <f>IFERROR(IF(VLOOKUP(B954,'Job Openings'!$B$5:$I$1005,3,FALSE)=0,"",VLOOKUP(B954,'Job Openings'!$B$5:$I$1005,3,FALSE)),"")</f>
        <v/>
      </c>
      <c r="E954" s="100" t="str">
        <f>IFERROR(IF(VLOOKUP(B954,'Job Openings'!$B$5:$I$1005,5,FALSE)=0,"",VLOOKUP(B954,'Job Openings'!$B$5:$I$1005,5,FALSE)),"")</f>
        <v/>
      </c>
      <c r="F954" s="53"/>
      <c r="G954" s="53"/>
      <c r="H954" s="54"/>
      <c r="I954" s="53"/>
      <c r="J954" s="53"/>
      <c r="K954" s="53"/>
      <c r="L954" s="53"/>
      <c r="M954" s="53"/>
      <c r="N954" s="144"/>
      <c r="O954" s="141"/>
      <c r="P954" s="53"/>
      <c r="Q954" s="53"/>
      <c r="R954" s="53"/>
      <c r="S954" s="89"/>
    </row>
    <row r="955" spans="2:19" ht="15" customHeight="1" x14ac:dyDescent="0.2">
      <c r="B955" s="143"/>
      <c r="C955" s="100" t="str">
        <f>IFERROR(IF(VLOOKUP(B955,'Job Openings'!$B$5:$I$1005,2,FALSE)=0,"",VLOOKUP(B955,'Job Openings'!$B$5:$I$1005,2,FALSE)),"")</f>
        <v/>
      </c>
      <c r="D955" s="100" t="str">
        <f>IFERROR(IF(VLOOKUP(B955,'Job Openings'!$B$5:$I$1005,3,FALSE)=0,"",VLOOKUP(B955,'Job Openings'!$B$5:$I$1005,3,FALSE)),"")</f>
        <v/>
      </c>
      <c r="E955" s="100" t="str">
        <f>IFERROR(IF(VLOOKUP(B955,'Job Openings'!$B$5:$I$1005,5,FALSE)=0,"",VLOOKUP(B955,'Job Openings'!$B$5:$I$1005,5,FALSE)),"")</f>
        <v/>
      </c>
      <c r="F955" s="53"/>
      <c r="G955" s="53"/>
      <c r="H955" s="54"/>
      <c r="I955" s="53"/>
      <c r="J955" s="53"/>
      <c r="K955" s="53"/>
      <c r="L955" s="53"/>
      <c r="M955" s="53"/>
      <c r="N955" s="144"/>
      <c r="O955" s="141"/>
      <c r="P955" s="53"/>
      <c r="Q955" s="53"/>
      <c r="R955" s="53"/>
      <c r="S955" s="89"/>
    </row>
    <row r="956" spans="2:19" ht="15" customHeight="1" x14ac:dyDescent="0.2">
      <c r="B956" s="143"/>
      <c r="C956" s="100" t="str">
        <f>IFERROR(IF(VLOOKUP(B956,'Job Openings'!$B$5:$I$1005,2,FALSE)=0,"",VLOOKUP(B956,'Job Openings'!$B$5:$I$1005,2,FALSE)),"")</f>
        <v/>
      </c>
      <c r="D956" s="100" t="str">
        <f>IFERROR(IF(VLOOKUP(B956,'Job Openings'!$B$5:$I$1005,3,FALSE)=0,"",VLOOKUP(B956,'Job Openings'!$B$5:$I$1005,3,FALSE)),"")</f>
        <v/>
      </c>
      <c r="E956" s="100" t="str">
        <f>IFERROR(IF(VLOOKUP(B956,'Job Openings'!$B$5:$I$1005,5,FALSE)=0,"",VLOOKUP(B956,'Job Openings'!$B$5:$I$1005,5,FALSE)),"")</f>
        <v/>
      </c>
      <c r="F956" s="53"/>
      <c r="G956" s="53"/>
      <c r="H956" s="54"/>
      <c r="I956" s="53"/>
      <c r="J956" s="53"/>
      <c r="K956" s="53"/>
      <c r="L956" s="53"/>
      <c r="M956" s="53"/>
      <c r="N956" s="144"/>
      <c r="O956" s="141"/>
      <c r="P956" s="53"/>
      <c r="Q956" s="53"/>
      <c r="R956" s="53"/>
      <c r="S956" s="89"/>
    </row>
    <row r="957" spans="2:19" ht="15" customHeight="1" x14ac:dyDescent="0.2">
      <c r="B957" s="143"/>
      <c r="C957" s="100" t="str">
        <f>IFERROR(IF(VLOOKUP(B957,'Job Openings'!$B$5:$I$1005,2,FALSE)=0,"",VLOOKUP(B957,'Job Openings'!$B$5:$I$1005,2,FALSE)),"")</f>
        <v/>
      </c>
      <c r="D957" s="100" t="str">
        <f>IFERROR(IF(VLOOKUP(B957,'Job Openings'!$B$5:$I$1005,3,FALSE)=0,"",VLOOKUP(B957,'Job Openings'!$B$5:$I$1005,3,FALSE)),"")</f>
        <v/>
      </c>
      <c r="E957" s="100" t="str">
        <f>IFERROR(IF(VLOOKUP(B957,'Job Openings'!$B$5:$I$1005,5,FALSE)=0,"",VLOOKUP(B957,'Job Openings'!$B$5:$I$1005,5,FALSE)),"")</f>
        <v/>
      </c>
      <c r="F957" s="53"/>
      <c r="G957" s="53"/>
      <c r="H957" s="54"/>
      <c r="I957" s="53"/>
      <c r="J957" s="53"/>
      <c r="K957" s="53"/>
      <c r="L957" s="53"/>
      <c r="M957" s="53"/>
      <c r="N957" s="144"/>
      <c r="O957" s="141"/>
      <c r="P957" s="53"/>
      <c r="Q957" s="53"/>
      <c r="R957" s="53"/>
      <c r="S957" s="89"/>
    </row>
    <row r="958" spans="2:19" ht="15" customHeight="1" x14ac:dyDescent="0.2">
      <c r="B958" s="143"/>
      <c r="C958" s="100" t="str">
        <f>IFERROR(IF(VLOOKUP(B958,'Job Openings'!$B$5:$I$1005,2,FALSE)=0,"",VLOOKUP(B958,'Job Openings'!$B$5:$I$1005,2,FALSE)),"")</f>
        <v/>
      </c>
      <c r="D958" s="100" t="str">
        <f>IFERROR(IF(VLOOKUP(B958,'Job Openings'!$B$5:$I$1005,3,FALSE)=0,"",VLOOKUP(B958,'Job Openings'!$B$5:$I$1005,3,FALSE)),"")</f>
        <v/>
      </c>
      <c r="E958" s="100" t="str">
        <f>IFERROR(IF(VLOOKUP(B958,'Job Openings'!$B$5:$I$1005,5,FALSE)=0,"",VLOOKUP(B958,'Job Openings'!$B$5:$I$1005,5,FALSE)),"")</f>
        <v/>
      </c>
      <c r="F958" s="53"/>
      <c r="G958" s="53"/>
      <c r="H958" s="54"/>
      <c r="I958" s="53"/>
      <c r="J958" s="53"/>
      <c r="K958" s="53"/>
      <c r="L958" s="53"/>
      <c r="M958" s="53"/>
      <c r="N958" s="144"/>
      <c r="O958" s="141"/>
      <c r="P958" s="53"/>
      <c r="Q958" s="53"/>
      <c r="R958" s="53"/>
      <c r="S958" s="89"/>
    </row>
    <row r="959" spans="2:19" ht="15" customHeight="1" x14ac:dyDescent="0.2">
      <c r="B959" s="143"/>
      <c r="C959" s="100" t="str">
        <f>IFERROR(IF(VLOOKUP(B959,'Job Openings'!$B$5:$I$1005,2,FALSE)=0,"",VLOOKUP(B959,'Job Openings'!$B$5:$I$1005,2,FALSE)),"")</f>
        <v/>
      </c>
      <c r="D959" s="100" t="str">
        <f>IFERROR(IF(VLOOKUP(B959,'Job Openings'!$B$5:$I$1005,3,FALSE)=0,"",VLOOKUP(B959,'Job Openings'!$B$5:$I$1005,3,FALSE)),"")</f>
        <v/>
      </c>
      <c r="E959" s="100" t="str">
        <f>IFERROR(IF(VLOOKUP(B959,'Job Openings'!$B$5:$I$1005,5,FALSE)=0,"",VLOOKUP(B959,'Job Openings'!$B$5:$I$1005,5,FALSE)),"")</f>
        <v/>
      </c>
      <c r="F959" s="53"/>
      <c r="G959" s="53"/>
      <c r="H959" s="54"/>
      <c r="I959" s="53"/>
      <c r="J959" s="53"/>
      <c r="K959" s="53"/>
      <c r="L959" s="53"/>
      <c r="M959" s="53"/>
      <c r="N959" s="144"/>
      <c r="O959" s="141"/>
      <c r="P959" s="53"/>
      <c r="Q959" s="53"/>
      <c r="R959" s="53"/>
      <c r="S959" s="89"/>
    </row>
    <row r="960" spans="2:19" ht="15" customHeight="1" x14ac:dyDescent="0.2">
      <c r="B960" s="143"/>
      <c r="C960" s="100" t="str">
        <f>IFERROR(IF(VLOOKUP(B960,'Job Openings'!$B$5:$I$1005,2,FALSE)=0,"",VLOOKUP(B960,'Job Openings'!$B$5:$I$1005,2,FALSE)),"")</f>
        <v/>
      </c>
      <c r="D960" s="100" t="str">
        <f>IFERROR(IF(VLOOKUP(B960,'Job Openings'!$B$5:$I$1005,3,FALSE)=0,"",VLOOKUP(B960,'Job Openings'!$B$5:$I$1005,3,FALSE)),"")</f>
        <v/>
      </c>
      <c r="E960" s="100" t="str">
        <f>IFERROR(IF(VLOOKUP(B960,'Job Openings'!$B$5:$I$1005,5,FALSE)=0,"",VLOOKUP(B960,'Job Openings'!$B$5:$I$1005,5,FALSE)),"")</f>
        <v/>
      </c>
      <c r="F960" s="53"/>
      <c r="G960" s="53"/>
      <c r="H960" s="54"/>
      <c r="I960" s="53"/>
      <c r="J960" s="53"/>
      <c r="K960" s="53"/>
      <c r="L960" s="53"/>
      <c r="M960" s="53"/>
      <c r="N960" s="144"/>
      <c r="O960" s="141"/>
      <c r="P960" s="53"/>
      <c r="Q960" s="53"/>
      <c r="R960" s="53"/>
      <c r="S960" s="89"/>
    </row>
    <row r="961" spans="2:19" ht="15" customHeight="1" x14ac:dyDescent="0.2">
      <c r="B961" s="143"/>
      <c r="C961" s="100" t="str">
        <f>IFERROR(IF(VLOOKUP(B961,'Job Openings'!$B$5:$I$1005,2,FALSE)=0,"",VLOOKUP(B961,'Job Openings'!$B$5:$I$1005,2,FALSE)),"")</f>
        <v/>
      </c>
      <c r="D961" s="100" t="str">
        <f>IFERROR(IF(VLOOKUP(B961,'Job Openings'!$B$5:$I$1005,3,FALSE)=0,"",VLOOKUP(B961,'Job Openings'!$B$5:$I$1005,3,FALSE)),"")</f>
        <v/>
      </c>
      <c r="E961" s="100" t="str">
        <f>IFERROR(IF(VLOOKUP(B961,'Job Openings'!$B$5:$I$1005,5,FALSE)=0,"",VLOOKUP(B961,'Job Openings'!$B$5:$I$1005,5,FALSE)),"")</f>
        <v/>
      </c>
      <c r="F961" s="53"/>
      <c r="G961" s="53"/>
      <c r="H961" s="54"/>
      <c r="I961" s="53"/>
      <c r="J961" s="53"/>
      <c r="K961" s="53"/>
      <c r="L961" s="53"/>
      <c r="M961" s="53"/>
      <c r="N961" s="144"/>
      <c r="O961" s="141"/>
      <c r="P961" s="53"/>
      <c r="Q961" s="53"/>
      <c r="R961" s="53"/>
      <c r="S961" s="89"/>
    </row>
    <row r="962" spans="2:19" ht="15" customHeight="1" x14ac:dyDescent="0.2">
      <c r="B962" s="143"/>
      <c r="C962" s="100" t="str">
        <f>IFERROR(IF(VLOOKUP(B962,'Job Openings'!$B$5:$I$1005,2,FALSE)=0,"",VLOOKUP(B962,'Job Openings'!$B$5:$I$1005,2,FALSE)),"")</f>
        <v/>
      </c>
      <c r="D962" s="100" t="str">
        <f>IFERROR(IF(VLOOKUP(B962,'Job Openings'!$B$5:$I$1005,3,FALSE)=0,"",VLOOKUP(B962,'Job Openings'!$B$5:$I$1005,3,FALSE)),"")</f>
        <v/>
      </c>
      <c r="E962" s="100" t="str">
        <f>IFERROR(IF(VLOOKUP(B962,'Job Openings'!$B$5:$I$1005,5,FALSE)=0,"",VLOOKUP(B962,'Job Openings'!$B$5:$I$1005,5,FALSE)),"")</f>
        <v/>
      </c>
      <c r="F962" s="53"/>
      <c r="G962" s="53"/>
      <c r="H962" s="54"/>
      <c r="I962" s="53"/>
      <c r="J962" s="53"/>
      <c r="K962" s="53"/>
      <c r="L962" s="53"/>
      <c r="M962" s="53"/>
      <c r="N962" s="144"/>
      <c r="O962" s="141"/>
      <c r="P962" s="53"/>
      <c r="Q962" s="53"/>
      <c r="R962" s="53"/>
      <c r="S962" s="89"/>
    </row>
    <row r="963" spans="2:19" ht="15" customHeight="1" x14ac:dyDescent="0.2">
      <c r="B963" s="143"/>
      <c r="C963" s="100" t="str">
        <f>IFERROR(IF(VLOOKUP(B963,'Job Openings'!$B$5:$I$1005,2,FALSE)=0,"",VLOOKUP(B963,'Job Openings'!$B$5:$I$1005,2,FALSE)),"")</f>
        <v/>
      </c>
      <c r="D963" s="100" t="str">
        <f>IFERROR(IF(VLOOKUP(B963,'Job Openings'!$B$5:$I$1005,3,FALSE)=0,"",VLOOKUP(B963,'Job Openings'!$B$5:$I$1005,3,FALSE)),"")</f>
        <v/>
      </c>
      <c r="E963" s="100" t="str">
        <f>IFERROR(IF(VLOOKUP(B963,'Job Openings'!$B$5:$I$1005,5,FALSE)=0,"",VLOOKUP(B963,'Job Openings'!$B$5:$I$1005,5,FALSE)),"")</f>
        <v/>
      </c>
      <c r="F963" s="53"/>
      <c r="G963" s="53"/>
      <c r="H963" s="54"/>
      <c r="I963" s="53"/>
      <c r="J963" s="53"/>
      <c r="K963" s="53"/>
      <c r="L963" s="53"/>
      <c r="M963" s="53"/>
      <c r="N963" s="144"/>
      <c r="O963" s="141"/>
      <c r="P963" s="53"/>
      <c r="Q963" s="53"/>
      <c r="R963" s="53"/>
      <c r="S963" s="89"/>
    </row>
    <row r="964" spans="2:19" ht="15" customHeight="1" x14ac:dyDescent="0.2">
      <c r="B964" s="143"/>
      <c r="C964" s="100" t="str">
        <f>IFERROR(IF(VLOOKUP(B964,'Job Openings'!$B$5:$I$1005,2,FALSE)=0,"",VLOOKUP(B964,'Job Openings'!$B$5:$I$1005,2,FALSE)),"")</f>
        <v/>
      </c>
      <c r="D964" s="100" t="str">
        <f>IFERROR(IF(VLOOKUP(B964,'Job Openings'!$B$5:$I$1005,3,FALSE)=0,"",VLOOKUP(B964,'Job Openings'!$B$5:$I$1005,3,FALSE)),"")</f>
        <v/>
      </c>
      <c r="E964" s="100" t="str">
        <f>IFERROR(IF(VLOOKUP(B964,'Job Openings'!$B$5:$I$1005,5,FALSE)=0,"",VLOOKUP(B964,'Job Openings'!$B$5:$I$1005,5,FALSE)),"")</f>
        <v/>
      </c>
      <c r="F964" s="53"/>
      <c r="G964" s="53"/>
      <c r="H964" s="54"/>
      <c r="I964" s="53"/>
      <c r="J964" s="53"/>
      <c r="K964" s="53"/>
      <c r="L964" s="53"/>
      <c r="M964" s="53"/>
      <c r="N964" s="144"/>
      <c r="O964" s="141"/>
      <c r="P964" s="53"/>
      <c r="Q964" s="53"/>
      <c r="R964" s="53"/>
      <c r="S964" s="89"/>
    </row>
    <row r="965" spans="2:19" ht="15" customHeight="1" x14ac:dyDescent="0.2">
      <c r="B965" s="143"/>
      <c r="C965" s="100" t="str">
        <f>IFERROR(IF(VLOOKUP(B965,'Job Openings'!$B$5:$I$1005,2,FALSE)=0,"",VLOOKUP(B965,'Job Openings'!$B$5:$I$1005,2,FALSE)),"")</f>
        <v/>
      </c>
      <c r="D965" s="100" t="str">
        <f>IFERROR(IF(VLOOKUP(B965,'Job Openings'!$B$5:$I$1005,3,FALSE)=0,"",VLOOKUP(B965,'Job Openings'!$B$5:$I$1005,3,FALSE)),"")</f>
        <v/>
      </c>
      <c r="E965" s="100" t="str">
        <f>IFERROR(IF(VLOOKUP(B965,'Job Openings'!$B$5:$I$1005,5,FALSE)=0,"",VLOOKUP(B965,'Job Openings'!$B$5:$I$1005,5,FALSE)),"")</f>
        <v/>
      </c>
      <c r="F965" s="53"/>
      <c r="G965" s="53"/>
      <c r="H965" s="54"/>
      <c r="I965" s="53"/>
      <c r="J965" s="53"/>
      <c r="K965" s="53"/>
      <c r="L965" s="53"/>
      <c r="M965" s="53"/>
      <c r="N965" s="144"/>
      <c r="O965" s="141"/>
      <c r="P965" s="53"/>
      <c r="Q965" s="53"/>
      <c r="R965" s="53"/>
      <c r="S965" s="89"/>
    </row>
    <row r="966" spans="2:19" ht="15" customHeight="1" x14ac:dyDescent="0.2">
      <c r="B966" s="143"/>
      <c r="C966" s="100" t="str">
        <f>IFERROR(IF(VLOOKUP(B966,'Job Openings'!$B$5:$I$1005,2,FALSE)=0,"",VLOOKUP(B966,'Job Openings'!$B$5:$I$1005,2,FALSE)),"")</f>
        <v/>
      </c>
      <c r="D966" s="100" t="str">
        <f>IFERROR(IF(VLOOKUP(B966,'Job Openings'!$B$5:$I$1005,3,FALSE)=0,"",VLOOKUP(B966,'Job Openings'!$B$5:$I$1005,3,FALSE)),"")</f>
        <v/>
      </c>
      <c r="E966" s="100" t="str">
        <f>IFERROR(IF(VLOOKUP(B966,'Job Openings'!$B$5:$I$1005,5,FALSE)=0,"",VLOOKUP(B966,'Job Openings'!$B$5:$I$1005,5,FALSE)),"")</f>
        <v/>
      </c>
      <c r="F966" s="53"/>
      <c r="G966" s="53"/>
      <c r="H966" s="54"/>
      <c r="I966" s="53"/>
      <c r="J966" s="53"/>
      <c r="K966" s="53"/>
      <c r="L966" s="53"/>
      <c r="M966" s="53"/>
      <c r="N966" s="144"/>
      <c r="O966" s="141"/>
      <c r="P966" s="53"/>
      <c r="Q966" s="53"/>
      <c r="R966" s="53"/>
      <c r="S966" s="89"/>
    </row>
    <row r="967" spans="2:19" ht="15" customHeight="1" x14ac:dyDescent="0.2">
      <c r="B967" s="143"/>
      <c r="C967" s="100" t="str">
        <f>IFERROR(IF(VLOOKUP(B967,'Job Openings'!$B$5:$I$1005,2,FALSE)=0,"",VLOOKUP(B967,'Job Openings'!$B$5:$I$1005,2,FALSE)),"")</f>
        <v/>
      </c>
      <c r="D967" s="100" t="str">
        <f>IFERROR(IF(VLOOKUP(B967,'Job Openings'!$B$5:$I$1005,3,FALSE)=0,"",VLOOKUP(B967,'Job Openings'!$B$5:$I$1005,3,FALSE)),"")</f>
        <v/>
      </c>
      <c r="E967" s="100" t="str">
        <f>IFERROR(IF(VLOOKUP(B967,'Job Openings'!$B$5:$I$1005,5,FALSE)=0,"",VLOOKUP(B967,'Job Openings'!$B$5:$I$1005,5,FALSE)),"")</f>
        <v/>
      </c>
      <c r="F967" s="53"/>
      <c r="G967" s="53"/>
      <c r="H967" s="54"/>
      <c r="I967" s="53"/>
      <c r="J967" s="53"/>
      <c r="K967" s="53"/>
      <c r="L967" s="53"/>
      <c r="M967" s="53"/>
      <c r="N967" s="144"/>
      <c r="O967" s="141"/>
      <c r="P967" s="53"/>
      <c r="Q967" s="53"/>
      <c r="R967" s="53"/>
      <c r="S967" s="89"/>
    </row>
    <row r="968" spans="2:19" ht="15" customHeight="1" x14ac:dyDescent="0.2">
      <c r="B968" s="143"/>
      <c r="C968" s="100" t="str">
        <f>IFERROR(IF(VLOOKUP(B968,'Job Openings'!$B$5:$I$1005,2,FALSE)=0,"",VLOOKUP(B968,'Job Openings'!$B$5:$I$1005,2,FALSE)),"")</f>
        <v/>
      </c>
      <c r="D968" s="100" t="str">
        <f>IFERROR(IF(VLOOKUP(B968,'Job Openings'!$B$5:$I$1005,3,FALSE)=0,"",VLOOKUP(B968,'Job Openings'!$B$5:$I$1005,3,FALSE)),"")</f>
        <v/>
      </c>
      <c r="E968" s="100" t="str">
        <f>IFERROR(IF(VLOOKUP(B968,'Job Openings'!$B$5:$I$1005,5,FALSE)=0,"",VLOOKUP(B968,'Job Openings'!$B$5:$I$1005,5,FALSE)),"")</f>
        <v/>
      </c>
      <c r="F968" s="53"/>
      <c r="G968" s="53"/>
      <c r="H968" s="54"/>
      <c r="I968" s="53"/>
      <c r="J968" s="53"/>
      <c r="K968" s="53"/>
      <c r="L968" s="53"/>
      <c r="M968" s="53"/>
      <c r="N968" s="144"/>
      <c r="O968" s="141"/>
      <c r="P968" s="53"/>
      <c r="Q968" s="53"/>
      <c r="R968" s="53"/>
      <c r="S968" s="89"/>
    </row>
    <row r="969" spans="2:19" ht="15" customHeight="1" x14ac:dyDescent="0.2">
      <c r="B969" s="143"/>
      <c r="C969" s="100" t="str">
        <f>IFERROR(IF(VLOOKUP(B969,'Job Openings'!$B$5:$I$1005,2,FALSE)=0,"",VLOOKUP(B969,'Job Openings'!$B$5:$I$1005,2,FALSE)),"")</f>
        <v/>
      </c>
      <c r="D969" s="100" t="str">
        <f>IFERROR(IF(VLOOKUP(B969,'Job Openings'!$B$5:$I$1005,3,FALSE)=0,"",VLOOKUP(B969,'Job Openings'!$B$5:$I$1005,3,FALSE)),"")</f>
        <v/>
      </c>
      <c r="E969" s="100" t="str">
        <f>IFERROR(IF(VLOOKUP(B969,'Job Openings'!$B$5:$I$1005,5,FALSE)=0,"",VLOOKUP(B969,'Job Openings'!$B$5:$I$1005,5,FALSE)),"")</f>
        <v/>
      </c>
      <c r="F969" s="53"/>
      <c r="G969" s="53"/>
      <c r="H969" s="54"/>
      <c r="I969" s="53"/>
      <c r="J969" s="53"/>
      <c r="K969" s="53"/>
      <c r="L969" s="53"/>
      <c r="M969" s="53"/>
      <c r="N969" s="144"/>
      <c r="O969" s="141"/>
      <c r="P969" s="53"/>
      <c r="Q969" s="53"/>
      <c r="R969" s="53"/>
      <c r="S969" s="89"/>
    </row>
    <row r="970" spans="2:19" ht="15" customHeight="1" x14ac:dyDescent="0.2">
      <c r="B970" s="143"/>
      <c r="C970" s="100" t="str">
        <f>IFERROR(IF(VLOOKUP(B970,'Job Openings'!$B$5:$I$1005,2,FALSE)=0,"",VLOOKUP(B970,'Job Openings'!$B$5:$I$1005,2,FALSE)),"")</f>
        <v/>
      </c>
      <c r="D970" s="100" t="str">
        <f>IFERROR(IF(VLOOKUP(B970,'Job Openings'!$B$5:$I$1005,3,FALSE)=0,"",VLOOKUP(B970,'Job Openings'!$B$5:$I$1005,3,FALSE)),"")</f>
        <v/>
      </c>
      <c r="E970" s="100" t="str">
        <f>IFERROR(IF(VLOOKUP(B970,'Job Openings'!$B$5:$I$1005,5,FALSE)=0,"",VLOOKUP(B970,'Job Openings'!$B$5:$I$1005,5,FALSE)),"")</f>
        <v/>
      </c>
      <c r="F970" s="53"/>
      <c r="G970" s="53"/>
      <c r="H970" s="54"/>
      <c r="I970" s="53"/>
      <c r="J970" s="53"/>
      <c r="K970" s="53"/>
      <c r="L970" s="53"/>
      <c r="M970" s="53"/>
      <c r="N970" s="144"/>
      <c r="O970" s="141"/>
      <c r="P970" s="53"/>
      <c r="Q970" s="53"/>
      <c r="R970" s="53"/>
      <c r="S970" s="89"/>
    </row>
    <row r="971" spans="2:19" ht="15" customHeight="1" x14ac:dyDescent="0.2">
      <c r="B971" s="143"/>
      <c r="C971" s="100" t="str">
        <f>IFERROR(IF(VLOOKUP(B971,'Job Openings'!$B$5:$I$1005,2,FALSE)=0,"",VLOOKUP(B971,'Job Openings'!$B$5:$I$1005,2,FALSE)),"")</f>
        <v/>
      </c>
      <c r="D971" s="100" t="str">
        <f>IFERROR(IF(VLOOKUP(B971,'Job Openings'!$B$5:$I$1005,3,FALSE)=0,"",VLOOKUP(B971,'Job Openings'!$B$5:$I$1005,3,FALSE)),"")</f>
        <v/>
      </c>
      <c r="E971" s="100" t="str">
        <f>IFERROR(IF(VLOOKUP(B971,'Job Openings'!$B$5:$I$1005,5,FALSE)=0,"",VLOOKUP(B971,'Job Openings'!$B$5:$I$1005,5,FALSE)),"")</f>
        <v/>
      </c>
      <c r="F971" s="53"/>
      <c r="G971" s="53"/>
      <c r="H971" s="54"/>
      <c r="I971" s="53"/>
      <c r="J971" s="53"/>
      <c r="K971" s="53"/>
      <c r="L971" s="53"/>
      <c r="M971" s="53"/>
      <c r="N971" s="144"/>
      <c r="O971" s="141"/>
      <c r="P971" s="53"/>
      <c r="Q971" s="53"/>
      <c r="R971" s="53"/>
      <c r="S971" s="89"/>
    </row>
    <row r="972" spans="2:19" ht="15" customHeight="1" x14ac:dyDescent="0.2">
      <c r="B972" s="143"/>
      <c r="C972" s="100" t="str">
        <f>IFERROR(IF(VLOOKUP(B972,'Job Openings'!$B$5:$I$1005,2,FALSE)=0,"",VLOOKUP(B972,'Job Openings'!$B$5:$I$1005,2,FALSE)),"")</f>
        <v/>
      </c>
      <c r="D972" s="100" t="str">
        <f>IFERROR(IF(VLOOKUP(B972,'Job Openings'!$B$5:$I$1005,3,FALSE)=0,"",VLOOKUP(B972,'Job Openings'!$B$5:$I$1005,3,FALSE)),"")</f>
        <v/>
      </c>
      <c r="E972" s="100" t="str">
        <f>IFERROR(IF(VLOOKUP(B972,'Job Openings'!$B$5:$I$1005,5,FALSE)=0,"",VLOOKUP(B972,'Job Openings'!$B$5:$I$1005,5,FALSE)),"")</f>
        <v/>
      </c>
      <c r="F972" s="53"/>
      <c r="G972" s="53"/>
      <c r="H972" s="54"/>
      <c r="I972" s="53"/>
      <c r="J972" s="53"/>
      <c r="K972" s="53"/>
      <c r="L972" s="53"/>
      <c r="M972" s="53"/>
      <c r="N972" s="144"/>
      <c r="O972" s="141"/>
      <c r="P972" s="53"/>
      <c r="Q972" s="53"/>
      <c r="R972" s="53"/>
      <c r="S972" s="89"/>
    </row>
    <row r="973" spans="2:19" ht="15" customHeight="1" x14ac:dyDescent="0.2">
      <c r="B973" s="143"/>
      <c r="C973" s="100" t="str">
        <f>IFERROR(IF(VLOOKUP(B973,'Job Openings'!$B$5:$I$1005,2,FALSE)=0,"",VLOOKUP(B973,'Job Openings'!$B$5:$I$1005,2,FALSE)),"")</f>
        <v/>
      </c>
      <c r="D973" s="100" t="str">
        <f>IFERROR(IF(VLOOKUP(B973,'Job Openings'!$B$5:$I$1005,3,FALSE)=0,"",VLOOKUP(B973,'Job Openings'!$B$5:$I$1005,3,FALSE)),"")</f>
        <v/>
      </c>
      <c r="E973" s="100" t="str">
        <f>IFERROR(IF(VLOOKUP(B973,'Job Openings'!$B$5:$I$1005,5,FALSE)=0,"",VLOOKUP(B973,'Job Openings'!$B$5:$I$1005,5,FALSE)),"")</f>
        <v/>
      </c>
      <c r="F973" s="53"/>
      <c r="G973" s="53"/>
      <c r="H973" s="54"/>
      <c r="I973" s="53"/>
      <c r="J973" s="53"/>
      <c r="K973" s="53"/>
      <c r="L973" s="53"/>
      <c r="M973" s="53"/>
      <c r="N973" s="144"/>
      <c r="O973" s="141"/>
      <c r="P973" s="53"/>
      <c r="Q973" s="53"/>
      <c r="R973" s="53"/>
      <c r="S973" s="89"/>
    </row>
    <row r="974" spans="2:19" ht="15" customHeight="1" x14ac:dyDescent="0.2">
      <c r="B974" s="143"/>
      <c r="C974" s="100" t="str">
        <f>IFERROR(IF(VLOOKUP(B974,'Job Openings'!$B$5:$I$1005,2,FALSE)=0,"",VLOOKUP(B974,'Job Openings'!$B$5:$I$1005,2,FALSE)),"")</f>
        <v/>
      </c>
      <c r="D974" s="100" t="str">
        <f>IFERROR(IF(VLOOKUP(B974,'Job Openings'!$B$5:$I$1005,3,FALSE)=0,"",VLOOKUP(B974,'Job Openings'!$B$5:$I$1005,3,FALSE)),"")</f>
        <v/>
      </c>
      <c r="E974" s="100" t="str">
        <f>IFERROR(IF(VLOOKUP(B974,'Job Openings'!$B$5:$I$1005,5,FALSE)=0,"",VLOOKUP(B974,'Job Openings'!$B$5:$I$1005,5,FALSE)),"")</f>
        <v/>
      </c>
      <c r="F974" s="53"/>
      <c r="G974" s="53"/>
      <c r="H974" s="54"/>
      <c r="I974" s="53"/>
      <c r="J974" s="53"/>
      <c r="K974" s="53"/>
      <c r="L974" s="53"/>
      <c r="M974" s="53"/>
      <c r="N974" s="144"/>
      <c r="O974" s="141"/>
      <c r="P974" s="53"/>
      <c r="Q974" s="53"/>
      <c r="R974" s="53"/>
      <c r="S974" s="89"/>
    </row>
    <row r="975" spans="2:19" ht="15" customHeight="1" x14ac:dyDescent="0.2">
      <c r="B975" s="143"/>
      <c r="C975" s="100" t="str">
        <f>IFERROR(IF(VLOOKUP(B975,'Job Openings'!$B$5:$I$1005,2,FALSE)=0,"",VLOOKUP(B975,'Job Openings'!$B$5:$I$1005,2,FALSE)),"")</f>
        <v/>
      </c>
      <c r="D975" s="100" t="str">
        <f>IFERROR(IF(VLOOKUP(B975,'Job Openings'!$B$5:$I$1005,3,FALSE)=0,"",VLOOKUP(B975,'Job Openings'!$B$5:$I$1005,3,FALSE)),"")</f>
        <v/>
      </c>
      <c r="E975" s="100" t="str">
        <f>IFERROR(IF(VLOOKUP(B975,'Job Openings'!$B$5:$I$1005,5,FALSE)=0,"",VLOOKUP(B975,'Job Openings'!$B$5:$I$1005,5,FALSE)),"")</f>
        <v/>
      </c>
      <c r="F975" s="53"/>
      <c r="G975" s="53"/>
      <c r="H975" s="54"/>
      <c r="I975" s="53"/>
      <c r="J975" s="53"/>
      <c r="K975" s="53"/>
      <c r="L975" s="53"/>
      <c r="M975" s="53"/>
      <c r="N975" s="144"/>
      <c r="O975" s="141"/>
      <c r="P975" s="53"/>
      <c r="Q975" s="53"/>
      <c r="R975" s="53"/>
      <c r="S975" s="89"/>
    </row>
    <row r="976" spans="2:19" ht="15" customHeight="1" x14ac:dyDescent="0.2">
      <c r="B976" s="143"/>
      <c r="C976" s="100" t="str">
        <f>IFERROR(IF(VLOOKUP(B976,'Job Openings'!$B$5:$I$1005,2,FALSE)=0,"",VLOOKUP(B976,'Job Openings'!$B$5:$I$1005,2,FALSE)),"")</f>
        <v/>
      </c>
      <c r="D976" s="100" t="str">
        <f>IFERROR(IF(VLOOKUP(B976,'Job Openings'!$B$5:$I$1005,3,FALSE)=0,"",VLOOKUP(B976,'Job Openings'!$B$5:$I$1005,3,FALSE)),"")</f>
        <v/>
      </c>
      <c r="E976" s="100" t="str">
        <f>IFERROR(IF(VLOOKUP(B976,'Job Openings'!$B$5:$I$1005,5,FALSE)=0,"",VLOOKUP(B976,'Job Openings'!$B$5:$I$1005,5,FALSE)),"")</f>
        <v/>
      </c>
      <c r="F976" s="53"/>
      <c r="G976" s="53"/>
      <c r="H976" s="54"/>
      <c r="I976" s="53"/>
      <c r="J976" s="53"/>
      <c r="K976" s="53"/>
      <c r="L976" s="53"/>
      <c r="M976" s="53"/>
      <c r="N976" s="144"/>
      <c r="O976" s="141"/>
      <c r="P976" s="53"/>
      <c r="Q976" s="53"/>
      <c r="R976" s="53"/>
      <c r="S976" s="89"/>
    </row>
    <row r="977" spans="2:19" ht="15" customHeight="1" x14ac:dyDescent="0.2">
      <c r="B977" s="143"/>
      <c r="C977" s="100" t="str">
        <f>IFERROR(IF(VLOOKUP(B977,'Job Openings'!$B$5:$I$1005,2,FALSE)=0,"",VLOOKUP(B977,'Job Openings'!$B$5:$I$1005,2,FALSE)),"")</f>
        <v/>
      </c>
      <c r="D977" s="100" t="str">
        <f>IFERROR(IF(VLOOKUP(B977,'Job Openings'!$B$5:$I$1005,3,FALSE)=0,"",VLOOKUP(B977,'Job Openings'!$B$5:$I$1005,3,FALSE)),"")</f>
        <v/>
      </c>
      <c r="E977" s="100" t="str">
        <f>IFERROR(IF(VLOOKUP(B977,'Job Openings'!$B$5:$I$1005,5,FALSE)=0,"",VLOOKUP(B977,'Job Openings'!$B$5:$I$1005,5,FALSE)),"")</f>
        <v/>
      </c>
      <c r="F977" s="53"/>
      <c r="G977" s="53"/>
      <c r="H977" s="54"/>
      <c r="I977" s="53"/>
      <c r="J977" s="53"/>
      <c r="K977" s="53"/>
      <c r="L977" s="53"/>
      <c r="M977" s="53"/>
      <c r="N977" s="144"/>
      <c r="O977" s="141"/>
      <c r="P977" s="53"/>
      <c r="Q977" s="53"/>
      <c r="R977" s="53"/>
      <c r="S977" s="89"/>
    </row>
    <row r="978" spans="2:19" ht="15" customHeight="1" x14ac:dyDescent="0.2">
      <c r="B978" s="143"/>
      <c r="C978" s="100" t="str">
        <f>IFERROR(IF(VLOOKUP(B978,'Job Openings'!$B$5:$I$1005,2,FALSE)=0,"",VLOOKUP(B978,'Job Openings'!$B$5:$I$1005,2,FALSE)),"")</f>
        <v/>
      </c>
      <c r="D978" s="100" t="str">
        <f>IFERROR(IF(VLOOKUP(B978,'Job Openings'!$B$5:$I$1005,3,FALSE)=0,"",VLOOKUP(B978,'Job Openings'!$B$5:$I$1005,3,FALSE)),"")</f>
        <v/>
      </c>
      <c r="E978" s="100" t="str">
        <f>IFERROR(IF(VLOOKUP(B978,'Job Openings'!$B$5:$I$1005,5,FALSE)=0,"",VLOOKUP(B978,'Job Openings'!$B$5:$I$1005,5,FALSE)),"")</f>
        <v/>
      </c>
      <c r="F978" s="53"/>
      <c r="G978" s="53"/>
      <c r="H978" s="54"/>
      <c r="I978" s="53"/>
      <c r="J978" s="53"/>
      <c r="K978" s="53"/>
      <c r="L978" s="53"/>
      <c r="M978" s="53"/>
      <c r="N978" s="144"/>
      <c r="O978" s="141"/>
      <c r="P978" s="53"/>
      <c r="Q978" s="53"/>
      <c r="R978" s="53"/>
      <c r="S978" s="89"/>
    </row>
    <row r="979" spans="2:19" ht="15" customHeight="1" x14ac:dyDescent="0.2">
      <c r="B979" s="143"/>
      <c r="C979" s="100" t="str">
        <f>IFERROR(IF(VLOOKUP(B979,'Job Openings'!$B$5:$I$1005,2,FALSE)=0,"",VLOOKUP(B979,'Job Openings'!$B$5:$I$1005,2,FALSE)),"")</f>
        <v/>
      </c>
      <c r="D979" s="100" t="str">
        <f>IFERROR(IF(VLOOKUP(B979,'Job Openings'!$B$5:$I$1005,3,FALSE)=0,"",VLOOKUP(B979,'Job Openings'!$B$5:$I$1005,3,FALSE)),"")</f>
        <v/>
      </c>
      <c r="E979" s="100" t="str">
        <f>IFERROR(IF(VLOOKUP(B979,'Job Openings'!$B$5:$I$1005,5,FALSE)=0,"",VLOOKUP(B979,'Job Openings'!$B$5:$I$1005,5,FALSE)),"")</f>
        <v/>
      </c>
      <c r="F979" s="53"/>
      <c r="G979" s="53"/>
      <c r="H979" s="54"/>
      <c r="I979" s="53"/>
      <c r="J979" s="53"/>
      <c r="K979" s="53"/>
      <c r="L979" s="53"/>
      <c r="M979" s="53"/>
      <c r="N979" s="144"/>
      <c r="O979" s="141"/>
      <c r="P979" s="53"/>
      <c r="Q979" s="53"/>
      <c r="R979" s="53"/>
      <c r="S979" s="89"/>
    </row>
    <row r="980" spans="2:19" ht="15" customHeight="1" x14ac:dyDescent="0.2">
      <c r="B980" s="143"/>
      <c r="C980" s="100" t="str">
        <f>IFERROR(IF(VLOOKUP(B980,'Job Openings'!$B$5:$I$1005,2,FALSE)=0,"",VLOOKUP(B980,'Job Openings'!$B$5:$I$1005,2,FALSE)),"")</f>
        <v/>
      </c>
      <c r="D980" s="100" t="str">
        <f>IFERROR(IF(VLOOKUP(B980,'Job Openings'!$B$5:$I$1005,3,FALSE)=0,"",VLOOKUP(B980,'Job Openings'!$B$5:$I$1005,3,FALSE)),"")</f>
        <v/>
      </c>
      <c r="E980" s="100" t="str">
        <f>IFERROR(IF(VLOOKUP(B980,'Job Openings'!$B$5:$I$1005,5,FALSE)=0,"",VLOOKUP(B980,'Job Openings'!$B$5:$I$1005,5,FALSE)),"")</f>
        <v/>
      </c>
      <c r="F980" s="53"/>
      <c r="G980" s="53"/>
      <c r="H980" s="54"/>
      <c r="I980" s="53"/>
      <c r="J980" s="53"/>
      <c r="K980" s="53"/>
      <c r="L980" s="53"/>
      <c r="M980" s="53"/>
      <c r="N980" s="144"/>
      <c r="O980" s="141"/>
      <c r="P980" s="53"/>
      <c r="Q980" s="53"/>
      <c r="R980" s="53"/>
      <c r="S980" s="89"/>
    </row>
    <row r="981" spans="2:19" ht="15" customHeight="1" x14ac:dyDescent="0.2">
      <c r="B981" s="143"/>
      <c r="C981" s="100" t="str">
        <f>IFERROR(IF(VLOOKUP(B981,'Job Openings'!$B$5:$I$1005,2,FALSE)=0,"",VLOOKUP(B981,'Job Openings'!$B$5:$I$1005,2,FALSE)),"")</f>
        <v/>
      </c>
      <c r="D981" s="100" t="str">
        <f>IFERROR(IF(VLOOKUP(B981,'Job Openings'!$B$5:$I$1005,3,FALSE)=0,"",VLOOKUP(B981,'Job Openings'!$B$5:$I$1005,3,FALSE)),"")</f>
        <v/>
      </c>
      <c r="E981" s="100" t="str">
        <f>IFERROR(IF(VLOOKUP(B981,'Job Openings'!$B$5:$I$1005,5,FALSE)=0,"",VLOOKUP(B981,'Job Openings'!$B$5:$I$1005,5,FALSE)),"")</f>
        <v/>
      </c>
      <c r="F981" s="53"/>
      <c r="G981" s="53"/>
      <c r="H981" s="54"/>
      <c r="I981" s="53"/>
      <c r="J981" s="53"/>
      <c r="K981" s="53"/>
      <c r="L981" s="53"/>
      <c r="M981" s="53"/>
      <c r="N981" s="144"/>
      <c r="O981" s="141"/>
      <c r="P981" s="53"/>
      <c r="Q981" s="53"/>
      <c r="R981" s="53"/>
      <c r="S981" s="89"/>
    </row>
    <row r="982" spans="2:19" ht="15" customHeight="1" x14ac:dyDescent="0.2">
      <c r="B982" s="143"/>
      <c r="C982" s="100" t="str">
        <f>IFERROR(IF(VLOOKUP(B982,'Job Openings'!$B$5:$I$1005,2,FALSE)=0,"",VLOOKUP(B982,'Job Openings'!$B$5:$I$1005,2,FALSE)),"")</f>
        <v/>
      </c>
      <c r="D982" s="100" t="str">
        <f>IFERROR(IF(VLOOKUP(B982,'Job Openings'!$B$5:$I$1005,3,FALSE)=0,"",VLOOKUP(B982,'Job Openings'!$B$5:$I$1005,3,FALSE)),"")</f>
        <v/>
      </c>
      <c r="E982" s="100" t="str">
        <f>IFERROR(IF(VLOOKUP(B982,'Job Openings'!$B$5:$I$1005,5,FALSE)=0,"",VLOOKUP(B982,'Job Openings'!$B$5:$I$1005,5,FALSE)),"")</f>
        <v/>
      </c>
      <c r="F982" s="53"/>
      <c r="G982" s="53"/>
      <c r="H982" s="54"/>
      <c r="I982" s="53"/>
      <c r="J982" s="53"/>
      <c r="K982" s="53"/>
      <c r="L982" s="53"/>
      <c r="M982" s="53"/>
      <c r="N982" s="144"/>
      <c r="O982" s="141"/>
      <c r="P982" s="53"/>
      <c r="Q982" s="53"/>
      <c r="R982" s="53"/>
      <c r="S982" s="89"/>
    </row>
    <row r="983" spans="2:19" ht="15" customHeight="1" x14ac:dyDescent="0.2">
      <c r="B983" s="143"/>
      <c r="C983" s="100" t="str">
        <f>IFERROR(IF(VLOOKUP(B983,'Job Openings'!$B$5:$I$1005,2,FALSE)=0,"",VLOOKUP(B983,'Job Openings'!$B$5:$I$1005,2,FALSE)),"")</f>
        <v/>
      </c>
      <c r="D983" s="100" t="str">
        <f>IFERROR(IF(VLOOKUP(B983,'Job Openings'!$B$5:$I$1005,3,FALSE)=0,"",VLOOKUP(B983,'Job Openings'!$B$5:$I$1005,3,FALSE)),"")</f>
        <v/>
      </c>
      <c r="E983" s="100" t="str">
        <f>IFERROR(IF(VLOOKUP(B983,'Job Openings'!$B$5:$I$1005,5,FALSE)=0,"",VLOOKUP(B983,'Job Openings'!$B$5:$I$1005,5,FALSE)),"")</f>
        <v/>
      </c>
      <c r="F983" s="53"/>
      <c r="G983" s="53"/>
      <c r="H983" s="54"/>
      <c r="I983" s="53"/>
      <c r="J983" s="53"/>
      <c r="K983" s="53"/>
      <c r="L983" s="53"/>
      <c r="M983" s="53"/>
      <c r="N983" s="144"/>
      <c r="O983" s="141"/>
      <c r="P983" s="53"/>
      <c r="Q983" s="53"/>
      <c r="R983" s="53"/>
      <c r="S983" s="89"/>
    </row>
    <row r="984" spans="2:19" ht="15" customHeight="1" x14ac:dyDescent="0.2">
      <c r="B984" s="143"/>
      <c r="C984" s="100" t="str">
        <f>IFERROR(IF(VLOOKUP(B984,'Job Openings'!$B$5:$I$1005,2,FALSE)=0,"",VLOOKUP(B984,'Job Openings'!$B$5:$I$1005,2,FALSE)),"")</f>
        <v/>
      </c>
      <c r="D984" s="100" t="str">
        <f>IFERROR(IF(VLOOKUP(B984,'Job Openings'!$B$5:$I$1005,3,FALSE)=0,"",VLOOKUP(B984,'Job Openings'!$B$5:$I$1005,3,FALSE)),"")</f>
        <v/>
      </c>
      <c r="E984" s="100" t="str">
        <f>IFERROR(IF(VLOOKUP(B984,'Job Openings'!$B$5:$I$1005,5,FALSE)=0,"",VLOOKUP(B984,'Job Openings'!$B$5:$I$1005,5,FALSE)),"")</f>
        <v/>
      </c>
      <c r="F984" s="53"/>
      <c r="G984" s="53"/>
      <c r="H984" s="54"/>
      <c r="I984" s="53"/>
      <c r="J984" s="53"/>
      <c r="K984" s="53"/>
      <c r="L984" s="53"/>
      <c r="M984" s="53"/>
      <c r="N984" s="144"/>
      <c r="O984" s="141"/>
      <c r="P984" s="53"/>
      <c r="Q984" s="53"/>
      <c r="R984" s="53"/>
      <c r="S984" s="89"/>
    </row>
    <row r="985" spans="2:19" ht="15" customHeight="1" x14ac:dyDescent="0.2">
      <c r="B985" s="143"/>
      <c r="C985" s="100" t="str">
        <f>IFERROR(IF(VLOOKUP(B985,'Job Openings'!$B$5:$I$1005,2,FALSE)=0,"",VLOOKUP(B985,'Job Openings'!$B$5:$I$1005,2,FALSE)),"")</f>
        <v/>
      </c>
      <c r="D985" s="100" t="str">
        <f>IFERROR(IF(VLOOKUP(B985,'Job Openings'!$B$5:$I$1005,3,FALSE)=0,"",VLOOKUP(B985,'Job Openings'!$B$5:$I$1005,3,FALSE)),"")</f>
        <v/>
      </c>
      <c r="E985" s="100" t="str">
        <f>IFERROR(IF(VLOOKUP(B985,'Job Openings'!$B$5:$I$1005,5,FALSE)=0,"",VLOOKUP(B985,'Job Openings'!$B$5:$I$1005,5,FALSE)),"")</f>
        <v/>
      </c>
      <c r="F985" s="53"/>
      <c r="G985" s="53"/>
      <c r="H985" s="54"/>
      <c r="I985" s="53"/>
      <c r="J985" s="53"/>
      <c r="K985" s="53"/>
      <c r="L985" s="53"/>
      <c r="M985" s="53"/>
      <c r="N985" s="144"/>
      <c r="O985" s="141"/>
      <c r="P985" s="53"/>
      <c r="Q985" s="53"/>
      <c r="R985" s="53"/>
      <c r="S985" s="89"/>
    </row>
    <row r="986" spans="2:19" ht="15" customHeight="1" x14ac:dyDescent="0.2">
      <c r="B986" s="143"/>
      <c r="C986" s="100" t="str">
        <f>IFERROR(IF(VLOOKUP(B986,'Job Openings'!$B$5:$I$1005,2,FALSE)=0,"",VLOOKUP(B986,'Job Openings'!$B$5:$I$1005,2,FALSE)),"")</f>
        <v/>
      </c>
      <c r="D986" s="100" t="str">
        <f>IFERROR(IF(VLOOKUP(B986,'Job Openings'!$B$5:$I$1005,3,FALSE)=0,"",VLOOKUP(B986,'Job Openings'!$B$5:$I$1005,3,FALSE)),"")</f>
        <v/>
      </c>
      <c r="E986" s="100" t="str">
        <f>IFERROR(IF(VLOOKUP(B986,'Job Openings'!$B$5:$I$1005,5,FALSE)=0,"",VLOOKUP(B986,'Job Openings'!$B$5:$I$1005,5,FALSE)),"")</f>
        <v/>
      </c>
      <c r="F986" s="53"/>
      <c r="G986" s="53"/>
      <c r="H986" s="54"/>
      <c r="I986" s="53"/>
      <c r="J986" s="53"/>
      <c r="K986" s="53"/>
      <c r="L986" s="53"/>
      <c r="M986" s="53"/>
      <c r="N986" s="144"/>
      <c r="O986" s="141"/>
      <c r="P986" s="53"/>
      <c r="Q986" s="53"/>
      <c r="R986" s="53"/>
      <c r="S986" s="89"/>
    </row>
    <row r="987" spans="2:19" ht="15" customHeight="1" x14ac:dyDescent="0.2">
      <c r="B987" s="143"/>
      <c r="C987" s="100" t="str">
        <f>IFERROR(IF(VLOOKUP(B987,'Job Openings'!$B$5:$I$1005,2,FALSE)=0,"",VLOOKUP(B987,'Job Openings'!$B$5:$I$1005,2,FALSE)),"")</f>
        <v/>
      </c>
      <c r="D987" s="100" t="str">
        <f>IFERROR(IF(VLOOKUP(B987,'Job Openings'!$B$5:$I$1005,3,FALSE)=0,"",VLOOKUP(B987,'Job Openings'!$B$5:$I$1005,3,FALSE)),"")</f>
        <v/>
      </c>
      <c r="E987" s="100" t="str">
        <f>IFERROR(IF(VLOOKUP(B987,'Job Openings'!$B$5:$I$1005,5,FALSE)=0,"",VLOOKUP(B987,'Job Openings'!$B$5:$I$1005,5,FALSE)),"")</f>
        <v/>
      </c>
      <c r="F987" s="53"/>
      <c r="G987" s="53"/>
      <c r="H987" s="54"/>
      <c r="I987" s="53"/>
      <c r="J987" s="53"/>
      <c r="K987" s="53"/>
      <c r="L987" s="53"/>
      <c r="M987" s="53"/>
      <c r="N987" s="144"/>
      <c r="O987" s="141"/>
      <c r="P987" s="53"/>
      <c r="Q987" s="53"/>
      <c r="R987" s="53"/>
      <c r="S987" s="89"/>
    </row>
    <row r="988" spans="2:19" ht="15" customHeight="1" x14ac:dyDescent="0.2">
      <c r="B988" s="143"/>
      <c r="C988" s="100" t="str">
        <f>IFERROR(IF(VLOOKUP(B988,'Job Openings'!$B$5:$I$1005,2,FALSE)=0,"",VLOOKUP(B988,'Job Openings'!$B$5:$I$1005,2,FALSE)),"")</f>
        <v/>
      </c>
      <c r="D988" s="100" t="str">
        <f>IFERROR(IF(VLOOKUP(B988,'Job Openings'!$B$5:$I$1005,3,FALSE)=0,"",VLOOKUP(B988,'Job Openings'!$B$5:$I$1005,3,FALSE)),"")</f>
        <v/>
      </c>
      <c r="E988" s="100" t="str">
        <f>IFERROR(IF(VLOOKUP(B988,'Job Openings'!$B$5:$I$1005,5,FALSE)=0,"",VLOOKUP(B988,'Job Openings'!$B$5:$I$1005,5,FALSE)),"")</f>
        <v/>
      </c>
      <c r="F988" s="53"/>
      <c r="G988" s="53"/>
      <c r="H988" s="54"/>
      <c r="I988" s="53"/>
      <c r="J988" s="53"/>
      <c r="K988" s="53"/>
      <c r="L988" s="53"/>
      <c r="M988" s="53"/>
      <c r="N988" s="144"/>
      <c r="O988" s="141"/>
      <c r="P988" s="53"/>
      <c r="Q988" s="53"/>
      <c r="R988" s="53"/>
      <c r="S988" s="89"/>
    </row>
    <row r="989" spans="2:19" ht="15" customHeight="1" x14ac:dyDescent="0.2">
      <c r="B989" s="143"/>
      <c r="C989" s="100" t="str">
        <f>IFERROR(IF(VLOOKUP(B989,'Job Openings'!$B$5:$I$1005,2,FALSE)=0,"",VLOOKUP(B989,'Job Openings'!$B$5:$I$1005,2,FALSE)),"")</f>
        <v/>
      </c>
      <c r="D989" s="100" t="str">
        <f>IFERROR(IF(VLOOKUP(B989,'Job Openings'!$B$5:$I$1005,3,FALSE)=0,"",VLOOKUP(B989,'Job Openings'!$B$5:$I$1005,3,FALSE)),"")</f>
        <v/>
      </c>
      <c r="E989" s="100" t="str">
        <f>IFERROR(IF(VLOOKUP(B989,'Job Openings'!$B$5:$I$1005,5,FALSE)=0,"",VLOOKUP(B989,'Job Openings'!$B$5:$I$1005,5,FALSE)),"")</f>
        <v/>
      </c>
      <c r="F989" s="53"/>
      <c r="G989" s="53"/>
      <c r="H989" s="54"/>
      <c r="I989" s="53"/>
      <c r="J989" s="53"/>
      <c r="K989" s="53"/>
      <c r="L989" s="53"/>
      <c r="M989" s="53"/>
      <c r="N989" s="144"/>
      <c r="O989" s="141"/>
      <c r="P989" s="53"/>
      <c r="Q989" s="53"/>
      <c r="R989" s="53"/>
      <c r="S989" s="89"/>
    </row>
    <row r="990" spans="2:19" ht="15" customHeight="1" x14ac:dyDescent="0.2">
      <c r="B990" s="143"/>
      <c r="C990" s="100" t="str">
        <f>IFERROR(IF(VLOOKUP(B990,'Job Openings'!$B$5:$I$1005,2,FALSE)=0,"",VLOOKUP(B990,'Job Openings'!$B$5:$I$1005,2,FALSE)),"")</f>
        <v/>
      </c>
      <c r="D990" s="100" t="str">
        <f>IFERROR(IF(VLOOKUP(B990,'Job Openings'!$B$5:$I$1005,3,FALSE)=0,"",VLOOKUP(B990,'Job Openings'!$B$5:$I$1005,3,FALSE)),"")</f>
        <v/>
      </c>
      <c r="E990" s="100" t="str">
        <f>IFERROR(IF(VLOOKUP(B990,'Job Openings'!$B$5:$I$1005,5,FALSE)=0,"",VLOOKUP(B990,'Job Openings'!$B$5:$I$1005,5,FALSE)),"")</f>
        <v/>
      </c>
      <c r="F990" s="53"/>
      <c r="G990" s="53"/>
      <c r="H990" s="54"/>
      <c r="I990" s="53"/>
      <c r="J990" s="53"/>
      <c r="K990" s="53"/>
      <c r="L990" s="53"/>
      <c r="M990" s="53"/>
      <c r="N990" s="144"/>
      <c r="O990" s="141"/>
      <c r="P990" s="53"/>
      <c r="Q990" s="53"/>
      <c r="R990" s="53"/>
      <c r="S990" s="89"/>
    </row>
    <row r="991" spans="2:19" ht="15" customHeight="1" x14ac:dyDescent="0.2">
      <c r="B991" s="143"/>
      <c r="C991" s="100" t="str">
        <f>IFERROR(IF(VLOOKUP(B991,'Job Openings'!$B$5:$I$1005,2,FALSE)=0,"",VLOOKUP(B991,'Job Openings'!$B$5:$I$1005,2,FALSE)),"")</f>
        <v/>
      </c>
      <c r="D991" s="100" t="str">
        <f>IFERROR(IF(VLOOKUP(B991,'Job Openings'!$B$5:$I$1005,3,FALSE)=0,"",VLOOKUP(B991,'Job Openings'!$B$5:$I$1005,3,FALSE)),"")</f>
        <v/>
      </c>
      <c r="E991" s="100" t="str">
        <f>IFERROR(IF(VLOOKUP(B991,'Job Openings'!$B$5:$I$1005,5,FALSE)=0,"",VLOOKUP(B991,'Job Openings'!$B$5:$I$1005,5,FALSE)),"")</f>
        <v/>
      </c>
      <c r="F991" s="53"/>
      <c r="G991" s="53"/>
      <c r="H991" s="54"/>
      <c r="I991" s="53"/>
      <c r="J991" s="53"/>
      <c r="K991" s="53"/>
      <c r="L991" s="53"/>
      <c r="M991" s="53"/>
      <c r="N991" s="144"/>
      <c r="O991" s="141"/>
      <c r="P991" s="53"/>
      <c r="Q991" s="53"/>
      <c r="R991" s="53"/>
      <c r="S991" s="89"/>
    </row>
    <row r="992" spans="2:19" ht="15" customHeight="1" x14ac:dyDescent="0.2">
      <c r="B992" s="143"/>
      <c r="C992" s="100" t="str">
        <f>IFERROR(IF(VLOOKUP(B992,'Job Openings'!$B$5:$I$1005,2,FALSE)=0,"",VLOOKUP(B992,'Job Openings'!$B$5:$I$1005,2,FALSE)),"")</f>
        <v/>
      </c>
      <c r="D992" s="100" t="str">
        <f>IFERROR(IF(VLOOKUP(B992,'Job Openings'!$B$5:$I$1005,3,FALSE)=0,"",VLOOKUP(B992,'Job Openings'!$B$5:$I$1005,3,FALSE)),"")</f>
        <v/>
      </c>
      <c r="E992" s="100" t="str">
        <f>IFERROR(IF(VLOOKUP(B992,'Job Openings'!$B$5:$I$1005,5,FALSE)=0,"",VLOOKUP(B992,'Job Openings'!$B$5:$I$1005,5,FALSE)),"")</f>
        <v/>
      </c>
      <c r="F992" s="53"/>
      <c r="G992" s="53"/>
      <c r="H992" s="54"/>
      <c r="I992" s="53"/>
      <c r="J992" s="53"/>
      <c r="K992" s="53"/>
      <c r="L992" s="53"/>
      <c r="M992" s="53"/>
      <c r="N992" s="144"/>
      <c r="O992" s="141"/>
      <c r="P992" s="53"/>
      <c r="Q992" s="53"/>
      <c r="R992" s="53"/>
      <c r="S992" s="89"/>
    </row>
    <row r="993" spans="2:19" ht="15" customHeight="1" x14ac:dyDescent="0.2">
      <c r="B993" s="143"/>
      <c r="C993" s="100" t="str">
        <f>IFERROR(IF(VLOOKUP(B993,'Job Openings'!$B$5:$I$1005,2,FALSE)=0,"",VLOOKUP(B993,'Job Openings'!$B$5:$I$1005,2,FALSE)),"")</f>
        <v/>
      </c>
      <c r="D993" s="100" t="str">
        <f>IFERROR(IF(VLOOKUP(B993,'Job Openings'!$B$5:$I$1005,3,FALSE)=0,"",VLOOKUP(B993,'Job Openings'!$B$5:$I$1005,3,FALSE)),"")</f>
        <v/>
      </c>
      <c r="E993" s="100" t="str">
        <f>IFERROR(IF(VLOOKUP(B993,'Job Openings'!$B$5:$I$1005,5,FALSE)=0,"",VLOOKUP(B993,'Job Openings'!$B$5:$I$1005,5,FALSE)),"")</f>
        <v/>
      </c>
      <c r="F993" s="53"/>
      <c r="G993" s="53"/>
      <c r="H993" s="54"/>
      <c r="I993" s="53"/>
      <c r="J993" s="53"/>
      <c r="K993" s="53"/>
      <c r="L993" s="53"/>
      <c r="M993" s="53"/>
      <c r="N993" s="144"/>
      <c r="O993" s="141"/>
      <c r="P993" s="53"/>
      <c r="Q993" s="53"/>
      <c r="R993" s="53"/>
      <c r="S993" s="89"/>
    </row>
    <row r="994" spans="2:19" ht="15" customHeight="1" x14ac:dyDescent="0.2">
      <c r="B994" s="143"/>
      <c r="C994" s="100" t="str">
        <f>IFERROR(IF(VLOOKUP(B994,'Job Openings'!$B$5:$I$1005,2,FALSE)=0,"",VLOOKUP(B994,'Job Openings'!$B$5:$I$1005,2,FALSE)),"")</f>
        <v/>
      </c>
      <c r="D994" s="100" t="str">
        <f>IFERROR(IF(VLOOKUP(B994,'Job Openings'!$B$5:$I$1005,3,FALSE)=0,"",VLOOKUP(B994,'Job Openings'!$B$5:$I$1005,3,FALSE)),"")</f>
        <v/>
      </c>
      <c r="E994" s="100" t="str">
        <f>IFERROR(IF(VLOOKUP(B994,'Job Openings'!$B$5:$I$1005,5,FALSE)=0,"",VLOOKUP(B994,'Job Openings'!$B$5:$I$1005,5,FALSE)),"")</f>
        <v/>
      </c>
      <c r="F994" s="53"/>
      <c r="G994" s="53"/>
      <c r="H994" s="54"/>
      <c r="I994" s="53"/>
      <c r="J994" s="53"/>
      <c r="K994" s="53"/>
      <c r="L994" s="53"/>
      <c r="M994" s="53"/>
      <c r="N994" s="144"/>
      <c r="O994" s="141"/>
      <c r="P994" s="53"/>
      <c r="Q994" s="53"/>
      <c r="R994" s="53"/>
      <c r="S994" s="89"/>
    </row>
    <row r="995" spans="2:19" ht="15" customHeight="1" x14ac:dyDescent="0.2">
      <c r="B995" s="143"/>
      <c r="C995" s="100" t="str">
        <f>IFERROR(IF(VLOOKUP(B995,'Job Openings'!$B$5:$I$1005,2,FALSE)=0,"",VLOOKUP(B995,'Job Openings'!$B$5:$I$1005,2,FALSE)),"")</f>
        <v/>
      </c>
      <c r="D995" s="100" t="str">
        <f>IFERROR(IF(VLOOKUP(B995,'Job Openings'!$B$5:$I$1005,3,FALSE)=0,"",VLOOKUP(B995,'Job Openings'!$B$5:$I$1005,3,FALSE)),"")</f>
        <v/>
      </c>
      <c r="E995" s="100" t="str">
        <f>IFERROR(IF(VLOOKUP(B995,'Job Openings'!$B$5:$I$1005,5,FALSE)=0,"",VLOOKUP(B995,'Job Openings'!$B$5:$I$1005,5,FALSE)),"")</f>
        <v/>
      </c>
      <c r="F995" s="53"/>
      <c r="G995" s="53"/>
      <c r="H995" s="54"/>
      <c r="I995" s="53"/>
      <c r="J995" s="53"/>
      <c r="K995" s="53"/>
      <c r="L995" s="53"/>
      <c r="M995" s="53"/>
      <c r="N995" s="144"/>
      <c r="O995" s="141"/>
      <c r="P995" s="53"/>
      <c r="Q995" s="53"/>
      <c r="R995" s="53"/>
      <c r="S995" s="89"/>
    </row>
    <row r="996" spans="2:19" ht="15" customHeight="1" x14ac:dyDescent="0.2">
      <c r="B996" s="143"/>
      <c r="C996" s="100" t="str">
        <f>IFERROR(IF(VLOOKUP(B996,'Job Openings'!$B$5:$I$1005,2,FALSE)=0,"",VLOOKUP(B996,'Job Openings'!$B$5:$I$1005,2,FALSE)),"")</f>
        <v/>
      </c>
      <c r="D996" s="100" t="str">
        <f>IFERROR(IF(VLOOKUP(B996,'Job Openings'!$B$5:$I$1005,3,FALSE)=0,"",VLOOKUP(B996,'Job Openings'!$B$5:$I$1005,3,FALSE)),"")</f>
        <v/>
      </c>
      <c r="E996" s="100" t="str">
        <f>IFERROR(IF(VLOOKUP(B996,'Job Openings'!$B$5:$I$1005,5,FALSE)=0,"",VLOOKUP(B996,'Job Openings'!$B$5:$I$1005,5,FALSE)),"")</f>
        <v/>
      </c>
      <c r="F996" s="53"/>
      <c r="G996" s="53"/>
      <c r="H996" s="54"/>
      <c r="I996" s="53"/>
      <c r="J996" s="53"/>
      <c r="K996" s="53"/>
      <c r="L996" s="53"/>
      <c r="M996" s="53"/>
      <c r="N996" s="144"/>
      <c r="O996" s="141"/>
      <c r="P996" s="53"/>
      <c r="Q996" s="53"/>
      <c r="R996" s="53"/>
      <c r="S996" s="89"/>
    </row>
    <row r="997" spans="2:19" ht="15" customHeight="1" x14ac:dyDescent="0.2">
      <c r="B997" s="143"/>
      <c r="C997" s="100" t="str">
        <f>IFERROR(IF(VLOOKUP(B997,'Job Openings'!$B$5:$I$1005,2,FALSE)=0,"",VLOOKUP(B997,'Job Openings'!$B$5:$I$1005,2,FALSE)),"")</f>
        <v/>
      </c>
      <c r="D997" s="100" t="str">
        <f>IFERROR(IF(VLOOKUP(B997,'Job Openings'!$B$5:$I$1005,3,FALSE)=0,"",VLOOKUP(B997,'Job Openings'!$B$5:$I$1005,3,FALSE)),"")</f>
        <v/>
      </c>
      <c r="E997" s="100" t="str">
        <f>IFERROR(IF(VLOOKUP(B997,'Job Openings'!$B$5:$I$1005,5,FALSE)=0,"",VLOOKUP(B997,'Job Openings'!$B$5:$I$1005,5,FALSE)),"")</f>
        <v/>
      </c>
      <c r="F997" s="53"/>
      <c r="G997" s="53"/>
      <c r="H997" s="54"/>
      <c r="I997" s="53"/>
      <c r="J997" s="53"/>
      <c r="K997" s="53"/>
      <c r="L997" s="53"/>
      <c r="M997" s="53"/>
      <c r="N997" s="144"/>
      <c r="O997" s="141"/>
      <c r="P997" s="53"/>
      <c r="Q997" s="53"/>
      <c r="R997" s="53"/>
      <c r="S997" s="89"/>
    </row>
    <row r="998" spans="2:19" ht="15" customHeight="1" x14ac:dyDescent="0.2">
      <c r="B998" s="143"/>
      <c r="C998" s="100" t="str">
        <f>IFERROR(IF(VLOOKUP(B998,'Job Openings'!$B$5:$I$1005,2,FALSE)=0,"",VLOOKUP(B998,'Job Openings'!$B$5:$I$1005,2,FALSE)),"")</f>
        <v/>
      </c>
      <c r="D998" s="100" t="str">
        <f>IFERROR(IF(VLOOKUP(B998,'Job Openings'!$B$5:$I$1005,3,FALSE)=0,"",VLOOKUP(B998,'Job Openings'!$B$5:$I$1005,3,FALSE)),"")</f>
        <v/>
      </c>
      <c r="E998" s="100" t="str">
        <f>IFERROR(IF(VLOOKUP(B998,'Job Openings'!$B$5:$I$1005,5,FALSE)=0,"",VLOOKUP(B998,'Job Openings'!$B$5:$I$1005,5,FALSE)),"")</f>
        <v/>
      </c>
      <c r="F998" s="53"/>
      <c r="G998" s="53"/>
      <c r="H998" s="54"/>
      <c r="I998" s="53"/>
      <c r="J998" s="53"/>
      <c r="K998" s="53"/>
      <c r="L998" s="53"/>
      <c r="M998" s="53"/>
      <c r="N998" s="144"/>
      <c r="O998" s="141"/>
      <c r="P998" s="53"/>
      <c r="Q998" s="53"/>
      <c r="R998" s="53"/>
      <c r="S998" s="89"/>
    </row>
    <row r="999" spans="2:19" ht="15" customHeight="1" x14ac:dyDescent="0.2">
      <c r="B999" s="143"/>
      <c r="C999" s="100" t="str">
        <f>IFERROR(IF(VLOOKUP(B999,'Job Openings'!$B$5:$I$1005,2,FALSE)=0,"",VLOOKUP(B999,'Job Openings'!$B$5:$I$1005,2,FALSE)),"")</f>
        <v/>
      </c>
      <c r="D999" s="100" t="str">
        <f>IFERROR(IF(VLOOKUP(B999,'Job Openings'!$B$5:$I$1005,3,FALSE)=0,"",VLOOKUP(B999,'Job Openings'!$B$5:$I$1005,3,FALSE)),"")</f>
        <v/>
      </c>
      <c r="E999" s="100" t="str">
        <f>IFERROR(IF(VLOOKUP(B999,'Job Openings'!$B$5:$I$1005,5,FALSE)=0,"",VLOOKUP(B999,'Job Openings'!$B$5:$I$1005,5,FALSE)),"")</f>
        <v/>
      </c>
      <c r="F999" s="53"/>
      <c r="G999" s="53"/>
      <c r="H999" s="54"/>
      <c r="I999" s="53"/>
      <c r="J999" s="53"/>
      <c r="K999" s="53"/>
      <c r="L999" s="53"/>
      <c r="M999" s="53"/>
      <c r="N999" s="144"/>
      <c r="O999" s="141"/>
      <c r="P999" s="53"/>
      <c r="Q999" s="53"/>
      <c r="R999" s="53"/>
      <c r="S999" s="89"/>
    </row>
    <row r="1000" spans="2:19" ht="15" customHeight="1" x14ac:dyDescent="0.2">
      <c r="B1000" s="143"/>
      <c r="C1000" s="100" t="str">
        <f>IFERROR(IF(VLOOKUP(B1000,'Job Openings'!$B$5:$I$1005,2,FALSE)=0,"",VLOOKUP(B1000,'Job Openings'!$B$5:$I$1005,2,FALSE)),"")</f>
        <v/>
      </c>
      <c r="D1000" s="100" t="str">
        <f>IFERROR(IF(VLOOKUP(B1000,'Job Openings'!$B$5:$I$1005,3,FALSE)=0,"",VLOOKUP(B1000,'Job Openings'!$B$5:$I$1005,3,FALSE)),"")</f>
        <v/>
      </c>
      <c r="E1000" s="100" t="str">
        <f>IFERROR(IF(VLOOKUP(B1000,'Job Openings'!$B$5:$I$1005,5,FALSE)=0,"",VLOOKUP(B1000,'Job Openings'!$B$5:$I$1005,5,FALSE)),"")</f>
        <v/>
      </c>
      <c r="F1000" s="53"/>
      <c r="G1000" s="53"/>
      <c r="H1000" s="54"/>
      <c r="I1000" s="53"/>
      <c r="J1000" s="53"/>
      <c r="K1000" s="53"/>
      <c r="L1000" s="53"/>
      <c r="M1000" s="53"/>
      <c r="N1000" s="144"/>
      <c r="O1000" s="141"/>
      <c r="P1000" s="53"/>
      <c r="Q1000" s="53"/>
      <c r="R1000" s="53"/>
      <c r="S1000" s="89"/>
    </row>
    <row r="1001" spans="2:19" ht="15" customHeight="1" x14ac:dyDescent="0.2">
      <c r="B1001" s="143"/>
      <c r="C1001" s="100" t="str">
        <f>IFERROR(IF(VLOOKUP(B1001,'Job Openings'!$B$5:$I$1005,2,FALSE)=0,"",VLOOKUP(B1001,'Job Openings'!$B$5:$I$1005,2,FALSE)),"")</f>
        <v/>
      </c>
      <c r="D1001" s="100" t="str">
        <f>IFERROR(IF(VLOOKUP(B1001,'Job Openings'!$B$5:$I$1005,3,FALSE)=0,"",VLOOKUP(B1001,'Job Openings'!$B$5:$I$1005,3,FALSE)),"")</f>
        <v/>
      </c>
      <c r="E1001" s="100" t="str">
        <f>IFERROR(IF(VLOOKUP(B1001,'Job Openings'!$B$5:$I$1005,5,FALSE)=0,"",VLOOKUP(B1001,'Job Openings'!$B$5:$I$1005,5,FALSE)),"")</f>
        <v/>
      </c>
      <c r="F1001" s="53"/>
      <c r="G1001" s="53"/>
      <c r="H1001" s="54"/>
      <c r="I1001" s="53"/>
      <c r="J1001" s="53"/>
      <c r="K1001" s="53"/>
      <c r="L1001" s="53"/>
      <c r="M1001" s="53"/>
      <c r="N1001" s="144"/>
      <c r="O1001" s="141"/>
      <c r="P1001" s="53"/>
      <c r="Q1001" s="53"/>
      <c r="R1001" s="53"/>
      <c r="S1001" s="89"/>
    </row>
    <row r="1002" spans="2:19" ht="15" customHeight="1" x14ac:dyDescent="0.2">
      <c r="B1002" s="143"/>
      <c r="C1002" s="100" t="str">
        <f>IFERROR(IF(VLOOKUP(B1002,'Job Openings'!$B$5:$I$1005,2,FALSE)=0,"",VLOOKUP(B1002,'Job Openings'!$B$5:$I$1005,2,FALSE)),"")</f>
        <v/>
      </c>
      <c r="D1002" s="100" t="str">
        <f>IFERROR(IF(VLOOKUP(B1002,'Job Openings'!$B$5:$I$1005,3,FALSE)=0,"",VLOOKUP(B1002,'Job Openings'!$B$5:$I$1005,3,FALSE)),"")</f>
        <v/>
      </c>
      <c r="E1002" s="100" t="str">
        <f>IFERROR(IF(VLOOKUP(B1002,'Job Openings'!$B$5:$I$1005,5,FALSE)=0,"",VLOOKUP(B1002,'Job Openings'!$B$5:$I$1005,5,FALSE)),"")</f>
        <v/>
      </c>
      <c r="F1002" s="53"/>
      <c r="G1002" s="53"/>
      <c r="H1002" s="54"/>
      <c r="I1002" s="53"/>
      <c r="J1002" s="53"/>
      <c r="K1002" s="53"/>
      <c r="L1002" s="53"/>
      <c r="M1002" s="53"/>
      <c r="N1002" s="144"/>
      <c r="O1002" s="141"/>
      <c r="P1002" s="53"/>
      <c r="Q1002" s="53"/>
      <c r="R1002" s="53"/>
      <c r="S1002" s="89"/>
    </row>
    <row r="1003" spans="2:19" ht="15" customHeight="1" x14ac:dyDescent="0.2">
      <c r="B1003" s="143"/>
      <c r="C1003" s="100" t="str">
        <f>IFERROR(IF(VLOOKUP(B1003,'Job Openings'!$B$5:$I$1005,2,FALSE)=0,"",VLOOKUP(B1003,'Job Openings'!$B$5:$I$1005,2,FALSE)),"")</f>
        <v/>
      </c>
      <c r="D1003" s="100" t="str">
        <f>IFERROR(IF(VLOOKUP(B1003,'Job Openings'!$B$5:$I$1005,3,FALSE)=0,"",VLOOKUP(B1003,'Job Openings'!$B$5:$I$1005,3,FALSE)),"")</f>
        <v/>
      </c>
      <c r="E1003" s="100" t="str">
        <f>IFERROR(IF(VLOOKUP(B1003,'Job Openings'!$B$5:$I$1005,5,FALSE)=0,"",VLOOKUP(B1003,'Job Openings'!$B$5:$I$1005,5,FALSE)),"")</f>
        <v/>
      </c>
      <c r="F1003" s="53"/>
      <c r="G1003" s="53"/>
      <c r="H1003" s="54"/>
      <c r="I1003" s="53"/>
      <c r="J1003" s="53"/>
      <c r="K1003" s="53"/>
      <c r="L1003" s="53"/>
      <c r="M1003" s="53"/>
      <c r="N1003" s="144"/>
      <c r="O1003" s="141"/>
      <c r="P1003" s="53"/>
      <c r="Q1003" s="53"/>
      <c r="R1003" s="53"/>
      <c r="S1003" s="89"/>
    </row>
    <row r="1004" spans="2:19" ht="15" customHeight="1" x14ac:dyDescent="0.2">
      <c r="B1004" s="143"/>
      <c r="C1004" s="100" t="str">
        <f>IFERROR(IF(VLOOKUP(B1004,'Job Openings'!$B$5:$I$1005,2,FALSE)=0,"",VLOOKUP(B1004,'Job Openings'!$B$5:$I$1005,2,FALSE)),"")</f>
        <v/>
      </c>
      <c r="D1004" s="100" t="str">
        <f>IFERROR(IF(VLOOKUP(B1004,'Job Openings'!$B$5:$I$1005,3,FALSE)=0,"",VLOOKUP(B1004,'Job Openings'!$B$5:$I$1005,3,FALSE)),"")</f>
        <v/>
      </c>
      <c r="E1004" s="100" t="str">
        <f>IFERROR(IF(VLOOKUP(B1004,'Job Openings'!$B$5:$I$1005,5,FALSE)=0,"",VLOOKUP(B1004,'Job Openings'!$B$5:$I$1005,5,FALSE)),"")</f>
        <v/>
      </c>
      <c r="F1004" s="53"/>
      <c r="G1004" s="53"/>
      <c r="H1004" s="54"/>
      <c r="I1004" s="53"/>
      <c r="J1004" s="53"/>
      <c r="K1004" s="53"/>
      <c r="L1004" s="53"/>
      <c r="M1004" s="53"/>
      <c r="N1004" s="144"/>
      <c r="O1004" s="141"/>
      <c r="P1004" s="53"/>
      <c r="Q1004" s="53"/>
      <c r="R1004" s="53"/>
      <c r="S1004" s="89"/>
    </row>
    <row r="1005" spans="2:19" ht="15" customHeight="1" x14ac:dyDescent="0.2">
      <c r="B1005" s="143"/>
      <c r="C1005" s="100" t="str">
        <f>IFERROR(IF(VLOOKUP(B1005,'Job Openings'!$B$5:$I$1005,2,FALSE)=0,"",VLOOKUP(B1005,'Job Openings'!$B$5:$I$1005,2,FALSE)),"")</f>
        <v/>
      </c>
      <c r="D1005" s="100" t="str">
        <f>IFERROR(IF(VLOOKUP(B1005,'Job Openings'!$B$5:$I$1005,3,FALSE)=0,"",VLOOKUP(B1005,'Job Openings'!$B$5:$I$1005,3,FALSE)),"")</f>
        <v/>
      </c>
      <c r="E1005" s="100" t="str">
        <f>IFERROR(IF(VLOOKUP(B1005,'Job Openings'!$B$5:$I$1005,5,FALSE)=0,"",VLOOKUP(B1005,'Job Openings'!$B$5:$I$1005,5,FALSE)),"")</f>
        <v/>
      </c>
      <c r="F1005" s="53"/>
      <c r="G1005" s="53"/>
      <c r="H1005" s="54"/>
      <c r="I1005" s="53"/>
      <c r="J1005" s="53"/>
      <c r="K1005" s="53"/>
      <c r="L1005" s="53"/>
      <c r="M1005" s="53"/>
      <c r="N1005" s="144"/>
      <c r="O1005" s="141"/>
      <c r="P1005" s="53"/>
      <c r="Q1005" s="53"/>
      <c r="R1005" s="53"/>
      <c r="S1005" s="89"/>
    </row>
    <row r="1006" spans="2:19" ht="15" customHeight="1" x14ac:dyDescent="0.2">
      <c r="B1006" s="143"/>
      <c r="C1006" s="100" t="str">
        <f>IFERROR(IF(VLOOKUP(B1006,'Job Openings'!$B$5:$I$1005,2,FALSE)=0,"",VLOOKUP(B1006,'Job Openings'!$B$5:$I$1005,2,FALSE)),"")</f>
        <v/>
      </c>
      <c r="D1006" s="100" t="str">
        <f>IFERROR(IF(VLOOKUP(B1006,'Job Openings'!$B$5:$I$1005,3,FALSE)=0,"",VLOOKUP(B1006,'Job Openings'!$B$5:$I$1005,3,FALSE)),"")</f>
        <v/>
      </c>
      <c r="E1006" s="100" t="str">
        <f>IFERROR(IF(VLOOKUP(B1006,'Job Openings'!$B$5:$I$1005,5,FALSE)=0,"",VLOOKUP(B1006,'Job Openings'!$B$5:$I$1005,5,FALSE)),"")</f>
        <v/>
      </c>
      <c r="F1006" s="53"/>
      <c r="G1006" s="53"/>
      <c r="H1006" s="54"/>
      <c r="I1006" s="53"/>
      <c r="J1006" s="53"/>
      <c r="K1006" s="53"/>
      <c r="L1006" s="53"/>
      <c r="M1006" s="53"/>
      <c r="N1006" s="144"/>
      <c r="O1006" s="141"/>
      <c r="P1006" s="53"/>
      <c r="Q1006" s="53"/>
      <c r="R1006" s="53"/>
      <c r="S1006" s="89"/>
    </row>
    <row r="1007" spans="2:19" ht="15" customHeight="1" x14ac:dyDescent="0.2">
      <c r="B1007" s="143"/>
      <c r="C1007" s="100" t="str">
        <f>IFERROR(IF(VLOOKUP(B1007,'Job Openings'!$B$5:$I$1005,2,FALSE)=0,"",VLOOKUP(B1007,'Job Openings'!$B$5:$I$1005,2,FALSE)),"")</f>
        <v/>
      </c>
      <c r="D1007" s="100" t="str">
        <f>IFERROR(IF(VLOOKUP(B1007,'Job Openings'!$B$5:$I$1005,3,FALSE)=0,"",VLOOKUP(B1007,'Job Openings'!$B$5:$I$1005,3,FALSE)),"")</f>
        <v/>
      </c>
      <c r="E1007" s="100" t="str">
        <f>IFERROR(IF(VLOOKUP(B1007,'Job Openings'!$B$5:$I$1005,5,FALSE)=0,"",VLOOKUP(B1007,'Job Openings'!$B$5:$I$1005,5,FALSE)),"")</f>
        <v/>
      </c>
      <c r="F1007" s="53"/>
      <c r="G1007" s="53"/>
      <c r="H1007" s="54"/>
      <c r="I1007" s="53"/>
      <c r="J1007" s="53"/>
      <c r="K1007" s="53"/>
      <c r="L1007" s="53"/>
      <c r="M1007" s="53"/>
      <c r="N1007" s="144"/>
      <c r="O1007" s="141"/>
      <c r="P1007" s="53"/>
      <c r="Q1007" s="53"/>
      <c r="R1007" s="53"/>
      <c r="S1007" s="89"/>
    </row>
    <row r="1008" spans="2:19" ht="15" customHeight="1" x14ac:dyDescent="0.2">
      <c r="B1008" s="143"/>
      <c r="C1008" s="100" t="str">
        <f>IFERROR(IF(VLOOKUP(B1008,'Job Openings'!$B$5:$I$1005,2,FALSE)=0,"",VLOOKUP(B1008,'Job Openings'!$B$5:$I$1005,2,FALSE)),"")</f>
        <v/>
      </c>
      <c r="D1008" s="100" t="str">
        <f>IFERROR(IF(VLOOKUP(B1008,'Job Openings'!$B$5:$I$1005,3,FALSE)=0,"",VLOOKUP(B1008,'Job Openings'!$B$5:$I$1005,3,FALSE)),"")</f>
        <v/>
      </c>
      <c r="E1008" s="100" t="str">
        <f>IFERROR(IF(VLOOKUP(B1008,'Job Openings'!$B$5:$I$1005,5,FALSE)=0,"",VLOOKUP(B1008,'Job Openings'!$B$5:$I$1005,5,FALSE)),"")</f>
        <v/>
      </c>
      <c r="F1008" s="53"/>
      <c r="G1008" s="53"/>
      <c r="H1008" s="54"/>
      <c r="I1008" s="53"/>
      <c r="J1008" s="53"/>
      <c r="K1008" s="53"/>
      <c r="L1008" s="53"/>
      <c r="M1008" s="53"/>
      <c r="N1008" s="144"/>
      <c r="O1008" s="141"/>
      <c r="P1008" s="53"/>
      <c r="Q1008" s="53"/>
      <c r="R1008" s="53"/>
      <c r="S1008" s="89"/>
    </row>
    <row r="1009" spans="2:19" ht="15" customHeight="1" x14ac:dyDescent="0.2">
      <c r="B1009" s="143"/>
      <c r="C1009" s="100" t="str">
        <f>IFERROR(IF(VLOOKUP(B1009,'Job Openings'!$B$5:$I$1005,2,FALSE)=0,"",VLOOKUP(B1009,'Job Openings'!$B$5:$I$1005,2,FALSE)),"")</f>
        <v/>
      </c>
      <c r="D1009" s="100" t="str">
        <f>IFERROR(IF(VLOOKUP(B1009,'Job Openings'!$B$5:$I$1005,3,FALSE)=0,"",VLOOKUP(B1009,'Job Openings'!$B$5:$I$1005,3,FALSE)),"")</f>
        <v/>
      </c>
      <c r="E1009" s="100" t="str">
        <f>IFERROR(IF(VLOOKUP(B1009,'Job Openings'!$B$5:$I$1005,5,FALSE)=0,"",VLOOKUP(B1009,'Job Openings'!$B$5:$I$1005,5,FALSE)),"")</f>
        <v/>
      </c>
      <c r="F1009" s="53"/>
      <c r="G1009" s="53"/>
      <c r="H1009" s="54"/>
      <c r="I1009" s="53"/>
      <c r="J1009" s="53"/>
      <c r="K1009" s="53"/>
      <c r="L1009" s="53"/>
      <c r="M1009" s="53"/>
      <c r="N1009" s="144"/>
      <c r="O1009" s="141"/>
      <c r="P1009" s="53"/>
      <c r="Q1009" s="53"/>
      <c r="R1009" s="53"/>
      <c r="S1009" s="89"/>
    </row>
    <row r="1010" spans="2:19" ht="15" customHeight="1" x14ac:dyDescent="0.2">
      <c r="B1010" s="143"/>
      <c r="C1010" s="100" t="str">
        <f>IFERROR(IF(VLOOKUP(B1010,'Job Openings'!$B$5:$I$1005,2,FALSE)=0,"",VLOOKUP(B1010,'Job Openings'!$B$5:$I$1005,2,FALSE)),"")</f>
        <v/>
      </c>
      <c r="D1010" s="100" t="str">
        <f>IFERROR(IF(VLOOKUP(B1010,'Job Openings'!$B$5:$I$1005,3,FALSE)=0,"",VLOOKUP(B1010,'Job Openings'!$B$5:$I$1005,3,FALSE)),"")</f>
        <v/>
      </c>
      <c r="E1010" s="100" t="str">
        <f>IFERROR(IF(VLOOKUP(B1010,'Job Openings'!$B$5:$I$1005,5,FALSE)=0,"",VLOOKUP(B1010,'Job Openings'!$B$5:$I$1005,5,FALSE)),"")</f>
        <v/>
      </c>
      <c r="F1010" s="53"/>
      <c r="G1010" s="53"/>
      <c r="H1010" s="54"/>
      <c r="I1010" s="53"/>
      <c r="J1010" s="53"/>
      <c r="K1010" s="53"/>
      <c r="L1010" s="53"/>
      <c r="M1010" s="53"/>
      <c r="N1010" s="144"/>
      <c r="O1010" s="141"/>
      <c r="P1010" s="53"/>
      <c r="Q1010" s="53"/>
      <c r="R1010" s="53"/>
      <c r="S1010" s="89"/>
    </row>
    <row r="1011" spans="2:19" ht="15" customHeight="1" x14ac:dyDescent="0.2">
      <c r="B1011" s="143"/>
      <c r="C1011" s="100" t="str">
        <f>IFERROR(IF(VLOOKUP(B1011,'Job Openings'!$B$5:$I$1005,2,FALSE)=0,"",VLOOKUP(B1011,'Job Openings'!$B$5:$I$1005,2,FALSE)),"")</f>
        <v/>
      </c>
      <c r="D1011" s="100" t="str">
        <f>IFERROR(IF(VLOOKUP(B1011,'Job Openings'!$B$5:$I$1005,3,FALSE)=0,"",VLOOKUP(B1011,'Job Openings'!$B$5:$I$1005,3,FALSE)),"")</f>
        <v/>
      </c>
      <c r="E1011" s="100" t="str">
        <f>IFERROR(IF(VLOOKUP(B1011,'Job Openings'!$B$5:$I$1005,5,FALSE)=0,"",VLOOKUP(B1011,'Job Openings'!$B$5:$I$1005,5,FALSE)),"")</f>
        <v/>
      </c>
      <c r="F1011" s="53"/>
      <c r="G1011" s="53"/>
      <c r="H1011" s="54"/>
      <c r="I1011" s="53"/>
      <c r="J1011" s="53"/>
      <c r="K1011" s="53"/>
      <c r="L1011" s="53"/>
      <c r="M1011" s="53"/>
      <c r="N1011" s="144"/>
      <c r="O1011" s="141"/>
      <c r="P1011" s="53"/>
      <c r="Q1011" s="53"/>
      <c r="R1011" s="53"/>
      <c r="S1011" s="89"/>
    </row>
    <row r="1012" spans="2:19" ht="15" customHeight="1" x14ac:dyDescent="0.2">
      <c r="B1012" s="143"/>
      <c r="C1012" s="100" t="str">
        <f>IFERROR(IF(VLOOKUP(B1012,'Job Openings'!$B$5:$I$1005,2,FALSE)=0,"",VLOOKUP(B1012,'Job Openings'!$B$5:$I$1005,2,FALSE)),"")</f>
        <v/>
      </c>
      <c r="D1012" s="100" t="str">
        <f>IFERROR(IF(VLOOKUP(B1012,'Job Openings'!$B$5:$I$1005,3,FALSE)=0,"",VLOOKUP(B1012,'Job Openings'!$B$5:$I$1005,3,FALSE)),"")</f>
        <v/>
      </c>
      <c r="E1012" s="100" t="str">
        <f>IFERROR(IF(VLOOKUP(B1012,'Job Openings'!$B$5:$I$1005,5,FALSE)=0,"",VLOOKUP(B1012,'Job Openings'!$B$5:$I$1005,5,FALSE)),"")</f>
        <v/>
      </c>
      <c r="F1012" s="53"/>
      <c r="G1012" s="53"/>
      <c r="H1012" s="54"/>
      <c r="I1012" s="53"/>
      <c r="J1012" s="53"/>
      <c r="K1012" s="53"/>
      <c r="L1012" s="53"/>
      <c r="M1012" s="53"/>
      <c r="N1012" s="144"/>
      <c r="O1012" s="141"/>
      <c r="P1012" s="53"/>
      <c r="Q1012" s="53"/>
      <c r="R1012" s="53"/>
      <c r="S1012" s="89"/>
    </row>
    <row r="1013" spans="2:19" ht="15" customHeight="1" x14ac:dyDescent="0.2">
      <c r="B1013" s="143"/>
      <c r="C1013" s="100" t="str">
        <f>IFERROR(IF(VLOOKUP(B1013,'Job Openings'!$B$5:$I$1005,2,FALSE)=0,"",VLOOKUP(B1013,'Job Openings'!$B$5:$I$1005,2,FALSE)),"")</f>
        <v/>
      </c>
      <c r="D1013" s="100" t="str">
        <f>IFERROR(IF(VLOOKUP(B1013,'Job Openings'!$B$5:$I$1005,3,FALSE)=0,"",VLOOKUP(B1013,'Job Openings'!$B$5:$I$1005,3,FALSE)),"")</f>
        <v/>
      </c>
      <c r="E1013" s="100" t="str">
        <f>IFERROR(IF(VLOOKUP(B1013,'Job Openings'!$B$5:$I$1005,5,FALSE)=0,"",VLOOKUP(B1013,'Job Openings'!$B$5:$I$1005,5,FALSE)),"")</f>
        <v/>
      </c>
      <c r="F1013" s="53"/>
      <c r="G1013" s="53"/>
      <c r="H1013" s="54"/>
      <c r="I1013" s="53"/>
      <c r="J1013" s="53"/>
      <c r="K1013" s="53"/>
      <c r="L1013" s="53"/>
      <c r="M1013" s="53"/>
      <c r="N1013" s="144"/>
      <c r="O1013" s="141"/>
      <c r="P1013" s="53"/>
      <c r="Q1013" s="53"/>
      <c r="R1013" s="53"/>
      <c r="S1013" s="89"/>
    </row>
    <row r="1014" spans="2:19" ht="15" customHeight="1" x14ac:dyDescent="0.2">
      <c r="B1014" s="143"/>
      <c r="C1014" s="100" t="str">
        <f>IFERROR(IF(VLOOKUP(B1014,'Job Openings'!$B$5:$I$1005,2,FALSE)=0,"",VLOOKUP(B1014,'Job Openings'!$B$5:$I$1005,2,FALSE)),"")</f>
        <v/>
      </c>
      <c r="D1014" s="100" t="str">
        <f>IFERROR(IF(VLOOKUP(B1014,'Job Openings'!$B$5:$I$1005,3,FALSE)=0,"",VLOOKUP(B1014,'Job Openings'!$B$5:$I$1005,3,FALSE)),"")</f>
        <v/>
      </c>
      <c r="E1014" s="100" t="str">
        <f>IFERROR(IF(VLOOKUP(B1014,'Job Openings'!$B$5:$I$1005,5,FALSE)=0,"",VLOOKUP(B1014,'Job Openings'!$B$5:$I$1005,5,FALSE)),"")</f>
        <v/>
      </c>
      <c r="F1014" s="53"/>
      <c r="G1014" s="53"/>
      <c r="H1014" s="54"/>
      <c r="I1014" s="53"/>
      <c r="J1014" s="53"/>
      <c r="K1014" s="53"/>
      <c r="L1014" s="53"/>
      <c r="M1014" s="53"/>
      <c r="N1014" s="144"/>
      <c r="O1014" s="141"/>
      <c r="P1014" s="53"/>
      <c r="Q1014" s="53"/>
      <c r="R1014" s="53"/>
      <c r="S1014" s="89"/>
    </row>
    <row r="1015" spans="2:19" ht="15" customHeight="1" x14ac:dyDescent="0.2">
      <c r="B1015" s="143"/>
      <c r="C1015" s="100" t="str">
        <f>IFERROR(IF(VLOOKUP(B1015,'Job Openings'!$B$5:$I$1005,2,FALSE)=0,"",VLOOKUP(B1015,'Job Openings'!$B$5:$I$1005,2,FALSE)),"")</f>
        <v/>
      </c>
      <c r="D1015" s="100" t="str">
        <f>IFERROR(IF(VLOOKUP(B1015,'Job Openings'!$B$5:$I$1005,3,FALSE)=0,"",VLOOKUP(B1015,'Job Openings'!$B$5:$I$1005,3,FALSE)),"")</f>
        <v/>
      </c>
      <c r="E1015" s="100" t="str">
        <f>IFERROR(IF(VLOOKUP(B1015,'Job Openings'!$B$5:$I$1005,5,FALSE)=0,"",VLOOKUP(B1015,'Job Openings'!$B$5:$I$1005,5,FALSE)),"")</f>
        <v/>
      </c>
      <c r="F1015" s="53"/>
      <c r="G1015" s="53"/>
      <c r="H1015" s="54"/>
      <c r="I1015" s="53"/>
      <c r="J1015" s="53"/>
      <c r="K1015" s="53"/>
      <c r="L1015" s="53"/>
      <c r="M1015" s="53"/>
      <c r="N1015" s="144"/>
      <c r="O1015" s="141"/>
      <c r="P1015" s="53"/>
      <c r="Q1015" s="53"/>
      <c r="R1015" s="53"/>
      <c r="S1015" s="89"/>
    </row>
    <row r="1016" spans="2:19" ht="15" customHeight="1" x14ac:dyDescent="0.2">
      <c r="B1016" s="143"/>
      <c r="C1016" s="100" t="str">
        <f>IFERROR(IF(VLOOKUP(B1016,'Job Openings'!$B$5:$I$1005,2,FALSE)=0,"",VLOOKUP(B1016,'Job Openings'!$B$5:$I$1005,2,FALSE)),"")</f>
        <v/>
      </c>
      <c r="D1016" s="100" t="str">
        <f>IFERROR(IF(VLOOKUP(B1016,'Job Openings'!$B$5:$I$1005,3,FALSE)=0,"",VLOOKUP(B1016,'Job Openings'!$B$5:$I$1005,3,FALSE)),"")</f>
        <v/>
      </c>
      <c r="E1016" s="100" t="str">
        <f>IFERROR(IF(VLOOKUP(B1016,'Job Openings'!$B$5:$I$1005,5,FALSE)=0,"",VLOOKUP(B1016,'Job Openings'!$B$5:$I$1005,5,FALSE)),"")</f>
        <v/>
      </c>
      <c r="F1016" s="53"/>
      <c r="G1016" s="53"/>
      <c r="H1016" s="54"/>
      <c r="I1016" s="53"/>
      <c r="J1016" s="53"/>
      <c r="K1016" s="53"/>
      <c r="L1016" s="53"/>
      <c r="M1016" s="53"/>
      <c r="N1016" s="144"/>
      <c r="O1016" s="141"/>
      <c r="P1016" s="53"/>
      <c r="Q1016" s="53"/>
      <c r="R1016" s="53"/>
      <c r="S1016" s="89"/>
    </row>
    <row r="1017" spans="2:19" ht="15" customHeight="1" x14ac:dyDescent="0.2">
      <c r="B1017" s="143"/>
      <c r="C1017" s="100" t="str">
        <f>IFERROR(IF(VLOOKUP(B1017,'Job Openings'!$B$5:$I$1005,2,FALSE)=0,"",VLOOKUP(B1017,'Job Openings'!$B$5:$I$1005,2,FALSE)),"")</f>
        <v/>
      </c>
      <c r="D1017" s="100" t="str">
        <f>IFERROR(IF(VLOOKUP(B1017,'Job Openings'!$B$5:$I$1005,3,FALSE)=0,"",VLOOKUP(B1017,'Job Openings'!$B$5:$I$1005,3,FALSE)),"")</f>
        <v/>
      </c>
      <c r="E1017" s="100" t="str">
        <f>IFERROR(IF(VLOOKUP(B1017,'Job Openings'!$B$5:$I$1005,5,FALSE)=0,"",VLOOKUP(B1017,'Job Openings'!$B$5:$I$1005,5,FALSE)),"")</f>
        <v/>
      </c>
      <c r="F1017" s="53"/>
      <c r="G1017" s="53"/>
      <c r="H1017" s="54"/>
      <c r="I1017" s="53"/>
      <c r="J1017" s="53"/>
      <c r="K1017" s="53"/>
      <c r="L1017" s="53"/>
      <c r="M1017" s="53"/>
      <c r="N1017" s="144"/>
      <c r="O1017" s="141"/>
      <c r="P1017" s="53"/>
      <c r="Q1017" s="53"/>
      <c r="R1017" s="53"/>
      <c r="S1017" s="89"/>
    </row>
    <row r="1018" spans="2:19" ht="15" customHeight="1" x14ac:dyDescent="0.2">
      <c r="B1018" s="143"/>
      <c r="C1018" s="100" t="str">
        <f>IFERROR(IF(VLOOKUP(B1018,'Job Openings'!$B$5:$I$1005,2,FALSE)=0,"",VLOOKUP(B1018,'Job Openings'!$B$5:$I$1005,2,FALSE)),"")</f>
        <v/>
      </c>
      <c r="D1018" s="100" t="str">
        <f>IFERROR(IF(VLOOKUP(B1018,'Job Openings'!$B$5:$I$1005,3,FALSE)=0,"",VLOOKUP(B1018,'Job Openings'!$B$5:$I$1005,3,FALSE)),"")</f>
        <v/>
      </c>
      <c r="E1018" s="100" t="str">
        <f>IFERROR(IF(VLOOKUP(B1018,'Job Openings'!$B$5:$I$1005,5,FALSE)=0,"",VLOOKUP(B1018,'Job Openings'!$B$5:$I$1005,5,FALSE)),"")</f>
        <v/>
      </c>
      <c r="F1018" s="53"/>
      <c r="G1018" s="53"/>
      <c r="H1018" s="54"/>
      <c r="I1018" s="53"/>
      <c r="J1018" s="53"/>
      <c r="K1018" s="53"/>
      <c r="L1018" s="53"/>
      <c r="M1018" s="53"/>
      <c r="N1018" s="144"/>
      <c r="O1018" s="141"/>
      <c r="P1018" s="53"/>
      <c r="Q1018" s="53"/>
      <c r="R1018" s="53"/>
      <c r="S1018" s="89"/>
    </row>
    <row r="1019" spans="2:19" ht="15" customHeight="1" x14ac:dyDescent="0.2">
      <c r="B1019" s="143"/>
      <c r="C1019" s="100" t="str">
        <f>IFERROR(IF(VLOOKUP(B1019,'Job Openings'!$B$5:$I$1005,2,FALSE)=0,"",VLOOKUP(B1019,'Job Openings'!$B$5:$I$1005,2,FALSE)),"")</f>
        <v/>
      </c>
      <c r="D1019" s="100" t="str">
        <f>IFERROR(IF(VLOOKUP(B1019,'Job Openings'!$B$5:$I$1005,3,FALSE)=0,"",VLOOKUP(B1019,'Job Openings'!$B$5:$I$1005,3,FALSE)),"")</f>
        <v/>
      </c>
      <c r="E1019" s="100" t="str">
        <f>IFERROR(IF(VLOOKUP(B1019,'Job Openings'!$B$5:$I$1005,5,FALSE)=0,"",VLOOKUP(B1019,'Job Openings'!$B$5:$I$1005,5,FALSE)),"")</f>
        <v/>
      </c>
      <c r="F1019" s="53"/>
      <c r="G1019" s="53"/>
      <c r="H1019" s="54"/>
      <c r="I1019" s="53"/>
      <c r="J1019" s="53"/>
      <c r="K1019" s="53"/>
      <c r="L1019" s="53"/>
      <c r="M1019" s="53"/>
      <c r="N1019" s="144"/>
      <c r="O1019" s="141"/>
      <c r="P1019" s="53"/>
      <c r="Q1019" s="53"/>
      <c r="R1019" s="53"/>
      <c r="S1019" s="89"/>
    </row>
    <row r="1020" spans="2:19" ht="15" customHeight="1" x14ac:dyDescent="0.2">
      <c r="B1020" s="143"/>
      <c r="C1020" s="100" t="str">
        <f>IFERROR(IF(VLOOKUP(B1020,'Job Openings'!$B$5:$I$1005,2,FALSE)=0,"",VLOOKUP(B1020,'Job Openings'!$B$5:$I$1005,2,FALSE)),"")</f>
        <v/>
      </c>
      <c r="D1020" s="100" t="str">
        <f>IFERROR(IF(VLOOKUP(B1020,'Job Openings'!$B$5:$I$1005,3,FALSE)=0,"",VLOOKUP(B1020,'Job Openings'!$B$5:$I$1005,3,FALSE)),"")</f>
        <v/>
      </c>
      <c r="E1020" s="100" t="str">
        <f>IFERROR(IF(VLOOKUP(B1020,'Job Openings'!$B$5:$I$1005,5,FALSE)=0,"",VLOOKUP(B1020,'Job Openings'!$B$5:$I$1005,5,FALSE)),"")</f>
        <v/>
      </c>
      <c r="F1020" s="53"/>
      <c r="G1020" s="53"/>
      <c r="H1020" s="54"/>
      <c r="I1020" s="53"/>
      <c r="J1020" s="53"/>
      <c r="K1020" s="53"/>
      <c r="L1020" s="53"/>
      <c r="M1020" s="53"/>
      <c r="N1020" s="144"/>
      <c r="O1020" s="141"/>
      <c r="P1020" s="53"/>
      <c r="Q1020" s="53"/>
      <c r="R1020" s="53"/>
      <c r="S1020" s="89"/>
    </row>
    <row r="1021" spans="2:19" ht="15" customHeight="1" x14ac:dyDescent="0.2">
      <c r="B1021" s="143"/>
      <c r="C1021" s="100" t="str">
        <f>IFERROR(IF(VLOOKUP(B1021,'Job Openings'!$B$5:$I$1005,2,FALSE)=0,"",VLOOKUP(B1021,'Job Openings'!$B$5:$I$1005,2,FALSE)),"")</f>
        <v/>
      </c>
      <c r="D1021" s="100" t="str">
        <f>IFERROR(IF(VLOOKUP(B1021,'Job Openings'!$B$5:$I$1005,3,FALSE)=0,"",VLOOKUP(B1021,'Job Openings'!$B$5:$I$1005,3,FALSE)),"")</f>
        <v/>
      </c>
      <c r="E1021" s="100" t="str">
        <f>IFERROR(IF(VLOOKUP(B1021,'Job Openings'!$B$5:$I$1005,5,FALSE)=0,"",VLOOKUP(B1021,'Job Openings'!$B$5:$I$1005,5,FALSE)),"")</f>
        <v/>
      </c>
      <c r="F1021" s="53"/>
      <c r="G1021" s="53"/>
      <c r="H1021" s="54"/>
      <c r="I1021" s="53"/>
      <c r="J1021" s="53"/>
      <c r="K1021" s="53"/>
      <c r="L1021" s="53"/>
      <c r="M1021" s="53"/>
      <c r="N1021" s="144"/>
      <c r="O1021" s="141"/>
      <c r="P1021" s="53"/>
      <c r="Q1021" s="53"/>
      <c r="R1021" s="53"/>
      <c r="S1021" s="89"/>
    </row>
    <row r="1022" spans="2:19" ht="15" customHeight="1" x14ac:dyDescent="0.2">
      <c r="B1022" s="143"/>
      <c r="C1022" s="100" t="str">
        <f>IFERROR(IF(VLOOKUP(B1022,'Job Openings'!$B$5:$I$1005,2,FALSE)=0,"",VLOOKUP(B1022,'Job Openings'!$B$5:$I$1005,2,FALSE)),"")</f>
        <v/>
      </c>
      <c r="D1022" s="100" t="str">
        <f>IFERROR(IF(VLOOKUP(B1022,'Job Openings'!$B$5:$I$1005,3,FALSE)=0,"",VLOOKUP(B1022,'Job Openings'!$B$5:$I$1005,3,FALSE)),"")</f>
        <v/>
      </c>
      <c r="E1022" s="100" t="str">
        <f>IFERROR(IF(VLOOKUP(B1022,'Job Openings'!$B$5:$I$1005,5,FALSE)=0,"",VLOOKUP(B1022,'Job Openings'!$B$5:$I$1005,5,FALSE)),"")</f>
        <v/>
      </c>
      <c r="F1022" s="53"/>
      <c r="G1022" s="53"/>
      <c r="H1022" s="54"/>
      <c r="I1022" s="53"/>
      <c r="J1022" s="53"/>
      <c r="K1022" s="53"/>
      <c r="L1022" s="53"/>
      <c r="M1022" s="53"/>
      <c r="N1022" s="144"/>
      <c r="O1022" s="141"/>
      <c r="P1022" s="53"/>
      <c r="Q1022" s="53"/>
      <c r="R1022" s="53"/>
      <c r="S1022" s="89"/>
    </row>
    <row r="1023" spans="2:19" ht="15" customHeight="1" x14ac:dyDescent="0.2">
      <c r="B1023" s="143"/>
      <c r="C1023" s="100" t="str">
        <f>IFERROR(IF(VLOOKUP(B1023,'Job Openings'!$B$5:$I$1005,2,FALSE)=0,"",VLOOKUP(B1023,'Job Openings'!$B$5:$I$1005,2,FALSE)),"")</f>
        <v/>
      </c>
      <c r="D1023" s="100" t="str">
        <f>IFERROR(IF(VLOOKUP(B1023,'Job Openings'!$B$5:$I$1005,3,FALSE)=0,"",VLOOKUP(B1023,'Job Openings'!$B$5:$I$1005,3,FALSE)),"")</f>
        <v/>
      </c>
      <c r="E1023" s="100" t="str">
        <f>IFERROR(IF(VLOOKUP(B1023,'Job Openings'!$B$5:$I$1005,5,FALSE)=0,"",VLOOKUP(B1023,'Job Openings'!$B$5:$I$1005,5,FALSE)),"")</f>
        <v/>
      </c>
      <c r="F1023" s="53"/>
      <c r="G1023" s="53"/>
      <c r="H1023" s="54"/>
      <c r="I1023" s="53"/>
      <c r="J1023" s="53"/>
      <c r="K1023" s="53"/>
      <c r="L1023" s="53"/>
      <c r="M1023" s="53"/>
      <c r="N1023" s="144"/>
      <c r="O1023" s="141"/>
      <c r="P1023" s="53"/>
      <c r="Q1023" s="53"/>
      <c r="R1023" s="53"/>
      <c r="S1023" s="89"/>
    </row>
    <row r="1024" spans="2:19" ht="15" customHeight="1" x14ac:dyDescent="0.2">
      <c r="B1024" s="143"/>
      <c r="C1024" s="100" t="str">
        <f>IFERROR(IF(VLOOKUP(B1024,'Job Openings'!$B$5:$I$1005,2,FALSE)=0,"",VLOOKUP(B1024,'Job Openings'!$B$5:$I$1005,2,FALSE)),"")</f>
        <v/>
      </c>
      <c r="D1024" s="100" t="str">
        <f>IFERROR(IF(VLOOKUP(B1024,'Job Openings'!$B$5:$I$1005,3,FALSE)=0,"",VLOOKUP(B1024,'Job Openings'!$B$5:$I$1005,3,FALSE)),"")</f>
        <v/>
      </c>
      <c r="E1024" s="100" t="str">
        <f>IFERROR(IF(VLOOKUP(B1024,'Job Openings'!$B$5:$I$1005,5,FALSE)=0,"",VLOOKUP(B1024,'Job Openings'!$B$5:$I$1005,5,FALSE)),"")</f>
        <v/>
      </c>
      <c r="F1024" s="53"/>
      <c r="G1024" s="53"/>
      <c r="H1024" s="54"/>
      <c r="I1024" s="53"/>
      <c r="J1024" s="53"/>
      <c r="K1024" s="53"/>
      <c r="L1024" s="53"/>
      <c r="M1024" s="53"/>
      <c r="N1024" s="144"/>
      <c r="O1024" s="141"/>
      <c r="P1024" s="53"/>
      <c r="Q1024" s="53"/>
      <c r="R1024" s="53"/>
      <c r="S1024" s="89"/>
    </row>
    <row r="1025" spans="2:19" ht="15" customHeight="1" x14ac:dyDescent="0.2">
      <c r="B1025" s="143"/>
      <c r="C1025" s="100" t="str">
        <f>IFERROR(IF(VLOOKUP(B1025,'Job Openings'!$B$5:$I$1005,2,FALSE)=0,"",VLOOKUP(B1025,'Job Openings'!$B$5:$I$1005,2,FALSE)),"")</f>
        <v/>
      </c>
      <c r="D1025" s="100" t="str">
        <f>IFERROR(IF(VLOOKUP(B1025,'Job Openings'!$B$5:$I$1005,3,FALSE)=0,"",VLOOKUP(B1025,'Job Openings'!$B$5:$I$1005,3,FALSE)),"")</f>
        <v/>
      </c>
      <c r="E1025" s="100" t="str">
        <f>IFERROR(IF(VLOOKUP(B1025,'Job Openings'!$B$5:$I$1005,5,FALSE)=0,"",VLOOKUP(B1025,'Job Openings'!$B$5:$I$1005,5,FALSE)),"")</f>
        <v/>
      </c>
      <c r="F1025" s="53"/>
      <c r="G1025" s="53"/>
      <c r="H1025" s="54"/>
      <c r="I1025" s="53"/>
      <c r="J1025" s="53"/>
      <c r="K1025" s="53"/>
      <c r="L1025" s="53"/>
      <c r="M1025" s="53"/>
      <c r="N1025" s="144"/>
      <c r="O1025" s="141"/>
      <c r="P1025" s="53"/>
      <c r="Q1025" s="53"/>
      <c r="R1025" s="53"/>
      <c r="S1025" s="89"/>
    </row>
    <row r="1026" spans="2:19" ht="15" customHeight="1" x14ac:dyDescent="0.2">
      <c r="B1026" s="143"/>
      <c r="C1026" s="100" t="str">
        <f>IFERROR(IF(VLOOKUP(B1026,'Job Openings'!$B$5:$I$1005,2,FALSE)=0,"",VLOOKUP(B1026,'Job Openings'!$B$5:$I$1005,2,FALSE)),"")</f>
        <v/>
      </c>
      <c r="D1026" s="100" t="str">
        <f>IFERROR(IF(VLOOKUP(B1026,'Job Openings'!$B$5:$I$1005,3,FALSE)=0,"",VLOOKUP(B1026,'Job Openings'!$B$5:$I$1005,3,FALSE)),"")</f>
        <v/>
      </c>
      <c r="E1026" s="100" t="str">
        <f>IFERROR(IF(VLOOKUP(B1026,'Job Openings'!$B$5:$I$1005,5,FALSE)=0,"",VLOOKUP(B1026,'Job Openings'!$B$5:$I$1005,5,FALSE)),"")</f>
        <v/>
      </c>
      <c r="F1026" s="53"/>
      <c r="G1026" s="53"/>
      <c r="H1026" s="54"/>
      <c r="I1026" s="53"/>
      <c r="J1026" s="53"/>
      <c r="K1026" s="53"/>
      <c r="L1026" s="53"/>
      <c r="M1026" s="53"/>
      <c r="N1026" s="144"/>
      <c r="O1026" s="141"/>
      <c r="P1026" s="53"/>
      <c r="Q1026" s="53"/>
      <c r="R1026" s="53"/>
      <c r="S1026" s="89"/>
    </row>
    <row r="1027" spans="2:19" ht="15" customHeight="1" x14ac:dyDescent="0.2">
      <c r="B1027" s="143"/>
      <c r="C1027" s="100" t="str">
        <f>IFERROR(IF(VLOOKUP(B1027,'Job Openings'!$B$5:$I$1005,2,FALSE)=0,"",VLOOKUP(B1027,'Job Openings'!$B$5:$I$1005,2,FALSE)),"")</f>
        <v/>
      </c>
      <c r="D1027" s="100" t="str">
        <f>IFERROR(IF(VLOOKUP(B1027,'Job Openings'!$B$5:$I$1005,3,FALSE)=0,"",VLOOKUP(B1027,'Job Openings'!$B$5:$I$1005,3,FALSE)),"")</f>
        <v/>
      </c>
      <c r="E1027" s="100" t="str">
        <f>IFERROR(IF(VLOOKUP(B1027,'Job Openings'!$B$5:$I$1005,5,FALSE)=0,"",VLOOKUP(B1027,'Job Openings'!$B$5:$I$1005,5,FALSE)),"")</f>
        <v/>
      </c>
      <c r="F1027" s="53"/>
      <c r="G1027" s="53"/>
      <c r="H1027" s="54"/>
      <c r="I1027" s="53"/>
      <c r="J1027" s="53"/>
      <c r="K1027" s="53"/>
      <c r="L1027" s="53"/>
      <c r="M1027" s="53"/>
      <c r="N1027" s="144"/>
      <c r="O1027" s="141"/>
      <c r="P1027" s="53"/>
      <c r="Q1027" s="53"/>
      <c r="R1027" s="53"/>
      <c r="S1027" s="89"/>
    </row>
    <row r="1028" spans="2:19" ht="15" customHeight="1" x14ac:dyDescent="0.2">
      <c r="B1028" s="143"/>
      <c r="C1028" s="100" t="str">
        <f>IFERROR(IF(VLOOKUP(B1028,'Job Openings'!$B$5:$I$1005,2,FALSE)=0,"",VLOOKUP(B1028,'Job Openings'!$B$5:$I$1005,2,FALSE)),"")</f>
        <v/>
      </c>
      <c r="D1028" s="100" t="str">
        <f>IFERROR(IF(VLOOKUP(B1028,'Job Openings'!$B$5:$I$1005,3,FALSE)=0,"",VLOOKUP(B1028,'Job Openings'!$B$5:$I$1005,3,FALSE)),"")</f>
        <v/>
      </c>
      <c r="E1028" s="100" t="str">
        <f>IFERROR(IF(VLOOKUP(B1028,'Job Openings'!$B$5:$I$1005,5,FALSE)=0,"",VLOOKUP(B1028,'Job Openings'!$B$5:$I$1005,5,FALSE)),"")</f>
        <v/>
      </c>
      <c r="F1028" s="53"/>
      <c r="G1028" s="53"/>
      <c r="H1028" s="54"/>
      <c r="I1028" s="53"/>
      <c r="J1028" s="53"/>
      <c r="K1028" s="53"/>
      <c r="L1028" s="53"/>
      <c r="M1028" s="53"/>
      <c r="N1028" s="144"/>
      <c r="O1028" s="141"/>
      <c r="P1028" s="53"/>
      <c r="Q1028" s="53"/>
      <c r="R1028" s="53"/>
      <c r="S1028" s="89"/>
    </row>
    <row r="1029" spans="2:19" ht="15" customHeight="1" x14ac:dyDescent="0.2">
      <c r="B1029" s="143"/>
      <c r="C1029" s="100" t="str">
        <f>IFERROR(IF(VLOOKUP(B1029,'Job Openings'!$B$5:$I$1005,2,FALSE)=0,"",VLOOKUP(B1029,'Job Openings'!$B$5:$I$1005,2,FALSE)),"")</f>
        <v/>
      </c>
      <c r="D1029" s="100" t="str">
        <f>IFERROR(IF(VLOOKUP(B1029,'Job Openings'!$B$5:$I$1005,3,FALSE)=0,"",VLOOKUP(B1029,'Job Openings'!$B$5:$I$1005,3,FALSE)),"")</f>
        <v/>
      </c>
      <c r="E1029" s="100" t="str">
        <f>IFERROR(IF(VLOOKUP(B1029,'Job Openings'!$B$5:$I$1005,5,FALSE)=0,"",VLOOKUP(B1029,'Job Openings'!$B$5:$I$1005,5,FALSE)),"")</f>
        <v/>
      </c>
      <c r="F1029" s="53"/>
      <c r="G1029" s="53"/>
      <c r="H1029" s="54"/>
      <c r="I1029" s="53"/>
      <c r="J1029" s="53"/>
      <c r="K1029" s="53"/>
      <c r="L1029" s="53"/>
      <c r="M1029" s="53"/>
      <c r="N1029" s="144"/>
      <c r="O1029" s="141"/>
      <c r="P1029" s="53"/>
      <c r="Q1029" s="53"/>
      <c r="R1029" s="53"/>
      <c r="S1029" s="89"/>
    </row>
    <row r="1030" spans="2:19" ht="15" customHeight="1" x14ac:dyDescent="0.2">
      <c r="B1030" s="143"/>
      <c r="C1030" s="100" t="str">
        <f>IFERROR(IF(VLOOKUP(B1030,'Job Openings'!$B$5:$I$1005,2,FALSE)=0,"",VLOOKUP(B1030,'Job Openings'!$B$5:$I$1005,2,FALSE)),"")</f>
        <v/>
      </c>
      <c r="D1030" s="100" t="str">
        <f>IFERROR(IF(VLOOKUP(B1030,'Job Openings'!$B$5:$I$1005,3,FALSE)=0,"",VLOOKUP(B1030,'Job Openings'!$B$5:$I$1005,3,FALSE)),"")</f>
        <v/>
      </c>
      <c r="E1030" s="100" t="str">
        <f>IFERROR(IF(VLOOKUP(B1030,'Job Openings'!$B$5:$I$1005,5,FALSE)=0,"",VLOOKUP(B1030,'Job Openings'!$B$5:$I$1005,5,FALSE)),"")</f>
        <v/>
      </c>
      <c r="F1030" s="53"/>
      <c r="G1030" s="53"/>
      <c r="H1030" s="54"/>
      <c r="I1030" s="53"/>
      <c r="J1030" s="53"/>
      <c r="K1030" s="53"/>
      <c r="L1030" s="53"/>
      <c r="M1030" s="53"/>
      <c r="N1030" s="144"/>
      <c r="O1030" s="141"/>
      <c r="P1030" s="53"/>
      <c r="Q1030" s="53"/>
      <c r="R1030" s="53"/>
      <c r="S1030" s="89"/>
    </row>
    <row r="1031" spans="2:19" ht="15" customHeight="1" x14ac:dyDescent="0.2">
      <c r="B1031" s="143"/>
      <c r="C1031" s="100" t="str">
        <f>IFERROR(IF(VLOOKUP(B1031,'Job Openings'!$B$5:$I$1005,2,FALSE)=0,"",VLOOKUP(B1031,'Job Openings'!$B$5:$I$1005,2,FALSE)),"")</f>
        <v/>
      </c>
      <c r="D1031" s="100" t="str">
        <f>IFERROR(IF(VLOOKUP(B1031,'Job Openings'!$B$5:$I$1005,3,FALSE)=0,"",VLOOKUP(B1031,'Job Openings'!$B$5:$I$1005,3,FALSE)),"")</f>
        <v/>
      </c>
      <c r="E1031" s="100" t="str">
        <f>IFERROR(IF(VLOOKUP(B1031,'Job Openings'!$B$5:$I$1005,5,FALSE)=0,"",VLOOKUP(B1031,'Job Openings'!$B$5:$I$1005,5,FALSE)),"")</f>
        <v/>
      </c>
      <c r="F1031" s="53"/>
      <c r="G1031" s="53"/>
      <c r="H1031" s="54"/>
      <c r="I1031" s="53"/>
      <c r="J1031" s="53"/>
      <c r="K1031" s="53"/>
      <c r="L1031" s="53"/>
      <c r="M1031" s="53"/>
      <c r="N1031" s="144"/>
      <c r="O1031" s="141"/>
      <c r="P1031" s="53"/>
      <c r="Q1031" s="53"/>
      <c r="R1031" s="53"/>
      <c r="S1031" s="89"/>
    </row>
    <row r="1032" spans="2:19" ht="15" customHeight="1" x14ac:dyDescent="0.2">
      <c r="B1032" s="143"/>
      <c r="C1032" s="100" t="str">
        <f>IFERROR(IF(VLOOKUP(B1032,'Job Openings'!$B$5:$I$1005,2,FALSE)=0,"",VLOOKUP(B1032,'Job Openings'!$B$5:$I$1005,2,FALSE)),"")</f>
        <v/>
      </c>
      <c r="D1032" s="100" t="str">
        <f>IFERROR(IF(VLOOKUP(B1032,'Job Openings'!$B$5:$I$1005,3,FALSE)=0,"",VLOOKUP(B1032,'Job Openings'!$B$5:$I$1005,3,FALSE)),"")</f>
        <v/>
      </c>
      <c r="E1032" s="100" t="str">
        <f>IFERROR(IF(VLOOKUP(B1032,'Job Openings'!$B$5:$I$1005,5,FALSE)=0,"",VLOOKUP(B1032,'Job Openings'!$B$5:$I$1005,5,FALSE)),"")</f>
        <v/>
      </c>
      <c r="F1032" s="53"/>
      <c r="G1032" s="53"/>
      <c r="H1032" s="54"/>
      <c r="I1032" s="53"/>
      <c r="J1032" s="53"/>
      <c r="K1032" s="53"/>
      <c r="L1032" s="53"/>
      <c r="M1032" s="53"/>
      <c r="N1032" s="144"/>
      <c r="O1032" s="141"/>
      <c r="P1032" s="53"/>
      <c r="Q1032" s="53"/>
      <c r="R1032" s="53"/>
      <c r="S1032" s="89"/>
    </row>
    <row r="1033" spans="2:19" ht="15" customHeight="1" x14ac:dyDescent="0.2">
      <c r="B1033" s="143"/>
      <c r="C1033" s="100" t="str">
        <f>IFERROR(IF(VLOOKUP(B1033,'Job Openings'!$B$5:$I$1005,2,FALSE)=0,"",VLOOKUP(B1033,'Job Openings'!$B$5:$I$1005,2,FALSE)),"")</f>
        <v/>
      </c>
      <c r="D1033" s="100" t="str">
        <f>IFERROR(IF(VLOOKUP(B1033,'Job Openings'!$B$5:$I$1005,3,FALSE)=0,"",VLOOKUP(B1033,'Job Openings'!$B$5:$I$1005,3,FALSE)),"")</f>
        <v/>
      </c>
      <c r="E1033" s="100" t="str">
        <f>IFERROR(IF(VLOOKUP(B1033,'Job Openings'!$B$5:$I$1005,5,FALSE)=0,"",VLOOKUP(B1033,'Job Openings'!$B$5:$I$1005,5,FALSE)),"")</f>
        <v/>
      </c>
      <c r="F1033" s="53"/>
      <c r="G1033" s="53"/>
      <c r="H1033" s="54"/>
      <c r="I1033" s="53"/>
      <c r="J1033" s="53"/>
      <c r="K1033" s="53"/>
      <c r="L1033" s="53"/>
      <c r="M1033" s="53"/>
      <c r="N1033" s="144"/>
      <c r="O1033" s="141"/>
      <c r="P1033" s="53"/>
      <c r="Q1033" s="53"/>
      <c r="R1033" s="53"/>
      <c r="S1033" s="89"/>
    </row>
    <row r="1034" spans="2:19" ht="15" customHeight="1" x14ac:dyDescent="0.2">
      <c r="B1034" s="143"/>
      <c r="C1034" s="100" t="str">
        <f>IFERROR(IF(VLOOKUP(B1034,'Job Openings'!$B$5:$I$1005,2,FALSE)=0,"",VLOOKUP(B1034,'Job Openings'!$B$5:$I$1005,2,FALSE)),"")</f>
        <v/>
      </c>
      <c r="D1034" s="100" t="str">
        <f>IFERROR(IF(VLOOKUP(B1034,'Job Openings'!$B$5:$I$1005,3,FALSE)=0,"",VLOOKUP(B1034,'Job Openings'!$B$5:$I$1005,3,FALSE)),"")</f>
        <v/>
      </c>
      <c r="E1034" s="100" t="str">
        <f>IFERROR(IF(VLOOKUP(B1034,'Job Openings'!$B$5:$I$1005,5,FALSE)=0,"",VLOOKUP(B1034,'Job Openings'!$B$5:$I$1005,5,FALSE)),"")</f>
        <v/>
      </c>
      <c r="F1034" s="53"/>
      <c r="G1034" s="53"/>
      <c r="H1034" s="54"/>
      <c r="I1034" s="53"/>
      <c r="J1034" s="53"/>
      <c r="K1034" s="53"/>
      <c r="L1034" s="53"/>
      <c r="M1034" s="53"/>
      <c r="N1034" s="144"/>
      <c r="O1034" s="141"/>
      <c r="P1034" s="53"/>
      <c r="Q1034" s="53"/>
      <c r="R1034" s="53"/>
      <c r="S1034" s="89"/>
    </row>
    <row r="1035" spans="2:19" ht="15" customHeight="1" x14ac:dyDescent="0.2">
      <c r="B1035" s="143"/>
      <c r="C1035" s="100" t="str">
        <f>IFERROR(IF(VLOOKUP(B1035,'Job Openings'!$B$5:$I$1005,2,FALSE)=0,"",VLOOKUP(B1035,'Job Openings'!$B$5:$I$1005,2,FALSE)),"")</f>
        <v/>
      </c>
      <c r="D1035" s="100" t="str">
        <f>IFERROR(IF(VLOOKUP(B1035,'Job Openings'!$B$5:$I$1005,3,FALSE)=0,"",VLOOKUP(B1035,'Job Openings'!$B$5:$I$1005,3,FALSE)),"")</f>
        <v/>
      </c>
      <c r="E1035" s="100" t="str">
        <f>IFERROR(IF(VLOOKUP(B1035,'Job Openings'!$B$5:$I$1005,5,FALSE)=0,"",VLOOKUP(B1035,'Job Openings'!$B$5:$I$1005,5,FALSE)),"")</f>
        <v/>
      </c>
      <c r="F1035" s="53"/>
      <c r="G1035" s="53"/>
      <c r="H1035" s="54"/>
      <c r="I1035" s="53"/>
      <c r="J1035" s="53"/>
      <c r="K1035" s="53"/>
      <c r="L1035" s="53"/>
      <c r="M1035" s="53"/>
      <c r="N1035" s="144"/>
      <c r="O1035" s="141"/>
      <c r="P1035" s="53"/>
      <c r="Q1035" s="53"/>
      <c r="R1035" s="53"/>
      <c r="S1035" s="89"/>
    </row>
    <row r="1036" spans="2:19" ht="15" customHeight="1" x14ac:dyDescent="0.2">
      <c r="B1036" s="143"/>
      <c r="C1036" s="100" t="str">
        <f>IFERROR(IF(VLOOKUP(B1036,'Job Openings'!$B$5:$I$1005,2,FALSE)=0,"",VLOOKUP(B1036,'Job Openings'!$B$5:$I$1005,2,FALSE)),"")</f>
        <v/>
      </c>
      <c r="D1036" s="100" t="str">
        <f>IFERROR(IF(VLOOKUP(B1036,'Job Openings'!$B$5:$I$1005,3,FALSE)=0,"",VLOOKUP(B1036,'Job Openings'!$B$5:$I$1005,3,FALSE)),"")</f>
        <v/>
      </c>
      <c r="E1036" s="100" t="str">
        <f>IFERROR(IF(VLOOKUP(B1036,'Job Openings'!$B$5:$I$1005,5,FALSE)=0,"",VLOOKUP(B1036,'Job Openings'!$B$5:$I$1005,5,FALSE)),"")</f>
        <v/>
      </c>
      <c r="F1036" s="53"/>
      <c r="G1036" s="53"/>
      <c r="H1036" s="54"/>
      <c r="I1036" s="53"/>
      <c r="J1036" s="53"/>
      <c r="K1036" s="53"/>
      <c r="L1036" s="53"/>
      <c r="M1036" s="53"/>
      <c r="N1036" s="144"/>
      <c r="O1036" s="141"/>
      <c r="P1036" s="53"/>
      <c r="Q1036" s="53"/>
      <c r="R1036" s="53"/>
      <c r="S1036" s="89"/>
    </row>
    <row r="1037" spans="2:19" ht="15" customHeight="1" x14ac:dyDescent="0.2">
      <c r="B1037" s="143"/>
      <c r="C1037" s="100" t="str">
        <f>IFERROR(IF(VLOOKUP(B1037,'Job Openings'!$B$5:$I$1005,2,FALSE)=0,"",VLOOKUP(B1037,'Job Openings'!$B$5:$I$1005,2,FALSE)),"")</f>
        <v/>
      </c>
      <c r="D1037" s="100" t="str">
        <f>IFERROR(IF(VLOOKUP(B1037,'Job Openings'!$B$5:$I$1005,3,FALSE)=0,"",VLOOKUP(B1037,'Job Openings'!$B$5:$I$1005,3,FALSE)),"")</f>
        <v/>
      </c>
      <c r="E1037" s="100" t="str">
        <f>IFERROR(IF(VLOOKUP(B1037,'Job Openings'!$B$5:$I$1005,5,FALSE)=0,"",VLOOKUP(B1037,'Job Openings'!$B$5:$I$1005,5,FALSE)),"")</f>
        <v/>
      </c>
      <c r="F1037" s="53"/>
      <c r="G1037" s="53"/>
      <c r="H1037" s="54"/>
      <c r="I1037" s="53"/>
      <c r="J1037" s="53"/>
      <c r="K1037" s="53"/>
      <c r="L1037" s="53"/>
      <c r="M1037" s="53"/>
      <c r="N1037" s="144"/>
      <c r="O1037" s="141"/>
      <c r="P1037" s="53"/>
      <c r="Q1037" s="53"/>
      <c r="R1037" s="53"/>
      <c r="S1037" s="89"/>
    </row>
    <row r="1038" spans="2:19" ht="15" customHeight="1" x14ac:dyDescent="0.2">
      <c r="B1038" s="143"/>
      <c r="C1038" s="100" t="str">
        <f>IFERROR(IF(VLOOKUP(B1038,'Job Openings'!$B$5:$I$1005,2,FALSE)=0,"",VLOOKUP(B1038,'Job Openings'!$B$5:$I$1005,2,FALSE)),"")</f>
        <v/>
      </c>
      <c r="D1038" s="100" t="str">
        <f>IFERROR(IF(VLOOKUP(B1038,'Job Openings'!$B$5:$I$1005,3,FALSE)=0,"",VLOOKUP(B1038,'Job Openings'!$B$5:$I$1005,3,FALSE)),"")</f>
        <v/>
      </c>
      <c r="E1038" s="100" t="str">
        <f>IFERROR(IF(VLOOKUP(B1038,'Job Openings'!$B$5:$I$1005,5,FALSE)=0,"",VLOOKUP(B1038,'Job Openings'!$B$5:$I$1005,5,FALSE)),"")</f>
        <v/>
      </c>
      <c r="F1038" s="53"/>
      <c r="G1038" s="53"/>
      <c r="H1038" s="54"/>
      <c r="I1038" s="53"/>
      <c r="J1038" s="53"/>
      <c r="K1038" s="53"/>
      <c r="L1038" s="53"/>
      <c r="M1038" s="53"/>
      <c r="N1038" s="144"/>
      <c r="O1038" s="141"/>
      <c r="P1038" s="53"/>
      <c r="Q1038" s="53"/>
      <c r="R1038" s="53"/>
      <c r="S1038" s="89"/>
    </row>
    <row r="1039" spans="2:19" ht="15" customHeight="1" x14ac:dyDescent="0.2">
      <c r="B1039" s="143"/>
      <c r="C1039" s="100" t="str">
        <f>IFERROR(IF(VLOOKUP(B1039,'Job Openings'!$B$5:$I$1005,2,FALSE)=0,"",VLOOKUP(B1039,'Job Openings'!$B$5:$I$1005,2,FALSE)),"")</f>
        <v/>
      </c>
      <c r="D1039" s="100" t="str">
        <f>IFERROR(IF(VLOOKUP(B1039,'Job Openings'!$B$5:$I$1005,3,FALSE)=0,"",VLOOKUP(B1039,'Job Openings'!$B$5:$I$1005,3,FALSE)),"")</f>
        <v/>
      </c>
      <c r="E1039" s="100" t="str">
        <f>IFERROR(IF(VLOOKUP(B1039,'Job Openings'!$B$5:$I$1005,5,FALSE)=0,"",VLOOKUP(B1039,'Job Openings'!$B$5:$I$1005,5,FALSE)),"")</f>
        <v/>
      </c>
      <c r="F1039" s="53"/>
      <c r="G1039" s="53"/>
      <c r="H1039" s="54"/>
      <c r="I1039" s="53"/>
      <c r="J1039" s="53"/>
      <c r="K1039" s="53"/>
      <c r="L1039" s="53"/>
      <c r="M1039" s="53"/>
      <c r="N1039" s="144"/>
      <c r="O1039" s="141"/>
      <c r="P1039" s="53"/>
      <c r="Q1039" s="53"/>
      <c r="R1039" s="53"/>
      <c r="S1039" s="89"/>
    </row>
    <row r="1040" spans="2:19" ht="15" customHeight="1" x14ac:dyDescent="0.2">
      <c r="B1040" s="143"/>
      <c r="C1040" s="100" t="str">
        <f>IFERROR(IF(VLOOKUP(B1040,'Job Openings'!$B$5:$I$1005,2,FALSE)=0,"",VLOOKUP(B1040,'Job Openings'!$B$5:$I$1005,2,FALSE)),"")</f>
        <v/>
      </c>
      <c r="D1040" s="100" t="str">
        <f>IFERROR(IF(VLOOKUP(B1040,'Job Openings'!$B$5:$I$1005,3,FALSE)=0,"",VLOOKUP(B1040,'Job Openings'!$B$5:$I$1005,3,FALSE)),"")</f>
        <v/>
      </c>
      <c r="E1040" s="100" t="str">
        <f>IFERROR(IF(VLOOKUP(B1040,'Job Openings'!$B$5:$I$1005,5,FALSE)=0,"",VLOOKUP(B1040,'Job Openings'!$B$5:$I$1005,5,FALSE)),"")</f>
        <v/>
      </c>
      <c r="F1040" s="53"/>
      <c r="G1040" s="53"/>
      <c r="H1040" s="54"/>
      <c r="I1040" s="53"/>
      <c r="J1040" s="53"/>
      <c r="K1040" s="53"/>
      <c r="L1040" s="53"/>
      <c r="M1040" s="53"/>
      <c r="N1040" s="144"/>
      <c r="O1040" s="141"/>
      <c r="P1040" s="53"/>
      <c r="Q1040" s="53"/>
      <c r="R1040" s="53"/>
      <c r="S1040" s="89"/>
    </row>
    <row r="1041" spans="2:19" ht="15" customHeight="1" x14ac:dyDescent="0.2">
      <c r="B1041" s="143"/>
      <c r="C1041" s="100" t="str">
        <f>IFERROR(IF(VLOOKUP(B1041,'Job Openings'!$B$5:$I$1005,2,FALSE)=0,"",VLOOKUP(B1041,'Job Openings'!$B$5:$I$1005,2,FALSE)),"")</f>
        <v/>
      </c>
      <c r="D1041" s="100" t="str">
        <f>IFERROR(IF(VLOOKUP(B1041,'Job Openings'!$B$5:$I$1005,3,FALSE)=0,"",VLOOKUP(B1041,'Job Openings'!$B$5:$I$1005,3,FALSE)),"")</f>
        <v/>
      </c>
      <c r="E1041" s="100" t="str">
        <f>IFERROR(IF(VLOOKUP(B1041,'Job Openings'!$B$5:$I$1005,5,FALSE)=0,"",VLOOKUP(B1041,'Job Openings'!$B$5:$I$1005,5,FALSE)),"")</f>
        <v/>
      </c>
      <c r="F1041" s="53"/>
      <c r="G1041" s="53"/>
      <c r="H1041" s="54"/>
      <c r="I1041" s="53"/>
      <c r="J1041" s="53"/>
      <c r="K1041" s="53"/>
      <c r="L1041" s="53"/>
      <c r="M1041" s="53"/>
      <c r="N1041" s="144"/>
      <c r="O1041" s="141"/>
      <c r="P1041" s="53"/>
      <c r="Q1041" s="53"/>
      <c r="R1041" s="53"/>
      <c r="S1041" s="89"/>
    </row>
    <row r="1042" spans="2:19" ht="15" customHeight="1" x14ac:dyDescent="0.2">
      <c r="B1042" s="143"/>
      <c r="C1042" s="100" t="str">
        <f>IFERROR(IF(VLOOKUP(B1042,'Job Openings'!$B$5:$I$1005,2,FALSE)=0,"",VLOOKUP(B1042,'Job Openings'!$B$5:$I$1005,2,FALSE)),"")</f>
        <v/>
      </c>
      <c r="D1042" s="100" t="str">
        <f>IFERROR(IF(VLOOKUP(B1042,'Job Openings'!$B$5:$I$1005,3,FALSE)=0,"",VLOOKUP(B1042,'Job Openings'!$B$5:$I$1005,3,FALSE)),"")</f>
        <v/>
      </c>
      <c r="E1042" s="100" t="str">
        <f>IFERROR(IF(VLOOKUP(B1042,'Job Openings'!$B$5:$I$1005,5,FALSE)=0,"",VLOOKUP(B1042,'Job Openings'!$B$5:$I$1005,5,FALSE)),"")</f>
        <v/>
      </c>
      <c r="F1042" s="53"/>
      <c r="G1042" s="53"/>
      <c r="H1042" s="54"/>
      <c r="I1042" s="53"/>
      <c r="J1042" s="53"/>
      <c r="K1042" s="53"/>
      <c r="L1042" s="53"/>
      <c r="M1042" s="53"/>
      <c r="N1042" s="144"/>
      <c r="O1042" s="141"/>
      <c r="P1042" s="53"/>
      <c r="Q1042" s="53"/>
      <c r="R1042" s="53"/>
      <c r="S1042" s="89"/>
    </row>
    <row r="1043" spans="2:19" ht="15" customHeight="1" x14ac:dyDescent="0.2">
      <c r="B1043" s="143"/>
      <c r="C1043" s="100" t="str">
        <f>IFERROR(IF(VLOOKUP(B1043,'Job Openings'!$B$5:$I$1005,2,FALSE)=0,"",VLOOKUP(B1043,'Job Openings'!$B$5:$I$1005,2,FALSE)),"")</f>
        <v/>
      </c>
      <c r="D1043" s="100" t="str">
        <f>IFERROR(IF(VLOOKUP(B1043,'Job Openings'!$B$5:$I$1005,3,FALSE)=0,"",VLOOKUP(B1043,'Job Openings'!$B$5:$I$1005,3,FALSE)),"")</f>
        <v/>
      </c>
      <c r="E1043" s="100" t="str">
        <f>IFERROR(IF(VLOOKUP(B1043,'Job Openings'!$B$5:$I$1005,5,FALSE)=0,"",VLOOKUP(B1043,'Job Openings'!$B$5:$I$1005,5,FALSE)),"")</f>
        <v/>
      </c>
      <c r="F1043" s="53"/>
      <c r="G1043" s="53"/>
      <c r="H1043" s="54"/>
      <c r="I1043" s="53"/>
      <c r="J1043" s="53"/>
      <c r="K1043" s="53"/>
      <c r="L1043" s="53"/>
      <c r="M1043" s="53"/>
      <c r="N1043" s="144"/>
      <c r="O1043" s="141"/>
      <c r="P1043" s="53"/>
      <c r="Q1043" s="53"/>
      <c r="R1043" s="53"/>
      <c r="S1043" s="89"/>
    </row>
    <row r="1044" spans="2:19" ht="15" customHeight="1" x14ac:dyDescent="0.2">
      <c r="B1044" s="143"/>
      <c r="C1044" s="100" t="str">
        <f>IFERROR(IF(VLOOKUP(B1044,'Job Openings'!$B$5:$I$1005,2,FALSE)=0,"",VLOOKUP(B1044,'Job Openings'!$B$5:$I$1005,2,FALSE)),"")</f>
        <v/>
      </c>
      <c r="D1044" s="100" t="str">
        <f>IFERROR(IF(VLOOKUP(B1044,'Job Openings'!$B$5:$I$1005,3,FALSE)=0,"",VLOOKUP(B1044,'Job Openings'!$B$5:$I$1005,3,FALSE)),"")</f>
        <v/>
      </c>
      <c r="E1044" s="100" t="str">
        <f>IFERROR(IF(VLOOKUP(B1044,'Job Openings'!$B$5:$I$1005,5,FALSE)=0,"",VLOOKUP(B1044,'Job Openings'!$B$5:$I$1005,5,FALSE)),"")</f>
        <v/>
      </c>
      <c r="F1044" s="53"/>
      <c r="G1044" s="53"/>
      <c r="H1044" s="54"/>
      <c r="I1044" s="53"/>
      <c r="J1044" s="53"/>
      <c r="K1044" s="53"/>
      <c r="L1044" s="53"/>
      <c r="M1044" s="53"/>
      <c r="N1044" s="144"/>
      <c r="O1044" s="141"/>
      <c r="P1044" s="53"/>
      <c r="Q1044" s="53"/>
      <c r="R1044" s="53"/>
      <c r="S1044" s="89"/>
    </row>
    <row r="1045" spans="2:19" ht="15" customHeight="1" x14ac:dyDescent="0.2">
      <c r="B1045" s="143"/>
      <c r="C1045" s="100" t="str">
        <f>IFERROR(IF(VLOOKUP(B1045,'Job Openings'!$B$5:$I$1005,2,FALSE)=0,"",VLOOKUP(B1045,'Job Openings'!$B$5:$I$1005,2,FALSE)),"")</f>
        <v/>
      </c>
      <c r="D1045" s="100" t="str">
        <f>IFERROR(IF(VLOOKUP(B1045,'Job Openings'!$B$5:$I$1005,3,FALSE)=0,"",VLOOKUP(B1045,'Job Openings'!$B$5:$I$1005,3,FALSE)),"")</f>
        <v/>
      </c>
      <c r="E1045" s="100" t="str">
        <f>IFERROR(IF(VLOOKUP(B1045,'Job Openings'!$B$5:$I$1005,5,FALSE)=0,"",VLOOKUP(B1045,'Job Openings'!$B$5:$I$1005,5,FALSE)),"")</f>
        <v/>
      </c>
      <c r="F1045" s="53"/>
      <c r="G1045" s="53"/>
      <c r="H1045" s="54"/>
      <c r="I1045" s="53"/>
      <c r="J1045" s="53"/>
      <c r="K1045" s="53"/>
      <c r="L1045" s="53"/>
      <c r="M1045" s="53"/>
      <c r="N1045" s="144"/>
      <c r="O1045" s="141"/>
      <c r="P1045" s="53"/>
      <c r="Q1045" s="53"/>
      <c r="R1045" s="53"/>
      <c r="S1045" s="89"/>
    </row>
    <row r="1046" spans="2:19" ht="15" customHeight="1" x14ac:dyDescent="0.2">
      <c r="B1046" s="143"/>
      <c r="C1046" s="100" t="str">
        <f>IFERROR(IF(VLOOKUP(B1046,'Job Openings'!$B$5:$I$1005,2,FALSE)=0,"",VLOOKUP(B1046,'Job Openings'!$B$5:$I$1005,2,FALSE)),"")</f>
        <v/>
      </c>
      <c r="D1046" s="100" t="str">
        <f>IFERROR(IF(VLOOKUP(B1046,'Job Openings'!$B$5:$I$1005,3,FALSE)=0,"",VLOOKUP(B1046,'Job Openings'!$B$5:$I$1005,3,FALSE)),"")</f>
        <v/>
      </c>
      <c r="E1046" s="100" t="str">
        <f>IFERROR(IF(VLOOKUP(B1046,'Job Openings'!$B$5:$I$1005,5,FALSE)=0,"",VLOOKUP(B1046,'Job Openings'!$B$5:$I$1005,5,FALSE)),"")</f>
        <v/>
      </c>
      <c r="F1046" s="53"/>
      <c r="G1046" s="53"/>
      <c r="H1046" s="54"/>
      <c r="I1046" s="53"/>
      <c r="J1046" s="53"/>
      <c r="K1046" s="53"/>
      <c r="L1046" s="53"/>
      <c r="M1046" s="53"/>
      <c r="N1046" s="144"/>
      <c r="O1046" s="141"/>
      <c r="P1046" s="53"/>
      <c r="Q1046" s="53"/>
      <c r="R1046" s="53"/>
      <c r="S1046" s="89"/>
    </row>
    <row r="1047" spans="2:19" ht="15" customHeight="1" x14ac:dyDescent="0.2">
      <c r="B1047" s="143"/>
      <c r="C1047" s="100" t="str">
        <f>IFERROR(IF(VLOOKUP(B1047,'Job Openings'!$B$5:$I$1005,2,FALSE)=0,"",VLOOKUP(B1047,'Job Openings'!$B$5:$I$1005,2,FALSE)),"")</f>
        <v/>
      </c>
      <c r="D1047" s="100" t="str">
        <f>IFERROR(IF(VLOOKUP(B1047,'Job Openings'!$B$5:$I$1005,3,FALSE)=0,"",VLOOKUP(B1047,'Job Openings'!$B$5:$I$1005,3,FALSE)),"")</f>
        <v/>
      </c>
      <c r="E1047" s="100" t="str">
        <f>IFERROR(IF(VLOOKUP(B1047,'Job Openings'!$B$5:$I$1005,5,FALSE)=0,"",VLOOKUP(B1047,'Job Openings'!$B$5:$I$1005,5,FALSE)),"")</f>
        <v/>
      </c>
      <c r="F1047" s="53"/>
      <c r="G1047" s="53"/>
      <c r="H1047" s="54"/>
      <c r="I1047" s="53"/>
      <c r="J1047" s="53"/>
      <c r="K1047" s="53"/>
      <c r="L1047" s="53"/>
      <c r="M1047" s="53"/>
      <c r="N1047" s="144"/>
      <c r="O1047" s="141"/>
      <c r="P1047" s="53"/>
      <c r="Q1047" s="53"/>
      <c r="R1047" s="53"/>
      <c r="S1047" s="89"/>
    </row>
    <row r="1048" spans="2:19" ht="15" customHeight="1" x14ac:dyDescent="0.2">
      <c r="B1048" s="143"/>
      <c r="C1048" s="100" t="str">
        <f>IFERROR(IF(VLOOKUP(B1048,'Job Openings'!$B$5:$I$1005,2,FALSE)=0,"",VLOOKUP(B1048,'Job Openings'!$B$5:$I$1005,2,FALSE)),"")</f>
        <v/>
      </c>
      <c r="D1048" s="100" t="str">
        <f>IFERROR(IF(VLOOKUP(B1048,'Job Openings'!$B$5:$I$1005,3,FALSE)=0,"",VLOOKUP(B1048,'Job Openings'!$B$5:$I$1005,3,FALSE)),"")</f>
        <v/>
      </c>
      <c r="E1048" s="100" t="str">
        <f>IFERROR(IF(VLOOKUP(B1048,'Job Openings'!$B$5:$I$1005,5,FALSE)=0,"",VLOOKUP(B1048,'Job Openings'!$B$5:$I$1005,5,FALSE)),"")</f>
        <v/>
      </c>
      <c r="F1048" s="53"/>
      <c r="G1048" s="53"/>
      <c r="H1048" s="54"/>
      <c r="I1048" s="53"/>
      <c r="J1048" s="53"/>
      <c r="K1048" s="53"/>
      <c r="L1048" s="53"/>
      <c r="M1048" s="53"/>
      <c r="N1048" s="144"/>
      <c r="O1048" s="141"/>
      <c r="P1048" s="53"/>
      <c r="Q1048" s="53"/>
      <c r="R1048" s="53"/>
      <c r="S1048" s="89"/>
    </row>
    <row r="1049" spans="2:19" ht="15" customHeight="1" x14ac:dyDescent="0.2">
      <c r="B1049" s="143"/>
      <c r="C1049" s="100" t="str">
        <f>IFERROR(IF(VLOOKUP(B1049,'Job Openings'!$B$5:$I$1005,2,FALSE)=0,"",VLOOKUP(B1049,'Job Openings'!$B$5:$I$1005,2,FALSE)),"")</f>
        <v/>
      </c>
      <c r="D1049" s="100" t="str">
        <f>IFERROR(IF(VLOOKUP(B1049,'Job Openings'!$B$5:$I$1005,3,FALSE)=0,"",VLOOKUP(B1049,'Job Openings'!$B$5:$I$1005,3,FALSE)),"")</f>
        <v/>
      </c>
      <c r="E1049" s="100" t="str">
        <f>IFERROR(IF(VLOOKUP(B1049,'Job Openings'!$B$5:$I$1005,5,FALSE)=0,"",VLOOKUP(B1049,'Job Openings'!$B$5:$I$1005,5,FALSE)),"")</f>
        <v/>
      </c>
      <c r="F1049" s="53"/>
      <c r="G1049" s="53"/>
      <c r="H1049" s="54"/>
      <c r="I1049" s="53"/>
      <c r="J1049" s="53"/>
      <c r="K1049" s="53"/>
      <c r="L1049" s="53"/>
      <c r="M1049" s="53"/>
      <c r="N1049" s="144"/>
      <c r="O1049" s="141"/>
      <c r="P1049" s="53"/>
      <c r="Q1049" s="53"/>
      <c r="R1049" s="53"/>
      <c r="S1049" s="89"/>
    </row>
    <row r="1050" spans="2:19" ht="15" customHeight="1" x14ac:dyDescent="0.2">
      <c r="B1050" s="143"/>
      <c r="C1050" s="100" t="str">
        <f>IFERROR(IF(VLOOKUP(B1050,'Job Openings'!$B$5:$I$1005,2,FALSE)=0,"",VLOOKUP(B1050,'Job Openings'!$B$5:$I$1005,2,FALSE)),"")</f>
        <v/>
      </c>
      <c r="D1050" s="100" t="str">
        <f>IFERROR(IF(VLOOKUP(B1050,'Job Openings'!$B$5:$I$1005,3,FALSE)=0,"",VLOOKUP(B1050,'Job Openings'!$B$5:$I$1005,3,FALSE)),"")</f>
        <v/>
      </c>
      <c r="E1050" s="100" t="str">
        <f>IFERROR(IF(VLOOKUP(B1050,'Job Openings'!$B$5:$I$1005,5,FALSE)=0,"",VLOOKUP(B1050,'Job Openings'!$B$5:$I$1005,5,FALSE)),"")</f>
        <v/>
      </c>
      <c r="F1050" s="53"/>
      <c r="G1050" s="53"/>
      <c r="H1050" s="54"/>
      <c r="I1050" s="53"/>
      <c r="J1050" s="53"/>
      <c r="K1050" s="53"/>
      <c r="L1050" s="53"/>
      <c r="M1050" s="53"/>
      <c r="N1050" s="144"/>
      <c r="O1050" s="141"/>
      <c r="P1050" s="53"/>
      <c r="Q1050" s="53"/>
      <c r="R1050" s="53"/>
      <c r="S1050" s="89"/>
    </row>
    <row r="1051" spans="2:19" ht="15" customHeight="1" x14ac:dyDescent="0.2">
      <c r="B1051" s="143"/>
      <c r="C1051" s="100" t="str">
        <f>IFERROR(IF(VLOOKUP(B1051,'Job Openings'!$B$5:$I$1005,2,FALSE)=0,"",VLOOKUP(B1051,'Job Openings'!$B$5:$I$1005,2,FALSE)),"")</f>
        <v/>
      </c>
      <c r="D1051" s="100" t="str">
        <f>IFERROR(IF(VLOOKUP(B1051,'Job Openings'!$B$5:$I$1005,3,FALSE)=0,"",VLOOKUP(B1051,'Job Openings'!$B$5:$I$1005,3,FALSE)),"")</f>
        <v/>
      </c>
      <c r="E1051" s="100" t="str">
        <f>IFERROR(IF(VLOOKUP(B1051,'Job Openings'!$B$5:$I$1005,5,FALSE)=0,"",VLOOKUP(B1051,'Job Openings'!$B$5:$I$1005,5,FALSE)),"")</f>
        <v/>
      </c>
      <c r="F1051" s="53"/>
      <c r="G1051" s="53"/>
      <c r="H1051" s="54"/>
      <c r="I1051" s="53"/>
      <c r="J1051" s="53"/>
      <c r="K1051" s="53"/>
      <c r="L1051" s="53"/>
      <c r="M1051" s="53"/>
      <c r="N1051" s="144"/>
      <c r="O1051" s="141"/>
      <c r="P1051" s="53"/>
      <c r="Q1051" s="53"/>
      <c r="R1051" s="53"/>
      <c r="S1051" s="89"/>
    </row>
    <row r="1052" spans="2:19" ht="15" customHeight="1" x14ac:dyDescent="0.2">
      <c r="B1052" s="143"/>
      <c r="C1052" s="100" t="str">
        <f>IFERROR(IF(VLOOKUP(B1052,'Job Openings'!$B$5:$I$1005,2,FALSE)=0,"",VLOOKUP(B1052,'Job Openings'!$B$5:$I$1005,2,FALSE)),"")</f>
        <v/>
      </c>
      <c r="D1052" s="100" t="str">
        <f>IFERROR(IF(VLOOKUP(B1052,'Job Openings'!$B$5:$I$1005,3,FALSE)=0,"",VLOOKUP(B1052,'Job Openings'!$B$5:$I$1005,3,FALSE)),"")</f>
        <v/>
      </c>
      <c r="E1052" s="100" t="str">
        <f>IFERROR(IF(VLOOKUP(B1052,'Job Openings'!$B$5:$I$1005,5,FALSE)=0,"",VLOOKUP(B1052,'Job Openings'!$B$5:$I$1005,5,FALSE)),"")</f>
        <v/>
      </c>
      <c r="F1052" s="53"/>
      <c r="G1052" s="53"/>
      <c r="H1052" s="54"/>
      <c r="I1052" s="53"/>
      <c r="J1052" s="53"/>
      <c r="K1052" s="53"/>
      <c r="L1052" s="53"/>
      <c r="M1052" s="53"/>
      <c r="N1052" s="144"/>
      <c r="O1052" s="141"/>
      <c r="P1052" s="53"/>
      <c r="Q1052" s="53"/>
      <c r="R1052" s="53"/>
      <c r="S1052" s="89"/>
    </row>
    <row r="1053" spans="2:19" ht="15" customHeight="1" x14ac:dyDescent="0.2">
      <c r="B1053" s="143"/>
      <c r="C1053" s="100" t="str">
        <f>IFERROR(IF(VLOOKUP(B1053,'Job Openings'!$B$5:$I$1005,2,FALSE)=0,"",VLOOKUP(B1053,'Job Openings'!$B$5:$I$1005,2,FALSE)),"")</f>
        <v/>
      </c>
      <c r="D1053" s="100" t="str">
        <f>IFERROR(IF(VLOOKUP(B1053,'Job Openings'!$B$5:$I$1005,3,FALSE)=0,"",VLOOKUP(B1053,'Job Openings'!$B$5:$I$1005,3,FALSE)),"")</f>
        <v/>
      </c>
      <c r="E1053" s="100" t="str">
        <f>IFERROR(IF(VLOOKUP(B1053,'Job Openings'!$B$5:$I$1005,5,FALSE)=0,"",VLOOKUP(B1053,'Job Openings'!$B$5:$I$1005,5,FALSE)),"")</f>
        <v/>
      </c>
      <c r="F1053" s="53"/>
      <c r="G1053" s="53"/>
      <c r="H1053" s="54"/>
      <c r="I1053" s="53"/>
      <c r="J1053" s="53"/>
      <c r="K1053" s="53"/>
      <c r="L1053" s="53"/>
      <c r="M1053" s="53"/>
      <c r="N1053" s="144"/>
      <c r="O1053" s="141"/>
      <c r="P1053" s="53"/>
      <c r="Q1053" s="53"/>
      <c r="R1053" s="53"/>
      <c r="S1053" s="89"/>
    </row>
    <row r="1054" spans="2:19" ht="15" customHeight="1" x14ac:dyDescent="0.2">
      <c r="B1054" s="143"/>
      <c r="C1054" s="100" t="str">
        <f>IFERROR(IF(VLOOKUP(B1054,'Job Openings'!$B$5:$I$1005,2,FALSE)=0,"",VLOOKUP(B1054,'Job Openings'!$B$5:$I$1005,2,FALSE)),"")</f>
        <v/>
      </c>
      <c r="D1054" s="100" t="str">
        <f>IFERROR(IF(VLOOKUP(B1054,'Job Openings'!$B$5:$I$1005,3,FALSE)=0,"",VLOOKUP(B1054,'Job Openings'!$B$5:$I$1005,3,FALSE)),"")</f>
        <v/>
      </c>
      <c r="E1054" s="100" t="str">
        <f>IFERROR(IF(VLOOKUP(B1054,'Job Openings'!$B$5:$I$1005,5,FALSE)=0,"",VLOOKUP(B1054,'Job Openings'!$B$5:$I$1005,5,FALSE)),"")</f>
        <v/>
      </c>
      <c r="F1054" s="53"/>
      <c r="G1054" s="53"/>
      <c r="H1054" s="54"/>
      <c r="I1054" s="53"/>
      <c r="J1054" s="53"/>
      <c r="K1054" s="53"/>
      <c r="L1054" s="53"/>
      <c r="M1054" s="53"/>
      <c r="N1054" s="144"/>
      <c r="O1054" s="141"/>
      <c r="P1054" s="53"/>
      <c r="Q1054" s="53"/>
      <c r="R1054" s="53"/>
      <c r="S1054" s="89"/>
    </row>
    <row r="1055" spans="2:19" ht="15" customHeight="1" x14ac:dyDescent="0.2">
      <c r="B1055" s="143"/>
      <c r="C1055" s="100" t="str">
        <f>IFERROR(IF(VLOOKUP(B1055,'Job Openings'!$B$5:$I$1005,2,FALSE)=0,"",VLOOKUP(B1055,'Job Openings'!$B$5:$I$1005,2,FALSE)),"")</f>
        <v/>
      </c>
      <c r="D1055" s="100" t="str">
        <f>IFERROR(IF(VLOOKUP(B1055,'Job Openings'!$B$5:$I$1005,3,FALSE)=0,"",VLOOKUP(B1055,'Job Openings'!$B$5:$I$1005,3,FALSE)),"")</f>
        <v/>
      </c>
      <c r="E1055" s="100" t="str">
        <f>IFERROR(IF(VLOOKUP(B1055,'Job Openings'!$B$5:$I$1005,5,FALSE)=0,"",VLOOKUP(B1055,'Job Openings'!$B$5:$I$1005,5,FALSE)),"")</f>
        <v/>
      </c>
      <c r="F1055" s="53"/>
      <c r="G1055" s="53"/>
      <c r="H1055" s="54"/>
      <c r="I1055" s="53"/>
      <c r="J1055" s="53"/>
      <c r="K1055" s="53"/>
      <c r="L1055" s="53"/>
      <c r="M1055" s="53"/>
      <c r="N1055" s="144"/>
      <c r="O1055" s="141"/>
      <c r="P1055" s="53"/>
      <c r="Q1055" s="53"/>
      <c r="R1055" s="53"/>
      <c r="S1055" s="89"/>
    </row>
    <row r="1056" spans="2:19" ht="15" customHeight="1" x14ac:dyDescent="0.2">
      <c r="B1056" s="143"/>
      <c r="C1056" s="100" t="str">
        <f>IFERROR(IF(VLOOKUP(B1056,'Job Openings'!$B$5:$I$1005,2,FALSE)=0,"",VLOOKUP(B1056,'Job Openings'!$B$5:$I$1005,2,FALSE)),"")</f>
        <v/>
      </c>
      <c r="D1056" s="100" t="str">
        <f>IFERROR(IF(VLOOKUP(B1056,'Job Openings'!$B$5:$I$1005,3,FALSE)=0,"",VLOOKUP(B1056,'Job Openings'!$B$5:$I$1005,3,FALSE)),"")</f>
        <v/>
      </c>
      <c r="E1056" s="100" t="str">
        <f>IFERROR(IF(VLOOKUP(B1056,'Job Openings'!$B$5:$I$1005,5,FALSE)=0,"",VLOOKUP(B1056,'Job Openings'!$B$5:$I$1005,5,FALSE)),"")</f>
        <v/>
      </c>
      <c r="F1056" s="53"/>
      <c r="G1056" s="53"/>
      <c r="H1056" s="54"/>
      <c r="I1056" s="53"/>
      <c r="J1056" s="53"/>
      <c r="K1056" s="53"/>
      <c r="L1056" s="53"/>
      <c r="M1056" s="53"/>
      <c r="N1056" s="144"/>
      <c r="O1056" s="141"/>
      <c r="P1056" s="53"/>
      <c r="Q1056" s="53"/>
      <c r="R1056" s="53"/>
      <c r="S1056" s="89"/>
    </row>
    <row r="1057" spans="2:19" ht="15" customHeight="1" x14ac:dyDescent="0.2">
      <c r="B1057" s="143"/>
      <c r="C1057" s="100" t="str">
        <f>IFERROR(IF(VLOOKUP(B1057,'Job Openings'!$B$5:$I$1005,2,FALSE)=0,"",VLOOKUP(B1057,'Job Openings'!$B$5:$I$1005,2,FALSE)),"")</f>
        <v/>
      </c>
      <c r="D1057" s="100" t="str">
        <f>IFERROR(IF(VLOOKUP(B1057,'Job Openings'!$B$5:$I$1005,3,FALSE)=0,"",VLOOKUP(B1057,'Job Openings'!$B$5:$I$1005,3,FALSE)),"")</f>
        <v/>
      </c>
      <c r="E1057" s="100" t="str">
        <f>IFERROR(IF(VLOOKUP(B1057,'Job Openings'!$B$5:$I$1005,5,FALSE)=0,"",VLOOKUP(B1057,'Job Openings'!$B$5:$I$1005,5,FALSE)),"")</f>
        <v/>
      </c>
      <c r="F1057" s="53"/>
      <c r="G1057" s="53"/>
      <c r="H1057" s="54"/>
      <c r="I1057" s="53"/>
      <c r="J1057" s="53"/>
      <c r="K1057" s="53"/>
      <c r="L1057" s="53"/>
      <c r="M1057" s="53"/>
      <c r="N1057" s="144"/>
      <c r="O1057" s="141"/>
      <c r="P1057" s="53"/>
      <c r="Q1057" s="53"/>
      <c r="R1057" s="53"/>
      <c r="S1057" s="89"/>
    </row>
    <row r="1058" spans="2:19" ht="15" customHeight="1" x14ac:dyDescent="0.2">
      <c r="B1058" s="143"/>
      <c r="C1058" s="100" t="str">
        <f>IFERROR(IF(VLOOKUP(B1058,'Job Openings'!$B$5:$I$1005,2,FALSE)=0,"",VLOOKUP(B1058,'Job Openings'!$B$5:$I$1005,2,FALSE)),"")</f>
        <v/>
      </c>
      <c r="D1058" s="100" t="str">
        <f>IFERROR(IF(VLOOKUP(B1058,'Job Openings'!$B$5:$I$1005,3,FALSE)=0,"",VLOOKUP(B1058,'Job Openings'!$B$5:$I$1005,3,FALSE)),"")</f>
        <v/>
      </c>
      <c r="E1058" s="100" t="str">
        <f>IFERROR(IF(VLOOKUP(B1058,'Job Openings'!$B$5:$I$1005,5,FALSE)=0,"",VLOOKUP(B1058,'Job Openings'!$B$5:$I$1005,5,FALSE)),"")</f>
        <v/>
      </c>
      <c r="F1058" s="53"/>
      <c r="G1058" s="53"/>
      <c r="H1058" s="54"/>
      <c r="I1058" s="53"/>
      <c r="J1058" s="53"/>
      <c r="K1058" s="53"/>
      <c r="L1058" s="53"/>
      <c r="M1058" s="53"/>
      <c r="N1058" s="144"/>
      <c r="O1058" s="141"/>
      <c r="P1058" s="53"/>
      <c r="Q1058" s="53"/>
      <c r="R1058" s="53"/>
      <c r="S1058" s="89"/>
    </row>
    <row r="1059" spans="2:19" ht="15" customHeight="1" x14ac:dyDescent="0.2">
      <c r="B1059" s="143"/>
      <c r="C1059" s="100" t="str">
        <f>IFERROR(IF(VLOOKUP(B1059,'Job Openings'!$B$5:$I$1005,2,FALSE)=0,"",VLOOKUP(B1059,'Job Openings'!$B$5:$I$1005,2,FALSE)),"")</f>
        <v/>
      </c>
      <c r="D1059" s="100" t="str">
        <f>IFERROR(IF(VLOOKUP(B1059,'Job Openings'!$B$5:$I$1005,3,FALSE)=0,"",VLOOKUP(B1059,'Job Openings'!$B$5:$I$1005,3,FALSE)),"")</f>
        <v/>
      </c>
      <c r="E1059" s="100" t="str">
        <f>IFERROR(IF(VLOOKUP(B1059,'Job Openings'!$B$5:$I$1005,5,FALSE)=0,"",VLOOKUP(B1059,'Job Openings'!$B$5:$I$1005,5,FALSE)),"")</f>
        <v/>
      </c>
      <c r="F1059" s="53"/>
      <c r="G1059" s="53"/>
      <c r="H1059" s="54"/>
      <c r="I1059" s="53"/>
      <c r="J1059" s="53"/>
      <c r="K1059" s="53"/>
      <c r="L1059" s="53"/>
      <c r="M1059" s="53"/>
      <c r="N1059" s="144"/>
      <c r="O1059" s="141"/>
      <c r="P1059" s="53"/>
      <c r="Q1059" s="53"/>
      <c r="R1059" s="53"/>
      <c r="S1059" s="89"/>
    </row>
    <row r="1060" spans="2:19" ht="15" customHeight="1" x14ac:dyDescent="0.2">
      <c r="B1060" s="143"/>
      <c r="C1060" s="100" t="str">
        <f>IFERROR(IF(VLOOKUP(B1060,'Job Openings'!$B$5:$I$1005,2,FALSE)=0,"",VLOOKUP(B1060,'Job Openings'!$B$5:$I$1005,2,FALSE)),"")</f>
        <v/>
      </c>
      <c r="D1060" s="100" t="str">
        <f>IFERROR(IF(VLOOKUP(B1060,'Job Openings'!$B$5:$I$1005,3,FALSE)=0,"",VLOOKUP(B1060,'Job Openings'!$B$5:$I$1005,3,FALSE)),"")</f>
        <v/>
      </c>
      <c r="E1060" s="100" t="str">
        <f>IFERROR(IF(VLOOKUP(B1060,'Job Openings'!$B$5:$I$1005,5,FALSE)=0,"",VLOOKUP(B1060,'Job Openings'!$B$5:$I$1005,5,FALSE)),"")</f>
        <v/>
      </c>
      <c r="F1060" s="53"/>
      <c r="G1060" s="53"/>
      <c r="H1060" s="54"/>
      <c r="I1060" s="53"/>
      <c r="J1060" s="53"/>
      <c r="K1060" s="53"/>
      <c r="L1060" s="53"/>
      <c r="M1060" s="53"/>
      <c r="N1060" s="144"/>
      <c r="O1060" s="141"/>
      <c r="P1060" s="53"/>
      <c r="Q1060" s="53"/>
      <c r="R1060" s="53"/>
      <c r="S1060" s="89"/>
    </row>
    <row r="1061" spans="2:19" ht="15" customHeight="1" x14ac:dyDescent="0.2">
      <c r="B1061" s="143"/>
      <c r="C1061" s="100" t="str">
        <f>IFERROR(IF(VLOOKUP(B1061,'Job Openings'!$B$5:$I$1005,2,FALSE)=0,"",VLOOKUP(B1061,'Job Openings'!$B$5:$I$1005,2,FALSE)),"")</f>
        <v/>
      </c>
      <c r="D1061" s="100" t="str">
        <f>IFERROR(IF(VLOOKUP(B1061,'Job Openings'!$B$5:$I$1005,3,FALSE)=0,"",VLOOKUP(B1061,'Job Openings'!$B$5:$I$1005,3,FALSE)),"")</f>
        <v/>
      </c>
      <c r="E1061" s="100" t="str">
        <f>IFERROR(IF(VLOOKUP(B1061,'Job Openings'!$B$5:$I$1005,5,FALSE)=0,"",VLOOKUP(B1061,'Job Openings'!$B$5:$I$1005,5,FALSE)),"")</f>
        <v/>
      </c>
      <c r="F1061" s="53"/>
      <c r="G1061" s="53"/>
      <c r="H1061" s="54"/>
      <c r="I1061" s="53"/>
      <c r="J1061" s="53"/>
      <c r="K1061" s="53"/>
      <c r="L1061" s="53"/>
      <c r="M1061" s="53"/>
      <c r="N1061" s="144"/>
      <c r="O1061" s="141"/>
      <c r="P1061" s="53"/>
      <c r="Q1061" s="53"/>
      <c r="R1061" s="53"/>
      <c r="S1061" s="89"/>
    </row>
    <row r="1062" spans="2:19" ht="15" customHeight="1" x14ac:dyDescent="0.2">
      <c r="B1062" s="143"/>
      <c r="C1062" s="100" t="str">
        <f>IFERROR(IF(VLOOKUP(B1062,'Job Openings'!$B$5:$I$1005,2,FALSE)=0,"",VLOOKUP(B1062,'Job Openings'!$B$5:$I$1005,2,FALSE)),"")</f>
        <v/>
      </c>
      <c r="D1062" s="100" t="str">
        <f>IFERROR(IF(VLOOKUP(B1062,'Job Openings'!$B$5:$I$1005,3,FALSE)=0,"",VLOOKUP(B1062,'Job Openings'!$B$5:$I$1005,3,FALSE)),"")</f>
        <v/>
      </c>
      <c r="E1062" s="100" t="str">
        <f>IFERROR(IF(VLOOKUP(B1062,'Job Openings'!$B$5:$I$1005,5,FALSE)=0,"",VLOOKUP(B1062,'Job Openings'!$B$5:$I$1005,5,FALSE)),"")</f>
        <v/>
      </c>
      <c r="F1062" s="53"/>
      <c r="G1062" s="53"/>
      <c r="H1062" s="54"/>
      <c r="I1062" s="53"/>
      <c r="J1062" s="53"/>
      <c r="K1062" s="53"/>
      <c r="L1062" s="53"/>
      <c r="M1062" s="53"/>
      <c r="N1062" s="144"/>
      <c r="O1062" s="141"/>
      <c r="P1062" s="53"/>
      <c r="Q1062" s="53"/>
      <c r="R1062" s="53"/>
      <c r="S1062" s="89"/>
    </row>
    <row r="1063" spans="2:19" ht="15" customHeight="1" x14ac:dyDescent="0.2">
      <c r="B1063" s="143"/>
      <c r="C1063" s="100" t="str">
        <f>IFERROR(IF(VLOOKUP(B1063,'Job Openings'!$B$5:$I$1005,2,FALSE)=0,"",VLOOKUP(B1063,'Job Openings'!$B$5:$I$1005,2,FALSE)),"")</f>
        <v/>
      </c>
      <c r="D1063" s="100" t="str">
        <f>IFERROR(IF(VLOOKUP(B1063,'Job Openings'!$B$5:$I$1005,3,FALSE)=0,"",VLOOKUP(B1063,'Job Openings'!$B$5:$I$1005,3,FALSE)),"")</f>
        <v/>
      </c>
      <c r="E1063" s="100" t="str">
        <f>IFERROR(IF(VLOOKUP(B1063,'Job Openings'!$B$5:$I$1005,5,FALSE)=0,"",VLOOKUP(B1063,'Job Openings'!$B$5:$I$1005,5,FALSE)),"")</f>
        <v/>
      </c>
      <c r="F1063" s="53"/>
      <c r="G1063" s="53"/>
      <c r="H1063" s="54"/>
      <c r="I1063" s="53"/>
      <c r="J1063" s="53"/>
      <c r="K1063" s="53"/>
      <c r="L1063" s="53"/>
      <c r="M1063" s="53"/>
      <c r="N1063" s="144"/>
      <c r="O1063" s="141"/>
      <c r="P1063" s="53"/>
      <c r="Q1063" s="53"/>
      <c r="R1063" s="53"/>
      <c r="S1063" s="89"/>
    </row>
    <row r="1064" spans="2:19" ht="15" customHeight="1" x14ac:dyDescent="0.2">
      <c r="B1064" s="143"/>
      <c r="C1064" s="100" t="str">
        <f>IFERROR(IF(VLOOKUP(B1064,'Job Openings'!$B$5:$I$1005,2,FALSE)=0,"",VLOOKUP(B1064,'Job Openings'!$B$5:$I$1005,2,FALSE)),"")</f>
        <v/>
      </c>
      <c r="D1064" s="100" t="str">
        <f>IFERROR(IF(VLOOKUP(B1064,'Job Openings'!$B$5:$I$1005,3,FALSE)=0,"",VLOOKUP(B1064,'Job Openings'!$B$5:$I$1005,3,FALSE)),"")</f>
        <v/>
      </c>
      <c r="E1064" s="100" t="str">
        <f>IFERROR(IF(VLOOKUP(B1064,'Job Openings'!$B$5:$I$1005,5,FALSE)=0,"",VLOOKUP(B1064,'Job Openings'!$B$5:$I$1005,5,FALSE)),"")</f>
        <v/>
      </c>
      <c r="F1064" s="53"/>
      <c r="G1064" s="53"/>
      <c r="H1064" s="54"/>
      <c r="I1064" s="53"/>
      <c r="J1064" s="53"/>
      <c r="K1064" s="53"/>
      <c r="L1064" s="53"/>
      <c r="M1064" s="53"/>
      <c r="N1064" s="144"/>
      <c r="O1064" s="141"/>
      <c r="P1064" s="53"/>
      <c r="Q1064" s="53"/>
      <c r="R1064" s="53"/>
      <c r="S1064" s="89"/>
    </row>
    <row r="1065" spans="2:19" ht="15" customHeight="1" x14ac:dyDescent="0.2">
      <c r="B1065" s="143"/>
      <c r="C1065" s="100" t="str">
        <f>IFERROR(IF(VLOOKUP(B1065,'Job Openings'!$B$5:$I$1005,2,FALSE)=0,"",VLOOKUP(B1065,'Job Openings'!$B$5:$I$1005,2,FALSE)),"")</f>
        <v/>
      </c>
      <c r="D1065" s="100" t="str">
        <f>IFERROR(IF(VLOOKUP(B1065,'Job Openings'!$B$5:$I$1005,3,FALSE)=0,"",VLOOKUP(B1065,'Job Openings'!$B$5:$I$1005,3,FALSE)),"")</f>
        <v/>
      </c>
      <c r="E1065" s="100" t="str">
        <f>IFERROR(IF(VLOOKUP(B1065,'Job Openings'!$B$5:$I$1005,5,FALSE)=0,"",VLOOKUP(B1065,'Job Openings'!$B$5:$I$1005,5,FALSE)),"")</f>
        <v/>
      </c>
      <c r="F1065" s="53"/>
      <c r="G1065" s="53"/>
      <c r="H1065" s="54"/>
      <c r="I1065" s="53"/>
      <c r="J1065" s="53"/>
      <c r="K1065" s="53"/>
      <c r="L1065" s="53"/>
      <c r="M1065" s="53"/>
      <c r="N1065" s="144"/>
      <c r="O1065" s="141"/>
      <c r="P1065" s="53"/>
      <c r="Q1065" s="53"/>
      <c r="R1065" s="53"/>
      <c r="S1065" s="89"/>
    </row>
    <row r="1066" spans="2:19" ht="15" customHeight="1" x14ac:dyDescent="0.2">
      <c r="B1066" s="143"/>
      <c r="C1066" s="100" t="str">
        <f>IFERROR(IF(VLOOKUP(B1066,'Job Openings'!$B$5:$I$1005,2,FALSE)=0,"",VLOOKUP(B1066,'Job Openings'!$B$5:$I$1005,2,FALSE)),"")</f>
        <v/>
      </c>
      <c r="D1066" s="100" t="str">
        <f>IFERROR(IF(VLOOKUP(B1066,'Job Openings'!$B$5:$I$1005,3,FALSE)=0,"",VLOOKUP(B1066,'Job Openings'!$B$5:$I$1005,3,FALSE)),"")</f>
        <v/>
      </c>
      <c r="E1066" s="100" t="str">
        <f>IFERROR(IF(VLOOKUP(B1066,'Job Openings'!$B$5:$I$1005,5,FALSE)=0,"",VLOOKUP(B1066,'Job Openings'!$B$5:$I$1005,5,FALSE)),"")</f>
        <v/>
      </c>
      <c r="F1066" s="53"/>
      <c r="G1066" s="53"/>
      <c r="H1066" s="54"/>
      <c r="I1066" s="53"/>
      <c r="J1066" s="53"/>
      <c r="K1066" s="53"/>
      <c r="L1066" s="53"/>
      <c r="M1066" s="53"/>
      <c r="N1066" s="144"/>
      <c r="O1066" s="141"/>
      <c r="P1066" s="53"/>
      <c r="Q1066" s="53"/>
      <c r="R1066" s="53"/>
      <c r="S1066" s="89"/>
    </row>
    <row r="1067" spans="2:19" ht="15" customHeight="1" x14ac:dyDescent="0.2">
      <c r="B1067" s="143"/>
      <c r="C1067" s="100" t="str">
        <f>IFERROR(IF(VLOOKUP(B1067,'Job Openings'!$B$5:$I$1005,2,FALSE)=0,"",VLOOKUP(B1067,'Job Openings'!$B$5:$I$1005,2,FALSE)),"")</f>
        <v/>
      </c>
      <c r="D1067" s="100" t="str">
        <f>IFERROR(IF(VLOOKUP(B1067,'Job Openings'!$B$5:$I$1005,3,FALSE)=0,"",VLOOKUP(B1067,'Job Openings'!$B$5:$I$1005,3,FALSE)),"")</f>
        <v/>
      </c>
      <c r="E1067" s="100" t="str">
        <f>IFERROR(IF(VLOOKUP(B1067,'Job Openings'!$B$5:$I$1005,5,FALSE)=0,"",VLOOKUP(B1067,'Job Openings'!$B$5:$I$1005,5,FALSE)),"")</f>
        <v/>
      </c>
      <c r="F1067" s="53"/>
      <c r="G1067" s="53"/>
      <c r="H1067" s="54"/>
      <c r="I1067" s="53"/>
      <c r="J1067" s="53"/>
      <c r="K1067" s="53"/>
      <c r="L1067" s="53"/>
      <c r="M1067" s="53"/>
      <c r="N1067" s="144"/>
      <c r="O1067" s="141"/>
      <c r="P1067" s="53"/>
      <c r="Q1067" s="53"/>
      <c r="R1067" s="53"/>
      <c r="S1067" s="89"/>
    </row>
    <row r="1068" spans="2:19" ht="15" customHeight="1" x14ac:dyDescent="0.2">
      <c r="B1068" s="143"/>
      <c r="C1068" s="100" t="str">
        <f>IFERROR(IF(VLOOKUP(B1068,'Job Openings'!$B$5:$I$1005,2,FALSE)=0,"",VLOOKUP(B1068,'Job Openings'!$B$5:$I$1005,2,FALSE)),"")</f>
        <v/>
      </c>
      <c r="D1068" s="100" t="str">
        <f>IFERROR(IF(VLOOKUP(B1068,'Job Openings'!$B$5:$I$1005,3,FALSE)=0,"",VLOOKUP(B1068,'Job Openings'!$B$5:$I$1005,3,FALSE)),"")</f>
        <v/>
      </c>
      <c r="E1068" s="100" t="str">
        <f>IFERROR(IF(VLOOKUP(B1068,'Job Openings'!$B$5:$I$1005,5,FALSE)=0,"",VLOOKUP(B1068,'Job Openings'!$B$5:$I$1005,5,FALSE)),"")</f>
        <v/>
      </c>
      <c r="F1068" s="53"/>
      <c r="G1068" s="53"/>
      <c r="H1068" s="54"/>
      <c r="I1068" s="53"/>
      <c r="J1068" s="53"/>
      <c r="K1068" s="53"/>
      <c r="L1068" s="53"/>
      <c r="M1068" s="53"/>
      <c r="N1068" s="144"/>
      <c r="O1068" s="141"/>
      <c r="P1068" s="53"/>
      <c r="Q1068" s="53"/>
      <c r="R1068" s="53"/>
      <c r="S1068" s="89"/>
    </row>
    <row r="1069" spans="2:19" ht="15" customHeight="1" x14ac:dyDescent="0.2">
      <c r="B1069" s="143"/>
      <c r="C1069" s="100" t="str">
        <f>IFERROR(IF(VLOOKUP(B1069,'Job Openings'!$B$5:$I$1005,2,FALSE)=0,"",VLOOKUP(B1069,'Job Openings'!$B$5:$I$1005,2,FALSE)),"")</f>
        <v/>
      </c>
      <c r="D1069" s="100" t="str">
        <f>IFERROR(IF(VLOOKUP(B1069,'Job Openings'!$B$5:$I$1005,3,FALSE)=0,"",VLOOKUP(B1069,'Job Openings'!$B$5:$I$1005,3,FALSE)),"")</f>
        <v/>
      </c>
      <c r="E1069" s="100" t="str">
        <f>IFERROR(IF(VLOOKUP(B1069,'Job Openings'!$B$5:$I$1005,5,FALSE)=0,"",VLOOKUP(B1069,'Job Openings'!$B$5:$I$1005,5,FALSE)),"")</f>
        <v/>
      </c>
      <c r="F1069" s="53"/>
      <c r="G1069" s="53"/>
      <c r="H1069" s="54"/>
      <c r="I1069" s="53"/>
      <c r="J1069" s="53"/>
      <c r="K1069" s="53"/>
      <c r="L1069" s="53"/>
      <c r="M1069" s="53"/>
      <c r="N1069" s="144"/>
      <c r="O1069" s="141"/>
      <c r="P1069" s="53"/>
      <c r="Q1069" s="53"/>
      <c r="R1069" s="53"/>
      <c r="S1069" s="89"/>
    </row>
    <row r="1070" spans="2:19" ht="15" customHeight="1" x14ac:dyDescent="0.2">
      <c r="B1070" s="143"/>
      <c r="C1070" s="100" t="str">
        <f>IFERROR(IF(VLOOKUP(B1070,'Job Openings'!$B$5:$I$1005,2,FALSE)=0,"",VLOOKUP(B1070,'Job Openings'!$B$5:$I$1005,2,FALSE)),"")</f>
        <v/>
      </c>
      <c r="D1070" s="100" t="str">
        <f>IFERROR(IF(VLOOKUP(B1070,'Job Openings'!$B$5:$I$1005,3,FALSE)=0,"",VLOOKUP(B1070,'Job Openings'!$B$5:$I$1005,3,FALSE)),"")</f>
        <v/>
      </c>
      <c r="E1070" s="100" t="str">
        <f>IFERROR(IF(VLOOKUP(B1070,'Job Openings'!$B$5:$I$1005,5,FALSE)=0,"",VLOOKUP(B1070,'Job Openings'!$B$5:$I$1005,5,FALSE)),"")</f>
        <v/>
      </c>
      <c r="F1070" s="53"/>
      <c r="G1070" s="53"/>
      <c r="H1070" s="54"/>
      <c r="I1070" s="53"/>
      <c r="J1070" s="53"/>
      <c r="K1070" s="53"/>
      <c r="L1070" s="53"/>
      <c r="M1070" s="53"/>
      <c r="N1070" s="144"/>
      <c r="O1070" s="141"/>
      <c r="P1070" s="53"/>
      <c r="Q1070" s="53"/>
      <c r="R1070" s="53"/>
      <c r="S1070" s="89"/>
    </row>
    <row r="1071" spans="2:19" ht="15" customHeight="1" x14ac:dyDescent="0.2">
      <c r="B1071" s="143"/>
      <c r="C1071" s="100" t="str">
        <f>IFERROR(IF(VLOOKUP(B1071,'Job Openings'!$B$5:$I$1005,2,FALSE)=0,"",VLOOKUP(B1071,'Job Openings'!$B$5:$I$1005,2,FALSE)),"")</f>
        <v/>
      </c>
      <c r="D1071" s="100" t="str">
        <f>IFERROR(IF(VLOOKUP(B1071,'Job Openings'!$B$5:$I$1005,3,FALSE)=0,"",VLOOKUP(B1071,'Job Openings'!$B$5:$I$1005,3,FALSE)),"")</f>
        <v/>
      </c>
      <c r="E1071" s="100" t="str">
        <f>IFERROR(IF(VLOOKUP(B1071,'Job Openings'!$B$5:$I$1005,5,FALSE)=0,"",VLOOKUP(B1071,'Job Openings'!$B$5:$I$1005,5,FALSE)),"")</f>
        <v/>
      </c>
      <c r="F1071" s="53"/>
      <c r="G1071" s="53"/>
      <c r="H1071" s="54"/>
      <c r="I1071" s="53"/>
      <c r="J1071" s="53"/>
      <c r="K1071" s="53"/>
      <c r="L1071" s="53"/>
      <c r="M1071" s="53"/>
      <c r="N1071" s="144"/>
      <c r="O1071" s="141"/>
      <c r="P1071" s="53"/>
      <c r="Q1071" s="53"/>
      <c r="R1071" s="53"/>
      <c r="S1071" s="89"/>
    </row>
    <row r="1072" spans="2:19" ht="15" customHeight="1" x14ac:dyDescent="0.2">
      <c r="B1072" s="143"/>
      <c r="C1072" s="100" t="str">
        <f>IFERROR(IF(VLOOKUP(B1072,'Job Openings'!$B$5:$I$1005,2,FALSE)=0,"",VLOOKUP(B1072,'Job Openings'!$B$5:$I$1005,2,FALSE)),"")</f>
        <v/>
      </c>
      <c r="D1072" s="100" t="str">
        <f>IFERROR(IF(VLOOKUP(B1072,'Job Openings'!$B$5:$I$1005,3,FALSE)=0,"",VLOOKUP(B1072,'Job Openings'!$B$5:$I$1005,3,FALSE)),"")</f>
        <v/>
      </c>
      <c r="E1072" s="100" t="str">
        <f>IFERROR(IF(VLOOKUP(B1072,'Job Openings'!$B$5:$I$1005,5,FALSE)=0,"",VLOOKUP(B1072,'Job Openings'!$B$5:$I$1005,5,FALSE)),"")</f>
        <v/>
      </c>
      <c r="F1072" s="53"/>
      <c r="G1072" s="53"/>
      <c r="H1072" s="54"/>
      <c r="I1072" s="53"/>
      <c r="J1072" s="53"/>
      <c r="K1072" s="53"/>
      <c r="L1072" s="53"/>
      <c r="M1072" s="53"/>
      <c r="N1072" s="144"/>
      <c r="O1072" s="141"/>
      <c r="P1072" s="53"/>
      <c r="Q1072" s="53"/>
      <c r="R1072" s="53"/>
      <c r="S1072" s="89"/>
    </row>
    <row r="1073" spans="2:19" ht="15" customHeight="1" x14ac:dyDescent="0.2">
      <c r="B1073" s="143"/>
      <c r="C1073" s="100" t="str">
        <f>IFERROR(IF(VLOOKUP(B1073,'Job Openings'!$B$5:$I$1005,2,FALSE)=0,"",VLOOKUP(B1073,'Job Openings'!$B$5:$I$1005,2,FALSE)),"")</f>
        <v/>
      </c>
      <c r="D1073" s="100" t="str">
        <f>IFERROR(IF(VLOOKUP(B1073,'Job Openings'!$B$5:$I$1005,3,FALSE)=0,"",VLOOKUP(B1073,'Job Openings'!$B$5:$I$1005,3,FALSE)),"")</f>
        <v/>
      </c>
      <c r="E1073" s="100" t="str">
        <f>IFERROR(IF(VLOOKUP(B1073,'Job Openings'!$B$5:$I$1005,5,FALSE)=0,"",VLOOKUP(B1073,'Job Openings'!$B$5:$I$1005,5,FALSE)),"")</f>
        <v/>
      </c>
      <c r="F1073" s="53"/>
      <c r="G1073" s="53"/>
      <c r="H1073" s="54"/>
      <c r="I1073" s="53"/>
      <c r="J1073" s="53"/>
      <c r="K1073" s="53"/>
      <c r="L1073" s="53"/>
      <c r="M1073" s="53"/>
      <c r="N1073" s="144"/>
      <c r="O1073" s="141"/>
      <c r="P1073" s="53"/>
      <c r="Q1073" s="53"/>
      <c r="R1073" s="53"/>
      <c r="S1073" s="89"/>
    </row>
    <row r="1074" spans="2:19" ht="15" customHeight="1" x14ac:dyDescent="0.2">
      <c r="B1074" s="143"/>
      <c r="C1074" s="100" t="str">
        <f>IFERROR(IF(VLOOKUP(B1074,'Job Openings'!$B$5:$I$1005,2,FALSE)=0,"",VLOOKUP(B1074,'Job Openings'!$B$5:$I$1005,2,FALSE)),"")</f>
        <v/>
      </c>
      <c r="D1074" s="100" t="str">
        <f>IFERROR(IF(VLOOKUP(B1074,'Job Openings'!$B$5:$I$1005,3,FALSE)=0,"",VLOOKUP(B1074,'Job Openings'!$B$5:$I$1005,3,FALSE)),"")</f>
        <v/>
      </c>
      <c r="E1074" s="100" t="str">
        <f>IFERROR(IF(VLOOKUP(B1074,'Job Openings'!$B$5:$I$1005,5,FALSE)=0,"",VLOOKUP(B1074,'Job Openings'!$B$5:$I$1005,5,FALSE)),"")</f>
        <v/>
      </c>
      <c r="F1074" s="53"/>
      <c r="G1074" s="53"/>
      <c r="H1074" s="54"/>
      <c r="I1074" s="53"/>
      <c r="J1074" s="53"/>
      <c r="K1074" s="53"/>
      <c r="L1074" s="53"/>
      <c r="M1074" s="53"/>
      <c r="N1074" s="144"/>
      <c r="O1074" s="141"/>
      <c r="P1074" s="53"/>
      <c r="Q1074" s="53"/>
      <c r="R1074" s="53"/>
      <c r="S1074" s="89"/>
    </row>
    <row r="1075" spans="2:19" ht="15" customHeight="1" x14ac:dyDescent="0.2">
      <c r="B1075" s="143"/>
      <c r="C1075" s="100" t="str">
        <f>IFERROR(IF(VLOOKUP(B1075,'Job Openings'!$B$5:$I$1005,2,FALSE)=0,"",VLOOKUP(B1075,'Job Openings'!$B$5:$I$1005,2,FALSE)),"")</f>
        <v/>
      </c>
      <c r="D1075" s="100" t="str">
        <f>IFERROR(IF(VLOOKUP(B1075,'Job Openings'!$B$5:$I$1005,3,FALSE)=0,"",VLOOKUP(B1075,'Job Openings'!$B$5:$I$1005,3,FALSE)),"")</f>
        <v/>
      </c>
      <c r="E1075" s="100" t="str">
        <f>IFERROR(IF(VLOOKUP(B1075,'Job Openings'!$B$5:$I$1005,5,FALSE)=0,"",VLOOKUP(B1075,'Job Openings'!$B$5:$I$1005,5,FALSE)),"")</f>
        <v/>
      </c>
      <c r="F1075" s="53"/>
      <c r="G1075" s="53"/>
      <c r="H1075" s="54"/>
      <c r="I1075" s="53"/>
      <c r="J1075" s="53"/>
      <c r="K1075" s="53"/>
      <c r="L1075" s="53"/>
      <c r="M1075" s="53"/>
      <c r="N1075" s="144"/>
      <c r="O1075" s="141"/>
      <c r="P1075" s="53"/>
      <c r="Q1075" s="53"/>
      <c r="R1075" s="53"/>
      <c r="S1075" s="89"/>
    </row>
    <row r="1076" spans="2:19" ht="15" customHeight="1" x14ac:dyDescent="0.2">
      <c r="B1076" s="143"/>
      <c r="C1076" s="100" t="str">
        <f>IFERROR(IF(VLOOKUP(B1076,'Job Openings'!$B$5:$I$1005,2,FALSE)=0,"",VLOOKUP(B1076,'Job Openings'!$B$5:$I$1005,2,FALSE)),"")</f>
        <v/>
      </c>
      <c r="D1076" s="100" t="str">
        <f>IFERROR(IF(VLOOKUP(B1076,'Job Openings'!$B$5:$I$1005,3,FALSE)=0,"",VLOOKUP(B1076,'Job Openings'!$B$5:$I$1005,3,FALSE)),"")</f>
        <v/>
      </c>
      <c r="E1076" s="100" t="str">
        <f>IFERROR(IF(VLOOKUP(B1076,'Job Openings'!$B$5:$I$1005,5,FALSE)=0,"",VLOOKUP(B1076,'Job Openings'!$B$5:$I$1005,5,FALSE)),"")</f>
        <v/>
      </c>
      <c r="F1076" s="53"/>
      <c r="G1076" s="53"/>
      <c r="H1076" s="54"/>
      <c r="I1076" s="53"/>
      <c r="J1076" s="53"/>
      <c r="K1076" s="53"/>
      <c r="L1076" s="53"/>
      <c r="M1076" s="53"/>
      <c r="N1076" s="144"/>
      <c r="O1076" s="141"/>
      <c r="P1076" s="53"/>
      <c r="Q1076" s="53"/>
      <c r="R1076" s="53"/>
      <c r="S1076" s="89"/>
    </row>
    <row r="1077" spans="2:19" ht="15" customHeight="1" x14ac:dyDescent="0.2">
      <c r="B1077" s="143"/>
      <c r="C1077" s="100" t="str">
        <f>IFERROR(IF(VLOOKUP(B1077,'Job Openings'!$B$5:$I$1005,2,FALSE)=0,"",VLOOKUP(B1077,'Job Openings'!$B$5:$I$1005,2,FALSE)),"")</f>
        <v/>
      </c>
      <c r="D1077" s="100" t="str">
        <f>IFERROR(IF(VLOOKUP(B1077,'Job Openings'!$B$5:$I$1005,3,FALSE)=0,"",VLOOKUP(B1077,'Job Openings'!$B$5:$I$1005,3,FALSE)),"")</f>
        <v/>
      </c>
      <c r="E1077" s="100" t="str">
        <f>IFERROR(IF(VLOOKUP(B1077,'Job Openings'!$B$5:$I$1005,5,FALSE)=0,"",VLOOKUP(B1077,'Job Openings'!$B$5:$I$1005,5,FALSE)),"")</f>
        <v/>
      </c>
      <c r="F1077" s="53"/>
      <c r="G1077" s="53"/>
      <c r="H1077" s="54"/>
      <c r="I1077" s="53"/>
      <c r="J1077" s="53"/>
      <c r="K1077" s="53"/>
      <c r="L1077" s="53"/>
      <c r="M1077" s="53"/>
      <c r="N1077" s="144"/>
      <c r="O1077" s="141"/>
      <c r="P1077" s="53"/>
      <c r="Q1077" s="53"/>
      <c r="R1077" s="53"/>
      <c r="S1077" s="89"/>
    </row>
    <row r="1078" spans="2:19" ht="15" customHeight="1" x14ac:dyDescent="0.2">
      <c r="B1078" s="143"/>
      <c r="C1078" s="100" t="str">
        <f>IFERROR(IF(VLOOKUP(B1078,'Job Openings'!$B$5:$I$1005,2,FALSE)=0,"",VLOOKUP(B1078,'Job Openings'!$B$5:$I$1005,2,FALSE)),"")</f>
        <v/>
      </c>
      <c r="D1078" s="100" t="str">
        <f>IFERROR(IF(VLOOKUP(B1078,'Job Openings'!$B$5:$I$1005,3,FALSE)=0,"",VLOOKUP(B1078,'Job Openings'!$B$5:$I$1005,3,FALSE)),"")</f>
        <v/>
      </c>
      <c r="E1078" s="100" t="str">
        <f>IFERROR(IF(VLOOKUP(B1078,'Job Openings'!$B$5:$I$1005,5,FALSE)=0,"",VLOOKUP(B1078,'Job Openings'!$B$5:$I$1005,5,FALSE)),"")</f>
        <v/>
      </c>
      <c r="F1078" s="53"/>
      <c r="G1078" s="53"/>
      <c r="H1078" s="54"/>
      <c r="I1078" s="53"/>
      <c r="J1078" s="53"/>
      <c r="K1078" s="53"/>
      <c r="L1078" s="53"/>
      <c r="M1078" s="53"/>
      <c r="N1078" s="144"/>
      <c r="O1078" s="141"/>
      <c r="P1078" s="53"/>
      <c r="Q1078" s="53"/>
      <c r="R1078" s="53"/>
      <c r="S1078" s="89"/>
    </row>
    <row r="1079" spans="2:19" ht="15" customHeight="1" x14ac:dyDescent="0.2">
      <c r="B1079" s="143"/>
      <c r="C1079" s="100" t="str">
        <f>IFERROR(IF(VLOOKUP(B1079,'Job Openings'!$B$5:$I$1005,2,FALSE)=0,"",VLOOKUP(B1079,'Job Openings'!$B$5:$I$1005,2,FALSE)),"")</f>
        <v/>
      </c>
      <c r="D1079" s="100" t="str">
        <f>IFERROR(IF(VLOOKUP(B1079,'Job Openings'!$B$5:$I$1005,3,FALSE)=0,"",VLOOKUP(B1079,'Job Openings'!$B$5:$I$1005,3,FALSE)),"")</f>
        <v/>
      </c>
      <c r="E1079" s="100" t="str">
        <f>IFERROR(IF(VLOOKUP(B1079,'Job Openings'!$B$5:$I$1005,5,FALSE)=0,"",VLOOKUP(B1079,'Job Openings'!$B$5:$I$1005,5,FALSE)),"")</f>
        <v/>
      </c>
      <c r="F1079" s="53"/>
      <c r="G1079" s="53"/>
      <c r="H1079" s="54"/>
      <c r="I1079" s="53"/>
      <c r="J1079" s="53"/>
      <c r="K1079" s="53"/>
      <c r="L1079" s="53"/>
      <c r="M1079" s="53"/>
      <c r="N1079" s="144"/>
      <c r="O1079" s="141"/>
      <c r="P1079" s="53"/>
      <c r="Q1079" s="53"/>
      <c r="R1079" s="53"/>
      <c r="S1079" s="89"/>
    </row>
    <row r="1080" spans="2:19" ht="15" customHeight="1" x14ac:dyDescent="0.2">
      <c r="B1080" s="143"/>
      <c r="C1080" s="100" t="str">
        <f>IFERROR(IF(VLOOKUP(B1080,'Job Openings'!$B$5:$I$1005,2,FALSE)=0,"",VLOOKUP(B1080,'Job Openings'!$B$5:$I$1005,2,FALSE)),"")</f>
        <v/>
      </c>
      <c r="D1080" s="100" t="str">
        <f>IFERROR(IF(VLOOKUP(B1080,'Job Openings'!$B$5:$I$1005,3,FALSE)=0,"",VLOOKUP(B1080,'Job Openings'!$B$5:$I$1005,3,FALSE)),"")</f>
        <v/>
      </c>
      <c r="E1080" s="100" t="str">
        <f>IFERROR(IF(VLOOKUP(B1080,'Job Openings'!$B$5:$I$1005,5,FALSE)=0,"",VLOOKUP(B1080,'Job Openings'!$B$5:$I$1005,5,FALSE)),"")</f>
        <v/>
      </c>
      <c r="F1080" s="53"/>
      <c r="G1080" s="53"/>
      <c r="H1080" s="54"/>
      <c r="I1080" s="53"/>
      <c r="J1080" s="53"/>
      <c r="K1080" s="53"/>
      <c r="L1080" s="53"/>
      <c r="M1080" s="53"/>
      <c r="N1080" s="144"/>
      <c r="O1080" s="141"/>
      <c r="P1080" s="53"/>
      <c r="Q1080" s="53"/>
      <c r="R1080" s="53"/>
      <c r="S1080" s="89"/>
    </row>
    <row r="1081" spans="2:19" ht="15" customHeight="1" x14ac:dyDescent="0.2">
      <c r="B1081" s="143"/>
      <c r="C1081" s="100" t="str">
        <f>IFERROR(IF(VLOOKUP(B1081,'Job Openings'!$B$5:$I$1005,2,FALSE)=0,"",VLOOKUP(B1081,'Job Openings'!$B$5:$I$1005,2,FALSE)),"")</f>
        <v/>
      </c>
      <c r="D1081" s="100" t="str">
        <f>IFERROR(IF(VLOOKUP(B1081,'Job Openings'!$B$5:$I$1005,3,FALSE)=0,"",VLOOKUP(B1081,'Job Openings'!$B$5:$I$1005,3,FALSE)),"")</f>
        <v/>
      </c>
      <c r="E1081" s="100" t="str">
        <f>IFERROR(IF(VLOOKUP(B1081,'Job Openings'!$B$5:$I$1005,5,FALSE)=0,"",VLOOKUP(B1081,'Job Openings'!$B$5:$I$1005,5,FALSE)),"")</f>
        <v/>
      </c>
      <c r="F1081" s="53"/>
      <c r="G1081" s="53"/>
      <c r="H1081" s="54"/>
      <c r="I1081" s="53"/>
      <c r="J1081" s="53"/>
      <c r="K1081" s="53"/>
      <c r="L1081" s="53"/>
      <c r="M1081" s="53"/>
      <c r="N1081" s="144"/>
      <c r="O1081" s="141"/>
      <c r="P1081" s="53"/>
      <c r="Q1081" s="53"/>
      <c r="R1081" s="53"/>
      <c r="S1081" s="89"/>
    </row>
    <row r="1082" spans="2:19" ht="15" customHeight="1" x14ac:dyDescent="0.2">
      <c r="B1082" s="143"/>
      <c r="C1082" s="100" t="str">
        <f>IFERROR(IF(VLOOKUP(B1082,'Job Openings'!$B$5:$I$1005,2,FALSE)=0,"",VLOOKUP(B1082,'Job Openings'!$B$5:$I$1005,2,FALSE)),"")</f>
        <v/>
      </c>
      <c r="D1082" s="100" t="str">
        <f>IFERROR(IF(VLOOKUP(B1082,'Job Openings'!$B$5:$I$1005,3,FALSE)=0,"",VLOOKUP(B1082,'Job Openings'!$B$5:$I$1005,3,FALSE)),"")</f>
        <v/>
      </c>
      <c r="E1082" s="100" t="str">
        <f>IFERROR(IF(VLOOKUP(B1082,'Job Openings'!$B$5:$I$1005,5,FALSE)=0,"",VLOOKUP(B1082,'Job Openings'!$B$5:$I$1005,5,FALSE)),"")</f>
        <v/>
      </c>
      <c r="F1082" s="53"/>
      <c r="G1082" s="53"/>
      <c r="H1082" s="54"/>
      <c r="I1082" s="53"/>
      <c r="J1082" s="53"/>
      <c r="K1082" s="53"/>
      <c r="L1082" s="53"/>
      <c r="M1082" s="53"/>
      <c r="N1082" s="144"/>
      <c r="O1082" s="141"/>
      <c r="P1082" s="53"/>
      <c r="Q1082" s="53"/>
      <c r="R1082" s="53"/>
      <c r="S1082" s="89"/>
    </row>
    <row r="1083" spans="2:19" ht="15" customHeight="1" x14ac:dyDescent="0.2">
      <c r="B1083" s="143"/>
      <c r="C1083" s="100" t="str">
        <f>IFERROR(IF(VLOOKUP(B1083,'Job Openings'!$B$5:$I$1005,2,FALSE)=0,"",VLOOKUP(B1083,'Job Openings'!$B$5:$I$1005,2,FALSE)),"")</f>
        <v/>
      </c>
      <c r="D1083" s="100" t="str">
        <f>IFERROR(IF(VLOOKUP(B1083,'Job Openings'!$B$5:$I$1005,3,FALSE)=0,"",VLOOKUP(B1083,'Job Openings'!$B$5:$I$1005,3,FALSE)),"")</f>
        <v/>
      </c>
      <c r="E1083" s="100" t="str">
        <f>IFERROR(IF(VLOOKUP(B1083,'Job Openings'!$B$5:$I$1005,5,FALSE)=0,"",VLOOKUP(B1083,'Job Openings'!$B$5:$I$1005,5,FALSE)),"")</f>
        <v/>
      </c>
      <c r="F1083" s="53"/>
      <c r="G1083" s="53"/>
      <c r="H1083" s="54"/>
      <c r="I1083" s="53"/>
      <c r="J1083" s="53"/>
      <c r="K1083" s="53"/>
      <c r="L1083" s="53"/>
      <c r="M1083" s="53"/>
      <c r="N1083" s="144"/>
      <c r="O1083" s="141"/>
      <c r="P1083" s="53"/>
      <c r="Q1083" s="53"/>
      <c r="R1083" s="53"/>
      <c r="S1083" s="89"/>
    </row>
    <row r="1084" spans="2:19" ht="15" customHeight="1" x14ac:dyDescent="0.2">
      <c r="B1084" s="143"/>
      <c r="C1084" s="100" t="str">
        <f>IFERROR(IF(VLOOKUP(B1084,'Job Openings'!$B$5:$I$1005,2,FALSE)=0,"",VLOOKUP(B1084,'Job Openings'!$B$5:$I$1005,2,FALSE)),"")</f>
        <v/>
      </c>
      <c r="D1084" s="100" t="str">
        <f>IFERROR(IF(VLOOKUP(B1084,'Job Openings'!$B$5:$I$1005,3,FALSE)=0,"",VLOOKUP(B1084,'Job Openings'!$B$5:$I$1005,3,FALSE)),"")</f>
        <v/>
      </c>
      <c r="E1084" s="100" t="str">
        <f>IFERROR(IF(VLOOKUP(B1084,'Job Openings'!$B$5:$I$1005,5,FALSE)=0,"",VLOOKUP(B1084,'Job Openings'!$B$5:$I$1005,5,FALSE)),"")</f>
        <v/>
      </c>
      <c r="F1084" s="53"/>
      <c r="G1084" s="53"/>
      <c r="H1084" s="54"/>
      <c r="I1084" s="53"/>
      <c r="J1084" s="53"/>
      <c r="K1084" s="53"/>
      <c r="L1084" s="53"/>
      <c r="M1084" s="53"/>
      <c r="N1084" s="144"/>
      <c r="O1084" s="141"/>
      <c r="P1084" s="53"/>
      <c r="Q1084" s="53"/>
      <c r="R1084" s="53"/>
      <c r="S1084" s="89"/>
    </row>
    <row r="1085" spans="2:19" ht="15" customHeight="1" x14ac:dyDescent="0.2">
      <c r="B1085" s="143"/>
      <c r="C1085" s="100" t="str">
        <f>IFERROR(IF(VLOOKUP(B1085,'Job Openings'!$B$5:$I$1005,2,FALSE)=0,"",VLOOKUP(B1085,'Job Openings'!$B$5:$I$1005,2,FALSE)),"")</f>
        <v/>
      </c>
      <c r="D1085" s="100" t="str">
        <f>IFERROR(IF(VLOOKUP(B1085,'Job Openings'!$B$5:$I$1005,3,FALSE)=0,"",VLOOKUP(B1085,'Job Openings'!$B$5:$I$1005,3,FALSE)),"")</f>
        <v/>
      </c>
      <c r="E1085" s="100" t="str">
        <f>IFERROR(IF(VLOOKUP(B1085,'Job Openings'!$B$5:$I$1005,5,FALSE)=0,"",VLOOKUP(B1085,'Job Openings'!$B$5:$I$1005,5,FALSE)),"")</f>
        <v/>
      </c>
      <c r="F1085" s="53"/>
      <c r="G1085" s="53"/>
      <c r="H1085" s="54"/>
      <c r="I1085" s="53"/>
      <c r="J1085" s="53"/>
      <c r="K1085" s="53"/>
      <c r="L1085" s="53"/>
      <c r="M1085" s="53"/>
      <c r="N1085" s="144"/>
      <c r="O1085" s="141"/>
      <c r="P1085" s="53"/>
      <c r="Q1085" s="53"/>
      <c r="R1085" s="53"/>
      <c r="S1085" s="89"/>
    </row>
    <row r="1086" spans="2:19" ht="15" customHeight="1" x14ac:dyDescent="0.2">
      <c r="B1086" s="143"/>
      <c r="C1086" s="100" t="str">
        <f>IFERROR(IF(VLOOKUP(B1086,'Job Openings'!$B$5:$I$1005,2,FALSE)=0,"",VLOOKUP(B1086,'Job Openings'!$B$5:$I$1005,2,FALSE)),"")</f>
        <v/>
      </c>
      <c r="D1086" s="100" t="str">
        <f>IFERROR(IF(VLOOKUP(B1086,'Job Openings'!$B$5:$I$1005,3,FALSE)=0,"",VLOOKUP(B1086,'Job Openings'!$B$5:$I$1005,3,FALSE)),"")</f>
        <v/>
      </c>
      <c r="E1086" s="100" t="str">
        <f>IFERROR(IF(VLOOKUP(B1086,'Job Openings'!$B$5:$I$1005,5,FALSE)=0,"",VLOOKUP(B1086,'Job Openings'!$B$5:$I$1005,5,FALSE)),"")</f>
        <v/>
      </c>
      <c r="F1086" s="53"/>
      <c r="G1086" s="53"/>
      <c r="H1086" s="54"/>
      <c r="I1086" s="53"/>
      <c r="J1086" s="53"/>
      <c r="K1086" s="53"/>
      <c r="L1086" s="53"/>
      <c r="M1086" s="53"/>
      <c r="N1086" s="144"/>
      <c r="O1086" s="141"/>
      <c r="P1086" s="53"/>
      <c r="Q1086" s="53"/>
      <c r="R1086" s="53"/>
      <c r="S1086" s="89"/>
    </row>
    <row r="1087" spans="2:19" ht="15" customHeight="1" x14ac:dyDescent="0.2">
      <c r="B1087" s="143"/>
      <c r="C1087" s="100" t="str">
        <f>IFERROR(IF(VLOOKUP(B1087,'Job Openings'!$B$5:$I$1005,2,FALSE)=0,"",VLOOKUP(B1087,'Job Openings'!$B$5:$I$1005,2,FALSE)),"")</f>
        <v/>
      </c>
      <c r="D1087" s="100" t="str">
        <f>IFERROR(IF(VLOOKUP(B1087,'Job Openings'!$B$5:$I$1005,3,FALSE)=0,"",VLOOKUP(B1087,'Job Openings'!$B$5:$I$1005,3,FALSE)),"")</f>
        <v/>
      </c>
      <c r="E1087" s="100" t="str">
        <f>IFERROR(IF(VLOOKUP(B1087,'Job Openings'!$B$5:$I$1005,5,FALSE)=0,"",VLOOKUP(B1087,'Job Openings'!$B$5:$I$1005,5,FALSE)),"")</f>
        <v/>
      </c>
      <c r="F1087" s="53"/>
      <c r="G1087" s="53"/>
      <c r="H1087" s="54"/>
      <c r="I1087" s="53"/>
      <c r="J1087" s="53"/>
      <c r="K1087" s="53"/>
      <c r="L1087" s="53"/>
      <c r="M1087" s="53"/>
      <c r="N1087" s="144"/>
      <c r="O1087" s="141"/>
      <c r="P1087" s="53"/>
      <c r="Q1087" s="53"/>
      <c r="R1087" s="53"/>
      <c r="S1087" s="89"/>
    </row>
    <row r="1088" spans="2:19" ht="15" customHeight="1" x14ac:dyDescent="0.2">
      <c r="B1088" s="143"/>
      <c r="C1088" s="100" t="str">
        <f>IFERROR(IF(VLOOKUP(B1088,'Job Openings'!$B$5:$I$1005,2,FALSE)=0,"",VLOOKUP(B1088,'Job Openings'!$B$5:$I$1005,2,FALSE)),"")</f>
        <v/>
      </c>
      <c r="D1088" s="100" t="str">
        <f>IFERROR(IF(VLOOKUP(B1088,'Job Openings'!$B$5:$I$1005,3,FALSE)=0,"",VLOOKUP(B1088,'Job Openings'!$B$5:$I$1005,3,FALSE)),"")</f>
        <v/>
      </c>
      <c r="E1088" s="100" t="str">
        <f>IFERROR(IF(VLOOKUP(B1088,'Job Openings'!$B$5:$I$1005,5,FALSE)=0,"",VLOOKUP(B1088,'Job Openings'!$B$5:$I$1005,5,FALSE)),"")</f>
        <v/>
      </c>
      <c r="F1088" s="53"/>
      <c r="G1088" s="53"/>
      <c r="H1088" s="54"/>
      <c r="I1088" s="53"/>
      <c r="J1088" s="53"/>
      <c r="K1088" s="53"/>
      <c r="L1088" s="53"/>
      <c r="M1088" s="53"/>
      <c r="N1088" s="144"/>
      <c r="O1088" s="141"/>
      <c r="P1088" s="53"/>
      <c r="Q1088" s="53"/>
      <c r="R1088" s="53"/>
      <c r="S1088" s="89"/>
    </row>
    <row r="1089" spans="2:19" ht="15" customHeight="1" x14ac:dyDescent="0.2">
      <c r="B1089" s="143"/>
      <c r="C1089" s="100" t="str">
        <f>IFERROR(IF(VLOOKUP(B1089,'Job Openings'!$B$5:$I$1005,2,FALSE)=0,"",VLOOKUP(B1089,'Job Openings'!$B$5:$I$1005,2,FALSE)),"")</f>
        <v/>
      </c>
      <c r="D1089" s="100" t="str">
        <f>IFERROR(IF(VLOOKUP(B1089,'Job Openings'!$B$5:$I$1005,3,FALSE)=0,"",VLOOKUP(B1089,'Job Openings'!$B$5:$I$1005,3,FALSE)),"")</f>
        <v/>
      </c>
      <c r="E1089" s="100" t="str">
        <f>IFERROR(IF(VLOOKUP(B1089,'Job Openings'!$B$5:$I$1005,5,FALSE)=0,"",VLOOKUP(B1089,'Job Openings'!$B$5:$I$1005,5,FALSE)),"")</f>
        <v/>
      </c>
      <c r="F1089" s="53"/>
      <c r="G1089" s="53"/>
      <c r="H1089" s="54"/>
      <c r="I1089" s="53"/>
      <c r="J1089" s="53"/>
      <c r="K1089" s="53"/>
      <c r="L1089" s="53"/>
      <c r="M1089" s="53"/>
      <c r="N1089" s="144"/>
      <c r="O1089" s="141"/>
      <c r="P1089" s="53"/>
      <c r="Q1089" s="53"/>
      <c r="R1089" s="53"/>
      <c r="S1089" s="89"/>
    </row>
    <row r="1090" spans="2:19" ht="15" customHeight="1" x14ac:dyDescent="0.2">
      <c r="B1090" s="143"/>
      <c r="C1090" s="100" t="str">
        <f>IFERROR(IF(VLOOKUP(B1090,'Job Openings'!$B$5:$I$1005,2,FALSE)=0,"",VLOOKUP(B1090,'Job Openings'!$B$5:$I$1005,2,FALSE)),"")</f>
        <v/>
      </c>
      <c r="D1090" s="100" t="str">
        <f>IFERROR(IF(VLOOKUP(B1090,'Job Openings'!$B$5:$I$1005,3,FALSE)=0,"",VLOOKUP(B1090,'Job Openings'!$B$5:$I$1005,3,FALSE)),"")</f>
        <v/>
      </c>
      <c r="E1090" s="100" t="str">
        <f>IFERROR(IF(VLOOKUP(B1090,'Job Openings'!$B$5:$I$1005,5,FALSE)=0,"",VLOOKUP(B1090,'Job Openings'!$B$5:$I$1005,5,FALSE)),"")</f>
        <v/>
      </c>
      <c r="F1090" s="53"/>
      <c r="G1090" s="53"/>
      <c r="H1090" s="54"/>
      <c r="I1090" s="53"/>
      <c r="J1090" s="53"/>
      <c r="K1090" s="53"/>
      <c r="L1090" s="53"/>
      <c r="M1090" s="53"/>
      <c r="N1090" s="144"/>
      <c r="O1090" s="141"/>
      <c r="P1090" s="53"/>
      <c r="Q1090" s="53"/>
      <c r="R1090" s="53"/>
      <c r="S1090" s="89"/>
    </row>
    <row r="1091" spans="2:19" ht="15" customHeight="1" x14ac:dyDescent="0.2">
      <c r="B1091" s="143"/>
      <c r="C1091" s="100" t="str">
        <f>IFERROR(IF(VLOOKUP(B1091,'Job Openings'!$B$5:$I$1005,2,FALSE)=0,"",VLOOKUP(B1091,'Job Openings'!$B$5:$I$1005,2,FALSE)),"")</f>
        <v/>
      </c>
      <c r="D1091" s="100" t="str">
        <f>IFERROR(IF(VLOOKUP(B1091,'Job Openings'!$B$5:$I$1005,3,FALSE)=0,"",VLOOKUP(B1091,'Job Openings'!$B$5:$I$1005,3,FALSE)),"")</f>
        <v/>
      </c>
      <c r="E1091" s="100" t="str">
        <f>IFERROR(IF(VLOOKUP(B1091,'Job Openings'!$B$5:$I$1005,5,FALSE)=0,"",VLOOKUP(B1091,'Job Openings'!$B$5:$I$1005,5,FALSE)),"")</f>
        <v/>
      </c>
      <c r="F1091" s="53"/>
      <c r="G1091" s="53"/>
      <c r="H1091" s="54"/>
      <c r="I1091" s="53"/>
      <c r="J1091" s="53"/>
      <c r="K1091" s="53"/>
      <c r="L1091" s="53"/>
      <c r="M1091" s="53"/>
      <c r="N1091" s="144"/>
      <c r="O1091" s="141"/>
      <c r="P1091" s="53"/>
      <c r="Q1091" s="53"/>
      <c r="R1091" s="53"/>
      <c r="S1091" s="89"/>
    </row>
    <row r="1092" spans="2:19" ht="15" customHeight="1" x14ac:dyDescent="0.2">
      <c r="B1092" s="143"/>
      <c r="C1092" s="100" t="str">
        <f>IFERROR(IF(VLOOKUP(B1092,'Job Openings'!$B$5:$I$1005,2,FALSE)=0,"",VLOOKUP(B1092,'Job Openings'!$B$5:$I$1005,2,FALSE)),"")</f>
        <v/>
      </c>
      <c r="D1092" s="100" t="str">
        <f>IFERROR(IF(VLOOKUP(B1092,'Job Openings'!$B$5:$I$1005,3,FALSE)=0,"",VLOOKUP(B1092,'Job Openings'!$B$5:$I$1005,3,FALSE)),"")</f>
        <v/>
      </c>
      <c r="E1092" s="100" t="str">
        <f>IFERROR(IF(VLOOKUP(B1092,'Job Openings'!$B$5:$I$1005,5,FALSE)=0,"",VLOOKUP(B1092,'Job Openings'!$B$5:$I$1005,5,FALSE)),"")</f>
        <v/>
      </c>
      <c r="F1092" s="53"/>
      <c r="G1092" s="53"/>
      <c r="H1092" s="54"/>
      <c r="I1092" s="53"/>
      <c r="J1092" s="53"/>
      <c r="K1092" s="53"/>
      <c r="L1092" s="53"/>
      <c r="M1092" s="53"/>
      <c r="N1092" s="144"/>
      <c r="O1092" s="141"/>
      <c r="P1092" s="53"/>
      <c r="Q1092" s="53"/>
      <c r="R1092" s="53"/>
      <c r="S1092" s="89"/>
    </row>
    <row r="1093" spans="2:19" ht="15" customHeight="1" x14ac:dyDescent="0.2">
      <c r="B1093" s="143"/>
      <c r="C1093" s="100" t="str">
        <f>IFERROR(IF(VLOOKUP(B1093,'Job Openings'!$B$5:$I$1005,2,FALSE)=0,"",VLOOKUP(B1093,'Job Openings'!$B$5:$I$1005,2,FALSE)),"")</f>
        <v/>
      </c>
      <c r="D1093" s="100" t="str">
        <f>IFERROR(IF(VLOOKUP(B1093,'Job Openings'!$B$5:$I$1005,3,FALSE)=0,"",VLOOKUP(B1093,'Job Openings'!$B$5:$I$1005,3,FALSE)),"")</f>
        <v/>
      </c>
      <c r="E1093" s="100" t="str">
        <f>IFERROR(IF(VLOOKUP(B1093,'Job Openings'!$B$5:$I$1005,5,FALSE)=0,"",VLOOKUP(B1093,'Job Openings'!$B$5:$I$1005,5,FALSE)),"")</f>
        <v/>
      </c>
      <c r="F1093" s="53"/>
      <c r="G1093" s="53"/>
      <c r="H1093" s="54"/>
      <c r="I1093" s="53"/>
      <c r="J1093" s="53"/>
      <c r="K1093" s="53"/>
      <c r="L1093" s="53"/>
      <c r="M1093" s="53"/>
      <c r="N1093" s="144"/>
      <c r="O1093" s="141"/>
      <c r="P1093" s="53"/>
      <c r="Q1093" s="53"/>
      <c r="R1093" s="53"/>
      <c r="S1093" s="89"/>
    </row>
    <row r="1094" spans="2:19" ht="15" customHeight="1" x14ac:dyDescent="0.2">
      <c r="B1094" s="143"/>
      <c r="C1094" s="100" t="str">
        <f>IFERROR(IF(VLOOKUP(B1094,'Job Openings'!$B$5:$I$1005,2,FALSE)=0,"",VLOOKUP(B1094,'Job Openings'!$B$5:$I$1005,2,FALSE)),"")</f>
        <v/>
      </c>
      <c r="D1094" s="100" t="str">
        <f>IFERROR(IF(VLOOKUP(B1094,'Job Openings'!$B$5:$I$1005,3,FALSE)=0,"",VLOOKUP(B1094,'Job Openings'!$B$5:$I$1005,3,FALSE)),"")</f>
        <v/>
      </c>
      <c r="E1094" s="100" t="str">
        <f>IFERROR(IF(VLOOKUP(B1094,'Job Openings'!$B$5:$I$1005,5,FALSE)=0,"",VLOOKUP(B1094,'Job Openings'!$B$5:$I$1005,5,FALSE)),"")</f>
        <v/>
      </c>
      <c r="F1094" s="53"/>
      <c r="G1094" s="53"/>
      <c r="H1094" s="54"/>
      <c r="I1094" s="53"/>
      <c r="J1094" s="53"/>
      <c r="K1094" s="53"/>
      <c r="L1094" s="53"/>
      <c r="M1094" s="53"/>
      <c r="N1094" s="144"/>
      <c r="O1094" s="141"/>
      <c r="P1094" s="53"/>
      <c r="Q1094" s="53"/>
      <c r="R1094" s="53"/>
      <c r="S1094" s="89"/>
    </row>
    <row r="1095" spans="2:19" ht="15" customHeight="1" x14ac:dyDescent="0.2">
      <c r="B1095" s="143"/>
      <c r="C1095" s="100" t="str">
        <f>IFERROR(IF(VLOOKUP(B1095,'Job Openings'!$B$5:$I$1005,2,FALSE)=0,"",VLOOKUP(B1095,'Job Openings'!$B$5:$I$1005,2,FALSE)),"")</f>
        <v/>
      </c>
      <c r="D1095" s="100" t="str">
        <f>IFERROR(IF(VLOOKUP(B1095,'Job Openings'!$B$5:$I$1005,3,FALSE)=0,"",VLOOKUP(B1095,'Job Openings'!$B$5:$I$1005,3,FALSE)),"")</f>
        <v/>
      </c>
      <c r="E1095" s="100" t="str">
        <f>IFERROR(IF(VLOOKUP(B1095,'Job Openings'!$B$5:$I$1005,5,FALSE)=0,"",VLOOKUP(B1095,'Job Openings'!$B$5:$I$1005,5,FALSE)),"")</f>
        <v/>
      </c>
      <c r="F1095" s="53"/>
      <c r="G1095" s="53"/>
      <c r="H1095" s="54"/>
      <c r="I1095" s="53"/>
      <c r="J1095" s="53"/>
      <c r="K1095" s="53"/>
      <c r="L1095" s="53"/>
      <c r="M1095" s="53"/>
      <c r="N1095" s="144"/>
      <c r="O1095" s="141"/>
      <c r="P1095" s="53"/>
      <c r="Q1095" s="53"/>
      <c r="R1095" s="53"/>
      <c r="S1095" s="89"/>
    </row>
    <row r="1096" spans="2:19" ht="15" customHeight="1" x14ac:dyDescent="0.2">
      <c r="B1096" s="143"/>
      <c r="C1096" s="100" t="str">
        <f>IFERROR(IF(VLOOKUP(B1096,'Job Openings'!$B$5:$I$1005,2,FALSE)=0,"",VLOOKUP(B1096,'Job Openings'!$B$5:$I$1005,2,FALSE)),"")</f>
        <v/>
      </c>
      <c r="D1096" s="100" t="str">
        <f>IFERROR(IF(VLOOKUP(B1096,'Job Openings'!$B$5:$I$1005,3,FALSE)=0,"",VLOOKUP(B1096,'Job Openings'!$B$5:$I$1005,3,FALSE)),"")</f>
        <v/>
      </c>
      <c r="E1096" s="100" t="str">
        <f>IFERROR(IF(VLOOKUP(B1096,'Job Openings'!$B$5:$I$1005,5,FALSE)=0,"",VLOOKUP(B1096,'Job Openings'!$B$5:$I$1005,5,FALSE)),"")</f>
        <v/>
      </c>
      <c r="F1096" s="53"/>
      <c r="G1096" s="53"/>
      <c r="H1096" s="54"/>
      <c r="I1096" s="53"/>
      <c r="J1096" s="53"/>
      <c r="K1096" s="53"/>
      <c r="L1096" s="53"/>
      <c r="M1096" s="53"/>
      <c r="N1096" s="144"/>
      <c r="O1096" s="141"/>
      <c r="P1096" s="53"/>
      <c r="Q1096" s="53"/>
      <c r="R1096" s="53"/>
      <c r="S1096" s="89"/>
    </row>
    <row r="1097" spans="2:19" ht="15" customHeight="1" x14ac:dyDescent="0.2">
      <c r="B1097" s="143"/>
      <c r="C1097" s="100" t="str">
        <f>IFERROR(IF(VLOOKUP(B1097,'Job Openings'!$B$5:$I$1005,2,FALSE)=0,"",VLOOKUP(B1097,'Job Openings'!$B$5:$I$1005,2,FALSE)),"")</f>
        <v/>
      </c>
      <c r="D1097" s="100" t="str">
        <f>IFERROR(IF(VLOOKUP(B1097,'Job Openings'!$B$5:$I$1005,3,FALSE)=0,"",VLOOKUP(B1097,'Job Openings'!$B$5:$I$1005,3,FALSE)),"")</f>
        <v/>
      </c>
      <c r="E1097" s="100" t="str">
        <f>IFERROR(IF(VLOOKUP(B1097,'Job Openings'!$B$5:$I$1005,5,FALSE)=0,"",VLOOKUP(B1097,'Job Openings'!$B$5:$I$1005,5,FALSE)),"")</f>
        <v/>
      </c>
      <c r="F1097" s="53"/>
      <c r="G1097" s="53"/>
      <c r="H1097" s="54"/>
      <c r="I1097" s="53"/>
      <c r="J1097" s="53"/>
      <c r="K1097" s="53"/>
      <c r="L1097" s="53"/>
      <c r="M1097" s="53"/>
      <c r="N1097" s="144"/>
      <c r="O1097" s="141"/>
      <c r="P1097" s="53"/>
      <c r="Q1097" s="53"/>
      <c r="R1097" s="53"/>
      <c r="S1097" s="89"/>
    </row>
    <row r="1098" spans="2:19" ht="15" customHeight="1" x14ac:dyDescent="0.2">
      <c r="B1098" s="143"/>
      <c r="C1098" s="100" t="str">
        <f>IFERROR(IF(VLOOKUP(B1098,'Job Openings'!$B$5:$I$1005,2,FALSE)=0,"",VLOOKUP(B1098,'Job Openings'!$B$5:$I$1005,2,FALSE)),"")</f>
        <v/>
      </c>
      <c r="D1098" s="100" t="str">
        <f>IFERROR(IF(VLOOKUP(B1098,'Job Openings'!$B$5:$I$1005,3,FALSE)=0,"",VLOOKUP(B1098,'Job Openings'!$B$5:$I$1005,3,FALSE)),"")</f>
        <v/>
      </c>
      <c r="E1098" s="100" t="str">
        <f>IFERROR(IF(VLOOKUP(B1098,'Job Openings'!$B$5:$I$1005,5,FALSE)=0,"",VLOOKUP(B1098,'Job Openings'!$B$5:$I$1005,5,FALSE)),"")</f>
        <v/>
      </c>
      <c r="F1098" s="53"/>
      <c r="G1098" s="53"/>
      <c r="H1098" s="54"/>
      <c r="I1098" s="53"/>
      <c r="J1098" s="53"/>
      <c r="K1098" s="53"/>
      <c r="L1098" s="53"/>
      <c r="M1098" s="53"/>
      <c r="N1098" s="144"/>
      <c r="O1098" s="141"/>
      <c r="P1098" s="53"/>
      <c r="Q1098" s="53"/>
      <c r="R1098" s="53"/>
      <c r="S1098" s="89"/>
    </row>
    <row r="1099" spans="2:19" ht="15" customHeight="1" x14ac:dyDescent="0.2">
      <c r="B1099" s="143"/>
      <c r="C1099" s="100" t="str">
        <f>IFERROR(IF(VLOOKUP(B1099,'Job Openings'!$B$5:$I$1005,2,FALSE)=0,"",VLOOKUP(B1099,'Job Openings'!$B$5:$I$1005,2,FALSE)),"")</f>
        <v/>
      </c>
      <c r="D1099" s="100" t="str">
        <f>IFERROR(IF(VLOOKUP(B1099,'Job Openings'!$B$5:$I$1005,3,FALSE)=0,"",VLOOKUP(B1099,'Job Openings'!$B$5:$I$1005,3,FALSE)),"")</f>
        <v/>
      </c>
      <c r="E1099" s="100" t="str">
        <f>IFERROR(IF(VLOOKUP(B1099,'Job Openings'!$B$5:$I$1005,5,FALSE)=0,"",VLOOKUP(B1099,'Job Openings'!$B$5:$I$1005,5,FALSE)),"")</f>
        <v/>
      </c>
      <c r="F1099" s="53"/>
      <c r="G1099" s="53"/>
      <c r="H1099" s="54"/>
      <c r="I1099" s="53"/>
      <c r="J1099" s="53"/>
      <c r="K1099" s="53"/>
      <c r="L1099" s="53"/>
      <c r="M1099" s="53"/>
      <c r="N1099" s="144"/>
      <c r="O1099" s="141"/>
      <c r="P1099" s="53"/>
      <c r="Q1099" s="53"/>
      <c r="R1099" s="53"/>
      <c r="S1099" s="89"/>
    </row>
    <row r="1100" spans="2:19" ht="15" customHeight="1" x14ac:dyDescent="0.2">
      <c r="B1100" s="143"/>
      <c r="C1100" s="100" t="str">
        <f>IFERROR(IF(VLOOKUP(B1100,'Job Openings'!$B$5:$I$1005,2,FALSE)=0,"",VLOOKUP(B1100,'Job Openings'!$B$5:$I$1005,2,FALSE)),"")</f>
        <v/>
      </c>
      <c r="D1100" s="100" t="str">
        <f>IFERROR(IF(VLOOKUP(B1100,'Job Openings'!$B$5:$I$1005,3,FALSE)=0,"",VLOOKUP(B1100,'Job Openings'!$B$5:$I$1005,3,FALSE)),"")</f>
        <v/>
      </c>
      <c r="E1100" s="100" t="str">
        <f>IFERROR(IF(VLOOKUP(B1100,'Job Openings'!$B$5:$I$1005,5,FALSE)=0,"",VLOOKUP(B1100,'Job Openings'!$B$5:$I$1005,5,FALSE)),"")</f>
        <v/>
      </c>
      <c r="F1100" s="53"/>
      <c r="G1100" s="53"/>
      <c r="H1100" s="54"/>
      <c r="I1100" s="53"/>
      <c r="J1100" s="53"/>
      <c r="K1100" s="53"/>
      <c r="L1100" s="53"/>
      <c r="M1100" s="53"/>
      <c r="N1100" s="144"/>
      <c r="O1100" s="141"/>
      <c r="P1100" s="53"/>
      <c r="Q1100" s="53"/>
      <c r="R1100" s="53"/>
      <c r="S1100" s="89"/>
    </row>
    <row r="1101" spans="2:19" ht="15" customHeight="1" x14ac:dyDescent="0.2">
      <c r="B1101" s="143"/>
      <c r="C1101" s="100" t="str">
        <f>IFERROR(IF(VLOOKUP(B1101,'Job Openings'!$B$5:$I$1005,2,FALSE)=0,"",VLOOKUP(B1101,'Job Openings'!$B$5:$I$1005,2,FALSE)),"")</f>
        <v/>
      </c>
      <c r="D1101" s="100" t="str">
        <f>IFERROR(IF(VLOOKUP(B1101,'Job Openings'!$B$5:$I$1005,3,FALSE)=0,"",VLOOKUP(B1101,'Job Openings'!$B$5:$I$1005,3,FALSE)),"")</f>
        <v/>
      </c>
      <c r="E1101" s="100" t="str">
        <f>IFERROR(IF(VLOOKUP(B1101,'Job Openings'!$B$5:$I$1005,5,FALSE)=0,"",VLOOKUP(B1101,'Job Openings'!$B$5:$I$1005,5,FALSE)),"")</f>
        <v/>
      </c>
      <c r="F1101" s="53"/>
      <c r="G1101" s="53"/>
      <c r="H1101" s="54"/>
      <c r="I1101" s="53"/>
      <c r="J1101" s="53"/>
      <c r="K1101" s="53"/>
      <c r="L1101" s="53"/>
      <c r="M1101" s="53"/>
      <c r="N1101" s="144"/>
      <c r="O1101" s="141"/>
      <c r="P1101" s="53"/>
      <c r="Q1101" s="53"/>
      <c r="R1101" s="53"/>
      <c r="S1101" s="89"/>
    </row>
    <row r="1102" spans="2:19" ht="15" customHeight="1" x14ac:dyDescent="0.2">
      <c r="B1102" s="143"/>
      <c r="C1102" s="100" t="str">
        <f>IFERROR(IF(VLOOKUP(B1102,'Job Openings'!$B$5:$I$1005,2,FALSE)=0,"",VLOOKUP(B1102,'Job Openings'!$B$5:$I$1005,2,FALSE)),"")</f>
        <v/>
      </c>
      <c r="D1102" s="100" t="str">
        <f>IFERROR(IF(VLOOKUP(B1102,'Job Openings'!$B$5:$I$1005,3,FALSE)=0,"",VLOOKUP(B1102,'Job Openings'!$B$5:$I$1005,3,FALSE)),"")</f>
        <v/>
      </c>
      <c r="E1102" s="100" t="str">
        <f>IFERROR(IF(VLOOKUP(B1102,'Job Openings'!$B$5:$I$1005,5,FALSE)=0,"",VLOOKUP(B1102,'Job Openings'!$B$5:$I$1005,5,FALSE)),"")</f>
        <v/>
      </c>
      <c r="F1102" s="53"/>
      <c r="G1102" s="53"/>
      <c r="H1102" s="54"/>
      <c r="I1102" s="53"/>
      <c r="J1102" s="53"/>
      <c r="K1102" s="53"/>
      <c r="L1102" s="53"/>
      <c r="M1102" s="53"/>
      <c r="N1102" s="144"/>
      <c r="O1102" s="141"/>
      <c r="P1102" s="53"/>
      <c r="Q1102" s="53"/>
      <c r="R1102" s="53"/>
      <c r="S1102" s="89"/>
    </row>
    <row r="1103" spans="2:19" ht="15" customHeight="1" x14ac:dyDescent="0.2">
      <c r="B1103" s="143"/>
      <c r="C1103" s="100" t="str">
        <f>IFERROR(IF(VLOOKUP(B1103,'Job Openings'!$B$5:$I$1005,2,FALSE)=0,"",VLOOKUP(B1103,'Job Openings'!$B$5:$I$1005,2,FALSE)),"")</f>
        <v/>
      </c>
      <c r="D1103" s="100" t="str">
        <f>IFERROR(IF(VLOOKUP(B1103,'Job Openings'!$B$5:$I$1005,3,FALSE)=0,"",VLOOKUP(B1103,'Job Openings'!$B$5:$I$1005,3,FALSE)),"")</f>
        <v/>
      </c>
      <c r="E1103" s="100" t="str">
        <f>IFERROR(IF(VLOOKUP(B1103,'Job Openings'!$B$5:$I$1005,5,FALSE)=0,"",VLOOKUP(B1103,'Job Openings'!$B$5:$I$1005,5,FALSE)),"")</f>
        <v/>
      </c>
      <c r="F1103" s="53"/>
      <c r="G1103" s="53"/>
      <c r="H1103" s="54"/>
      <c r="I1103" s="53"/>
      <c r="J1103" s="53"/>
      <c r="K1103" s="53"/>
      <c r="L1103" s="53"/>
      <c r="M1103" s="53"/>
      <c r="N1103" s="144"/>
      <c r="O1103" s="141"/>
      <c r="P1103" s="53"/>
      <c r="Q1103" s="53"/>
      <c r="R1103" s="53"/>
      <c r="S1103" s="89"/>
    </row>
    <row r="1104" spans="2:19" ht="15" customHeight="1" x14ac:dyDescent="0.2">
      <c r="B1104" s="143"/>
      <c r="C1104" s="100" t="str">
        <f>IFERROR(IF(VLOOKUP(B1104,'Job Openings'!$B$5:$I$1005,2,FALSE)=0,"",VLOOKUP(B1104,'Job Openings'!$B$5:$I$1005,2,FALSE)),"")</f>
        <v/>
      </c>
      <c r="D1104" s="100" t="str">
        <f>IFERROR(IF(VLOOKUP(B1104,'Job Openings'!$B$5:$I$1005,3,FALSE)=0,"",VLOOKUP(B1104,'Job Openings'!$B$5:$I$1005,3,FALSE)),"")</f>
        <v/>
      </c>
      <c r="E1104" s="100" t="str">
        <f>IFERROR(IF(VLOOKUP(B1104,'Job Openings'!$B$5:$I$1005,5,FALSE)=0,"",VLOOKUP(B1104,'Job Openings'!$B$5:$I$1005,5,FALSE)),"")</f>
        <v/>
      </c>
      <c r="F1104" s="53"/>
      <c r="G1104" s="53"/>
      <c r="H1104" s="54"/>
      <c r="I1104" s="53"/>
      <c r="J1104" s="53"/>
      <c r="K1104" s="53"/>
      <c r="L1104" s="53"/>
      <c r="M1104" s="53"/>
      <c r="N1104" s="144"/>
      <c r="O1104" s="141"/>
      <c r="P1104" s="53"/>
      <c r="Q1104" s="53"/>
      <c r="R1104" s="53"/>
      <c r="S1104" s="89"/>
    </row>
    <row r="1105" spans="2:19" ht="15" customHeight="1" x14ac:dyDescent="0.2">
      <c r="B1105" s="143"/>
      <c r="C1105" s="100" t="str">
        <f>IFERROR(IF(VLOOKUP(B1105,'Job Openings'!$B$5:$I$1005,2,FALSE)=0,"",VLOOKUP(B1105,'Job Openings'!$B$5:$I$1005,2,FALSE)),"")</f>
        <v/>
      </c>
      <c r="D1105" s="100" t="str">
        <f>IFERROR(IF(VLOOKUP(B1105,'Job Openings'!$B$5:$I$1005,3,FALSE)=0,"",VLOOKUP(B1105,'Job Openings'!$B$5:$I$1005,3,FALSE)),"")</f>
        <v/>
      </c>
      <c r="E1105" s="100" t="str">
        <f>IFERROR(IF(VLOOKUP(B1105,'Job Openings'!$B$5:$I$1005,5,FALSE)=0,"",VLOOKUP(B1105,'Job Openings'!$B$5:$I$1005,5,FALSE)),"")</f>
        <v/>
      </c>
      <c r="F1105" s="53"/>
      <c r="G1105" s="53"/>
      <c r="H1105" s="54"/>
      <c r="I1105" s="53"/>
      <c r="J1105" s="53"/>
      <c r="K1105" s="53"/>
      <c r="L1105" s="53"/>
      <c r="M1105" s="53"/>
      <c r="N1105" s="144"/>
      <c r="O1105" s="141"/>
      <c r="P1105" s="53"/>
      <c r="Q1105" s="53"/>
      <c r="R1105" s="53"/>
      <c r="S1105" s="89"/>
    </row>
    <row r="1106" spans="2:19" ht="15" customHeight="1" x14ac:dyDescent="0.2">
      <c r="B1106" s="143"/>
      <c r="C1106" s="100" t="str">
        <f>IFERROR(IF(VLOOKUP(B1106,'Job Openings'!$B$5:$I$1005,2,FALSE)=0,"",VLOOKUP(B1106,'Job Openings'!$B$5:$I$1005,2,FALSE)),"")</f>
        <v/>
      </c>
      <c r="D1106" s="100" t="str">
        <f>IFERROR(IF(VLOOKUP(B1106,'Job Openings'!$B$5:$I$1005,3,FALSE)=0,"",VLOOKUP(B1106,'Job Openings'!$B$5:$I$1005,3,FALSE)),"")</f>
        <v/>
      </c>
      <c r="E1106" s="100" t="str">
        <f>IFERROR(IF(VLOOKUP(B1106,'Job Openings'!$B$5:$I$1005,5,FALSE)=0,"",VLOOKUP(B1106,'Job Openings'!$B$5:$I$1005,5,FALSE)),"")</f>
        <v/>
      </c>
      <c r="F1106" s="53"/>
      <c r="G1106" s="53"/>
      <c r="H1106" s="54"/>
      <c r="I1106" s="53"/>
      <c r="J1106" s="53"/>
      <c r="K1106" s="53"/>
      <c r="L1106" s="53"/>
      <c r="M1106" s="53"/>
      <c r="N1106" s="144"/>
      <c r="O1106" s="141"/>
      <c r="P1106" s="53"/>
      <c r="Q1106" s="53"/>
      <c r="R1106" s="53"/>
      <c r="S1106" s="89"/>
    </row>
    <row r="1107" spans="2:19" ht="15" customHeight="1" x14ac:dyDescent="0.2">
      <c r="B1107" s="143"/>
      <c r="C1107" s="100" t="str">
        <f>IFERROR(IF(VLOOKUP(B1107,'Job Openings'!$B$5:$I$1005,2,FALSE)=0,"",VLOOKUP(B1107,'Job Openings'!$B$5:$I$1005,2,FALSE)),"")</f>
        <v/>
      </c>
      <c r="D1107" s="100" t="str">
        <f>IFERROR(IF(VLOOKUP(B1107,'Job Openings'!$B$5:$I$1005,3,FALSE)=0,"",VLOOKUP(B1107,'Job Openings'!$B$5:$I$1005,3,FALSE)),"")</f>
        <v/>
      </c>
      <c r="E1107" s="100" t="str">
        <f>IFERROR(IF(VLOOKUP(B1107,'Job Openings'!$B$5:$I$1005,5,FALSE)=0,"",VLOOKUP(B1107,'Job Openings'!$B$5:$I$1005,5,FALSE)),"")</f>
        <v/>
      </c>
      <c r="F1107" s="53"/>
      <c r="G1107" s="53"/>
      <c r="H1107" s="54"/>
      <c r="I1107" s="53"/>
      <c r="J1107" s="53"/>
      <c r="K1107" s="53"/>
      <c r="L1107" s="53"/>
      <c r="M1107" s="53"/>
      <c r="N1107" s="144"/>
      <c r="O1107" s="141"/>
      <c r="P1107" s="53"/>
      <c r="Q1107" s="53"/>
      <c r="R1107" s="53"/>
      <c r="S1107" s="89"/>
    </row>
    <row r="1108" spans="2:19" ht="15" customHeight="1" x14ac:dyDescent="0.2">
      <c r="B1108" s="143"/>
      <c r="C1108" s="100" t="str">
        <f>IFERROR(IF(VLOOKUP(B1108,'Job Openings'!$B$5:$I$1005,2,FALSE)=0,"",VLOOKUP(B1108,'Job Openings'!$B$5:$I$1005,2,FALSE)),"")</f>
        <v/>
      </c>
      <c r="D1108" s="100" t="str">
        <f>IFERROR(IF(VLOOKUP(B1108,'Job Openings'!$B$5:$I$1005,3,FALSE)=0,"",VLOOKUP(B1108,'Job Openings'!$B$5:$I$1005,3,FALSE)),"")</f>
        <v/>
      </c>
      <c r="E1108" s="100" t="str">
        <f>IFERROR(IF(VLOOKUP(B1108,'Job Openings'!$B$5:$I$1005,5,FALSE)=0,"",VLOOKUP(B1108,'Job Openings'!$B$5:$I$1005,5,FALSE)),"")</f>
        <v/>
      </c>
      <c r="F1108" s="53"/>
      <c r="G1108" s="53"/>
      <c r="H1108" s="54"/>
      <c r="I1108" s="53"/>
      <c r="J1108" s="53"/>
      <c r="K1108" s="53"/>
      <c r="L1108" s="53"/>
      <c r="M1108" s="53"/>
      <c r="N1108" s="144"/>
      <c r="O1108" s="141"/>
      <c r="P1108" s="53"/>
      <c r="Q1108" s="53"/>
      <c r="R1108" s="53"/>
      <c r="S1108" s="89"/>
    </row>
    <row r="1109" spans="2:19" ht="15" customHeight="1" x14ac:dyDescent="0.2">
      <c r="B1109" s="143"/>
      <c r="C1109" s="100" t="str">
        <f>IFERROR(IF(VLOOKUP(B1109,'Job Openings'!$B$5:$I$1005,2,FALSE)=0,"",VLOOKUP(B1109,'Job Openings'!$B$5:$I$1005,2,FALSE)),"")</f>
        <v/>
      </c>
      <c r="D1109" s="100" t="str">
        <f>IFERROR(IF(VLOOKUP(B1109,'Job Openings'!$B$5:$I$1005,3,FALSE)=0,"",VLOOKUP(B1109,'Job Openings'!$B$5:$I$1005,3,FALSE)),"")</f>
        <v/>
      </c>
      <c r="E1109" s="100" t="str">
        <f>IFERROR(IF(VLOOKUP(B1109,'Job Openings'!$B$5:$I$1005,5,FALSE)=0,"",VLOOKUP(B1109,'Job Openings'!$B$5:$I$1005,5,FALSE)),"")</f>
        <v/>
      </c>
      <c r="F1109" s="53"/>
      <c r="G1109" s="53"/>
      <c r="H1109" s="54"/>
      <c r="I1109" s="53"/>
      <c r="J1109" s="53"/>
      <c r="K1109" s="53"/>
      <c r="L1109" s="53"/>
      <c r="M1109" s="53"/>
      <c r="N1109" s="144"/>
      <c r="O1109" s="141"/>
      <c r="P1109" s="53"/>
      <c r="Q1109" s="53"/>
      <c r="R1109" s="53"/>
      <c r="S1109" s="89"/>
    </row>
    <row r="1110" spans="2:19" ht="15" customHeight="1" x14ac:dyDescent="0.2">
      <c r="B1110" s="143"/>
      <c r="C1110" s="100" t="str">
        <f>IFERROR(IF(VLOOKUP(B1110,'Job Openings'!$B$5:$I$1005,2,FALSE)=0,"",VLOOKUP(B1110,'Job Openings'!$B$5:$I$1005,2,FALSE)),"")</f>
        <v/>
      </c>
      <c r="D1110" s="100" t="str">
        <f>IFERROR(IF(VLOOKUP(B1110,'Job Openings'!$B$5:$I$1005,3,FALSE)=0,"",VLOOKUP(B1110,'Job Openings'!$B$5:$I$1005,3,FALSE)),"")</f>
        <v/>
      </c>
      <c r="E1110" s="100" t="str">
        <f>IFERROR(IF(VLOOKUP(B1110,'Job Openings'!$B$5:$I$1005,5,FALSE)=0,"",VLOOKUP(B1110,'Job Openings'!$B$5:$I$1005,5,FALSE)),"")</f>
        <v/>
      </c>
      <c r="F1110" s="53"/>
      <c r="G1110" s="53"/>
      <c r="H1110" s="54"/>
      <c r="I1110" s="53"/>
      <c r="J1110" s="53"/>
      <c r="K1110" s="53"/>
      <c r="L1110" s="53"/>
      <c r="M1110" s="53"/>
      <c r="N1110" s="144"/>
      <c r="O1110" s="141"/>
      <c r="P1110" s="53"/>
      <c r="Q1110" s="53"/>
      <c r="R1110" s="53"/>
      <c r="S1110" s="89"/>
    </row>
    <row r="1111" spans="2:19" ht="15" customHeight="1" x14ac:dyDescent="0.2">
      <c r="B1111" s="143"/>
      <c r="C1111" s="100" t="str">
        <f>IFERROR(IF(VLOOKUP(B1111,'Job Openings'!$B$5:$I$1005,2,FALSE)=0,"",VLOOKUP(B1111,'Job Openings'!$B$5:$I$1005,2,FALSE)),"")</f>
        <v/>
      </c>
      <c r="D1111" s="100" t="str">
        <f>IFERROR(IF(VLOOKUP(B1111,'Job Openings'!$B$5:$I$1005,3,FALSE)=0,"",VLOOKUP(B1111,'Job Openings'!$B$5:$I$1005,3,FALSE)),"")</f>
        <v/>
      </c>
      <c r="E1111" s="100" t="str">
        <f>IFERROR(IF(VLOOKUP(B1111,'Job Openings'!$B$5:$I$1005,5,FALSE)=0,"",VLOOKUP(B1111,'Job Openings'!$B$5:$I$1005,5,FALSE)),"")</f>
        <v/>
      </c>
      <c r="F1111" s="53"/>
      <c r="G1111" s="53"/>
      <c r="H1111" s="54"/>
      <c r="I1111" s="53"/>
      <c r="J1111" s="53"/>
      <c r="K1111" s="53"/>
      <c r="L1111" s="53"/>
      <c r="M1111" s="53"/>
      <c r="N1111" s="144"/>
      <c r="O1111" s="141"/>
      <c r="P1111" s="53"/>
      <c r="Q1111" s="53"/>
      <c r="R1111" s="53"/>
      <c r="S1111" s="89"/>
    </row>
    <row r="1112" spans="2:19" ht="15" customHeight="1" x14ac:dyDescent="0.2">
      <c r="B1112" s="143"/>
      <c r="C1112" s="100" t="str">
        <f>IFERROR(IF(VLOOKUP(B1112,'Job Openings'!$B$5:$I$1005,2,FALSE)=0,"",VLOOKUP(B1112,'Job Openings'!$B$5:$I$1005,2,FALSE)),"")</f>
        <v/>
      </c>
      <c r="D1112" s="100" t="str">
        <f>IFERROR(IF(VLOOKUP(B1112,'Job Openings'!$B$5:$I$1005,3,FALSE)=0,"",VLOOKUP(B1112,'Job Openings'!$B$5:$I$1005,3,FALSE)),"")</f>
        <v/>
      </c>
      <c r="E1112" s="100" t="str">
        <f>IFERROR(IF(VLOOKUP(B1112,'Job Openings'!$B$5:$I$1005,5,FALSE)=0,"",VLOOKUP(B1112,'Job Openings'!$B$5:$I$1005,5,FALSE)),"")</f>
        <v/>
      </c>
      <c r="F1112" s="53"/>
      <c r="G1112" s="53"/>
      <c r="H1112" s="54"/>
      <c r="I1112" s="53"/>
      <c r="J1112" s="53"/>
      <c r="K1112" s="53"/>
      <c r="L1112" s="53"/>
      <c r="M1112" s="53"/>
      <c r="N1112" s="144"/>
      <c r="O1112" s="141"/>
      <c r="P1112" s="53"/>
      <c r="Q1112" s="53"/>
      <c r="R1112" s="53"/>
      <c r="S1112" s="89"/>
    </row>
    <row r="1113" spans="2:19" ht="15" customHeight="1" x14ac:dyDescent="0.2">
      <c r="B1113" s="143"/>
      <c r="C1113" s="100" t="str">
        <f>IFERROR(IF(VLOOKUP(B1113,'Job Openings'!$B$5:$I$1005,2,FALSE)=0,"",VLOOKUP(B1113,'Job Openings'!$B$5:$I$1005,2,FALSE)),"")</f>
        <v/>
      </c>
      <c r="D1113" s="100" t="str">
        <f>IFERROR(IF(VLOOKUP(B1113,'Job Openings'!$B$5:$I$1005,3,FALSE)=0,"",VLOOKUP(B1113,'Job Openings'!$B$5:$I$1005,3,FALSE)),"")</f>
        <v/>
      </c>
      <c r="E1113" s="100" t="str">
        <f>IFERROR(IF(VLOOKUP(B1113,'Job Openings'!$B$5:$I$1005,5,FALSE)=0,"",VLOOKUP(B1113,'Job Openings'!$B$5:$I$1005,5,FALSE)),"")</f>
        <v/>
      </c>
      <c r="F1113" s="53"/>
      <c r="G1113" s="53"/>
      <c r="H1113" s="54"/>
      <c r="I1113" s="53"/>
      <c r="J1113" s="53"/>
      <c r="K1113" s="53"/>
      <c r="L1113" s="53"/>
      <c r="M1113" s="53"/>
      <c r="N1113" s="144"/>
      <c r="O1113" s="141"/>
      <c r="P1113" s="53"/>
      <c r="Q1113" s="53"/>
      <c r="R1113" s="53"/>
      <c r="S1113" s="89"/>
    </row>
    <row r="1114" spans="2:19" ht="15" customHeight="1" x14ac:dyDescent="0.2">
      <c r="B1114" s="143"/>
      <c r="C1114" s="100" t="str">
        <f>IFERROR(IF(VLOOKUP(B1114,'Job Openings'!$B$5:$I$1005,2,FALSE)=0,"",VLOOKUP(B1114,'Job Openings'!$B$5:$I$1005,2,FALSE)),"")</f>
        <v/>
      </c>
      <c r="D1114" s="100" t="str">
        <f>IFERROR(IF(VLOOKUP(B1114,'Job Openings'!$B$5:$I$1005,3,FALSE)=0,"",VLOOKUP(B1114,'Job Openings'!$B$5:$I$1005,3,FALSE)),"")</f>
        <v/>
      </c>
      <c r="E1114" s="100" t="str">
        <f>IFERROR(IF(VLOOKUP(B1114,'Job Openings'!$B$5:$I$1005,5,FALSE)=0,"",VLOOKUP(B1114,'Job Openings'!$B$5:$I$1005,5,FALSE)),"")</f>
        <v/>
      </c>
      <c r="F1114" s="53"/>
      <c r="G1114" s="53"/>
      <c r="H1114" s="54"/>
      <c r="I1114" s="53"/>
      <c r="J1114" s="53"/>
      <c r="K1114" s="53"/>
      <c r="L1114" s="53"/>
      <c r="M1114" s="53"/>
      <c r="N1114" s="144"/>
      <c r="O1114" s="141"/>
      <c r="P1114" s="53"/>
      <c r="Q1114" s="53"/>
      <c r="R1114" s="53"/>
      <c r="S1114" s="89"/>
    </row>
    <row r="1115" spans="2:19" ht="15" customHeight="1" x14ac:dyDescent="0.2">
      <c r="B1115" s="143"/>
      <c r="C1115" s="100" t="str">
        <f>IFERROR(IF(VLOOKUP(B1115,'Job Openings'!$B$5:$I$1005,2,FALSE)=0,"",VLOOKUP(B1115,'Job Openings'!$B$5:$I$1005,2,FALSE)),"")</f>
        <v/>
      </c>
      <c r="D1115" s="100" t="str">
        <f>IFERROR(IF(VLOOKUP(B1115,'Job Openings'!$B$5:$I$1005,3,FALSE)=0,"",VLOOKUP(B1115,'Job Openings'!$B$5:$I$1005,3,FALSE)),"")</f>
        <v/>
      </c>
      <c r="E1115" s="100" t="str">
        <f>IFERROR(IF(VLOOKUP(B1115,'Job Openings'!$B$5:$I$1005,5,FALSE)=0,"",VLOOKUP(B1115,'Job Openings'!$B$5:$I$1005,5,FALSE)),"")</f>
        <v/>
      </c>
      <c r="F1115" s="53"/>
      <c r="G1115" s="53"/>
      <c r="H1115" s="54"/>
      <c r="I1115" s="53"/>
      <c r="J1115" s="53"/>
      <c r="K1115" s="53"/>
      <c r="L1115" s="53"/>
      <c r="M1115" s="53"/>
      <c r="N1115" s="144"/>
      <c r="O1115" s="141"/>
      <c r="P1115" s="53"/>
      <c r="Q1115" s="53"/>
      <c r="R1115" s="53"/>
      <c r="S1115" s="89"/>
    </row>
    <row r="1116" spans="2:19" ht="15" customHeight="1" x14ac:dyDescent="0.2">
      <c r="B1116" s="143"/>
      <c r="C1116" s="100" t="str">
        <f>IFERROR(IF(VLOOKUP(B1116,'Job Openings'!$B$5:$I$1005,2,FALSE)=0,"",VLOOKUP(B1116,'Job Openings'!$B$5:$I$1005,2,FALSE)),"")</f>
        <v/>
      </c>
      <c r="D1116" s="100" t="str">
        <f>IFERROR(IF(VLOOKUP(B1116,'Job Openings'!$B$5:$I$1005,3,FALSE)=0,"",VLOOKUP(B1116,'Job Openings'!$B$5:$I$1005,3,FALSE)),"")</f>
        <v/>
      </c>
      <c r="E1116" s="100" t="str">
        <f>IFERROR(IF(VLOOKUP(B1116,'Job Openings'!$B$5:$I$1005,5,FALSE)=0,"",VLOOKUP(B1116,'Job Openings'!$B$5:$I$1005,5,FALSE)),"")</f>
        <v/>
      </c>
      <c r="F1116" s="53"/>
      <c r="G1116" s="53"/>
      <c r="H1116" s="54"/>
      <c r="I1116" s="53"/>
      <c r="J1116" s="53"/>
      <c r="K1116" s="53"/>
      <c r="L1116" s="53"/>
      <c r="M1116" s="53"/>
      <c r="N1116" s="144"/>
      <c r="O1116" s="141"/>
      <c r="P1116" s="53"/>
      <c r="Q1116" s="53"/>
      <c r="R1116" s="53"/>
      <c r="S1116" s="89"/>
    </row>
    <row r="1117" spans="2:19" ht="15" customHeight="1" x14ac:dyDescent="0.2">
      <c r="B1117" s="143"/>
      <c r="C1117" s="100" t="str">
        <f>IFERROR(IF(VLOOKUP(B1117,'Job Openings'!$B$5:$I$1005,2,FALSE)=0,"",VLOOKUP(B1117,'Job Openings'!$B$5:$I$1005,2,FALSE)),"")</f>
        <v/>
      </c>
      <c r="D1117" s="100" t="str">
        <f>IFERROR(IF(VLOOKUP(B1117,'Job Openings'!$B$5:$I$1005,3,FALSE)=0,"",VLOOKUP(B1117,'Job Openings'!$B$5:$I$1005,3,FALSE)),"")</f>
        <v/>
      </c>
      <c r="E1117" s="100" t="str">
        <f>IFERROR(IF(VLOOKUP(B1117,'Job Openings'!$B$5:$I$1005,5,FALSE)=0,"",VLOOKUP(B1117,'Job Openings'!$B$5:$I$1005,5,FALSE)),"")</f>
        <v/>
      </c>
      <c r="F1117" s="53"/>
      <c r="G1117" s="53"/>
      <c r="H1117" s="54"/>
      <c r="I1117" s="53"/>
      <c r="J1117" s="53"/>
      <c r="K1117" s="53"/>
      <c r="L1117" s="53"/>
      <c r="M1117" s="53"/>
      <c r="N1117" s="144"/>
      <c r="O1117" s="141"/>
      <c r="P1117" s="53"/>
      <c r="Q1117" s="53"/>
      <c r="R1117" s="53"/>
      <c r="S1117" s="89"/>
    </row>
    <row r="1118" spans="2:19" ht="15" customHeight="1" x14ac:dyDescent="0.2">
      <c r="B1118" s="143"/>
      <c r="C1118" s="100" t="str">
        <f>IFERROR(IF(VLOOKUP(B1118,'Job Openings'!$B$5:$I$1005,2,FALSE)=0,"",VLOOKUP(B1118,'Job Openings'!$B$5:$I$1005,2,FALSE)),"")</f>
        <v/>
      </c>
      <c r="D1118" s="100" t="str">
        <f>IFERROR(IF(VLOOKUP(B1118,'Job Openings'!$B$5:$I$1005,3,FALSE)=0,"",VLOOKUP(B1118,'Job Openings'!$B$5:$I$1005,3,FALSE)),"")</f>
        <v/>
      </c>
      <c r="E1118" s="100" t="str">
        <f>IFERROR(IF(VLOOKUP(B1118,'Job Openings'!$B$5:$I$1005,5,FALSE)=0,"",VLOOKUP(B1118,'Job Openings'!$B$5:$I$1005,5,FALSE)),"")</f>
        <v/>
      </c>
      <c r="F1118" s="53"/>
      <c r="G1118" s="53"/>
      <c r="H1118" s="54"/>
      <c r="I1118" s="53"/>
      <c r="J1118" s="53"/>
      <c r="K1118" s="53"/>
      <c r="L1118" s="53"/>
      <c r="M1118" s="53"/>
      <c r="N1118" s="144"/>
      <c r="O1118" s="141"/>
      <c r="P1118" s="53"/>
      <c r="Q1118" s="53"/>
      <c r="R1118" s="53"/>
      <c r="S1118" s="89"/>
    </row>
    <row r="1119" spans="2:19" ht="15" customHeight="1" x14ac:dyDescent="0.2">
      <c r="B1119" s="143"/>
      <c r="C1119" s="100" t="str">
        <f>IFERROR(IF(VLOOKUP(B1119,'Job Openings'!$B$5:$I$1005,2,FALSE)=0,"",VLOOKUP(B1119,'Job Openings'!$B$5:$I$1005,2,FALSE)),"")</f>
        <v/>
      </c>
      <c r="D1119" s="100" t="str">
        <f>IFERROR(IF(VLOOKUP(B1119,'Job Openings'!$B$5:$I$1005,3,FALSE)=0,"",VLOOKUP(B1119,'Job Openings'!$B$5:$I$1005,3,FALSE)),"")</f>
        <v/>
      </c>
      <c r="E1119" s="100" t="str">
        <f>IFERROR(IF(VLOOKUP(B1119,'Job Openings'!$B$5:$I$1005,5,FALSE)=0,"",VLOOKUP(B1119,'Job Openings'!$B$5:$I$1005,5,FALSE)),"")</f>
        <v/>
      </c>
      <c r="F1119" s="53"/>
      <c r="G1119" s="53"/>
      <c r="H1119" s="54"/>
      <c r="I1119" s="53"/>
      <c r="J1119" s="53"/>
      <c r="K1119" s="53"/>
      <c r="L1119" s="53"/>
      <c r="M1119" s="53"/>
      <c r="N1119" s="144"/>
      <c r="O1119" s="141"/>
      <c r="P1119" s="53"/>
      <c r="Q1119" s="53"/>
      <c r="R1119" s="53"/>
      <c r="S1119" s="89"/>
    </row>
    <row r="1120" spans="2:19" ht="15" customHeight="1" x14ac:dyDescent="0.2">
      <c r="B1120" s="143"/>
      <c r="C1120" s="100" t="str">
        <f>IFERROR(IF(VLOOKUP(B1120,'Job Openings'!$B$5:$I$1005,2,FALSE)=0,"",VLOOKUP(B1120,'Job Openings'!$B$5:$I$1005,2,FALSE)),"")</f>
        <v/>
      </c>
      <c r="D1120" s="100" t="str">
        <f>IFERROR(IF(VLOOKUP(B1120,'Job Openings'!$B$5:$I$1005,3,FALSE)=0,"",VLOOKUP(B1120,'Job Openings'!$B$5:$I$1005,3,FALSE)),"")</f>
        <v/>
      </c>
      <c r="E1120" s="100" t="str">
        <f>IFERROR(IF(VLOOKUP(B1120,'Job Openings'!$B$5:$I$1005,5,FALSE)=0,"",VLOOKUP(B1120,'Job Openings'!$B$5:$I$1005,5,FALSE)),"")</f>
        <v/>
      </c>
      <c r="F1120" s="53"/>
      <c r="G1120" s="53"/>
      <c r="H1120" s="54"/>
      <c r="I1120" s="53"/>
      <c r="J1120" s="53"/>
      <c r="K1120" s="53"/>
      <c r="L1120" s="53"/>
      <c r="M1120" s="53"/>
      <c r="N1120" s="144"/>
      <c r="O1120" s="141"/>
      <c r="P1120" s="53"/>
      <c r="Q1120" s="53"/>
      <c r="R1120" s="53"/>
      <c r="S1120" s="89"/>
    </row>
    <row r="1121" spans="2:19" ht="15" customHeight="1" x14ac:dyDescent="0.2">
      <c r="B1121" s="143"/>
      <c r="C1121" s="100" t="str">
        <f>IFERROR(IF(VLOOKUP(B1121,'Job Openings'!$B$5:$I$1005,2,FALSE)=0,"",VLOOKUP(B1121,'Job Openings'!$B$5:$I$1005,2,FALSE)),"")</f>
        <v/>
      </c>
      <c r="D1121" s="100" t="str">
        <f>IFERROR(IF(VLOOKUP(B1121,'Job Openings'!$B$5:$I$1005,3,FALSE)=0,"",VLOOKUP(B1121,'Job Openings'!$B$5:$I$1005,3,FALSE)),"")</f>
        <v/>
      </c>
      <c r="E1121" s="100" t="str">
        <f>IFERROR(IF(VLOOKUP(B1121,'Job Openings'!$B$5:$I$1005,5,FALSE)=0,"",VLOOKUP(B1121,'Job Openings'!$B$5:$I$1005,5,FALSE)),"")</f>
        <v/>
      </c>
      <c r="F1121" s="53"/>
      <c r="G1121" s="53"/>
      <c r="H1121" s="54"/>
      <c r="I1121" s="53"/>
      <c r="J1121" s="53"/>
      <c r="K1121" s="53"/>
      <c r="L1121" s="53"/>
      <c r="M1121" s="53"/>
      <c r="N1121" s="144"/>
      <c r="O1121" s="141"/>
      <c r="P1121" s="53"/>
      <c r="Q1121" s="53"/>
      <c r="R1121" s="53"/>
      <c r="S1121" s="89"/>
    </row>
    <row r="1122" spans="2:19" ht="15" customHeight="1" x14ac:dyDescent="0.2">
      <c r="B1122" s="143"/>
      <c r="C1122" s="100" t="str">
        <f>IFERROR(IF(VLOOKUP(B1122,'Job Openings'!$B$5:$I$1005,2,FALSE)=0,"",VLOOKUP(B1122,'Job Openings'!$B$5:$I$1005,2,FALSE)),"")</f>
        <v/>
      </c>
      <c r="D1122" s="100" t="str">
        <f>IFERROR(IF(VLOOKUP(B1122,'Job Openings'!$B$5:$I$1005,3,FALSE)=0,"",VLOOKUP(B1122,'Job Openings'!$B$5:$I$1005,3,FALSE)),"")</f>
        <v/>
      </c>
      <c r="E1122" s="100" t="str">
        <f>IFERROR(IF(VLOOKUP(B1122,'Job Openings'!$B$5:$I$1005,5,FALSE)=0,"",VLOOKUP(B1122,'Job Openings'!$B$5:$I$1005,5,FALSE)),"")</f>
        <v/>
      </c>
      <c r="F1122" s="53"/>
      <c r="G1122" s="53"/>
      <c r="H1122" s="54"/>
      <c r="I1122" s="53"/>
      <c r="J1122" s="53"/>
      <c r="K1122" s="53"/>
      <c r="L1122" s="53"/>
      <c r="M1122" s="53"/>
      <c r="N1122" s="144"/>
      <c r="O1122" s="141"/>
      <c r="P1122" s="53"/>
      <c r="Q1122" s="53"/>
      <c r="R1122" s="53"/>
      <c r="S1122" s="89"/>
    </row>
    <row r="1123" spans="2:19" ht="15" customHeight="1" x14ac:dyDescent="0.2">
      <c r="B1123" s="143"/>
      <c r="C1123" s="100" t="str">
        <f>IFERROR(IF(VLOOKUP(B1123,'Job Openings'!$B$5:$I$1005,2,FALSE)=0,"",VLOOKUP(B1123,'Job Openings'!$B$5:$I$1005,2,FALSE)),"")</f>
        <v/>
      </c>
      <c r="D1123" s="100" t="str">
        <f>IFERROR(IF(VLOOKUP(B1123,'Job Openings'!$B$5:$I$1005,3,FALSE)=0,"",VLOOKUP(B1123,'Job Openings'!$B$5:$I$1005,3,FALSE)),"")</f>
        <v/>
      </c>
      <c r="E1123" s="100" t="str">
        <f>IFERROR(IF(VLOOKUP(B1123,'Job Openings'!$B$5:$I$1005,5,FALSE)=0,"",VLOOKUP(B1123,'Job Openings'!$B$5:$I$1005,5,FALSE)),"")</f>
        <v/>
      </c>
      <c r="F1123" s="53"/>
      <c r="G1123" s="53"/>
      <c r="H1123" s="54"/>
      <c r="I1123" s="53"/>
      <c r="J1123" s="53"/>
      <c r="K1123" s="53"/>
      <c r="L1123" s="53"/>
      <c r="M1123" s="53"/>
      <c r="N1123" s="144"/>
      <c r="O1123" s="141"/>
      <c r="P1123" s="53"/>
      <c r="Q1123" s="53"/>
      <c r="R1123" s="53"/>
      <c r="S1123" s="89"/>
    </row>
    <row r="1124" spans="2:19" ht="15" customHeight="1" x14ac:dyDescent="0.2">
      <c r="B1124" s="143"/>
      <c r="C1124" s="100" t="str">
        <f>IFERROR(IF(VLOOKUP(B1124,'Job Openings'!$B$5:$I$1005,2,FALSE)=0,"",VLOOKUP(B1124,'Job Openings'!$B$5:$I$1005,2,FALSE)),"")</f>
        <v/>
      </c>
      <c r="D1124" s="100" t="str">
        <f>IFERROR(IF(VLOOKUP(B1124,'Job Openings'!$B$5:$I$1005,3,FALSE)=0,"",VLOOKUP(B1124,'Job Openings'!$B$5:$I$1005,3,FALSE)),"")</f>
        <v/>
      </c>
      <c r="E1124" s="100" t="str">
        <f>IFERROR(IF(VLOOKUP(B1124,'Job Openings'!$B$5:$I$1005,5,FALSE)=0,"",VLOOKUP(B1124,'Job Openings'!$B$5:$I$1005,5,FALSE)),"")</f>
        <v/>
      </c>
      <c r="F1124" s="53"/>
      <c r="G1124" s="53"/>
      <c r="H1124" s="54"/>
      <c r="I1124" s="53"/>
      <c r="J1124" s="53"/>
      <c r="K1124" s="53"/>
      <c r="L1124" s="53"/>
      <c r="M1124" s="53"/>
      <c r="N1124" s="144"/>
      <c r="O1124" s="141"/>
      <c r="P1124" s="53"/>
      <c r="Q1124" s="53"/>
      <c r="R1124" s="53"/>
      <c r="S1124" s="89"/>
    </row>
    <row r="1125" spans="2:19" ht="15" customHeight="1" x14ac:dyDescent="0.2">
      <c r="B1125" s="143"/>
      <c r="C1125" s="100" t="str">
        <f>IFERROR(IF(VLOOKUP(B1125,'Job Openings'!$B$5:$I$1005,2,FALSE)=0,"",VLOOKUP(B1125,'Job Openings'!$B$5:$I$1005,2,FALSE)),"")</f>
        <v/>
      </c>
      <c r="D1125" s="100" t="str">
        <f>IFERROR(IF(VLOOKUP(B1125,'Job Openings'!$B$5:$I$1005,3,FALSE)=0,"",VLOOKUP(B1125,'Job Openings'!$B$5:$I$1005,3,FALSE)),"")</f>
        <v/>
      </c>
      <c r="E1125" s="100" t="str">
        <f>IFERROR(IF(VLOOKUP(B1125,'Job Openings'!$B$5:$I$1005,5,FALSE)=0,"",VLOOKUP(B1125,'Job Openings'!$B$5:$I$1005,5,FALSE)),"")</f>
        <v/>
      </c>
      <c r="F1125" s="53"/>
      <c r="G1125" s="53"/>
      <c r="H1125" s="54"/>
      <c r="I1125" s="53"/>
      <c r="J1125" s="53"/>
      <c r="K1125" s="53"/>
      <c r="L1125" s="53"/>
      <c r="M1125" s="53"/>
      <c r="N1125" s="144"/>
      <c r="O1125" s="141"/>
      <c r="P1125" s="53"/>
      <c r="Q1125" s="53"/>
      <c r="R1125" s="53"/>
      <c r="S1125" s="89"/>
    </row>
    <row r="1126" spans="2:19" ht="15" customHeight="1" x14ac:dyDescent="0.2">
      <c r="B1126" s="143"/>
      <c r="C1126" s="100" t="str">
        <f>IFERROR(IF(VLOOKUP(B1126,'Job Openings'!$B$5:$I$1005,2,FALSE)=0,"",VLOOKUP(B1126,'Job Openings'!$B$5:$I$1005,2,FALSE)),"")</f>
        <v/>
      </c>
      <c r="D1126" s="100" t="str">
        <f>IFERROR(IF(VLOOKUP(B1126,'Job Openings'!$B$5:$I$1005,3,FALSE)=0,"",VLOOKUP(B1126,'Job Openings'!$B$5:$I$1005,3,FALSE)),"")</f>
        <v/>
      </c>
      <c r="E1126" s="100" t="str">
        <f>IFERROR(IF(VLOOKUP(B1126,'Job Openings'!$B$5:$I$1005,5,FALSE)=0,"",VLOOKUP(B1126,'Job Openings'!$B$5:$I$1005,5,FALSE)),"")</f>
        <v/>
      </c>
      <c r="F1126" s="53"/>
      <c r="G1126" s="53"/>
      <c r="H1126" s="54"/>
      <c r="I1126" s="53"/>
      <c r="J1126" s="53"/>
      <c r="K1126" s="53"/>
      <c r="L1126" s="53"/>
      <c r="M1126" s="53"/>
      <c r="N1126" s="144"/>
      <c r="O1126" s="141"/>
      <c r="P1126" s="53"/>
      <c r="Q1126" s="53"/>
      <c r="R1126" s="53"/>
      <c r="S1126" s="89"/>
    </row>
    <row r="1127" spans="2:19" ht="15" customHeight="1" x14ac:dyDescent="0.2">
      <c r="B1127" s="143"/>
      <c r="C1127" s="100" t="str">
        <f>IFERROR(IF(VLOOKUP(B1127,'Job Openings'!$B$5:$I$1005,2,FALSE)=0,"",VLOOKUP(B1127,'Job Openings'!$B$5:$I$1005,2,FALSE)),"")</f>
        <v/>
      </c>
      <c r="D1127" s="100" t="str">
        <f>IFERROR(IF(VLOOKUP(B1127,'Job Openings'!$B$5:$I$1005,3,FALSE)=0,"",VLOOKUP(B1127,'Job Openings'!$B$5:$I$1005,3,FALSE)),"")</f>
        <v/>
      </c>
      <c r="E1127" s="100" t="str">
        <f>IFERROR(IF(VLOOKUP(B1127,'Job Openings'!$B$5:$I$1005,5,FALSE)=0,"",VLOOKUP(B1127,'Job Openings'!$B$5:$I$1005,5,FALSE)),"")</f>
        <v/>
      </c>
      <c r="F1127" s="53"/>
      <c r="G1127" s="53"/>
      <c r="H1127" s="54"/>
      <c r="I1127" s="53"/>
      <c r="J1127" s="53"/>
      <c r="K1127" s="53"/>
      <c r="L1127" s="53"/>
      <c r="M1127" s="53"/>
      <c r="N1127" s="144"/>
      <c r="O1127" s="141"/>
      <c r="P1127" s="53"/>
      <c r="Q1127" s="53"/>
      <c r="R1127" s="53"/>
      <c r="S1127" s="89"/>
    </row>
    <row r="1128" spans="2:19" ht="15" customHeight="1" x14ac:dyDescent="0.2">
      <c r="B1128" s="143"/>
      <c r="C1128" s="100" t="str">
        <f>IFERROR(IF(VLOOKUP(B1128,'Job Openings'!$B$5:$I$1005,2,FALSE)=0,"",VLOOKUP(B1128,'Job Openings'!$B$5:$I$1005,2,FALSE)),"")</f>
        <v/>
      </c>
      <c r="D1128" s="100" t="str">
        <f>IFERROR(IF(VLOOKUP(B1128,'Job Openings'!$B$5:$I$1005,3,FALSE)=0,"",VLOOKUP(B1128,'Job Openings'!$B$5:$I$1005,3,FALSE)),"")</f>
        <v/>
      </c>
      <c r="E1128" s="100" t="str">
        <f>IFERROR(IF(VLOOKUP(B1128,'Job Openings'!$B$5:$I$1005,5,FALSE)=0,"",VLOOKUP(B1128,'Job Openings'!$B$5:$I$1005,5,FALSE)),"")</f>
        <v/>
      </c>
      <c r="F1128" s="53"/>
      <c r="G1128" s="53"/>
      <c r="H1128" s="54"/>
      <c r="I1128" s="53"/>
      <c r="J1128" s="53"/>
      <c r="K1128" s="53"/>
      <c r="L1128" s="53"/>
      <c r="M1128" s="53"/>
      <c r="N1128" s="144"/>
      <c r="O1128" s="141"/>
      <c r="P1128" s="53"/>
      <c r="Q1128" s="53"/>
      <c r="R1128" s="53"/>
      <c r="S1128" s="89"/>
    </row>
    <row r="1129" spans="2:19" ht="15" customHeight="1" x14ac:dyDescent="0.2">
      <c r="B1129" s="143"/>
      <c r="C1129" s="100" t="str">
        <f>IFERROR(IF(VLOOKUP(B1129,'Job Openings'!$B$5:$I$1005,2,FALSE)=0,"",VLOOKUP(B1129,'Job Openings'!$B$5:$I$1005,2,FALSE)),"")</f>
        <v/>
      </c>
      <c r="D1129" s="100" t="str">
        <f>IFERROR(IF(VLOOKUP(B1129,'Job Openings'!$B$5:$I$1005,3,FALSE)=0,"",VLOOKUP(B1129,'Job Openings'!$B$5:$I$1005,3,FALSE)),"")</f>
        <v/>
      </c>
      <c r="E1129" s="100" t="str">
        <f>IFERROR(IF(VLOOKUP(B1129,'Job Openings'!$B$5:$I$1005,5,FALSE)=0,"",VLOOKUP(B1129,'Job Openings'!$B$5:$I$1005,5,FALSE)),"")</f>
        <v/>
      </c>
      <c r="F1129" s="53"/>
      <c r="G1129" s="53"/>
      <c r="H1129" s="54"/>
      <c r="I1129" s="53"/>
      <c r="J1129" s="53"/>
      <c r="K1129" s="53"/>
      <c r="L1129" s="53"/>
      <c r="M1129" s="53"/>
      <c r="N1129" s="144"/>
      <c r="O1129" s="141"/>
      <c r="P1129" s="53"/>
      <c r="Q1129" s="53"/>
      <c r="R1129" s="53"/>
      <c r="S1129" s="89"/>
    </row>
    <row r="1130" spans="2:19" ht="15" customHeight="1" x14ac:dyDescent="0.2">
      <c r="B1130" s="143"/>
      <c r="C1130" s="100" t="str">
        <f>IFERROR(IF(VLOOKUP(B1130,'Job Openings'!$B$5:$I$1005,2,FALSE)=0,"",VLOOKUP(B1130,'Job Openings'!$B$5:$I$1005,2,FALSE)),"")</f>
        <v/>
      </c>
      <c r="D1130" s="100" t="str">
        <f>IFERROR(IF(VLOOKUP(B1130,'Job Openings'!$B$5:$I$1005,3,FALSE)=0,"",VLOOKUP(B1130,'Job Openings'!$B$5:$I$1005,3,FALSE)),"")</f>
        <v/>
      </c>
      <c r="E1130" s="100" t="str">
        <f>IFERROR(IF(VLOOKUP(B1130,'Job Openings'!$B$5:$I$1005,5,FALSE)=0,"",VLOOKUP(B1130,'Job Openings'!$B$5:$I$1005,5,FALSE)),"")</f>
        <v/>
      </c>
      <c r="F1130" s="53"/>
      <c r="G1130" s="53"/>
      <c r="H1130" s="54"/>
      <c r="I1130" s="53"/>
      <c r="J1130" s="53"/>
      <c r="K1130" s="53"/>
      <c r="L1130" s="53"/>
      <c r="M1130" s="53"/>
      <c r="N1130" s="144"/>
      <c r="O1130" s="141"/>
      <c r="P1130" s="53"/>
      <c r="Q1130" s="53"/>
      <c r="R1130" s="53"/>
      <c r="S1130" s="89"/>
    </row>
    <row r="1131" spans="2:19" ht="15" customHeight="1" x14ac:dyDescent="0.2">
      <c r="B1131" s="143"/>
      <c r="C1131" s="100" t="str">
        <f>IFERROR(IF(VLOOKUP(B1131,'Job Openings'!$B$5:$I$1005,2,FALSE)=0,"",VLOOKUP(B1131,'Job Openings'!$B$5:$I$1005,2,FALSE)),"")</f>
        <v/>
      </c>
      <c r="D1131" s="100" t="str">
        <f>IFERROR(IF(VLOOKUP(B1131,'Job Openings'!$B$5:$I$1005,3,FALSE)=0,"",VLOOKUP(B1131,'Job Openings'!$B$5:$I$1005,3,FALSE)),"")</f>
        <v/>
      </c>
      <c r="E1131" s="100" t="str">
        <f>IFERROR(IF(VLOOKUP(B1131,'Job Openings'!$B$5:$I$1005,5,FALSE)=0,"",VLOOKUP(B1131,'Job Openings'!$B$5:$I$1005,5,FALSE)),"")</f>
        <v/>
      </c>
      <c r="F1131" s="53"/>
      <c r="G1131" s="53"/>
      <c r="H1131" s="54"/>
      <c r="I1131" s="53"/>
      <c r="J1131" s="53"/>
      <c r="K1131" s="53"/>
      <c r="L1131" s="53"/>
      <c r="M1131" s="53"/>
      <c r="N1131" s="144"/>
      <c r="O1131" s="141"/>
      <c r="P1131" s="53"/>
      <c r="Q1131" s="53"/>
      <c r="R1131" s="53"/>
      <c r="S1131" s="89"/>
    </row>
    <row r="1132" spans="2:19" ht="15" customHeight="1" x14ac:dyDescent="0.2">
      <c r="B1132" s="143"/>
      <c r="C1132" s="100" t="str">
        <f>IFERROR(IF(VLOOKUP(B1132,'Job Openings'!$B$5:$I$1005,2,FALSE)=0,"",VLOOKUP(B1132,'Job Openings'!$B$5:$I$1005,2,FALSE)),"")</f>
        <v/>
      </c>
      <c r="D1132" s="100" t="str">
        <f>IFERROR(IF(VLOOKUP(B1132,'Job Openings'!$B$5:$I$1005,3,FALSE)=0,"",VLOOKUP(B1132,'Job Openings'!$B$5:$I$1005,3,FALSE)),"")</f>
        <v/>
      </c>
      <c r="E1132" s="100" t="str">
        <f>IFERROR(IF(VLOOKUP(B1132,'Job Openings'!$B$5:$I$1005,5,FALSE)=0,"",VLOOKUP(B1132,'Job Openings'!$B$5:$I$1005,5,FALSE)),"")</f>
        <v/>
      </c>
      <c r="F1132" s="53"/>
      <c r="G1132" s="53"/>
      <c r="H1132" s="54"/>
      <c r="I1132" s="53"/>
      <c r="J1132" s="53"/>
      <c r="K1132" s="53"/>
      <c r="L1132" s="53"/>
      <c r="M1132" s="53"/>
      <c r="N1132" s="144"/>
      <c r="O1132" s="141"/>
      <c r="P1132" s="53"/>
      <c r="Q1132" s="53"/>
      <c r="R1132" s="53"/>
      <c r="S1132" s="89"/>
    </row>
    <row r="1133" spans="2:19" ht="15" customHeight="1" x14ac:dyDescent="0.2">
      <c r="B1133" s="143"/>
      <c r="C1133" s="100" t="str">
        <f>IFERROR(IF(VLOOKUP(B1133,'Job Openings'!$B$5:$I$1005,2,FALSE)=0,"",VLOOKUP(B1133,'Job Openings'!$B$5:$I$1005,2,FALSE)),"")</f>
        <v/>
      </c>
      <c r="D1133" s="100" t="str">
        <f>IFERROR(IF(VLOOKUP(B1133,'Job Openings'!$B$5:$I$1005,3,FALSE)=0,"",VLOOKUP(B1133,'Job Openings'!$B$5:$I$1005,3,FALSE)),"")</f>
        <v/>
      </c>
      <c r="E1133" s="100" t="str">
        <f>IFERROR(IF(VLOOKUP(B1133,'Job Openings'!$B$5:$I$1005,5,FALSE)=0,"",VLOOKUP(B1133,'Job Openings'!$B$5:$I$1005,5,FALSE)),"")</f>
        <v/>
      </c>
      <c r="F1133" s="53"/>
      <c r="G1133" s="53"/>
      <c r="H1133" s="54"/>
      <c r="I1133" s="53"/>
      <c r="J1133" s="53"/>
      <c r="K1133" s="53"/>
      <c r="L1133" s="53"/>
      <c r="M1133" s="53"/>
      <c r="N1133" s="144"/>
      <c r="O1133" s="141"/>
      <c r="P1133" s="53"/>
      <c r="Q1133" s="53"/>
      <c r="R1133" s="53"/>
      <c r="S1133" s="89"/>
    </row>
    <row r="1134" spans="2:19" ht="15" customHeight="1" x14ac:dyDescent="0.2">
      <c r="B1134" s="143"/>
      <c r="C1134" s="100" t="str">
        <f>IFERROR(IF(VLOOKUP(B1134,'Job Openings'!$B$5:$I$1005,2,FALSE)=0,"",VLOOKUP(B1134,'Job Openings'!$B$5:$I$1005,2,FALSE)),"")</f>
        <v/>
      </c>
      <c r="D1134" s="100" t="str">
        <f>IFERROR(IF(VLOOKUP(B1134,'Job Openings'!$B$5:$I$1005,3,FALSE)=0,"",VLOOKUP(B1134,'Job Openings'!$B$5:$I$1005,3,FALSE)),"")</f>
        <v/>
      </c>
      <c r="E1134" s="100" t="str">
        <f>IFERROR(IF(VLOOKUP(B1134,'Job Openings'!$B$5:$I$1005,5,FALSE)=0,"",VLOOKUP(B1134,'Job Openings'!$B$5:$I$1005,5,FALSE)),"")</f>
        <v/>
      </c>
      <c r="F1134" s="53"/>
      <c r="G1134" s="53"/>
      <c r="H1134" s="54"/>
      <c r="I1134" s="53"/>
      <c r="J1134" s="53"/>
      <c r="K1134" s="53"/>
      <c r="L1134" s="53"/>
      <c r="M1134" s="53"/>
      <c r="N1134" s="144"/>
      <c r="O1134" s="141"/>
      <c r="P1134" s="53"/>
      <c r="Q1134" s="53"/>
      <c r="R1134" s="53"/>
      <c r="S1134" s="89"/>
    </row>
    <row r="1135" spans="2:19" ht="15" customHeight="1" x14ac:dyDescent="0.2">
      <c r="B1135" s="143"/>
      <c r="C1135" s="100" t="str">
        <f>IFERROR(IF(VLOOKUP(B1135,'Job Openings'!$B$5:$I$1005,2,FALSE)=0,"",VLOOKUP(B1135,'Job Openings'!$B$5:$I$1005,2,FALSE)),"")</f>
        <v/>
      </c>
      <c r="D1135" s="100" t="str">
        <f>IFERROR(IF(VLOOKUP(B1135,'Job Openings'!$B$5:$I$1005,3,FALSE)=0,"",VLOOKUP(B1135,'Job Openings'!$B$5:$I$1005,3,FALSE)),"")</f>
        <v/>
      </c>
      <c r="E1135" s="100" t="str">
        <f>IFERROR(IF(VLOOKUP(B1135,'Job Openings'!$B$5:$I$1005,5,FALSE)=0,"",VLOOKUP(B1135,'Job Openings'!$B$5:$I$1005,5,FALSE)),"")</f>
        <v/>
      </c>
      <c r="F1135" s="53"/>
      <c r="G1135" s="53"/>
      <c r="H1135" s="54"/>
      <c r="I1135" s="53"/>
      <c r="J1135" s="53"/>
      <c r="K1135" s="53"/>
      <c r="L1135" s="53"/>
      <c r="M1135" s="53"/>
      <c r="N1135" s="144"/>
      <c r="O1135" s="141"/>
      <c r="P1135" s="53"/>
      <c r="Q1135" s="53"/>
      <c r="R1135" s="53"/>
      <c r="S1135" s="89"/>
    </row>
    <row r="1136" spans="2:19" ht="15" customHeight="1" x14ac:dyDescent="0.2">
      <c r="B1136" s="143"/>
      <c r="C1136" s="100" t="str">
        <f>IFERROR(IF(VLOOKUP(B1136,'Job Openings'!$B$5:$I$1005,2,FALSE)=0,"",VLOOKUP(B1136,'Job Openings'!$B$5:$I$1005,2,FALSE)),"")</f>
        <v/>
      </c>
      <c r="D1136" s="100" t="str">
        <f>IFERROR(IF(VLOOKUP(B1136,'Job Openings'!$B$5:$I$1005,3,FALSE)=0,"",VLOOKUP(B1136,'Job Openings'!$B$5:$I$1005,3,FALSE)),"")</f>
        <v/>
      </c>
      <c r="E1136" s="100" t="str">
        <f>IFERROR(IF(VLOOKUP(B1136,'Job Openings'!$B$5:$I$1005,5,FALSE)=0,"",VLOOKUP(B1136,'Job Openings'!$B$5:$I$1005,5,FALSE)),"")</f>
        <v/>
      </c>
      <c r="F1136" s="53"/>
      <c r="G1136" s="53"/>
      <c r="H1136" s="54"/>
      <c r="I1136" s="53"/>
      <c r="J1136" s="53"/>
      <c r="K1136" s="53"/>
      <c r="L1136" s="53"/>
      <c r="M1136" s="53"/>
      <c r="N1136" s="144"/>
      <c r="O1136" s="141"/>
      <c r="P1136" s="53"/>
      <c r="Q1136" s="53"/>
      <c r="R1136" s="53"/>
      <c r="S1136" s="89"/>
    </row>
    <row r="1137" spans="2:19" ht="15" customHeight="1" x14ac:dyDescent="0.2">
      <c r="B1137" s="143"/>
      <c r="C1137" s="100" t="str">
        <f>IFERROR(IF(VLOOKUP(B1137,'Job Openings'!$B$5:$I$1005,2,FALSE)=0,"",VLOOKUP(B1137,'Job Openings'!$B$5:$I$1005,2,FALSE)),"")</f>
        <v/>
      </c>
      <c r="D1137" s="100" t="str">
        <f>IFERROR(IF(VLOOKUP(B1137,'Job Openings'!$B$5:$I$1005,3,FALSE)=0,"",VLOOKUP(B1137,'Job Openings'!$B$5:$I$1005,3,FALSE)),"")</f>
        <v/>
      </c>
      <c r="E1137" s="100" t="str">
        <f>IFERROR(IF(VLOOKUP(B1137,'Job Openings'!$B$5:$I$1005,5,FALSE)=0,"",VLOOKUP(B1137,'Job Openings'!$B$5:$I$1005,5,FALSE)),"")</f>
        <v/>
      </c>
      <c r="F1137" s="53"/>
      <c r="G1137" s="53"/>
      <c r="H1137" s="54"/>
      <c r="I1137" s="53"/>
      <c r="J1137" s="53"/>
      <c r="K1137" s="53"/>
      <c r="L1137" s="53"/>
      <c r="M1137" s="53"/>
      <c r="N1137" s="144"/>
      <c r="O1137" s="141"/>
      <c r="P1137" s="53"/>
      <c r="Q1137" s="53"/>
      <c r="R1137" s="53"/>
      <c r="S1137" s="89"/>
    </row>
    <row r="1138" spans="2:19" ht="15" customHeight="1" x14ac:dyDescent="0.2">
      <c r="B1138" s="143"/>
      <c r="C1138" s="100" t="str">
        <f>IFERROR(IF(VLOOKUP(B1138,'Job Openings'!$B$5:$I$1005,2,FALSE)=0,"",VLOOKUP(B1138,'Job Openings'!$B$5:$I$1005,2,FALSE)),"")</f>
        <v/>
      </c>
      <c r="D1138" s="100" t="str">
        <f>IFERROR(IF(VLOOKUP(B1138,'Job Openings'!$B$5:$I$1005,3,FALSE)=0,"",VLOOKUP(B1138,'Job Openings'!$B$5:$I$1005,3,FALSE)),"")</f>
        <v/>
      </c>
      <c r="E1138" s="100" t="str">
        <f>IFERROR(IF(VLOOKUP(B1138,'Job Openings'!$B$5:$I$1005,5,FALSE)=0,"",VLOOKUP(B1138,'Job Openings'!$B$5:$I$1005,5,FALSE)),"")</f>
        <v/>
      </c>
      <c r="F1138" s="53"/>
      <c r="G1138" s="53"/>
      <c r="H1138" s="54"/>
      <c r="I1138" s="53"/>
      <c r="J1138" s="53"/>
      <c r="K1138" s="53"/>
      <c r="L1138" s="53"/>
      <c r="M1138" s="53"/>
      <c r="N1138" s="144"/>
      <c r="O1138" s="141"/>
      <c r="P1138" s="53"/>
      <c r="Q1138" s="53"/>
      <c r="R1138" s="53"/>
      <c r="S1138" s="89"/>
    </row>
    <row r="1139" spans="2:19" ht="15" customHeight="1" x14ac:dyDescent="0.2">
      <c r="B1139" s="143"/>
      <c r="C1139" s="100" t="str">
        <f>IFERROR(IF(VLOOKUP(B1139,'Job Openings'!$B$5:$I$1005,2,FALSE)=0,"",VLOOKUP(B1139,'Job Openings'!$B$5:$I$1005,2,FALSE)),"")</f>
        <v/>
      </c>
      <c r="D1139" s="100" t="str">
        <f>IFERROR(IF(VLOOKUP(B1139,'Job Openings'!$B$5:$I$1005,3,FALSE)=0,"",VLOOKUP(B1139,'Job Openings'!$B$5:$I$1005,3,FALSE)),"")</f>
        <v/>
      </c>
      <c r="E1139" s="100" t="str">
        <f>IFERROR(IF(VLOOKUP(B1139,'Job Openings'!$B$5:$I$1005,5,FALSE)=0,"",VLOOKUP(B1139,'Job Openings'!$B$5:$I$1005,5,FALSE)),"")</f>
        <v/>
      </c>
      <c r="F1139" s="53"/>
      <c r="G1139" s="53"/>
      <c r="H1139" s="54"/>
      <c r="I1139" s="53"/>
      <c r="J1139" s="53"/>
      <c r="K1139" s="53"/>
      <c r="L1139" s="53"/>
      <c r="M1139" s="53"/>
      <c r="N1139" s="144"/>
      <c r="O1139" s="141"/>
      <c r="P1139" s="53"/>
      <c r="Q1139" s="53"/>
      <c r="R1139" s="53"/>
      <c r="S1139" s="89"/>
    </row>
    <row r="1140" spans="2:19" ht="15" customHeight="1" x14ac:dyDescent="0.2">
      <c r="B1140" s="143"/>
      <c r="C1140" s="100" t="str">
        <f>IFERROR(IF(VLOOKUP(B1140,'Job Openings'!$B$5:$I$1005,2,FALSE)=0,"",VLOOKUP(B1140,'Job Openings'!$B$5:$I$1005,2,FALSE)),"")</f>
        <v/>
      </c>
      <c r="D1140" s="100" t="str">
        <f>IFERROR(IF(VLOOKUP(B1140,'Job Openings'!$B$5:$I$1005,3,FALSE)=0,"",VLOOKUP(B1140,'Job Openings'!$B$5:$I$1005,3,FALSE)),"")</f>
        <v/>
      </c>
      <c r="E1140" s="100" t="str">
        <f>IFERROR(IF(VLOOKUP(B1140,'Job Openings'!$B$5:$I$1005,5,FALSE)=0,"",VLOOKUP(B1140,'Job Openings'!$B$5:$I$1005,5,FALSE)),"")</f>
        <v/>
      </c>
      <c r="F1140" s="53"/>
      <c r="G1140" s="53"/>
      <c r="H1140" s="54"/>
      <c r="I1140" s="53"/>
      <c r="J1140" s="53"/>
      <c r="K1140" s="53"/>
      <c r="L1140" s="53"/>
      <c r="M1140" s="53"/>
      <c r="N1140" s="144"/>
      <c r="O1140" s="141"/>
      <c r="P1140" s="53"/>
      <c r="Q1140" s="53"/>
      <c r="R1140" s="53"/>
      <c r="S1140" s="89"/>
    </row>
    <row r="1141" spans="2:19" ht="15" customHeight="1" x14ac:dyDescent="0.2">
      <c r="B1141" s="143"/>
      <c r="C1141" s="100" t="str">
        <f>IFERROR(IF(VLOOKUP(B1141,'Job Openings'!$B$5:$I$1005,2,FALSE)=0,"",VLOOKUP(B1141,'Job Openings'!$B$5:$I$1005,2,FALSE)),"")</f>
        <v/>
      </c>
      <c r="D1141" s="100" t="str">
        <f>IFERROR(IF(VLOOKUP(B1141,'Job Openings'!$B$5:$I$1005,3,FALSE)=0,"",VLOOKUP(B1141,'Job Openings'!$B$5:$I$1005,3,FALSE)),"")</f>
        <v/>
      </c>
      <c r="E1141" s="100" t="str">
        <f>IFERROR(IF(VLOOKUP(B1141,'Job Openings'!$B$5:$I$1005,5,FALSE)=0,"",VLOOKUP(B1141,'Job Openings'!$B$5:$I$1005,5,FALSE)),"")</f>
        <v/>
      </c>
      <c r="F1141" s="53"/>
      <c r="G1141" s="53"/>
      <c r="H1141" s="54"/>
      <c r="I1141" s="53"/>
      <c r="J1141" s="53"/>
      <c r="K1141" s="53"/>
      <c r="L1141" s="53"/>
      <c r="M1141" s="53"/>
      <c r="N1141" s="144"/>
      <c r="O1141" s="141"/>
      <c r="P1141" s="53"/>
      <c r="Q1141" s="53"/>
      <c r="R1141" s="53"/>
      <c r="S1141" s="89"/>
    </row>
    <row r="1142" spans="2:19" ht="15" customHeight="1" x14ac:dyDescent="0.2">
      <c r="B1142" s="143"/>
      <c r="C1142" s="100" t="str">
        <f>IFERROR(IF(VLOOKUP(B1142,'Job Openings'!$B$5:$I$1005,2,FALSE)=0,"",VLOOKUP(B1142,'Job Openings'!$B$5:$I$1005,2,FALSE)),"")</f>
        <v/>
      </c>
      <c r="D1142" s="100" t="str">
        <f>IFERROR(IF(VLOOKUP(B1142,'Job Openings'!$B$5:$I$1005,3,FALSE)=0,"",VLOOKUP(B1142,'Job Openings'!$B$5:$I$1005,3,FALSE)),"")</f>
        <v/>
      </c>
      <c r="E1142" s="100" t="str">
        <f>IFERROR(IF(VLOOKUP(B1142,'Job Openings'!$B$5:$I$1005,5,FALSE)=0,"",VLOOKUP(B1142,'Job Openings'!$B$5:$I$1005,5,FALSE)),"")</f>
        <v/>
      </c>
      <c r="F1142" s="53"/>
      <c r="G1142" s="53"/>
      <c r="H1142" s="54"/>
      <c r="I1142" s="53"/>
      <c r="J1142" s="53"/>
      <c r="K1142" s="53"/>
      <c r="L1142" s="53"/>
      <c r="M1142" s="53"/>
      <c r="N1142" s="144"/>
      <c r="O1142" s="141"/>
      <c r="P1142" s="53"/>
      <c r="Q1142" s="53"/>
      <c r="R1142" s="53"/>
      <c r="S1142" s="89"/>
    </row>
    <row r="1143" spans="2:19" ht="15" customHeight="1" x14ac:dyDescent="0.2">
      <c r="B1143" s="143"/>
      <c r="C1143" s="100" t="str">
        <f>IFERROR(IF(VLOOKUP(B1143,'Job Openings'!$B$5:$I$1005,2,FALSE)=0,"",VLOOKUP(B1143,'Job Openings'!$B$5:$I$1005,2,FALSE)),"")</f>
        <v/>
      </c>
      <c r="D1143" s="100" t="str">
        <f>IFERROR(IF(VLOOKUP(B1143,'Job Openings'!$B$5:$I$1005,3,FALSE)=0,"",VLOOKUP(B1143,'Job Openings'!$B$5:$I$1005,3,FALSE)),"")</f>
        <v/>
      </c>
      <c r="E1143" s="100" t="str">
        <f>IFERROR(IF(VLOOKUP(B1143,'Job Openings'!$B$5:$I$1005,5,FALSE)=0,"",VLOOKUP(B1143,'Job Openings'!$B$5:$I$1005,5,FALSE)),"")</f>
        <v/>
      </c>
      <c r="F1143" s="53"/>
      <c r="G1143" s="53"/>
      <c r="H1143" s="54"/>
      <c r="I1143" s="53"/>
      <c r="J1143" s="53"/>
      <c r="K1143" s="53"/>
      <c r="L1143" s="53"/>
      <c r="M1143" s="53"/>
      <c r="N1143" s="144"/>
      <c r="O1143" s="141"/>
      <c r="P1143" s="53"/>
      <c r="Q1143" s="53"/>
      <c r="R1143" s="53"/>
      <c r="S1143" s="89"/>
    </row>
    <row r="1144" spans="2:19" ht="15" customHeight="1" x14ac:dyDescent="0.2">
      <c r="B1144" s="143"/>
      <c r="C1144" s="100" t="str">
        <f>IFERROR(IF(VLOOKUP(B1144,'Job Openings'!$B$5:$I$1005,2,FALSE)=0,"",VLOOKUP(B1144,'Job Openings'!$B$5:$I$1005,2,FALSE)),"")</f>
        <v/>
      </c>
      <c r="D1144" s="100" t="str">
        <f>IFERROR(IF(VLOOKUP(B1144,'Job Openings'!$B$5:$I$1005,3,FALSE)=0,"",VLOOKUP(B1144,'Job Openings'!$B$5:$I$1005,3,FALSE)),"")</f>
        <v/>
      </c>
      <c r="E1144" s="100" t="str">
        <f>IFERROR(IF(VLOOKUP(B1144,'Job Openings'!$B$5:$I$1005,5,FALSE)=0,"",VLOOKUP(B1144,'Job Openings'!$B$5:$I$1005,5,FALSE)),"")</f>
        <v/>
      </c>
      <c r="F1144" s="53"/>
      <c r="G1144" s="53"/>
      <c r="H1144" s="54"/>
      <c r="I1144" s="53"/>
      <c r="J1144" s="53"/>
      <c r="K1144" s="53"/>
      <c r="L1144" s="53"/>
      <c r="M1144" s="53"/>
      <c r="N1144" s="144"/>
      <c r="O1144" s="141"/>
      <c r="P1144" s="53"/>
      <c r="Q1144" s="53"/>
      <c r="R1144" s="53"/>
      <c r="S1144" s="89"/>
    </row>
    <row r="1145" spans="2:19" ht="15" customHeight="1" x14ac:dyDescent="0.2">
      <c r="B1145" s="143"/>
      <c r="C1145" s="100" t="str">
        <f>IFERROR(IF(VLOOKUP(B1145,'Job Openings'!$B$5:$I$1005,2,FALSE)=0,"",VLOOKUP(B1145,'Job Openings'!$B$5:$I$1005,2,FALSE)),"")</f>
        <v/>
      </c>
      <c r="D1145" s="100" t="str">
        <f>IFERROR(IF(VLOOKUP(B1145,'Job Openings'!$B$5:$I$1005,3,FALSE)=0,"",VLOOKUP(B1145,'Job Openings'!$B$5:$I$1005,3,FALSE)),"")</f>
        <v/>
      </c>
      <c r="E1145" s="100" t="str">
        <f>IFERROR(IF(VLOOKUP(B1145,'Job Openings'!$B$5:$I$1005,5,FALSE)=0,"",VLOOKUP(B1145,'Job Openings'!$B$5:$I$1005,5,FALSE)),"")</f>
        <v/>
      </c>
      <c r="F1145" s="53"/>
      <c r="G1145" s="53"/>
      <c r="H1145" s="54"/>
      <c r="I1145" s="53"/>
      <c r="J1145" s="53"/>
      <c r="K1145" s="53"/>
      <c r="L1145" s="53"/>
      <c r="M1145" s="53"/>
      <c r="N1145" s="144"/>
      <c r="O1145" s="141"/>
      <c r="P1145" s="53"/>
      <c r="Q1145" s="53"/>
      <c r="R1145" s="53"/>
      <c r="S1145" s="89"/>
    </row>
    <row r="1146" spans="2:19" ht="15" customHeight="1" x14ac:dyDescent="0.2">
      <c r="B1146" s="143"/>
      <c r="C1146" s="100" t="str">
        <f>IFERROR(IF(VLOOKUP(B1146,'Job Openings'!$B$5:$I$1005,2,FALSE)=0,"",VLOOKUP(B1146,'Job Openings'!$B$5:$I$1005,2,FALSE)),"")</f>
        <v/>
      </c>
      <c r="D1146" s="100" t="str">
        <f>IFERROR(IF(VLOOKUP(B1146,'Job Openings'!$B$5:$I$1005,3,FALSE)=0,"",VLOOKUP(B1146,'Job Openings'!$B$5:$I$1005,3,FALSE)),"")</f>
        <v/>
      </c>
      <c r="E1146" s="100" t="str">
        <f>IFERROR(IF(VLOOKUP(B1146,'Job Openings'!$B$5:$I$1005,5,FALSE)=0,"",VLOOKUP(B1146,'Job Openings'!$B$5:$I$1005,5,FALSE)),"")</f>
        <v/>
      </c>
      <c r="F1146" s="53"/>
      <c r="G1146" s="53"/>
      <c r="H1146" s="54"/>
      <c r="I1146" s="53"/>
      <c r="J1146" s="53"/>
      <c r="K1146" s="53"/>
      <c r="L1146" s="53"/>
      <c r="M1146" s="53"/>
      <c r="N1146" s="144"/>
      <c r="O1146" s="141"/>
      <c r="P1146" s="53"/>
      <c r="Q1146" s="53"/>
      <c r="R1146" s="53"/>
      <c r="S1146" s="89"/>
    </row>
    <row r="1147" spans="2:19" ht="15" customHeight="1" x14ac:dyDescent="0.2">
      <c r="B1147" s="143"/>
      <c r="C1147" s="100" t="str">
        <f>IFERROR(IF(VLOOKUP(B1147,'Job Openings'!$B$5:$I$1005,2,FALSE)=0,"",VLOOKUP(B1147,'Job Openings'!$B$5:$I$1005,2,FALSE)),"")</f>
        <v/>
      </c>
      <c r="D1147" s="100" t="str">
        <f>IFERROR(IF(VLOOKUP(B1147,'Job Openings'!$B$5:$I$1005,3,FALSE)=0,"",VLOOKUP(B1147,'Job Openings'!$B$5:$I$1005,3,FALSE)),"")</f>
        <v/>
      </c>
      <c r="E1147" s="100" t="str">
        <f>IFERROR(IF(VLOOKUP(B1147,'Job Openings'!$B$5:$I$1005,5,FALSE)=0,"",VLOOKUP(B1147,'Job Openings'!$B$5:$I$1005,5,FALSE)),"")</f>
        <v/>
      </c>
      <c r="F1147" s="53"/>
      <c r="G1147" s="53"/>
      <c r="H1147" s="54"/>
      <c r="I1147" s="53"/>
      <c r="J1147" s="53"/>
      <c r="K1147" s="53"/>
      <c r="L1147" s="53"/>
      <c r="M1147" s="53"/>
      <c r="N1147" s="144"/>
      <c r="O1147" s="141"/>
      <c r="P1147" s="53"/>
      <c r="Q1147" s="53"/>
      <c r="R1147" s="53"/>
      <c r="S1147" s="89"/>
    </row>
    <row r="1148" spans="2:19" ht="15" customHeight="1" x14ac:dyDescent="0.2">
      <c r="B1148" s="143"/>
      <c r="C1148" s="100" t="str">
        <f>IFERROR(IF(VLOOKUP(B1148,'Job Openings'!$B$5:$I$1005,2,FALSE)=0,"",VLOOKUP(B1148,'Job Openings'!$B$5:$I$1005,2,FALSE)),"")</f>
        <v/>
      </c>
      <c r="D1148" s="100" t="str">
        <f>IFERROR(IF(VLOOKUP(B1148,'Job Openings'!$B$5:$I$1005,3,FALSE)=0,"",VLOOKUP(B1148,'Job Openings'!$B$5:$I$1005,3,FALSE)),"")</f>
        <v/>
      </c>
      <c r="E1148" s="100" t="str">
        <f>IFERROR(IF(VLOOKUP(B1148,'Job Openings'!$B$5:$I$1005,5,FALSE)=0,"",VLOOKUP(B1148,'Job Openings'!$B$5:$I$1005,5,FALSE)),"")</f>
        <v/>
      </c>
      <c r="F1148" s="53"/>
      <c r="G1148" s="53"/>
      <c r="H1148" s="54"/>
      <c r="I1148" s="53"/>
      <c r="J1148" s="53"/>
      <c r="K1148" s="53"/>
      <c r="L1148" s="53"/>
      <c r="M1148" s="53"/>
      <c r="N1148" s="144"/>
      <c r="O1148" s="141"/>
      <c r="P1148" s="53"/>
      <c r="Q1148" s="53"/>
      <c r="R1148" s="53"/>
      <c r="S1148" s="89"/>
    </row>
    <row r="1149" spans="2:19" ht="15" customHeight="1" x14ac:dyDescent="0.2">
      <c r="B1149" s="143"/>
      <c r="C1149" s="100" t="str">
        <f>IFERROR(IF(VLOOKUP(B1149,'Job Openings'!$B$5:$I$1005,2,FALSE)=0,"",VLOOKUP(B1149,'Job Openings'!$B$5:$I$1005,2,FALSE)),"")</f>
        <v/>
      </c>
      <c r="D1149" s="100" t="str">
        <f>IFERROR(IF(VLOOKUP(B1149,'Job Openings'!$B$5:$I$1005,3,FALSE)=0,"",VLOOKUP(B1149,'Job Openings'!$B$5:$I$1005,3,FALSE)),"")</f>
        <v/>
      </c>
      <c r="E1149" s="100" t="str">
        <f>IFERROR(IF(VLOOKUP(B1149,'Job Openings'!$B$5:$I$1005,5,FALSE)=0,"",VLOOKUP(B1149,'Job Openings'!$B$5:$I$1005,5,FALSE)),"")</f>
        <v/>
      </c>
      <c r="F1149" s="53"/>
      <c r="G1149" s="53"/>
      <c r="H1149" s="54"/>
      <c r="I1149" s="53"/>
      <c r="J1149" s="53"/>
      <c r="K1149" s="53"/>
      <c r="L1149" s="53"/>
      <c r="M1149" s="53"/>
      <c r="N1149" s="144"/>
      <c r="O1149" s="141"/>
      <c r="P1149" s="53"/>
      <c r="Q1149" s="53"/>
      <c r="R1149" s="53"/>
      <c r="S1149" s="89"/>
    </row>
    <row r="1150" spans="2:19" ht="15" customHeight="1" x14ac:dyDescent="0.2">
      <c r="B1150" s="143"/>
      <c r="C1150" s="100" t="str">
        <f>IFERROR(IF(VLOOKUP(B1150,'Job Openings'!$B$5:$I$1005,2,FALSE)=0,"",VLOOKUP(B1150,'Job Openings'!$B$5:$I$1005,2,FALSE)),"")</f>
        <v/>
      </c>
      <c r="D1150" s="100" t="str">
        <f>IFERROR(IF(VLOOKUP(B1150,'Job Openings'!$B$5:$I$1005,3,FALSE)=0,"",VLOOKUP(B1150,'Job Openings'!$B$5:$I$1005,3,FALSE)),"")</f>
        <v/>
      </c>
      <c r="E1150" s="100" t="str">
        <f>IFERROR(IF(VLOOKUP(B1150,'Job Openings'!$B$5:$I$1005,5,FALSE)=0,"",VLOOKUP(B1150,'Job Openings'!$B$5:$I$1005,5,FALSE)),"")</f>
        <v/>
      </c>
      <c r="F1150" s="53"/>
      <c r="G1150" s="53"/>
      <c r="H1150" s="54"/>
      <c r="I1150" s="53"/>
      <c r="J1150" s="53"/>
      <c r="K1150" s="53"/>
      <c r="L1150" s="53"/>
      <c r="M1150" s="53"/>
      <c r="N1150" s="144"/>
      <c r="O1150" s="141"/>
      <c r="P1150" s="53"/>
      <c r="Q1150" s="53"/>
      <c r="R1150" s="53"/>
      <c r="S1150" s="89"/>
    </row>
    <row r="1151" spans="2:19" ht="15" customHeight="1" x14ac:dyDescent="0.2">
      <c r="B1151" s="143"/>
      <c r="C1151" s="100" t="str">
        <f>IFERROR(IF(VLOOKUP(B1151,'Job Openings'!$B$5:$I$1005,2,FALSE)=0,"",VLOOKUP(B1151,'Job Openings'!$B$5:$I$1005,2,FALSE)),"")</f>
        <v/>
      </c>
      <c r="D1151" s="100" t="str">
        <f>IFERROR(IF(VLOOKUP(B1151,'Job Openings'!$B$5:$I$1005,3,FALSE)=0,"",VLOOKUP(B1151,'Job Openings'!$B$5:$I$1005,3,FALSE)),"")</f>
        <v/>
      </c>
      <c r="E1151" s="100" t="str">
        <f>IFERROR(IF(VLOOKUP(B1151,'Job Openings'!$B$5:$I$1005,5,FALSE)=0,"",VLOOKUP(B1151,'Job Openings'!$B$5:$I$1005,5,FALSE)),"")</f>
        <v/>
      </c>
      <c r="F1151" s="53"/>
      <c r="G1151" s="53"/>
      <c r="H1151" s="54"/>
      <c r="I1151" s="53"/>
      <c r="J1151" s="53"/>
      <c r="K1151" s="53"/>
      <c r="L1151" s="53"/>
      <c r="M1151" s="53"/>
      <c r="N1151" s="144"/>
      <c r="O1151" s="141"/>
      <c r="P1151" s="53"/>
      <c r="Q1151" s="53"/>
      <c r="R1151" s="53"/>
      <c r="S1151" s="89"/>
    </row>
    <row r="1152" spans="2:19" ht="15" customHeight="1" x14ac:dyDescent="0.2">
      <c r="B1152" s="143"/>
      <c r="C1152" s="100" t="str">
        <f>IFERROR(IF(VLOOKUP(B1152,'Job Openings'!$B$5:$I$1005,2,FALSE)=0,"",VLOOKUP(B1152,'Job Openings'!$B$5:$I$1005,2,FALSE)),"")</f>
        <v/>
      </c>
      <c r="D1152" s="100" t="str">
        <f>IFERROR(IF(VLOOKUP(B1152,'Job Openings'!$B$5:$I$1005,3,FALSE)=0,"",VLOOKUP(B1152,'Job Openings'!$B$5:$I$1005,3,FALSE)),"")</f>
        <v/>
      </c>
      <c r="E1152" s="100" t="str">
        <f>IFERROR(IF(VLOOKUP(B1152,'Job Openings'!$B$5:$I$1005,5,FALSE)=0,"",VLOOKUP(B1152,'Job Openings'!$B$5:$I$1005,5,FALSE)),"")</f>
        <v/>
      </c>
      <c r="F1152" s="53"/>
      <c r="G1152" s="53"/>
      <c r="H1152" s="54"/>
      <c r="I1152" s="53"/>
      <c r="J1152" s="53"/>
      <c r="K1152" s="53"/>
      <c r="L1152" s="53"/>
      <c r="M1152" s="53"/>
      <c r="N1152" s="144"/>
      <c r="O1152" s="141"/>
      <c r="P1152" s="53"/>
      <c r="Q1152" s="53"/>
      <c r="R1152" s="53"/>
      <c r="S1152" s="89"/>
    </row>
    <row r="1153" spans="2:19" ht="15" customHeight="1" x14ac:dyDescent="0.2">
      <c r="B1153" s="143"/>
      <c r="C1153" s="100" t="str">
        <f>IFERROR(IF(VLOOKUP(B1153,'Job Openings'!$B$5:$I$1005,2,FALSE)=0,"",VLOOKUP(B1153,'Job Openings'!$B$5:$I$1005,2,FALSE)),"")</f>
        <v/>
      </c>
      <c r="D1153" s="100" t="str">
        <f>IFERROR(IF(VLOOKUP(B1153,'Job Openings'!$B$5:$I$1005,3,FALSE)=0,"",VLOOKUP(B1153,'Job Openings'!$B$5:$I$1005,3,FALSE)),"")</f>
        <v/>
      </c>
      <c r="E1153" s="100" t="str">
        <f>IFERROR(IF(VLOOKUP(B1153,'Job Openings'!$B$5:$I$1005,5,FALSE)=0,"",VLOOKUP(B1153,'Job Openings'!$B$5:$I$1005,5,FALSE)),"")</f>
        <v/>
      </c>
      <c r="F1153" s="53"/>
      <c r="G1153" s="53"/>
      <c r="H1153" s="54"/>
      <c r="I1153" s="53"/>
      <c r="J1153" s="53"/>
      <c r="K1153" s="53"/>
      <c r="L1153" s="53"/>
      <c r="M1153" s="53"/>
      <c r="N1153" s="144"/>
      <c r="O1153" s="141"/>
      <c r="P1153" s="53"/>
      <c r="Q1153" s="53"/>
      <c r="R1153" s="53"/>
      <c r="S1153" s="89"/>
    </row>
    <row r="1154" spans="2:19" ht="15" customHeight="1" x14ac:dyDescent="0.2">
      <c r="B1154" s="143"/>
      <c r="C1154" s="100" t="str">
        <f>IFERROR(IF(VLOOKUP(B1154,'Job Openings'!$B$5:$I$1005,2,FALSE)=0,"",VLOOKUP(B1154,'Job Openings'!$B$5:$I$1005,2,FALSE)),"")</f>
        <v/>
      </c>
      <c r="D1154" s="100" t="str">
        <f>IFERROR(IF(VLOOKUP(B1154,'Job Openings'!$B$5:$I$1005,3,FALSE)=0,"",VLOOKUP(B1154,'Job Openings'!$B$5:$I$1005,3,FALSE)),"")</f>
        <v/>
      </c>
      <c r="E1154" s="100" t="str">
        <f>IFERROR(IF(VLOOKUP(B1154,'Job Openings'!$B$5:$I$1005,5,FALSE)=0,"",VLOOKUP(B1154,'Job Openings'!$B$5:$I$1005,5,FALSE)),"")</f>
        <v/>
      </c>
      <c r="F1154" s="53"/>
      <c r="G1154" s="53"/>
      <c r="H1154" s="54"/>
      <c r="I1154" s="53"/>
      <c r="J1154" s="53"/>
      <c r="K1154" s="53"/>
      <c r="L1154" s="53"/>
      <c r="M1154" s="53"/>
      <c r="N1154" s="144"/>
      <c r="O1154" s="141"/>
      <c r="P1154" s="53"/>
      <c r="Q1154" s="53"/>
      <c r="R1154" s="53"/>
      <c r="S1154" s="89"/>
    </row>
    <row r="1155" spans="2:19" ht="15" customHeight="1" x14ac:dyDescent="0.2">
      <c r="B1155" s="143"/>
      <c r="C1155" s="100" t="str">
        <f>IFERROR(IF(VLOOKUP(B1155,'Job Openings'!$B$5:$I$1005,2,FALSE)=0,"",VLOOKUP(B1155,'Job Openings'!$B$5:$I$1005,2,FALSE)),"")</f>
        <v/>
      </c>
      <c r="D1155" s="100" t="str">
        <f>IFERROR(IF(VLOOKUP(B1155,'Job Openings'!$B$5:$I$1005,3,FALSE)=0,"",VLOOKUP(B1155,'Job Openings'!$B$5:$I$1005,3,FALSE)),"")</f>
        <v/>
      </c>
      <c r="E1155" s="100" t="str">
        <f>IFERROR(IF(VLOOKUP(B1155,'Job Openings'!$B$5:$I$1005,5,FALSE)=0,"",VLOOKUP(B1155,'Job Openings'!$B$5:$I$1005,5,FALSE)),"")</f>
        <v/>
      </c>
      <c r="F1155" s="53"/>
      <c r="G1155" s="53"/>
      <c r="H1155" s="54"/>
      <c r="I1155" s="53"/>
      <c r="J1155" s="53"/>
      <c r="K1155" s="53"/>
      <c r="L1155" s="53"/>
      <c r="M1155" s="53"/>
      <c r="N1155" s="144"/>
      <c r="O1155" s="141"/>
      <c r="P1155" s="53"/>
      <c r="Q1155" s="53"/>
      <c r="R1155" s="53"/>
      <c r="S1155" s="89"/>
    </row>
    <row r="1156" spans="2:19" ht="15" customHeight="1" x14ac:dyDescent="0.2">
      <c r="B1156" s="143"/>
      <c r="C1156" s="100" t="str">
        <f>IFERROR(IF(VLOOKUP(B1156,'Job Openings'!$B$5:$I$1005,2,FALSE)=0,"",VLOOKUP(B1156,'Job Openings'!$B$5:$I$1005,2,FALSE)),"")</f>
        <v/>
      </c>
      <c r="D1156" s="100" t="str">
        <f>IFERROR(IF(VLOOKUP(B1156,'Job Openings'!$B$5:$I$1005,3,FALSE)=0,"",VLOOKUP(B1156,'Job Openings'!$B$5:$I$1005,3,FALSE)),"")</f>
        <v/>
      </c>
      <c r="E1156" s="100" t="str">
        <f>IFERROR(IF(VLOOKUP(B1156,'Job Openings'!$B$5:$I$1005,5,FALSE)=0,"",VLOOKUP(B1156,'Job Openings'!$B$5:$I$1005,5,FALSE)),"")</f>
        <v/>
      </c>
      <c r="F1156" s="53"/>
      <c r="G1156" s="53"/>
      <c r="H1156" s="54"/>
      <c r="I1156" s="53"/>
      <c r="J1156" s="53"/>
      <c r="K1156" s="53"/>
      <c r="L1156" s="53"/>
      <c r="M1156" s="53"/>
      <c r="N1156" s="144"/>
      <c r="O1156" s="141"/>
      <c r="P1156" s="53"/>
      <c r="Q1156" s="53"/>
      <c r="R1156" s="53"/>
      <c r="S1156" s="89"/>
    </row>
    <row r="1157" spans="2:19" ht="15" customHeight="1" x14ac:dyDescent="0.2">
      <c r="B1157" s="143"/>
      <c r="C1157" s="100" t="str">
        <f>IFERROR(IF(VLOOKUP(B1157,'Job Openings'!$B$5:$I$1005,2,FALSE)=0,"",VLOOKUP(B1157,'Job Openings'!$B$5:$I$1005,2,FALSE)),"")</f>
        <v/>
      </c>
      <c r="D1157" s="100" t="str">
        <f>IFERROR(IF(VLOOKUP(B1157,'Job Openings'!$B$5:$I$1005,3,FALSE)=0,"",VLOOKUP(B1157,'Job Openings'!$B$5:$I$1005,3,FALSE)),"")</f>
        <v/>
      </c>
      <c r="E1157" s="100" t="str">
        <f>IFERROR(IF(VLOOKUP(B1157,'Job Openings'!$B$5:$I$1005,5,FALSE)=0,"",VLOOKUP(B1157,'Job Openings'!$B$5:$I$1005,5,FALSE)),"")</f>
        <v/>
      </c>
      <c r="F1157" s="53"/>
      <c r="G1157" s="53"/>
      <c r="H1157" s="54"/>
      <c r="I1157" s="53"/>
      <c r="J1157" s="53"/>
      <c r="K1157" s="53"/>
      <c r="L1157" s="53"/>
      <c r="M1157" s="53"/>
      <c r="N1157" s="144"/>
      <c r="O1157" s="141"/>
      <c r="P1157" s="53"/>
      <c r="Q1157" s="53"/>
      <c r="R1157" s="53"/>
      <c r="S1157" s="89"/>
    </row>
    <row r="1158" spans="2:19" ht="15" customHeight="1" x14ac:dyDescent="0.2">
      <c r="B1158" s="143"/>
      <c r="C1158" s="100" t="str">
        <f>IFERROR(IF(VLOOKUP(B1158,'Job Openings'!$B$5:$I$1005,2,FALSE)=0,"",VLOOKUP(B1158,'Job Openings'!$B$5:$I$1005,2,FALSE)),"")</f>
        <v/>
      </c>
      <c r="D1158" s="100" t="str">
        <f>IFERROR(IF(VLOOKUP(B1158,'Job Openings'!$B$5:$I$1005,3,FALSE)=0,"",VLOOKUP(B1158,'Job Openings'!$B$5:$I$1005,3,FALSE)),"")</f>
        <v/>
      </c>
      <c r="E1158" s="100" t="str">
        <f>IFERROR(IF(VLOOKUP(B1158,'Job Openings'!$B$5:$I$1005,5,FALSE)=0,"",VLOOKUP(B1158,'Job Openings'!$B$5:$I$1005,5,FALSE)),"")</f>
        <v/>
      </c>
      <c r="F1158" s="53"/>
      <c r="G1158" s="53"/>
      <c r="H1158" s="54"/>
      <c r="I1158" s="53"/>
      <c r="J1158" s="53"/>
      <c r="K1158" s="53"/>
      <c r="L1158" s="53"/>
      <c r="M1158" s="53"/>
      <c r="N1158" s="144"/>
      <c r="O1158" s="141"/>
      <c r="P1158" s="53"/>
      <c r="Q1158" s="53"/>
      <c r="R1158" s="53"/>
      <c r="S1158" s="89"/>
    </row>
    <row r="1159" spans="2:19" ht="15" customHeight="1" x14ac:dyDescent="0.2">
      <c r="B1159" s="143"/>
      <c r="C1159" s="100" t="str">
        <f>IFERROR(IF(VLOOKUP(B1159,'Job Openings'!$B$5:$I$1005,2,FALSE)=0,"",VLOOKUP(B1159,'Job Openings'!$B$5:$I$1005,2,FALSE)),"")</f>
        <v/>
      </c>
      <c r="D1159" s="100" t="str">
        <f>IFERROR(IF(VLOOKUP(B1159,'Job Openings'!$B$5:$I$1005,3,FALSE)=0,"",VLOOKUP(B1159,'Job Openings'!$B$5:$I$1005,3,FALSE)),"")</f>
        <v/>
      </c>
      <c r="E1159" s="100" t="str">
        <f>IFERROR(IF(VLOOKUP(B1159,'Job Openings'!$B$5:$I$1005,5,FALSE)=0,"",VLOOKUP(B1159,'Job Openings'!$B$5:$I$1005,5,FALSE)),"")</f>
        <v/>
      </c>
      <c r="F1159" s="53"/>
      <c r="G1159" s="53"/>
      <c r="H1159" s="54"/>
      <c r="I1159" s="53"/>
      <c r="J1159" s="53"/>
      <c r="K1159" s="53"/>
      <c r="L1159" s="53"/>
      <c r="M1159" s="53"/>
      <c r="N1159" s="144"/>
      <c r="O1159" s="141"/>
      <c r="P1159" s="53"/>
      <c r="Q1159" s="53"/>
      <c r="R1159" s="53"/>
      <c r="S1159" s="89"/>
    </row>
    <row r="1160" spans="2:19" ht="15" customHeight="1" x14ac:dyDescent="0.2">
      <c r="B1160" s="143"/>
      <c r="C1160" s="100" t="str">
        <f>IFERROR(IF(VLOOKUP(B1160,'Job Openings'!$B$5:$I$1005,2,FALSE)=0,"",VLOOKUP(B1160,'Job Openings'!$B$5:$I$1005,2,FALSE)),"")</f>
        <v/>
      </c>
      <c r="D1160" s="100" t="str">
        <f>IFERROR(IF(VLOOKUP(B1160,'Job Openings'!$B$5:$I$1005,3,FALSE)=0,"",VLOOKUP(B1160,'Job Openings'!$B$5:$I$1005,3,FALSE)),"")</f>
        <v/>
      </c>
      <c r="E1160" s="100" t="str">
        <f>IFERROR(IF(VLOOKUP(B1160,'Job Openings'!$B$5:$I$1005,5,FALSE)=0,"",VLOOKUP(B1160,'Job Openings'!$B$5:$I$1005,5,FALSE)),"")</f>
        <v/>
      </c>
      <c r="F1160" s="53"/>
      <c r="G1160" s="53"/>
      <c r="H1160" s="54"/>
      <c r="I1160" s="53"/>
      <c r="J1160" s="53"/>
      <c r="K1160" s="53"/>
      <c r="L1160" s="53"/>
      <c r="M1160" s="53"/>
      <c r="N1160" s="144"/>
      <c r="O1160" s="141"/>
      <c r="P1160" s="53"/>
      <c r="Q1160" s="53"/>
      <c r="R1160" s="53"/>
      <c r="S1160" s="89"/>
    </row>
    <row r="1161" spans="2:19" ht="15" customHeight="1" x14ac:dyDescent="0.2">
      <c r="B1161" s="143"/>
      <c r="C1161" s="100" t="str">
        <f>IFERROR(IF(VLOOKUP(B1161,'Job Openings'!$B$5:$I$1005,2,FALSE)=0,"",VLOOKUP(B1161,'Job Openings'!$B$5:$I$1005,2,FALSE)),"")</f>
        <v/>
      </c>
      <c r="D1161" s="100" t="str">
        <f>IFERROR(IF(VLOOKUP(B1161,'Job Openings'!$B$5:$I$1005,3,FALSE)=0,"",VLOOKUP(B1161,'Job Openings'!$B$5:$I$1005,3,FALSE)),"")</f>
        <v/>
      </c>
      <c r="E1161" s="100" t="str">
        <f>IFERROR(IF(VLOOKUP(B1161,'Job Openings'!$B$5:$I$1005,5,FALSE)=0,"",VLOOKUP(B1161,'Job Openings'!$B$5:$I$1005,5,FALSE)),"")</f>
        <v/>
      </c>
      <c r="F1161" s="53"/>
      <c r="G1161" s="53"/>
      <c r="H1161" s="54"/>
      <c r="I1161" s="53"/>
      <c r="J1161" s="53"/>
      <c r="K1161" s="53"/>
      <c r="L1161" s="53"/>
      <c r="M1161" s="53"/>
      <c r="N1161" s="144"/>
      <c r="O1161" s="141"/>
      <c r="P1161" s="53"/>
      <c r="Q1161" s="53"/>
      <c r="R1161" s="53"/>
      <c r="S1161" s="89"/>
    </row>
    <row r="1162" spans="2:19" ht="15" customHeight="1" x14ac:dyDescent="0.2">
      <c r="B1162" s="143"/>
      <c r="C1162" s="100" t="str">
        <f>IFERROR(IF(VLOOKUP(B1162,'Job Openings'!$B$5:$I$1005,2,FALSE)=0,"",VLOOKUP(B1162,'Job Openings'!$B$5:$I$1005,2,FALSE)),"")</f>
        <v/>
      </c>
      <c r="D1162" s="100" t="str">
        <f>IFERROR(IF(VLOOKUP(B1162,'Job Openings'!$B$5:$I$1005,3,FALSE)=0,"",VLOOKUP(B1162,'Job Openings'!$B$5:$I$1005,3,FALSE)),"")</f>
        <v/>
      </c>
      <c r="E1162" s="100" t="str">
        <f>IFERROR(IF(VLOOKUP(B1162,'Job Openings'!$B$5:$I$1005,5,FALSE)=0,"",VLOOKUP(B1162,'Job Openings'!$B$5:$I$1005,5,FALSE)),"")</f>
        <v/>
      </c>
      <c r="F1162" s="53"/>
      <c r="G1162" s="53"/>
      <c r="H1162" s="54"/>
      <c r="I1162" s="53"/>
      <c r="J1162" s="53"/>
      <c r="K1162" s="53"/>
      <c r="L1162" s="53"/>
      <c r="M1162" s="53"/>
      <c r="N1162" s="144"/>
      <c r="O1162" s="141"/>
      <c r="P1162" s="53"/>
      <c r="Q1162" s="53"/>
      <c r="R1162" s="53"/>
      <c r="S1162" s="89"/>
    </row>
    <row r="1163" spans="2:19" ht="15" customHeight="1" x14ac:dyDescent="0.2">
      <c r="B1163" s="143"/>
      <c r="C1163" s="100" t="str">
        <f>IFERROR(IF(VLOOKUP(B1163,'Job Openings'!$B$5:$I$1005,2,FALSE)=0,"",VLOOKUP(B1163,'Job Openings'!$B$5:$I$1005,2,FALSE)),"")</f>
        <v/>
      </c>
      <c r="D1163" s="100" t="str">
        <f>IFERROR(IF(VLOOKUP(B1163,'Job Openings'!$B$5:$I$1005,3,FALSE)=0,"",VLOOKUP(B1163,'Job Openings'!$B$5:$I$1005,3,FALSE)),"")</f>
        <v/>
      </c>
      <c r="E1163" s="100" t="str">
        <f>IFERROR(IF(VLOOKUP(B1163,'Job Openings'!$B$5:$I$1005,5,FALSE)=0,"",VLOOKUP(B1163,'Job Openings'!$B$5:$I$1005,5,FALSE)),"")</f>
        <v/>
      </c>
      <c r="F1163" s="53"/>
      <c r="G1163" s="53"/>
      <c r="H1163" s="54"/>
      <c r="I1163" s="53"/>
      <c r="J1163" s="53"/>
      <c r="K1163" s="53"/>
      <c r="L1163" s="53"/>
      <c r="M1163" s="53"/>
      <c r="N1163" s="144"/>
      <c r="O1163" s="141"/>
      <c r="P1163" s="53"/>
      <c r="Q1163" s="53"/>
      <c r="R1163" s="53"/>
      <c r="S1163" s="89"/>
    </row>
    <row r="1164" spans="2:19" ht="15" customHeight="1" x14ac:dyDescent="0.2">
      <c r="B1164" s="143"/>
      <c r="C1164" s="100" t="str">
        <f>IFERROR(IF(VLOOKUP(B1164,'Job Openings'!$B$5:$I$1005,2,FALSE)=0,"",VLOOKUP(B1164,'Job Openings'!$B$5:$I$1005,2,FALSE)),"")</f>
        <v/>
      </c>
      <c r="D1164" s="100" t="str">
        <f>IFERROR(IF(VLOOKUP(B1164,'Job Openings'!$B$5:$I$1005,3,FALSE)=0,"",VLOOKUP(B1164,'Job Openings'!$B$5:$I$1005,3,FALSE)),"")</f>
        <v/>
      </c>
      <c r="E1164" s="100" t="str">
        <f>IFERROR(IF(VLOOKUP(B1164,'Job Openings'!$B$5:$I$1005,5,FALSE)=0,"",VLOOKUP(B1164,'Job Openings'!$B$5:$I$1005,5,FALSE)),"")</f>
        <v/>
      </c>
      <c r="F1164" s="53"/>
      <c r="G1164" s="53"/>
      <c r="H1164" s="54"/>
      <c r="I1164" s="53"/>
      <c r="J1164" s="53"/>
      <c r="K1164" s="53"/>
      <c r="L1164" s="53"/>
      <c r="M1164" s="53"/>
      <c r="N1164" s="144"/>
      <c r="O1164" s="141"/>
      <c r="P1164" s="53"/>
      <c r="Q1164" s="53"/>
      <c r="R1164" s="53"/>
      <c r="S1164" s="89"/>
    </row>
    <row r="1165" spans="2:19" ht="15" customHeight="1" x14ac:dyDescent="0.2">
      <c r="B1165" s="143"/>
      <c r="C1165" s="100" t="str">
        <f>IFERROR(IF(VLOOKUP(B1165,'Job Openings'!$B$5:$I$1005,2,FALSE)=0,"",VLOOKUP(B1165,'Job Openings'!$B$5:$I$1005,2,FALSE)),"")</f>
        <v/>
      </c>
      <c r="D1165" s="100" t="str">
        <f>IFERROR(IF(VLOOKUP(B1165,'Job Openings'!$B$5:$I$1005,3,FALSE)=0,"",VLOOKUP(B1165,'Job Openings'!$B$5:$I$1005,3,FALSE)),"")</f>
        <v/>
      </c>
      <c r="E1165" s="100" t="str">
        <f>IFERROR(IF(VLOOKUP(B1165,'Job Openings'!$B$5:$I$1005,5,FALSE)=0,"",VLOOKUP(B1165,'Job Openings'!$B$5:$I$1005,5,FALSE)),"")</f>
        <v/>
      </c>
      <c r="F1165" s="53"/>
      <c r="G1165" s="53"/>
      <c r="H1165" s="54"/>
      <c r="I1165" s="53"/>
      <c r="J1165" s="53"/>
      <c r="K1165" s="53"/>
      <c r="L1165" s="53"/>
      <c r="M1165" s="53"/>
      <c r="N1165" s="144"/>
      <c r="O1165" s="141"/>
      <c r="P1165" s="53"/>
      <c r="Q1165" s="53"/>
      <c r="R1165" s="53"/>
      <c r="S1165" s="89"/>
    </row>
    <row r="1166" spans="2:19" ht="15" customHeight="1" x14ac:dyDescent="0.2">
      <c r="B1166" s="143"/>
      <c r="C1166" s="100" t="str">
        <f>IFERROR(IF(VLOOKUP(B1166,'Job Openings'!$B$5:$I$1005,2,FALSE)=0,"",VLOOKUP(B1166,'Job Openings'!$B$5:$I$1005,2,FALSE)),"")</f>
        <v/>
      </c>
      <c r="D1166" s="100" t="str">
        <f>IFERROR(IF(VLOOKUP(B1166,'Job Openings'!$B$5:$I$1005,3,FALSE)=0,"",VLOOKUP(B1166,'Job Openings'!$B$5:$I$1005,3,FALSE)),"")</f>
        <v/>
      </c>
      <c r="E1166" s="100" t="str">
        <f>IFERROR(IF(VLOOKUP(B1166,'Job Openings'!$B$5:$I$1005,5,FALSE)=0,"",VLOOKUP(B1166,'Job Openings'!$B$5:$I$1005,5,FALSE)),"")</f>
        <v/>
      </c>
      <c r="F1166" s="53"/>
      <c r="G1166" s="53"/>
      <c r="H1166" s="54"/>
      <c r="I1166" s="53"/>
      <c r="J1166" s="53"/>
      <c r="K1166" s="53"/>
      <c r="L1166" s="53"/>
      <c r="M1166" s="53"/>
      <c r="N1166" s="144"/>
      <c r="O1166" s="141"/>
      <c r="P1166" s="53"/>
      <c r="Q1166" s="53"/>
      <c r="R1166" s="53"/>
      <c r="S1166" s="89"/>
    </row>
    <row r="1167" spans="2:19" ht="15" customHeight="1" x14ac:dyDescent="0.2">
      <c r="B1167" s="143"/>
      <c r="C1167" s="100" t="str">
        <f>IFERROR(IF(VLOOKUP(B1167,'Job Openings'!$B$5:$I$1005,2,FALSE)=0,"",VLOOKUP(B1167,'Job Openings'!$B$5:$I$1005,2,FALSE)),"")</f>
        <v/>
      </c>
      <c r="D1167" s="100" t="str">
        <f>IFERROR(IF(VLOOKUP(B1167,'Job Openings'!$B$5:$I$1005,3,FALSE)=0,"",VLOOKUP(B1167,'Job Openings'!$B$5:$I$1005,3,FALSE)),"")</f>
        <v/>
      </c>
      <c r="E1167" s="100" t="str">
        <f>IFERROR(IF(VLOOKUP(B1167,'Job Openings'!$B$5:$I$1005,5,FALSE)=0,"",VLOOKUP(B1167,'Job Openings'!$B$5:$I$1005,5,FALSE)),"")</f>
        <v/>
      </c>
      <c r="F1167" s="53"/>
      <c r="G1167" s="53"/>
      <c r="H1167" s="54"/>
      <c r="I1167" s="53"/>
      <c r="J1167" s="53"/>
      <c r="K1167" s="53"/>
      <c r="L1167" s="53"/>
      <c r="M1167" s="53"/>
      <c r="N1167" s="144"/>
      <c r="O1167" s="141"/>
      <c r="P1167" s="53"/>
      <c r="Q1167" s="53"/>
      <c r="R1167" s="53"/>
      <c r="S1167" s="89"/>
    </row>
    <row r="1168" spans="2:19" ht="15" customHeight="1" x14ac:dyDescent="0.2">
      <c r="B1168" s="143"/>
      <c r="C1168" s="100" t="str">
        <f>IFERROR(IF(VLOOKUP(B1168,'Job Openings'!$B$5:$I$1005,2,FALSE)=0,"",VLOOKUP(B1168,'Job Openings'!$B$5:$I$1005,2,FALSE)),"")</f>
        <v/>
      </c>
      <c r="D1168" s="100" t="str">
        <f>IFERROR(IF(VLOOKUP(B1168,'Job Openings'!$B$5:$I$1005,3,FALSE)=0,"",VLOOKUP(B1168,'Job Openings'!$B$5:$I$1005,3,FALSE)),"")</f>
        <v/>
      </c>
      <c r="E1168" s="100" t="str">
        <f>IFERROR(IF(VLOOKUP(B1168,'Job Openings'!$B$5:$I$1005,5,FALSE)=0,"",VLOOKUP(B1168,'Job Openings'!$B$5:$I$1005,5,FALSE)),"")</f>
        <v/>
      </c>
      <c r="F1168" s="53"/>
      <c r="G1168" s="53"/>
      <c r="H1168" s="54"/>
      <c r="I1168" s="53"/>
      <c r="J1168" s="53"/>
      <c r="K1168" s="53"/>
      <c r="L1168" s="53"/>
      <c r="M1168" s="53"/>
      <c r="N1168" s="144"/>
      <c r="O1168" s="141"/>
      <c r="P1168" s="53"/>
      <c r="Q1168" s="53"/>
      <c r="R1168" s="53"/>
      <c r="S1168" s="89"/>
    </row>
    <row r="1169" spans="2:19" ht="15" customHeight="1" x14ac:dyDescent="0.2">
      <c r="B1169" s="143"/>
      <c r="C1169" s="100" t="str">
        <f>IFERROR(IF(VLOOKUP(B1169,'Job Openings'!$B$5:$I$1005,2,FALSE)=0,"",VLOOKUP(B1169,'Job Openings'!$B$5:$I$1005,2,FALSE)),"")</f>
        <v/>
      </c>
      <c r="D1169" s="100" t="str">
        <f>IFERROR(IF(VLOOKUP(B1169,'Job Openings'!$B$5:$I$1005,3,FALSE)=0,"",VLOOKUP(B1169,'Job Openings'!$B$5:$I$1005,3,FALSE)),"")</f>
        <v/>
      </c>
      <c r="E1169" s="100" t="str">
        <f>IFERROR(IF(VLOOKUP(B1169,'Job Openings'!$B$5:$I$1005,5,FALSE)=0,"",VLOOKUP(B1169,'Job Openings'!$B$5:$I$1005,5,FALSE)),"")</f>
        <v/>
      </c>
      <c r="F1169" s="53"/>
      <c r="G1169" s="53"/>
      <c r="H1169" s="54"/>
      <c r="I1169" s="53"/>
      <c r="J1169" s="53"/>
      <c r="K1169" s="53"/>
      <c r="L1169" s="53"/>
      <c r="M1169" s="53"/>
      <c r="N1169" s="144"/>
      <c r="O1169" s="141"/>
      <c r="P1169" s="53"/>
      <c r="Q1169" s="53"/>
      <c r="R1169" s="53"/>
      <c r="S1169" s="89"/>
    </row>
    <row r="1170" spans="2:19" ht="15" customHeight="1" x14ac:dyDescent="0.2">
      <c r="B1170" s="143"/>
      <c r="C1170" s="100" t="str">
        <f>IFERROR(IF(VLOOKUP(B1170,'Job Openings'!$B$5:$I$1005,2,FALSE)=0,"",VLOOKUP(B1170,'Job Openings'!$B$5:$I$1005,2,FALSE)),"")</f>
        <v/>
      </c>
      <c r="D1170" s="100" t="str">
        <f>IFERROR(IF(VLOOKUP(B1170,'Job Openings'!$B$5:$I$1005,3,FALSE)=0,"",VLOOKUP(B1170,'Job Openings'!$B$5:$I$1005,3,FALSE)),"")</f>
        <v/>
      </c>
      <c r="E1170" s="100" t="str">
        <f>IFERROR(IF(VLOOKUP(B1170,'Job Openings'!$B$5:$I$1005,5,FALSE)=0,"",VLOOKUP(B1170,'Job Openings'!$B$5:$I$1005,5,FALSE)),"")</f>
        <v/>
      </c>
      <c r="F1170" s="53"/>
      <c r="G1170" s="53"/>
      <c r="H1170" s="54"/>
      <c r="I1170" s="53"/>
      <c r="J1170" s="53"/>
      <c r="K1170" s="53"/>
      <c r="L1170" s="53"/>
      <c r="M1170" s="53"/>
      <c r="N1170" s="144"/>
      <c r="O1170" s="141"/>
      <c r="P1170" s="53"/>
      <c r="Q1170" s="53"/>
      <c r="R1170" s="53"/>
      <c r="S1170" s="89"/>
    </row>
    <row r="1171" spans="2:19" ht="15" customHeight="1" x14ac:dyDescent="0.2">
      <c r="B1171" s="143"/>
      <c r="C1171" s="100" t="str">
        <f>IFERROR(IF(VLOOKUP(B1171,'Job Openings'!$B$5:$I$1005,2,FALSE)=0,"",VLOOKUP(B1171,'Job Openings'!$B$5:$I$1005,2,FALSE)),"")</f>
        <v/>
      </c>
      <c r="D1171" s="100" t="str">
        <f>IFERROR(IF(VLOOKUP(B1171,'Job Openings'!$B$5:$I$1005,3,FALSE)=0,"",VLOOKUP(B1171,'Job Openings'!$B$5:$I$1005,3,FALSE)),"")</f>
        <v/>
      </c>
      <c r="E1171" s="100" t="str">
        <f>IFERROR(IF(VLOOKUP(B1171,'Job Openings'!$B$5:$I$1005,5,FALSE)=0,"",VLOOKUP(B1171,'Job Openings'!$B$5:$I$1005,5,FALSE)),"")</f>
        <v/>
      </c>
      <c r="F1171" s="53"/>
      <c r="G1171" s="53"/>
      <c r="H1171" s="54"/>
      <c r="I1171" s="53"/>
      <c r="J1171" s="53"/>
      <c r="K1171" s="53"/>
      <c r="L1171" s="53"/>
      <c r="M1171" s="53"/>
      <c r="N1171" s="144"/>
      <c r="O1171" s="141"/>
      <c r="P1171" s="53"/>
      <c r="Q1171" s="53"/>
      <c r="R1171" s="53"/>
      <c r="S1171" s="89"/>
    </row>
    <row r="1172" spans="2:19" ht="15" customHeight="1" x14ac:dyDescent="0.2">
      <c r="B1172" s="143"/>
      <c r="C1172" s="100" t="str">
        <f>IFERROR(IF(VLOOKUP(B1172,'Job Openings'!$B$5:$I$1005,2,FALSE)=0,"",VLOOKUP(B1172,'Job Openings'!$B$5:$I$1005,2,FALSE)),"")</f>
        <v/>
      </c>
      <c r="D1172" s="100" t="str">
        <f>IFERROR(IF(VLOOKUP(B1172,'Job Openings'!$B$5:$I$1005,3,FALSE)=0,"",VLOOKUP(B1172,'Job Openings'!$B$5:$I$1005,3,FALSE)),"")</f>
        <v/>
      </c>
      <c r="E1172" s="100" t="str">
        <f>IFERROR(IF(VLOOKUP(B1172,'Job Openings'!$B$5:$I$1005,5,FALSE)=0,"",VLOOKUP(B1172,'Job Openings'!$B$5:$I$1005,5,FALSE)),"")</f>
        <v/>
      </c>
      <c r="F1172" s="53"/>
      <c r="G1172" s="53"/>
      <c r="H1172" s="54"/>
      <c r="I1172" s="53"/>
      <c r="J1172" s="53"/>
      <c r="K1172" s="53"/>
      <c r="L1172" s="53"/>
      <c r="M1172" s="53"/>
      <c r="N1172" s="144"/>
      <c r="O1172" s="141"/>
      <c r="P1172" s="53"/>
      <c r="Q1172" s="53"/>
      <c r="R1172" s="53"/>
      <c r="S1172" s="89"/>
    </row>
    <row r="1173" spans="2:19" ht="15" customHeight="1" x14ac:dyDescent="0.2">
      <c r="B1173" s="143"/>
      <c r="C1173" s="100" t="str">
        <f>IFERROR(IF(VLOOKUP(B1173,'Job Openings'!$B$5:$I$1005,2,FALSE)=0,"",VLOOKUP(B1173,'Job Openings'!$B$5:$I$1005,2,FALSE)),"")</f>
        <v/>
      </c>
      <c r="D1173" s="100" t="str">
        <f>IFERROR(IF(VLOOKUP(B1173,'Job Openings'!$B$5:$I$1005,3,FALSE)=0,"",VLOOKUP(B1173,'Job Openings'!$B$5:$I$1005,3,FALSE)),"")</f>
        <v/>
      </c>
      <c r="E1173" s="100" t="str">
        <f>IFERROR(IF(VLOOKUP(B1173,'Job Openings'!$B$5:$I$1005,5,FALSE)=0,"",VLOOKUP(B1173,'Job Openings'!$B$5:$I$1005,5,FALSE)),"")</f>
        <v/>
      </c>
      <c r="F1173" s="53"/>
      <c r="G1173" s="53"/>
      <c r="H1173" s="54"/>
      <c r="I1173" s="53"/>
      <c r="J1173" s="53"/>
      <c r="K1173" s="53"/>
      <c r="L1173" s="53"/>
      <c r="M1173" s="53"/>
      <c r="N1173" s="144"/>
      <c r="O1173" s="141"/>
      <c r="P1173" s="53"/>
      <c r="Q1173" s="53"/>
      <c r="R1173" s="53"/>
      <c r="S1173" s="89"/>
    </row>
    <row r="1174" spans="2:19" ht="15" customHeight="1" x14ac:dyDescent="0.2">
      <c r="B1174" s="143"/>
      <c r="C1174" s="100" t="str">
        <f>IFERROR(IF(VLOOKUP(B1174,'Job Openings'!$B$5:$I$1005,2,FALSE)=0,"",VLOOKUP(B1174,'Job Openings'!$B$5:$I$1005,2,FALSE)),"")</f>
        <v/>
      </c>
      <c r="D1174" s="100" t="str">
        <f>IFERROR(IF(VLOOKUP(B1174,'Job Openings'!$B$5:$I$1005,3,FALSE)=0,"",VLOOKUP(B1174,'Job Openings'!$B$5:$I$1005,3,FALSE)),"")</f>
        <v/>
      </c>
      <c r="E1174" s="100" t="str">
        <f>IFERROR(IF(VLOOKUP(B1174,'Job Openings'!$B$5:$I$1005,5,FALSE)=0,"",VLOOKUP(B1174,'Job Openings'!$B$5:$I$1005,5,FALSE)),"")</f>
        <v/>
      </c>
      <c r="F1174" s="53"/>
      <c r="G1174" s="53"/>
      <c r="H1174" s="54"/>
      <c r="I1174" s="53"/>
      <c r="J1174" s="53"/>
      <c r="K1174" s="53"/>
      <c r="L1174" s="53"/>
      <c r="M1174" s="53"/>
      <c r="N1174" s="144"/>
      <c r="O1174" s="141"/>
      <c r="P1174" s="53"/>
      <c r="Q1174" s="53"/>
      <c r="R1174" s="53"/>
      <c r="S1174" s="89"/>
    </row>
    <row r="1175" spans="2:19" ht="15" customHeight="1" x14ac:dyDescent="0.2">
      <c r="B1175" s="143"/>
      <c r="C1175" s="100" t="str">
        <f>IFERROR(IF(VLOOKUP(B1175,'Job Openings'!$B$5:$I$1005,2,FALSE)=0,"",VLOOKUP(B1175,'Job Openings'!$B$5:$I$1005,2,FALSE)),"")</f>
        <v/>
      </c>
      <c r="D1175" s="100" t="str">
        <f>IFERROR(IF(VLOOKUP(B1175,'Job Openings'!$B$5:$I$1005,3,FALSE)=0,"",VLOOKUP(B1175,'Job Openings'!$B$5:$I$1005,3,FALSE)),"")</f>
        <v/>
      </c>
      <c r="E1175" s="100" t="str">
        <f>IFERROR(IF(VLOOKUP(B1175,'Job Openings'!$B$5:$I$1005,5,FALSE)=0,"",VLOOKUP(B1175,'Job Openings'!$B$5:$I$1005,5,FALSE)),"")</f>
        <v/>
      </c>
      <c r="F1175" s="53"/>
      <c r="G1175" s="53"/>
      <c r="H1175" s="54"/>
      <c r="I1175" s="53"/>
      <c r="J1175" s="53"/>
      <c r="K1175" s="53"/>
      <c r="L1175" s="53"/>
      <c r="M1175" s="53"/>
      <c r="N1175" s="144"/>
      <c r="O1175" s="141"/>
      <c r="P1175" s="53"/>
      <c r="Q1175" s="53"/>
      <c r="R1175" s="53"/>
      <c r="S1175" s="89"/>
    </row>
    <row r="1176" spans="2:19" ht="15" customHeight="1" x14ac:dyDescent="0.2">
      <c r="B1176" s="143"/>
      <c r="C1176" s="100" t="str">
        <f>IFERROR(IF(VLOOKUP(B1176,'Job Openings'!$B$5:$I$1005,2,FALSE)=0,"",VLOOKUP(B1176,'Job Openings'!$B$5:$I$1005,2,FALSE)),"")</f>
        <v/>
      </c>
      <c r="D1176" s="100" t="str">
        <f>IFERROR(IF(VLOOKUP(B1176,'Job Openings'!$B$5:$I$1005,3,FALSE)=0,"",VLOOKUP(B1176,'Job Openings'!$B$5:$I$1005,3,FALSE)),"")</f>
        <v/>
      </c>
      <c r="E1176" s="100" t="str">
        <f>IFERROR(IF(VLOOKUP(B1176,'Job Openings'!$B$5:$I$1005,5,FALSE)=0,"",VLOOKUP(B1176,'Job Openings'!$B$5:$I$1005,5,FALSE)),"")</f>
        <v/>
      </c>
      <c r="F1176" s="53"/>
      <c r="G1176" s="53"/>
      <c r="H1176" s="54"/>
      <c r="I1176" s="53"/>
      <c r="J1176" s="53"/>
      <c r="K1176" s="53"/>
      <c r="L1176" s="53"/>
      <c r="M1176" s="53"/>
      <c r="N1176" s="144"/>
      <c r="O1176" s="141"/>
      <c r="P1176" s="53"/>
      <c r="Q1176" s="53"/>
      <c r="R1176" s="53"/>
      <c r="S1176" s="89"/>
    </row>
    <row r="1177" spans="2:19" ht="15" customHeight="1" x14ac:dyDescent="0.2">
      <c r="B1177" s="143"/>
      <c r="C1177" s="100" t="str">
        <f>IFERROR(IF(VLOOKUP(B1177,'Job Openings'!$B$5:$I$1005,2,FALSE)=0,"",VLOOKUP(B1177,'Job Openings'!$B$5:$I$1005,2,FALSE)),"")</f>
        <v/>
      </c>
      <c r="D1177" s="100" t="str">
        <f>IFERROR(IF(VLOOKUP(B1177,'Job Openings'!$B$5:$I$1005,3,FALSE)=0,"",VLOOKUP(B1177,'Job Openings'!$B$5:$I$1005,3,FALSE)),"")</f>
        <v/>
      </c>
      <c r="E1177" s="100" t="str">
        <f>IFERROR(IF(VLOOKUP(B1177,'Job Openings'!$B$5:$I$1005,5,FALSE)=0,"",VLOOKUP(B1177,'Job Openings'!$B$5:$I$1005,5,FALSE)),"")</f>
        <v/>
      </c>
      <c r="F1177" s="53"/>
      <c r="G1177" s="53"/>
      <c r="H1177" s="54"/>
      <c r="I1177" s="53"/>
      <c r="J1177" s="53"/>
      <c r="K1177" s="53"/>
      <c r="L1177" s="53"/>
      <c r="M1177" s="53"/>
      <c r="N1177" s="144"/>
      <c r="O1177" s="141"/>
      <c r="P1177" s="53"/>
      <c r="Q1177" s="53"/>
      <c r="R1177" s="53"/>
      <c r="S1177" s="89"/>
    </row>
    <row r="1178" spans="2:19" ht="15" customHeight="1" x14ac:dyDescent="0.2">
      <c r="B1178" s="143"/>
      <c r="C1178" s="100" t="str">
        <f>IFERROR(IF(VLOOKUP(B1178,'Job Openings'!$B$5:$I$1005,2,FALSE)=0,"",VLOOKUP(B1178,'Job Openings'!$B$5:$I$1005,2,FALSE)),"")</f>
        <v/>
      </c>
      <c r="D1178" s="100" t="str">
        <f>IFERROR(IF(VLOOKUP(B1178,'Job Openings'!$B$5:$I$1005,3,FALSE)=0,"",VLOOKUP(B1178,'Job Openings'!$B$5:$I$1005,3,FALSE)),"")</f>
        <v/>
      </c>
      <c r="E1178" s="100" t="str">
        <f>IFERROR(IF(VLOOKUP(B1178,'Job Openings'!$B$5:$I$1005,5,FALSE)=0,"",VLOOKUP(B1178,'Job Openings'!$B$5:$I$1005,5,FALSE)),"")</f>
        <v/>
      </c>
      <c r="F1178" s="53"/>
      <c r="G1178" s="53"/>
      <c r="H1178" s="54"/>
      <c r="I1178" s="53"/>
      <c r="J1178" s="53"/>
      <c r="K1178" s="53"/>
      <c r="L1178" s="53"/>
      <c r="M1178" s="53"/>
      <c r="N1178" s="144"/>
      <c r="O1178" s="141"/>
      <c r="P1178" s="53"/>
      <c r="Q1178" s="53"/>
      <c r="R1178" s="53"/>
      <c r="S1178" s="89"/>
    </row>
    <row r="1179" spans="2:19" ht="15" customHeight="1" x14ac:dyDescent="0.2">
      <c r="B1179" s="143"/>
      <c r="C1179" s="100" t="str">
        <f>IFERROR(IF(VLOOKUP(B1179,'Job Openings'!$B$5:$I$1005,2,FALSE)=0,"",VLOOKUP(B1179,'Job Openings'!$B$5:$I$1005,2,FALSE)),"")</f>
        <v/>
      </c>
      <c r="D1179" s="100" t="str">
        <f>IFERROR(IF(VLOOKUP(B1179,'Job Openings'!$B$5:$I$1005,3,FALSE)=0,"",VLOOKUP(B1179,'Job Openings'!$B$5:$I$1005,3,FALSE)),"")</f>
        <v/>
      </c>
      <c r="E1179" s="100" t="str">
        <f>IFERROR(IF(VLOOKUP(B1179,'Job Openings'!$B$5:$I$1005,5,FALSE)=0,"",VLOOKUP(B1179,'Job Openings'!$B$5:$I$1005,5,FALSE)),"")</f>
        <v/>
      </c>
      <c r="F1179" s="53"/>
      <c r="G1179" s="53"/>
      <c r="H1179" s="54"/>
      <c r="I1179" s="53"/>
      <c r="J1179" s="53"/>
      <c r="K1179" s="53"/>
      <c r="L1179" s="53"/>
      <c r="M1179" s="53"/>
      <c r="N1179" s="144"/>
      <c r="O1179" s="141"/>
      <c r="P1179" s="53"/>
      <c r="Q1179" s="53"/>
      <c r="R1179" s="53"/>
      <c r="S1179" s="89"/>
    </row>
    <row r="1180" spans="2:19" ht="15" customHeight="1" x14ac:dyDescent="0.2">
      <c r="B1180" s="143"/>
      <c r="C1180" s="100" t="str">
        <f>IFERROR(IF(VLOOKUP(B1180,'Job Openings'!$B$5:$I$1005,2,FALSE)=0,"",VLOOKUP(B1180,'Job Openings'!$B$5:$I$1005,2,FALSE)),"")</f>
        <v/>
      </c>
      <c r="D1180" s="100" t="str">
        <f>IFERROR(IF(VLOOKUP(B1180,'Job Openings'!$B$5:$I$1005,3,FALSE)=0,"",VLOOKUP(B1180,'Job Openings'!$B$5:$I$1005,3,FALSE)),"")</f>
        <v/>
      </c>
      <c r="E1180" s="100" t="str">
        <f>IFERROR(IF(VLOOKUP(B1180,'Job Openings'!$B$5:$I$1005,5,FALSE)=0,"",VLOOKUP(B1180,'Job Openings'!$B$5:$I$1005,5,FALSE)),"")</f>
        <v/>
      </c>
      <c r="F1180" s="53"/>
      <c r="G1180" s="53"/>
      <c r="H1180" s="54"/>
      <c r="I1180" s="53"/>
      <c r="J1180" s="53"/>
      <c r="K1180" s="53"/>
      <c r="L1180" s="53"/>
      <c r="M1180" s="53"/>
      <c r="N1180" s="144"/>
      <c r="O1180" s="141"/>
      <c r="P1180" s="53"/>
      <c r="Q1180" s="53"/>
      <c r="R1180" s="53"/>
      <c r="S1180" s="89"/>
    </row>
    <row r="1181" spans="2:19" ht="15" customHeight="1" x14ac:dyDescent="0.2">
      <c r="B1181" s="143"/>
      <c r="C1181" s="100" t="str">
        <f>IFERROR(IF(VLOOKUP(B1181,'Job Openings'!$B$5:$I$1005,2,FALSE)=0,"",VLOOKUP(B1181,'Job Openings'!$B$5:$I$1005,2,FALSE)),"")</f>
        <v/>
      </c>
      <c r="D1181" s="100" t="str">
        <f>IFERROR(IF(VLOOKUP(B1181,'Job Openings'!$B$5:$I$1005,3,FALSE)=0,"",VLOOKUP(B1181,'Job Openings'!$B$5:$I$1005,3,FALSE)),"")</f>
        <v/>
      </c>
      <c r="E1181" s="100" t="str">
        <f>IFERROR(IF(VLOOKUP(B1181,'Job Openings'!$B$5:$I$1005,5,FALSE)=0,"",VLOOKUP(B1181,'Job Openings'!$B$5:$I$1005,5,FALSE)),"")</f>
        <v/>
      </c>
      <c r="F1181" s="53"/>
      <c r="G1181" s="53"/>
      <c r="H1181" s="54"/>
      <c r="I1181" s="53"/>
      <c r="J1181" s="53"/>
      <c r="K1181" s="53"/>
      <c r="L1181" s="53"/>
      <c r="M1181" s="53"/>
      <c r="N1181" s="144"/>
      <c r="O1181" s="141"/>
      <c r="P1181" s="53"/>
      <c r="Q1181" s="53"/>
      <c r="R1181" s="53"/>
      <c r="S1181" s="89"/>
    </row>
    <row r="1182" spans="2:19" ht="15" customHeight="1" x14ac:dyDescent="0.2">
      <c r="B1182" s="143"/>
      <c r="C1182" s="100" t="str">
        <f>IFERROR(IF(VLOOKUP(B1182,'Job Openings'!$B$5:$I$1005,2,FALSE)=0,"",VLOOKUP(B1182,'Job Openings'!$B$5:$I$1005,2,FALSE)),"")</f>
        <v/>
      </c>
      <c r="D1182" s="100" t="str">
        <f>IFERROR(IF(VLOOKUP(B1182,'Job Openings'!$B$5:$I$1005,3,FALSE)=0,"",VLOOKUP(B1182,'Job Openings'!$B$5:$I$1005,3,FALSE)),"")</f>
        <v/>
      </c>
      <c r="E1182" s="100" t="str">
        <f>IFERROR(IF(VLOOKUP(B1182,'Job Openings'!$B$5:$I$1005,5,FALSE)=0,"",VLOOKUP(B1182,'Job Openings'!$B$5:$I$1005,5,FALSE)),"")</f>
        <v/>
      </c>
      <c r="F1182" s="53"/>
      <c r="G1182" s="53"/>
      <c r="H1182" s="54"/>
      <c r="I1182" s="53"/>
      <c r="J1182" s="53"/>
      <c r="K1182" s="53"/>
      <c r="L1182" s="53"/>
      <c r="M1182" s="53"/>
      <c r="N1182" s="144"/>
      <c r="O1182" s="141"/>
      <c r="P1182" s="53"/>
      <c r="Q1182" s="53"/>
      <c r="R1182" s="53"/>
      <c r="S1182" s="89"/>
    </row>
    <row r="1183" spans="2:19" ht="15" customHeight="1" x14ac:dyDescent="0.2">
      <c r="B1183" s="143"/>
      <c r="C1183" s="100" t="str">
        <f>IFERROR(IF(VLOOKUP(B1183,'Job Openings'!$B$5:$I$1005,2,FALSE)=0,"",VLOOKUP(B1183,'Job Openings'!$B$5:$I$1005,2,FALSE)),"")</f>
        <v/>
      </c>
      <c r="D1183" s="100" t="str">
        <f>IFERROR(IF(VLOOKUP(B1183,'Job Openings'!$B$5:$I$1005,3,FALSE)=0,"",VLOOKUP(B1183,'Job Openings'!$B$5:$I$1005,3,FALSE)),"")</f>
        <v/>
      </c>
      <c r="E1183" s="100" t="str">
        <f>IFERROR(IF(VLOOKUP(B1183,'Job Openings'!$B$5:$I$1005,5,FALSE)=0,"",VLOOKUP(B1183,'Job Openings'!$B$5:$I$1005,5,FALSE)),"")</f>
        <v/>
      </c>
      <c r="F1183" s="53"/>
      <c r="G1183" s="53"/>
      <c r="H1183" s="54"/>
      <c r="I1183" s="53"/>
      <c r="J1183" s="53"/>
      <c r="K1183" s="53"/>
      <c r="L1183" s="53"/>
      <c r="M1183" s="53"/>
      <c r="N1183" s="144"/>
      <c r="O1183" s="141"/>
      <c r="P1183" s="53"/>
      <c r="Q1183" s="53"/>
      <c r="R1183" s="53"/>
      <c r="S1183" s="89"/>
    </row>
    <row r="1184" spans="2:19" ht="15" customHeight="1" x14ac:dyDescent="0.2">
      <c r="B1184" s="143"/>
      <c r="C1184" s="100" t="str">
        <f>IFERROR(IF(VLOOKUP(B1184,'Job Openings'!$B$5:$I$1005,2,FALSE)=0,"",VLOOKUP(B1184,'Job Openings'!$B$5:$I$1005,2,FALSE)),"")</f>
        <v/>
      </c>
      <c r="D1184" s="100" t="str">
        <f>IFERROR(IF(VLOOKUP(B1184,'Job Openings'!$B$5:$I$1005,3,FALSE)=0,"",VLOOKUP(B1184,'Job Openings'!$B$5:$I$1005,3,FALSE)),"")</f>
        <v/>
      </c>
      <c r="E1184" s="100" t="str">
        <f>IFERROR(IF(VLOOKUP(B1184,'Job Openings'!$B$5:$I$1005,5,FALSE)=0,"",VLOOKUP(B1184,'Job Openings'!$B$5:$I$1005,5,FALSE)),"")</f>
        <v/>
      </c>
      <c r="F1184" s="53"/>
      <c r="G1184" s="53"/>
      <c r="H1184" s="54"/>
      <c r="I1184" s="53"/>
      <c r="J1184" s="53"/>
      <c r="K1184" s="53"/>
      <c r="L1184" s="53"/>
      <c r="M1184" s="53"/>
      <c r="N1184" s="144"/>
      <c r="O1184" s="141"/>
      <c r="P1184" s="53"/>
      <c r="Q1184" s="53"/>
      <c r="R1184" s="53"/>
      <c r="S1184" s="89"/>
    </row>
    <row r="1185" spans="2:19" ht="15" customHeight="1" x14ac:dyDescent="0.2">
      <c r="B1185" s="143"/>
      <c r="C1185" s="100" t="str">
        <f>IFERROR(IF(VLOOKUP(B1185,'Job Openings'!$B$5:$I$1005,2,FALSE)=0,"",VLOOKUP(B1185,'Job Openings'!$B$5:$I$1005,2,FALSE)),"")</f>
        <v/>
      </c>
      <c r="D1185" s="100" t="str">
        <f>IFERROR(IF(VLOOKUP(B1185,'Job Openings'!$B$5:$I$1005,3,FALSE)=0,"",VLOOKUP(B1185,'Job Openings'!$B$5:$I$1005,3,FALSE)),"")</f>
        <v/>
      </c>
      <c r="E1185" s="100" t="str">
        <f>IFERROR(IF(VLOOKUP(B1185,'Job Openings'!$B$5:$I$1005,5,FALSE)=0,"",VLOOKUP(B1185,'Job Openings'!$B$5:$I$1005,5,FALSE)),"")</f>
        <v/>
      </c>
      <c r="F1185" s="53"/>
      <c r="G1185" s="53"/>
      <c r="H1185" s="54"/>
      <c r="I1185" s="53"/>
      <c r="J1185" s="53"/>
      <c r="K1185" s="53"/>
      <c r="L1185" s="53"/>
      <c r="M1185" s="53"/>
      <c r="N1185" s="144"/>
      <c r="O1185" s="141"/>
      <c r="P1185" s="53"/>
      <c r="Q1185" s="53"/>
      <c r="R1185" s="53"/>
      <c r="S1185" s="89"/>
    </row>
    <row r="1186" spans="2:19" ht="15" customHeight="1" x14ac:dyDescent="0.2">
      <c r="B1186" s="143"/>
      <c r="C1186" s="100" t="str">
        <f>IFERROR(IF(VLOOKUP(B1186,'Job Openings'!$B$5:$I$1005,2,FALSE)=0,"",VLOOKUP(B1186,'Job Openings'!$B$5:$I$1005,2,FALSE)),"")</f>
        <v/>
      </c>
      <c r="D1186" s="100" t="str">
        <f>IFERROR(IF(VLOOKUP(B1186,'Job Openings'!$B$5:$I$1005,3,FALSE)=0,"",VLOOKUP(B1186,'Job Openings'!$B$5:$I$1005,3,FALSE)),"")</f>
        <v/>
      </c>
      <c r="E1186" s="100" t="str">
        <f>IFERROR(IF(VLOOKUP(B1186,'Job Openings'!$B$5:$I$1005,5,FALSE)=0,"",VLOOKUP(B1186,'Job Openings'!$B$5:$I$1005,5,FALSE)),"")</f>
        <v/>
      </c>
      <c r="F1186" s="53"/>
      <c r="G1186" s="53"/>
      <c r="H1186" s="54"/>
      <c r="I1186" s="53"/>
      <c r="J1186" s="53"/>
      <c r="K1186" s="53"/>
      <c r="L1186" s="53"/>
      <c r="M1186" s="53"/>
      <c r="N1186" s="144"/>
      <c r="O1186" s="141"/>
      <c r="P1186" s="53"/>
      <c r="Q1186" s="53"/>
      <c r="R1186" s="53"/>
      <c r="S1186" s="89"/>
    </row>
    <row r="1187" spans="2:19" ht="15" customHeight="1" x14ac:dyDescent="0.2">
      <c r="B1187" s="143"/>
      <c r="C1187" s="100" t="str">
        <f>IFERROR(IF(VLOOKUP(B1187,'Job Openings'!$B$5:$I$1005,2,FALSE)=0,"",VLOOKUP(B1187,'Job Openings'!$B$5:$I$1005,2,FALSE)),"")</f>
        <v/>
      </c>
      <c r="D1187" s="100" t="str">
        <f>IFERROR(IF(VLOOKUP(B1187,'Job Openings'!$B$5:$I$1005,3,FALSE)=0,"",VLOOKUP(B1187,'Job Openings'!$B$5:$I$1005,3,FALSE)),"")</f>
        <v/>
      </c>
      <c r="E1187" s="100" t="str">
        <f>IFERROR(IF(VLOOKUP(B1187,'Job Openings'!$B$5:$I$1005,5,FALSE)=0,"",VLOOKUP(B1187,'Job Openings'!$B$5:$I$1005,5,FALSE)),"")</f>
        <v/>
      </c>
      <c r="F1187" s="53"/>
      <c r="G1187" s="53"/>
      <c r="H1187" s="54"/>
      <c r="I1187" s="53"/>
      <c r="J1187" s="53"/>
      <c r="K1187" s="53"/>
      <c r="L1187" s="53"/>
      <c r="M1187" s="53"/>
      <c r="N1187" s="144"/>
      <c r="O1187" s="141"/>
      <c r="P1187" s="53"/>
      <c r="Q1187" s="53"/>
      <c r="R1187" s="53"/>
      <c r="S1187" s="89"/>
    </row>
    <row r="1188" spans="2:19" ht="15" customHeight="1" x14ac:dyDescent="0.2">
      <c r="B1188" s="143"/>
      <c r="C1188" s="100" t="str">
        <f>IFERROR(IF(VLOOKUP(B1188,'Job Openings'!$B$5:$I$1005,2,FALSE)=0,"",VLOOKUP(B1188,'Job Openings'!$B$5:$I$1005,2,FALSE)),"")</f>
        <v/>
      </c>
      <c r="D1188" s="100" t="str">
        <f>IFERROR(IF(VLOOKUP(B1188,'Job Openings'!$B$5:$I$1005,3,FALSE)=0,"",VLOOKUP(B1188,'Job Openings'!$B$5:$I$1005,3,FALSE)),"")</f>
        <v/>
      </c>
      <c r="E1188" s="100" t="str">
        <f>IFERROR(IF(VLOOKUP(B1188,'Job Openings'!$B$5:$I$1005,5,FALSE)=0,"",VLOOKUP(B1188,'Job Openings'!$B$5:$I$1005,5,FALSE)),"")</f>
        <v/>
      </c>
      <c r="F1188" s="53"/>
      <c r="G1188" s="53"/>
      <c r="H1188" s="54"/>
      <c r="I1188" s="53"/>
      <c r="J1188" s="53"/>
      <c r="K1188" s="53"/>
      <c r="L1188" s="53"/>
      <c r="M1188" s="53"/>
      <c r="N1188" s="144"/>
      <c r="O1188" s="141"/>
      <c r="P1188" s="53"/>
      <c r="Q1188" s="53"/>
      <c r="R1188" s="53"/>
      <c r="S1188" s="89"/>
    </row>
    <row r="1189" spans="2:19" ht="15" customHeight="1" x14ac:dyDescent="0.2">
      <c r="B1189" s="143"/>
      <c r="C1189" s="100" t="str">
        <f>IFERROR(IF(VLOOKUP(B1189,'Job Openings'!$B$5:$I$1005,2,FALSE)=0,"",VLOOKUP(B1189,'Job Openings'!$B$5:$I$1005,2,FALSE)),"")</f>
        <v/>
      </c>
      <c r="D1189" s="100" t="str">
        <f>IFERROR(IF(VLOOKUP(B1189,'Job Openings'!$B$5:$I$1005,3,FALSE)=0,"",VLOOKUP(B1189,'Job Openings'!$B$5:$I$1005,3,FALSE)),"")</f>
        <v/>
      </c>
      <c r="E1189" s="100" t="str">
        <f>IFERROR(IF(VLOOKUP(B1189,'Job Openings'!$B$5:$I$1005,5,FALSE)=0,"",VLOOKUP(B1189,'Job Openings'!$B$5:$I$1005,5,FALSE)),"")</f>
        <v/>
      </c>
      <c r="F1189" s="53"/>
      <c r="G1189" s="53"/>
      <c r="H1189" s="54"/>
      <c r="I1189" s="53"/>
      <c r="J1189" s="53"/>
      <c r="K1189" s="53"/>
      <c r="L1189" s="53"/>
      <c r="M1189" s="53"/>
      <c r="N1189" s="144"/>
      <c r="O1189" s="141"/>
      <c r="P1189" s="53"/>
      <c r="Q1189" s="53"/>
      <c r="R1189" s="53"/>
      <c r="S1189" s="89"/>
    </row>
    <row r="1190" spans="2:19" ht="15" customHeight="1" x14ac:dyDescent="0.2">
      <c r="B1190" s="143"/>
      <c r="C1190" s="100" t="str">
        <f>IFERROR(IF(VLOOKUP(B1190,'Job Openings'!$B$5:$I$1005,2,FALSE)=0,"",VLOOKUP(B1190,'Job Openings'!$B$5:$I$1005,2,FALSE)),"")</f>
        <v/>
      </c>
      <c r="D1190" s="100" t="str">
        <f>IFERROR(IF(VLOOKUP(B1190,'Job Openings'!$B$5:$I$1005,3,FALSE)=0,"",VLOOKUP(B1190,'Job Openings'!$B$5:$I$1005,3,FALSE)),"")</f>
        <v/>
      </c>
      <c r="E1190" s="100" t="str">
        <f>IFERROR(IF(VLOOKUP(B1190,'Job Openings'!$B$5:$I$1005,5,FALSE)=0,"",VLOOKUP(B1190,'Job Openings'!$B$5:$I$1005,5,FALSE)),"")</f>
        <v/>
      </c>
      <c r="F1190" s="53"/>
      <c r="G1190" s="53"/>
      <c r="H1190" s="54"/>
      <c r="I1190" s="53"/>
      <c r="J1190" s="53"/>
      <c r="K1190" s="53"/>
      <c r="L1190" s="53"/>
      <c r="M1190" s="53"/>
      <c r="N1190" s="144"/>
      <c r="O1190" s="141"/>
      <c r="P1190" s="53"/>
      <c r="Q1190" s="53"/>
      <c r="R1190" s="53"/>
      <c r="S1190" s="89"/>
    </row>
    <row r="1191" spans="2:19" ht="15" customHeight="1" x14ac:dyDescent="0.2">
      <c r="B1191" s="143"/>
      <c r="C1191" s="100" t="str">
        <f>IFERROR(IF(VLOOKUP(B1191,'Job Openings'!$B$5:$I$1005,2,FALSE)=0,"",VLOOKUP(B1191,'Job Openings'!$B$5:$I$1005,2,FALSE)),"")</f>
        <v/>
      </c>
      <c r="D1191" s="100" t="str">
        <f>IFERROR(IF(VLOOKUP(B1191,'Job Openings'!$B$5:$I$1005,3,FALSE)=0,"",VLOOKUP(B1191,'Job Openings'!$B$5:$I$1005,3,FALSE)),"")</f>
        <v/>
      </c>
      <c r="E1191" s="100" t="str">
        <f>IFERROR(IF(VLOOKUP(B1191,'Job Openings'!$B$5:$I$1005,5,FALSE)=0,"",VLOOKUP(B1191,'Job Openings'!$B$5:$I$1005,5,FALSE)),"")</f>
        <v/>
      </c>
      <c r="F1191" s="53"/>
      <c r="G1191" s="53"/>
      <c r="H1191" s="54"/>
      <c r="I1191" s="53"/>
      <c r="J1191" s="53"/>
      <c r="K1191" s="53"/>
      <c r="L1191" s="53"/>
      <c r="M1191" s="53"/>
      <c r="N1191" s="144"/>
      <c r="O1191" s="141"/>
      <c r="P1191" s="53"/>
      <c r="Q1191" s="53"/>
      <c r="R1191" s="53"/>
      <c r="S1191" s="89"/>
    </row>
    <row r="1192" spans="2:19" ht="15" customHeight="1" x14ac:dyDescent="0.2">
      <c r="B1192" s="143"/>
      <c r="C1192" s="100" t="str">
        <f>IFERROR(IF(VLOOKUP(B1192,'Job Openings'!$B$5:$I$1005,2,FALSE)=0,"",VLOOKUP(B1192,'Job Openings'!$B$5:$I$1005,2,FALSE)),"")</f>
        <v/>
      </c>
      <c r="D1192" s="100" t="str">
        <f>IFERROR(IF(VLOOKUP(B1192,'Job Openings'!$B$5:$I$1005,3,FALSE)=0,"",VLOOKUP(B1192,'Job Openings'!$B$5:$I$1005,3,FALSE)),"")</f>
        <v/>
      </c>
      <c r="E1192" s="100" t="str">
        <f>IFERROR(IF(VLOOKUP(B1192,'Job Openings'!$B$5:$I$1005,5,FALSE)=0,"",VLOOKUP(B1192,'Job Openings'!$B$5:$I$1005,5,FALSE)),"")</f>
        <v/>
      </c>
      <c r="F1192" s="53"/>
      <c r="G1192" s="53"/>
      <c r="H1192" s="54"/>
      <c r="I1192" s="53"/>
      <c r="J1192" s="53"/>
      <c r="K1192" s="53"/>
      <c r="L1192" s="53"/>
      <c r="M1192" s="53"/>
      <c r="N1192" s="144"/>
      <c r="O1192" s="141"/>
      <c r="P1192" s="53"/>
      <c r="Q1192" s="53"/>
      <c r="R1192" s="53"/>
      <c r="S1192" s="89"/>
    </row>
    <row r="1193" spans="2:19" ht="15" customHeight="1" x14ac:dyDescent="0.2">
      <c r="B1193" s="143"/>
      <c r="C1193" s="100" t="str">
        <f>IFERROR(IF(VLOOKUP(B1193,'Job Openings'!$B$5:$I$1005,2,FALSE)=0,"",VLOOKUP(B1193,'Job Openings'!$B$5:$I$1005,2,FALSE)),"")</f>
        <v/>
      </c>
      <c r="D1193" s="100" t="str">
        <f>IFERROR(IF(VLOOKUP(B1193,'Job Openings'!$B$5:$I$1005,3,FALSE)=0,"",VLOOKUP(B1193,'Job Openings'!$B$5:$I$1005,3,FALSE)),"")</f>
        <v/>
      </c>
      <c r="E1193" s="100" t="str">
        <f>IFERROR(IF(VLOOKUP(B1193,'Job Openings'!$B$5:$I$1005,5,FALSE)=0,"",VLOOKUP(B1193,'Job Openings'!$B$5:$I$1005,5,FALSE)),"")</f>
        <v/>
      </c>
      <c r="F1193" s="53"/>
      <c r="G1193" s="53"/>
      <c r="H1193" s="54"/>
      <c r="I1193" s="53"/>
      <c r="J1193" s="53"/>
      <c r="K1193" s="53"/>
      <c r="L1193" s="53"/>
      <c r="M1193" s="53"/>
      <c r="N1193" s="144"/>
      <c r="O1193" s="141"/>
      <c r="P1193" s="53"/>
      <c r="Q1193" s="53"/>
      <c r="R1193" s="53"/>
      <c r="S1193" s="89"/>
    </row>
    <row r="1194" spans="2:19" ht="15" customHeight="1" x14ac:dyDescent="0.2">
      <c r="B1194" s="143"/>
      <c r="C1194" s="100" t="str">
        <f>IFERROR(IF(VLOOKUP(B1194,'Job Openings'!$B$5:$I$1005,2,FALSE)=0,"",VLOOKUP(B1194,'Job Openings'!$B$5:$I$1005,2,FALSE)),"")</f>
        <v/>
      </c>
      <c r="D1194" s="100" t="str">
        <f>IFERROR(IF(VLOOKUP(B1194,'Job Openings'!$B$5:$I$1005,3,FALSE)=0,"",VLOOKUP(B1194,'Job Openings'!$B$5:$I$1005,3,FALSE)),"")</f>
        <v/>
      </c>
      <c r="E1194" s="100" t="str">
        <f>IFERROR(IF(VLOOKUP(B1194,'Job Openings'!$B$5:$I$1005,5,FALSE)=0,"",VLOOKUP(B1194,'Job Openings'!$B$5:$I$1005,5,FALSE)),"")</f>
        <v/>
      </c>
      <c r="F1194" s="53"/>
      <c r="G1194" s="53"/>
      <c r="H1194" s="54"/>
      <c r="I1194" s="53"/>
      <c r="J1194" s="53"/>
      <c r="K1194" s="53"/>
      <c r="L1194" s="53"/>
      <c r="M1194" s="53"/>
      <c r="N1194" s="144"/>
      <c r="O1194" s="141"/>
      <c r="P1194" s="53"/>
      <c r="Q1194" s="53"/>
      <c r="R1194" s="53"/>
      <c r="S1194" s="89"/>
    </row>
    <row r="1195" spans="2:19" ht="15" customHeight="1" x14ac:dyDescent="0.2">
      <c r="B1195" s="143"/>
      <c r="C1195" s="100" t="str">
        <f>IFERROR(IF(VLOOKUP(B1195,'Job Openings'!$B$5:$I$1005,2,FALSE)=0,"",VLOOKUP(B1195,'Job Openings'!$B$5:$I$1005,2,FALSE)),"")</f>
        <v/>
      </c>
      <c r="D1195" s="100" t="str">
        <f>IFERROR(IF(VLOOKUP(B1195,'Job Openings'!$B$5:$I$1005,3,FALSE)=0,"",VLOOKUP(B1195,'Job Openings'!$B$5:$I$1005,3,FALSE)),"")</f>
        <v/>
      </c>
      <c r="E1195" s="100" t="str">
        <f>IFERROR(IF(VLOOKUP(B1195,'Job Openings'!$B$5:$I$1005,5,FALSE)=0,"",VLOOKUP(B1195,'Job Openings'!$B$5:$I$1005,5,FALSE)),"")</f>
        <v/>
      </c>
      <c r="F1195" s="53"/>
      <c r="G1195" s="53"/>
      <c r="H1195" s="54"/>
      <c r="I1195" s="53"/>
      <c r="J1195" s="53"/>
      <c r="K1195" s="53"/>
      <c r="L1195" s="53"/>
      <c r="M1195" s="53"/>
      <c r="N1195" s="144"/>
      <c r="O1195" s="141"/>
      <c r="P1195" s="53"/>
      <c r="Q1195" s="53"/>
      <c r="R1195" s="53"/>
      <c r="S1195" s="89"/>
    </row>
    <row r="1196" spans="2:19" ht="15" customHeight="1" x14ac:dyDescent="0.2">
      <c r="B1196" s="143"/>
      <c r="C1196" s="100" t="str">
        <f>IFERROR(IF(VLOOKUP(B1196,'Job Openings'!$B$5:$I$1005,2,FALSE)=0,"",VLOOKUP(B1196,'Job Openings'!$B$5:$I$1005,2,FALSE)),"")</f>
        <v/>
      </c>
      <c r="D1196" s="100" t="str">
        <f>IFERROR(IF(VLOOKUP(B1196,'Job Openings'!$B$5:$I$1005,3,FALSE)=0,"",VLOOKUP(B1196,'Job Openings'!$B$5:$I$1005,3,FALSE)),"")</f>
        <v/>
      </c>
      <c r="E1196" s="100" t="str">
        <f>IFERROR(IF(VLOOKUP(B1196,'Job Openings'!$B$5:$I$1005,5,FALSE)=0,"",VLOOKUP(B1196,'Job Openings'!$B$5:$I$1005,5,FALSE)),"")</f>
        <v/>
      </c>
      <c r="F1196" s="53"/>
      <c r="G1196" s="53"/>
      <c r="H1196" s="54"/>
      <c r="I1196" s="53"/>
      <c r="J1196" s="53"/>
      <c r="K1196" s="53"/>
      <c r="L1196" s="53"/>
      <c r="M1196" s="53"/>
      <c r="N1196" s="144"/>
      <c r="O1196" s="141"/>
      <c r="P1196" s="53"/>
      <c r="Q1196" s="53"/>
      <c r="R1196" s="53"/>
      <c r="S1196" s="89"/>
    </row>
    <row r="1197" spans="2:19" ht="15" customHeight="1" x14ac:dyDescent="0.2">
      <c r="B1197" s="143"/>
      <c r="C1197" s="100" t="str">
        <f>IFERROR(IF(VLOOKUP(B1197,'Job Openings'!$B$5:$I$1005,2,FALSE)=0,"",VLOOKUP(B1197,'Job Openings'!$B$5:$I$1005,2,FALSE)),"")</f>
        <v/>
      </c>
      <c r="D1197" s="100" t="str">
        <f>IFERROR(IF(VLOOKUP(B1197,'Job Openings'!$B$5:$I$1005,3,FALSE)=0,"",VLOOKUP(B1197,'Job Openings'!$B$5:$I$1005,3,FALSE)),"")</f>
        <v/>
      </c>
      <c r="E1197" s="100" t="str">
        <f>IFERROR(IF(VLOOKUP(B1197,'Job Openings'!$B$5:$I$1005,5,FALSE)=0,"",VLOOKUP(B1197,'Job Openings'!$B$5:$I$1005,5,FALSE)),"")</f>
        <v/>
      </c>
      <c r="F1197" s="53"/>
      <c r="G1197" s="53"/>
      <c r="H1197" s="54"/>
      <c r="I1197" s="53"/>
      <c r="J1197" s="53"/>
      <c r="K1197" s="53"/>
      <c r="L1197" s="53"/>
      <c r="M1197" s="53"/>
      <c r="N1197" s="144"/>
      <c r="O1197" s="141"/>
      <c r="P1197" s="53"/>
      <c r="Q1197" s="53"/>
      <c r="R1197" s="53"/>
      <c r="S1197" s="89"/>
    </row>
    <row r="1198" spans="2:19" ht="15" customHeight="1" x14ac:dyDescent="0.2">
      <c r="B1198" s="143"/>
      <c r="C1198" s="100" t="str">
        <f>IFERROR(IF(VLOOKUP(B1198,'Job Openings'!$B$5:$I$1005,2,FALSE)=0,"",VLOOKUP(B1198,'Job Openings'!$B$5:$I$1005,2,FALSE)),"")</f>
        <v/>
      </c>
      <c r="D1198" s="100" t="str">
        <f>IFERROR(IF(VLOOKUP(B1198,'Job Openings'!$B$5:$I$1005,3,FALSE)=0,"",VLOOKUP(B1198,'Job Openings'!$B$5:$I$1005,3,FALSE)),"")</f>
        <v/>
      </c>
      <c r="E1198" s="100" t="str">
        <f>IFERROR(IF(VLOOKUP(B1198,'Job Openings'!$B$5:$I$1005,5,FALSE)=0,"",VLOOKUP(B1198,'Job Openings'!$B$5:$I$1005,5,FALSE)),"")</f>
        <v/>
      </c>
      <c r="F1198" s="53"/>
      <c r="G1198" s="53"/>
      <c r="H1198" s="54"/>
      <c r="I1198" s="53"/>
      <c r="J1198" s="53"/>
      <c r="K1198" s="53"/>
      <c r="L1198" s="53"/>
      <c r="M1198" s="53"/>
      <c r="N1198" s="144"/>
      <c r="O1198" s="141"/>
      <c r="P1198" s="53"/>
      <c r="Q1198" s="53"/>
      <c r="R1198" s="53"/>
      <c r="S1198" s="89"/>
    </row>
    <row r="1199" spans="2:19" ht="15" customHeight="1" x14ac:dyDescent="0.2">
      <c r="B1199" s="143"/>
      <c r="C1199" s="100" t="str">
        <f>IFERROR(IF(VLOOKUP(B1199,'Job Openings'!$B$5:$I$1005,2,FALSE)=0,"",VLOOKUP(B1199,'Job Openings'!$B$5:$I$1005,2,FALSE)),"")</f>
        <v/>
      </c>
      <c r="D1199" s="100" t="str">
        <f>IFERROR(IF(VLOOKUP(B1199,'Job Openings'!$B$5:$I$1005,3,FALSE)=0,"",VLOOKUP(B1199,'Job Openings'!$B$5:$I$1005,3,FALSE)),"")</f>
        <v/>
      </c>
      <c r="E1199" s="100" t="str">
        <f>IFERROR(IF(VLOOKUP(B1199,'Job Openings'!$B$5:$I$1005,5,FALSE)=0,"",VLOOKUP(B1199,'Job Openings'!$B$5:$I$1005,5,FALSE)),"")</f>
        <v/>
      </c>
      <c r="F1199" s="53"/>
      <c r="G1199" s="53"/>
      <c r="H1199" s="54"/>
      <c r="I1199" s="53"/>
      <c r="J1199" s="53"/>
      <c r="K1199" s="53"/>
      <c r="L1199" s="53"/>
      <c r="M1199" s="53"/>
      <c r="N1199" s="144"/>
      <c r="O1199" s="141"/>
      <c r="P1199" s="53"/>
      <c r="Q1199" s="53"/>
      <c r="R1199" s="53"/>
      <c r="S1199" s="89"/>
    </row>
    <row r="1200" spans="2:19" ht="15" customHeight="1" x14ac:dyDescent="0.2">
      <c r="B1200" s="143"/>
      <c r="C1200" s="100" t="str">
        <f>IFERROR(IF(VLOOKUP(B1200,'Job Openings'!$B$5:$I$1005,2,FALSE)=0,"",VLOOKUP(B1200,'Job Openings'!$B$5:$I$1005,2,FALSE)),"")</f>
        <v/>
      </c>
      <c r="D1200" s="100" t="str">
        <f>IFERROR(IF(VLOOKUP(B1200,'Job Openings'!$B$5:$I$1005,3,FALSE)=0,"",VLOOKUP(B1200,'Job Openings'!$B$5:$I$1005,3,FALSE)),"")</f>
        <v/>
      </c>
      <c r="E1200" s="100" t="str">
        <f>IFERROR(IF(VLOOKUP(B1200,'Job Openings'!$B$5:$I$1005,5,FALSE)=0,"",VLOOKUP(B1200,'Job Openings'!$B$5:$I$1005,5,FALSE)),"")</f>
        <v/>
      </c>
      <c r="F1200" s="53"/>
      <c r="G1200" s="53"/>
      <c r="H1200" s="54"/>
      <c r="I1200" s="53"/>
      <c r="J1200" s="53"/>
      <c r="K1200" s="53"/>
      <c r="L1200" s="53"/>
      <c r="M1200" s="53"/>
      <c r="N1200" s="144"/>
      <c r="O1200" s="141"/>
      <c r="P1200" s="53"/>
      <c r="Q1200" s="53"/>
      <c r="R1200" s="53"/>
      <c r="S1200" s="89"/>
    </row>
    <row r="1201" spans="2:19" ht="15" customHeight="1" x14ac:dyDescent="0.2">
      <c r="B1201" s="143"/>
      <c r="C1201" s="100" t="str">
        <f>IFERROR(IF(VLOOKUP(B1201,'Job Openings'!$B$5:$I$1005,2,FALSE)=0,"",VLOOKUP(B1201,'Job Openings'!$B$5:$I$1005,2,FALSE)),"")</f>
        <v/>
      </c>
      <c r="D1201" s="100" t="str">
        <f>IFERROR(IF(VLOOKUP(B1201,'Job Openings'!$B$5:$I$1005,3,FALSE)=0,"",VLOOKUP(B1201,'Job Openings'!$B$5:$I$1005,3,FALSE)),"")</f>
        <v/>
      </c>
      <c r="E1201" s="100" t="str">
        <f>IFERROR(IF(VLOOKUP(B1201,'Job Openings'!$B$5:$I$1005,5,FALSE)=0,"",VLOOKUP(B1201,'Job Openings'!$B$5:$I$1005,5,FALSE)),"")</f>
        <v/>
      </c>
      <c r="F1201" s="53"/>
      <c r="G1201" s="53"/>
      <c r="H1201" s="54"/>
      <c r="I1201" s="53"/>
      <c r="J1201" s="53"/>
      <c r="K1201" s="53"/>
      <c r="L1201" s="53"/>
      <c r="M1201" s="53"/>
      <c r="N1201" s="144"/>
      <c r="O1201" s="141"/>
      <c r="P1201" s="53"/>
      <c r="Q1201" s="53"/>
      <c r="R1201" s="53"/>
      <c r="S1201" s="89"/>
    </row>
    <row r="1202" spans="2:19" ht="15" customHeight="1" x14ac:dyDescent="0.2">
      <c r="B1202" s="143"/>
      <c r="C1202" s="100" t="str">
        <f>IFERROR(IF(VLOOKUP(B1202,'Job Openings'!$B$5:$I$1005,2,FALSE)=0,"",VLOOKUP(B1202,'Job Openings'!$B$5:$I$1005,2,FALSE)),"")</f>
        <v/>
      </c>
      <c r="D1202" s="100" t="str">
        <f>IFERROR(IF(VLOOKUP(B1202,'Job Openings'!$B$5:$I$1005,3,FALSE)=0,"",VLOOKUP(B1202,'Job Openings'!$B$5:$I$1005,3,FALSE)),"")</f>
        <v/>
      </c>
      <c r="E1202" s="100" t="str">
        <f>IFERROR(IF(VLOOKUP(B1202,'Job Openings'!$B$5:$I$1005,5,FALSE)=0,"",VLOOKUP(B1202,'Job Openings'!$B$5:$I$1005,5,FALSE)),"")</f>
        <v/>
      </c>
      <c r="F1202" s="53"/>
      <c r="G1202" s="53"/>
      <c r="H1202" s="54"/>
      <c r="I1202" s="53"/>
      <c r="J1202" s="53"/>
      <c r="K1202" s="53"/>
      <c r="L1202" s="53"/>
      <c r="M1202" s="53"/>
      <c r="N1202" s="144"/>
      <c r="O1202" s="141"/>
      <c r="P1202" s="53"/>
      <c r="Q1202" s="53"/>
      <c r="R1202" s="53"/>
      <c r="S1202" s="89"/>
    </row>
    <row r="1203" spans="2:19" ht="15" customHeight="1" x14ac:dyDescent="0.2">
      <c r="B1203" s="143"/>
      <c r="C1203" s="100" t="str">
        <f>IFERROR(IF(VLOOKUP(B1203,'Job Openings'!$B$5:$I$1005,2,FALSE)=0,"",VLOOKUP(B1203,'Job Openings'!$B$5:$I$1005,2,FALSE)),"")</f>
        <v/>
      </c>
      <c r="D1203" s="100" t="str">
        <f>IFERROR(IF(VLOOKUP(B1203,'Job Openings'!$B$5:$I$1005,3,FALSE)=0,"",VLOOKUP(B1203,'Job Openings'!$B$5:$I$1005,3,FALSE)),"")</f>
        <v/>
      </c>
      <c r="E1203" s="100" t="str">
        <f>IFERROR(IF(VLOOKUP(B1203,'Job Openings'!$B$5:$I$1005,5,FALSE)=0,"",VLOOKUP(B1203,'Job Openings'!$B$5:$I$1005,5,FALSE)),"")</f>
        <v/>
      </c>
      <c r="F1203" s="53"/>
      <c r="G1203" s="53"/>
      <c r="H1203" s="54"/>
      <c r="I1203" s="53"/>
      <c r="J1203" s="53"/>
      <c r="K1203" s="53"/>
      <c r="L1203" s="53"/>
      <c r="M1203" s="53"/>
      <c r="N1203" s="144"/>
      <c r="O1203" s="141"/>
      <c r="P1203" s="53"/>
      <c r="Q1203" s="53"/>
      <c r="R1203" s="53"/>
      <c r="S1203" s="89"/>
    </row>
    <row r="1204" spans="2:19" ht="15" customHeight="1" x14ac:dyDescent="0.2">
      <c r="B1204" s="143"/>
      <c r="C1204" s="100" t="str">
        <f>IFERROR(IF(VLOOKUP(B1204,'Job Openings'!$B$5:$I$1005,2,FALSE)=0,"",VLOOKUP(B1204,'Job Openings'!$B$5:$I$1005,2,FALSE)),"")</f>
        <v/>
      </c>
      <c r="D1204" s="100" t="str">
        <f>IFERROR(IF(VLOOKUP(B1204,'Job Openings'!$B$5:$I$1005,3,FALSE)=0,"",VLOOKUP(B1204,'Job Openings'!$B$5:$I$1005,3,FALSE)),"")</f>
        <v/>
      </c>
      <c r="E1204" s="100" t="str">
        <f>IFERROR(IF(VLOOKUP(B1204,'Job Openings'!$B$5:$I$1005,5,FALSE)=0,"",VLOOKUP(B1204,'Job Openings'!$B$5:$I$1005,5,FALSE)),"")</f>
        <v/>
      </c>
      <c r="F1204" s="53"/>
      <c r="G1204" s="53"/>
      <c r="H1204" s="54"/>
      <c r="I1204" s="53"/>
      <c r="J1204" s="53"/>
      <c r="K1204" s="53"/>
      <c r="L1204" s="53"/>
      <c r="M1204" s="53"/>
      <c r="N1204" s="144"/>
      <c r="O1204" s="141"/>
      <c r="P1204" s="53"/>
      <c r="Q1204" s="53"/>
      <c r="R1204" s="53"/>
      <c r="S1204" s="89"/>
    </row>
    <row r="1205" spans="2:19" ht="15" customHeight="1" x14ac:dyDescent="0.2">
      <c r="B1205" s="143"/>
      <c r="C1205" s="100" t="str">
        <f>IFERROR(IF(VLOOKUP(B1205,'Job Openings'!$B$5:$I$1005,2,FALSE)=0,"",VLOOKUP(B1205,'Job Openings'!$B$5:$I$1005,2,FALSE)),"")</f>
        <v/>
      </c>
      <c r="D1205" s="100" t="str">
        <f>IFERROR(IF(VLOOKUP(B1205,'Job Openings'!$B$5:$I$1005,3,FALSE)=0,"",VLOOKUP(B1205,'Job Openings'!$B$5:$I$1005,3,FALSE)),"")</f>
        <v/>
      </c>
      <c r="E1205" s="100" t="str">
        <f>IFERROR(IF(VLOOKUP(B1205,'Job Openings'!$B$5:$I$1005,5,FALSE)=0,"",VLOOKUP(B1205,'Job Openings'!$B$5:$I$1005,5,FALSE)),"")</f>
        <v/>
      </c>
      <c r="F1205" s="53"/>
      <c r="G1205" s="53"/>
      <c r="H1205" s="54"/>
      <c r="I1205" s="53"/>
      <c r="J1205" s="53"/>
      <c r="K1205" s="53"/>
      <c r="L1205" s="53"/>
      <c r="M1205" s="53"/>
      <c r="N1205" s="144"/>
      <c r="O1205" s="141"/>
      <c r="P1205" s="53"/>
      <c r="Q1205" s="53"/>
      <c r="R1205" s="53"/>
      <c r="S1205" s="89"/>
    </row>
    <row r="1206" spans="2:19" ht="15" customHeight="1" x14ac:dyDescent="0.2">
      <c r="B1206" s="143"/>
      <c r="C1206" s="100" t="str">
        <f>IFERROR(IF(VLOOKUP(B1206,'Job Openings'!$B$5:$I$1005,2,FALSE)=0,"",VLOOKUP(B1206,'Job Openings'!$B$5:$I$1005,2,FALSE)),"")</f>
        <v/>
      </c>
      <c r="D1206" s="100" t="str">
        <f>IFERROR(IF(VLOOKUP(B1206,'Job Openings'!$B$5:$I$1005,3,FALSE)=0,"",VLOOKUP(B1206,'Job Openings'!$B$5:$I$1005,3,FALSE)),"")</f>
        <v/>
      </c>
      <c r="E1206" s="100" t="str">
        <f>IFERROR(IF(VLOOKUP(B1206,'Job Openings'!$B$5:$I$1005,5,FALSE)=0,"",VLOOKUP(B1206,'Job Openings'!$B$5:$I$1005,5,FALSE)),"")</f>
        <v/>
      </c>
      <c r="F1206" s="53"/>
      <c r="G1206" s="53"/>
      <c r="H1206" s="54"/>
      <c r="I1206" s="53"/>
      <c r="J1206" s="53"/>
      <c r="K1206" s="53"/>
      <c r="L1206" s="53"/>
      <c r="M1206" s="53"/>
      <c r="N1206" s="144"/>
      <c r="O1206" s="141"/>
      <c r="P1206" s="53"/>
      <c r="Q1206" s="53"/>
      <c r="R1206" s="53"/>
      <c r="S1206" s="89"/>
    </row>
    <row r="1207" spans="2:19" ht="15" customHeight="1" x14ac:dyDescent="0.2">
      <c r="B1207" s="143"/>
      <c r="C1207" s="100" t="str">
        <f>IFERROR(IF(VLOOKUP(B1207,'Job Openings'!$B$5:$I$1005,2,FALSE)=0,"",VLOOKUP(B1207,'Job Openings'!$B$5:$I$1005,2,FALSE)),"")</f>
        <v/>
      </c>
      <c r="D1207" s="100" t="str">
        <f>IFERROR(IF(VLOOKUP(B1207,'Job Openings'!$B$5:$I$1005,3,FALSE)=0,"",VLOOKUP(B1207,'Job Openings'!$B$5:$I$1005,3,FALSE)),"")</f>
        <v/>
      </c>
      <c r="E1207" s="100" t="str">
        <f>IFERROR(IF(VLOOKUP(B1207,'Job Openings'!$B$5:$I$1005,5,FALSE)=0,"",VLOOKUP(B1207,'Job Openings'!$B$5:$I$1005,5,FALSE)),"")</f>
        <v/>
      </c>
      <c r="F1207" s="53"/>
      <c r="G1207" s="53"/>
      <c r="H1207" s="54"/>
      <c r="I1207" s="53"/>
      <c r="J1207" s="53"/>
      <c r="K1207" s="53"/>
      <c r="L1207" s="53"/>
      <c r="M1207" s="53"/>
      <c r="N1207" s="144"/>
      <c r="O1207" s="141"/>
      <c r="P1207" s="53"/>
      <c r="Q1207" s="53"/>
      <c r="R1207" s="53"/>
      <c r="S1207" s="89"/>
    </row>
    <row r="1208" spans="2:19" ht="15" customHeight="1" x14ac:dyDescent="0.2">
      <c r="B1208" s="143"/>
      <c r="C1208" s="100" t="str">
        <f>IFERROR(IF(VLOOKUP(B1208,'Job Openings'!$B$5:$I$1005,2,FALSE)=0,"",VLOOKUP(B1208,'Job Openings'!$B$5:$I$1005,2,FALSE)),"")</f>
        <v/>
      </c>
      <c r="D1208" s="100" t="str">
        <f>IFERROR(IF(VLOOKUP(B1208,'Job Openings'!$B$5:$I$1005,3,FALSE)=0,"",VLOOKUP(B1208,'Job Openings'!$B$5:$I$1005,3,FALSE)),"")</f>
        <v/>
      </c>
      <c r="E1208" s="100" t="str">
        <f>IFERROR(IF(VLOOKUP(B1208,'Job Openings'!$B$5:$I$1005,5,FALSE)=0,"",VLOOKUP(B1208,'Job Openings'!$B$5:$I$1005,5,FALSE)),"")</f>
        <v/>
      </c>
      <c r="F1208" s="53"/>
      <c r="G1208" s="53"/>
      <c r="H1208" s="54"/>
      <c r="I1208" s="53"/>
      <c r="J1208" s="53"/>
      <c r="K1208" s="53"/>
      <c r="L1208" s="53"/>
      <c r="M1208" s="53"/>
      <c r="N1208" s="144"/>
      <c r="O1208" s="141"/>
      <c r="P1208" s="53"/>
      <c r="Q1208" s="53"/>
      <c r="R1208" s="53"/>
      <c r="S1208" s="89"/>
    </row>
    <row r="1209" spans="2:19" ht="15" customHeight="1" x14ac:dyDescent="0.2">
      <c r="B1209" s="143"/>
      <c r="C1209" s="100" t="str">
        <f>IFERROR(IF(VLOOKUP(B1209,'Job Openings'!$B$5:$I$1005,2,FALSE)=0,"",VLOOKUP(B1209,'Job Openings'!$B$5:$I$1005,2,FALSE)),"")</f>
        <v/>
      </c>
      <c r="D1209" s="100" t="str">
        <f>IFERROR(IF(VLOOKUP(B1209,'Job Openings'!$B$5:$I$1005,3,FALSE)=0,"",VLOOKUP(B1209,'Job Openings'!$B$5:$I$1005,3,FALSE)),"")</f>
        <v/>
      </c>
      <c r="E1209" s="100" t="str">
        <f>IFERROR(IF(VLOOKUP(B1209,'Job Openings'!$B$5:$I$1005,5,FALSE)=0,"",VLOOKUP(B1209,'Job Openings'!$B$5:$I$1005,5,FALSE)),"")</f>
        <v/>
      </c>
      <c r="F1209" s="53"/>
      <c r="G1209" s="53"/>
      <c r="H1209" s="54"/>
      <c r="I1209" s="53"/>
      <c r="J1209" s="53"/>
      <c r="K1209" s="53"/>
      <c r="L1209" s="53"/>
      <c r="M1209" s="53"/>
      <c r="N1209" s="144"/>
      <c r="O1209" s="141"/>
      <c r="P1209" s="53"/>
      <c r="Q1209" s="53"/>
      <c r="R1209" s="53"/>
      <c r="S1209" s="89"/>
    </row>
    <row r="1210" spans="2:19" ht="15" customHeight="1" x14ac:dyDescent="0.2">
      <c r="B1210" s="143"/>
      <c r="C1210" s="100" t="str">
        <f>IFERROR(IF(VLOOKUP(B1210,'Job Openings'!$B$5:$I$1005,2,FALSE)=0,"",VLOOKUP(B1210,'Job Openings'!$B$5:$I$1005,2,FALSE)),"")</f>
        <v/>
      </c>
      <c r="D1210" s="100" t="str">
        <f>IFERROR(IF(VLOOKUP(B1210,'Job Openings'!$B$5:$I$1005,3,FALSE)=0,"",VLOOKUP(B1210,'Job Openings'!$B$5:$I$1005,3,FALSE)),"")</f>
        <v/>
      </c>
      <c r="E1210" s="100" t="str">
        <f>IFERROR(IF(VLOOKUP(B1210,'Job Openings'!$B$5:$I$1005,5,FALSE)=0,"",VLOOKUP(B1210,'Job Openings'!$B$5:$I$1005,5,FALSE)),"")</f>
        <v/>
      </c>
      <c r="F1210" s="53"/>
      <c r="G1210" s="53"/>
      <c r="H1210" s="54"/>
      <c r="I1210" s="53"/>
      <c r="J1210" s="53"/>
      <c r="K1210" s="53"/>
      <c r="L1210" s="53"/>
      <c r="M1210" s="53"/>
      <c r="N1210" s="144"/>
      <c r="O1210" s="141"/>
      <c r="P1210" s="53"/>
      <c r="Q1210" s="53"/>
      <c r="R1210" s="53"/>
      <c r="S1210" s="89"/>
    </row>
    <row r="1211" spans="2:19" ht="15" customHeight="1" x14ac:dyDescent="0.2">
      <c r="B1211" s="143"/>
      <c r="C1211" s="100" t="str">
        <f>IFERROR(IF(VLOOKUP(B1211,'Job Openings'!$B$5:$I$1005,2,FALSE)=0,"",VLOOKUP(B1211,'Job Openings'!$B$5:$I$1005,2,FALSE)),"")</f>
        <v/>
      </c>
      <c r="D1211" s="100" t="str">
        <f>IFERROR(IF(VLOOKUP(B1211,'Job Openings'!$B$5:$I$1005,3,FALSE)=0,"",VLOOKUP(B1211,'Job Openings'!$B$5:$I$1005,3,FALSE)),"")</f>
        <v/>
      </c>
      <c r="E1211" s="100" t="str">
        <f>IFERROR(IF(VLOOKUP(B1211,'Job Openings'!$B$5:$I$1005,5,FALSE)=0,"",VLOOKUP(B1211,'Job Openings'!$B$5:$I$1005,5,FALSE)),"")</f>
        <v/>
      </c>
      <c r="F1211" s="53"/>
      <c r="G1211" s="53"/>
      <c r="H1211" s="54"/>
      <c r="I1211" s="53"/>
      <c r="J1211" s="53"/>
      <c r="K1211" s="53"/>
      <c r="L1211" s="53"/>
      <c r="M1211" s="53"/>
      <c r="N1211" s="144"/>
      <c r="O1211" s="141"/>
      <c r="P1211" s="53"/>
      <c r="Q1211" s="53"/>
      <c r="R1211" s="53"/>
      <c r="S1211" s="89"/>
    </row>
    <row r="1212" spans="2:19" ht="15" customHeight="1" x14ac:dyDescent="0.2">
      <c r="B1212" s="143"/>
      <c r="C1212" s="100" t="str">
        <f>IFERROR(IF(VLOOKUP(B1212,'Job Openings'!$B$5:$I$1005,2,FALSE)=0,"",VLOOKUP(B1212,'Job Openings'!$B$5:$I$1005,2,FALSE)),"")</f>
        <v/>
      </c>
      <c r="D1212" s="100" t="str">
        <f>IFERROR(IF(VLOOKUP(B1212,'Job Openings'!$B$5:$I$1005,3,FALSE)=0,"",VLOOKUP(B1212,'Job Openings'!$B$5:$I$1005,3,FALSE)),"")</f>
        <v/>
      </c>
      <c r="E1212" s="100" t="str">
        <f>IFERROR(IF(VLOOKUP(B1212,'Job Openings'!$B$5:$I$1005,5,FALSE)=0,"",VLOOKUP(B1212,'Job Openings'!$B$5:$I$1005,5,FALSE)),"")</f>
        <v/>
      </c>
      <c r="F1212" s="53"/>
      <c r="G1212" s="53"/>
      <c r="H1212" s="54"/>
      <c r="I1212" s="53"/>
      <c r="J1212" s="53"/>
      <c r="K1212" s="53"/>
      <c r="L1212" s="53"/>
      <c r="M1212" s="53"/>
      <c r="N1212" s="144"/>
      <c r="O1212" s="141"/>
      <c r="P1212" s="53"/>
      <c r="Q1212" s="53"/>
      <c r="R1212" s="53"/>
      <c r="S1212" s="89"/>
    </row>
    <row r="1213" spans="2:19" ht="15" customHeight="1" x14ac:dyDescent="0.2">
      <c r="B1213" s="143"/>
      <c r="C1213" s="100" t="str">
        <f>IFERROR(IF(VLOOKUP(B1213,'Job Openings'!$B$5:$I$1005,2,FALSE)=0,"",VLOOKUP(B1213,'Job Openings'!$B$5:$I$1005,2,FALSE)),"")</f>
        <v/>
      </c>
      <c r="D1213" s="100" t="str">
        <f>IFERROR(IF(VLOOKUP(B1213,'Job Openings'!$B$5:$I$1005,3,FALSE)=0,"",VLOOKUP(B1213,'Job Openings'!$B$5:$I$1005,3,FALSE)),"")</f>
        <v/>
      </c>
      <c r="E1213" s="100" t="str">
        <f>IFERROR(IF(VLOOKUP(B1213,'Job Openings'!$B$5:$I$1005,5,FALSE)=0,"",VLOOKUP(B1213,'Job Openings'!$B$5:$I$1005,5,FALSE)),"")</f>
        <v/>
      </c>
      <c r="F1213" s="53"/>
      <c r="G1213" s="53"/>
      <c r="H1213" s="54"/>
      <c r="I1213" s="53"/>
      <c r="J1213" s="53"/>
      <c r="K1213" s="53"/>
      <c r="L1213" s="53"/>
      <c r="M1213" s="53"/>
      <c r="N1213" s="144"/>
      <c r="O1213" s="141"/>
      <c r="P1213" s="53"/>
      <c r="Q1213" s="53"/>
      <c r="R1213" s="53"/>
      <c r="S1213" s="89"/>
    </row>
    <row r="1214" spans="2:19" ht="15" customHeight="1" x14ac:dyDescent="0.2">
      <c r="B1214" s="143"/>
      <c r="C1214" s="100" t="str">
        <f>IFERROR(IF(VLOOKUP(B1214,'Job Openings'!$B$5:$I$1005,2,FALSE)=0,"",VLOOKUP(B1214,'Job Openings'!$B$5:$I$1005,2,FALSE)),"")</f>
        <v/>
      </c>
      <c r="D1214" s="100" t="str">
        <f>IFERROR(IF(VLOOKUP(B1214,'Job Openings'!$B$5:$I$1005,3,FALSE)=0,"",VLOOKUP(B1214,'Job Openings'!$B$5:$I$1005,3,FALSE)),"")</f>
        <v/>
      </c>
      <c r="E1214" s="100" t="str">
        <f>IFERROR(IF(VLOOKUP(B1214,'Job Openings'!$B$5:$I$1005,5,FALSE)=0,"",VLOOKUP(B1214,'Job Openings'!$B$5:$I$1005,5,FALSE)),"")</f>
        <v/>
      </c>
      <c r="F1214" s="53"/>
      <c r="G1214" s="53"/>
      <c r="H1214" s="54"/>
      <c r="I1214" s="53"/>
      <c r="J1214" s="53"/>
      <c r="K1214" s="53"/>
      <c r="L1214" s="53"/>
      <c r="M1214" s="53"/>
      <c r="N1214" s="144"/>
      <c r="O1214" s="141"/>
      <c r="P1214" s="53"/>
      <c r="Q1214" s="53"/>
      <c r="R1214" s="53"/>
      <c r="S1214" s="89"/>
    </row>
    <row r="1215" spans="2:19" ht="15" customHeight="1" x14ac:dyDescent="0.2">
      <c r="B1215" s="143"/>
      <c r="C1215" s="100" t="str">
        <f>IFERROR(IF(VLOOKUP(B1215,'Job Openings'!$B$5:$I$1005,2,FALSE)=0,"",VLOOKUP(B1215,'Job Openings'!$B$5:$I$1005,2,FALSE)),"")</f>
        <v/>
      </c>
      <c r="D1215" s="100" t="str">
        <f>IFERROR(IF(VLOOKUP(B1215,'Job Openings'!$B$5:$I$1005,3,FALSE)=0,"",VLOOKUP(B1215,'Job Openings'!$B$5:$I$1005,3,FALSE)),"")</f>
        <v/>
      </c>
      <c r="E1215" s="100" t="str">
        <f>IFERROR(IF(VLOOKUP(B1215,'Job Openings'!$B$5:$I$1005,5,FALSE)=0,"",VLOOKUP(B1215,'Job Openings'!$B$5:$I$1005,5,FALSE)),"")</f>
        <v/>
      </c>
      <c r="F1215" s="53"/>
      <c r="G1215" s="53"/>
      <c r="H1215" s="54"/>
      <c r="I1215" s="53"/>
      <c r="J1215" s="53"/>
      <c r="K1215" s="53"/>
      <c r="L1215" s="53"/>
      <c r="M1215" s="53"/>
      <c r="N1215" s="144"/>
      <c r="O1215" s="141"/>
      <c r="P1215" s="53"/>
      <c r="Q1215" s="53"/>
      <c r="R1215" s="53"/>
      <c r="S1215" s="89"/>
    </row>
    <row r="1216" spans="2:19" ht="15" customHeight="1" x14ac:dyDescent="0.2">
      <c r="B1216" s="143"/>
      <c r="C1216" s="100" t="str">
        <f>IFERROR(IF(VLOOKUP(B1216,'Job Openings'!$B$5:$I$1005,2,FALSE)=0,"",VLOOKUP(B1216,'Job Openings'!$B$5:$I$1005,2,FALSE)),"")</f>
        <v/>
      </c>
      <c r="D1216" s="100" t="str">
        <f>IFERROR(IF(VLOOKUP(B1216,'Job Openings'!$B$5:$I$1005,3,FALSE)=0,"",VLOOKUP(B1216,'Job Openings'!$B$5:$I$1005,3,FALSE)),"")</f>
        <v/>
      </c>
      <c r="E1216" s="100" t="str">
        <f>IFERROR(IF(VLOOKUP(B1216,'Job Openings'!$B$5:$I$1005,5,FALSE)=0,"",VLOOKUP(B1216,'Job Openings'!$B$5:$I$1005,5,FALSE)),"")</f>
        <v/>
      </c>
      <c r="F1216" s="53"/>
      <c r="G1216" s="53"/>
      <c r="H1216" s="54"/>
      <c r="I1216" s="53"/>
      <c r="J1216" s="53"/>
      <c r="K1216" s="53"/>
      <c r="L1216" s="53"/>
      <c r="M1216" s="53"/>
      <c r="N1216" s="144"/>
      <c r="O1216" s="141"/>
      <c r="P1216" s="53"/>
      <c r="Q1216" s="53"/>
      <c r="R1216" s="53"/>
      <c r="S1216" s="89"/>
    </row>
    <row r="1217" spans="2:19" ht="15" customHeight="1" x14ac:dyDescent="0.2">
      <c r="B1217" s="143"/>
      <c r="C1217" s="100" t="str">
        <f>IFERROR(IF(VLOOKUP(B1217,'Job Openings'!$B$5:$I$1005,2,FALSE)=0,"",VLOOKUP(B1217,'Job Openings'!$B$5:$I$1005,2,FALSE)),"")</f>
        <v/>
      </c>
      <c r="D1217" s="100" t="str">
        <f>IFERROR(IF(VLOOKUP(B1217,'Job Openings'!$B$5:$I$1005,3,FALSE)=0,"",VLOOKUP(B1217,'Job Openings'!$B$5:$I$1005,3,FALSE)),"")</f>
        <v/>
      </c>
      <c r="E1217" s="100" t="str">
        <f>IFERROR(IF(VLOOKUP(B1217,'Job Openings'!$B$5:$I$1005,5,FALSE)=0,"",VLOOKUP(B1217,'Job Openings'!$B$5:$I$1005,5,FALSE)),"")</f>
        <v/>
      </c>
      <c r="F1217" s="53"/>
      <c r="G1217" s="53"/>
      <c r="H1217" s="54"/>
      <c r="I1217" s="53"/>
      <c r="J1217" s="53"/>
      <c r="K1217" s="53"/>
      <c r="L1217" s="53"/>
      <c r="M1217" s="53"/>
      <c r="N1217" s="144"/>
      <c r="O1217" s="141"/>
      <c r="P1217" s="53"/>
      <c r="Q1217" s="53"/>
      <c r="R1217" s="53"/>
      <c r="S1217" s="89"/>
    </row>
    <row r="1218" spans="2:19" ht="15" customHeight="1" x14ac:dyDescent="0.2">
      <c r="B1218" s="143"/>
      <c r="C1218" s="100" t="str">
        <f>IFERROR(IF(VLOOKUP(B1218,'Job Openings'!$B$5:$I$1005,2,FALSE)=0,"",VLOOKUP(B1218,'Job Openings'!$B$5:$I$1005,2,FALSE)),"")</f>
        <v/>
      </c>
      <c r="D1218" s="100" t="str">
        <f>IFERROR(IF(VLOOKUP(B1218,'Job Openings'!$B$5:$I$1005,3,FALSE)=0,"",VLOOKUP(B1218,'Job Openings'!$B$5:$I$1005,3,FALSE)),"")</f>
        <v/>
      </c>
      <c r="E1218" s="100" t="str">
        <f>IFERROR(IF(VLOOKUP(B1218,'Job Openings'!$B$5:$I$1005,5,FALSE)=0,"",VLOOKUP(B1218,'Job Openings'!$B$5:$I$1005,5,FALSE)),"")</f>
        <v/>
      </c>
      <c r="F1218" s="53"/>
      <c r="G1218" s="53"/>
      <c r="H1218" s="54"/>
      <c r="I1218" s="53"/>
      <c r="J1218" s="53"/>
      <c r="K1218" s="53"/>
      <c r="L1218" s="53"/>
      <c r="M1218" s="53"/>
      <c r="N1218" s="144"/>
      <c r="O1218" s="141"/>
      <c r="P1218" s="53"/>
      <c r="Q1218" s="53"/>
      <c r="R1218" s="53"/>
      <c r="S1218" s="89"/>
    </row>
    <row r="1219" spans="2:19" ht="15" customHeight="1" x14ac:dyDescent="0.2">
      <c r="B1219" s="143"/>
      <c r="C1219" s="100" t="str">
        <f>IFERROR(IF(VLOOKUP(B1219,'Job Openings'!$B$5:$I$1005,2,FALSE)=0,"",VLOOKUP(B1219,'Job Openings'!$B$5:$I$1005,2,FALSE)),"")</f>
        <v/>
      </c>
      <c r="D1219" s="100" t="str">
        <f>IFERROR(IF(VLOOKUP(B1219,'Job Openings'!$B$5:$I$1005,3,FALSE)=0,"",VLOOKUP(B1219,'Job Openings'!$B$5:$I$1005,3,FALSE)),"")</f>
        <v/>
      </c>
      <c r="E1219" s="100" t="str">
        <f>IFERROR(IF(VLOOKUP(B1219,'Job Openings'!$B$5:$I$1005,5,FALSE)=0,"",VLOOKUP(B1219,'Job Openings'!$B$5:$I$1005,5,FALSE)),"")</f>
        <v/>
      </c>
      <c r="F1219" s="53"/>
      <c r="G1219" s="53"/>
      <c r="H1219" s="54"/>
      <c r="I1219" s="53"/>
      <c r="J1219" s="53"/>
      <c r="K1219" s="53"/>
      <c r="L1219" s="53"/>
      <c r="M1219" s="53"/>
      <c r="N1219" s="144"/>
      <c r="O1219" s="141"/>
      <c r="P1219" s="53"/>
      <c r="Q1219" s="53"/>
      <c r="R1219" s="53"/>
      <c r="S1219" s="89"/>
    </row>
    <row r="1220" spans="2:19" ht="15" customHeight="1" x14ac:dyDescent="0.2">
      <c r="B1220" s="143"/>
      <c r="C1220" s="100" t="str">
        <f>IFERROR(IF(VLOOKUP(B1220,'Job Openings'!$B$5:$I$1005,2,FALSE)=0,"",VLOOKUP(B1220,'Job Openings'!$B$5:$I$1005,2,FALSE)),"")</f>
        <v/>
      </c>
      <c r="D1220" s="100" t="str">
        <f>IFERROR(IF(VLOOKUP(B1220,'Job Openings'!$B$5:$I$1005,3,FALSE)=0,"",VLOOKUP(B1220,'Job Openings'!$B$5:$I$1005,3,FALSE)),"")</f>
        <v/>
      </c>
      <c r="E1220" s="100" t="str">
        <f>IFERROR(IF(VLOOKUP(B1220,'Job Openings'!$B$5:$I$1005,5,FALSE)=0,"",VLOOKUP(B1220,'Job Openings'!$B$5:$I$1005,5,FALSE)),"")</f>
        <v/>
      </c>
      <c r="F1220" s="53"/>
      <c r="G1220" s="53"/>
      <c r="H1220" s="54"/>
      <c r="I1220" s="53"/>
      <c r="J1220" s="53"/>
      <c r="K1220" s="53"/>
      <c r="L1220" s="53"/>
      <c r="M1220" s="53"/>
      <c r="N1220" s="144"/>
      <c r="O1220" s="141"/>
      <c r="P1220" s="53"/>
      <c r="Q1220" s="53"/>
      <c r="R1220" s="53"/>
      <c r="S1220" s="89"/>
    </row>
    <row r="1221" spans="2:19" ht="15" customHeight="1" x14ac:dyDescent="0.2">
      <c r="B1221" s="143"/>
      <c r="C1221" s="100" t="str">
        <f>IFERROR(IF(VLOOKUP(B1221,'Job Openings'!$B$5:$I$1005,2,FALSE)=0,"",VLOOKUP(B1221,'Job Openings'!$B$5:$I$1005,2,FALSE)),"")</f>
        <v/>
      </c>
      <c r="D1221" s="100" t="str">
        <f>IFERROR(IF(VLOOKUP(B1221,'Job Openings'!$B$5:$I$1005,3,FALSE)=0,"",VLOOKUP(B1221,'Job Openings'!$B$5:$I$1005,3,FALSE)),"")</f>
        <v/>
      </c>
      <c r="E1221" s="100" t="str">
        <f>IFERROR(IF(VLOOKUP(B1221,'Job Openings'!$B$5:$I$1005,5,FALSE)=0,"",VLOOKUP(B1221,'Job Openings'!$B$5:$I$1005,5,FALSE)),"")</f>
        <v/>
      </c>
      <c r="F1221" s="53"/>
      <c r="G1221" s="53"/>
      <c r="H1221" s="54"/>
      <c r="I1221" s="53"/>
      <c r="J1221" s="53"/>
      <c r="K1221" s="53"/>
      <c r="L1221" s="53"/>
      <c r="M1221" s="53"/>
      <c r="N1221" s="144"/>
      <c r="O1221" s="141"/>
      <c r="P1221" s="53"/>
      <c r="Q1221" s="53"/>
      <c r="R1221" s="53"/>
      <c r="S1221" s="89"/>
    </row>
    <row r="1222" spans="2:19" ht="15" customHeight="1" x14ac:dyDescent="0.2">
      <c r="B1222" s="143"/>
      <c r="C1222" s="100" t="str">
        <f>IFERROR(IF(VLOOKUP(B1222,'Job Openings'!$B$5:$I$1005,2,FALSE)=0,"",VLOOKUP(B1222,'Job Openings'!$B$5:$I$1005,2,FALSE)),"")</f>
        <v/>
      </c>
      <c r="D1222" s="100" t="str">
        <f>IFERROR(IF(VLOOKUP(B1222,'Job Openings'!$B$5:$I$1005,3,FALSE)=0,"",VLOOKUP(B1222,'Job Openings'!$B$5:$I$1005,3,FALSE)),"")</f>
        <v/>
      </c>
      <c r="E1222" s="100" t="str">
        <f>IFERROR(IF(VLOOKUP(B1222,'Job Openings'!$B$5:$I$1005,5,FALSE)=0,"",VLOOKUP(B1222,'Job Openings'!$B$5:$I$1005,5,FALSE)),"")</f>
        <v/>
      </c>
      <c r="F1222" s="53"/>
      <c r="G1222" s="53"/>
      <c r="H1222" s="54"/>
      <c r="I1222" s="53"/>
      <c r="J1222" s="53"/>
      <c r="K1222" s="53"/>
      <c r="L1222" s="53"/>
      <c r="M1222" s="53"/>
      <c r="N1222" s="144"/>
      <c r="O1222" s="141"/>
      <c r="P1222" s="53"/>
      <c r="Q1222" s="53"/>
      <c r="R1222" s="53"/>
      <c r="S1222" s="89"/>
    </row>
    <row r="1223" spans="2:19" ht="15" customHeight="1" x14ac:dyDescent="0.2">
      <c r="B1223" s="143"/>
      <c r="C1223" s="100" t="str">
        <f>IFERROR(IF(VLOOKUP(B1223,'Job Openings'!$B$5:$I$1005,2,FALSE)=0,"",VLOOKUP(B1223,'Job Openings'!$B$5:$I$1005,2,FALSE)),"")</f>
        <v/>
      </c>
      <c r="D1223" s="100" t="str">
        <f>IFERROR(IF(VLOOKUP(B1223,'Job Openings'!$B$5:$I$1005,3,FALSE)=0,"",VLOOKUP(B1223,'Job Openings'!$B$5:$I$1005,3,FALSE)),"")</f>
        <v/>
      </c>
      <c r="E1223" s="100" t="str">
        <f>IFERROR(IF(VLOOKUP(B1223,'Job Openings'!$B$5:$I$1005,5,FALSE)=0,"",VLOOKUP(B1223,'Job Openings'!$B$5:$I$1005,5,FALSE)),"")</f>
        <v/>
      </c>
      <c r="F1223" s="53"/>
      <c r="G1223" s="53"/>
      <c r="H1223" s="54"/>
      <c r="I1223" s="53"/>
      <c r="J1223" s="53"/>
      <c r="K1223" s="53"/>
      <c r="L1223" s="53"/>
      <c r="M1223" s="53"/>
      <c r="N1223" s="144"/>
      <c r="O1223" s="141"/>
      <c r="P1223" s="53"/>
      <c r="Q1223" s="53"/>
      <c r="R1223" s="53"/>
      <c r="S1223" s="89"/>
    </row>
    <row r="1224" spans="2:19" ht="15" customHeight="1" x14ac:dyDescent="0.2">
      <c r="B1224" s="143"/>
      <c r="C1224" s="100" t="str">
        <f>IFERROR(IF(VLOOKUP(B1224,'Job Openings'!$B$5:$I$1005,2,FALSE)=0,"",VLOOKUP(B1224,'Job Openings'!$B$5:$I$1005,2,FALSE)),"")</f>
        <v/>
      </c>
      <c r="D1224" s="100" t="str">
        <f>IFERROR(IF(VLOOKUP(B1224,'Job Openings'!$B$5:$I$1005,3,FALSE)=0,"",VLOOKUP(B1224,'Job Openings'!$B$5:$I$1005,3,FALSE)),"")</f>
        <v/>
      </c>
      <c r="E1224" s="100" t="str">
        <f>IFERROR(IF(VLOOKUP(B1224,'Job Openings'!$B$5:$I$1005,5,FALSE)=0,"",VLOOKUP(B1224,'Job Openings'!$B$5:$I$1005,5,FALSE)),"")</f>
        <v/>
      </c>
      <c r="F1224" s="53"/>
      <c r="G1224" s="53"/>
      <c r="H1224" s="54"/>
      <c r="I1224" s="53"/>
      <c r="J1224" s="53"/>
      <c r="K1224" s="53"/>
      <c r="L1224" s="53"/>
      <c r="M1224" s="53"/>
      <c r="N1224" s="144"/>
      <c r="O1224" s="141"/>
      <c r="P1224" s="53"/>
      <c r="Q1224" s="53"/>
      <c r="R1224" s="53"/>
      <c r="S1224" s="89"/>
    </row>
    <row r="1225" spans="2:19" ht="15" customHeight="1" x14ac:dyDescent="0.2">
      <c r="B1225" s="143"/>
      <c r="C1225" s="100" t="str">
        <f>IFERROR(IF(VLOOKUP(B1225,'Job Openings'!$B$5:$I$1005,2,FALSE)=0,"",VLOOKUP(B1225,'Job Openings'!$B$5:$I$1005,2,FALSE)),"")</f>
        <v/>
      </c>
      <c r="D1225" s="100" t="str">
        <f>IFERROR(IF(VLOOKUP(B1225,'Job Openings'!$B$5:$I$1005,3,FALSE)=0,"",VLOOKUP(B1225,'Job Openings'!$B$5:$I$1005,3,FALSE)),"")</f>
        <v/>
      </c>
      <c r="E1225" s="100" t="str">
        <f>IFERROR(IF(VLOOKUP(B1225,'Job Openings'!$B$5:$I$1005,5,FALSE)=0,"",VLOOKUP(B1225,'Job Openings'!$B$5:$I$1005,5,FALSE)),"")</f>
        <v/>
      </c>
      <c r="F1225" s="53"/>
      <c r="G1225" s="53"/>
      <c r="H1225" s="54"/>
      <c r="I1225" s="53"/>
      <c r="J1225" s="53"/>
      <c r="K1225" s="53"/>
      <c r="L1225" s="53"/>
      <c r="M1225" s="53"/>
      <c r="N1225" s="144"/>
      <c r="O1225" s="141"/>
      <c r="P1225" s="53"/>
      <c r="Q1225" s="53"/>
      <c r="R1225" s="53"/>
      <c r="S1225" s="89"/>
    </row>
    <row r="1226" spans="2:19" ht="15" customHeight="1" x14ac:dyDescent="0.2">
      <c r="B1226" s="143"/>
      <c r="C1226" s="100" t="str">
        <f>IFERROR(IF(VLOOKUP(B1226,'Job Openings'!$B$5:$I$1005,2,FALSE)=0,"",VLOOKUP(B1226,'Job Openings'!$B$5:$I$1005,2,FALSE)),"")</f>
        <v/>
      </c>
      <c r="D1226" s="100" t="str">
        <f>IFERROR(IF(VLOOKUP(B1226,'Job Openings'!$B$5:$I$1005,3,FALSE)=0,"",VLOOKUP(B1226,'Job Openings'!$B$5:$I$1005,3,FALSE)),"")</f>
        <v/>
      </c>
      <c r="E1226" s="100" t="str">
        <f>IFERROR(IF(VLOOKUP(B1226,'Job Openings'!$B$5:$I$1005,5,FALSE)=0,"",VLOOKUP(B1226,'Job Openings'!$B$5:$I$1005,5,FALSE)),"")</f>
        <v/>
      </c>
      <c r="F1226" s="53"/>
      <c r="G1226" s="53"/>
      <c r="H1226" s="54"/>
      <c r="I1226" s="53"/>
      <c r="J1226" s="53"/>
      <c r="K1226" s="53"/>
      <c r="L1226" s="53"/>
      <c r="M1226" s="53"/>
      <c r="N1226" s="144"/>
      <c r="O1226" s="141"/>
      <c r="P1226" s="53"/>
      <c r="Q1226" s="53"/>
      <c r="R1226" s="53"/>
      <c r="S1226" s="89"/>
    </row>
    <row r="1227" spans="2:19" ht="15" customHeight="1" x14ac:dyDescent="0.2">
      <c r="B1227" s="143"/>
      <c r="C1227" s="100" t="str">
        <f>IFERROR(IF(VLOOKUP(B1227,'Job Openings'!$B$5:$I$1005,2,FALSE)=0,"",VLOOKUP(B1227,'Job Openings'!$B$5:$I$1005,2,FALSE)),"")</f>
        <v/>
      </c>
      <c r="D1227" s="100" t="str">
        <f>IFERROR(IF(VLOOKUP(B1227,'Job Openings'!$B$5:$I$1005,3,FALSE)=0,"",VLOOKUP(B1227,'Job Openings'!$B$5:$I$1005,3,FALSE)),"")</f>
        <v/>
      </c>
      <c r="E1227" s="100" t="str">
        <f>IFERROR(IF(VLOOKUP(B1227,'Job Openings'!$B$5:$I$1005,5,FALSE)=0,"",VLOOKUP(B1227,'Job Openings'!$B$5:$I$1005,5,FALSE)),"")</f>
        <v/>
      </c>
      <c r="F1227" s="53"/>
      <c r="G1227" s="53"/>
      <c r="H1227" s="54"/>
      <c r="I1227" s="53"/>
      <c r="J1227" s="53"/>
      <c r="K1227" s="53"/>
      <c r="L1227" s="53"/>
      <c r="M1227" s="53"/>
      <c r="N1227" s="144"/>
      <c r="O1227" s="141"/>
      <c r="P1227" s="53"/>
      <c r="Q1227" s="53"/>
      <c r="R1227" s="53"/>
      <c r="S1227" s="89"/>
    </row>
    <row r="1228" spans="2:19" ht="15" customHeight="1" x14ac:dyDescent="0.2">
      <c r="B1228" s="143"/>
      <c r="C1228" s="100" t="str">
        <f>IFERROR(IF(VLOOKUP(B1228,'Job Openings'!$B$5:$I$1005,2,FALSE)=0,"",VLOOKUP(B1228,'Job Openings'!$B$5:$I$1005,2,FALSE)),"")</f>
        <v/>
      </c>
      <c r="D1228" s="100" t="str">
        <f>IFERROR(IF(VLOOKUP(B1228,'Job Openings'!$B$5:$I$1005,3,FALSE)=0,"",VLOOKUP(B1228,'Job Openings'!$B$5:$I$1005,3,FALSE)),"")</f>
        <v/>
      </c>
      <c r="E1228" s="100" t="str">
        <f>IFERROR(IF(VLOOKUP(B1228,'Job Openings'!$B$5:$I$1005,5,FALSE)=0,"",VLOOKUP(B1228,'Job Openings'!$B$5:$I$1005,5,FALSE)),"")</f>
        <v/>
      </c>
      <c r="F1228" s="53"/>
      <c r="G1228" s="53"/>
      <c r="H1228" s="54"/>
      <c r="I1228" s="53"/>
      <c r="J1228" s="53"/>
      <c r="K1228" s="53"/>
      <c r="L1228" s="53"/>
      <c r="M1228" s="53"/>
      <c r="N1228" s="144"/>
      <c r="O1228" s="141"/>
      <c r="P1228" s="53"/>
      <c r="Q1228" s="53"/>
      <c r="R1228" s="53"/>
      <c r="S1228" s="89"/>
    </row>
    <row r="1229" spans="2:19" ht="15" customHeight="1" x14ac:dyDescent="0.2">
      <c r="B1229" s="143"/>
      <c r="C1229" s="100" t="str">
        <f>IFERROR(IF(VLOOKUP(B1229,'Job Openings'!$B$5:$I$1005,2,FALSE)=0,"",VLOOKUP(B1229,'Job Openings'!$B$5:$I$1005,2,FALSE)),"")</f>
        <v/>
      </c>
      <c r="D1229" s="100" t="str">
        <f>IFERROR(IF(VLOOKUP(B1229,'Job Openings'!$B$5:$I$1005,3,FALSE)=0,"",VLOOKUP(B1229,'Job Openings'!$B$5:$I$1005,3,FALSE)),"")</f>
        <v/>
      </c>
      <c r="E1229" s="100" t="str">
        <f>IFERROR(IF(VLOOKUP(B1229,'Job Openings'!$B$5:$I$1005,5,FALSE)=0,"",VLOOKUP(B1229,'Job Openings'!$B$5:$I$1005,5,FALSE)),"")</f>
        <v/>
      </c>
      <c r="F1229" s="53"/>
      <c r="G1229" s="53"/>
      <c r="H1229" s="54"/>
      <c r="I1229" s="53"/>
      <c r="J1229" s="53"/>
      <c r="K1229" s="53"/>
      <c r="L1229" s="53"/>
      <c r="M1229" s="53"/>
      <c r="N1229" s="144"/>
      <c r="O1229" s="141"/>
      <c r="P1229" s="53"/>
      <c r="Q1229" s="53"/>
      <c r="R1229" s="53"/>
      <c r="S1229" s="89"/>
    </row>
    <row r="1230" spans="2:19" ht="15" customHeight="1" x14ac:dyDescent="0.2">
      <c r="B1230" s="143"/>
      <c r="C1230" s="100" t="str">
        <f>IFERROR(IF(VLOOKUP(B1230,'Job Openings'!$B$5:$I$1005,2,FALSE)=0,"",VLOOKUP(B1230,'Job Openings'!$B$5:$I$1005,2,FALSE)),"")</f>
        <v/>
      </c>
      <c r="D1230" s="100" t="str">
        <f>IFERROR(IF(VLOOKUP(B1230,'Job Openings'!$B$5:$I$1005,3,FALSE)=0,"",VLOOKUP(B1230,'Job Openings'!$B$5:$I$1005,3,FALSE)),"")</f>
        <v/>
      </c>
      <c r="E1230" s="100" t="str">
        <f>IFERROR(IF(VLOOKUP(B1230,'Job Openings'!$B$5:$I$1005,5,FALSE)=0,"",VLOOKUP(B1230,'Job Openings'!$B$5:$I$1005,5,FALSE)),"")</f>
        <v/>
      </c>
      <c r="F1230" s="53"/>
      <c r="G1230" s="53"/>
      <c r="H1230" s="54"/>
      <c r="I1230" s="53"/>
      <c r="J1230" s="53"/>
      <c r="K1230" s="53"/>
      <c r="L1230" s="53"/>
      <c r="M1230" s="53"/>
      <c r="N1230" s="144"/>
      <c r="O1230" s="141"/>
      <c r="P1230" s="53"/>
      <c r="Q1230" s="53"/>
      <c r="R1230" s="53"/>
      <c r="S1230" s="89"/>
    </row>
    <row r="1231" spans="2:19" ht="15" customHeight="1" x14ac:dyDescent="0.2">
      <c r="B1231" s="143"/>
      <c r="C1231" s="100" t="str">
        <f>IFERROR(IF(VLOOKUP(B1231,'Job Openings'!$B$5:$I$1005,2,FALSE)=0,"",VLOOKUP(B1231,'Job Openings'!$B$5:$I$1005,2,FALSE)),"")</f>
        <v/>
      </c>
      <c r="D1231" s="100" t="str">
        <f>IFERROR(IF(VLOOKUP(B1231,'Job Openings'!$B$5:$I$1005,3,FALSE)=0,"",VLOOKUP(B1231,'Job Openings'!$B$5:$I$1005,3,FALSE)),"")</f>
        <v/>
      </c>
      <c r="E1231" s="100" t="str">
        <f>IFERROR(IF(VLOOKUP(B1231,'Job Openings'!$B$5:$I$1005,5,FALSE)=0,"",VLOOKUP(B1231,'Job Openings'!$B$5:$I$1005,5,FALSE)),"")</f>
        <v/>
      </c>
      <c r="F1231" s="53"/>
      <c r="G1231" s="53"/>
      <c r="H1231" s="54"/>
      <c r="I1231" s="53"/>
      <c r="J1231" s="53"/>
      <c r="K1231" s="53"/>
      <c r="L1231" s="53"/>
      <c r="M1231" s="53"/>
      <c r="N1231" s="144"/>
      <c r="O1231" s="141"/>
      <c r="P1231" s="53"/>
      <c r="Q1231" s="53"/>
      <c r="R1231" s="53"/>
      <c r="S1231" s="89"/>
    </row>
    <row r="1232" spans="2:19" ht="15" customHeight="1" x14ac:dyDescent="0.2">
      <c r="B1232" s="143"/>
      <c r="C1232" s="100" t="str">
        <f>IFERROR(IF(VLOOKUP(B1232,'Job Openings'!$B$5:$I$1005,2,FALSE)=0,"",VLOOKUP(B1232,'Job Openings'!$B$5:$I$1005,2,FALSE)),"")</f>
        <v/>
      </c>
      <c r="D1232" s="100" t="str">
        <f>IFERROR(IF(VLOOKUP(B1232,'Job Openings'!$B$5:$I$1005,3,FALSE)=0,"",VLOOKUP(B1232,'Job Openings'!$B$5:$I$1005,3,FALSE)),"")</f>
        <v/>
      </c>
      <c r="E1232" s="100" t="str">
        <f>IFERROR(IF(VLOOKUP(B1232,'Job Openings'!$B$5:$I$1005,5,FALSE)=0,"",VLOOKUP(B1232,'Job Openings'!$B$5:$I$1005,5,FALSE)),"")</f>
        <v/>
      </c>
      <c r="F1232" s="53"/>
      <c r="G1232" s="53"/>
      <c r="H1232" s="54"/>
      <c r="I1232" s="53"/>
      <c r="J1232" s="53"/>
      <c r="K1232" s="53"/>
      <c r="L1232" s="53"/>
      <c r="M1232" s="53"/>
      <c r="N1232" s="144"/>
      <c r="O1232" s="141"/>
      <c r="P1232" s="53"/>
      <c r="Q1232" s="53"/>
      <c r="R1232" s="53"/>
      <c r="S1232" s="89"/>
    </row>
    <row r="1233" spans="2:19" ht="15" customHeight="1" x14ac:dyDescent="0.2">
      <c r="B1233" s="143"/>
      <c r="C1233" s="100" t="str">
        <f>IFERROR(IF(VLOOKUP(B1233,'Job Openings'!$B$5:$I$1005,2,FALSE)=0,"",VLOOKUP(B1233,'Job Openings'!$B$5:$I$1005,2,FALSE)),"")</f>
        <v/>
      </c>
      <c r="D1233" s="100" t="str">
        <f>IFERROR(IF(VLOOKUP(B1233,'Job Openings'!$B$5:$I$1005,3,FALSE)=0,"",VLOOKUP(B1233,'Job Openings'!$B$5:$I$1005,3,FALSE)),"")</f>
        <v/>
      </c>
      <c r="E1233" s="100" t="str">
        <f>IFERROR(IF(VLOOKUP(B1233,'Job Openings'!$B$5:$I$1005,5,FALSE)=0,"",VLOOKUP(B1233,'Job Openings'!$B$5:$I$1005,5,FALSE)),"")</f>
        <v/>
      </c>
      <c r="F1233" s="53"/>
      <c r="G1233" s="53"/>
      <c r="H1233" s="54"/>
      <c r="I1233" s="53"/>
      <c r="J1233" s="53"/>
      <c r="K1233" s="53"/>
      <c r="L1233" s="53"/>
      <c r="M1233" s="53"/>
      <c r="N1233" s="144"/>
      <c r="O1233" s="141"/>
      <c r="P1233" s="53"/>
      <c r="Q1233" s="53"/>
      <c r="R1233" s="53"/>
      <c r="S1233" s="89"/>
    </row>
    <row r="1234" spans="2:19" ht="15" customHeight="1" x14ac:dyDescent="0.2">
      <c r="B1234" s="143"/>
      <c r="C1234" s="100" t="str">
        <f>IFERROR(IF(VLOOKUP(B1234,'Job Openings'!$B$5:$I$1005,2,FALSE)=0,"",VLOOKUP(B1234,'Job Openings'!$B$5:$I$1005,2,FALSE)),"")</f>
        <v/>
      </c>
      <c r="D1234" s="100" t="str">
        <f>IFERROR(IF(VLOOKUP(B1234,'Job Openings'!$B$5:$I$1005,3,FALSE)=0,"",VLOOKUP(B1234,'Job Openings'!$B$5:$I$1005,3,FALSE)),"")</f>
        <v/>
      </c>
      <c r="E1234" s="100" t="str">
        <f>IFERROR(IF(VLOOKUP(B1234,'Job Openings'!$B$5:$I$1005,5,FALSE)=0,"",VLOOKUP(B1234,'Job Openings'!$B$5:$I$1005,5,FALSE)),"")</f>
        <v/>
      </c>
      <c r="F1234" s="53"/>
      <c r="G1234" s="53"/>
      <c r="H1234" s="54"/>
      <c r="I1234" s="53"/>
      <c r="J1234" s="53"/>
      <c r="K1234" s="53"/>
      <c r="L1234" s="53"/>
      <c r="M1234" s="53"/>
      <c r="N1234" s="144"/>
      <c r="O1234" s="141"/>
      <c r="P1234" s="53"/>
      <c r="Q1234" s="53"/>
      <c r="R1234" s="53"/>
      <c r="S1234" s="89"/>
    </row>
    <row r="1235" spans="2:19" ht="15" customHeight="1" x14ac:dyDescent="0.2">
      <c r="B1235" s="143"/>
      <c r="C1235" s="100" t="str">
        <f>IFERROR(IF(VLOOKUP(B1235,'Job Openings'!$B$5:$I$1005,2,FALSE)=0,"",VLOOKUP(B1235,'Job Openings'!$B$5:$I$1005,2,FALSE)),"")</f>
        <v/>
      </c>
      <c r="D1235" s="100" t="str">
        <f>IFERROR(IF(VLOOKUP(B1235,'Job Openings'!$B$5:$I$1005,3,FALSE)=0,"",VLOOKUP(B1235,'Job Openings'!$B$5:$I$1005,3,FALSE)),"")</f>
        <v/>
      </c>
      <c r="E1235" s="100" t="str">
        <f>IFERROR(IF(VLOOKUP(B1235,'Job Openings'!$B$5:$I$1005,5,FALSE)=0,"",VLOOKUP(B1235,'Job Openings'!$B$5:$I$1005,5,FALSE)),"")</f>
        <v/>
      </c>
      <c r="F1235" s="53"/>
      <c r="G1235" s="53"/>
      <c r="H1235" s="54"/>
      <c r="I1235" s="53"/>
      <c r="J1235" s="53"/>
      <c r="K1235" s="53"/>
      <c r="L1235" s="53"/>
      <c r="M1235" s="53"/>
      <c r="N1235" s="144"/>
      <c r="O1235" s="141"/>
      <c r="P1235" s="53"/>
      <c r="Q1235" s="53"/>
      <c r="R1235" s="53"/>
      <c r="S1235" s="89"/>
    </row>
    <row r="1236" spans="2:19" ht="15" customHeight="1" x14ac:dyDescent="0.2">
      <c r="B1236" s="143"/>
      <c r="C1236" s="100" t="str">
        <f>IFERROR(IF(VLOOKUP(B1236,'Job Openings'!$B$5:$I$1005,2,FALSE)=0,"",VLOOKUP(B1236,'Job Openings'!$B$5:$I$1005,2,FALSE)),"")</f>
        <v/>
      </c>
      <c r="D1236" s="100" t="str">
        <f>IFERROR(IF(VLOOKUP(B1236,'Job Openings'!$B$5:$I$1005,3,FALSE)=0,"",VLOOKUP(B1236,'Job Openings'!$B$5:$I$1005,3,FALSE)),"")</f>
        <v/>
      </c>
      <c r="E1236" s="100" t="str">
        <f>IFERROR(IF(VLOOKUP(B1236,'Job Openings'!$B$5:$I$1005,5,FALSE)=0,"",VLOOKUP(B1236,'Job Openings'!$B$5:$I$1005,5,FALSE)),"")</f>
        <v/>
      </c>
      <c r="F1236" s="53"/>
      <c r="G1236" s="53"/>
      <c r="H1236" s="54"/>
      <c r="I1236" s="53"/>
      <c r="J1236" s="53"/>
      <c r="K1236" s="53"/>
      <c r="L1236" s="53"/>
      <c r="M1236" s="53"/>
      <c r="N1236" s="144"/>
      <c r="O1236" s="141"/>
      <c r="P1236" s="53"/>
      <c r="Q1236" s="53"/>
      <c r="R1236" s="53"/>
      <c r="S1236" s="89"/>
    </row>
    <row r="1237" spans="2:19" ht="15" customHeight="1" x14ac:dyDescent="0.2">
      <c r="B1237" s="143"/>
      <c r="C1237" s="100" t="str">
        <f>IFERROR(IF(VLOOKUP(B1237,'Job Openings'!$B$5:$I$1005,2,FALSE)=0,"",VLOOKUP(B1237,'Job Openings'!$B$5:$I$1005,2,FALSE)),"")</f>
        <v/>
      </c>
      <c r="D1237" s="100" t="str">
        <f>IFERROR(IF(VLOOKUP(B1237,'Job Openings'!$B$5:$I$1005,3,FALSE)=0,"",VLOOKUP(B1237,'Job Openings'!$B$5:$I$1005,3,FALSE)),"")</f>
        <v/>
      </c>
      <c r="E1237" s="100" t="str">
        <f>IFERROR(IF(VLOOKUP(B1237,'Job Openings'!$B$5:$I$1005,5,FALSE)=0,"",VLOOKUP(B1237,'Job Openings'!$B$5:$I$1005,5,FALSE)),"")</f>
        <v/>
      </c>
      <c r="F1237" s="53"/>
      <c r="G1237" s="53"/>
      <c r="H1237" s="54"/>
      <c r="I1237" s="53"/>
      <c r="J1237" s="53"/>
      <c r="K1237" s="53"/>
      <c r="L1237" s="53"/>
      <c r="M1237" s="53"/>
      <c r="N1237" s="144"/>
      <c r="O1237" s="141"/>
      <c r="P1237" s="53"/>
      <c r="Q1237" s="53"/>
      <c r="R1237" s="53"/>
      <c r="S1237" s="89"/>
    </row>
    <row r="1238" spans="2:19" ht="15" customHeight="1" x14ac:dyDescent="0.2">
      <c r="B1238" s="143"/>
      <c r="C1238" s="100" t="str">
        <f>IFERROR(IF(VLOOKUP(B1238,'Job Openings'!$B$5:$I$1005,2,FALSE)=0,"",VLOOKUP(B1238,'Job Openings'!$B$5:$I$1005,2,FALSE)),"")</f>
        <v/>
      </c>
      <c r="D1238" s="100" t="str">
        <f>IFERROR(IF(VLOOKUP(B1238,'Job Openings'!$B$5:$I$1005,3,FALSE)=0,"",VLOOKUP(B1238,'Job Openings'!$B$5:$I$1005,3,FALSE)),"")</f>
        <v/>
      </c>
      <c r="E1238" s="100" t="str">
        <f>IFERROR(IF(VLOOKUP(B1238,'Job Openings'!$B$5:$I$1005,5,FALSE)=0,"",VLOOKUP(B1238,'Job Openings'!$B$5:$I$1005,5,FALSE)),"")</f>
        <v/>
      </c>
      <c r="F1238" s="53"/>
      <c r="G1238" s="53"/>
      <c r="H1238" s="54"/>
      <c r="I1238" s="53"/>
      <c r="J1238" s="53"/>
      <c r="K1238" s="53"/>
      <c r="L1238" s="53"/>
      <c r="M1238" s="53"/>
      <c r="N1238" s="144"/>
      <c r="O1238" s="141"/>
      <c r="P1238" s="53"/>
      <c r="Q1238" s="53"/>
      <c r="R1238" s="53"/>
      <c r="S1238" s="89"/>
    </row>
    <row r="1239" spans="2:19" ht="15" customHeight="1" x14ac:dyDescent="0.2">
      <c r="B1239" s="143"/>
      <c r="C1239" s="100" t="str">
        <f>IFERROR(IF(VLOOKUP(B1239,'Job Openings'!$B$5:$I$1005,2,FALSE)=0,"",VLOOKUP(B1239,'Job Openings'!$B$5:$I$1005,2,FALSE)),"")</f>
        <v/>
      </c>
      <c r="D1239" s="100" t="str">
        <f>IFERROR(IF(VLOOKUP(B1239,'Job Openings'!$B$5:$I$1005,3,FALSE)=0,"",VLOOKUP(B1239,'Job Openings'!$B$5:$I$1005,3,FALSE)),"")</f>
        <v/>
      </c>
      <c r="E1239" s="100" t="str">
        <f>IFERROR(IF(VLOOKUP(B1239,'Job Openings'!$B$5:$I$1005,5,FALSE)=0,"",VLOOKUP(B1239,'Job Openings'!$B$5:$I$1005,5,FALSE)),"")</f>
        <v/>
      </c>
      <c r="F1239" s="53"/>
      <c r="G1239" s="53"/>
      <c r="H1239" s="54"/>
      <c r="I1239" s="53"/>
      <c r="J1239" s="53"/>
      <c r="K1239" s="53"/>
      <c r="L1239" s="53"/>
      <c r="M1239" s="53"/>
      <c r="N1239" s="144"/>
      <c r="O1239" s="141"/>
      <c r="P1239" s="53"/>
      <c r="Q1239" s="53"/>
      <c r="R1239" s="53"/>
      <c r="S1239" s="89"/>
    </row>
    <row r="1240" spans="2:19" ht="15" customHeight="1" x14ac:dyDescent="0.2">
      <c r="B1240" s="143"/>
      <c r="C1240" s="100" t="str">
        <f>IFERROR(IF(VLOOKUP(B1240,'Job Openings'!$B$5:$I$1005,2,FALSE)=0,"",VLOOKUP(B1240,'Job Openings'!$B$5:$I$1005,2,FALSE)),"")</f>
        <v/>
      </c>
      <c r="D1240" s="100" t="str">
        <f>IFERROR(IF(VLOOKUP(B1240,'Job Openings'!$B$5:$I$1005,3,FALSE)=0,"",VLOOKUP(B1240,'Job Openings'!$B$5:$I$1005,3,FALSE)),"")</f>
        <v/>
      </c>
      <c r="E1240" s="100" t="str">
        <f>IFERROR(IF(VLOOKUP(B1240,'Job Openings'!$B$5:$I$1005,5,FALSE)=0,"",VLOOKUP(B1240,'Job Openings'!$B$5:$I$1005,5,FALSE)),"")</f>
        <v/>
      </c>
      <c r="F1240" s="53"/>
      <c r="G1240" s="53"/>
      <c r="H1240" s="54"/>
      <c r="I1240" s="53"/>
      <c r="J1240" s="53"/>
      <c r="K1240" s="53"/>
      <c r="L1240" s="53"/>
      <c r="M1240" s="53"/>
      <c r="N1240" s="144"/>
      <c r="O1240" s="141"/>
      <c r="P1240" s="53"/>
      <c r="Q1240" s="53"/>
      <c r="R1240" s="53"/>
      <c r="S1240" s="89"/>
    </row>
    <row r="1241" spans="2:19" ht="15" customHeight="1" x14ac:dyDescent="0.2">
      <c r="B1241" s="143"/>
      <c r="C1241" s="100" t="str">
        <f>IFERROR(IF(VLOOKUP(B1241,'Job Openings'!$B$5:$I$1005,2,FALSE)=0,"",VLOOKUP(B1241,'Job Openings'!$B$5:$I$1005,2,FALSE)),"")</f>
        <v/>
      </c>
      <c r="D1241" s="100" t="str">
        <f>IFERROR(IF(VLOOKUP(B1241,'Job Openings'!$B$5:$I$1005,3,FALSE)=0,"",VLOOKUP(B1241,'Job Openings'!$B$5:$I$1005,3,FALSE)),"")</f>
        <v/>
      </c>
      <c r="E1241" s="100" t="str">
        <f>IFERROR(IF(VLOOKUP(B1241,'Job Openings'!$B$5:$I$1005,5,FALSE)=0,"",VLOOKUP(B1241,'Job Openings'!$B$5:$I$1005,5,FALSE)),"")</f>
        <v/>
      </c>
      <c r="F1241" s="53"/>
      <c r="G1241" s="53"/>
      <c r="H1241" s="54"/>
      <c r="I1241" s="53"/>
      <c r="J1241" s="53"/>
      <c r="K1241" s="53"/>
      <c r="L1241" s="53"/>
      <c r="M1241" s="53"/>
      <c r="N1241" s="144"/>
      <c r="O1241" s="141"/>
      <c r="P1241" s="53"/>
      <c r="Q1241" s="53"/>
      <c r="R1241" s="53"/>
      <c r="S1241" s="89"/>
    </row>
    <row r="1242" spans="2:19" ht="15" customHeight="1" x14ac:dyDescent="0.2">
      <c r="B1242" s="143"/>
      <c r="C1242" s="100" t="str">
        <f>IFERROR(IF(VLOOKUP(B1242,'Job Openings'!$B$5:$I$1005,2,FALSE)=0,"",VLOOKUP(B1242,'Job Openings'!$B$5:$I$1005,2,FALSE)),"")</f>
        <v/>
      </c>
      <c r="D1242" s="100" t="str">
        <f>IFERROR(IF(VLOOKUP(B1242,'Job Openings'!$B$5:$I$1005,3,FALSE)=0,"",VLOOKUP(B1242,'Job Openings'!$B$5:$I$1005,3,FALSE)),"")</f>
        <v/>
      </c>
      <c r="E1242" s="100" t="str">
        <f>IFERROR(IF(VLOOKUP(B1242,'Job Openings'!$B$5:$I$1005,5,FALSE)=0,"",VLOOKUP(B1242,'Job Openings'!$B$5:$I$1005,5,FALSE)),"")</f>
        <v/>
      </c>
      <c r="F1242" s="53"/>
      <c r="G1242" s="53"/>
      <c r="H1242" s="54"/>
      <c r="I1242" s="53"/>
      <c r="J1242" s="53"/>
      <c r="K1242" s="53"/>
      <c r="L1242" s="53"/>
      <c r="M1242" s="53"/>
      <c r="N1242" s="144"/>
      <c r="O1242" s="141"/>
      <c r="P1242" s="53"/>
      <c r="Q1242" s="53"/>
      <c r="R1242" s="53"/>
      <c r="S1242" s="89"/>
    </row>
    <row r="1243" spans="2:19" ht="15" customHeight="1" x14ac:dyDescent="0.2">
      <c r="B1243" s="143"/>
      <c r="C1243" s="100" t="str">
        <f>IFERROR(IF(VLOOKUP(B1243,'Job Openings'!$B$5:$I$1005,2,FALSE)=0,"",VLOOKUP(B1243,'Job Openings'!$B$5:$I$1005,2,FALSE)),"")</f>
        <v/>
      </c>
      <c r="D1243" s="100" t="str">
        <f>IFERROR(IF(VLOOKUP(B1243,'Job Openings'!$B$5:$I$1005,3,FALSE)=0,"",VLOOKUP(B1243,'Job Openings'!$B$5:$I$1005,3,FALSE)),"")</f>
        <v/>
      </c>
      <c r="E1243" s="100" t="str">
        <f>IFERROR(IF(VLOOKUP(B1243,'Job Openings'!$B$5:$I$1005,5,FALSE)=0,"",VLOOKUP(B1243,'Job Openings'!$B$5:$I$1005,5,FALSE)),"")</f>
        <v/>
      </c>
      <c r="F1243" s="53"/>
      <c r="G1243" s="53"/>
      <c r="H1243" s="54"/>
      <c r="I1243" s="53"/>
      <c r="J1243" s="53"/>
      <c r="K1243" s="53"/>
      <c r="L1243" s="53"/>
      <c r="M1243" s="53"/>
      <c r="N1243" s="144"/>
      <c r="O1243" s="141"/>
      <c r="P1243" s="53"/>
      <c r="Q1243" s="53"/>
      <c r="R1243" s="53"/>
      <c r="S1243" s="89"/>
    </row>
    <row r="1244" spans="2:19" ht="15" customHeight="1" x14ac:dyDescent="0.2">
      <c r="B1244" s="143"/>
      <c r="C1244" s="100" t="str">
        <f>IFERROR(IF(VLOOKUP(B1244,'Job Openings'!$B$5:$I$1005,2,FALSE)=0,"",VLOOKUP(B1244,'Job Openings'!$B$5:$I$1005,2,FALSE)),"")</f>
        <v/>
      </c>
      <c r="D1244" s="100" t="str">
        <f>IFERROR(IF(VLOOKUP(B1244,'Job Openings'!$B$5:$I$1005,3,FALSE)=0,"",VLOOKUP(B1244,'Job Openings'!$B$5:$I$1005,3,FALSE)),"")</f>
        <v/>
      </c>
      <c r="E1244" s="100" t="str">
        <f>IFERROR(IF(VLOOKUP(B1244,'Job Openings'!$B$5:$I$1005,5,FALSE)=0,"",VLOOKUP(B1244,'Job Openings'!$B$5:$I$1005,5,FALSE)),"")</f>
        <v/>
      </c>
      <c r="F1244" s="53"/>
      <c r="G1244" s="53"/>
      <c r="H1244" s="54"/>
      <c r="I1244" s="53"/>
      <c r="J1244" s="53"/>
      <c r="K1244" s="53"/>
      <c r="L1244" s="53"/>
      <c r="M1244" s="53"/>
      <c r="N1244" s="144"/>
      <c r="O1244" s="141"/>
      <c r="P1244" s="53"/>
      <c r="Q1244" s="53"/>
      <c r="R1244" s="53"/>
      <c r="S1244" s="89"/>
    </row>
    <row r="1245" spans="2:19" ht="15" customHeight="1" x14ac:dyDescent="0.2">
      <c r="B1245" s="143"/>
      <c r="C1245" s="100" t="str">
        <f>IFERROR(IF(VLOOKUP(B1245,'Job Openings'!$B$5:$I$1005,2,FALSE)=0,"",VLOOKUP(B1245,'Job Openings'!$B$5:$I$1005,2,FALSE)),"")</f>
        <v/>
      </c>
      <c r="D1245" s="100" t="str">
        <f>IFERROR(IF(VLOOKUP(B1245,'Job Openings'!$B$5:$I$1005,3,FALSE)=0,"",VLOOKUP(B1245,'Job Openings'!$B$5:$I$1005,3,FALSE)),"")</f>
        <v/>
      </c>
      <c r="E1245" s="100" t="str">
        <f>IFERROR(IF(VLOOKUP(B1245,'Job Openings'!$B$5:$I$1005,5,FALSE)=0,"",VLOOKUP(B1245,'Job Openings'!$B$5:$I$1005,5,FALSE)),"")</f>
        <v/>
      </c>
      <c r="F1245" s="53"/>
      <c r="G1245" s="53"/>
      <c r="H1245" s="54"/>
      <c r="I1245" s="53"/>
      <c r="J1245" s="53"/>
      <c r="K1245" s="53"/>
      <c r="L1245" s="53"/>
      <c r="M1245" s="53"/>
      <c r="N1245" s="144"/>
      <c r="O1245" s="141"/>
      <c r="P1245" s="53"/>
      <c r="Q1245" s="53"/>
      <c r="R1245" s="53"/>
      <c r="S1245" s="89"/>
    </row>
    <row r="1246" spans="2:19" ht="15" customHeight="1" x14ac:dyDescent="0.2">
      <c r="B1246" s="143"/>
      <c r="C1246" s="100" t="str">
        <f>IFERROR(IF(VLOOKUP(B1246,'Job Openings'!$B$5:$I$1005,2,FALSE)=0,"",VLOOKUP(B1246,'Job Openings'!$B$5:$I$1005,2,FALSE)),"")</f>
        <v/>
      </c>
      <c r="D1246" s="100" t="str">
        <f>IFERROR(IF(VLOOKUP(B1246,'Job Openings'!$B$5:$I$1005,3,FALSE)=0,"",VLOOKUP(B1246,'Job Openings'!$B$5:$I$1005,3,FALSE)),"")</f>
        <v/>
      </c>
      <c r="E1246" s="100" t="str">
        <f>IFERROR(IF(VLOOKUP(B1246,'Job Openings'!$B$5:$I$1005,5,FALSE)=0,"",VLOOKUP(B1246,'Job Openings'!$B$5:$I$1005,5,FALSE)),"")</f>
        <v/>
      </c>
      <c r="F1246" s="53"/>
      <c r="G1246" s="53"/>
      <c r="H1246" s="54"/>
      <c r="I1246" s="53"/>
      <c r="J1246" s="53"/>
      <c r="K1246" s="53"/>
      <c r="L1246" s="53"/>
      <c r="M1246" s="53"/>
      <c r="N1246" s="144"/>
      <c r="O1246" s="141"/>
      <c r="P1246" s="53"/>
      <c r="Q1246" s="53"/>
      <c r="R1246" s="53"/>
      <c r="S1246" s="89"/>
    </row>
    <row r="1247" spans="2:19" ht="15" customHeight="1" x14ac:dyDescent="0.2">
      <c r="B1247" s="143"/>
      <c r="C1247" s="100" t="str">
        <f>IFERROR(IF(VLOOKUP(B1247,'Job Openings'!$B$5:$I$1005,2,FALSE)=0,"",VLOOKUP(B1247,'Job Openings'!$B$5:$I$1005,2,FALSE)),"")</f>
        <v/>
      </c>
      <c r="D1247" s="100" t="str">
        <f>IFERROR(IF(VLOOKUP(B1247,'Job Openings'!$B$5:$I$1005,3,FALSE)=0,"",VLOOKUP(B1247,'Job Openings'!$B$5:$I$1005,3,FALSE)),"")</f>
        <v/>
      </c>
      <c r="E1247" s="100" t="str">
        <f>IFERROR(IF(VLOOKUP(B1247,'Job Openings'!$B$5:$I$1005,5,FALSE)=0,"",VLOOKUP(B1247,'Job Openings'!$B$5:$I$1005,5,FALSE)),"")</f>
        <v/>
      </c>
      <c r="F1247" s="53"/>
      <c r="G1247" s="53"/>
      <c r="H1247" s="54"/>
      <c r="I1247" s="53"/>
      <c r="J1247" s="53"/>
      <c r="K1247" s="53"/>
      <c r="L1247" s="53"/>
      <c r="M1247" s="53"/>
      <c r="N1247" s="144"/>
      <c r="O1247" s="141"/>
      <c r="P1247" s="53"/>
      <c r="Q1247" s="53"/>
      <c r="R1247" s="53"/>
      <c r="S1247" s="89"/>
    </row>
    <row r="1248" spans="2:19" ht="15" customHeight="1" x14ac:dyDescent="0.2">
      <c r="B1248" s="143"/>
      <c r="C1248" s="100" t="str">
        <f>IFERROR(IF(VLOOKUP(B1248,'Job Openings'!$B$5:$I$1005,2,FALSE)=0,"",VLOOKUP(B1248,'Job Openings'!$B$5:$I$1005,2,FALSE)),"")</f>
        <v/>
      </c>
      <c r="D1248" s="100" t="str">
        <f>IFERROR(IF(VLOOKUP(B1248,'Job Openings'!$B$5:$I$1005,3,FALSE)=0,"",VLOOKUP(B1248,'Job Openings'!$B$5:$I$1005,3,FALSE)),"")</f>
        <v/>
      </c>
      <c r="E1248" s="100" t="str">
        <f>IFERROR(IF(VLOOKUP(B1248,'Job Openings'!$B$5:$I$1005,5,FALSE)=0,"",VLOOKUP(B1248,'Job Openings'!$B$5:$I$1005,5,FALSE)),"")</f>
        <v/>
      </c>
      <c r="F1248" s="53"/>
      <c r="G1248" s="53"/>
      <c r="H1248" s="54"/>
      <c r="I1248" s="53"/>
      <c r="J1248" s="53"/>
      <c r="K1248" s="53"/>
      <c r="L1248" s="53"/>
      <c r="M1248" s="53"/>
      <c r="N1248" s="144"/>
      <c r="O1248" s="141"/>
      <c r="P1248" s="53"/>
      <c r="Q1248" s="53"/>
      <c r="R1248" s="53"/>
      <c r="S1248" s="89"/>
    </row>
    <row r="1249" spans="2:19" ht="15" customHeight="1" x14ac:dyDescent="0.2">
      <c r="B1249" s="143"/>
      <c r="C1249" s="100" t="str">
        <f>IFERROR(IF(VLOOKUP(B1249,'Job Openings'!$B$5:$I$1005,2,FALSE)=0,"",VLOOKUP(B1249,'Job Openings'!$B$5:$I$1005,2,FALSE)),"")</f>
        <v/>
      </c>
      <c r="D1249" s="100" t="str">
        <f>IFERROR(IF(VLOOKUP(B1249,'Job Openings'!$B$5:$I$1005,3,FALSE)=0,"",VLOOKUP(B1249,'Job Openings'!$B$5:$I$1005,3,FALSE)),"")</f>
        <v/>
      </c>
      <c r="E1249" s="100" t="str">
        <f>IFERROR(IF(VLOOKUP(B1249,'Job Openings'!$B$5:$I$1005,5,FALSE)=0,"",VLOOKUP(B1249,'Job Openings'!$B$5:$I$1005,5,FALSE)),"")</f>
        <v/>
      </c>
      <c r="F1249" s="53"/>
      <c r="G1249" s="53"/>
      <c r="H1249" s="54"/>
      <c r="I1249" s="53"/>
      <c r="J1249" s="53"/>
      <c r="K1249" s="53"/>
      <c r="L1249" s="53"/>
      <c r="M1249" s="53"/>
      <c r="N1249" s="144"/>
      <c r="O1249" s="141"/>
      <c r="P1249" s="53"/>
      <c r="Q1249" s="53"/>
      <c r="R1249" s="53"/>
      <c r="S1249" s="89"/>
    </row>
    <row r="1250" spans="2:19" ht="15" customHeight="1" x14ac:dyDescent="0.2">
      <c r="B1250" s="143"/>
      <c r="C1250" s="100" t="str">
        <f>IFERROR(IF(VLOOKUP(B1250,'Job Openings'!$B$5:$I$1005,2,FALSE)=0,"",VLOOKUP(B1250,'Job Openings'!$B$5:$I$1005,2,FALSE)),"")</f>
        <v/>
      </c>
      <c r="D1250" s="100" t="str">
        <f>IFERROR(IF(VLOOKUP(B1250,'Job Openings'!$B$5:$I$1005,3,FALSE)=0,"",VLOOKUP(B1250,'Job Openings'!$B$5:$I$1005,3,FALSE)),"")</f>
        <v/>
      </c>
      <c r="E1250" s="100" t="str">
        <f>IFERROR(IF(VLOOKUP(B1250,'Job Openings'!$B$5:$I$1005,5,FALSE)=0,"",VLOOKUP(B1250,'Job Openings'!$B$5:$I$1005,5,FALSE)),"")</f>
        <v/>
      </c>
      <c r="F1250" s="53"/>
      <c r="G1250" s="53"/>
      <c r="H1250" s="54"/>
      <c r="I1250" s="53"/>
      <c r="J1250" s="53"/>
      <c r="K1250" s="53"/>
      <c r="L1250" s="53"/>
      <c r="M1250" s="53"/>
      <c r="N1250" s="144"/>
      <c r="O1250" s="141"/>
      <c r="P1250" s="53"/>
      <c r="Q1250" s="53"/>
      <c r="R1250" s="53"/>
      <c r="S1250" s="89"/>
    </row>
    <row r="1251" spans="2:19" ht="15" customHeight="1" x14ac:dyDescent="0.2">
      <c r="B1251" s="143"/>
      <c r="C1251" s="100" t="str">
        <f>IFERROR(IF(VLOOKUP(B1251,'Job Openings'!$B$5:$I$1005,2,FALSE)=0,"",VLOOKUP(B1251,'Job Openings'!$B$5:$I$1005,2,FALSE)),"")</f>
        <v/>
      </c>
      <c r="D1251" s="100" t="str">
        <f>IFERROR(IF(VLOOKUP(B1251,'Job Openings'!$B$5:$I$1005,3,FALSE)=0,"",VLOOKUP(B1251,'Job Openings'!$B$5:$I$1005,3,FALSE)),"")</f>
        <v/>
      </c>
      <c r="E1251" s="100" t="str">
        <f>IFERROR(IF(VLOOKUP(B1251,'Job Openings'!$B$5:$I$1005,5,FALSE)=0,"",VLOOKUP(B1251,'Job Openings'!$B$5:$I$1005,5,FALSE)),"")</f>
        <v/>
      </c>
      <c r="F1251" s="53"/>
      <c r="G1251" s="53"/>
      <c r="H1251" s="54"/>
      <c r="I1251" s="53"/>
      <c r="J1251" s="53"/>
      <c r="K1251" s="53"/>
      <c r="L1251" s="53"/>
      <c r="M1251" s="53"/>
      <c r="N1251" s="144"/>
      <c r="O1251" s="141"/>
      <c r="P1251" s="53"/>
      <c r="Q1251" s="53"/>
      <c r="R1251" s="53"/>
      <c r="S1251" s="89"/>
    </row>
    <row r="1252" spans="2:19" ht="15" customHeight="1" x14ac:dyDescent="0.2">
      <c r="B1252" s="143"/>
      <c r="C1252" s="100" t="str">
        <f>IFERROR(IF(VLOOKUP(B1252,'Job Openings'!$B$5:$I$1005,2,FALSE)=0,"",VLOOKUP(B1252,'Job Openings'!$B$5:$I$1005,2,FALSE)),"")</f>
        <v/>
      </c>
      <c r="D1252" s="100" t="str">
        <f>IFERROR(IF(VLOOKUP(B1252,'Job Openings'!$B$5:$I$1005,3,FALSE)=0,"",VLOOKUP(B1252,'Job Openings'!$B$5:$I$1005,3,FALSE)),"")</f>
        <v/>
      </c>
      <c r="E1252" s="100" t="str">
        <f>IFERROR(IF(VLOOKUP(B1252,'Job Openings'!$B$5:$I$1005,5,FALSE)=0,"",VLOOKUP(B1252,'Job Openings'!$B$5:$I$1005,5,FALSE)),"")</f>
        <v/>
      </c>
      <c r="F1252" s="53"/>
      <c r="G1252" s="53"/>
      <c r="H1252" s="54"/>
      <c r="I1252" s="53"/>
      <c r="J1252" s="53"/>
      <c r="K1252" s="53"/>
      <c r="L1252" s="53"/>
      <c r="M1252" s="53"/>
      <c r="N1252" s="144"/>
      <c r="O1252" s="141"/>
      <c r="P1252" s="53"/>
      <c r="Q1252" s="53"/>
      <c r="R1252" s="53"/>
      <c r="S1252" s="89"/>
    </row>
    <row r="1253" spans="2:19" ht="15" customHeight="1" x14ac:dyDescent="0.2">
      <c r="B1253" s="143"/>
      <c r="C1253" s="100" t="str">
        <f>IFERROR(IF(VLOOKUP(B1253,'Job Openings'!$B$5:$I$1005,2,FALSE)=0,"",VLOOKUP(B1253,'Job Openings'!$B$5:$I$1005,2,FALSE)),"")</f>
        <v/>
      </c>
      <c r="D1253" s="100" t="str">
        <f>IFERROR(IF(VLOOKUP(B1253,'Job Openings'!$B$5:$I$1005,3,FALSE)=0,"",VLOOKUP(B1253,'Job Openings'!$B$5:$I$1005,3,FALSE)),"")</f>
        <v/>
      </c>
      <c r="E1253" s="100" t="str">
        <f>IFERROR(IF(VLOOKUP(B1253,'Job Openings'!$B$5:$I$1005,5,FALSE)=0,"",VLOOKUP(B1253,'Job Openings'!$B$5:$I$1005,5,FALSE)),"")</f>
        <v/>
      </c>
      <c r="F1253" s="53"/>
      <c r="G1253" s="53"/>
      <c r="H1253" s="54"/>
      <c r="I1253" s="53"/>
      <c r="J1253" s="53"/>
      <c r="K1253" s="53"/>
      <c r="L1253" s="53"/>
      <c r="M1253" s="53"/>
      <c r="N1253" s="144"/>
      <c r="O1253" s="141"/>
      <c r="P1253" s="53"/>
      <c r="Q1253" s="53"/>
      <c r="R1253" s="53"/>
      <c r="S1253" s="89"/>
    </row>
    <row r="1254" spans="2:19" ht="15" customHeight="1" x14ac:dyDescent="0.2">
      <c r="B1254" s="143"/>
      <c r="C1254" s="100" t="str">
        <f>IFERROR(IF(VLOOKUP(B1254,'Job Openings'!$B$5:$I$1005,2,FALSE)=0,"",VLOOKUP(B1254,'Job Openings'!$B$5:$I$1005,2,FALSE)),"")</f>
        <v/>
      </c>
      <c r="D1254" s="100" t="str">
        <f>IFERROR(IF(VLOOKUP(B1254,'Job Openings'!$B$5:$I$1005,3,FALSE)=0,"",VLOOKUP(B1254,'Job Openings'!$B$5:$I$1005,3,FALSE)),"")</f>
        <v/>
      </c>
      <c r="E1254" s="100" t="str">
        <f>IFERROR(IF(VLOOKUP(B1254,'Job Openings'!$B$5:$I$1005,5,FALSE)=0,"",VLOOKUP(B1254,'Job Openings'!$B$5:$I$1005,5,FALSE)),"")</f>
        <v/>
      </c>
      <c r="F1254" s="53"/>
      <c r="G1254" s="53"/>
      <c r="H1254" s="54"/>
      <c r="I1254" s="53"/>
      <c r="J1254" s="53"/>
      <c r="K1254" s="53"/>
      <c r="L1254" s="53"/>
      <c r="M1254" s="53"/>
      <c r="N1254" s="144"/>
      <c r="O1254" s="141"/>
      <c r="P1254" s="53"/>
      <c r="Q1254" s="53"/>
      <c r="R1254" s="53"/>
      <c r="S1254" s="89"/>
    </row>
    <row r="1255" spans="2:19" ht="15" customHeight="1" x14ac:dyDescent="0.2">
      <c r="B1255" s="143"/>
      <c r="C1255" s="100" t="str">
        <f>IFERROR(IF(VLOOKUP(B1255,'Job Openings'!$B$5:$I$1005,2,FALSE)=0,"",VLOOKUP(B1255,'Job Openings'!$B$5:$I$1005,2,FALSE)),"")</f>
        <v/>
      </c>
      <c r="D1255" s="100" t="str">
        <f>IFERROR(IF(VLOOKUP(B1255,'Job Openings'!$B$5:$I$1005,3,FALSE)=0,"",VLOOKUP(B1255,'Job Openings'!$B$5:$I$1005,3,FALSE)),"")</f>
        <v/>
      </c>
      <c r="E1255" s="100" t="str">
        <f>IFERROR(IF(VLOOKUP(B1255,'Job Openings'!$B$5:$I$1005,5,FALSE)=0,"",VLOOKUP(B1255,'Job Openings'!$B$5:$I$1005,5,FALSE)),"")</f>
        <v/>
      </c>
      <c r="F1255" s="53"/>
      <c r="G1255" s="53"/>
      <c r="H1255" s="54"/>
      <c r="I1255" s="53"/>
      <c r="J1255" s="53"/>
      <c r="K1255" s="53"/>
      <c r="L1255" s="53"/>
      <c r="M1255" s="53"/>
      <c r="N1255" s="144"/>
      <c r="O1255" s="141"/>
      <c r="P1255" s="53"/>
      <c r="Q1255" s="53"/>
      <c r="R1255" s="53"/>
      <c r="S1255" s="89"/>
    </row>
    <row r="1256" spans="2:19" ht="15" customHeight="1" x14ac:dyDescent="0.2">
      <c r="B1256" s="143"/>
      <c r="C1256" s="100" t="str">
        <f>IFERROR(IF(VLOOKUP(B1256,'Job Openings'!$B$5:$I$1005,2,FALSE)=0,"",VLOOKUP(B1256,'Job Openings'!$B$5:$I$1005,2,FALSE)),"")</f>
        <v/>
      </c>
      <c r="D1256" s="100" t="str">
        <f>IFERROR(IF(VLOOKUP(B1256,'Job Openings'!$B$5:$I$1005,3,FALSE)=0,"",VLOOKUP(B1256,'Job Openings'!$B$5:$I$1005,3,FALSE)),"")</f>
        <v/>
      </c>
      <c r="E1256" s="100" t="str">
        <f>IFERROR(IF(VLOOKUP(B1256,'Job Openings'!$B$5:$I$1005,5,FALSE)=0,"",VLOOKUP(B1256,'Job Openings'!$B$5:$I$1005,5,FALSE)),"")</f>
        <v/>
      </c>
      <c r="F1256" s="53"/>
      <c r="G1256" s="53"/>
      <c r="H1256" s="54"/>
      <c r="I1256" s="53"/>
      <c r="J1256" s="53"/>
      <c r="K1256" s="53"/>
      <c r="L1256" s="53"/>
      <c r="M1256" s="53"/>
      <c r="N1256" s="144"/>
      <c r="O1256" s="141"/>
      <c r="P1256" s="53"/>
      <c r="Q1256" s="53"/>
      <c r="R1256" s="53"/>
      <c r="S1256" s="89"/>
    </row>
    <row r="1257" spans="2:19" ht="15" customHeight="1" x14ac:dyDescent="0.2">
      <c r="B1257" s="143"/>
      <c r="C1257" s="100" t="str">
        <f>IFERROR(IF(VLOOKUP(B1257,'Job Openings'!$B$5:$I$1005,2,FALSE)=0,"",VLOOKUP(B1257,'Job Openings'!$B$5:$I$1005,2,FALSE)),"")</f>
        <v/>
      </c>
      <c r="D1257" s="100" t="str">
        <f>IFERROR(IF(VLOOKUP(B1257,'Job Openings'!$B$5:$I$1005,3,FALSE)=0,"",VLOOKUP(B1257,'Job Openings'!$B$5:$I$1005,3,FALSE)),"")</f>
        <v/>
      </c>
      <c r="E1257" s="100" t="str">
        <f>IFERROR(IF(VLOOKUP(B1257,'Job Openings'!$B$5:$I$1005,5,FALSE)=0,"",VLOOKUP(B1257,'Job Openings'!$B$5:$I$1005,5,FALSE)),"")</f>
        <v/>
      </c>
      <c r="F1257" s="53"/>
      <c r="G1257" s="53"/>
      <c r="H1257" s="54"/>
      <c r="I1257" s="53"/>
      <c r="J1257" s="53"/>
      <c r="K1257" s="53"/>
      <c r="L1257" s="53"/>
      <c r="M1257" s="53"/>
      <c r="N1257" s="144"/>
      <c r="O1257" s="141"/>
      <c r="P1257" s="53"/>
      <c r="Q1257" s="53"/>
      <c r="R1257" s="53"/>
      <c r="S1257" s="89"/>
    </row>
    <row r="1258" spans="2:19" ht="15" customHeight="1" x14ac:dyDescent="0.2">
      <c r="B1258" s="143"/>
      <c r="C1258" s="100" t="str">
        <f>IFERROR(IF(VLOOKUP(B1258,'Job Openings'!$B$5:$I$1005,2,FALSE)=0,"",VLOOKUP(B1258,'Job Openings'!$B$5:$I$1005,2,FALSE)),"")</f>
        <v/>
      </c>
      <c r="D1258" s="100" t="str">
        <f>IFERROR(IF(VLOOKUP(B1258,'Job Openings'!$B$5:$I$1005,3,FALSE)=0,"",VLOOKUP(B1258,'Job Openings'!$B$5:$I$1005,3,FALSE)),"")</f>
        <v/>
      </c>
      <c r="E1258" s="100" t="str">
        <f>IFERROR(IF(VLOOKUP(B1258,'Job Openings'!$B$5:$I$1005,5,FALSE)=0,"",VLOOKUP(B1258,'Job Openings'!$B$5:$I$1005,5,FALSE)),"")</f>
        <v/>
      </c>
      <c r="F1258" s="53"/>
      <c r="G1258" s="53"/>
      <c r="H1258" s="54"/>
      <c r="I1258" s="53"/>
      <c r="J1258" s="53"/>
      <c r="K1258" s="53"/>
      <c r="L1258" s="53"/>
      <c r="M1258" s="53"/>
      <c r="N1258" s="144"/>
      <c r="O1258" s="141"/>
      <c r="P1258" s="53"/>
      <c r="Q1258" s="53"/>
      <c r="R1258" s="53"/>
      <c r="S1258" s="89"/>
    </row>
    <row r="1259" spans="2:19" ht="15" customHeight="1" x14ac:dyDescent="0.2">
      <c r="B1259" s="143"/>
      <c r="C1259" s="100" t="str">
        <f>IFERROR(IF(VLOOKUP(B1259,'Job Openings'!$B$5:$I$1005,2,FALSE)=0,"",VLOOKUP(B1259,'Job Openings'!$B$5:$I$1005,2,FALSE)),"")</f>
        <v/>
      </c>
      <c r="D1259" s="100" t="str">
        <f>IFERROR(IF(VLOOKUP(B1259,'Job Openings'!$B$5:$I$1005,3,FALSE)=0,"",VLOOKUP(B1259,'Job Openings'!$B$5:$I$1005,3,FALSE)),"")</f>
        <v/>
      </c>
      <c r="E1259" s="100" t="str">
        <f>IFERROR(IF(VLOOKUP(B1259,'Job Openings'!$B$5:$I$1005,5,FALSE)=0,"",VLOOKUP(B1259,'Job Openings'!$B$5:$I$1005,5,FALSE)),"")</f>
        <v/>
      </c>
      <c r="F1259" s="53"/>
      <c r="G1259" s="53"/>
      <c r="H1259" s="54"/>
      <c r="I1259" s="53"/>
      <c r="J1259" s="53"/>
      <c r="K1259" s="53"/>
      <c r="L1259" s="53"/>
      <c r="M1259" s="53"/>
      <c r="N1259" s="144"/>
      <c r="O1259" s="141"/>
      <c r="P1259" s="53"/>
      <c r="Q1259" s="53"/>
      <c r="R1259" s="53"/>
      <c r="S1259" s="89"/>
    </row>
    <row r="1260" spans="2:19" ht="15" customHeight="1" x14ac:dyDescent="0.2">
      <c r="B1260" s="143"/>
      <c r="C1260" s="100" t="str">
        <f>IFERROR(IF(VLOOKUP(B1260,'Job Openings'!$B$5:$I$1005,2,FALSE)=0,"",VLOOKUP(B1260,'Job Openings'!$B$5:$I$1005,2,FALSE)),"")</f>
        <v/>
      </c>
      <c r="D1260" s="100" t="str">
        <f>IFERROR(IF(VLOOKUP(B1260,'Job Openings'!$B$5:$I$1005,3,FALSE)=0,"",VLOOKUP(B1260,'Job Openings'!$B$5:$I$1005,3,FALSE)),"")</f>
        <v/>
      </c>
      <c r="E1260" s="100" t="str">
        <f>IFERROR(IF(VLOOKUP(B1260,'Job Openings'!$B$5:$I$1005,5,FALSE)=0,"",VLOOKUP(B1260,'Job Openings'!$B$5:$I$1005,5,FALSE)),"")</f>
        <v/>
      </c>
      <c r="F1260" s="53"/>
      <c r="G1260" s="53"/>
      <c r="H1260" s="54"/>
      <c r="I1260" s="53"/>
      <c r="J1260" s="53"/>
      <c r="K1260" s="53"/>
      <c r="L1260" s="53"/>
      <c r="M1260" s="53"/>
      <c r="N1260" s="144"/>
      <c r="O1260" s="141"/>
      <c r="P1260" s="53"/>
      <c r="Q1260" s="53"/>
      <c r="R1260" s="53"/>
      <c r="S1260" s="89"/>
    </row>
    <row r="1261" spans="2:19" ht="15" customHeight="1" x14ac:dyDescent="0.2">
      <c r="B1261" s="143"/>
      <c r="C1261" s="100" t="str">
        <f>IFERROR(IF(VLOOKUP(B1261,'Job Openings'!$B$5:$I$1005,2,FALSE)=0,"",VLOOKUP(B1261,'Job Openings'!$B$5:$I$1005,2,FALSE)),"")</f>
        <v/>
      </c>
      <c r="D1261" s="100" t="str">
        <f>IFERROR(IF(VLOOKUP(B1261,'Job Openings'!$B$5:$I$1005,3,FALSE)=0,"",VLOOKUP(B1261,'Job Openings'!$B$5:$I$1005,3,FALSE)),"")</f>
        <v/>
      </c>
      <c r="E1261" s="100" t="str">
        <f>IFERROR(IF(VLOOKUP(B1261,'Job Openings'!$B$5:$I$1005,5,FALSE)=0,"",VLOOKUP(B1261,'Job Openings'!$B$5:$I$1005,5,FALSE)),"")</f>
        <v/>
      </c>
      <c r="F1261" s="53"/>
      <c r="G1261" s="53"/>
      <c r="H1261" s="54"/>
      <c r="I1261" s="53"/>
      <c r="J1261" s="53"/>
      <c r="K1261" s="53"/>
      <c r="L1261" s="53"/>
      <c r="M1261" s="53"/>
      <c r="N1261" s="144"/>
      <c r="O1261" s="141"/>
      <c r="P1261" s="53"/>
      <c r="Q1261" s="53"/>
      <c r="R1261" s="53"/>
      <c r="S1261" s="89"/>
    </row>
    <row r="1262" spans="2:19" ht="15" customHeight="1" x14ac:dyDescent="0.2">
      <c r="B1262" s="143"/>
      <c r="C1262" s="100" t="str">
        <f>IFERROR(IF(VLOOKUP(B1262,'Job Openings'!$B$5:$I$1005,2,FALSE)=0,"",VLOOKUP(B1262,'Job Openings'!$B$5:$I$1005,2,FALSE)),"")</f>
        <v/>
      </c>
      <c r="D1262" s="100" t="str">
        <f>IFERROR(IF(VLOOKUP(B1262,'Job Openings'!$B$5:$I$1005,3,FALSE)=0,"",VLOOKUP(B1262,'Job Openings'!$B$5:$I$1005,3,FALSE)),"")</f>
        <v/>
      </c>
      <c r="E1262" s="100" t="str">
        <f>IFERROR(IF(VLOOKUP(B1262,'Job Openings'!$B$5:$I$1005,5,FALSE)=0,"",VLOOKUP(B1262,'Job Openings'!$B$5:$I$1005,5,FALSE)),"")</f>
        <v/>
      </c>
      <c r="F1262" s="53"/>
      <c r="G1262" s="53"/>
      <c r="H1262" s="54"/>
      <c r="I1262" s="53"/>
      <c r="J1262" s="53"/>
      <c r="K1262" s="53"/>
      <c r="L1262" s="53"/>
      <c r="M1262" s="53"/>
      <c r="N1262" s="144"/>
      <c r="O1262" s="141"/>
      <c r="P1262" s="53"/>
      <c r="Q1262" s="53"/>
      <c r="R1262" s="53"/>
      <c r="S1262" s="89"/>
    </row>
    <row r="1263" spans="2:19" ht="15" customHeight="1" x14ac:dyDescent="0.2">
      <c r="B1263" s="143"/>
      <c r="C1263" s="100" t="str">
        <f>IFERROR(IF(VLOOKUP(B1263,'Job Openings'!$B$5:$I$1005,2,FALSE)=0,"",VLOOKUP(B1263,'Job Openings'!$B$5:$I$1005,2,FALSE)),"")</f>
        <v/>
      </c>
      <c r="D1263" s="100" t="str">
        <f>IFERROR(IF(VLOOKUP(B1263,'Job Openings'!$B$5:$I$1005,3,FALSE)=0,"",VLOOKUP(B1263,'Job Openings'!$B$5:$I$1005,3,FALSE)),"")</f>
        <v/>
      </c>
      <c r="E1263" s="100" t="str">
        <f>IFERROR(IF(VLOOKUP(B1263,'Job Openings'!$B$5:$I$1005,5,FALSE)=0,"",VLOOKUP(B1263,'Job Openings'!$B$5:$I$1005,5,FALSE)),"")</f>
        <v/>
      </c>
      <c r="F1263" s="53"/>
      <c r="G1263" s="53"/>
      <c r="H1263" s="54"/>
      <c r="I1263" s="53"/>
      <c r="J1263" s="53"/>
      <c r="K1263" s="53"/>
      <c r="L1263" s="53"/>
      <c r="M1263" s="53"/>
      <c r="N1263" s="144"/>
      <c r="O1263" s="141"/>
      <c r="P1263" s="53"/>
      <c r="Q1263" s="53"/>
      <c r="R1263" s="53"/>
      <c r="S1263" s="89"/>
    </row>
    <row r="1264" spans="2:19" ht="15" customHeight="1" x14ac:dyDescent="0.2">
      <c r="B1264" s="143"/>
      <c r="C1264" s="100" t="str">
        <f>IFERROR(IF(VLOOKUP(B1264,'Job Openings'!$B$5:$I$1005,2,FALSE)=0,"",VLOOKUP(B1264,'Job Openings'!$B$5:$I$1005,2,FALSE)),"")</f>
        <v/>
      </c>
      <c r="D1264" s="100" t="str">
        <f>IFERROR(IF(VLOOKUP(B1264,'Job Openings'!$B$5:$I$1005,3,FALSE)=0,"",VLOOKUP(B1264,'Job Openings'!$B$5:$I$1005,3,FALSE)),"")</f>
        <v/>
      </c>
      <c r="E1264" s="100" t="str">
        <f>IFERROR(IF(VLOOKUP(B1264,'Job Openings'!$B$5:$I$1005,5,FALSE)=0,"",VLOOKUP(B1264,'Job Openings'!$B$5:$I$1005,5,FALSE)),"")</f>
        <v/>
      </c>
      <c r="F1264" s="53"/>
      <c r="G1264" s="53"/>
      <c r="H1264" s="54"/>
      <c r="I1264" s="53"/>
      <c r="J1264" s="53"/>
      <c r="K1264" s="53"/>
      <c r="L1264" s="53"/>
      <c r="M1264" s="53"/>
      <c r="N1264" s="144"/>
      <c r="O1264" s="141"/>
      <c r="P1264" s="53"/>
      <c r="Q1264" s="53"/>
      <c r="R1264" s="53"/>
      <c r="S1264" s="89"/>
    </row>
    <row r="1265" spans="2:19" ht="15" customHeight="1" x14ac:dyDescent="0.2">
      <c r="B1265" s="143"/>
      <c r="C1265" s="100" t="str">
        <f>IFERROR(IF(VLOOKUP(B1265,'Job Openings'!$B$5:$I$1005,2,FALSE)=0,"",VLOOKUP(B1265,'Job Openings'!$B$5:$I$1005,2,FALSE)),"")</f>
        <v/>
      </c>
      <c r="D1265" s="100" t="str">
        <f>IFERROR(IF(VLOOKUP(B1265,'Job Openings'!$B$5:$I$1005,3,FALSE)=0,"",VLOOKUP(B1265,'Job Openings'!$B$5:$I$1005,3,FALSE)),"")</f>
        <v/>
      </c>
      <c r="E1265" s="100" t="str">
        <f>IFERROR(IF(VLOOKUP(B1265,'Job Openings'!$B$5:$I$1005,5,FALSE)=0,"",VLOOKUP(B1265,'Job Openings'!$B$5:$I$1005,5,FALSE)),"")</f>
        <v/>
      </c>
      <c r="F1265" s="53"/>
      <c r="G1265" s="53"/>
      <c r="H1265" s="54"/>
      <c r="I1265" s="53"/>
      <c r="J1265" s="53"/>
      <c r="K1265" s="53"/>
      <c r="L1265" s="53"/>
      <c r="M1265" s="53"/>
      <c r="N1265" s="144"/>
      <c r="O1265" s="141"/>
      <c r="P1265" s="53"/>
      <c r="Q1265" s="53"/>
      <c r="R1265" s="53"/>
      <c r="S1265" s="89"/>
    </row>
    <row r="1266" spans="2:19" ht="15" customHeight="1" x14ac:dyDescent="0.2">
      <c r="B1266" s="143"/>
      <c r="C1266" s="100" t="str">
        <f>IFERROR(IF(VLOOKUP(B1266,'Job Openings'!$B$5:$I$1005,2,FALSE)=0,"",VLOOKUP(B1266,'Job Openings'!$B$5:$I$1005,2,FALSE)),"")</f>
        <v/>
      </c>
      <c r="D1266" s="100" t="str">
        <f>IFERROR(IF(VLOOKUP(B1266,'Job Openings'!$B$5:$I$1005,3,FALSE)=0,"",VLOOKUP(B1266,'Job Openings'!$B$5:$I$1005,3,FALSE)),"")</f>
        <v/>
      </c>
      <c r="E1266" s="100" t="str">
        <f>IFERROR(IF(VLOOKUP(B1266,'Job Openings'!$B$5:$I$1005,5,FALSE)=0,"",VLOOKUP(B1266,'Job Openings'!$B$5:$I$1005,5,FALSE)),"")</f>
        <v/>
      </c>
      <c r="F1266" s="53"/>
      <c r="G1266" s="53"/>
      <c r="H1266" s="54"/>
      <c r="I1266" s="53"/>
      <c r="J1266" s="53"/>
      <c r="K1266" s="53"/>
      <c r="L1266" s="53"/>
      <c r="M1266" s="53"/>
      <c r="N1266" s="144"/>
      <c r="O1266" s="141"/>
      <c r="P1266" s="53"/>
      <c r="Q1266" s="53"/>
      <c r="R1266" s="53"/>
      <c r="S1266" s="89"/>
    </row>
    <row r="1267" spans="2:19" ht="15" customHeight="1" x14ac:dyDescent="0.2">
      <c r="B1267" s="143"/>
      <c r="C1267" s="100" t="str">
        <f>IFERROR(IF(VLOOKUP(B1267,'Job Openings'!$B$5:$I$1005,2,FALSE)=0,"",VLOOKUP(B1267,'Job Openings'!$B$5:$I$1005,2,FALSE)),"")</f>
        <v/>
      </c>
      <c r="D1267" s="100" t="str">
        <f>IFERROR(IF(VLOOKUP(B1267,'Job Openings'!$B$5:$I$1005,3,FALSE)=0,"",VLOOKUP(B1267,'Job Openings'!$B$5:$I$1005,3,FALSE)),"")</f>
        <v/>
      </c>
      <c r="E1267" s="100" t="str">
        <f>IFERROR(IF(VLOOKUP(B1267,'Job Openings'!$B$5:$I$1005,5,FALSE)=0,"",VLOOKUP(B1267,'Job Openings'!$B$5:$I$1005,5,FALSE)),"")</f>
        <v/>
      </c>
      <c r="F1267" s="53"/>
      <c r="G1267" s="53"/>
      <c r="H1267" s="54"/>
      <c r="I1267" s="53"/>
      <c r="J1267" s="53"/>
      <c r="K1267" s="53"/>
      <c r="L1267" s="53"/>
      <c r="M1267" s="53"/>
      <c r="N1267" s="144"/>
      <c r="O1267" s="141"/>
      <c r="P1267" s="53"/>
      <c r="Q1267" s="53"/>
      <c r="R1267" s="53"/>
      <c r="S1267" s="89"/>
    </row>
    <row r="1268" spans="2:19" ht="15" customHeight="1" x14ac:dyDescent="0.2">
      <c r="B1268" s="143"/>
      <c r="C1268" s="100" t="str">
        <f>IFERROR(IF(VLOOKUP(B1268,'Job Openings'!$B$5:$I$1005,2,FALSE)=0,"",VLOOKUP(B1268,'Job Openings'!$B$5:$I$1005,2,FALSE)),"")</f>
        <v/>
      </c>
      <c r="D1268" s="100" t="str">
        <f>IFERROR(IF(VLOOKUP(B1268,'Job Openings'!$B$5:$I$1005,3,FALSE)=0,"",VLOOKUP(B1268,'Job Openings'!$B$5:$I$1005,3,FALSE)),"")</f>
        <v/>
      </c>
      <c r="E1268" s="100" t="str">
        <f>IFERROR(IF(VLOOKUP(B1268,'Job Openings'!$B$5:$I$1005,5,FALSE)=0,"",VLOOKUP(B1268,'Job Openings'!$B$5:$I$1005,5,FALSE)),"")</f>
        <v/>
      </c>
      <c r="F1268" s="53"/>
      <c r="G1268" s="53"/>
      <c r="H1268" s="54"/>
      <c r="I1268" s="53"/>
      <c r="J1268" s="53"/>
      <c r="K1268" s="53"/>
      <c r="L1268" s="53"/>
      <c r="M1268" s="53"/>
      <c r="N1268" s="144"/>
      <c r="O1268" s="141"/>
      <c r="P1268" s="53"/>
      <c r="Q1268" s="53"/>
      <c r="R1268" s="53"/>
      <c r="S1268" s="89"/>
    </row>
    <row r="1269" spans="2:19" ht="15" customHeight="1" x14ac:dyDescent="0.2">
      <c r="B1269" s="143"/>
      <c r="C1269" s="100" t="str">
        <f>IFERROR(IF(VLOOKUP(B1269,'Job Openings'!$B$5:$I$1005,2,FALSE)=0,"",VLOOKUP(B1269,'Job Openings'!$B$5:$I$1005,2,FALSE)),"")</f>
        <v/>
      </c>
      <c r="D1269" s="100" t="str">
        <f>IFERROR(IF(VLOOKUP(B1269,'Job Openings'!$B$5:$I$1005,3,FALSE)=0,"",VLOOKUP(B1269,'Job Openings'!$B$5:$I$1005,3,FALSE)),"")</f>
        <v/>
      </c>
      <c r="E1269" s="100" t="str">
        <f>IFERROR(IF(VLOOKUP(B1269,'Job Openings'!$B$5:$I$1005,5,FALSE)=0,"",VLOOKUP(B1269,'Job Openings'!$B$5:$I$1005,5,FALSE)),"")</f>
        <v/>
      </c>
      <c r="F1269" s="53"/>
      <c r="G1269" s="53"/>
      <c r="H1269" s="54"/>
      <c r="I1269" s="53"/>
      <c r="J1269" s="53"/>
      <c r="K1269" s="53"/>
      <c r="L1269" s="53"/>
      <c r="M1269" s="53"/>
      <c r="N1269" s="144"/>
      <c r="O1269" s="141"/>
      <c r="P1269" s="53"/>
      <c r="Q1269" s="53"/>
      <c r="R1269" s="53"/>
      <c r="S1269" s="89"/>
    </row>
    <row r="1270" spans="2:19" ht="15" customHeight="1" x14ac:dyDescent="0.2">
      <c r="B1270" s="143"/>
      <c r="C1270" s="100" t="str">
        <f>IFERROR(IF(VLOOKUP(B1270,'Job Openings'!$B$5:$I$1005,2,FALSE)=0,"",VLOOKUP(B1270,'Job Openings'!$B$5:$I$1005,2,FALSE)),"")</f>
        <v/>
      </c>
      <c r="D1270" s="100" t="str">
        <f>IFERROR(IF(VLOOKUP(B1270,'Job Openings'!$B$5:$I$1005,3,FALSE)=0,"",VLOOKUP(B1270,'Job Openings'!$B$5:$I$1005,3,FALSE)),"")</f>
        <v/>
      </c>
      <c r="E1270" s="100" t="str">
        <f>IFERROR(IF(VLOOKUP(B1270,'Job Openings'!$B$5:$I$1005,5,FALSE)=0,"",VLOOKUP(B1270,'Job Openings'!$B$5:$I$1005,5,FALSE)),"")</f>
        <v/>
      </c>
      <c r="F1270" s="53"/>
      <c r="G1270" s="53"/>
      <c r="H1270" s="54"/>
      <c r="I1270" s="53"/>
      <c r="J1270" s="53"/>
      <c r="K1270" s="53"/>
      <c r="L1270" s="53"/>
      <c r="M1270" s="53"/>
      <c r="N1270" s="144"/>
      <c r="O1270" s="141"/>
      <c r="P1270" s="53"/>
      <c r="Q1270" s="53"/>
      <c r="R1270" s="53"/>
      <c r="S1270" s="89"/>
    </row>
    <row r="1271" spans="2:19" ht="15" customHeight="1" x14ac:dyDescent="0.2">
      <c r="B1271" s="143"/>
      <c r="C1271" s="100" t="str">
        <f>IFERROR(IF(VLOOKUP(B1271,'Job Openings'!$B$5:$I$1005,2,FALSE)=0,"",VLOOKUP(B1271,'Job Openings'!$B$5:$I$1005,2,FALSE)),"")</f>
        <v/>
      </c>
      <c r="D1271" s="100" t="str">
        <f>IFERROR(IF(VLOOKUP(B1271,'Job Openings'!$B$5:$I$1005,3,FALSE)=0,"",VLOOKUP(B1271,'Job Openings'!$B$5:$I$1005,3,FALSE)),"")</f>
        <v/>
      </c>
      <c r="E1271" s="100" t="str">
        <f>IFERROR(IF(VLOOKUP(B1271,'Job Openings'!$B$5:$I$1005,5,FALSE)=0,"",VLOOKUP(B1271,'Job Openings'!$B$5:$I$1005,5,FALSE)),"")</f>
        <v/>
      </c>
      <c r="F1271" s="53"/>
      <c r="G1271" s="53"/>
      <c r="H1271" s="54"/>
      <c r="I1271" s="53"/>
      <c r="J1271" s="53"/>
      <c r="K1271" s="53"/>
      <c r="L1271" s="53"/>
      <c r="M1271" s="53"/>
      <c r="N1271" s="144"/>
      <c r="O1271" s="141"/>
      <c r="P1271" s="53"/>
      <c r="Q1271" s="53"/>
      <c r="R1271" s="53"/>
      <c r="S1271" s="89"/>
    </row>
    <row r="1272" spans="2:19" ht="15" customHeight="1" x14ac:dyDescent="0.2">
      <c r="B1272" s="143"/>
      <c r="C1272" s="100" t="str">
        <f>IFERROR(IF(VLOOKUP(B1272,'Job Openings'!$B$5:$I$1005,2,FALSE)=0,"",VLOOKUP(B1272,'Job Openings'!$B$5:$I$1005,2,FALSE)),"")</f>
        <v/>
      </c>
      <c r="D1272" s="100" t="str">
        <f>IFERROR(IF(VLOOKUP(B1272,'Job Openings'!$B$5:$I$1005,3,FALSE)=0,"",VLOOKUP(B1272,'Job Openings'!$B$5:$I$1005,3,FALSE)),"")</f>
        <v/>
      </c>
      <c r="E1272" s="100" t="str">
        <f>IFERROR(IF(VLOOKUP(B1272,'Job Openings'!$B$5:$I$1005,5,FALSE)=0,"",VLOOKUP(B1272,'Job Openings'!$B$5:$I$1005,5,FALSE)),"")</f>
        <v/>
      </c>
      <c r="F1272" s="53"/>
      <c r="G1272" s="53"/>
      <c r="H1272" s="54"/>
      <c r="I1272" s="53"/>
      <c r="J1272" s="53"/>
      <c r="K1272" s="53"/>
      <c r="L1272" s="53"/>
      <c r="M1272" s="53"/>
      <c r="N1272" s="144"/>
      <c r="O1272" s="141"/>
      <c r="P1272" s="53"/>
      <c r="Q1272" s="53"/>
      <c r="R1272" s="53"/>
      <c r="S1272" s="89"/>
    </row>
    <row r="1273" spans="2:19" ht="15" customHeight="1" x14ac:dyDescent="0.2">
      <c r="B1273" s="143"/>
      <c r="C1273" s="100" t="str">
        <f>IFERROR(IF(VLOOKUP(B1273,'Job Openings'!$B$5:$I$1005,2,FALSE)=0,"",VLOOKUP(B1273,'Job Openings'!$B$5:$I$1005,2,FALSE)),"")</f>
        <v/>
      </c>
      <c r="D1273" s="100" t="str">
        <f>IFERROR(IF(VLOOKUP(B1273,'Job Openings'!$B$5:$I$1005,3,FALSE)=0,"",VLOOKUP(B1273,'Job Openings'!$B$5:$I$1005,3,FALSE)),"")</f>
        <v/>
      </c>
      <c r="E1273" s="100" t="str">
        <f>IFERROR(IF(VLOOKUP(B1273,'Job Openings'!$B$5:$I$1005,5,FALSE)=0,"",VLOOKUP(B1273,'Job Openings'!$B$5:$I$1005,5,FALSE)),"")</f>
        <v/>
      </c>
      <c r="F1273" s="53"/>
      <c r="G1273" s="53"/>
      <c r="H1273" s="54"/>
      <c r="I1273" s="53"/>
      <c r="J1273" s="53"/>
      <c r="K1273" s="53"/>
      <c r="L1273" s="53"/>
      <c r="M1273" s="53"/>
      <c r="N1273" s="144"/>
      <c r="O1273" s="141"/>
      <c r="P1273" s="53"/>
      <c r="Q1273" s="53"/>
      <c r="R1273" s="53"/>
      <c r="S1273" s="89"/>
    </row>
    <row r="1274" spans="2:19" ht="15" customHeight="1" x14ac:dyDescent="0.2">
      <c r="B1274" s="143"/>
      <c r="C1274" s="100" t="str">
        <f>IFERROR(IF(VLOOKUP(B1274,'Job Openings'!$B$5:$I$1005,2,FALSE)=0,"",VLOOKUP(B1274,'Job Openings'!$B$5:$I$1005,2,FALSE)),"")</f>
        <v/>
      </c>
      <c r="D1274" s="100" t="str">
        <f>IFERROR(IF(VLOOKUP(B1274,'Job Openings'!$B$5:$I$1005,3,FALSE)=0,"",VLOOKUP(B1274,'Job Openings'!$B$5:$I$1005,3,FALSE)),"")</f>
        <v/>
      </c>
      <c r="E1274" s="100" t="str">
        <f>IFERROR(IF(VLOOKUP(B1274,'Job Openings'!$B$5:$I$1005,5,FALSE)=0,"",VLOOKUP(B1274,'Job Openings'!$B$5:$I$1005,5,FALSE)),"")</f>
        <v/>
      </c>
      <c r="F1274" s="53"/>
      <c r="G1274" s="53"/>
      <c r="H1274" s="54"/>
      <c r="I1274" s="53"/>
      <c r="J1274" s="53"/>
      <c r="K1274" s="53"/>
      <c r="L1274" s="53"/>
      <c r="M1274" s="53"/>
      <c r="N1274" s="144"/>
      <c r="O1274" s="141"/>
      <c r="P1274" s="53"/>
      <c r="Q1274" s="53"/>
      <c r="R1274" s="53"/>
      <c r="S1274" s="89"/>
    </row>
    <row r="1275" spans="2:19" ht="15" customHeight="1" x14ac:dyDescent="0.2">
      <c r="B1275" s="143"/>
      <c r="C1275" s="100" t="str">
        <f>IFERROR(IF(VLOOKUP(B1275,'Job Openings'!$B$5:$I$1005,2,FALSE)=0,"",VLOOKUP(B1275,'Job Openings'!$B$5:$I$1005,2,FALSE)),"")</f>
        <v/>
      </c>
      <c r="D1275" s="100" t="str">
        <f>IFERROR(IF(VLOOKUP(B1275,'Job Openings'!$B$5:$I$1005,3,FALSE)=0,"",VLOOKUP(B1275,'Job Openings'!$B$5:$I$1005,3,FALSE)),"")</f>
        <v/>
      </c>
      <c r="E1275" s="100" t="str">
        <f>IFERROR(IF(VLOOKUP(B1275,'Job Openings'!$B$5:$I$1005,5,FALSE)=0,"",VLOOKUP(B1275,'Job Openings'!$B$5:$I$1005,5,FALSE)),"")</f>
        <v/>
      </c>
      <c r="F1275" s="53"/>
      <c r="G1275" s="53"/>
      <c r="H1275" s="54"/>
      <c r="I1275" s="53"/>
      <c r="J1275" s="53"/>
      <c r="K1275" s="53"/>
      <c r="L1275" s="53"/>
      <c r="M1275" s="53"/>
      <c r="N1275" s="144"/>
      <c r="O1275" s="141"/>
      <c r="P1275" s="53"/>
      <c r="Q1275" s="53"/>
      <c r="R1275" s="53"/>
      <c r="S1275" s="89"/>
    </row>
    <row r="1276" spans="2:19" ht="15" customHeight="1" x14ac:dyDescent="0.2">
      <c r="B1276" s="143"/>
      <c r="C1276" s="100" t="str">
        <f>IFERROR(IF(VLOOKUP(B1276,'Job Openings'!$B$5:$I$1005,2,FALSE)=0,"",VLOOKUP(B1276,'Job Openings'!$B$5:$I$1005,2,FALSE)),"")</f>
        <v/>
      </c>
      <c r="D1276" s="100" t="str">
        <f>IFERROR(IF(VLOOKUP(B1276,'Job Openings'!$B$5:$I$1005,3,FALSE)=0,"",VLOOKUP(B1276,'Job Openings'!$B$5:$I$1005,3,FALSE)),"")</f>
        <v/>
      </c>
      <c r="E1276" s="100" t="str">
        <f>IFERROR(IF(VLOOKUP(B1276,'Job Openings'!$B$5:$I$1005,5,FALSE)=0,"",VLOOKUP(B1276,'Job Openings'!$B$5:$I$1005,5,FALSE)),"")</f>
        <v/>
      </c>
      <c r="F1276" s="53"/>
      <c r="G1276" s="53"/>
      <c r="H1276" s="54"/>
      <c r="I1276" s="53"/>
      <c r="J1276" s="53"/>
      <c r="K1276" s="53"/>
      <c r="L1276" s="53"/>
      <c r="M1276" s="53"/>
      <c r="N1276" s="144"/>
      <c r="O1276" s="141"/>
      <c r="P1276" s="53"/>
      <c r="Q1276" s="53"/>
      <c r="R1276" s="53"/>
      <c r="S1276" s="89"/>
    </row>
    <row r="1277" spans="2:19" ht="15" customHeight="1" x14ac:dyDescent="0.2">
      <c r="B1277" s="143"/>
      <c r="C1277" s="100" t="str">
        <f>IFERROR(IF(VLOOKUP(B1277,'Job Openings'!$B$5:$I$1005,2,FALSE)=0,"",VLOOKUP(B1277,'Job Openings'!$B$5:$I$1005,2,FALSE)),"")</f>
        <v/>
      </c>
      <c r="D1277" s="100" t="str">
        <f>IFERROR(IF(VLOOKUP(B1277,'Job Openings'!$B$5:$I$1005,3,FALSE)=0,"",VLOOKUP(B1277,'Job Openings'!$B$5:$I$1005,3,FALSE)),"")</f>
        <v/>
      </c>
      <c r="E1277" s="100" t="str">
        <f>IFERROR(IF(VLOOKUP(B1277,'Job Openings'!$B$5:$I$1005,5,FALSE)=0,"",VLOOKUP(B1277,'Job Openings'!$B$5:$I$1005,5,FALSE)),"")</f>
        <v/>
      </c>
      <c r="F1277" s="53"/>
      <c r="G1277" s="53"/>
      <c r="H1277" s="54"/>
      <c r="I1277" s="53"/>
      <c r="J1277" s="53"/>
      <c r="K1277" s="53"/>
      <c r="L1277" s="53"/>
      <c r="M1277" s="53"/>
      <c r="N1277" s="144"/>
      <c r="O1277" s="141"/>
      <c r="P1277" s="53"/>
      <c r="Q1277" s="53"/>
      <c r="R1277" s="53"/>
      <c r="S1277" s="89"/>
    </row>
    <row r="1278" spans="2:19" ht="15" customHeight="1" x14ac:dyDescent="0.2">
      <c r="B1278" s="143"/>
      <c r="C1278" s="100" t="str">
        <f>IFERROR(IF(VLOOKUP(B1278,'Job Openings'!$B$5:$I$1005,2,FALSE)=0,"",VLOOKUP(B1278,'Job Openings'!$B$5:$I$1005,2,FALSE)),"")</f>
        <v/>
      </c>
      <c r="D1278" s="100" t="str">
        <f>IFERROR(IF(VLOOKUP(B1278,'Job Openings'!$B$5:$I$1005,3,FALSE)=0,"",VLOOKUP(B1278,'Job Openings'!$B$5:$I$1005,3,FALSE)),"")</f>
        <v/>
      </c>
      <c r="E1278" s="100" t="str">
        <f>IFERROR(IF(VLOOKUP(B1278,'Job Openings'!$B$5:$I$1005,5,FALSE)=0,"",VLOOKUP(B1278,'Job Openings'!$B$5:$I$1005,5,FALSE)),"")</f>
        <v/>
      </c>
      <c r="F1278" s="53"/>
      <c r="G1278" s="53"/>
      <c r="H1278" s="54"/>
      <c r="I1278" s="53"/>
      <c r="J1278" s="53"/>
      <c r="K1278" s="53"/>
      <c r="L1278" s="53"/>
      <c r="M1278" s="53"/>
      <c r="N1278" s="144"/>
      <c r="O1278" s="141"/>
      <c r="P1278" s="53"/>
      <c r="Q1278" s="53"/>
      <c r="R1278" s="53"/>
      <c r="S1278" s="89"/>
    </row>
    <row r="1279" spans="2:19" ht="15" customHeight="1" x14ac:dyDescent="0.2">
      <c r="B1279" s="143"/>
      <c r="C1279" s="100" t="str">
        <f>IFERROR(IF(VLOOKUP(B1279,'Job Openings'!$B$5:$I$1005,2,FALSE)=0,"",VLOOKUP(B1279,'Job Openings'!$B$5:$I$1005,2,FALSE)),"")</f>
        <v/>
      </c>
      <c r="D1279" s="100" t="str">
        <f>IFERROR(IF(VLOOKUP(B1279,'Job Openings'!$B$5:$I$1005,3,FALSE)=0,"",VLOOKUP(B1279,'Job Openings'!$B$5:$I$1005,3,FALSE)),"")</f>
        <v/>
      </c>
      <c r="E1279" s="100" t="str">
        <f>IFERROR(IF(VLOOKUP(B1279,'Job Openings'!$B$5:$I$1005,5,FALSE)=0,"",VLOOKUP(B1279,'Job Openings'!$B$5:$I$1005,5,FALSE)),"")</f>
        <v/>
      </c>
      <c r="F1279" s="53"/>
      <c r="G1279" s="53"/>
      <c r="H1279" s="54"/>
      <c r="I1279" s="53"/>
      <c r="J1279" s="53"/>
      <c r="K1279" s="53"/>
      <c r="L1279" s="53"/>
      <c r="M1279" s="53"/>
      <c r="N1279" s="144"/>
      <c r="O1279" s="141"/>
      <c r="P1279" s="53"/>
      <c r="Q1279" s="53"/>
      <c r="R1279" s="53"/>
      <c r="S1279" s="89"/>
    </row>
    <row r="1280" spans="2:19" ht="15" customHeight="1" x14ac:dyDescent="0.2">
      <c r="B1280" s="143"/>
      <c r="C1280" s="100" t="str">
        <f>IFERROR(IF(VLOOKUP(B1280,'Job Openings'!$B$5:$I$1005,2,FALSE)=0,"",VLOOKUP(B1280,'Job Openings'!$B$5:$I$1005,2,FALSE)),"")</f>
        <v/>
      </c>
      <c r="D1280" s="100" t="str">
        <f>IFERROR(IF(VLOOKUP(B1280,'Job Openings'!$B$5:$I$1005,3,FALSE)=0,"",VLOOKUP(B1280,'Job Openings'!$B$5:$I$1005,3,FALSE)),"")</f>
        <v/>
      </c>
      <c r="E1280" s="100" t="str">
        <f>IFERROR(IF(VLOOKUP(B1280,'Job Openings'!$B$5:$I$1005,5,FALSE)=0,"",VLOOKUP(B1280,'Job Openings'!$B$5:$I$1005,5,FALSE)),"")</f>
        <v/>
      </c>
      <c r="F1280" s="53"/>
      <c r="G1280" s="53"/>
      <c r="H1280" s="54"/>
      <c r="I1280" s="53"/>
      <c r="J1280" s="53"/>
      <c r="K1280" s="53"/>
      <c r="L1280" s="53"/>
      <c r="M1280" s="53"/>
      <c r="N1280" s="144"/>
      <c r="O1280" s="141"/>
      <c r="P1280" s="53"/>
      <c r="Q1280" s="53"/>
      <c r="R1280" s="53"/>
      <c r="S1280" s="89"/>
    </row>
    <row r="1281" spans="2:19" ht="15" customHeight="1" x14ac:dyDescent="0.2">
      <c r="B1281" s="143"/>
      <c r="C1281" s="100" t="str">
        <f>IFERROR(IF(VLOOKUP(B1281,'Job Openings'!$B$5:$I$1005,2,FALSE)=0,"",VLOOKUP(B1281,'Job Openings'!$B$5:$I$1005,2,FALSE)),"")</f>
        <v/>
      </c>
      <c r="D1281" s="100" t="str">
        <f>IFERROR(IF(VLOOKUP(B1281,'Job Openings'!$B$5:$I$1005,3,FALSE)=0,"",VLOOKUP(B1281,'Job Openings'!$B$5:$I$1005,3,FALSE)),"")</f>
        <v/>
      </c>
      <c r="E1281" s="100" t="str">
        <f>IFERROR(IF(VLOOKUP(B1281,'Job Openings'!$B$5:$I$1005,5,FALSE)=0,"",VLOOKUP(B1281,'Job Openings'!$B$5:$I$1005,5,FALSE)),"")</f>
        <v/>
      </c>
      <c r="F1281" s="53"/>
      <c r="G1281" s="53"/>
      <c r="H1281" s="54"/>
      <c r="I1281" s="53"/>
      <c r="J1281" s="53"/>
      <c r="K1281" s="53"/>
      <c r="L1281" s="53"/>
      <c r="M1281" s="53"/>
      <c r="N1281" s="144"/>
      <c r="O1281" s="141"/>
      <c r="P1281" s="53"/>
      <c r="Q1281" s="53"/>
      <c r="R1281" s="53"/>
      <c r="S1281" s="89"/>
    </row>
    <row r="1282" spans="2:19" ht="15" customHeight="1" x14ac:dyDescent="0.2">
      <c r="B1282" s="143"/>
      <c r="C1282" s="100" t="str">
        <f>IFERROR(IF(VLOOKUP(B1282,'Job Openings'!$B$5:$I$1005,2,FALSE)=0,"",VLOOKUP(B1282,'Job Openings'!$B$5:$I$1005,2,FALSE)),"")</f>
        <v/>
      </c>
      <c r="D1282" s="100" t="str">
        <f>IFERROR(IF(VLOOKUP(B1282,'Job Openings'!$B$5:$I$1005,3,FALSE)=0,"",VLOOKUP(B1282,'Job Openings'!$B$5:$I$1005,3,FALSE)),"")</f>
        <v/>
      </c>
      <c r="E1282" s="100" t="str">
        <f>IFERROR(IF(VLOOKUP(B1282,'Job Openings'!$B$5:$I$1005,5,FALSE)=0,"",VLOOKUP(B1282,'Job Openings'!$B$5:$I$1005,5,FALSE)),"")</f>
        <v/>
      </c>
      <c r="F1282" s="53"/>
      <c r="G1282" s="53"/>
      <c r="H1282" s="54"/>
      <c r="I1282" s="53"/>
      <c r="J1282" s="53"/>
      <c r="K1282" s="53"/>
      <c r="L1282" s="53"/>
      <c r="M1282" s="53"/>
      <c r="N1282" s="144"/>
      <c r="O1282" s="141"/>
      <c r="P1282" s="53"/>
      <c r="Q1282" s="53"/>
      <c r="R1282" s="53"/>
      <c r="S1282" s="89"/>
    </row>
    <row r="1283" spans="2:19" ht="15" customHeight="1" x14ac:dyDescent="0.2">
      <c r="B1283" s="143"/>
      <c r="C1283" s="100" t="str">
        <f>IFERROR(IF(VLOOKUP(B1283,'Job Openings'!$B$5:$I$1005,2,FALSE)=0,"",VLOOKUP(B1283,'Job Openings'!$B$5:$I$1005,2,FALSE)),"")</f>
        <v/>
      </c>
      <c r="D1283" s="100" t="str">
        <f>IFERROR(IF(VLOOKUP(B1283,'Job Openings'!$B$5:$I$1005,3,FALSE)=0,"",VLOOKUP(B1283,'Job Openings'!$B$5:$I$1005,3,FALSE)),"")</f>
        <v/>
      </c>
      <c r="E1283" s="100" t="str">
        <f>IFERROR(IF(VLOOKUP(B1283,'Job Openings'!$B$5:$I$1005,5,FALSE)=0,"",VLOOKUP(B1283,'Job Openings'!$B$5:$I$1005,5,FALSE)),"")</f>
        <v/>
      </c>
      <c r="F1283" s="53"/>
      <c r="G1283" s="53"/>
      <c r="H1283" s="54"/>
      <c r="I1283" s="53"/>
      <c r="J1283" s="53"/>
      <c r="K1283" s="53"/>
      <c r="L1283" s="53"/>
      <c r="M1283" s="53"/>
      <c r="N1283" s="144"/>
      <c r="O1283" s="141"/>
      <c r="P1283" s="53"/>
      <c r="Q1283" s="53"/>
      <c r="R1283" s="53"/>
      <c r="S1283" s="89"/>
    </row>
    <row r="1284" spans="2:19" ht="15" customHeight="1" x14ac:dyDescent="0.2">
      <c r="B1284" s="143"/>
      <c r="C1284" s="100" t="str">
        <f>IFERROR(IF(VLOOKUP(B1284,'Job Openings'!$B$5:$I$1005,2,FALSE)=0,"",VLOOKUP(B1284,'Job Openings'!$B$5:$I$1005,2,FALSE)),"")</f>
        <v/>
      </c>
      <c r="D1284" s="100" t="str">
        <f>IFERROR(IF(VLOOKUP(B1284,'Job Openings'!$B$5:$I$1005,3,FALSE)=0,"",VLOOKUP(B1284,'Job Openings'!$B$5:$I$1005,3,FALSE)),"")</f>
        <v/>
      </c>
      <c r="E1284" s="100" t="str">
        <f>IFERROR(IF(VLOOKUP(B1284,'Job Openings'!$B$5:$I$1005,5,FALSE)=0,"",VLOOKUP(B1284,'Job Openings'!$B$5:$I$1005,5,FALSE)),"")</f>
        <v/>
      </c>
      <c r="F1284" s="53"/>
      <c r="G1284" s="53"/>
      <c r="H1284" s="54"/>
      <c r="I1284" s="53"/>
      <c r="J1284" s="53"/>
      <c r="K1284" s="53"/>
      <c r="L1284" s="53"/>
      <c r="M1284" s="53"/>
      <c r="N1284" s="144"/>
      <c r="O1284" s="141"/>
      <c r="P1284" s="53"/>
      <c r="Q1284" s="53"/>
      <c r="R1284" s="53"/>
      <c r="S1284" s="89"/>
    </row>
    <row r="1285" spans="2:19" ht="15" customHeight="1" x14ac:dyDescent="0.2">
      <c r="B1285" s="143"/>
      <c r="C1285" s="100" t="str">
        <f>IFERROR(IF(VLOOKUP(B1285,'Job Openings'!$B$5:$I$1005,2,FALSE)=0,"",VLOOKUP(B1285,'Job Openings'!$B$5:$I$1005,2,FALSE)),"")</f>
        <v/>
      </c>
      <c r="D1285" s="100" t="str">
        <f>IFERROR(IF(VLOOKUP(B1285,'Job Openings'!$B$5:$I$1005,3,FALSE)=0,"",VLOOKUP(B1285,'Job Openings'!$B$5:$I$1005,3,FALSE)),"")</f>
        <v/>
      </c>
      <c r="E1285" s="100" t="str">
        <f>IFERROR(IF(VLOOKUP(B1285,'Job Openings'!$B$5:$I$1005,5,FALSE)=0,"",VLOOKUP(B1285,'Job Openings'!$B$5:$I$1005,5,FALSE)),"")</f>
        <v/>
      </c>
      <c r="F1285" s="53"/>
      <c r="G1285" s="53"/>
      <c r="H1285" s="54"/>
      <c r="I1285" s="53"/>
      <c r="J1285" s="53"/>
      <c r="K1285" s="53"/>
      <c r="L1285" s="53"/>
      <c r="M1285" s="53"/>
      <c r="N1285" s="144"/>
      <c r="O1285" s="141"/>
      <c r="P1285" s="53"/>
      <c r="Q1285" s="53"/>
      <c r="R1285" s="53"/>
      <c r="S1285" s="89"/>
    </row>
    <row r="1286" spans="2:19" ht="15" customHeight="1" x14ac:dyDescent="0.2">
      <c r="B1286" s="143"/>
      <c r="C1286" s="100" t="str">
        <f>IFERROR(IF(VLOOKUP(B1286,'Job Openings'!$B$5:$I$1005,2,FALSE)=0,"",VLOOKUP(B1286,'Job Openings'!$B$5:$I$1005,2,FALSE)),"")</f>
        <v/>
      </c>
      <c r="D1286" s="100" t="str">
        <f>IFERROR(IF(VLOOKUP(B1286,'Job Openings'!$B$5:$I$1005,3,FALSE)=0,"",VLOOKUP(B1286,'Job Openings'!$B$5:$I$1005,3,FALSE)),"")</f>
        <v/>
      </c>
      <c r="E1286" s="100" t="str">
        <f>IFERROR(IF(VLOOKUP(B1286,'Job Openings'!$B$5:$I$1005,5,FALSE)=0,"",VLOOKUP(B1286,'Job Openings'!$B$5:$I$1005,5,FALSE)),"")</f>
        <v/>
      </c>
      <c r="F1286" s="53"/>
      <c r="G1286" s="53"/>
      <c r="H1286" s="54"/>
      <c r="I1286" s="53"/>
      <c r="J1286" s="53"/>
      <c r="K1286" s="53"/>
      <c r="L1286" s="53"/>
      <c r="M1286" s="53"/>
      <c r="N1286" s="144"/>
      <c r="O1286" s="141"/>
      <c r="P1286" s="53"/>
      <c r="Q1286" s="53"/>
      <c r="R1286" s="53"/>
      <c r="S1286" s="89"/>
    </row>
    <row r="1287" spans="2:19" ht="15" customHeight="1" x14ac:dyDescent="0.2">
      <c r="B1287" s="143"/>
      <c r="C1287" s="100" t="str">
        <f>IFERROR(IF(VLOOKUP(B1287,'Job Openings'!$B$5:$I$1005,2,FALSE)=0,"",VLOOKUP(B1287,'Job Openings'!$B$5:$I$1005,2,FALSE)),"")</f>
        <v/>
      </c>
      <c r="D1287" s="100" t="str">
        <f>IFERROR(IF(VLOOKUP(B1287,'Job Openings'!$B$5:$I$1005,3,FALSE)=0,"",VLOOKUP(B1287,'Job Openings'!$B$5:$I$1005,3,FALSE)),"")</f>
        <v/>
      </c>
      <c r="E1287" s="100" t="str">
        <f>IFERROR(IF(VLOOKUP(B1287,'Job Openings'!$B$5:$I$1005,5,FALSE)=0,"",VLOOKUP(B1287,'Job Openings'!$B$5:$I$1005,5,FALSE)),"")</f>
        <v/>
      </c>
      <c r="F1287" s="53"/>
      <c r="G1287" s="53"/>
      <c r="H1287" s="54"/>
      <c r="I1287" s="53"/>
      <c r="J1287" s="53"/>
      <c r="K1287" s="53"/>
      <c r="L1287" s="53"/>
      <c r="M1287" s="53"/>
      <c r="N1287" s="144"/>
      <c r="O1287" s="141"/>
      <c r="P1287" s="53"/>
      <c r="Q1287" s="53"/>
      <c r="R1287" s="53"/>
      <c r="S1287" s="89"/>
    </row>
    <row r="1288" spans="2:19" ht="15" customHeight="1" x14ac:dyDescent="0.2">
      <c r="B1288" s="143"/>
      <c r="C1288" s="100" t="str">
        <f>IFERROR(IF(VLOOKUP(B1288,'Job Openings'!$B$5:$I$1005,2,FALSE)=0,"",VLOOKUP(B1288,'Job Openings'!$B$5:$I$1005,2,FALSE)),"")</f>
        <v/>
      </c>
      <c r="D1288" s="100" t="str">
        <f>IFERROR(IF(VLOOKUP(B1288,'Job Openings'!$B$5:$I$1005,3,FALSE)=0,"",VLOOKUP(B1288,'Job Openings'!$B$5:$I$1005,3,FALSE)),"")</f>
        <v/>
      </c>
      <c r="E1288" s="100" t="str">
        <f>IFERROR(IF(VLOOKUP(B1288,'Job Openings'!$B$5:$I$1005,5,FALSE)=0,"",VLOOKUP(B1288,'Job Openings'!$B$5:$I$1005,5,FALSE)),"")</f>
        <v/>
      </c>
      <c r="F1288" s="53"/>
      <c r="G1288" s="53"/>
      <c r="H1288" s="54"/>
      <c r="I1288" s="53"/>
      <c r="J1288" s="53"/>
      <c r="K1288" s="53"/>
      <c r="L1288" s="53"/>
      <c r="M1288" s="53"/>
      <c r="N1288" s="144"/>
      <c r="O1288" s="141"/>
      <c r="P1288" s="53"/>
      <c r="Q1288" s="53"/>
      <c r="R1288" s="53"/>
      <c r="S1288" s="89"/>
    </row>
    <row r="1289" spans="2:19" ht="15" customHeight="1" x14ac:dyDescent="0.2">
      <c r="B1289" s="143"/>
      <c r="C1289" s="100" t="str">
        <f>IFERROR(IF(VLOOKUP(B1289,'Job Openings'!$B$5:$I$1005,2,FALSE)=0,"",VLOOKUP(B1289,'Job Openings'!$B$5:$I$1005,2,FALSE)),"")</f>
        <v/>
      </c>
      <c r="D1289" s="100" t="str">
        <f>IFERROR(IF(VLOOKUP(B1289,'Job Openings'!$B$5:$I$1005,3,FALSE)=0,"",VLOOKUP(B1289,'Job Openings'!$B$5:$I$1005,3,FALSE)),"")</f>
        <v/>
      </c>
      <c r="E1289" s="100" t="str">
        <f>IFERROR(IF(VLOOKUP(B1289,'Job Openings'!$B$5:$I$1005,5,FALSE)=0,"",VLOOKUP(B1289,'Job Openings'!$B$5:$I$1005,5,FALSE)),"")</f>
        <v/>
      </c>
      <c r="F1289" s="53"/>
      <c r="G1289" s="53"/>
      <c r="H1289" s="54"/>
      <c r="I1289" s="53"/>
      <c r="J1289" s="53"/>
      <c r="K1289" s="53"/>
      <c r="L1289" s="53"/>
      <c r="M1289" s="53"/>
      <c r="N1289" s="144"/>
      <c r="O1289" s="141"/>
      <c r="P1289" s="53"/>
      <c r="Q1289" s="53"/>
      <c r="R1289" s="53"/>
      <c r="S1289" s="89"/>
    </row>
    <row r="1290" spans="2:19" ht="15" customHeight="1" x14ac:dyDescent="0.2">
      <c r="B1290" s="143"/>
      <c r="C1290" s="100" t="str">
        <f>IFERROR(IF(VLOOKUP(B1290,'Job Openings'!$B$5:$I$1005,2,FALSE)=0,"",VLOOKUP(B1290,'Job Openings'!$B$5:$I$1005,2,FALSE)),"")</f>
        <v/>
      </c>
      <c r="D1290" s="100" t="str">
        <f>IFERROR(IF(VLOOKUP(B1290,'Job Openings'!$B$5:$I$1005,3,FALSE)=0,"",VLOOKUP(B1290,'Job Openings'!$B$5:$I$1005,3,FALSE)),"")</f>
        <v/>
      </c>
      <c r="E1290" s="100" t="str">
        <f>IFERROR(IF(VLOOKUP(B1290,'Job Openings'!$B$5:$I$1005,5,FALSE)=0,"",VLOOKUP(B1290,'Job Openings'!$B$5:$I$1005,5,FALSE)),"")</f>
        <v/>
      </c>
      <c r="F1290" s="53"/>
      <c r="G1290" s="53"/>
      <c r="H1290" s="54"/>
      <c r="I1290" s="53"/>
      <c r="J1290" s="53"/>
      <c r="K1290" s="53"/>
      <c r="L1290" s="53"/>
      <c r="M1290" s="53"/>
      <c r="N1290" s="144"/>
      <c r="O1290" s="141"/>
      <c r="P1290" s="53"/>
      <c r="Q1290" s="53"/>
      <c r="R1290" s="53"/>
      <c r="S1290" s="89"/>
    </row>
    <row r="1291" spans="2:19" ht="15" customHeight="1" x14ac:dyDescent="0.2">
      <c r="B1291" s="143"/>
      <c r="C1291" s="100" t="str">
        <f>IFERROR(IF(VLOOKUP(B1291,'Job Openings'!$B$5:$I$1005,2,FALSE)=0,"",VLOOKUP(B1291,'Job Openings'!$B$5:$I$1005,2,FALSE)),"")</f>
        <v/>
      </c>
      <c r="D1291" s="100" t="str">
        <f>IFERROR(IF(VLOOKUP(B1291,'Job Openings'!$B$5:$I$1005,3,FALSE)=0,"",VLOOKUP(B1291,'Job Openings'!$B$5:$I$1005,3,FALSE)),"")</f>
        <v/>
      </c>
      <c r="E1291" s="100" t="str">
        <f>IFERROR(IF(VLOOKUP(B1291,'Job Openings'!$B$5:$I$1005,5,FALSE)=0,"",VLOOKUP(B1291,'Job Openings'!$B$5:$I$1005,5,FALSE)),"")</f>
        <v/>
      </c>
      <c r="F1291" s="53"/>
      <c r="G1291" s="53"/>
      <c r="H1291" s="54"/>
      <c r="I1291" s="53"/>
      <c r="J1291" s="53"/>
      <c r="K1291" s="53"/>
      <c r="L1291" s="53"/>
      <c r="M1291" s="53"/>
      <c r="N1291" s="144"/>
      <c r="O1291" s="141"/>
      <c r="P1291" s="53"/>
      <c r="Q1291" s="53"/>
      <c r="R1291" s="53"/>
      <c r="S1291" s="89"/>
    </row>
    <row r="1292" spans="2:19" ht="15" customHeight="1" x14ac:dyDescent="0.2">
      <c r="B1292" s="143"/>
      <c r="C1292" s="100" t="str">
        <f>IFERROR(IF(VLOOKUP(B1292,'Job Openings'!$B$5:$I$1005,2,FALSE)=0,"",VLOOKUP(B1292,'Job Openings'!$B$5:$I$1005,2,FALSE)),"")</f>
        <v/>
      </c>
      <c r="D1292" s="100" t="str">
        <f>IFERROR(IF(VLOOKUP(B1292,'Job Openings'!$B$5:$I$1005,3,FALSE)=0,"",VLOOKUP(B1292,'Job Openings'!$B$5:$I$1005,3,FALSE)),"")</f>
        <v/>
      </c>
      <c r="E1292" s="100" t="str">
        <f>IFERROR(IF(VLOOKUP(B1292,'Job Openings'!$B$5:$I$1005,5,FALSE)=0,"",VLOOKUP(B1292,'Job Openings'!$B$5:$I$1005,5,FALSE)),"")</f>
        <v/>
      </c>
      <c r="F1292" s="53"/>
      <c r="G1292" s="53"/>
      <c r="H1292" s="54"/>
      <c r="I1292" s="53"/>
      <c r="J1292" s="53"/>
      <c r="K1292" s="53"/>
      <c r="L1292" s="53"/>
      <c r="M1292" s="53"/>
      <c r="N1292" s="144"/>
      <c r="O1292" s="141"/>
      <c r="P1292" s="53"/>
      <c r="Q1292" s="53"/>
      <c r="R1292" s="53"/>
      <c r="S1292" s="89"/>
    </row>
    <row r="1293" spans="2:19" ht="15" customHeight="1" x14ac:dyDescent="0.2">
      <c r="B1293" s="143"/>
      <c r="C1293" s="100" t="str">
        <f>IFERROR(IF(VLOOKUP(B1293,'Job Openings'!$B$5:$I$1005,2,FALSE)=0,"",VLOOKUP(B1293,'Job Openings'!$B$5:$I$1005,2,FALSE)),"")</f>
        <v/>
      </c>
      <c r="D1293" s="100" t="str">
        <f>IFERROR(IF(VLOOKUP(B1293,'Job Openings'!$B$5:$I$1005,3,FALSE)=0,"",VLOOKUP(B1293,'Job Openings'!$B$5:$I$1005,3,FALSE)),"")</f>
        <v/>
      </c>
      <c r="E1293" s="100" t="str">
        <f>IFERROR(IF(VLOOKUP(B1293,'Job Openings'!$B$5:$I$1005,5,FALSE)=0,"",VLOOKUP(B1293,'Job Openings'!$B$5:$I$1005,5,FALSE)),"")</f>
        <v/>
      </c>
      <c r="F1293" s="53"/>
      <c r="G1293" s="53"/>
      <c r="H1293" s="54"/>
      <c r="I1293" s="53"/>
      <c r="J1293" s="53"/>
      <c r="K1293" s="53"/>
      <c r="L1293" s="53"/>
      <c r="M1293" s="53"/>
      <c r="N1293" s="144"/>
      <c r="O1293" s="141"/>
      <c r="P1293" s="53"/>
      <c r="Q1293" s="53"/>
      <c r="R1293" s="53"/>
      <c r="S1293" s="89"/>
    </row>
    <row r="1294" spans="2:19" ht="15" customHeight="1" x14ac:dyDescent="0.2">
      <c r="B1294" s="143"/>
      <c r="C1294" s="100" t="str">
        <f>IFERROR(IF(VLOOKUP(B1294,'Job Openings'!$B$5:$I$1005,2,FALSE)=0,"",VLOOKUP(B1294,'Job Openings'!$B$5:$I$1005,2,FALSE)),"")</f>
        <v/>
      </c>
      <c r="D1294" s="100" t="str">
        <f>IFERROR(IF(VLOOKUP(B1294,'Job Openings'!$B$5:$I$1005,3,FALSE)=0,"",VLOOKUP(B1294,'Job Openings'!$B$5:$I$1005,3,FALSE)),"")</f>
        <v/>
      </c>
      <c r="E1294" s="100" t="str">
        <f>IFERROR(IF(VLOOKUP(B1294,'Job Openings'!$B$5:$I$1005,5,FALSE)=0,"",VLOOKUP(B1294,'Job Openings'!$B$5:$I$1005,5,FALSE)),"")</f>
        <v/>
      </c>
      <c r="F1294" s="53"/>
      <c r="G1294" s="53"/>
      <c r="H1294" s="54"/>
      <c r="I1294" s="53"/>
      <c r="J1294" s="53"/>
      <c r="K1294" s="53"/>
      <c r="L1294" s="53"/>
      <c r="M1294" s="53"/>
      <c r="N1294" s="144"/>
      <c r="O1294" s="141"/>
      <c r="P1294" s="53"/>
      <c r="Q1294" s="53"/>
      <c r="R1294" s="53"/>
      <c r="S1294" s="89"/>
    </row>
    <row r="1295" spans="2:19" ht="15" customHeight="1" x14ac:dyDescent="0.2">
      <c r="B1295" s="143"/>
      <c r="C1295" s="100" t="str">
        <f>IFERROR(IF(VLOOKUP(B1295,'Job Openings'!$B$5:$I$1005,2,FALSE)=0,"",VLOOKUP(B1295,'Job Openings'!$B$5:$I$1005,2,FALSE)),"")</f>
        <v/>
      </c>
      <c r="D1295" s="100" t="str">
        <f>IFERROR(IF(VLOOKUP(B1295,'Job Openings'!$B$5:$I$1005,3,FALSE)=0,"",VLOOKUP(B1295,'Job Openings'!$B$5:$I$1005,3,FALSE)),"")</f>
        <v/>
      </c>
      <c r="E1295" s="100" t="str">
        <f>IFERROR(IF(VLOOKUP(B1295,'Job Openings'!$B$5:$I$1005,5,FALSE)=0,"",VLOOKUP(B1295,'Job Openings'!$B$5:$I$1005,5,FALSE)),"")</f>
        <v/>
      </c>
      <c r="F1295" s="53"/>
      <c r="G1295" s="53"/>
      <c r="H1295" s="54"/>
      <c r="I1295" s="53"/>
      <c r="J1295" s="53"/>
      <c r="K1295" s="53"/>
      <c r="L1295" s="53"/>
      <c r="M1295" s="53"/>
      <c r="N1295" s="144"/>
      <c r="O1295" s="141"/>
      <c r="P1295" s="53"/>
      <c r="Q1295" s="53"/>
      <c r="R1295" s="53"/>
      <c r="S1295" s="89"/>
    </row>
    <row r="1296" spans="2:19" ht="15" customHeight="1" x14ac:dyDescent="0.2">
      <c r="B1296" s="143"/>
      <c r="C1296" s="100" t="str">
        <f>IFERROR(IF(VLOOKUP(B1296,'Job Openings'!$B$5:$I$1005,2,FALSE)=0,"",VLOOKUP(B1296,'Job Openings'!$B$5:$I$1005,2,FALSE)),"")</f>
        <v/>
      </c>
      <c r="D1296" s="100" t="str">
        <f>IFERROR(IF(VLOOKUP(B1296,'Job Openings'!$B$5:$I$1005,3,FALSE)=0,"",VLOOKUP(B1296,'Job Openings'!$B$5:$I$1005,3,FALSE)),"")</f>
        <v/>
      </c>
      <c r="E1296" s="100" t="str">
        <f>IFERROR(IF(VLOOKUP(B1296,'Job Openings'!$B$5:$I$1005,5,FALSE)=0,"",VLOOKUP(B1296,'Job Openings'!$B$5:$I$1005,5,FALSE)),"")</f>
        <v/>
      </c>
      <c r="F1296" s="53"/>
      <c r="G1296" s="53"/>
      <c r="H1296" s="54"/>
      <c r="I1296" s="53"/>
      <c r="J1296" s="53"/>
      <c r="K1296" s="53"/>
      <c r="L1296" s="53"/>
      <c r="M1296" s="53"/>
      <c r="N1296" s="144"/>
      <c r="O1296" s="141"/>
      <c r="P1296" s="53"/>
      <c r="Q1296" s="53"/>
      <c r="R1296" s="53"/>
      <c r="S1296" s="89"/>
    </row>
    <row r="1297" spans="2:19" ht="15" customHeight="1" x14ac:dyDescent="0.2">
      <c r="B1297" s="143"/>
      <c r="C1297" s="100" t="str">
        <f>IFERROR(IF(VLOOKUP(B1297,'Job Openings'!$B$5:$I$1005,2,FALSE)=0,"",VLOOKUP(B1297,'Job Openings'!$B$5:$I$1005,2,FALSE)),"")</f>
        <v/>
      </c>
      <c r="D1297" s="100" t="str">
        <f>IFERROR(IF(VLOOKUP(B1297,'Job Openings'!$B$5:$I$1005,3,FALSE)=0,"",VLOOKUP(B1297,'Job Openings'!$B$5:$I$1005,3,FALSE)),"")</f>
        <v/>
      </c>
      <c r="E1297" s="100" t="str">
        <f>IFERROR(IF(VLOOKUP(B1297,'Job Openings'!$B$5:$I$1005,5,FALSE)=0,"",VLOOKUP(B1297,'Job Openings'!$B$5:$I$1005,5,FALSE)),"")</f>
        <v/>
      </c>
      <c r="F1297" s="53"/>
      <c r="G1297" s="53"/>
      <c r="H1297" s="54"/>
      <c r="I1297" s="53"/>
      <c r="J1297" s="53"/>
      <c r="K1297" s="53"/>
      <c r="L1297" s="53"/>
      <c r="M1297" s="53"/>
      <c r="N1297" s="144"/>
      <c r="O1297" s="141"/>
      <c r="P1297" s="53"/>
      <c r="Q1297" s="53"/>
      <c r="R1297" s="53"/>
      <c r="S1297" s="89"/>
    </row>
    <row r="1298" spans="2:19" ht="15" customHeight="1" x14ac:dyDescent="0.2">
      <c r="B1298" s="143"/>
      <c r="C1298" s="100" t="str">
        <f>IFERROR(IF(VLOOKUP(B1298,'Job Openings'!$B$5:$I$1005,2,FALSE)=0,"",VLOOKUP(B1298,'Job Openings'!$B$5:$I$1005,2,FALSE)),"")</f>
        <v/>
      </c>
      <c r="D1298" s="100" t="str">
        <f>IFERROR(IF(VLOOKUP(B1298,'Job Openings'!$B$5:$I$1005,3,FALSE)=0,"",VLOOKUP(B1298,'Job Openings'!$B$5:$I$1005,3,FALSE)),"")</f>
        <v/>
      </c>
      <c r="E1298" s="100" t="str">
        <f>IFERROR(IF(VLOOKUP(B1298,'Job Openings'!$B$5:$I$1005,5,FALSE)=0,"",VLOOKUP(B1298,'Job Openings'!$B$5:$I$1005,5,FALSE)),"")</f>
        <v/>
      </c>
      <c r="F1298" s="53"/>
      <c r="G1298" s="53"/>
      <c r="H1298" s="54"/>
      <c r="I1298" s="53"/>
      <c r="J1298" s="53"/>
      <c r="K1298" s="53"/>
      <c r="L1298" s="53"/>
      <c r="M1298" s="53"/>
      <c r="N1298" s="144"/>
      <c r="O1298" s="141"/>
      <c r="P1298" s="53"/>
      <c r="Q1298" s="53"/>
      <c r="R1298" s="53"/>
      <c r="S1298" s="89"/>
    </row>
    <row r="1299" spans="2:19" ht="15" customHeight="1" x14ac:dyDescent="0.2">
      <c r="B1299" s="143"/>
      <c r="C1299" s="100" t="str">
        <f>IFERROR(IF(VLOOKUP(B1299,'Job Openings'!$B$5:$I$1005,2,FALSE)=0,"",VLOOKUP(B1299,'Job Openings'!$B$5:$I$1005,2,FALSE)),"")</f>
        <v/>
      </c>
      <c r="D1299" s="100" t="str">
        <f>IFERROR(IF(VLOOKUP(B1299,'Job Openings'!$B$5:$I$1005,3,FALSE)=0,"",VLOOKUP(B1299,'Job Openings'!$B$5:$I$1005,3,FALSE)),"")</f>
        <v/>
      </c>
      <c r="E1299" s="100" t="str">
        <f>IFERROR(IF(VLOOKUP(B1299,'Job Openings'!$B$5:$I$1005,5,FALSE)=0,"",VLOOKUP(B1299,'Job Openings'!$B$5:$I$1005,5,FALSE)),"")</f>
        <v/>
      </c>
      <c r="F1299" s="53"/>
      <c r="G1299" s="53"/>
      <c r="H1299" s="54"/>
      <c r="I1299" s="53"/>
      <c r="J1299" s="53"/>
      <c r="K1299" s="53"/>
      <c r="L1299" s="53"/>
      <c r="M1299" s="53"/>
      <c r="N1299" s="144"/>
      <c r="O1299" s="141"/>
      <c r="P1299" s="53"/>
      <c r="Q1299" s="53"/>
      <c r="R1299" s="53"/>
      <c r="S1299" s="89"/>
    </row>
    <row r="1300" spans="2:19" ht="15" customHeight="1" x14ac:dyDescent="0.2">
      <c r="B1300" s="143"/>
      <c r="C1300" s="100" t="str">
        <f>IFERROR(IF(VLOOKUP(B1300,'Job Openings'!$B$5:$I$1005,2,FALSE)=0,"",VLOOKUP(B1300,'Job Openings'!$B$5:$I$1005,2,FALSE)),"")</f>
        <v/>
      </c>
      <c r="D1300" s="100" t="str">
        <f>IFERROR(IF(VLOOKUP(B1300,'Job Openings'!$B$5:$I$1005,3,FALSE)=0,"",VLOOKUP(B1300,'Job Openings'!$B$5:$I$1005,3,FALSE)),"")</f>
        <v/>
      </c>
      <c r="E1300" s="100" t="str">
        <f>IFERROR(IF(VLOOKUP(B1300,'Job Openings'!$B$5:$I$1005,5,FALSE)=0,"",VLOOKUP(B1300,'Job Openings'!$B$5:$I$1005,5,FALSE)),"")</f>
        <v/>
      </c>
      <c r="F1300" s="53"/>
      <c r="G1300" s="53"/>
      <c r="H1300" s="54"/>
      <c r="I1300" s="53"/>
      <c r="J1300" s="53"/>
      <c r="K1300" s="53"/>
      <c r="L1300" s="53"/>
      <c r="M1300" s="53"/>
      <c r="N1300" s="144"/>
      <c r="O1300" s="141"/>
      <c r="P1300" s="53"/>
      <c r="Q1300" s="53"/>
      <c r="R1300" s="53"/>
      <c r="S1300" s="89"/>
    </row>
    <row r="1301" spans="2:19" ht="15" customHeight="1" x14ac:dyDescent="0.2">
      <c r="B1301" s="143"/>
      <c r="C1301" s="100" t="str">
        <f>IFERROR(IF(VLOOKUP(B1301,'Job Openings'!$B$5:$I$1005,2,FALSE)=0,"",VLOOKUP(B1301,'Job Openings'!$B$5:$I$1005,2,FALSE)),"")</f>
        <v/>
      </c>
      <c r="D1301" s="100" t="str">
        <f>IFERROR(IF(VLOOKUP(B1301,'Job Openings'!$B$5:$I$1005,3,FALSE)=0,"",VLOOKUP(B1301,'Job Openings'!$B$5:$I$1005,3,FALSE)),"")</f>
        <v/>
      </c>
      <c r="E1301" s="100" t="str">
        <f>IFERROR(IF(VLOOKUP(B1301,'Job Openings'!$B$5:$I$1005,5,FALSE)=0,"",VLOOKUP(B1301,'Job Openings'!$B$5:$I$1005,5,FALSE)),"")</f>
        <v/>
      </c>
      <c r="F1301" s="53"/>
      <c r="G1301" s="53"/>
      <c r="H1301" s="54"/>
      <c r="I1301" s="53"/>
      <c r="J1301" s="53"/>
      <c r="K1301" s="53"/>
      <c r="L1301" s="53"/>
      <c r="M1301" s="53"/>
      <c r="N1301" s="144"/>
      <c r="O1301" s="141"/>
      <c r="P1301" s="53"/>
      <c r="Q1301" s="53"/>
      <c r="R1301" s="53"/>
      <c r="S1301" s="89"/>
    </row>
    <row r="1302" spans="2:19" ht="15" customHeight="1" x14ac:dyDescent="0.2">
      <c r="B1302" s="143"/>
      <c r="C1302" s="100" t="str">
        <f>IFERROR(IF(VLOOKUP(B1302,'Job Openings'!$B$5:$I$1005,2,FALSE)=0,"",VLOOKUP(B1302,'Job Openings'!$B$5:$I$1005,2,FALSE)),"")</f>
        <v/>
      </c>
      <c r="D1302" s="100" t="str">
        <f>IFERROR(IF(VLOOKUP(B1302,'Job Openings'!$B$5:$I$1005,3,FALSE)=0,"",VLOOKUP(B1302,'Job Openings'!$B$5:$I$1005,3,FALSE)),"")</f>
        <v/>
      </c>
      <c r="E1302" s="100" t="str">
        <f>IFERROR(IF(VLOOKUP(B1302,'Job Openings'!$B$5:$I$1005,5,FALSE)=0,"",VLOOKUP(B1302,'Job Openings'!$B$5:$I$1005,5,FALSE)),"")</f>
        <v/>
      </c>
      <c r="F1302" s="53"/>
      <c r="G1302" s="53"/>
      <c r="H1302" s="54"/>
      <c r="I1302" s="53"/>
      <c r="J1302" s="53"/>
      <c r="K1302" s="53"/>
      <c r="L1302" s="53"/>
      <c r="M1302" s="53"/>
      <c r="N1302" s="144"/>
      <c r="O1302" s="141"/>
      <c r="P1302" s="53"/>
      <c r="Q1302" s="53"/>
      <c r="R1302" s="53"/>
      <c r="S1302" s="89"/>
    </row>
    <row r="1303" spans="2:19" ht="15" customHeight="1" x14ac:dyDescent="0.2">
      <c r="B1303" s="143"/>
      <c r="C1303" s="100" t="str">
        <f>IFERROR(IF(VLOOKUP(B1303,'Job Openings'!$B$5:$I$1005,2,FALSE)=0,"",VLOOKUP(B1303,'Job Openings'!$B$5:$I$1005,2,FALSE)),"")</f>
        <v/>
      </c>
      <c r="D1303" s="100" t="str">
        <f>IFERROR(IF(VLOOKUP(B1303,'Job Openings'!$B$5:$I$1005,3,FALSE)=0,"",VLOOKUP(B1303,'Job Openings'!$B$5:$I$1005,3,FALSE)),"")</f>
        <v/>
      </c>
      <c r="E1303" s="100" t="str">
        <f>IFERROR(IF(VLOOKUP(B1303,'Job Openings'!$B$5:$I$1005,5,FALSE)=0,"",VLOOKUP(B1303,'Job Openings'!$B$5:$I$1005,5,FALSE)),"")</f>
        <v/>
      </c>
      <c r="F1303" s="53"/>
      <c r="G1303" s="53"/>
      <c r="H1303" s="54"/>
      <c r="I1303" s="53"/>
      <c r="J1303" s="53"/>
      <c r="K1303" s="53"/>
      <c r="L1303" s="53"/>
      <c r="M1303" s="53"/>
      <c r="N1303" s="144"/>
      <c r="O1303" s="141"/>
      <c r="P1303" s="53"/>
      <c r="Q1303" s="53"/>
      <c r="R1303" s="53"/>
      <c r="S1303" s="89"/>
    </row>
    <row r="1304" spans="2:19" ht="15" customHeight="1" x14ac:dyDescent="0.2">
      <c r="B1304" s="143"/>
      <c r="C1304" s="100" t="str">
        <f>IFERROR(IF(VLOOKUP(B1304,'Job Openings'!$B$5:$I$1005,2,FALSE)=0,"",VLOOKUP(B1304,'Job Openings'!$B$5:$I$1005,2,FALSE)),"")</f>
        <v/>
      </c>
      <c r="D1304" s="100" t="str">
        <f>IFERROR(IF(VLOOKUP(B1304,'Job Openings'!$B$5:$I$1005,3,FALSE)=0,"",VLOOKUP(B1304,'Job Openings'!$B$5:$I$1005,3,FALSE)),"")</f>
        <v/>
      </c>
      <c r="E1304" s="100" t="str">
        <f>IFERROR(IF(VLOOKUP(B1304,'Job Openings'!$B$5:$I$1005,5,FALSE)=0,"",VLOOKUP(B1304,'Job Openings'!$B$5:$I$1005,5,FALSE)),"")</f>
        <v/>
      </c>
      <c r="F1304" s="53"/>
      <c r="G1304" s="53"/>
      <c r="H1304" s="54"/>
      <c r="I1304" s="53"/>
      <c r="J1304" s="53"/>
      <c r="K1304" s="53"/>
      <c r="L1304" s="53"/>
      <c r="M1304" s="53"/>
      <c r="N1304" s="144"/>
      <c r="O1304" s="141"/>
      <c r="P1304" s="53"/>
      <c r="Q1304" s="53"/>
      <c r="R1304" s="53"/>
      <c r="S1304" s="89"/>
    </row>
    <row r="1305" spans="2:19" ht="15" customHeight="1" x14ac:dyDescent="0.2">
      <c r="B1305" s="143"/>
      <c r="C1305" s="100" t="str">
        <f>IFERROR(IF(VLOOKUP(B1305,'Job Openings'!$B$5:$I$1005,2,FALSE)=0,"",VLOOKUP(B1305,'Job Openings'!$B$5:$I$1005,2,FALSE)),"")</f>
        <v/>
      </c>
      <c r="D1305" s="100" t="str">
        <f>IFERROR(IF(VLOOKUP(B1305,'Job Openings'!$B$5:$I$1005,3,FALSE)=0,"",VLOOKUP(B1305,'Job Openings'!$B$5:$I$1005,3,FALSE)),"")</f>
        <v/>
      </c>
      <c r="E1305" s="100" t="str">
        <f>IFERROR(IF(VLOOKUP(B1305,'Job Openings'!$B$5:$I$1005,5,FALSE)=0,"",VLOOKUP(B1305,'Job Openings'!$B$5:$I$1005,5,FALSE)),"")</f>
        <v/>
      </c>
      <c r="F1305" s="53"/>
      <c r="G1305" s="53"/>
      <c r="H1305" s="54"/>
      <c r="I1305" s="53"/>
      <c r="J1305" s="53"/>
      <c r="K1305" s="53"/>
      <c r="L1305" s="53"/>
      <c r="M1305" s="53"/>
      <c r="N1305" s="144"/>
      <c r="O1305" s="141"/>
      <c r="P1305" s="53"/>
      <c r="Q1305" s="53"/>
      <c r="R1305" s="53"/>
      <c r="S1305" s="89"/>
    </row>
    <row r="1306" spans="2:19" ht="15" customHeight="1" x14ac:dyDescent="0.2">
      <c r="B1306" s="143"/>
      <c r="C1306" s="100" t="str">
        <f>IFERROR(IF(VLOOKUP(B1306,'Job Openings'!$B$5:$I$1005,2,FALSE)=0,"",VLOOKUP(B1306,'Job Openings'!$B$5:$I$1005,2,FALSE)),"")</f>
        <v/>
      </c>
      <c r="D1306" s="100" t="str">
        <f>IFERROR(IF(VLOOKUP(B1306,'Job Openings'!$B$5:$I$1005,3,FALSE)=0,"",VLOOKUP(B1306,'Job Openings'!$B$5:$I$1005,3,FALSE)),"")</f>
        <v/>
      </c>
      <c r="E1306" s="100" t="str">
        <f>IFERROR(IF(VLOOKUP(B1306,'Job Openings'!$B$5:$I$1005,5,FALSE)=0,"",VLOOKUP(B1306,'Job Openings'!$B$5:$I$1005,5,FALSE)),"")</f>
        <v/>
      </c>
      <c r="F1306" s="53"/>
      <c r="G1306" s="53"/>
      <c r="H1306" s="54"/>
      <c r="I1306" s="53"/>
      <c r="J1306" s="53"/>
      <c r="K1306" s="53"/>
      <c r="L1306" s="53"/>
      <c r="M1306" s="53"/>
      <c r="N1306" s="144"/>
      <c r="O1306" s="141"/>
      <c r="P1306" s="53"/>
      <c r="Q1306" s="53"/>
      <c r="R1306" s="53"/>
      <c r="S1306" s="89"/>
    </row>
    <row r="1307" spans="2:19" ht="15" customHeight="1" x14ac:dyDescent="0.2">
      <c r="B1307" s="143"/>
      <c r="C1307" s="100" t="str">
        <f>IFERROR(IF(VLOOKUP(B1307,'Job Openings'!$B$5:$I$1005,2,FALSE)=0,"",VLOOKUP(B1307,'Job Openings'!$B$5:$I$1005,2,FALSE)),"")</f>
        <v/>
      </c>
      <c r="D1307" s="100" t="str">
        <f>IFERROR(IF(VLOOKUP(B1307,'Job Openings'!$B$5:$I$1005,3,FALSE)=0,"",VLOOKUP(B1307,'Job Openings'!$B$5:$I$1005,3,FALSE)),"")</f>
        <v/>
      </c>
      <c r="E1307" s="100" t="str">
        <f>IFERROR(IF(VLOOKUP(B1307,'Job Openings'!$B$5:$I$1005,5,FALSE)=0,"",VLOOKUP(B1307,'Job Openings'!$B$5:$I$1005,5,FALSE)),"")</f>
        <v/>
      </c>
      <c r="F1307" s="53"/>
      <c r="G1307" s="53"/>
      <c r="H1307" s="54"/>
      <c r="I1307" s="53"/>
      <c r="J1307" s="53"/>
      <c r="K1307" s="53"/>
      <c r="L1307" s="53"/>
      <c r="M1307" s="53"/>
      <c r="N1307" s="144"/>
      <c r="O1307" s="141"/>
      <c r="P1307" s="53"/>
      <c r="Q1307" s="53"/>
      <c r="R1307" s="53"/>
      <c r="S1307" s="89"/>
    </row>
    <row r="1308" spans="2:19" ht="15" customHeight="1" x14ac:dyDescent="0.2">
      <c r="B1308" s="143"/>
      <c r="C1308" s="100" t="str">
        <f>IFERROR(IF(VLOOKUP(B1308,'Job Openings'!$B$5:$I$1005,2,FALSE)=0,"",VLOOKUP(B1308,'Job Openings'!$B$5:$I$1005,2,FALSE)),"")</f>
        <v/>
      </c>
      <c r="D1308" s="100" t="str">
        <f>IFERROR(IF(VLOOKUP(B1308,'Job Openings'!$B$5:$I$1005,3,FALSE)=0,"",VLOOKUP(B1308,'Job Openings'!$B$5:$I$1005,3,FALSE)),"")</f>
        <v/>
      </c>
      <c r="E1308" s="100" t="str">
        <f>IFERROR(IF(VLOOKUP(B1308,'Job Openings'!$B$5:$I$1005,5,FALSE)=0,"",VLOOKUP(B1308,'Job Openings'!$B$5:$I$1005,5,FALSE)),"")</f>
        <v/>
      </c>
      <c r="F1308" s="53"/>
      <c r="G1308" s="53"/>
      <c r="H1308" s="54"/>
      <c r="I1308" s="53"/>
      <c r="J1308" s="53"/>
      <c r="K1308" s="53"/>
      <c r="L1308" s="53"/>
      <c r="M1308" s="53"/>
      <c r="N1308" s="144"/>
      <c r="O1308" s="141"/>
      <c r="P1308" s="53"/>
      <c r="Q1308" s="53"/>
      <c r="R1308" s="53"/>
      <c r="S1308" s="89"/>
    </row>
    <row r="1309" spans="2:19" ht="15" customHeight="1" x14ac:dyDescent="0.2">
      <c r="B1309" s="143"/>
      <c r="C1309" s="100" t="str">
        <f>IFERROR(IF(VLOOKUP(B1309,'Job Openings'!$B$5:$I$1005,2,FALSE)=0,"",VLOOKUP(B1309,'Job Openings'!$B$5:$I$1005,2,FALSE)),"")</f>
        <v/>
      </c>
      <c r="D1309" s="100" t="str">
        <f>IFERROR(IF(VLOOKUP(B1309,'Job Openings'!$B$5:$I$1005,3,FALSE)=0,"",VLOOKUP(B1309,'Job Openings'!$B$5:$I$1005,3,FALSE)),"")</f>
        <v/>
      </c>
      <c r="E1309" s="100" t="str">
        <f>IFERROR(IF(VLOOKUP(B1309,'Job Openings'!$B$5:$I$1005,5,FALSE)=0,"",VLOOKUP(B1309,'Job Openings'!$B$5:$I$1005,5,FALSE)),"")</f>
        <v/>
      </c>
      <c r="F1309" s="53"/>
      <c r="G1309" s="53"/>
      <c r="H1309" s="54"/>
      <c r="I1309" s="53"/>
      <c r="J1309" s="53"/>
      <c r="K1309" s="53"/>
      <c r="L1309" s="53"/>
      <c r="M1309" s="53"/>
      <c r="N1309" s="144"/>
      <c r="O1309" s="141"/>
      <c r="P1309" s="53"/>
      <c r="Q1309" s="53"/>
      <c r="R1309" s="53"/>
      <c r="S1309" s="89"/>
    </row>
    <row r="1310" spans="2:19" ht="15" customHeight="1" x14ac:dyDescent="0.2">
      <c r="B1310" s="143"/>
      <c r="C1310" s="100" t="str">
        <f>IFERROR(IF(VLOOKUP(B1310,'Job Openings'!$B$5:$I$1005,2,FALSE)=0,"",VLOOKUP(B1310,'Job Openings'!$B$5:$I$1005,2,FALSE)),"")</f>
        <v/>
      </c>
      <c r="D1310" s="100" t="str">
        <f>IFERROR(IF(VLOOKUP(B1310,'Job Openings'!$B$5:$I$1005,3,FALSE)=0,"",VLOOKUP(B1310,'Job Openings'!$B$5:$I$1005,3,FALSE)),"")</f>
        <v/>
      </c>
      <c r="E1310" s="100" t="str">
        <f>IFERROR(IF(VLOOKUP(B1310,'Job Openings'!$B$5:$I$1005,5,FALSE)=0,"",VLOOKUP(B1310,'Job Openings'!$B$5:$I$1005,5,FALSE)),"")</f>
        <v/>
      </c>
      <c r="F1310" s="53"/>
      <c r="G1310" s="53"/>
      <c r="H1310" s="54"/>
      <c r="I1310" s="53"/>
      <c r="J1310" s="53"/>
      <c r="K1310" s="53"/>
      <c r="L1310" s="53"/>
      <c r="M1310" s="53"/>
      <c r="N1310" s="144"/>
      <c r="O1310" s="141"/>
      <c r="P1310" s="53"/>
      <c r="Q1310" s="53"/>
      <c r="R1310" s="53"/>
      <c r="S1310" s="89"/>
    </row>
    <row r="1311" spans="2:19" ht="15" customHeight="1" x14ac:dyDescent="0.2">
      <c r="B1311" s="143"/>
      <c r="C1311" s="100" t="str">
        <f>IFERROR(IF(VLOOKUP(B1311,'Job Openings'!$B$5:$I$1005,2,FALSE)=0,"",VLOOKUP(B1311,'Job Openings'!$B$5:$I$1005,2,FALSE)),"")</f>
        <v/>
      </c>
      <c r="D1311" s="100" t="str">
        <f>IFERROR(IF(VLOOKUP(B1311,'Job Openings'!$B$5:$I$1005,3,FALSE)=0,"",VLOOKUP(B1311,'Job Openings'!$B$5:$I$1005,3,FALSE)),"")</f>
        <v/>
      </c>
      <c r="E1311" s="100" t="str">
        <f>IFERROR(IF(VLOOKUP(B1311,'Job Openings'!$B$5:$I$1005,5,FALSE)=0,"",VLOOKUP(B1311,'Job Openings'!$B$5:$I$1005,5,FALSE)),"")</f>
        <v/>
      </c>
      <c r="F1311" s="53"/>
      <c r="G1311" s="53"/>
      <c r="H1311" s="54"/>
      <c r="I1311" s="53"/>
      <c r="J1311" s="53"/>
      <c r="K1311" s="53"/>
      <c r="L1311" s="53"/>
      <c r="M1311" s="53"/>
      <c r="N1311" s="144"/>
      <c r="O1311" s="141"/>
      <c r="P1311" s="53"/>
      <c r="Q1311" s="53"/>
      <c r="R1311" s="53"/>
      <c r="S1311" s="89"/>
    </row>
    <row r="1312" spans="2:19" ht="15" customHeight="1" x14ac:dyDescent="0.2">
      <c r="B1312" s="143"/>
      <c r="C1312" s="100" t="str">
        <f>IFERROR(IF(VLOOKUP(B1312,'Job Openings'!$B$5:$I$1005,2,FALSE)=0,"",VLOOKUP(B1312,'Job Openings'!$B$5:$I$1005,2,FALSE)),"")</f>
        <v/>
      </c>
      <c r="D1312" s="100" t="str">
        <f>IFERROR(IF(VLOOKUP(B1312,'Job Openings'!$B$5:$I$1005,3,FALSE)=0,"",VLOOKUP(B1312,'Job Openings'!$B$5:$I$1005,3,FALSE)),"")</f>
        <v/>
      </c>
      <c r="E1312" s="100" t="str">
        <f>IFERROR(IF(VLOOKUP(B1312,'Job Openings'!$B$5:$I$1005,5,FALSE)=0,"",VLOOKUP(B1312,'Job Openings'!$B$5:$I$1005,5,FALSE)),"")</f>
        <v/>
      </c>
      <c r="F1312" s="53"/>
      <c r="G1312" s="53"/>
      <c r="H1312" s="54"/>
      <c r="I1312" s="53"/>
      <c r="J1312" s="53"/>
      <c r="K1312" s="53"/>
      <c r="L1312" s="53"/>
      <c r="M1312" s="53"/>
      <c r="N1312" s="144"/>
      <c r="O1312" s="141"/>
      <c r="P1312" s="53"/>
      <c r="Q1312" s="53"/>
      <c r="R1312" s="53"/>
      <c r="S1312" s="89"/>
    </row>
    <row r="1313" spans="2:19" ht="15" customHeight="1" x14ac:dyDescent="0.2">
      <c r="B1313" s="143"/>
      <c r="C1313" s="100" t="str">
        <f>IFERROR(IF(VLOOKUP(B1313,'Job Openings'!$B$5:$I$1005,2,FALSE)=0,"",VLOOKUP(B1313,'Job Openings'!$B$5:$I$1005,2,FALSE)),"")</f>
        <v/>
      </c>
      <c r="D1313" s="100" t="str">
        <f>IFERROR(IF(VLOOKUP(B1313,'Job Openings'!$B$5:$I$1005,3,FALSE)=0,"",VLOOKUP(B1313,'Job Openings'!$B$5:$I$1005,3,FALSE)),"")</f>
        <v/>
      </c>
      <c r="E1313" s="100" t="str">
        <f>IFERROR(IF(VLOOKUP(B1313,'Job Openings'!$B$5:$I$1005,5,FALSE)=0,"",VLOOKUP(B1313,'Job Openings'!$B$5:$I$1005,5,FALSE)),"")</f>
        <v/>
      </c>
      <c r="F1313" s="53"/>
      <c r="G1313" s="53"/>
      <c r="H1313" s="54"/>
      <c r="I1313" s="53"/>
      <c r="J1313" s="53"/>
      <c r="K1313" s="53"/>
      <c r="L1313" s="53"/>
      <c r="M1313" s="53"/>
      <c r="N1313" s="144"/>
      <c r="O1313" s="141"/>
      <c r="P1313" s="53"/>
      <c r="Q1313" s="53"/>
      <c r="R1313" s="53"/>
      <c r="S1313" s="89"/>
    </row>
    <row r="1314" spans="2:19" ht="15" customHeight="1" x14ac:dyDescent="0.2">
      <c r="B1314" s="143"/>
      <c r="C1314" s="100" t="str">
        <f>IFERROR(IF(VLOOKUP(B1314,'Job Openings'!$B$5:$I$1005,2,FALSE)=0,"",VLOOKUP(B1314,'Job Openings'!$B$5:$I$1005,2,FALSE)),"")</f>
        <v/>
      </c>
      <c r="D1314" s="100" t="str">
        <f>IFERROR(IF(VLOOKUP(B1314,'Job Openings'!$B$5:$I$1005,3,FALSE)=0,"",VLOOKUP(B1314,'Job Openings'!$B$5:$I$1005,3,FALSE)),"")</f>
        <v/>
      </c>
      <c r="E1314" s="100" t="str">
        <f>IFERROR(IF(VLOOKUP(B1314,'Job Openings'!$B$5:$I$1005,5,FALSE)=0,"",VLOOKUP(B1314,'Job Openings'!$B$5:$I$1005,5,FALSE)),"")</f>
        <v/>
      </c>
      <c r="F1314" s="53"/>
      <c r="G1314" s="53"/>
      <c r="H1314" s="54"/>
      <c r="I1314" s="53"/>
      <c r="J1314" s="53"/>
      <c r="K1314" s="53"/>
      <c r="L1314" s="53"/>
      <c r="M1314" s="53"/>
      <c r="N1314" s="144"/>
      <c r="O1314" s="141"/>
      <c r="P1314" s="53"/>
      <c r="Q1314" s="53"/>
      <c r="R1314" s="53"/>
      <c r="S1314" s="89"/>
    </row>
    <row r="1315" spans="2:19" ht="15" customHeight="1" x14ac:dyDescent="0.2">
      <c r="B1315" s="143"/>
      <c r="C1315" s="100" t="str">
        <f>IFERROR(IF(VLOOKUP(B1315,'Job Openings'!$B$5:$I$1005,2,FALSE)=0,"",VLOOKUP(B1315,'Job Openings'!$B$5:$I$1005,2,FALSE)),"")</f>
        <v/>
      </c>
      <c r="D1315" s="100" t="str">
        <f>IFERROR(IF(VLOOKUP(B1315,'Job Openings'!$B$5:$I$1005,3,FALSE)=0,"",VLOOKUP(B1315,'Job Openings'!$B$5:$I$1005,3,FALSE)),"")</f>
        <v/>
      </c>
      <c r="E1315" s="100" t="str">
        <f>IFERROR(IF(VLOOKUP(B1315,'Job Openings'!$B$5:$I$1005,5,FALSE)=0,"",VLOOKUP(B1315,'Job Openings'!$B$5:$I$1005,5,FALSE)),"")</f>
        <v/>
      </c>
      <c r="F1315" s="53"/>
      <c r="G1315" s="53"/>
      <c r="H1315" s="54"/>
      <c r="I1315" s="53"/>
      <c r="J1315" s="53"/>
      <c r="K1315" s="53"/>
      <c r="L1315" s="53"/>
      <c r="M1315" s="53"/>
      <c r="N1315" s="144"/>
      <c r="O1315" s="141"/>
      <c r="P1315" s="53"/>
      <c r="Q1315" s="53"/>
      <c r="R1315" s="53"/>
      <c r="S1315" s="89"/>
    </row>
    <row r="1316" spans="2:19" ht="15" customHeight="1" x14ac:dyDescent="0.2">
      <c r="B1316" s="143"/>
      <c r="C1316" s="100" t="str">
        <f>IFERROR(IF(VLOOKUP(B1316,'Job Openings'!$B$5:$I$1005,2,FALSE)=0,"",VLOOKUP(B1316,'Job Openings'!$B$5:$I$1005,2,FALSE)),"")</f>
        <v/>
      </c>
      <c r="D1316" s="100" t="str">
        <f>IFERROR(IF(VLOOKUP(B1316,'Job Openings'!$B$5:$I$1005,3,FALSE)=0,"",VLOOKUP(B1316,'Job Openings'!$B$5:$I$1005,3,FALSE)),"")</f>
        <v/>
      </c>
      <c r="E1316" s="100" t="str">
        <f>IFERROR(IF(VLOOKUP(B1316,'Job Openings'!$B$5:$I$1005,5,FALSE)=0,"",VLOOKUP(B1316,'Job Openings'!$B$5:$I$1005,5,FALSE)),"")</f>
        <v/>
      </c>
      <c r="F1316" s="53"/>
      <c r="G1316" s="53"/>
      <c r="H1316" s="54"/>
      <c r="I1316" s="53"/>
      <c r="J1316" s="53"/>
      <c r="K1316" s="53"/>
      <c r="L1316" s="53"/>
      <c r="M1316" s="53"/>
      <c r="N1316" s="144"/>
      <c r="O1316" s="141"/>
      <c r="P1316" s="53"/>
      <c r="Q1316" s="53"/>
      <c r="R1316" s="53"/>
      <c r="S1316" s="89"/>
    </row>
    <row r="1317" spans="2:19" ht="15" customHeight="1" x14ac:dyDescent="0.2">
      <c r="B1317" s="143"/>
      <c r="C1317" s="100" t="str">
        <f>IFERROR(IF(VLOOKUP(B1317,'Job Openings'!$B$5:$I$1005,2,FALSE)=0,"",VLOOKUP(B1317,'Job Openings'!$B$5:$I$1005,2,FALSE)),"")</f>
        <v/>
      </c>
      <c r="D1317" s="100" t="str">
        <f>IFERROR(IF(VLOOKUP(B1317,'Job Openings'!$B$5:$I$1005,3,FALSE)=0,"",VLOOKUP(B1317,'Job Openings'!$B$5:$I$1005,3,FALSE)),"")</f>
        <v/>
      </c>
      <c r="E1317" s="100" t="str">
        <f>IFERROR(IF(VLOOKUP(B1317,'Job Openings'!$B$5:$I$1005,5,FALSE)=0,"",VLOOKUP(B1317,'Job Openings'!$B$5:$I$1005,5,FALSE)),"")</f>
        <v/>
      </c>
      <c r="F1317" s="53"/>
      <c r="G1317" s="53"/>
      <c r="H1317" s="54"/>
      <c r="I1317" s="53"/>
      <c r="J1317" s="53"/>
      <c r="K1317" s="53"/>
      <c r="L1317" s="53"/>
      <c r="M1317" s="53"/>
      <c r="N1317" s="144"/>
      <c r="O1317" s="141"/>
      <c r="P1317" s="53"/>
      <c r="Q1317" s="53"/>
      <c r="R1317" s="53"/>
      <c r="S1317" s="89"/>
    </row>
    <row r="1318" spans="2:19" ht="15" customHeight="1" x14ac:dyDescent="0.2">
      <c r="B1318" s="143"/>
      <c r="C1318" s="100" t="str">
        <f>IFERROR(IF(VLOOKUP(B1318,'Job Openings'!$B$5:$I$1005,2,FALSE)=0,"",VLOOKUP(B1318,'Job Openings'!$B$5:$I$1005,2,FALSE)),"")</f>
        <v/>
      </c>
      <c r="D1318" s="100" t="str">
        <f>IFERROR(IF(VLOOKUP(B1318,'Job Openings'!$B$5:$I$1005,3,FALSE)=0,"",VLOOKUP(B1318,'Job Openings'!$B$5:$I$1005,3,FALSE)),"")</f>
        <v/>
      </c>
      <c r="E1318" s="100" t="str">
        <f>IFERROR(IF(VLOOKUP(B1318,'Job Openings'!$B$5:$I$1005,5,FALSE)=0,"",VLOOKUP(B1318,'Job Openings'!$B$5:$I$1005,5,FALSE)),"")</f>
        <v/>
      </c>
      <c r="F1318" s="53"/>
      <c r="G1318" s="53"/>
      <c r="H1318" s="54"/>
      <c r="I1318" s="53"/>
      <c r="J1318" s="53"/>
      <c r="K1318" s="53"/>
      <c r="L1318" s="53"/>
      <c r="M1318" s="53"/>
      <c r="N1318" s="144"/>
      <c r="O1318" s="141"/>
      <c r="P1318" s="53"/>
      <c r="Q1318" s="53"/>
      <c r="R1318" s="53"/>
      <c r="S1318" s="89"/>
    </row>
    <row r="1319" spans="2:19" ht="15" customHeight="1" x14ac:dyDescent="0.2">
      <c r="B1319" s="143"/>
      <c r="C1319" s="100" t="str">
        <f>IFERROR(IF(VLOOKUP(B1319,'Job Openings'!$B$5:$I$1005,2,FALSE)=0,"",VLOOKUP(B1319,'Job Openings'!$B$5:$I$1005,2,FALSE)),"")</f>
        <v/>
      </c>
      <c r="D1319" s="100" t="str">
        <f>IFERROR(IF(VLOOKUP(B1319,'Job Openings'!$B$5:$I$1005,3,FALSE)=0,"",VLOOKUP(B1319,'Job Openings'!$B$5:$I$1005,3,FALSE)),"")</f>
        <v/>
      </c>
      <c r="E1319" s="100" t="str">
        <f>IFERROR(IF(VLOOKUP(B1319,'Job Openings'!$B$5:$I$1005,5,FALSE)=0,"",VLOOKUP(B1319,'Job Openings'!$B$5:$I$1005,5,FALSE)),"")</f>
        <v/>
      </c>
      <c r="F1319" s="53"/>
      <c r="G1319" s="53"/>
      <c r="H1319" s="54"/>
      <c r="I1319" s="53"/>
      <c r="J1319" s="53"/>
      <c r="K1319" s="53"/>
      <c r="L1319" s="53"/>
      <c r="M1319" s="53"/>
      <c r="N1319" s="144"/>
      <c r="O1319" s="141"/>
      <c r="P1319" s="53"/>
      <c r="Q1319" s="53"/>
      <c r="R1319" s="53"/>
      <c r="S1319" s="89"/>
    </row>
    <row r="1320" spans="2:19" ht="15" customHeight="1" x14ac:dyDescent="0.2">
      <c r="B1320" s="143"/>
      <c r="C1320" s="100" t="str">
        <f>IFERROR(IF(VLOOKUP(B1320,'Job Openings'!$B$5:$I$1005,2,FALSE)=0,"",VLOOKUP(B1320,'Job Openings'!$B$5:$I$1005,2,FALSE)),"")</f>
        <v/>
      </c>
      <c r="D1320" s="100" t="str">
        <f>IFERROR(IF(VLOOKUP(B1320,'Job Openings'!$B$5:$I$1005,3,FALSE)=0,"",VLOOKUP(B1320,'Job Openings'!$B$5:$I$1005,3,FALSE)),"")</f>
        <v/>
      </c>
      <c r="E1320" s="100" t="str">
        <f>IFERROR(IF(VLOOKUP(B1320,'Job Openings'!$B$5:$I$1005,5,FALSE)=0,"",VLOOKUP(B1320,'Job Openings'!$B$5:$I$1005,5,FALSE)),"")</f>
        <v/>
      </c>
      <c r="F1320" s="53"/>
      <c r="G1320" s="53"/>
      <c r="H1320" s="54"/>
      <c r="I1320" s="53"/>
      <c r="J1320" s="53"/>
      <c r="K1320" s="53"/>
      <c r="L1320" s="53"/>
      <c r="M1320" s="53"/>
      <c r="N1320" s="144"/>
      <c r="O1320" s="141"/>
      <c r="P1320" s="53"/>
      <c r="Q1320" s="53"/>
      <c r="R1320" s="53"/>
      <c r="S1320" s="89"/>
    </row>
    <row r="1321" spans="2:19" ht="15" customHeight="1" x14ac:dyDescent="0.2">
      <c r="B1321" s="143"/>
      <c r="C1321" s="100" t="str">
        <f>IFERROR(IF(VLOOKUP(B1321,'Job Openings'!$B$5:$I$1005,2,FALSE)=0,"",VLOOKUP(B1321,'Job Openings'!$B$5:$I$1005,2,FALSE)),"")</f>
        <v/>
      </c>
      <c r="D1321" s="100" t="str">
        <f>IFERROR(IF(VLOOKUP(B1321,'Job Openings'!$B$5:$I$1005,3,FALSE)=0,"",VLOOKUP(B1321,'Job Openings'!$B$5:$I$1005,3,FALSE)),"")</f>
        <v/>
      </c>
      <c r="E1321" s="100" t="str">
        <f>IFERROR(IF(VLOOKUP(B1321,'Job Openings'!$B$5:$I$1005,5,FALSE)=0,"",VLOOKUP(B1321,'Job Openings'!$B$5:$I$1005,5,FALSE)),"")</f>
        <v/>
      </c>
      <c r="F1321" s="53"/>
      <c r="G1321" s="53"/>
      <c r="H1321" s="54"/>
      <c r="I1321" s="53"/>
      <c r="J1321" s="53"/>
      <c r="K1321" s="53"/>
      <c r="L1321" s="53"/>
      <c r="M1321" s="53"/>
      <c r="N1321" s="144"/>
      <c r="O1321" s="141"/>
      <c r="P1321" s="53"/>
      <c r="Q1321" s="53"/>
      <c r="R1321" s="53"/>
      <c r="S1321" s="89"/>
    </row>
    <row r="1322" spans="2:19" ht="15" customHeight="1" x14ac:dyDescent="0.2">
      <c r="B1322" s="143"/>
      <c r="C1322" s="100" t="str">
        <f>IFERROR(IF(VLOOKUP(B1322,'Job Openings'!$B$5:$I$1005,2,FALSE)=0,"",VLOOKUP(B1322,'Job Openings'!$B$5:$I$1005,2,FALSE)),"")</f>
        <v/>
      </c>
      <c r="D1322" s="100" t="str">
        <f>IFERROR(IF(VLOOKUP(B1322,'Job Openings'!$B$5:$I$1005,3,FALSE)=0,"",VLOOKUP(B1322,'Job Openings'!$B$5:$I$1005,3,FALSE)),"")</f>
        <v/>
      </c>
      <c r="E1322" s="100" t="str">
        <f>IFERROR(IF(VLOOKUP(B1322,'Job Openings'!$B$5:$I$1005,5,FALSE)=0,"",VLOOKUP(B1322,'Job Openings'!$B$5:$I$1005,5,FALSE)),"")</f>
        <v/>
      </c>
      <c r="F1322" s="53"/>
      <c r="G1322" s="53"/>
      <c r="H1322" s="54"/>
      <c r="I1322" s="53"/>
      <c r="J1322" s="53"/>
      <c r="K1322" s="53"/>
      <c r="L1322" s="53"/>
      <c r="M1322" s="53"/>
      <c r="N1322" s="144"/>
      <c r="O1322" s="141"/>
      <c r="P1322" s="53"/>
      <c r="Q1322" s="53"/>
      <c r="R1322" s="53"/>
      <c r="S1322" s="89"/>
    </row>
    <row r="1323" spans="2:19" ht="15" customHeight="1" x14ac:dyDescent="0.2">
      <c r="B1323" s="143"/>
      <c r="C1323" s="100" t="str">
        <f>IFERROR(IF(VLOOKUP(B1323,'Job Openings'!$B$5:$I$1005,2,FALSE)=0,"",VLOOKUP(B1323,'Job Openings'!$B$5:$I$1005,2,FALSE)),"")</f>
        <v/>
      </c>
      <c r="D1323" s="100" t="str">
        <f>IFERROR(IF(VLOOKUP(B1323,'Job Openings'!$B$5:$I$1005,3,FALSE)=0,"",VLOOKUP(B1323,'Job Openings'!$B$5:$I$1005,3,FALSE)),"")</f>
        <v/>
      </c>
      <c r="E1323" s="100" t="str">
        <f>IFERROR(IF(VLOOKUP(B1323,'Job Openings'!$B$5:$I$1005,5,FALSE)=0,"",VLOOKUP(B1323,'Job Openings'!$B$5:$I$1005,5,FALSE)),"")</f>
        <v/>
      </c>
      <c r="F1323" s="53"/>
      <c r="G1323" s="53"/>
      <c r="H1323" s="54"/>
      <c r="I1323" s="53"/>
      <c r="J1323" s="53"/>
      <c r="K1323" s="53"/>
      <c r="L1323" s="53"/>
      <c r="M1323" s="53"/>
      <c r="N1323" s="144"/>
      <c r="O1323" s="141"/>
      <c r="P1323" s="53"/>
      <c r="Q1323" s="53"/>
      <c r="R1323" s="53"/>
      <c r="S1323" s="89"/>
    </row>
    <row r="1324" spans="2:19" ht="15" customHeight="1" x14ac:dyDescent="0.2">
      <c r="B1324" s="143"/>
      <c r="C1324" s="100" t="str">
        <f>IFERROR(IF(VLOOKUP(B1324,'Job Openings'!$B$5:$I$1005,2,FALSE)=0,"",VLOOKUP(B1324,'Job Openings'!$B$5:$I$1005,2,FALSE)),"")</f>
        <v/>
      </c>
      <c r="D1324" s="100" t="str">
        <f>IFERROR(IF(VLOOKUP(B1324,'Job Openings'!$B$5:$I$1005,3,FALSE)=0,"",VLOOKUP(B1324,'Job Openings'!$B$5:$I$1005,3,FALSE)),"")</f>
        <v/>
      </c>
      <c r="E1324" s="100" t="str">
        <f>IFERROR(IF(VLOOKUP(B1324,'Job Openings'!$B$5:$I$1005,5,FALSE)=0,"",VLOOKUP(B1324,'Job Openings'!$B$5:$I$1005,5,FALSE)),"")</f>
        <v/>
      </c>
      <c r="F1324" s="53"/>
      <c r="G1324" s="53"/>
      <c r="H1324" s="54"/>
      <c r="I1324" s="53"/>
      <c r="J1324" s="53"/>
      <c r="K1324" s="53"/>
      <c r="L1324" s="53"/>
      <c r="M1324" s="53"/>
      <c r="N1324" s="144"/>
      <c r="O1324" s="141"/>
      <c r="P1324" s="53"/>
      <c r="Q1324" s="53"/>
      <c r="R1324" s="53"/>
      <c r="S1324" s="89"/>
    </row>
    <row r="1325" spans="2:19" ht="15" customHeight="1" x14ac:dyDescent="0.2">
      <c r="B1325" s="143"/>
      <c r="C1325" s="100" t="str">
        <f>IFERROR(IF(VLOOKUP(B1325,'Job Openings'!$B$5:$I$1005,2,FALSE)=0,"",VLOOKUP(B1325,'Job Openings'!$B$5:$I$1005,2,FALSE)),"")</f>
        <v/>
      </c>
      <c r="D1325" s="100" t="str">
        <f>IFERROR(IF(VLOOKUP(B1325,'Job Openings'!$B$5:$I$1005,3,FALSE)=0,"",VLOOKUP(B1325,'Job Openings'!$B$5:$I$1005,3,FALSE)),"")</f>
        <v/>
      </c>
      <c r="E1325" s="100" t="str">
        <f>IFERROR(IF(VLOOKUP(B1325,'Job Openings'!$B$5:$I$1005,5,FALSE)=0,"",VLOOKUP(B1325,'Job Openings'!$B$5:$I$1005,5,FALSE)),"")</f>
        <v/>
      </c>
      <c r="F1325" s="53"/>
      <c r="G1325" s="53"/>
      <c r="H1325" s="54"/>
      <c r="I1325" s="53"/>
      <c r="J1325" s="53"/>
      <c r="K1325" s="53"/>
      <c r="L1325" s="53"/>
      <c r="M1325" s="53"/>
      <c r="N1325" s="144"/>
      <c r="O1325" s="141"/>
      <c r="P1325" s="53"/>
      <c r="Q1325" s="53"/>
      <c r="R1325" s="53"/>
      <c r="S1325" s="89"/>
    </row>
    <row r="1326" spans="2:19" ht="15" customHeight="1" x14ac:dyDescent="0.2">
      <c r="B1326" s="143"/>
      <c r="C1326" s="100" t="str">
        <f>IFERROR(IF(VLOOKUP(B1326,'Job Openings'!$B$5:$I$1005,2,FALSE)=0,"",VLOOKUP(B1326,'Job Openings'!$B$5:$I$1005,2,FALSE)),"")</f>
        <v/>
      </c>
      <c r="D1326" s="100" t="str">
        <f>IFERROR(IF(VLOOKUP(B1326,'Job Openings'!$B$5:$I$1005,3,FALSE)=0,"",VLOOKUP(B1326,'Job Openings'!$B$5:$I$1005,3,FALSE)),"")</f>
        <v/>
      </c>
      <c r="E1326" s="100" t="str">
        <f>IFERROR(IF(VLOOKUP(B1326,'Job Openings'!$B$5:$I$1005,5,FALSE)=0,"",VLOOKUP(B1326,'Job Openings'!$B$5:$I$1005,5,FALSE)),"")</f>
        <v/>
      </c>
      <c r="F1326" s="53"/>
      <c r="G1326" s="53"/>
      <c r="H1326" s="54"/>
      <c r="I1326" s="53"/>
      <c r="J1326" s="53"/>
      <c r="K1326" s="53"/>
      <c r="L1326" s="53"/>
      <c r="M1326" s="53"/>
      <c r="N1326" s="144"/>
      <c r="O1326" s="141"/>
      <c r="P1326" s="53"/>
      <c r="Q1326" s="53"/>
      <c r="R1326" s="53"/>
      <c r="S1326" s="89"/>
    </row>
    <row r="1327" spans="2:19" ht="15" customHeight="1" x14ac:dyDescent="0.2">
      <c r="B1327" s="143"/>
      <c r="C1327" s="100" t="str">
        <f>IFERROR(IF(VLOOKUP(B1327,'Job Openings'!$B$5:$I$1005,2,FALSE)=0,"",VLOOKUP(B1327,'Job Openings'!$B$5:$I$1005,2,FALSE)),"")</f>
        <v/>
      </c>
      <c r="D1327" s="100" t="str">
        <f>IFERROR(IF(VLOOKUP(B1327,'Job Openings'!$B$5:$I$1005,3,FALSE)=0,"",VLOOKUP(B1327,'Job Openings'!$B$5:$I$1005,3,FALSE)),"")</f>
        <v/>
      </c>
      <c r="E1327" s="100" t="str">
        <f>IFERROR(IF(VLOOKUP(B1327,'Job Openings'!$B$5:$I$1005,5,FALSE)=0,"",VLOOKUP(B1327,'Job Openings'!$B$5:$I$1005,5,FALSE)),"")</f>
        <v/>
      </c>
      <c r="F1327" s="53"/>
      <c r="G1327" s="53"/>
      <c r="H1327" s="54"/>
      <c r="I1327" s="53"/>
      <c r="J1327" s="53"/>
      <c r="K1327" s="53"/>
      <c r="L1327" s="53"/>
      <c r="M1327" s="53"/>
      <c r="N1327" s="144"/>
      <c r="O1327" s="141"/>
      <c r="P1327" s="53"/>
      <c r="Q1327" s="53"/>
      <c r="R1327" s="53"/>
      <c r="S1327" s="89"/>
    </row>
    <row r="1328" spans="2:19" ht="15" customHeight="1" x14ac:dyDescent="0.2">
      <c r="B1328" s="143"/>
      <c r="C1328" s="100" t="str">
        <f>IFERROR(IF(VLOOKUP(B1328,'Job Openings'!$B$5:$I$1005,2,FALSE)=0,"",VLOOKUP(B1328,'Job Openings'!$B$5:$I$1005,2,FALSE)),"")</f>
        <v/>
      </c>
      <c r="D1328" s="100" t="str">
        <f>IFERROR(IF(VLOOKUP(B1328,'Job Openings'!$B$5:$I$1005,3,FALSE)=0,"",VLOOKUP(B1328,'Job Openings'!$B$5:$I$1005,3,FALSE)),"")</f>
        <v/>
      </c>
      <c r="E1328" s="100" t="str">
        <f>IFERROR(IF(VLOOKUP(B1328,'Job Openings'!$B$5:$I$1005,5,FALSE)=0,"",VLOOKUP(B1328,'Job Openings'!$B$5:$I$1005,5,FALSE)),"")</f>
        <v/>
      </c>
      <c r="F1328" s="53"/>
      <c r="G1328" s="53"/>
      <c r="H1328" s="54"/>
      <c r="I1328" s="53"/>
      <c r="J1328" s="53"/>
      <c r="K1328" s="53"/>
      <c r="L1328" s="53"/>
      <c r="M1328" s="53"/>
      <c r="N1328" s="144"/>
      <c r="O1328" s="141"/>
      <c r="P1328" s="53"/>
      <c r="Q1328" s="53"/>
      <c r="R1328" s="53"/>
      <c r="S1328" s="89"/>
    </row>
    <row r="1329" spans="2:19" ht="15" customHeight="1" x14ac:dyDescent="0.2">
      <c r="B1329" s="143"/>
      <c r="C1329" s="100" t="str">
        <f>IFERROR(IF(VLOOKUP(B1329,'Job Openings'!$B$5:$I$1005,2,FALSE)=0,"",VLOOKUP(B1329,'Job Openings'!$B$5:$I$1005,2,FALSE)),"")</f>
        <v/>
      </c>
      <c r="D1329" s="100" t="str">
        <f>IFERROR(IF(VLOOKUP(B1329,'Job Openings'!$B$5:$I$1005,3,FALSE)=0,"",VLOOKUP(B1329,'Job Openings'!$B$5:$I$1005,3,FALSE)),"")</f>
        <v/>
      </c>
      <c r="E1329" s="100" t="str">
        <f>IFERROR(IF(VLOOKUP(B1329,'Job Openings'!$B$5:$I$1005,5,FALSE)=0,"",VLOOKUP(B1329,'Job Openings'!$B$5:$I$1005,5,FALSE)),"")</f>
        <v/>
      </c>
      <c r="F1329" s="53"/>
      <c r="G1329" s="53"/>
      <c r="H1329" s="54"/>
      <c r="I1329" s="53"/>
      <c r="J1329" s="53"/>
      <c r="K1329" s="53"/>
      <c r="L1329" s="53"/>
      <c r="M1329" s="53"/>
      <c r="N1329" s="144"/>
      <c r="O1329" s="141"/>
      <c r="P1329" s="53"/>
      <c r="Q1329" s="53"/>
      <c r="R1329" s="53"/>
      <c r="S1329" s="89"/>
    </row>
    <row r="1330" spans="2:19" ht="15" customHeight="1" x14ac:dyDescent="0.2">
      <c r="B1330" s="143"/>
      <c r="C1330" s="100" t="str">
        <f>IFERROR(IF(VLOOKUP(B1330,'Job Openings'!$B$5:$I$1005,2,FALSE)=0,"",VLOOKUP(B1330,'Job Openings'!$B$5:$I$1005,2,FALSE)),"")</f>
        <v/>
      </c>
      <c r="D1330" s="100" t="str">
        <f>IFERROR(IF(VLOOKUP(B1330,'Job Openings'!$B$5:$I$1005,3,FALSE)=0,"",VLOOKUP(B1330,'Job Openings'!$B$5:$I$1005,3,FALSE)),"")</f>
        <v/>
      </c>
      <c r="E1330" s="100" t="str">
        <f>IFERROR(IF(VLOOKUP(B1330,'Job Openings'!$B$5:$I$1005,5,FALSE)=0,"",VLOOKUP(B1330,'Job Openings'!$B$5:$I$1005,5,FALSE)),"")</f>
        <v/>
      </c>
      <c r="F1330" s="53"/>
      <c r="G1330" s="53"/>
      <c r="H1330" s="54"/>
      <c r="I1330" s="53"/>
      <c r="J1330" s="53"/>
      <c r="K1330" s="53"/>
      <c r="L1330" s="53"/>
      <c r="M1330" s="53"/>
      <c r="N1330" s="144"/>
      <c r="O1330" s="141"/>
      <c r="P1330" s="53"/>
      <c r="Q1330" s="53"/>
      <c r="R1330" s="53"/>
      <c r="S1330" s="89"/>
    </row>
    <row r="1331" spans="2:19" ht="15" customHeight="1" x14ac:dyDescent="0.2">
      <c r="B1331" s="143"/>
      <c r="C1331" s="100" t="str">
        <f>IFERROR(IF(VLOOKUP(B1331,'Job Openings'!$B$5:$I$1005,2,FALSE)=0,"",VLOOKUP(B1331,'Job Openings'!$B$5:$I$1005,2,FALSE)),"")</f>
        <v/>
      </c>
      <c r="D1331" s="100" t="str">
        <f>IFERROR(IF(VLOOKUP(B1331,'Job Openings'!$B$5:$I$1005,3,FALSE)=0,"",VLOOKUP(B1331,'Job Openings'!$B$5:$I$1005,3,FALSE)),"")</f>
        <v/>
      </c>
      <c r="E1331" s="100" t="str">
        <f>IFERROR(IF(VLOOKUP(B1331,'Job Openings'!$B$5:$I$1005,5,FALSE)=0,"",VLOOKUP(B1331,'Job Openings'!$B$5:$I$1005,5,FALSE)),"")</f>
        <v/>
      </c>
      <c r="F1331" s="53"/>
      <c r="G1331" s="53"/>
      <c r="H1331" s="54"/>
      <c r="I1331" s="53"/>
      <c r="J1331" s="53"/>
      <c r="K1331" s="53"/>
      <c r="L1331" s="53"/>
      <c r="M1331" s="53"/>
      <c r="N1331" s="144"/>
      <c r="O1331" s="141"/>
      <c r="P1331" s="53"/>
      <c r="Q1331" s="53"/>
      <c r="R1331" s="53"/>
      <c r="S1331" s="89"/>
    </row>
    <row r="1332" spans="2:19" ht="15" customHeight="1" x14ac:dyDescent="0.2">
      <c r="B1332" s="143"/>
      <c r="C1332" s="100" t="str">
        <f>IFERROR(IF(VLOOKUP(B1332,'Job Openings'!$B$5:$I$1005,2,FALSE)=0,"",VLOOKUP(B1332,'Job Openings'!$B$5:$I$1005,2,FALSE)),"")</f>
        <v/>
      </c>
      <c r="D1332" s="100" t="str">
        <f>IFERROR(IF(VLOOKUP(B1332,'Job Openings'!$B$5:$I$1005,3,FALSE)=0,"",VLOOKUP(B1332,'Job Openings'!$B$5:$I$1005,3,FALSE)),"")</f>
        <v/>
      </c>
      <c r="E1332" s="100" t="str">
        <f>IFERROR(IF(VLOOKUP(B1332,'Job Openings'!$B$5:$I$1005,5,FALSE)=0,"",VLOOKUP(B1332,'Job Openings'!$B$5:$I$1005,5,FALSE)),"")</f>
        <v/>
      </c>
      <c r="F1332" s="53"/>
      <c r="G1332" s="53"/>
      <c r="H1332" s="54"/>
      <c r="I1332" s="53"/>
      <c r="J1332" s="53"/>
      <c r="K1332" s="53"/>
      <c r="L1332" s="53"/>
      <c r="M1332" s="53"/>
      <c r="N1332" s="144"/>
      <c r="O1332" s="141"/>
      <c r="P1332" s="53"/>
      <c r="Q1332" s="53"/>
      <c r="R1332" s="53"/>
      <c r="S1332" s="89"/>
    </row>
    <row r="1333" spans="2:19" ht="15" customHeight="1" x14ac:dyDescent="0.2">
      <c r="B1333" s="143"/>
      <c r="C1333" s="100" t="str">
        <f>IFERROR(IF(VLOOKUP(B1333,'Job Openings'!$B$5:$I$1005,2,FALSE)=0,"",VLOOKUP(B1333,'Job Openings'!$B$5:$I$1005,2,FALSE)),"")</f>
        <v/>
      </c>
      <c r="D1333" s="100" t="str">
        <f>IFERROR(IF(VLOOKUP(B1333,'Job Openings'!$B$5:$I$1005,3,FALSE)=0,"",VLOOKUP(B1333,'Job Openings'!$B$5:$I$1005,3,FALSE)),"")</f>
        <v/>
      </c>
      <c r="E1333" s="100" t="str">
        <f>IFERROR(IF(VLOOKUP(B1333,'Job Openings'!$B$5:$I$1005,5,FALSE)=0,"",VLOOKUP(B1333,'Job Openings'!$B$5:$I$1005,5,FALSE)),"")</f>
        <v/>
      </c>
      <c r="F1333" s="53"/>
      <c r="G1333" s="53"/>
      <c r="H1333" s="54"/>
      <c r="I1333" s="53"/>
      <c r="J1333" s="53"/>
      <c r="K1333" s="53"/>
      <c r="L1333" s="53"/>
      <c r="M1333" s="53"/>
      <c r="N1333" s="144"/>
      <c r="O1333" s="141"/>
      <c r="P1333" s="53"/>
      <c r="Q1333" s="53"/>
      <c r="R1333" s="53"/>
      <c r="S1333" s="89"/>
    </row>
    <row r="1334" spans="2:19" ht="15" customHeight="1" x14ac:dyDescent="0.2">
      <c r="B1334" s="143"/>
      <c r="C1334" s="100" t="str">
        <f>IFERROR(IF(VLOOKUP(B1334,'Job Openings'!$B$5:$I$1005,2,FALSE)=0,"",VLOOKUP(B1334,'Job Openings'!$B$5:$I$1005,2,FALSE)),"")</f>
        <v/>
      </c>
      <c r="D1334" s="100" t="str">
        <f>IFERROR(IF(VLOOKUP(B1334,'Job Openings'!$B$5:$I$1005,3,FALSE)=0,"",VLOOKUP(B1334,'Job Openings'!$B$5:$I$1005,3,FALSE)),"")</f>
        <v/>
      </c>
      <c r="E1334" s="100" t="str">
        <f>IFERROR(IF(VLOOKUP(B1334,'Job Openings'!$B$5:$I$1005,5,FALSE)=0,"",VLOOKUP(B1334,'Job Openings'!$B$5:$I$1005,5,FALSE)),"")</f>
        <v/>
      </c>
      <c r="F1334" s="53"/>
      <c r="G1334" s="53"/>
      <c r="H1334" s="54"/>
      <c r="I1334" s="53"/>
      <c r="J1334" s="53"/>
      <c r="K1334" s="53"/>
      <c r="L1334" s="53"/>
      <c r="M1334" s="53"/>
      <c r="N1334" s="144"/>
      <c r="O1334" s="141"/>
      <c r="P1334" s="53"/>
      <c r="Q1334" s="53"/>
      <c r="R1334" s="53"/>
      <c r="S1334" s="89"/>
    </row>
    <row r="1335" spans="2:19" ht="15" customHeight="1" x14ac:dyDescent="0.2">
      <c r="B1335" s="143"/>
      <c r="C1335" s="100" t="str">
        <f>IFERROR(IF(VLOOKUP(B1335,'Job Openings'!$B$5:$I$1005,2,FALSE)=0,"",VLOOKUP(B1335,'Job Openings'!$B$5:$I$1005,2,FALSE)),"")</f>
        <v/>
      </c>
      <c r="D1335" s="100" t="str">
        <f>IFERROR(IF(VLOOKUP(B1335,'Job Openings'!$B$5:$I$1005,3,FALSE)=0,"",VLOOKUP(B1335,'Job Openings'!$B$5:$I$1005,3,FALSE)),"")</f>
        <v/>
      </c>
      <c r="E1335" s="100" t="str">
        <f>IFERROR(IF(VLOOKUP(B1335,'Job Openings'!$B$5:$I$1005,5,FALSE)=0,"",VLOOKUP(B1335,'Job Openings'!$B$5:$I$1005,5,FALSE)),"")</f>
        <v/>
      </c>
      <c r="F1335" s="53"/>
      <c r="G1335" s="53"/>
      <c r="H1335" s="54"/>
      <c r="I1335" s="53"/>
      <c r="J1335" s="53"/>
      <c r="K1335" s="53"/>
      <c r="L1335" s="53"/>
      <c r="M1335" s="53"/>
      <c r="N1335" s="144"/>
      <c r="O1335" s="141"/>
      <c r="P1335" s="53"/>
      <c r="Q1335" s="53"/>
      <c r="R1335" s="53"/>
      <c r="S1335" s="89"/>
    </row>
    <row r="1336" spans="2:19" ht="15" customHeight="1" x14ac:dyDescent="0.2">
      <c r="B1336" s="143"/>
      <c r="C1336" s="100" t="str">
        <f>IFERROR(IF(VLOOKUP(B1336,'Job Openings'!$B$5:$I$1005,2,FALSE)=0,"",VLOOKUP(B1336,'Job Openings'!$B$5:$I$1005,2,FALSE)),"")</f>
        <v/>
      </c>
      <c r="D1336" s="100" t="str">
        <f>IFERROR(IF(VLOOKUP(B1336,'Job Openings'!$B$5:$I$1005,3,FALSE)=0,"",VLOOKUP(B1336,'Job Openings'!$B$5:$I$1005,3,FALSE)),"")</f>
        <v/>
      </c>
      <c r="E1336" s="100" t="str">
        <f>IFERROR(IF(VLOOKUP(B1336,'Job Openings'!$B$5:$I$1005,5,FALSE)=0,"",VLOOKUP(B1336,'Job Openings'!$B$5:$I$1005,5,FALSE)),"")</f>
        <v/>
      </c>
      <c r="F1336" s="53"/>
      <c r="G1336" s="53"/>
      <c r="H1336" s="54"/>
      <c r="I1336" s="53"/>
      <c r="J1336" s="53"/>
      <c r="K1336" s="53"/>
      <c r="L1336" s="53"/>
      <c r="M1336" s="53"/>
      <c r="N1336" s="144"/>
      <c r="O1336" s="141"/>
      <c r="P1336" s="53"/>
      <c r="Q1336" s="53"/>
      <c r="R1336" s="53"/>
      <c r="S1336" s="89"/>
    </row>
    <row r="1337" spans="2:19" ht="15" customHeight="1" x14ac:dyDescent="0.2">
      <c r="B1337" s="143"/>
      <c r="C1337" s="100" t="str">
        <f>IFERROR(IF(VLOOKUP(B1337,'Job Openings'!$B$5:$I$1005,2,FALSE)=0,"",VLOOKUP(B1337,'Job Openings'!$B$5:$I$1005,2,FALSE)),"")</f>
        <v/>
      </c>
      <c r="D1337" s="100" t="str">
        <f>IFERROR(IF(VLOOKUP(B1337,'Job Openings'!$B$5:$I$1005,3,FALSE)=0,"",VLOOKUP(B1337,'Job Openings'!$B$5:$I$1005,3,FALSE)),"")</f>
        <v/>
      </c>
      <c r="E1337" s="100" t="str">
        <f>IFERROR(IF(VLOOKUP(B1337,'Job Openings'!$B$5:$I$1005,5,FALSE)=0,"",VLOOKUP(B1337,'Job Openings'!$B$5:$I$1005,5,FALSE)),"")</f>
        <v/>
      </c>
      <c r="F1337" s="53"/>
      <c r="G1337" s="53"/>
      <c r="H1337" s="54"/>
      <c r="I1337" s="53"/>
      <c r="J1337" s="53"/>
      <c r="K1337" s="53"/>
      <c r="L1337" s="53"/>
      <c r="M1337" s="53"/>
      <c r="N1337" s="144"/>
      <c r="O1337" s="141"/>
      <c r="P1337" s="53"/>
      <c r="Q1337" s="53"/>
      <c r="R1337" s="53"/>
      <c r="S1337" s="89"/>
    </row>
    <row r="1338" spans="2:19" ht="15" customHeight="1" x14ac:dyDescent="0.2">
      <c r="B1338" s="143"/>
      <c r="C1338" s="100" t="str">
        <f>IFERROR(IF(VLOOKUP(B1338,'Job Openings'!$B$5:$I$1005,2,FALSE)=0,"",VLOOKUP(B1338,'Job Openings'!$B$5:$I$1005,2,FALSE)),"")</f>
        <v/>
      </c>
      <c r="D1338" s="100" t="str">
        <f>IFERROR(IF(VLOOKUP(B1338,'Job Openings'!$B$5:$I$1005,3,FALSE)=0,"",VLOOKUP(B1338,'Job Openings'!$B$5:$I$1005,3,FALSE)),"")</f>
        <v/>
      </c>
      <c r="E1338" s="100" t="str">
        <f>IFERROR(IF(VLOOKUP(B1338,'Job Openings'!$B$5:$I$1005,5,FALSE)=0,"",VLOOKUP(B1338,'Job Openings'!$B$5:$I$1005,5,FALSE)),"")</f>
        <v/>
      </c>
      <c r="F1338" s="53"/>
      <c r="G1338" s="53"/>
      <c r="H1338" s="54"/>
      <c r="I1338" s="53"/>
      <c r="J1338" s="53"/>
      <c r="K1338" s="53"/>
      <c r="L1338" s="53"/>
      <c r="M1338" s="53"/>
      <c r="N1338" s="144"/>
      <c r="O1338" s="141"/>
      <c r="P1338" s="53"/>
      <c r="Q1338" s="53"/>
      <c r="R1338" s="53"/>
      <c r="S1338" s="89"/>
    </row>
    <row r="1339" spans="2:19" ht="15" customHeight="1" x14ac:dyDescent="0.2">
      <c r="B1339" s="143"/>
      <c r="C1339" s="100" t="str">
        <f>IFERROR(IF(VLOOKUP(B1339,'Job Openings'!$B$5:$I$1005,2,FALSE)=0,"",VLOOKUP(B1339,'Job Openings'!$B$5:$I$1005,2,FALSE)),"")</f>
        <v/>
      </c>
      <c r="D1339" s="100" t="str">
        <f>IFERROR(IF(VLOOKUP(B1339,'Job Openings'!$B$5:$I$1005,3,FALSE)=0,"",VLOOKUP(B1339,'Job Openings'!$B$5:$I$1005,3,FALSE)),"")</f>
        <v/>
      </c>
      <c r="E1339" s="100" t="str">
        <f>IFERROR(IF(VLOOKUP(B1339,'Job Openings'!$B$5:$I$1005,5,FALSE)=0,"",VLOOKUP(B1339,'Job Openings'!$B$5:$I$1005,5,FALSE)),"")</f>
        <v/>
      </c>
      <c r="F1339" s="53"/>
      <c r="G1339" s="53"/>
      <c r="H1339" s="54"/>
      <c r="I1339" s="53"/>
      <c r="J1339" s="53"/>
      <c r="K1339" s="53"/>
      <c r="L1339" s="53"/>
      <c r="M1339" s="53"/>
      <c r="N1339" s="144"/>
      <c r="O1339" s="141"/>
      <c r="P1339" s="53"/>
      <c r="Q1339" s="53"/>
      <c r="R1339" s="53"/>
      <c r="S1339" s="89"/>
    </row>
    <row r="1340" spans="2:19" ht="15" customHeight="1" x14ac:dyDescent="0.2">
      <c r="B1340" s="143"/>
      <c r="C1340" s="100" t="str">
        <f>IFERROR(IF(VLOOKUP(B1340,'Job Openings'!$B$5:$I$1005,2,FALSE)=0,"",VLOOKUP(B1340,'Job Openings'!$B$5:$I$1005,2,FALSE)),"")</f>
        <v/>
      </c>
      <c r="D1340" s="100" t="str">
        <f>IFERROR(IF(VLOOKUP(B1340,'Job Openings'!$B$5:$I$1005,3,FALSE)=0,"",VLOOKUP(B1340,'Job Openings'!$B$5:$I$1005,3,FALSE)),"")</f>
        <v/>
      </c>
      <c r="E1340" s="100" t="str">
        <f>IFERROR(IF(VLOOKUP(B1340,'Job Openings'!$B$5:$I$1005,5,FALSE)=0,"",VLOOKUP(B1340,'Job Openings'!$B$5:$I$1005,5,FALSE)),"")</f>
        <v/>
      </c>
      <c r="F1340" s="53"/>
      <c r="G1340" s="53"/>
      <c r="H1340" s="54"/>
      <c r="I1340" s="53"/>
      <c r="J1340" s="53"/>
      <c r="K1340" s="53"/>
      <c r="L1340" s="53"/>
      <c r="M1340" s="53"/>
      <c r="N1340" s="144"/>
      <c r="O1340" s="141"/>
      <c r="P1340" s="53"/>
      <c r="Q1340" s="53"/>
      <c r="R1340" s="53"/>
      <c r="S1340" s="89"/>
    </row>
    <row r="1341" spans="2:19" ht="15" customHeight="1" x14ac:dyDescent="0.2">
      <c r="B1341" s="143"/>
      <c r="C1341" s="100" t="str">
        <f>IFERROR(IF(VLOOKUP(B1341,'Job Openings'!$B$5:$I$1005,2,FALSE)=0,"",VLOOKUP(B1341,'Job Openings'!$B$5:$I$1005,2,FALSE)),"")</f>
        <v/>
      </c>
      <c r="D1341" s="100" t="str">
        <f>IFERROR(IF(VLOOKUP(B1341,'Job Openings'!$B$5:$I$1005,3,FALSE)=0,"",VLOOKUP(B1341,'Job Openings'!$B$5:$I$1005,3,FALSE)),"")</f>
        <v/>
      </c>
      <c r="E1341" s="100" t="str">
        <f>IFERROR(IF(VLOOKUP(B1341,'Job Openings'!$B$5:$I$1005,5,FALSE)=0,"",VLOOKUP(B1341,'Job Openings'!$B$5:$I$1005,5,FALSE)),"")</f>
        <v/>
      </c>
      <c r="F1341" s="53"/>
      <c r="G1341" s="53"/>
      <c r="H1341" s="54"/>
      <c r="I1341" s="53"/>
      <c r="J1341" s="53"/>
      <c r="K1341" s="53"/>
      <c r="L1341" s="53"/>
      <c r="M1341" s="53"/>
      <c r="N1341" s="144"/>
      <c r="O1341" s="141"/>
      <c r="P1341" s="53"/>
      <c r="Q1341" s="53"/>
      <c r="R1341" s="53"/>
      <c r="S1341" s="89"/>
    </row>
    <row r="1342" spans="2:19" ht="15" customHeight="1" x14ac:dyDescent="0.2">
      <c r="B1342" s="143"/>
      <c r="C1342" s="100" t="str">
        <f>IFERROR(IF(VLOOKUP(B1342,'Job Openings'!$B$5:$I$1005,2,FALSE)=0,"",VLOOKUP(B1342,'Job Openings'!$B$5:$I$1005,2,FALSE)),"")</f>
        <v/>
      </c>
      <c r="D1342" s="100" t="str">
        <f>IFERROR(IF(VLOOKUP(B1342,'Job Openings'!$B$5:$I$1005,3,FALSE)=0,"",VLOOKUP(B1342,'Job Openings'!$B$5:$I$1005,3,FALSE)),"")</f>
        <v/>
      </c>
      <c r="E1342" s="100" t="str">
        <f>IFERROR(IF(VLOOKUP(B1342,'Job Openings'!$B$5:$I$1005,5,FALSE)=0,"",VLOOKUP(B1342,'Job Openings'!$B$5:$I$1005,5,FALSE)),"")</f>
        <v/>
      </c>
      <c r="F1342" s="53"/>
      <c r="G1342" s="53"/>
      <c r="H1342" s="54"/>
      <c r="I1342" s="53"/>
      <c r="J1342" s="53"/>
      <c r="K1342" s="53"/>
      <c r="L1342" s="53"/>
      <c r="M1342" s="53"/>
      <c r="N1342" s="144"/>
      <c r="O1342" s="141"/>
      <c r="P1342" s="53"/>
      <c r="Q1342" s="53"/>
      <c r="R1342" s="53"/>
      <c r="S1342" s="89"/>
    </row>
    <row r="1343" spans="2:19" ht="15" customHeight="1" x14ac:dyDescent="0.2">
      <c r="B1343" s="143"/>
      <c r="C1343" s="100" t="str">
        <f>IFERROR(IF(VLOOKUP(B1343,'Job Openings'!$B$5:$I$1005,2,FALSE)=0,"",VLOOKUP(B1343,'Job Openings'!$B$5:$I$1005,2,FALSE)),"")</f>
        <v/>
      </c>
      <c r="D1343" s="100" t="str">
        <f>IFERROR(IF(VLOOKUP(B1343,'Job Openings'!$B$5:$I$1005,3,FALSE)=0,"",VLOOKUP(B1343,'Job Openings'!$B$5:$I$1005,3,FALSE)),"")</f>
        <v/>
      </c>
      <c r="E1343" s="100" t="str">
        <f>IFERROR(IF(VLOOKUP(B1343,'Job Openings'!$B$5:$I$1005,5,FALSE)=0,"",VLOOKUP(B1343,'Job Openings'!$B$5:$I$1005,5,FALSE)),"")</f>
        <v/>
      </c>
      <c r="F1343" s="53"/>
      <c r="G1343" s="53"/>
      <c r="H1343" s="54"/>
      <c r="I1343" s="53"/>
      <c r="J1343" s="53"/>
      <c r="K1343" s="53"/>
      <c r="L1343" s="53"/>
      <c r="M1343" s="53"/>
      <c r="N1343" s="144"/>
      <c r="O1343" s="141"/>
      <c r="P1343" s="53"/>
      <c r="Q1343" s="53"/>
      <c r="R1343" s="53"/>
      <c r="S1343" s="89"/>
    </row>
    <row r="1344" spans="2:19" ht="15" customHeight="1" x14ac:dyDescent="0.2">
      <c r="B1344" s="143"/>
      <c r="C1344" s="100" t="str">
        <f>IFERROR(IF(VLOOKUP(B1344,'Job Openings'!$B$5:$I$1005,2,FALSE)=0,"",VLOOKUP(B1344,'Job Openings'!$B$5:$I$1005,2,FALSE)),"")</f>
        <v/>
      </c>
      <c r="D1344" s="100" t="str">
        <f>IFERROR(IF(VLOOKUP(B1344,'Job Openings'!$B$5:$I$1005,3,FALSE)=0,"",VLOOKUP(B1344,'Job Openings'!$B$5:$I$1005,3,FALSE)),"")</f>
        <v/>
      </c>
      <c r="E1344" s="100" t="str">
        <f>IFERROR(IF(VLOOKUP(B1344,'Job Openings'!$B$5:$I$1005,5,FALSE)=0,"",VLOOKUP(B1344,'Job Openings'!$B$5:$I$1005,5,FALSE)),"")</f>
        <v/>
      </c>
      <c r="F1344" s="53"/>
      <c r="G1344" s="53"/>
      <c r="H1344" s="54"/>
      <c r="I1344" s="53"/>
      <c r="J1344" s="53"/>
      <c r="K1344" s="53"/>
      <c r="L1344" s="53"/>
      <c r="M1344" s="53"/>
      <c r="N1344" s="144"/>
      <c r="O1344" s="141"/>
      <c r="P1344" s="53"/>
      <c r="Q1344" s="53"/>
      <c r="R1344" s="53"/>
      <c r="S1344" s="89"/>
    </row>
    <row r="1345" spans="2:19" ht="15" customHeight="1" x14ac:dyDescent="0.2">
      <c r="B1345" s="143"/>
      <c r="C1345" s="100" t="str">
        <f>IFERROR(IF(VLOOKUP(B1345,'Job Openings'!$B$5:$I$1005,2,FALSE)=0,"",VLOOKUP(B1345,'Job Openings'!$B$5:$I$1005,2,FALSE)),"")</f>
        <v/>
      </c>
      <c r="D1345" s="100" t="str">
        <f>IFERROR(IF(VLOOKUP(B1345,'Job Openings'!$B$5:$I$1005,3,FALSE)=0,"",VLOOKUP(B1345,'Job Openings'!$B$5:$I$1005,3,FALSE)),"")</f>
        <v/>
      </c>
      <c r="E1345" s="100" t="str">
        <f>IFERROR(IF(VLOOKUP(B1345,'Job Openings'!$B$5:$I$1005,5,FALSE)=0,"",VLOOKUP(B1345,'Job Openings'!$B$5:$I$1005,5,FALSE)),"")</f>
        <v/>
      </c>
      <c r="F1345" s="53"/>
      <c r="G1345" s="53"/>
      <c r="H1345" s="54"/>
      <c r="I1345" s="53"/>
      <c r="J1345" s="53"/>
      <c r="K1345" s="53"/>
      <c r="L1345" s="53"/>
      <c r="M1345" s="53"/>
      <c r="N1345" s="144"/>
      <c r="O1345" s="141"/>
      <c r="P1345" s="53"/>
      <c r="Q1345" s="53"/>
      <c r="R1345" s="53"/>
      <c r="S1345" s="89"/>
    </row>
    <row r="1346" spans="2:19" ht="15" customHeight="1" x14ac:dyDescent="0.2">
      <c r="B1346" s="143"/>
      <c r="C1346" s="100" t="str">
        <f>IFERROR(IF(VLOOKUP(B1346,'Job Openings'!$B$5:$I$1005,2,FALSE)=0,"",VLOOKUP(B1346,'Job Openings'!$B$5:$I$1005,2,FALSE)),"")</f>
        <v/>
      </c>
      <c r="D1346" s="100" t="str">
        <f>IFERROR(IF(VLOOKUP(B1346,'Job Openings'!$B$5:$I$1005,3,FALSE)=0,"",VLOOKUP(B1346,'Job Openings'!$B$5:$I$1005,3,FALSE)),"")</f>
        <v/>
      </c>
      <c r="E1346" s="100" t="str">
        <f>IFERROR(IF(VLOOKUP(B1346,'Job Openings'!$B$5:$I$1005,5,FALSE)=0,"",VLOOKUP(B1346,'Job Openings'!$B$5:$I$1005,5,FALSE)),"")</f>
        <v/>
      </c>
      <c r="F1346" s="53"/>
      <c r="G1346" s="53"/>
      <c r="H1346" s="54"/>
      <c r="I1346" s="53"/>
      <c r="J1346" s="53"/>
      <c r="K1346" s="53"/>
      <c r="L1346" s="53"/>
      <c r="M1346" s="53"/>
      <c r="N1346" s="144"/>
      <c r="O1346" s="141"/>
      <c r="P1346" s="53"/>
      <c r="Q1346" s="53"/>
      <c r="R1346" s="53"/>
      <c r="S1346" s="89"/>
    </row>
    <row r="1347" spans="2:19" ht="15" customHeight="1" x14ac:dyDescent="0.2">
      <c r="B1347" s="143"/>
      <c r="C1347" s="100" t="str">
        <f>IFERROR(IF(VLOOKUP(B1347,'Job Openings'!$B$5:$I$1005,2,FALSE)=0,"",VLOOKUP(B1347,'Job Openings'!$B$5:$I$1005,2,FALSE)),"")</f>
        <v/>
      </c>
      <c r="D1347" s="100" t="str">
        <f>IFERROR(IF(VLOOKUP(B1347,'Job Openings'!$B$5:$I$1005,3,FALSE)=0,"",VLOOKUP(B1347,'Job Openings'!$B$5:$I$1005,3,FALSE)),"")</f>
        <v/>
      </c>
      <c r="E1347" s="100" t="str">
        <f>IFERROR(IF(VLOOKUP(B1347,'Job Openings'!$B$5:$I$1005,5,FALSE)=0,"",VLOOKUP(B1347,'Job Openings'!$B$5:$I$1005,5,FALSE)),"")</f>
        <v/>
      </c>
      <c r="F1347" s="53"/>
      <c r="G1347" s="53"/>
      <c r="H1347" s="54"/>
      <c r="I1347" s="53"/>
      <c r="J1347" s="53"/>
      <c r="K1347" s="53"/>
      <c r="L1347" s="53"/>
      <c r="M1347" s="53"/>
      <c r="N1347" s="144"/>
      <c r="O1347" s="141"/>
      <c r="P1347" s="53"/>
      <c r="Q1347" s="53"/>
      <c r="R1347" s="53"/>
      <c r="S1347" s="89"/>
    </row>
    <row r="1348" spans="2:19" ht="15" customHeight="1" x14ac:dyDescent="0.2">
      <c r="B1348" s="143"/>
      <c r="C1348" s="100" t="str">
        <f>IFERROR(IF(VLOOKUP(B1348,'Job Openings'!$B$5:$I$1005,2,FALSE)=0,"",VLOOKUP(B1348,'Job Openings'!$B$5:$I$1005,2,FALSE)),"")</f>
        <v/>
      </c>
      <c r="D1348" s="100" t="str">
        <f>IFERROR(IF(VLOOKUP(B1348,'Job Openings'!$B$5:$I$1005,3,FALSE)=0,"",VLOOKUP(B1348,'Job Openings'!$B$5:$I$1005,3,FALSE)),"")</f>
        <v/>
      </c>
      <c r="E1348" s="100" t="str">
        <f>IFERROR(IF(VLOOKUP(B1348,'Job Openings'!$B$5:$I$1005,5,FALSE)=0,"",VLOOKUP(B1348,'Job Openings'!$B$5:$I$1005,5,FALSE)),"")</f>
        <v/>
      </c>
      <c r="F1348" s="53"/>
      <c r="G1348" s="53"/>
      <c r="H1348" s="54"/>
      <c r="I1348" s="53"/>
      <c r="J1348" s="53"/>
      <c r="K1348" s="53"/>
      <c r="L1348" s="53"/>
      <c r="M1348" s="53"/>
      <c r="N1348" s="144"/>
      <c r="O1348" s="141"/>
      <c r="P1348" s="53"/>
      <c r="Q1348" s="53"/>
      <c r="R1348" s="53"/>
      <c r="S1348" s="89"/>
    </row>
    <row r="1349" spans="2:19" ht="15" customHeight="1" x14ac:dyDescent="0.2">
      <c r="B1349" s="143"/>
      <c r="C1349" s="100" t="str">
        <f>IFERROR(IF(VLOOKUP(B1349,'Job Openings'!$B$5:$I$1005,2,FALSE)=0,"",VLOOKUP(B1349,'Job Openings'!$B$5:$I$1005,2,FALSE)),"")</f>
        <v/>
      </c>
      <c r="D1349" s="100" t="str">
        <f>IFERROR(IF(VLOOKUP(B1349,'Job Openings'!$B$5:$I$1005,3,FALSE)=0,"",VLOOKUP(B1349,'Job Openings'!$B$5:$I$1005,3,FALSE)),"")</f>
        <v/>
      </c>
      <c r="E1349" s="100" t="str">
        <f>IFERROR(IF(VLOOKUP(B1349,'Job Openings'!$B$5:$I$1005,5,FALSE)=0,"",VLOOKUP(B1349,'Job Openings'!$B$5:$I$1005,5,FALSE)),"")</f>
        <v/>
      </c>
      <c r="F1349" s="53"/>
      <c r="G1349" s="53"/>
      <c r="H1349" s="54"/>
      <c r="I1349" s="53"/>
      <c r="J1349" s="53"/>
      <c r="K1349" s="53"/>
      <c r="L1349" s="53"/>
      <c r="M1349" s="53"/>
      <c r="N1349" s="144"/>
      <c r="O1349" s="141"/>
      <c r="P1349" s="53"/>
      <c r="Q1349" s="53"/>
      <c r="R1349" s="53"/>
      <c r="S1349" s="89"/>
    </row>
    <row r="1350" spans="2:19" ht="15" customHeight="1" x14ac:dyDescent="0.2">
      <c r="B1350" s="143"/>
      <c r="C1350" s="100" t="str">
        <f>IFERROR(IF(VLOOKUP(B1350,'Job Openings'!$B$5:$I$1005,2,FALSE)=0,"",VLOOKUP(B1350,'Job Openings'!$B$5:$I$1005,2,FALSE)),"")</f>
        <v/>
      </c>
      <c r="D1350" s="100" t="str">
        <f>IFERROR(IF(VLOOKUP(B1350,'Job Openings'!$B$5:$I$1005,3,FALSE)=0,"",VLOOKUP(B1350,'Job Openings'!$B$5:$I$1005,3,FALSE)),"")</f>
        <v/>
      </c>
      <c r="E1350" s="100" t="str">
        <f>IFERROR(IF(VLOOKUP(B1350,'Job Openings'!$B$5:$I$1005,5,FALSE)=0,"",VLOOKUP(B1350,'Job Openings'!$B$5:$I$1005,5,FALSE)),"")</f>
        <v/>
      </c>
      <c r="F1350" s="53"/>
      <c r="G1350" s="53"/>
      <c r="H1350" s="54"/>
      <c r="I1350" s="53"/>
      <c r="J1350" s="53"/>
      <c r="K1350" s="53"/>
      <c r="L1350" s="53"/>
      <c r="M1350" s="53"/>
      <c r="N1350" s="144"/>
      <c r="O1350" s="141"/>
      <c r="P1350" s="53"/>
      <c r="Q1350" s="53"/>
      <c r="R1350" s="53"/>
      <c r="S1350" s="89"/>
    </row>
    <row r="1351" spans="2:19" ht="15" customHeight="1" x14ac:dyDescent="0.2">
      <c r="B1351" s="143"/>
      <c r="C1351" s="100" t="str">
        <f>IFERROR(IF(VLOOKUP(B1351,'Job Openings'!$B$5:$I$1005,2,FALSE)=0,"",VLOOKUP(B1351,'Job Openings'!$B$5:$I$1005,2,FALSE)),"")</f>
        <v/>
      </c>
      <c r="D1351" s="100" t="str">
        <f>IFERROR(IF(VLOOKUP(B1351,'Job Openings'!$B$5:$I$1005,3,FALSE)=0,"",VLOOKUP(B1351,'Job Openings'!$B$5:$I$1005,3,FALSE)),"")</f>
        <v/>
      </c>
      <c r="E1351" s="100" t="str">
        <f>IFERROR(IF(VLOOKUP(B1351,'Job Openings'!$B$5:$I$1005,5,FALSE)=0,"",VLOOKUP(B1351,'Job Openings'!$B$5:$I$1005,5,FALSE)),"")</f>
        <v/>
      </c>
      <c r="F1351" s="53"/>
      <c r="G1351" s="53"/>
      <c r="H1351" s="54"/>
      <c r="I1351" s="53"/>
      <c r="J1351" s="53"/>
      <c r="K1351" s="53"/>
      <c r="L1351" s="53"/>
      <c r="M1351" s="53"/>
      <c r="N1351" s="144"/>
      <c r="O1351" s="141"/>
      <c r="P1351" s="53"/>
      <c r="Q1351" s="53"/>
      <c r="R1351" s="53"/>
      <c r="S1351" s="89"/>
    </row>
    <row r="1352" spans="2:19" ht="15" customHeight="1" x14ac:dyDescent="0.2">
      <c r="B1352" s="143"/>
      <c r="C1352" s="100" t="str">
        <f>IFERROR(IF(VLOOKUP(B1352,'Job Openings'!$B$5:$I$1005,2,FALSE)=0,"",VLOOKUP(B1352,'Job Openings'!$B$5:$I$1005,2,FALSE)),"")</f>
        <v/>
      </c>
      <c r="D1352" s="100" t="str">
        <f>IFERROR(IF(VLOOKUP(B1352,'Job Openings'!$B$5:$I$1005,3,FALSE)=0,"",VLOOKUP(B1352,'Job Openings'!$B$5:$I$1005,3,FALSE)),"")</f>
        <v/>
      </c>
      <c r="E1352" s="100" t="str">
        <f>IFERROR(IF(VLOOKUP(B1352,'Job Openings'!$B$5:$I$1005,5,FALSE)=0,"",VLOOKUP(B1352,'Job Openings'!$B$5:$I$1005,5,FALSE)),"")</f>
        <v/>
      </c>
      <c r="F1352" s="53"/>
      <c r="G1352" s="53"/>
      <c r="H1352" s="54"/>
      <c r="I1352" s="53"/>
      <c r="J1352" s="53"/>
      <c r="K1352" s="53"/>
      <c r="L1352" s="53"/>
      <c r="M1352" s="53"/>
      <c r="N1352" s="144"/>
      <c r="O1352" s="141"/>
      <c r="P1352" s="53"/>
      <c r="Q1352" s="53"/>
      <c r="R1352" s="53"/>
      <c r="S1352" s="89"/>
    </row>
    <row r="1353" spans="2:19" ht="15" customHeight="1" x14ac:dyDescent="0.2">
      <c r="B1353" s="143"/>
      <c r="C1353" s="100" t="str">
        <f>IFERROR(IF(VLOOKUP(B1353,'Job Openings'!$B$5:$I$1005,2,FALSE)=0,"",VLOOKUP(B1353,'Job Openings'!$B$5:$I$1005,2,FALSE)),"")</f>
        <v/>
      </c>
      <c r="D1353" s="100" t="str">
        <f>IFERROR(IF(VLOOKUP(B1353,'Job Openings'!$B$5:$I$1005,3,FALSE)=0,"",VLOOKUP(B1353,'Job Openings'!$B$5:$I$1005,3,FALSE)),"")</f>
        <v/>
      </c>
      <c r="E1353" s="100" t="str">
        <f>IFERROR(IF(VLOOKUP(B1353,'Job Openings'!$B$5:$I$1005,5,FALSE)=0,"",VLOOKUP(B1353,'Job Openings'!$B$5:$I$1005,5,FALSE)),"")</f>
        <v/>
      </c>
      <c r="F1353" s="53"/>
      <c r="G1353" s="53"/>
      <c r="H1353" s="54"/>
      <c r="I1353" s="53"/>
      <c r="J1353" s="53"/>
      <c r="K1353" s="53"/>
      <c r="L1353" s="53"/>
      <c r="M1353" s="53"/>
      <c r="N1353" s="144"/>
      <c r="O1353" s="141"/>
      <c r="P1353" s="53"/>
      <c r="Q1353" s="53"/>
      <c r="R1353" s="53"/>
      <c r="S1353" s="89"/>
    </row>
    <row r="1354" spans="2:19" ht="15" customHeight="1" x14ac:dyDescent="0.2">
      <c r="B1354" s="143"/>
      <c r="C1354" s="100" t="str">
        <f>IFERROR(IF(VLOOKUP(B1354,'Job Openings'!$B$5:$I$1005,2,FALSE)=0,"",VLOOKUP(B1354,'Job Openings'!$B$5:$I$1005,2,FALSE)),"")</f>
        <v/>
      </c>
      <c r="D1354" s="100" t="str">
        <f>IFERROR(IF(VLOOKUP(B1354,'Job Openings'!$B$5:$I$1005,3,FALSE)=0,"",VLOOKUP(B1354,'Job Openings'!$B$5:$I$1005,3,FALSE)),"")</f>
        <v/>
      </c>
      <c r="E1354" s="100" t="str">
        <f>IFERROR(IF(VLOOKUP(B1354,'Job Openings'!$B$5:$I$1005,5,FALSE)=0,"",VLOOKUP(B1354,'Job Openings'!$B$5:$I$1005,5,FALSE)),"")</f>
        <v/>
      </c>
      <c r="F1354" s="53"/>
      <c r="G1354" s="53"/>
      <c r="H1354" s="54"/>
      <c r="I1354" s="53"/>
      <c r="J1354" s="53"/>
      <c r="K1354" s="53"/>
      <c r="L1354" s="53"/>
      <c r="M1354" s="53"/>
      <c r="N1354" s="144"/>
      <c r="O1354" s="141"/>
      <c r="P1354" s="53"/>
      <c r="Q1354" s="53"/>
      <c r="R1354" s="53"/>
      <c r="S1354" s="89"/>
    </row>
    <row r="1355" spans="2:19" ht="15" customHeight="1" x14ac:dyDescent="0.2">
      <c r="B1355" s="143"/>
      <c r="C1355" s="100" t="str">
        <f>IFERROR(IF(VLOOKUP(B1355,'Job Openings'!$B$5:$I$1005,2,FALSE)=0,"",VLOOKUP(B1355,'Job Openings'!$B$5:$I$1005,2,FALSE)),"")</f>
        <v/>
      </c>
      <c r="D1355" s="100" t="str">
        <f>IFERROR(IF(VLOOKUP(B1355,'Job Openings'!$B$5:$I$1005,3,FALSE)=0,"",VLOOKUP(B1355,'Job Openings'!$B$5:$I$1005,3,FALSE)),"")</f>
        <v/>
      </c>
      <c r="E1355" s="100" t="str">
        <f>IFERROR(IF(VLOOKUP(B1355,'Job Openings'!$B$5:$I$1005,5,FALSE)=0,"",VLOOKUP(B1355,'Job Openings'!$B$5:$I$1005,5,FALSE)),"")</f>
        <v/>
      </c>
      <c r="F1355" s="53"/>
      <c r="G1355" s="53"/>
      <c r="H1355" s="54"/>
      <c r="I1355" s="53"/>
      <c r="J1355" s="53"/>
      <c r="K1355" s="53"/>
      <c r="L1355" s="53"/>
      <c r="M1355" s="53"/>
      <c r="N1355" s="144"/>
      <c r="O1355" s="141"/>
      <c r="P1355" s="53"/>
      <c r="Q1355" s="53"/>
      <c r="R1355" s="53"/>
      <c r="S1355" s="89"/>
    </row>
    <row r="1356" spans="2:19" ht="15" customHeight="1" x14ac:dyDescent="0.2">
      <c r="B1356" s="143"/>
      <c r="C1356" s="100" t="str">
        <f>IFERROR(IF(VLOOKUP(B1356,'Job Openings'!$B$5:$I$1005,2,FALSE)=0,"",VLOOKUP(B1356,'Job Openings'!$B$5:$I$1005,2,FALSE)),"")</f>
        <v/>
      </c>
      <c r="D1356" s="100" t="str">
        <f>IFERROR(IF(VLOOKUP(B1356,'Job Openings'!$B$5:$I$1005,3,FALSE)=0,"",VLOOKUP(B1356,'Job Openings'!$B$5:$I$1005,3,FALSE)),"")</f>
        <v/>
      </c>
      <c r="E1356" s="100" t="str">
        <f>IFERROR(IF(VLOOKUP(B1356,'Job Openings'!$B$5:$I$1005,5,FALSE)=0,"",VLOOKUP(B1356,'Job Openings'!$B$5:$I$1005,5,FALSE)),"")</f>
        <v/>
      </c>
      <c r="F1356" s="53"/>
      <c r="G1356" s="53"/>
      <c r="H1356" s="54"/>
      <c r="I1356" s="53"/>
      <c r="J1356" s="53"/>
      <c r="K1356" s="53"/>
      <c r="L1356" s="53"/>
      <c r="M1356" s="53"/>
      <c r="N1356" s="144"/>
      <c r="O1356" s="141"/>
      <c r="P1356" s="53"/>
      <c r="Q1356" s="53"/>
      <c r="R1356" s="53"/>
      <c r="S1356" s="89"/>
    </row>
    <row r="1357" spans="2:19" ht="15" customHeight="1" x14ac:dyDescent="0.2">
      <c r="B1357" s="143"/>
      <c r="C1357" s="100" t="str">
        <f>IFERROR(IF(VLOOKUP(B1357,'Job Openings'!$B$5:$I$1005,2,FALSE)=0,"",VLOOKUP(B1357,'Job Openings'!$B$5:$I$1005,2,FALSE)),"")</f>
        <v/>
      </c>
      <c r="D1357" s="100" t="str">
        <f>IFERROR(IF(VLOOKUP(B1357,'Job Openings'!$B$5:$I$1005,3,FALSE)=0,"",VLOOKUP(B1357,'Job Openings'!$B$5:$I$1005,3,FALSE)),"")</f>
        <v/>
      </c>
      <c r="E1357" s="100" t="str">
        <f>IFERROR(IF(VLOOKUP(B1357,'Job Openings'!$B$5:$I$1005,5,FALSE)=0,"",VLOOKUP(B1357,'Job Openings'!$B$5:$I$1005,5,FALSE)),"")</f>
        <v/>
      </c>
      <c r="F1357" s="53"/>
      <c r="G1357" s="53"/>
      <c r="H1357" s="54"/>
      <c r="I1357" s="53"/>
      <c r="J1357" s="53"/>
      <c r="K1357" s="53"/>
      <c r="L1357" s="53"/>
      <c r="M1357" s="53"/>
      <c r="N1357" s="144"/>
      <c r="O1357" s="141"/>
      <c r="P1357" s="53"/>
      <c r="Q1357" s="53"/>
      <c r="R1357" s="53"/>
      <c r="S1357" s="89"/>
    </row>
    <row r="1358" spans="2:19" ht="15" customHeight="1" x14ac:dyDescent="0.2">
      <c r="B1358" s="143"/>
      <c r="C1358" s="100" t="str">
        <f>IFERROR(IF(VLOOKUP(B1358,'Job Openings'!$B$5:$I$1005,2,FALSE)=0,"",VLOOKUP(B1358,'Job Openings'!$B$5:$I$1005,2,FALSE)),"")</f>
        <v/>
      </c>
      <c r="D1358" s="100" t="str">
        <f>IFERROR(IF(VLOOKUP(B1358,'Job Openings'!$B$5:$I$1005,3,FALSE)=0,"",VLOOKUP(B1358,'Job Openings'!$B$5:$I$1005,3,FALSE)),"")</f>
        <v/>
      </c>
      <c r="E1358" s="100" t="str">
        <f>IFERROR(IF(VLOOKUP(B1358,'Job Openings'!$B$5:$I$1005,5,FALSE)=0,"",VLOOKUP(B1358,'Job Openings'!$B$5:$I$1005,5,FALSE)),"")</f>
        <v/>
      </c>
      <c r="F1358" s="53"/>
      <c r="G1358" s="53"/>
      <c r="H1358" s="54"/>
      <c r="I1358" s="53"/>
      <c r="J1358" s="53"/>
      <c r="K1358" s="53"/>
      <c r="L1358" s="53"/>
      <c r="M1358" s="53"/>
      <c r="N1358" s="144"/>
      <c r="O1358" s="141"/>
      <c r="P1358" s="53"/>
      <c r="Q1358" s="53"/>
      <c r="R1358" s="53"/>
      <c r="S1358" s="89"/>
    </row>
    <row r="1359" spans="2:19" ht="15" customHeight="1" x14ac:dyDescent="0.2">
      <c r="B1359" s="143"/>
      <c r="C1359" s="100" t="str">
        <f>IFERROR(IF(VLOOKUP(B1359,'Job Openings'!$B$5:$I$1005,2,FALSE)=0,"",VLOOKUP(B1359,'Job Openings'!$B$5:$I$1005,2,FALSE)),"")</f>
        <v/>
      </c>
      <c r="D1359" s="100" t="str">
        <f>IFERROR(IF(VLOOKUP(B1359,'Job Openings'!$B$5:$I$1005,3,FALSE)=0,"",VLOOKUP(B1359,'Job Openings'!$B$5:$I$1005,3,FALSE)),"")</f>
        <v/>
      </c>
      <c r="E1359" s="100" t="str">
        <f>IFERROR(IF(VLOOKUP(B1359,'Job Openings'!$B$5:$I$1005,5,FALSE)=0,"",VLOOKUP(B1359,'Job Openings'!$B$5:$I$1005,5,FALSE)),"")</f>
        <v/>
      </c>
      <c r="F1359" s="53"/>
      <c r="G1359" s="53"/>
      <c r="H1359" s="54"/>
      <c r="I1359" s="53"/>
      <c r="J1359" s="53"/>
      <c r="K1359" s="53"/>
      <c r="L1359" s="53"/>
      <c r="M1359" s="53"/>
      <c r="N1359" s="144"/>
      <c r="O1359" s="141"/>
      <c r="P1359" s="53"/>
      <c r="Q1359" s="53"/>
      <c r="R1359" s="53"/>
      <c r="S1359" s="89"/>
    </row>
    <row r="1360" spans="2:19" ht="15" customHeight="1" x14ac:dyDescent="0.2">
      <c r="B1360" s="143"/>
      <c r="C1360" s="100" t="str">
        <f>IFERROR(IF(VLOOKUP(B1360,'Job Openings'!$B$5:$I$1005,2,FALSE)=0,"",VLOOKUP(B1360,'Job Openings'!$B$5:$I$1005,2,FALSE)),"")</f>
        <v/>
      </c>
      <c r="D1360" s="100" t="str">
        <f>IFERROR(IF(VLOOKUP(B1360,'Job Openings'!$B$5:$I$1005,3,FALSE)=0,"",VLOOKUP(B1360,'Job Openings'!$B$5:$I$1005,3,FALSE)),"")</f>
        <v/>
      </c>
      <c r="E1360" s="100" t="str">
        <f>IFERROR(IF(VLOOKUP(B1360,'Job Openings'!$B$5:$I$1005,5,FALSE)=0,"",VLOOKUP(B1360,'Job Openings'!$B$5:$I$1005,5,FALSE)),"")</f>
        <v/>
      </c>
      <c r="F1360" s="53"/>
      <c r="G1360" s="53"/>
      <c r="H1360" s="54"/>
      <c r="I1360" s="53"/>
      <c r="J1360" s="53"/>
      <c r="K1360" s="53"/>
      <c r="L1360" s="53"/>
      <c r="M1360" s="53"/>
      <c r="N1360" s="144"/>
      <c r="O1360" s="141"/>
      <c r="P1360" s="53"/>
      <c r="Q1360" s="53"/>
      <c r="R1360" s="53"/>
      <c r="S1360" s="89"/>
    </row>
    <row r="1361" spans="2:19" ht="15" customHeight="1" x14ac:dyDescent="0.2">
      <c r="B1361" s="143"/>
      <c r="C1361" s="100" t="str">
        <f>IFERROR(IF(VLOOKUP(B1361,'Job Openings'!$B$5:$I$1005,2,FALSE)=0,"",VLOOKUP(B1361,'Job Openings'!$B$5:$I$1005,2,FALSE)),"")</f>
        <v/>
      </c>
      <c r="D1361" s="100" t="str">
        <f>IFERROR(IF(VLOOKUP(B1361,'Job Openings'!$B$5:$I$1005,3,FALSE)=0,"",VLOOKUP(B1361,'Job Openings'!$B$5:$I$1005,3,FALSE)),"")</f>
        <v/>
      </c>
      <c r="E1361" s="100" t="str">
        <f>IFERROR(IF(VLOOKUP(B1361,'Job Openings'!$B$5:$I$1005,5,FALSE)=0,"",VLOOKUP(B1361,'Job Openings'!$B$5:$I$1005,5,FALSE)),"")</f>
        <v/>
      </c>
      <c r="F1361" s="53"/>
      <c r="G1361" s="53"/>
      <c r="H1361" s="54"/>
      <c r="I1361" s="53"/>
      <c r="J1361" s="53"/>
      <c r="K1361" s="53"/>
      <c r="L1361" s="53"/>
      <c r="M1361" s="53"/>
      <c r="N1361" s="144"/>
      <c r="O1361" s="141"/>
      <c r="P1361" s="53"/>
      <c r="Q1361" s="53"/>
      <c r="R1361" s="53"/>
      <c r="S1361" s="89"/>
    </row>
    <row r="1362" spans="2:19" ht="15" customHeight="1" x14ac:dyDescent="0.2">
      <c r="B1362" s="143"/>
      <c r="C1362" s="100" t="str">
        <f>IFERROR(IF(VLOOKUP(B1362,'Job Openings'!$B$5:$I$1005,2,FALSE)=0,"",VLOOKUP(B1362,'Job Openings'!$B$5:$I$1005,2,FALSE)),"")</f>
        <v/>
      </c>
      <c r="D1362" s="100" t="str">
        <f>IFERROR(IF(VLOOKUP(B1362,'Job Openings'!$B$5:$I$1005,3,FALSE)=0,"",VLOOKUP(B1362,'Job Openings'!$B$5:$I$1005,3,FALSE)),"")</f>
        <v/>
      </c>
      <c r="E1362" s="100" t="str">
        <f>IFERROR(IF(VLOOKUP(B1362,'Job Openings'!$B$5:$I$1005,5,FALSE)=0,"",VLOOKUP(B1362,'Job Openings'!$B$5:$I$1005,5,FALSE)),"")</f>
        <v/>
      </c>
      <c r="F1362" s="53"/>
      <c r="G1362" s="53"/>
      <c r="H1362" s="54"/>
      <c r="I1362" s="53"/>
      <c r="J1362" s="53"/>
      <c r="K1362" s="53"/>
      <c r="L1362" s="53"/>
      <c r="M1362" s="53"/>
      <c r="N1362" s="144"/>
      <c r="O1362" s="141"/>
      <c r="P1362" s="53"/>
      <c r="Q1362" s="53"/>
      <c r="R1362" s="53"/>
      <c r="S1362" s="89"/>
    </row>
    <row r="1363" spans="2:19" ht="15" customHeight="1" x14ac:dyDescent="0.2">
      <c r="B1363" s="143"/>
      <c r="C1363" s="100" t="str">
        <f>IFERROR(IF(VLOOKUP(B1363,'Job Openings'!$B$5:$I$1005,2,FALSE)=0,"",VLOOKUP(B1363,'Job Openings'!$B$5:$I$1005,2,FALSE)),"")</f>
        <v/>
      </c>
      <c r="D1363" s="100" t="str">
        <f>IFERROR(IF(VLOOKUP(B1363,'Job Openings'!$B$5:$I$1005,3,FALSE)=0,"",VLOOKUP(B1363,'Job Openings'!$B$5:$I$1005,3,FALSE)),"")</f>
        <v/>
      </c>
      <c r="E1363" s="100" t="str">
        <f>IFERROR(IF(VLOOKUP(B1363,'Job Openings'!$B$5:$I$1005,5,FALSE)=0,"",VLOOKUP(B1363,'Job Openings'!$B$5:$I$1005,5,FALSE)),"")</f>
        <v/>
      </c>
      <c r="F1363" s="53"/>
      <c r="G1363" s="53"/>
      <c r="H1363" s="54"/>
      <c r="I1363" s="53"/>
      <c r="J1363" s="53"/>
      <c r="K1363" s="53"/>
      <c r="L1363" s="53"/>
      <c r="M1363" s="53"/>
      <c r="N1363" s="144"/>
      <c r="O1363" s="141"/>
      <c r="P1363" s="53"/>
      <c r="Q1363" s="53"/>
      <c r="R1363" s="53"/>
      <c r="S1363" s="89"/>
    </row>
    <row r="1364" spans="2:19" ht="15" customHeight="1" x14ac:dyDescent="0.2">
      <c r="B1364" s="143"/>
      <c r="C1364" s="100" t="str">
        <f>IFERROR(IF(VLOOKUP(B1364,'Job Openings'!$B$5:$I$1005,2,FALSE)=0,"",VLOOKUP(B1364,'Job Openings'!$B$5:$I$1005,2,FALSE)),"")</f>
        <v/>
      </c>
      <c r="D1364" s="100" t="str">
        <f>IFERROR(IF(VLOOKUP(B1364,'Job Openings'!$B$5:$I$1005,3,FALSE)=0,"",VLOOKUP(B1364,'Job Openings'!$B$5:$I$1005,3,FALSE)),"")</f>
        <v/>
      </c>
      <c r="E1364" s="100" t="str">
        <f>IFERROR(IF(VLOOKUP(B1364,'Job Openings'!$B$5:$I$1005,5,FALSE)=0,"",VLOOKUP(B1364,'Job Openings'!$B$5:$I$1005,5,FALSE)),"")</f>
        <v/>
      </c>
      <c r="F1364" s="53"/>
      <c r="G1364" s="53"/>
      <c r="H1364" s="54"/>
      <c r="I1364" s="53"/>
      <c r="J1364" s="53"/>
      <c r="K1364" s="53"/>
      <c r="L1364" s="53"/>
      <c r="M1364" s="53"/>
      <c r="N1364" s="144"/>
      <c r="O1364" s="141"/>
      <c r="P1364" s="53"/>
      <c r="Q1364" s="53"/>
      <c r="R1364" s="53"/>
      <c r="S1364" s="89"/>
    </row>
    <row r="1365" spans="2:19" ht="15" customHeight="1" x14ac:dyDescent="0.2">
      <c r="B1365" s="143"/>
      <c r="C1365" s="100" t="str">
        <f>IFERROR(IF(VLOOKUP(B1365,'Job Openings'!$B$5:$I$1005,2,FALSE)=0,"",VLOOKUP(B1365,'Job Openings'!$B$5:$I$1005,2,FALSE)),"")</f>
        <v/>
      </c>
      <c r="D1365" s="100" t="str">
        <f>IFERROR(IF(VLOOKUP(B1365,'Job Openings'!$B$5:$I$1005,3,FALSE)=0,"",VLOOKUP(B1365,'Job Openings'!$B$5:$I$1005,3,FALSE)),"")</f>
        <v/>
      </c>
      <c r="E1365" s="100" t="str">
        <f>IFERROR(IF(VLOOKUP(B1365,'Job Openings'!$B$5:$I$1005,5,FALSE)=0,"",VLOOKUP(B1365,'Job Openings'!$B$5:$I$1005,5,FALSE)),"")</f>
        <v/>
      </c>
      <c r="F1365" s="53"/>
      <c r="G1365" s="53"/>
      <c r="H1365" s="54"/>
      <c r="I1365" s="53"/>
      <c r="J1365" s="53"/>
      <c r="K1365" s="53"/>
      <c r="L1365" s="53"/>
      <c r="M1365" s="53"/>
      <c r="N1365" s="144"/>
      <c r="O1365" s="141"/>
      <c r="P1365" s="53"/>
      <c r="Q1365" s="53"/>
      <c r="R1365" s="53"/>
      <c r="S1365" s="89"/>
    </row>
    <row r="1366" spans="2:19" ht="15" customHeight="1" x14ac:dyDescent="0.2">
      <c r="B1366" s="143"/>
      <c r="C1366" s="100" t="str">
        <f>IFERROR(IF(VLOOKUP(B1366,'Job Openings'!$B$5:$I$1005,2,FALSE)=0,"",VLOOKUP(B1366,'Job Openings'!$B$5:$I$1005,2,FALSE)),"")</f>
        <v/>
      </c>
      <c r="D1366" s="100" t="str">
        <f>IFERROR(IF(VLOOKUP(B1366,'Job Openings'!$B$5:$I$1005,3,FALSE)=0,"",VLOOKUP(B1366,'Job Openings'!$B$5:$I$1005,3,FALSE)),"")</f>
        <v/>
      </c>
      <c r="E1366" s="100" t="str">
        <f>IFERROR(IF(VLOOKUP(B1366,'Job Openings'!$B$5:$I$1005,5,FALSE)=0,"",VLOOKUP(B1366,'Job Openings'!$B$5:$I$1005,5,FALSE)),"")</f>
        <v/>
      </c>
      <c r="F1366" s="53"/>
      <c r="G1366" s="53"/>
      <c r="H1366" s="54"/>
      <c r="I1366" s="53"/>
      <c r="J1366" s="53"/>
      <c r="K1366" s="53"/>
      <c r="L1366" s="53"/>
      <c r="M1366" s="53"/>
      <c r="N1366" s="144"/>
      <c r="O1366" s="141"/>
      <c r="P1366" s="53"/>
      <c r="Q1366" s="53"/>
      <c r="R1366" s="53"/>
      <c r="S1366" s="89"/>
    </row>
    <row r="1367" spans="2:19" ht="15" customHeight="1" x14ac:dyDescent="0.2">
      <c r="B1367" s="143"/>
      <c r="C1367" s="100" t="str">
        <f>IFERROR(IF(VLOOKUP(B1367,'Job Openings'!$B$5:$I$1005,2,FALSE)=0,"",VLOOKUP(B1367,'Job Openings'!$B$5:$I$1005,2,FALSE)),"")</f>
        <v/>
      </c>
      <c r="D1367" s="100" t="str">
        <f>IFERROR(IF(VLOOKUP(B1367,'Job Openings'!$B$5:$I$1005,3,FALSE)=0,"",VLOOKUP(B1367,'Job Openings'!$B$5:$I$1005,3,FALSE)),"")</f>
        <v/>
      </c>
      <c r="E1367" s="100" t="str">
        <f>IFERROR(IF(VLOOKUP(B1367,'Job Openings'!$B$5:$I$1005,5,FALSE)=0,"",VLOOKUP(B1367,'Job Openings'!$B$5:$I$1005,5,FALSE)),"")</f>
        <v/>
      </c>
      <c r="F1367" s="53"/>
      <c r="G1367" s="53"/>
      <c r="H1367" s="54"/>
      <c r="I1367" s="53"/>
      <c r="J1367" s="53"/>
      <c r="K1367" s="53"/>
      <c r="L1367" s="53"/>
      <c r="M1367" s="53"/>
      <c r="N1367" s="144"/>
      <c r="O1367" s="141"/>
      <c r="P1367" s="53"/>
      <c r="Q1367" s="53"/>
      <c r="R1367" s="53"/>
      <c r="S1367" s="89"/>
    </row>
    <row r="1368" spans="2:19" ht="15" customHeight="1" x14ac:dyDescent="0.2">
      <c r="B1368" s="143"/>
      <c r="C1368" s="100" t="str">
        <f>IFERROR(IF(VLOOKUP(B1368,'Job Openings'!$B$5:$I$1005,2,FALSE)=0,"",VLOOKUP(B1368,'Job Openings'!$B$5:$I$1005,2,FALSE)),"")</f>
        <v/>
      </c>
      <c r="D1368" s="100" t="str">
        <f>IFERROR(IF(VLOOKUP(B1368,'Job Openings'!$B$5:$I$1005,3,FALSE)=0,"",VLOOKUP(B1368,'Job Openings'!$B$5:$I$1005,3,FALSE)),"")</f>
        <v/>
      </c>
      <c r="E1368" s="100" t="str">
        <f>IFERROR(IF(VLOOKUP(B1368,'Job Openings'!$B$5:$I$1005,5,FALSE)=0,"",VLOOKUP(B1368,'Job Openings'!$B$5:$I$1005,5,FALSE)),"")</f>
        <v/>
      </c>
      <c r="F1368" s="53"/>
      <c r="G1368" s="53"/>
      <c r="H1368" s="54"/>
      <c r="I1368" s="53"/>
      <c r="J1368" s="53"/>
      <c r="K1368" s="53"/>
      <c r="L1368" s="53"/>
      <c r="M1368" s="53"/>
      <c r="N1368" s="144"/>
      <c r="O1368" s="141"/>
      <c r="P1368" s="53"/>
      <c r="Q1368" s="53"/>
      <c r="R1368" s="53"/>
      <c r="S1368" s="89"/>
    </row>
    <row r="1369" spans="2:19" ht="15" customHeight="1" x14ac:dyDescent="0.2">
      <c r="B1369" s="143"/>
      <c r="C1369" s="100" t="str">
        <f>IFERROR(IF(VLOOKUP(B1369,'Job Openings'!$B$5:$I$1005,2,FALSE)=0,"",VLOOKUP(B1369,'Job Openings'!$B$5:$I$1005,2,FALSE)),"")</f>
        <v/>
      </c>
      <c r="D1369" s="100" t="str">
        <f>IFERROR(IF(VLOOKUP(B1369,'Job Openings'!$B$5:$I$1005,3,FALSE)=0,"",VLOOKUP(B1369,'Job Openings'!$B$5:$I$1005,3,FALSE)),"")</f>
        <v/>
      </c>
      <c r="E1369" s="100" t="str">
        <f>IFERROR(IF(VLOOKUP(B1369,'Job Openings'!$B$5:$I$1005,5,FALSE)=0,"",VLOOKUP(B1369,'Job Openings'!$B$5:$I$1005,5,FALSE)),"")</f>
        <v/>
      </c>
      <c r="F1369" s="53"/>
      <c r="G1369" s="53"/>
      <c r="H1369" s="54"/>
      <c r="I1369" s="53"/>
      <c r="J1369" s="53"/>
      <c r="K1369" s="53"/>
      <c r="L1369" s="53"/>
      <c r="M1369" s="53"/>
      <c r="N1369" s="144"/>
      <c r="O1369" s="141"/>
      <c r="P1369" s="53"/>
      <c r="Q1369" s="53"/>
      <c r="R1369" s="53"/>
      <c r="S1369" s="89"/>
    </row>
    <row r="1370" spans="2:19" ht="15" customHeight="1" x14ac:dyDescent="0.2">
      <c r="B1370" s="143"/>
      <c r="C1370" s="100" t="str">
        <f>IFERROR(IF(VLOOKUP(B1370,'Job Openings'!$B$5:$I$1005,2,FALSE)=0,"",VLOOKUP(B1370,'Job Openings'!$B$5:$I$1005,2,FALSE)),"")</f>
        <v/>
      </c>
      <c r="D1370" s="100" t="str">
        <f>IFERROR(IF(VLOOKUP(B1370,'Job Openings'!$B$5:$I$1005,3,FALSE)=0,"",VLOOKUP(B1370,'Job Openings'!$B$5:$I$1005,3,FALSE)),"")</f>
        <v/>
      </c>
      <c r="E1370" s="100" t="str">
        <f>IFERROR(IF(VLOOKUP(B1370,'Job Openings'!$B$5:$I$1005,5,FALSE)=0,"",VLOOKUP(B1370,'Job Openings'!$B$5:$I$1005,5,FALSE)),"")</f>
        <v/>
      </c>
      <c r="F1370" s="53"/>
      <c r="G1370" s="53"/>
      <c r="H1370" s="54"/>
      <c r="I1370" s="53"/>
      <c r="J1370" s="53"/>
      <c r="K1370" s="53"/>
      <c r="L1370" s="53"/>
      <c r="M1370" s="53"/>
      <c r="N1370" s="144"/>
      <c r="O1370" s="141"/>
      <c r="P1370" s="53"/>
      <c r="Q1370" s="53"/>
      <c r="R1370" s="53"/>
      <c r="S1370" s="89"/>
    </row>
    <row r="1371" spans="2:19" ht="15" customHeight="1" x14ac:dyDescent="0.2">
      <c r="B1371" s="143"/>
      <c r="C1371" s="100" t="str">
        <f>IFERROR(IF(VLOOKUP(B1371,'Job Openings'!$B$5:$I$1005,2,FALSE)=0,"",VLOOKUP(B1371,'Job Openings'!$B$5:$I$1005,2,FALSE)),"")</f>
        <v/>
      </c>
      <c r="D1371" s="100" t="str">
        <f>IFERROR(IF(VLOOKUP(B1371,'Job Openings'!$B$5:$I$1005,3,FALSE)=0,"",VLOOKUP(B1371,'Job Openings'!$B$5:$I$1005,3,FALSE)),"")</f>
        <v/>
      </c>
      <c r="E1371" s="100" t="str">
        <f>IFERROR(IF(VLOOKUP(B1371,'Job Openings'!$B$5:$I$1005,5,FALSE)=0,"",VLOOKUP(B1371,'Job Openings'!$B$5:$I$1005,5,FALSE)),"")</f>
        <v/>
      </c>
      <c r="F1371" s="53"/>
      <c r="G1371" s="53"/>
      <c r="H1371" s="54"/>
      <c r="I1371" s="53"/>
      <c r="J1371" s="53"/>
      <c r="K1371" s="53"/>
      <c r="L1371" s="53"/>
      <c r="M1371" s="53"/>
      <c r="N1371" s="144"/>
      <c r="O1371" s="141"/>
      <c r="P1371" s="53"/>
      <c r="Q1371" s="53"/>
      <c r="R1371" s="53"/>
      <c r="S1371" s="89"/>
    </row>
    <row r="1372" spans="2:19" ht="15" customHeight="1" x14ac:dyDescent="0.2">
      <c r="B1372" s="143"/>
      <c r="C1372" s="100" t="str">
        <f>IFERROR(IF(VLOOKUP(B1372,'Job Openings'!$B$5:$I$1005,2,FALSE)=0,"",VLOOKUP(B1372,'Job Openings'!$B$5:$I$1005,2,FALSE)),"")</f>
        <v/>
      </c>
      <c r="D1372" s="100" t="str">
        <f>IFERROR(IF(VLOOKUP(B1372,'Job Openings'!$B$5:$I$1005,3,FALSE)=0,"",VLOOKUP(B1372,'Job Openings'!$B$5:$I$1005,3,FALSE)),"")</f>
        <v/>
      </c>
      <c r="E1372" s="100" t="str">
        <f>IFERROR(IF(VLOOKUP(B1372,'Job Openings'!$B$5:$I$1005,5,FALSE)=0,"",VLOOKUP(B1372,'Job Openings'!$B$5:$I$1005,5,FALSE)),"")</f>
        <v/>
      </c>
      <c r="F1372" s="53"/>
      <c r="G1372" s="53"/>
      <c r="H1372" s="54"/>
      <c r="I1372" s="53"/>
      <c r="J1372" s="53"/>
      <c r="K1372" s="53"/>
      <c r="L1372" s="53"/>
      <c r="M1372" s="53"/>
      <c r="N1372" s="144"/>
      <c r="O1372" s="141"/>
      <c r="P1372" s="53"/>
      <c r="Q1372" s="53"/>
      <c r="R1372" s="53"/>
      <c r="S1372" s="89"/>
    </row>
    <row r="1373" spans="2:19" ht="15" customHeight="1" x14ac:dyDescent="0.2">
      <c r="B1373" s="143"/>
      <c r="C1373" s="100" t="str">
        <f>IFERROR(IF(VLOOKUP(B1373,'Job Openings'!$B$5:$I$1005,2,FALSE)=0,"",VLOOKUP(B1373,'Job Openings'!$B$5:$I$1005,2,FALSE)),"")</f>
        <v/>
      </c>
      <c r="D1373" s="100" t="str">
        <f>IFERROR(IF(VLOOKUP(B1373,'Job Openings'!$B$5:$I$1005,3,FALSE)=0,"",VLOOKUP(B1373,'Job Openings'!$B$5:$I$1005,3,FALSE)),"")</f>
        <v/>
      </c>
      <c r="E1373" s="100" t="str">
        <f>IFERROR(IF(VLOOKUP(B1373,'Job Openings'!$B$5:$I$1005,5,FALSE)=0,"",VLOOKUP(B1373,'Job Openings'!$B$5:$I$1005,5,FALSE)),"")</f>
        <v/>
      </c>
      <c r="F1373" s="53"/>
      <c r="G1373" s="53"/>
      <c r="H1373" s="54"/>
      <c r="I1373" s="53"/>
      <c r="J1373" s="53"/>
      <c r="K1373" s="53"/>
      <c r="L1373" s="53"/>
      <c r="M1373" s="53"/>
      <c r="N1373" s="144"/>
      <c r="O1373" s="141"/>
      <c r="P1373" s="53"/>
      <c r="Q1373" s="53"/>
      <c r="R1373" s="53"/>
      <c r="S1373" s="89"/>
    </row>
    <row r="1374" spans="2:19" ht="15" customHeight="1" x14ac:dyDescent="0.2">
      <c r="B1374" s="143"/>
      <c r="C1374" s="100" t="str">
        <f>IFERROR(IF(VLOOKUP(B1374,'Job Openings'!$B$5:$I$1005,2,FALSE)=0,"",VLOOKUP(B1374,'Job Openings'!$B$5:$I$1005,2,FALSE)),"")</f>
        <v/>
      </c>
      <c r="D1374" s="100" t="str">
        <f>IFERROR(IF(VLOOKUP(B1374,'Job Openings'!$B$5:$I$1005,3,FALSE)=0,"",VLOOKUP(B1374,'Job Openings'!$B$5:$I$1005,3,FALSE)),"")</f>
        <v/>
      </c>
      <c r="E1374" s="100" t="str">
        <f>IFERROR(IF(VLOOKUP(B1374,'Job Openings'!$B$5:$I$1005,5,FALSE)=0,"",VLOOKUP(B1374,'Job Openings'!$B$5:$I$1005,5,FALSE)),"")</f>
        <v/>
      </c>
      <c r="F1374" s="53"/>
      <c r="G1374" s="53"/>
      <c r="H1374" s="54"/>
      <c r="I1374" s="53"/>
      <c r="J1374" s="53"/>
      <c r="K1374" s="53"/>
      <c r="L1374" s="53"/>
      <c r="M1374" s="53"/>
      <c r="N1374" s="144"/>
      <c r="O1374" s="141"/>
      <c r="P1374" s="53"/>
      <c r="Q1374" s="53"/>
      <c r="R1374" s="53"/>
      <c r="S1374" s="89"/>
    </row>
    <row r="1375" spans="2:19" ht="15" customHeight="1" x14ac:dyDescent="0.2">
      <c r="B1375" s="143"/>
      <c r="C1375" s="100" t="str">
        <f>IFERROR(IF(VLOOKUP(B1375,'Job Openings'!$B$5:$I$1005,2,FALSE)=0,"",VLOOKUP(B1375,'Job Openings'!$B$5:$I$1005,2,FALSE)),"")</f>
        <v/>
      </c>
      <c r="D1375" s="100" t="str">
        <f>IFERROR(IF(VLOOKUP(B1375,'Job Openings'!$B$5:$I$1005,3,FALSE)=0,"",VLOOKUP(B1375,'Job Openings'!$B$5:$I$1005,3,FALSE)),"")</f>
        <v/>
      </c>
      <c r="E1375" s="100" t="str">
        <f>IFERROR(IF(VLOOKUP(B1375,'Job Openings'!$B$5:$I$1005,5,FALSE)=0,"",VLOOKUP(B1375,'Job Openings'!$B$5:$I$1005,5,FALSE)),"")</f>
        <v/>
      </c>
      <c r="F1375" s="53"/>
      <c r="G1375" s="53"/>
      <c r="H1375" s="54"/>
      <c r="I1375" s="53"/>
      <c r="J1375" s="53"/>
      <c r="K1375" s="53"/>
      <c r="L1375" s="53"/>
      <c r="M1375" s="53"/>
      <c r="N1375" s="144"/>
      <c r="O1375" s="141"/>
      <c r="P1375" s="53"/>
      <c r="Q1375" s="53"/>
      <c r="R1375" s="53"/>
      <c r="S1375" s="89"/>
    </row>
    <row r="1376" spans="2:19" ht="15" customHeight="1" x14ac:dyDescent="0.2">
      <c r="B1376" s="143"/>
      <c r="C1376" s="100" t="str">
        <f>IFERROR(IF(VLOOKUP(B1376,'Job Openings'!$B$5:$I$1005,2,FALSE)=0,"",VLOOKUP(B1376,'Job Openings'!$B$5:$I$1005,2,FALSE)),"")</f>
        <v/>
      </c>
      <c r="D1376" s="100" t="str">
        <f>IFERROR(IF(VLOOKUP(B1376,'Job Openings'!$B$5:$I$1005,3,FALSE)=0,"",VLOOKUP(B1376,'Job Openings'!$B$5:$I$1005,3,FALSE)),"")</f>
        <v/>
      </c>
      <c r="E1376" s="100" t="str">
        <f>IFERROR(IF(VLOOKUP(B1376,'Job Openings'!$B$5:$I$1005,5,FALSE)=0,"",VLOOKUP(B1376,'Job Openings'!$B$5:$I$1005,5,FALSE)),"")</f>
        <v/>
      </c>
      <c r="F1376" s="53"/>
      <c r="G1376" s="53"/>
      <c r="H1376" s="54"/>
      <c r="I1376" s="53"/>
      <c r="J1376" s="53"/>
      <c r="K1376" s="53"/>
      <c r="L1376" s="53"/>
      <c r="M1376" s="53"/>
      <c r="N1376" s="144"/>
      <c r="O1376" s="141"/>
      <c r="P1376" s="53"/>
      <c r="Q1376" s="53"/>
      <c r="R1376" s="53"/>
      <c r="S1376" s="89"/>
    </row>
    <row r="1377" spans="2:19" ht="15" customHeight="1" x14ac:dyDescent="0.2">
      <c r="B1377" s="143"/>
      <c r="C1377" s="100" t="str">
        <f>IFERROR(IF(VLOOKUP(B1377,'Job Openings'!$B$5:$I$1005,2,FALSE)=0,"",VLOOKUP(B1377,'Job Openings'!$B$5:$I$1005,2,FALSE)),"")</f>
        <v/>
      </c>
      <c r="D1377" s="100" t="str">
        <f>IFERROR(IF(VLOOKUP(B1377,'Job Openings'!$B$5:$I$1005,3,FALSE)=0,"",VLOOKUP(B1377,'Job Openings'!$B$5:$I$1005,3,FALSE)),"")</f>
        <v/>
      </c>
      <c r="E1377" s="100" t="str">
        <f>IFERROR(IF(VLOOKUP(B1377,'Job Openings'!$B$5:$I$1005,5,FALSE)=0,"",VLOOKUP(B1377,'Job Openings'!$B$5:$I$1005,5,FALSE)),"")</f>
        <v/>
      </c>
      <c r="F1377" s="53"/>
      <c r="G1377" s="53"/>
      <c r="H1377" s="54"/>
      <c r="I1377" s="53"/>
      <c r="J1377" s="53"/>
      <c r="K1377" s="53"/>
      <c r="L1377" s="53"/>
      <c r="M1377" s="53"/>
      <c r="N1377" s="144"/>
      <c r="O1377" s="141"/>
      <c r="P1377" s="53"/>
      <c r="Q1377" s="53"/>
      <c r="R1377" s="53"/>
      <c r="S1377" s="89"/>
    </row>
    <row r="1378" spans="2:19" ht="15" customHeight="1" x14ac:dyDescent="0.2">
      <c r="B1378" s="143"/>
      <c r="C1378" s="100" t="str">
        <f>IFERROR(IF(VLOOKUP(B1378,'Job Openings'!$B$5:$I$1005,2,FALSE)=0,"",VLOOKUP(B1378,'Job Openings'!$B$5:$I$1005,2,FALSE)),"")</f>
        <v/>
      </c>
      <c r="D1378" s="100" t="str">
        <f>IFERROR(IF(VLOOKUP(B1378,'Job Openings'!$B$5:$I$1005,3,FALSE)=0,"",VLOOKUP(B1378,'Job Openings'!$B$5:$I$1005,3,FALSE)),"")</f>
        <v/>
      </c>
      <c r="E1378" s="100" t="str">
        <f>IFERROR(IF(VLOOKUP(B1378,'Job Openings'!$B$5:$I$1005,5,FALSE)=0,"",VLOOKUP(B1378,'Job Openings'!$B$5:$I$1005,5,FALSE)),"")</f>
        <v/>
      </c>
      <c r="F1378" s="53"/>
      <c r="G1378" s="53"/>
      <c r="H1378" s="54"/>
      <c r="I1378" s="53"/>
      <c r="J1378" s="53"/>
      <c r="K1378" s="53"/>
      <c r="L1378" s="53"/>
      <c r="M1378" s="53"/>
      <c r="N1378" s="144"/>
      <c r="O1378" s="141"/>
      <c r="P1378" s="53"/>
      <c r="Q1378" s="53"/>
      <c r="R1378" s="53"/>
      <c r="S1378" s="89"/>
    </row>
    <row r="1379" spans="2:19" ht="15" customHeight="1" x14ac:dyDescent="0.2">
      <c r="B1379" s="143"/>
      <c r="C1379" s="100" t="str">
        <f>IFERROR(IF(VLOOKUP(B1379,'Job Openings'!$B$5:$I$1005,2,FALSE)=0,"",VLOOKUP(B1379,'Job Openings'!$B$5:$I$1005,2,FALSE)),"")</f>
        <v/>
      </c>
      <c r="D1379" s="100" t="str">
        <f>IFERROR(IF(VLOOKUP(B1379,'Job Openings'!$B$5:$I$1005,3,FALSE)=0,"",VLOOKUP(B1379,'Job Openings'!$B$5:$I$1005,3,FALSE)),"")</f>
        <v/>
      </c>
      <c r="E1379" s="100" t="str">
        <f>IFERROR(IF(VLOOKUP(B1379,'Job Openings'!$B$5:$I$1005,5,FALSE)=0,"",VLOOKUP(B1379,'Job Openings'!$B$5:$I$1005,5,FALSE)),"")</f>
        <v/>
      </c>
      <c r="F1379" s="53"/>
      <c r="G1379" s="53"/>
      <c r="H1379" s="54"/>
      <c r="I1379" s="53"/>
      <c r="J1379" s="53"/>
      <c r="K1379" s="53"/>
      <c r="L1379" s="53"/>
      <c r="M1379" s="53"/>
      <c r="N1379" s="144"/>
      <c r="O1379" s="141"/>
      <c r="P1379" s="53"/>
      <c r="Q1379" s="53"/>
      <c r="R1379" s="53"/>
      <c r="S1379" s="89"/>
    </row>
    <row r="1380" spans="2:19" ht="15" customHeight="1" x14ac:dyDescent="0.2">
      <c r="B1380" s="143"/>
      <c r="C1380" s="100" t="str">
        <f>IFERROR(IF(VLOOKUP(B1380,'Job Openings'!$B$5:$I$1005,2,FALSE)=0,"",VLOOKUP(B1380,'Job Openings'!$B$5:$I$1005,2,FALSE)),"")</f>
        <v/>
      </c>
      <c r="D1380" s="100" t="str">
        <f>IFERROR(IF(VLOOKUP(B1380,'Job Openings'!$B$5:$I$1005,3,FALSE)=0,"",VLOOKUP(B1380,'Job Openings'!$B$5:$I$1005,3,FALSE)),"")</f>
        <v/>
      </c>
      <c r="E1380" s="100" t="str">
        <f>IFERROR(IF(VLOOKUP(B1380,'Job Openings'!$B$5:$I$1005,5,FALSE)=0,"",VLOOKUP(B1380,'Job Openings'!$B$5:$I$1005,5,FALSE)),"")</f>
        <v/>
      </c>
      <c r="F1380" s="53"/>
      <c r="G1380" s="53"/>
      <c r="H1380" s="54"/>
      <c r="I1380" s="53"/>
      <c r="J1380" s="53"/>
      <c r="K1380" s="53"/>
      <c r="L1380" s="53"/>
      <c r="M1380" s="53"/>
      <c r="N1380" s="144"/>
      <c r="O1380" s="141"/>
      <c r="P1380" s="53"/>
      <c r="Q1380" s="53"/>
      <c r="R1380" s="53"/>
      <c r="S1380" s="89"/>
    </row>
    <row r="1381" spans="2:19" ht="15" customHeight="1" x14ac:dyDescent="0.2">
      <c r="B1381" s="143"/>
      <c r="C1381" s="100" t="str">
        <f>IFERROR(IF(VLOOKUP(B1381,'Job Openings'!$B$5:$I$1005,2,FALSE)=0,"",VLOOKUP(B1381,'Job Openings'!$B$5:$I$1005,2,FALSE)),"")</f>
        <v/>
      </c>
      <c r="D1381" s="100" t="str">
        <f>IFERROR(IF(VLOOKUP(B1381,'Job Openings'!$B$5:$I$1005,3,FALSE)=0,"",VLOOKUP(B1381,'Job Openings'!$B$5:$I$1005,3,FALSE)),"")</f>
        <v/>
      </c>
      <c r="E1381" s="100" t="str">
        <f>IFERROR(IF(VLOOKUP(B1381,'Job Openings'!$B$5:$I$1005,5,FALSE)=0,"",VLOOKUP(B1381,'Job Openings'!$B$5:$I$1005,5,FALSE)),"")</f>
        <v/>
      </c>
      <c r="F1381" s="53"/>
      <c r="G1381" s="53"/>
      <c r="H1381" s="54"/>
      <c r="I1381" s="53"/>
      <c r="J1381" s="53"/>
      <c r="K1381" s="53"/>
      <c r="L1381" s="53"/>
      <c r="M1381" s="53"/>
      <c r="N1381" s="144"/>
      <c r="O1381" s="141"/>
      <c r="P1381" s="53"/>
      <c r="Q1381" s="53"/>
      <c r="R1381" s="53"/>
      <c r="S1381" s="89"/>
    </row>
    <row r="1382" spans="2:19" ht="15" customHeight="1" x14ac:dyDescent="0.2">
      <c r="B1382" s="143"/>
      <c r="C1382" s="100" t="str">
        <f>IFERROR(IF(VLOOKUP(B1382,'Job Openings'!$B$5:$I$1005,2,FALSE)=0,"",VLOOKUP(B1382,'Job Openings'!$B$5:$I$1005,2,FALSE)),"")</f>
        <v/>
      </c>
      <c r="D1382" s="100" t="str">
        <f>IFERROR(IF(VLOOKUP(B1382,'Job Openings'!$B$5:$I$1005,3,FALSE)=0,"",VLOOKUP(B1382,'Job Openings'!$B$5:$I$1005,3,FALSE)),"")</f>
        <v/>
      </c>
      <c r="E1382" s="100" t="str">
        <f>IFERROR(IF(VLOOKUP(B1382,'Job Openings'!$B$5:$I$1005,5,FALSE)=0,"",VLOOKUP(B1382,'Job Openings'!$B$5:$I$1005,5,FALSE)),"")</f>
        <v/>
      </c>
      <c r="F1382" s="53"/>
      <c r="G1382" s="53"/>
      <c r="H1382" s="54"/>
      <c r="I1382" s="53"/>
      <c r="J1382" s="53"/>
      <c r="K1382" s="53"/>
      <c r="L1382" s="53"/>
      <c r="M1382" s="53"/>
      <c r="N1382" s="144"/>
      <c r="O1382" s="141"/>
      <c r="P1382" s="53"/>
      <c r="Q1382" s="53"/>
      <c r="R1382" s="53"/>
      <c r="S1382" s="89"/>
    </row>
    <row r="1383" spans="2:19" ht="15" customHeight="1" x14ac:dyDescent="0.2">
      <c r="B1383" s="143"/>
      <c r="C1383" s="100" t="str">
        <f>IFERROR(IF(VLOOKUP(B1383,'Job Openings'!$B$5:$I$1005,2,FALSE)=0,"",VLOOKUP(B1383,'Job Openings'!$B$5:$I$1005,2,FALSE)),"")</f>
        <v/>
      </c>
      <c r="D1383" s="100" t="str">
        <f>IFERROR(IF(VLOOKUP(B1383,'Job Openings'!$B$5:$I$1005,3,FALSE)=0,"",VLOOKUP(B1383,'Job Openings'!$B$5:$I$1005,3,FALSE)),"")</f>
        <v/>
      </c>
      <c r="E1383" s="100" t="str">
        <f>IFERROR(IF(VLOOKUP(B1383,'Job Openings'!$B$5:$I$1005,5,FALSE)=0,"",VLOOKUP(B1383,'Job Openings'!$B$5:$I$1005,5,FALSE)),"")</f>
        <v/>
      </c>
      <c r="F1383" s="53"/>
      <c r="G1383" s="53"/>
      <c r="H1383" s="54"/>
      <c r="I1383" s="53"/>
      <c r="J1383" s="53"/>
      <c r="K1383" s="53"/>
      <c r="L1383" s="53"/>
      <c r="M1383" s="53"/>
      <c r="N1383" s="144"/>
      <c r="O1383" s="141"/>
      <c r="P1383" s="53"/>
      <c r="Q1383" s="53"/>
      <c r="R1383" s="53"/>
      <c r="S1383" s="89"/>
    </row>
    <row r="1384" spans="2:19" ht="15" customHeight="1" x14ac:dyDescent="0.2">
      <c r="B1384" s="143"/>
      <c r="C1384" s="100" t="str">
        <f>IFERROR(IF(VLOOKUP(B1384,'Job Openings'!$B$5:$I$1005,2,FALSE)=0,"",VLOOKUP(B1384,'Job Openings'!$B$5:$I$1005,2,FALSE)),"")</f>
        <v/>
      </c>
      <c r="D1384" s="100" t="str">
        <f>IFERROR(IF(VLOOKUP(B1384,'Job Openings'!$B$5:$I$1005,3,FALSE)=0,"",VLOOKUP(B1384,'Job Openings'!$B$5:$I$1005,3,FALSE)),"")</f>
        <v/>
      </c>
      <c r="E1384" s="100" t="str">
        <f>IFERROR(IF(VLOOKUP(B1384,'Job Openings'!$B$5:$I$1005,5,FALSE)=0,"",VLOOKUP(B1384,'Job Openings'!$B$5:$I$1005,5,FALSE)),"")</f>
        <v/>
      </c>
      <c r="F1384" s="53"/>
      <c r="G1384" s="53"/>
      <c r="H1384" s="54"/>
      <c r="I1384" s="53"/>
      <c r="J1384" s="53"/>
      <c r="K1384" s="53"/>
      <c r="L1384" s="53"/>
      <c r="M1384" s="53"/>
      <c r="N1384" s="144"/>
      <c r="O1384" s="141"/>
      <c r="P1384" s="53"/>
      <c r="Q1384" s="53"/>
      <c r="R1384" s="53"/>
      <c r="S1384" s="89"/>
    </row>
    <row r="1385" spans="2:19" ht="15" customHeight="1" x14ac:dyDescent="0.2">
      <c r="B1385" s="143"/>
      <c r="C1385" s="100" t="str">
        <f>IFERROR(IF(VLOOKUP(B1385,'Job Openings'!$B$5:$I$1005,2,FALSE)=0,"",VLOOKUP(B1385,'Job Openings'!$B$5:$I$1005,2,FALSE)),"")</f>
        <v/>
      </c>
      <c r="D1385" s="100" t="str">
        <f>IFERROR(IF(VLOOKUP(B1385,'Job Openings'!$B$5:$I$1005,3,FALSE)=0,"",VLOOKUP(B1385,'Job Openings'!$B$5:$I$1005,3,FALSE)),"")</f>
        <v/>
      </c>
      <c r="E1385" s="100" t="str">
        <f>IFERROR(IF(VLOOKUP(B1385,'Job Openings'!$B$5:$I$1005,5,FALSE)=0,"",VLOOKUP(B1385,'Job Openings'!$B$5:$I$1005,5,FALSE)),"")</f>
        <v/>
      </c>
      <c r="F1385" s="53"/>
      <c r="G1385" s="53"/>
      <c r="H1385" s="54"/>
      <c r="I1385" s="53"/>
      <c r="J1385" s="53"/>
      <c r="K1385" s="53"/>
      <c r="L1385" s="53"/>
      <c r="M1385" s="53"/>
      <c r="N1385" s="144"/>
      <c r="O1385" s="141"/>
      <c r="P1385" s="53"/>
      <c r="Q1385" s="53"/>
      <c r="R1385" s="53"/>
      <c r="S1385" s="89"/>
    </row>
    <row r="1386" spans="2:19" ht="15" customHeight="1" x14ac:dyDescent="0.2">
      <c r="B1386" s="143"/>
      <c r="C1386" s="100" t="str">
        <f>IFERROR(IF(VLOOKUP(B1386,'Job Openings'!$B$5:$I$1005,2,FALSE)=0,"",VLOOKUP(B1386,'Job Openings'!$B$5:$I$1005,2,FALSE)),"")</f>
        <v/>
      </c>
      <c r="D1386" s="100" t="str">
        <f>IFERROR(IF(VLOOKUP(B1386,'Job Openings'!$B$5:$I$1005,3,FALSE)=0,"",VLOOKUP(B1386,'Job Openings'!$B$5:$I$1005,3,FALSE)),"")</f>
        <v/>
      </c>
      <c r="E1386" s="100" t="str">
        <f>IFERROR(IF(VLOOKUP(B1386,'Job Openings'!$B$5:$I$1005,5,FALSE)=0,"",VLOOKUP(B1386,'Job Openings'!$B$5:$I$1005,5,FALSE)),"")</f>
        <v/>
      </c>
      <c r="F1386" s="53"/>
      <c r="G1386" s="53"/>
      <c r="H1386" s="54"/>
      <c r="I1386" s="53"/>
      <c r="J1386" s="53"/>
      <c r="K1386" s="53"/>
      <c r="L1386" s="53"/>
      <c r="M1386" s="53"/>
      <c r="N1386" s="144"/>
      <c r="O1386" s="141"/>
      <c r="P1386" s="53"/>
      <c r="Q1386" s="53"/>
      <c r="R1386" s="53"/>
      <c r="S1386" s="89"/>
    </row>
    <row r="1387" spans="2:19" ht="15" customHeight="1" x14ac:dyDescent="0.2">
      <c r="B1387" s="143"/>
      <c r="C1387" s="100" t="str">
        <f>IFERROR(IF(VLOOKUP(B1387,'Job Openings'!$B$5:$I$1005,2,FALSE)=0,"",VLOOKUP(B1387,'Job Openings'!$B$5:$I$1005,2,FALSE)),"")</f>
        <v/>
      </c>
      <c r="D1387" s="100" t="str">
        <f>IFERROR(IF(VLOOKUP(B1387,'Job Openings'!$B$5:$I$1005,3,FALSE)=0,"",VLOOKUP(B1387,'Job Openings'!$B$5:$I$1005,3,FALSE)),"")</f>
        <v/>
      </c>
      <c r="E1387" s="100" t="str">
        <f>IFERROR(IF(VLOOKUP(B1387,'Job Openings'!$B$5:$I$1005,5,FALSE)=0,"",VLOOKUP(B1387,'Job Openings'!$B$5:$I$1005,5,FALSE)),"")</f>
        <v/>
      </c>
      <c r="F1387" s="53"/>
      <c r="G1387" s="53"/>
      <c r="H1387" s="54"/>
      <c r="I1387" s="53"/>
      <c r="J1387" s="53"/>
      <c r="K1387" s="53"/>
      <c r="L1387" s="53"/>
      <c r="M1387" s="53"/>
      <c r="N1387" s="144"/>
      <c r="O1387" s="141"/>
      <c r="P1387" s="53"/>
      <c r="Q1387" s="53"/>
      <c r="R1387" s="53"/>
      <c r="S1387" s="89"/>
    </row>
    <row r="1388" spans="2:19" ht="15" customHeight="1" x14ac:dyDescent="0.2">
      <c r="B1388" s="143"/>
      <c r="C1388" s="100" t="str">
        <f>IFERROR(IF(VLOOKUP(B1388,'Job Openings'!$B$5:$I$1005,2,FALSE)=0,"",VLOOKUP(B1388,'Job Openings'!$B$5:$I$1005,2,FALSE)),"")</f>
        <v/>
      </c>
      <c r="D1388" s="100" t="str">
        <f>IFERROR(IF(VLOOKUP(B1388,'Job Openings'!$B$5:$I$1005,3,FALSE)=0,"",VLOOKUP(B1388,'Job Openings'!$B$5:$I$1005,3,FALSE)),"")</f>
        <v/>
      </c>
      <c r="E1388" s="100" t="str">
        <f>IFERROR(IF(VLOOKUP(B1388,'Job Openings'!$B$5:$I$1005,5,FALSE)=0,"",VLOOKUP(B1388,'Job Openings'!$B$5:$I$1005,5,FALSE)),"")</f>
        <v/>
      </c>
      <c r="F1388" s="53"/>
      <c r="G1388" s="53"/>
      <c r="H1388" s="54"/>
      <c r="I1388" s="53"/>
      <c r="J1388" s="53"/>
      <c r="K1388" s="53"/>
      <c r="L1388" s="53"/>
      <c r="M1388" s="53"/>
      <c r="N1388" s="144"/>
      <c r="O1388" s="141"/>
      <c r="P1388" s="53"/>
      <c r="Q1388" s="53"/>
      <c r="R1388" s="53"/>
      <c r="S1388" s="89"/>
    </row>
    <row r="1389" spans="2:19" ht="15" customHeight="1" x14ac:dyDescent="0.2">
      <c r="B1389" s="143"/>
      <c r="C1389" s="100" t="str">
        <f>IFERROR(IF(VLOOKUP(B1389,'Job Openings'!$B$5:$I$1005,2,FALSE)=0,"",VLOOKUP(B1389,'Job Openings'!$B$5:$I$1005,2,FALSE)),"")</f>
        <v/>
      </c>
      <c r="D1389" s="100" t="str">
        <f>IFERROR(IF(VLOOKUP(B1389,'Job Openings'!$B$5:$I$1005,3,FALSE)=0,"",VLOOKUP(B1389,'Job Openings'!$B$5:$I$1005,3,FALSE)),"")</f>
        <v/>
      </c>
      <c r="E1389" s="100" t="str">
        <f>IFERROR(IF(VLOOKUP(B1389,'Job Openings'!$B$5:$I$1005,5,FALSE)=0,"",VLOOKUP(B1389,'Job Openings'!$B$5:$I$1005,5,FALSE)),"")</f>
        <v/>
      </c>
      <c r="F1389" s="53"/>
      <c r="G1389" s="53"/>
      <c r="H1389" s="54"/>
      <c r="I1389" s="53"/>
      <c r="J1389" s="53"/>
      <c r="K1389" s="53"/>
      <c r="L1389" s="53"/>
      <c r="M1389" s="53"/>
      <c r="N1389" s="144"/>
      <c r="O1389" s="141"/>
      <c r="P1389" s="53"/>
      <c r="Q1389" s="53"/>
      <c r="R1389" s="53"/>
      <c r="S1389" s="89"/>
    </row>
    <row r="1390" spans="2:19" ht="15" customHeight="1" x14ac:dyDescent="0.2">
      <c r="B1390" s="143"/>
      <c r="C1390" s="100" t="str">
        <f>IFERROR(IF(VLOOKUP(B1390,'Job Openings'!$B$5:$I$1005,2,FALSE)=0,"",VLOOKUP(B1390,'Job Openings'!$B$5:$I$1005,2,FALSE)),"")</f>
        <v/>
      </c>
      <c r="D1390" s="100" t="str">
        <f>IFERROR(IF(VLOOKUP(B1390,'Job Openings'!$B$5:$I$1005,3,FALSE)=0,"",VLOOKUP(B1390,'Job Openings'!$B$5:$I$1005,3,FALSE)),"")</f>
        <v/>
      </c>
      <c r="E1390" s="100" t="str">
        <f>IFERROR(IF(VLOOKUP(B1390,'Job Openings'!$B$5:$I$1005,5,FALSE)=0,"",VLOOKUP(B1390,'Job Openings'!$B$5:$I$1005,5,FALSE)),"")</f>
        <v/>
      </c>
      <c r="F1390" s="53"/>
      <c r="G1390" s="53"/>
      <c r="H1390" s="54"/>
      <c r="I1390" s="53"/>
      <c r="J1390" s="53"/>
      <c r="K1390" s="53"/>
      <c r="L1390" s="53"/>
      <c r="M1390" s="53"/>
      <c r="N1390" s="144"/>
      <c r="O1390" s="141"/>
      <c r="P1390" s="53"/>
      <c r="Q1390" s="53"/>
      <c r="R1390" s="53"/>
      <c r="S1390" s="89"/>
    </row>
    <row r="1391" spans="2:19" ht="15" customHeight="1" x14ac:dyDescent="0.2">
      <c r="B1391" s="143"/>
      <c r="C1391" s="100" t="str">
        <f>IFERROR(IF(VLOOKUP(B1391,'Job Openings'!$B$5:$I$1005,2,FALSE)=0,"",VLOOKUP(B1391,'Job Openings'!$B$5:$I$1005,2,FALSE)),"")</f>
        <v/>
      </c>
      <c r="D1391" s="100" t="str">
        <f>IFERROR(IF(VLOOKUP(B1391,'Job Openings'!$B$5:$I$1005,3,FALSE)=0,"",VLOOKUP(B1391,'Job Openings'!$B$5:$I$1005,3,FALSE)),"")</f>
        <v/>
      </c>
      <c r="E1391" s="100" t="str">
        <f>IFERROR(IF(VLOOKUP(B1391,'Job Openings'!$B$5:$I$1005,5,FALSE)=0,"",VLOOKUP(B1391,'Job Openings'!$B$5:$I$1005,5,FALSE)),"")</f>
        <v/>
      </c>
      <c r="F1391" s="53"/>
      <c r="G1391" s="53"/>
      <c r="H1391" s="54"/>
      <c r="I1391" s="53"/>
      <c r="J1391" s="53"/>
      <c r="K1391" s="53"/>
      <c r="L1391" s="53"/>
      <c r="M1391" s="53"/>
      <c r="N1391" s="144"/>
      <c r="O1391" s="141"/>
      <c r="P1391" s="53"/>
      <c r="Q1391" s="53"/>
      <c r="R1391" s="53"/>
      <c r="S1391" s="89"/>
    </row>
    <row r="1392" spans="2:19" ht="15" customHeight="1" x14ac:dyDescent="0.2">
      <c r="B1392" s="143"/>
      <c r="C1392" s="100" t="str">
        <f>IFERROR(IF(VLOOKUP(B1392,'Job Openings'!$B$5:$I$1005,2,FALSE)=0,"",VLOOKUP(B1392,'Job Openings'!$B$5:$I$1005,2,FALSE)),"")</f>
        <v/>
      </c>
      <c r="D1392" s="100" t="str">
        <f>IFERROR(IF(VLOOKUP(B1392,'Job Openings'!$B$5:$I$1005,3,FALSE)=0,"",VLOOKUP(B1392,'Job Openings'!$B$5:$I$1005,3,FALSE)),"")</f>
        <v/>
      </c>
      <c r="E1392" s="100" t="str">
        <f>IFERROR(IF(VLOOKUP(B1392,'Job Openings'!$B$5:$I$1005,5,FALSE)=0,"",VLOOKUP(B1392,'Job Openings'!$B$5:$I$1005,5,FALSE)),"")</f>
        <v/>
      </c>
      <c r="F1392" s="53"/>
      <c r="G1392" s="53"/>
      <c r="H1392" s="54"/>
      <c r="I1392" s="53"/>
      <c r="J1392" s="53"/>
      <c r="K1392" s="53"/>
      <c r="L1392" s="53"/>
      <c r="M1392" s="53"/>
      <c r="N1392" s="144"/>
      <c r="O1392" s="141"/>
      <c r="P1392" s="53"/>
      <c r="Q1392" s="53"/>
      <c r="R1392" s="53"/>
      <c r="S1392" s="89"/>
    </row>
    <row r="1393" spans="2:19" ht="15" customHeight="1" x14ac:dyDescent="0.2">
      <c r="B1393" s="143"/>
      <c r="C1393" s="100" t="str">
        <f>IFERROR(IF(VLOOKUP(B1393,'Job Openings'!$B$5:$I$1005,2,FALSE)=0,"",VLOOKUP(B1393,'Job Openings'!$B$5:$I$1005,2,FALSE)),"")</f>
        <v/>
      </c>
      <c r="D1393" s="100" t="str">
        <f>IFERROR(IF(VLOOKUP(B1393,'Job Openings'!$B$5:$I$1005,3,FALSE)=0,"",VLOOKUP(B1393,'Job Openings'!$B$5:$I$1005,3,FALSE)),"")</f>
        <v/>
      </c>
      <c r="E1393" s="100" t="str">
        <f>IFERROR(IF(VLOOKUP(B1393,'Job Openings'!$B$5:$I$1005,5,FALSE)=0,"",VLOOKUP(B1393,'Job Openings'!$B$5:$I$1005,5,FALSE)),"")</f>
        <v/>
      </c>
      <c r="F1393" s="53"/>
      <c r="G1393" s="53"/>
      <c r="H1393" s="54"/>
      <c r="I1393" s="53"/>
      <c r="J1393" s="53"/>
      <c r="K1393" s="53"/>
      <c r="L1393" s="53"/>
      <c r="M1393" s="53"/>
      <c r="N1393" s="144"/>
      <c r="O1393" s="141"/>
      <c r="P1393" s="53"/>
      <c r="Q1393" s="53"/>
      <c r="R1393" s="53"/>
      <c r="S1393" s="89"/>
    </row>
    <row r="1394" spans="2:19" ht="15" customHeight="1" x14ac:dyDescent="0.2">
      <c r="B1394" s="143"/>
      <c r="C1394" s="100" t="str">
        <f>IFERROR(IF(VLOOKUP(B1394,'Job Openings'!$B$5:$I$1005,2,FALSE)=0,"",VLOOKUP(B1394,'Job Openings'!$B$5:$I$1005,2,FALSE)),"")</f>
        <v/>
      </c>
      <c r="D1394" s="100" t="str">
        <f>IFERROR(IF(VLOOKUP(B1394,'Job Openings'!$B$5:$I$1005,3,FALSE)=0,"",VLOOKUP(B1394,'Job Openings'!$B$5:$I$1005,3,FALSE)),"")</f>
        <v/>
      </c>
      <c r="E1394" s="100" t="str">
        <f>IFERROR(IF(VLOOKUP(B1394,'Job Openings'!$B$5:$I$1005,5,FALSE)=0,"",VLOOKUP(B1394,'Job Openings'!$B$5:$I$1005,5,FALSE)),"")</f>
        <v/>
      </c>
      <c r="F1394" s="53"/>
      <c r="G1394" s="53"/>
      <c r="H1394" s="54"/>
      <c r="I1394" s="53"/>
      <c r="J1394" s="53"/>
      <c r="K1394" s="53"/>
      <c r="L1394" s="53"/>
      <c r="M1394" s="53"/>
      <c r="N1394" s="144"/>
      <c r="O1394" s="141"/>
      <c r="P1394" s="53"/>
      <c r="Q1394" s="53"/>
      <c r="R1394" s="53"/>
      <c r="S1394" s="89"/>
    </row>
    <row r="1395" spans="2:19" ht="15" customHeight="1" x14ac:dyDescent="0.2">
      <c r="B1395" s="143"/>
      <c r="C1395" s="100" t="str">
        <f>IFERROR(IF(VLOOKUP(B1395,'Job Openings'!$B$5:$I$1005,2,FALSE)=0,"",VLOOKUP(B1395,'Job Openings'!$B$5:$I$1005,2,FALSE)),"")</f>
        <v/>
      </c>
      <c r="D1395" s="100" t="str">
        <f>IFERROR(IF(VLOOKUP(B1395,'Job Openings'!$B$5:$I$1005,3,FALSE)=0,"",VLOOKUP(B1395,'Job Openings'!$B$5:$I$1005,3,FALSE)),"")</f>
        <v/>
      </c>
      <c r="E1395" s="100" t="str">
        <f>IFERROR(IF(VLOOKUP(B1395,'Job Openings'!$B$5:$I$1005,5,FALSE)=0,"",VLOOKUP(B1395,'Job Openings'!$B$5:$I$1005,5,FALSE)),"")</f>
        <v/>
      </c>
      <c r="F1395" s="53"/>
      <c r="G1395" s="53"/>
      <c r="H1395" s="54"/>
      <c r="I1395" s="53"/>
      <c r="J1395" s="53"/>
      <c r="K1395" s="53"/>
      <c r="L1395" s="53"/>
      <c r="M1395" s="53"/>
      <c r="N1395" s="144"/>
      <c r="O1395" s="141"/>
      <c r="P1395" s="53"/>
      <c r="Q1395" s="53"/>
      <c r="R1395" s="53"/>
      <c r="S1395" s="89"/>
    </row>
    <row r="1396" spans="2:19" ht="15" customHeight="1" x14ac:dyDescent="0.2">
      <c r="B1396" s="143"/>
      <c r="C1396" s="100" t="str">
        <f>IFERROR(IF(VLOOKUP(B1396,'Job Openings'!$B$5:$I$1005,2,FALSE)=0,"",VLOOKUP(B1396,'Job Openings'!$B$5:$I$1005,2,FALSE)),"")</f>
        <v/>
      </c>
      <c r="D1396" s="100" t="str">
        <f>IFERROR(IF(VLOOKUP(B1396,'Job Openings'!$B$5:$I$1005,3,FALSE)=0,"",VLOOKUP(B1396,'Job Openings'!$B$5:$I$1005,3,FALSE)),"")</f>
        <v/>
      </c>
      <c r="E1396" s="100" t="str">
        <f>IFERROR(IF(VLOOKUP(B1396,'Job Openings'!$B$5:$I$1005,5,FALSE)=0,"",VLOOKUP(B1396,'Job Openings'!$B$5:$I$1005,5,FALSE)),"")</f>
        <v/>
      </c>
      <c r="F1396" s="53"/>
      <c r="G1396" s="53"/>
      <c r="H1396" s="54"/>
      <c r="I1396" s="53"/>
      <c r="J1396" s="53"/>
      <c r="K1396" s="53"/>
      <c r="L1396" s="53"/>
      <c r="M1396" s="53"/>
      <c r="N1396" s="144"/>
      <c r="O1396" s="141"/>
      <c r="P1396" s="53"/>
      <c r="Q1396" s="53"/>
      <c r="R1396" s="53"/>
      <c r="S1396" s="89"/>
    </row>
    <row r="1397" spans="2:19" ht="15" customHeight="1" x14ac:dyDescent="0.2">
      <c r="B1397" s="143"/>
      <c r="C1397" s="100" t="str">
        <f>IFERROR(IF(VLOOKUP(B1397,'Job Openings'!$B$5:$I$1005,2,FALSE)=0,"",VLOOKUP(B1397,'Job Openings'!$B$5:$I$1005,2,FALSE)),"")</f>
        <v/>
      </c>
      <c r="D1397" s="100" t="str">
        <f>IFERROR(IF(VLOOKUP(B1397,'Job Openings'!$B$5:$I$1005,3,FALSE)=0,"",VLOOKUP(B1397,'Job Openings'!$B$5:$I$1005,3,FALSE)),"")</f>
        <v/>
      </c>
      <c r="E1397" s="100" t="str">
        <f>IFERROR(IF(VLOOKUP(B1397,'Job Openings'!$B$5:$I$1005,5,FALSE)=0,"",VLOOKUP(B1397,'Job Openings'!$B$5:$I$1005,5,FALSE)),"")</f>
        <v/>
      </c>
      <c r="F1397" s="53"/>
      <c r="G1397" s="53"/>
      <c r="H1397" s="54"/>
      <c r="I1397" s="53"/>
      <c r="J1397" s="53"/>
      <c r="K1397" s="53"/>
      <c r="L1397" s="53"/>
      <c r="M1397" s="53"/>
      <c r="N1397" s="144"/>
      <c r="O1397" s="141"/>
      <c r="P1397" s="53"/>
      <c r="Q1397" s="53"/>
      <c r="R1397" s="53"/>
      <c r="S1397" s="89"/>
    </row>
    <row r="1398" spans="2:19" ht="15" customHeight="1" x14ac:dyDescent="0.2">
      <c r="B1398" s="143"/>
      <c r="C1398" s="100" t="str">
        <f>IFERROR(IF(VLOOKUP(B1398,'Job Openings'!$B$5:$I$1005,2,FALSE)=0,"",VLOOKUP(B1398,'Job Openings'!$B$5:$I$1005,2,FALSE)),"")</f>
        <v/>
      </c>
      <c r="D1398" s="100" t="str">
        <f>IFERROR(IF(VLOOKUP(B1398,'Job Openings'!$B$5:$I$1005,3,FALSE)=0,"",VLOOKUP(B1398,'Job Openings'!$B$5:$I$1005,3,FALSE)),"")</f>
        <v/>
      </c>
      <c r="E1398" s="100" t="str">
        <f>IFERROR(IF(VLOOKUP(B1398,'Job Openings'!$B$5:$I$1005,5,FALSE)=0,"",VLOOKUP(B1398,'Job Openings'!$B$5:$I$1005,5,FALSE)),"")</f>
        <v/>
      </c>
      <c r="F1398" s="53"/>
      <c r="G1398" s="53"/>
      <c r="H1398" s="54"/>
      <c r="I1398" s="53"/>
      <c r="J1398" s="53"/>
      <c r="K1398" s="53"/>
      <c r="L1398" s="53"/>
      <c r="M1398" s="53"/>
      <c r="N1398" s="144"/>
      <c r="O1398" s="141"/>
      <c r="P1398" s="53"/>
      <c r="Q1398" s="53"/>
      <c r="R1398" s="53"/>
      <c r="S1398" s="89"/>
    </row>
    <row r="1399" spans="2:19" ht="15" customHeight="1" x14ac:dyDescent="0.2">
      <c r="B1399" s="143"/>
      <c r="C1399" s="100" t="str">
        <f>IFERROR(IF(VLOOKUP(B1399,'Job Openings'!$B$5:$I$1005,2,FALSE)=0,"",VLOOKUP(B1399,'Job Openings'!$B$5:$I$1005,2,FALSE)),"")</f>
        <v/>
      </c>
      <c r="D1399" s="100" t="str">
        <f>IFERROR(IF(VLOOKUP(B1399,'Job Openings'!$B$5:$I$1005,3,FALSE)=0,"",VLOOKUP(B1399,'Job Openings'!$B$5:$I$1005,3,FALSE)),"")</f>
        <v/>
      </c>
      <c r="E1399" s="100" t="str">
        <f>IFERROR(IF(VLOOKUP(B1399,'Job Openings'!$B$5:$I$1005,5,FALSE)=0,"",VLOOKUP(B1399,'Job Openings'!$B$5:$I$1005,5,FALSE)),"")</f>
        <v/>
      </c>
      <c r="F1399" s="53"/>
      <c r="G1399" s="53"/>
      <c r="H1399" s="54"/>
      <c r="I1399" s="53"/>
      <c r="J1399" s="53"/>
      <c r="K1399" s="53"/>
      <c r="L1399" s="53"/>
      <c r="M1399" s="53"/>
      <c r="N1399" s="144"/>
      <c r="O1399" s="141"/>
      <c r="P1399" s="53"/>
      <c r="Q1399" s="53"/>
      <c r="R1399" s="53"/>
      <c r="S1399" s="89"/>
    </row>
    <row r="1400" spans="2:19" ht="15" customHeight="1" x14ac:dyDescent="0.2">
      <c r="B1400" s="143"/>
      <c r="C1400" s="100" t="str">
        <f>IFERROR(IF(VLOOKUP(B1400,'Job Openings'!$B$5:$I$1005,2,FALSE)=0,"",VLOOKUP(B1400,'Job Openings'!$B$5:$I$1005,2,FALSE)),"")</f>
        <v/>
      </c>
      <c r="D1400" s="100" t="str">
        <f>IFERROR(IF(VLOOKUP(B1400,'Job Openings'!$B$5:$I$1005,3,FALSE)=0,"",VLOOKUP(B1400,'Job Openings'!$B$5:$I$1005,3,FALSE)),"")</f>
        <v/>
      </c>
      <c r="E1400" s="100" t="str">
        <f>IFERROR(IF(VLOOKUP(B1400,'Job Openings'!$B$5:$I$1005,5,FALSE)=0,"",VLOOKUP(B1400,'Job Openings'!$B$5:$I$1005,5,FALSE)),"")</f>
        <v/>
      </c>
      <c r="F1400" s="53"/>
      <c r="G1400" s="53"/>
      <c r="H1400" s="54"/>
      <c r="I1400" s="53"/>
      <c r="J1400" s="53"/>
      <c r="K1400" s="53"/>
      <c r="L1400" s="53"/>
      <c r="M1400" s="53"/>
      <c r="N1400" s="144"/>
      <c r="O1400" s="141"/>
      <c r="P1400" s="53"/>
      <c r="Q1400" s="53"/>
      <c r="R1400" s="53"/>
      <c r="S1400" s="89"/>
    </row>
    <row r="1401" spans="2:19" ht="15" customHeight="1" x14ac:dyDescent="0.2">
      <c r="B1401" s="143"/>
      <c r="C1401" s="100" t="str">
        <f>IFERROR(IF(VLOOKUP(B1401,'Job Openings'!$B$5:$I$1005,2,FALSE)=0,"",VLOOKUP(B1401,'Job Openings'!$B$5:$I$1005,2,FALSE)),"")</f>
        <v/>
      </c>
      <c r="D1401" s="100" t="str">
        <f>IFERROR(IF(VLOOKUP(B1401,'Job Openings'!$B$5:$I$1005,3,FALSE)=0,"",VLOOKUP(B1401,'Job Openings'!$B$5:$I$1005,3,FALSE)),"")</f>
        <v/>
      </c>
      <c r="E1401" s="100" t="str">
        <f>IFERROR(IF(VLOOKUP(B1401,'Job Openings'!$B$5:$I$1005,5,FALSE)=0,"",VLOOKUP(B1401,'Job Openings'!$B$5:$I$1005,5,FALSE)),"")</f>
        <v/>
      </c>
      <c r="F1401" s="53"/>
      <c r="G1401" s="53"/>
      <c r="H1401" s="54"/>
      <c r="I1401" s="53"/>
      <c r="J1401" s="53"/>
      <c r="K1401" s="53"/>
      <c r="L1401" s="53"/>
      <c r="M1401" s="53"/>
      <c r="N1401" s="144"/>
      <c r="O1401" s="141"/>
      <c r="P1401" s="53"/>
      <c r="Q1401" s="53"/>
      <c r="R1401" s="53"/>
      <c r="S1401" s="89"/>
    </row>
    <row r="1402" spans="2:19" ht="15" customHeight="1" x14ac:dyDescent="0.2">
      <c r="B1402" s="143"/>
      <c r="C1402" s="100" t="str">
        <f>IFERROR(IF(VLOOKUP(B1402,'Job Openings'!$B$5:$I$1005,2,FALSE)=0,"",VLOOKUP(B1402,'Job Openings'!$B$5:$I$1005,2,FALSE)),"")</f>
        <v/>
      </c>
      <c r="D1402" s="100" t="str">
        <f>IFERROR(IF(VLOOKUP(B1402,'Job Openings'!$B$5:$I$1005,3,FALSE)=0,"",VLOOKUP(B1402,'Job Openings'!$B$5:$I$1005,3,FALSE)),"")</f>
        <v/>
      </c>
      <c r="E1402" s="100" t="str">
        <f>IFERROR(IF(VLOOKUP(B1402,'Job Openings'!$B$5:$I$1005,5,FALSE)=0,"",VLOOKUP(B1402,'Job Openings'!$B$5:$I$1005,5,FALSE)),"")</f>
        <v/>
      </c>
      <c r="F1402" s="53"/>
      <c r="G1402" s="53"/>
      <c r="H1402" s="54"/>
      <c r="I1402" s="53"/>
      <c r="J1402" s="53"/>
      <c r="K1402" s="53"/>
      <c r="L1402" s="53"/>
      <c r="M1402" s="53"/>
      <c r="N1402" s="144"/>
      <c r="O1402" s="141"/>
      <c r="P1402" s="53"/>
      <c r="Q1402" s="53"/>
      <c r="R1402" s="53"/>
      <c r="S1402" s="89"/>
    </row>
    <row r="1403" spans="2:19" ht="15" customHeight="1" x14ac:dyDescent="0.2">
      <c r="B1403" s="143"/>
      <c r="C1403" s="100" t="str">
        <f>IFERROR(IF(VLOOKUP(B1403,'Job Openings'!$B$5:$I$1005,2,FALSE)=0,"",VLOOKUP(B1403,'Job Openings'!$B$5:$I$1005,2,FALSE)),"")</f>
        <v/>
      </c>
      <c r="D1403" s="100" t="str">
        <f>IFERROR(IF(VLOOKUP(B1403,'Job Openings'!$B$5:$I$1005,3,FALSE)=0,"",VLOOKUP(B1403,'Job Openings'!$B$5:$I$1005,3,FALSE)),"")</f>
        <v/>
      </c>
      <c r="E1403" s="100" t="str">
        <f>IFERROR(IF(VLOOKUP(B1403,'Job Openings'!$B$5:$I$1005,5,FALSE)=0,"",VLOOKUP(B1403,'Job Openings'!$B$5:$I$1005,5,FALSE)),"")</f>
        <v/>
      </c>
      <c r="F1403" s="53"/>
      <c r="G1403" s="53"/>
      <c r="H1403" s="54"/>
      <c r="I1403" s="53"/>
      <c r="J1403" s="53"/>
      <c r="K1403" s="53"/>
      <c r="L1403" s="53"/>
      <c r="M1403" s="53"/>
      <c r="N1403" s="144"/>
      <c r="O1403" s="141"/>
      <c r="P1403" s="53"/>
      <c r="Q1403" s="53"/>
      <c r="R1403" s="53"/>
      <c r="S1403" s="89"/>
    </row>
    <row r="1404" spans="2:19" ht="15" customHeight="1" x14ac:dyDescent="0.2">
      <c r="B1404" s="143"/>
      <c r="C1404" s="100" t="str">
        <f>IFERROR(IF(VLOOKUP(B1404,'Job Openings'!$B$5:$I$1005,2,FALSE)=0,"",VLOOKUP(B1404,'Job Openings'!$B$5:$I$1005,2,FALSE)),"")</f>
        <v/>
      </c>
      <c r="D1404" s="100" t="str">
        <f>IFERROR(IF(VLOOKUP(B1404,'Job Openings'!$B$5:$I$1005,3,FALSE)=0,"",VLOOKUP(B1404,'Job Openings'!$B$5:$I$1005,3,FALSE)),"")</f>
        <v/>
      </c>
      <c r="E1404" s="100" t="str">
        <f>IFERROR(IF(VLOOKUP(B1404,'Job Openings'!$B$5:$I$1005,5,FALSE)=0,"",VLOOKUP(B1404,'Job Openings'!$B$5:$I$1005,5,FALSE)),"")</f>
        <v/>
      </c>
      <c r="F1404" s="53"/>
      <c r="G1404" s="53"/>
      <c r="H1404" s="54"/>
      <c r="I1404" s="53"/>
      <c r="J1404" s="53"/>
      <c r="K1404" s="53"/>
      <c r="L1404" s="53"/>
      <c r="M1404" s="53"/>
      <c r="N1404" s="144"/>
      <c r="O1404" s="141"/>
      <c r="P1404" s="53"/>
      <c r="Q1404" s="53"/>
      <c r="R1404" s="53"/>
      <c r="S1404" s="89"/>
    </row>
    <row r="1405" spans="2:19" ht="15" customHeight="1" x14ac:dyDescent="0.2">
      <c r="B1405" s="143"/>
      <c r="C1405" s="100" t="str">
        <f>IFERROR(IF(VLOOKUP(B1405,'Job Openings'!$B$5:$I$1005,2,FALSE)=0,"",VLOOKUP(B1405,'Job Openings'!$B$5:$I$1005,2,FALSE)),"")</f>
        <v/>
      </c>
      <c r="D1405" s="100" t="str">
        <f>IFERROR(IF(VLOOKUP(B1405,'Job Openings'!$B$5:$I$1005,3,FALSE)=0,"",VLOOKUP(B1405,'Job Openings'!$B$5:$I$1005,3,FALSE)),"")</f>
        <v/>
      </c>
      <c r="E1405" s="100" t="str">
        <f>IFERROR(IF(VLOOKUP(B1405,'Job Openings'!$B$5:$I$1005,5,FALSE)=0,"",VLOOKUP(B1405,'Job Openings'!$B$5:$I$1005,5,FALSE)),"")</f>
        <v/>
      </c>
      <c r="F1405" s="53"/>
      <c r="G1405" s="53"/>
      <c r="H1405" s="54"/>
      <c r="I1405" s="53"/>
      <c r="J1405" s="53"/>
      <c r="K1405" s="53"/>
      <c r="L1405" s="53"/>
      <c r="M1405" s="53"/>
      <c r="N1405" s="144"/>
      <c r="O1405" s="141"/>
      <c r="P1405" s="53"/>
      <c r="Q1405" s="53"/>
      <c r="R1405" s="53"/>
      <c r="S1405" s="89"/>
    </row>
    <row r="1406" spans="2:19" ht="15" customHeight="1" x14ac:dyDescent="0.2">
      <c r="B1406" s="143"/>
      <c r="C1406" s="100" t="str">
        <f>IFERROR(IF(VLOOKUP(B1406,'Job Openings'!$B$5:$I$1005,2,FALSE)=0,"",VLOOKUP(B1406,'Job Openings'!$B$5:$I$1005,2,FALSE)),"")</f>
        <v/>
      </c>
      <c r="D1406" s="100" t="str">
        <f>IFERROR(IF(VLOOKUP(B1406,'Job Openings'!$B$5:$I$1005,3,FALSE)=0,"",VLOOKUP(B1406,'Job Openings'!$B$5:$I$1005,3,FALSE)),"")</f>
        <v/>
      </c>
      <c r="E1406" s="100" t="str">
        <f>IFERROR(IF(VLOOKUP(B1406,'Job Openings'!$B$5:$I$1005,5,FALSE)=0,"",VLOOKUP(B1406,'Job Openings'!$B$5:$I$1005,5,FALSE)),"")</f>
        <v/>
      </c>
      <c r="F1406" s="53"/>
      <c r="G1406" s="53"/>
      <c r="H1406" s="54"/>
      <c r="I1406" s="53"/>
      <c r="J1406" s="53"/>
      <c r="K1406" s="53"/>
      <c r="L1406" s="53"/>
      <c r="M1406" s="53"/>
      <c r="N1406" s="144"/>
      <c r="O1406" s="141"/>
      <c r="P1406" s="53"/>
      <c r="Q1406" s="53"/>
      <c r="R1406" s="53"/>
      <c r="S1406" s="89"/>
    </row>
    <row r="1407" spans="2:19" ht="15" customHeight="1" x14ac:dyDescent="0.2">
      <c r="B1407" s="143"/>
      <c r="C1407" s="100" t="str">
        <f>IFERROR(IF(VLOOKUP(B1407,'Job Openings'!$B$5:$I$1005,2,FALSE)=0,"",VLOOKUP(B1407,'Job Openings'!$B$5:$I$1005,2,FALSE)),"")</f>
        <v/>
      </c>
      <c r="D1407" s="100" t="str">
        <f>IFERROR(IF(VLOOKUP(B1407,'Job Openings'!$B$5:$I$1005,3,FALSE)=0,"",VLOOKUP(B1407,'Job Openings'!$B$5:$I$1005,3,FALSE)),"")</f>
        <v/>
      </c>
      <c r="E1407" s="100" t="str">
        <f>IFERROR(IF(VLOOKUP(B1407,'Job Openings'!$B$5:$I$1005,5,FALSE)=0,"",VLOOKUP(B1407,'Job Openings'!$B$5:$I$1005,5,FALSE)),"")</f>
        <v/>
      </c>
      <c r="F1407" s="53"/>
      <c r="G1407" s="53"/>
      <c r="H1407" s="54"/>
      <c r="I1407" s="53"/>
      <c r="J1407" s="53"/>
      <c r="K1407" s="53"/>
      <c r="L1407" s="53"/>
      <c r="M1407" s="53"/>
      <c r="N1407" s="144"/>
      <c r="O1407" s="141"/>
      <c r="P1407" s="53"/>
      <c r="Q1407" s="53"/>
      <c r="R1407" s="53"/>
      <c r="S1407" s="89"/>
    </row>
    <row r="1408" spans="2:19" ht="15" customHeight="1" x14ac:dyDescent="0.2">
      <c r="B1408" s="143"/>
      <c r="C1408" s="100" t="str">
        <f>IFERROR(IF(VLOOKUP(B1408,'Job Openings'!$B$5:$I$1005,2,FALSE)=0,"",VLOOKUP(B1408,'Job Openings'!$B$5:$I$1005,2,FALSE)),"")</f>
        <v/>
      </c>
      <c r="D1408" s="100" t="str">
        <f>IFERROR(IF(VLOOKUP(B1408,'Job Openings'!$B$5:$I$1005,3,FALSE)=0,"",VLOOKUP(B1408,'Job Openings'!$B$5:$I$1005,3,FALSE)),"")</f>
        <v/>
      </c>
      <c r="E1408" s="100" t="str">
        <f>IFERROR(IF(VLOOKUP(B1408,'Job Openings'!$B$5:$I$1005,5,FALSE)=0,"",VLOOKUP(B1408,'Job Openings'!$B$5:$I$1005,5,FALSE)),"")</f>
        <v/>
      </c>
      <c r="F1408" s="53"/>
      <c r="G1408" s="53"/>
      <c r="H1408" s="54"/>
      <c r="I1408" s="53"/>
      <c r="J1408" s="53"/>
      <c r="K1408" s="53"/>
      <c r="L1408" s="53"/>
      <c r="M1408" s="53"/>
      <c r="N1408" s="144"/>
      <c r="O1408" s="141"/>
      <c r="P1408" s="53"/>
      <c r="Q1408" s="53"/>
      <c r="R1408" s="53"/>
      <c r="S1408" s="89"/>
    </row>
    <row r="1409" spans="2:19" ht="15" customHeight="1" x14ac:dyDescent="0.2">
      <c r="B1409" s="143"/>
      <c r="C1409" s="100" t="str">
        <f>IFERROR(IF(VLOOKUP(B1409,'Job Openings'!$B$5:$I$1005,2,FALSE)=0,"",VLOOKUP(B1409,'Job Openings'!$B$5:$I$1005,2,FALSE)),"")</f>
        <v/>
      </c>
      <c r="D1409" s="100" t="str">
        <f>IFERROR(IF(VLOOKUP(B1409,'Job Openings'!$B$5:$I$1005,3,FALSE)=0,"",VLOOKUP(B1409,'Job Openings'!$B$5:$I$1005,3,FALSE)),"")</f>
        <v/>
      </c>
      <c r="E1409" s="100" t="str">
        <f>IFERROR(IF(VLOOKUP(B1409,'Job Openings'!$B$5:$I$1005,5,FALSE)=0,"",VLOOKUP(B1409,'Job Openings'!$B$5:$I$1005,5,FALSE)),"")</f>
        <v/>
      </c>
      <c r="F1409" s="53"/>
      <c r="G1409" s="53"/>
      <c r="H1409" s="54"/>
      <c r="I1409" s="53"/>
      <c r="J1409" s="53"/>
      <c r="K1409" s="53"/>
      <c r="L1409" s="53"/>
      <c r="M1409" s="53"/>
      <c r="N1409" s="144"/>
      <c r="O1409" s="141"/>
      <c r="P1409" s="53"/>
      <c r="Q1409" s="53"/>
      <c r="R1409" s="53"/>
      <c r="S1409" s="89"/>
    </row>
    <row r="1410" spans="2:19" ht="15" customHeight="1" x14ac:dyDescent="0.2">
      <c r="B1410" s="143"/>
      <c r="C1410" s="100" t="str">
        <f>IFERROR(IF(VLOOKUP(B1410,'Job Openings'!$B$5:$I$1005,2,FALSE)=0,"",VLOOKUP(B1410,'Job Openings'!$B$5:$I$1005,2,FALSE)),"")</f>
        <v/>
      </c>
      <c r="D1410" s="100" t="str">
        <f>IFERROR(IF(VLOOKUP(B1410,'Job Openings'!$B$5:$I$1005,3,FALSE)=0,"",VLOOKUP(B1410,'Job Openings'!$B$5:$I$1005,3,FALSE)),"")</f>
        <v/>
      </c>
      <c r="E1410" s="100" t="str">
        <f>IFERROR(IF(VLOOKUP(B1410,'Job Openings'!$B$5:$I$1005,5,FALSE)=0,"",VLOOKUP(B1410,'Job Openings'!$B$5:$I$1005,5,FALSE)),"")</f>
        <v/>
      </c>
      <c r="F1410" s="53"/>
      <c r="G1410" s="53"/>
      <c r="H1410" s="54"/>
      <c r="I1410" s="53"/>
      <c r="J1410" s="53"/>
      <c r="K1410" s="53"/>
      <c r="L1410" s="53"/>
      <c r="M1410" s="53"/>
      <c r="N1410" s="144"/>
      <c r="O1410" s="141"/>
      <c r="P1410" s="53"/>
      <c r="Q1410" s="53"/>
      <c r="R1410" s="53"/>
      <c r="S1410" s="89"/>
    </row>
    <row r="1411" spans="2:19" ht="15" customHeight="1" x14ac:dyDescent="0.2">
      <c r="B1411" s="143"/>
      <c r="C1411" s="100" t="str">
        <f>IFERROR(IF(VLOOKUP(B1411,'Job Openings'!$B$5:$I$1005,2,FALSE)=0,"",VLOOKUP(B1411,'Job Openings'!$B$5:$I$1005,2,FALSE)),"")</f>
        <v/>
      </c>
      <c r="D1411" s="100" t="str">
        <f>IFERROR(IF(VLOOKUP(B1411,'Job Openings'!$B$5:$I$1005,3,FALSE)=0,"",VLOOKUP(B1411,'Job Openings'!$B$5:$I$1005,3,FALSE)),"")</f>
        <v/>
      </c>
      <c r="E1411" s="100" t="str">
        <f>IFERROR(IF(VLOOKUP(B1411,'Job Openings'!$B$5:$I$1005,5,FALSE)=0,"",VLOOKUP(B1411,'Job Openings'!$B$5:$I$1005,5,FALSE)),"")</f>
        <v/>
      </c>
      <c r="F1411" s="53"/>
      <c r="G1411" s="53"/>
      <c r="H1411" s="54"/>
      <c r="I1411" s="53"/>
      <c r="J1411" s="53"/>
      <c r="K1411" s="53"/>
      <c r="L1411" s="53"/>
      <c r="M1411" s="53"/>
      <c r="N1411" s="144"/>
      <c r="O1411" s="141"/>
      <c r="P1411" s="53"/>
      <c r="Q1411" s="53"/>
      <c r="R1411" s="53"/>
      <c r="S1411" s="89"/>
    </row>
    <row r="1412" spans="2:19" ht="15" customHeight="1" x14ac:dyDescent="0.2">
      <c r="B1412" s="143"/>
      <c r="C1412" s="100" t="str">
        <f>IFERROR(IF(VLOOKUP(B1412,'Job Openings'!$B$5:$I$1005,2,FALSE)=0,"",VLOOKUP(B1412,'Job Openings'!$B$5:$I$1005,2,FALSE)),"")</f>
        <v/>
      </c>
      <c r="D1412" s="100" t="str">
        <f>IFERROR(IF(VLOOKUP(B1412,'Job Openings'!$B$5:$I$1005,3,FALSE)=0,"",VLOOKUP(B1412,'Job Openings'!$B$5:$I$1005,3,FALSE)),"")</f>
        <v/>
      </c>
      <c r="E1412" s="100" t="str">
        <f>IFERROR(IF(VLOOKUP(B1412,'Job Openings'!$B$5:$I$1005,5,FALSE)=0,"",VLOOKUP(B1412,'Job Openings'!$B$5:$I$1005,5,FALSE)),"")</f>
        <v/>
      </c>
      <c r="F1412" s="53"/>
      <c r="G1412" s="53"/>
      <c r="H1412" s="54"/>
      <c r="I1412" s="53"/>
      <c r="J1412" s="53"/>
      <c r="K1412" s="53"/>
      <c r="L1412" s="53"/>
      <c r="M1412" s="53"/>
      <c r="N1412" s="144"/>
      <c r="O1412" s="141"/>
      <c r="P1412" s="53"/>
      <c r="Q1412" s="53"/>
      <c r="R1412" s="53"/>
      <c r="S1412" s="89"/>
    </row>
    <row r="1413" spans="2:19" ht="15" customHeight="1" x14ac:dyDescent="0.2">
      <c r="B1413" s="143"/>
      <c r="C1413" s="100" t="str">
        <f>IFERROR(IF(VLOOKUP(B1413,'Job Openings'!$B$5:$I$1005,2,FALSE)=0,"",VLOOKUP(B1413,'Job Openings'!$B$5:$I$1005,2,FALSE)),"")</f>
        <v/>
      </c>
      <c r="D1413" s="100" t="str">
        <f>IFERROR(IF(VLOOKUP(B1413,'Job Openings'!$B$5:$I$1005,3,FALSE)=0,"",VLOOKUP(B1413,'Job Openings'!$B$5:$I$1005,3,FALSE)),"")</f>
        <v/>
      </c>
      <c r="E1413" s="100" t="str">
        <f>IFERROR(IF(VLOOKUP(B1413,'Job Openings'!$B$5:$I$1005,5,FALSE)=0,"",VLOOKUP(B1413,'Job Openings'!$B$5:$I$1005,5,FALSE)),"")</f>
        <v/>
      </c>
      <c r="F1413" s="53"/>
      <c r="G1413" s="53"/>
      <c r="H1413" s="54"/>
      <c r="I1413" s="53"/>
      <c r="J1413" s="53"/>
      <c r="K1413" s="53"/>
      <c r="L1413" s="53"/>
      <c r="M1413" s="53"/>
      <c r="N1413" s="144"/>
      <c r="O1413" s="141"/>
      <c r="P1413" s="53"/>
      <c r="Q1413" s="53"/>
      <c r="R1413" s="53"/>
      <c r="S1413" s="89"/>
    </row>
    <row r="1414" spans="2:19" ht="15" customHeight="1" x14ac:dyDescent="0.2">
      <c r="B1414" s="143"/>
      <c r="C1414" s="100" t="str">
        <f>IFERROR(IF(VLOOKUP(B1414,'Job Openings'!$B$5:$I$1005,2,FALSE)=0,"",VLOOKUP(B1414,'Job Openings'!$B$5:$I$1005,2,FALSE)),"")</f>
        <v/>
      </c>
      <c r="D1414" s="100" t="str">
        <f>IFERROR(IF(VLOOKUP(B1414,'Job Openings'!$B$5:$I$1005,3,FALSE)=0,"",VLOOKUP(B1414,'Job Openings'!$B$5:$I$1005,3,FALSE)),"")</f>
        <v/>
      </c>
      <c r="E1414" s="100" t="str">
        <f>IFERROR(IF(VLOOKUP(B1414,'Job Openings'!$B$5:$I$1005,5,FALSE)=0,"",VLOOKUP(B1414,'Job Openings'!$B$5:$I$1005,5,FALSE)),"")</f>
        <v/>
      </c>
      <c r="F1414" s="53"/>
      <c r="G1414" s="53"/>
      <c r="H1414" s="54"/>
      <c r="I1414" s="53"/>
      <c r="J1414" s="53"/>
      <c r="K1414" s="53"/>
      <c r="L1414" s="53"/>
      <c r="M1414" s="53"/>
      <c r="N1414" s="144"/>
      <c r="O1414" s="141"/>
      <c r="P1414" s="53"/>
      <c r="Q1414" s="53"/>
      <c r="R1414" s="53"/>
      <c r="S1414" s="89"/>
    </row>
    <row r="1415" spans="2:19" ht="15" customHeight="1" x14ac:dyDescent="0.2">
      <c r="B1415" s="143"/>
      <c r="C1415" s="100" t="str">
        <f>IFERROR(IF(VLOOKUP(B1415,'Job Openings'!$B$5:$I$1005,2,FALSE)=0,"",VLOOKUP(B1415,'Job Openings'!$B$5:$I$1005,2,FALSE)),"")</f>
        <v/>
      </c>
      <c r="D1415" s="100" t="str">
        <f>IFERROR(IF(VLOOKUP(B1415,'Job Openings'!$B$5:$I$1005,3,FALSE)=0,"",VLOOKUP(B1415,'Job Openings'!$B$5:$I$1005,3,FALSE)),"")</f>
        <v/>
      </c>
      <c r="E1415" s="100" t="str">
        <f>IFERROR(IF(VLOOKUP(B1415,'Job Openings'!$B$5:$I$1005,5,FALSE)=0,"",VLOOKUP(B1415,'Job Openings'!$B$5:$I$1005,5,FALSE)),"")</f>
        <v/>
      </c>
      <c r="F1415" s="53"/>
      <c r="G1415" s="53"/>
      <c r="H1415" s="54"/>
      <c r="I1415" s="53"/>
      <c r="J1415" s="53"/>
      <c r="K1415" s="53"/>
      <c r="L1415" s="53"/>
      <c r="M1415" s="53"/>
      <c r="N1415" s="144"/>
      <c r="O1415" s="141"/>
      <c r="P1415" s="53"/>
      <c r="Q1415" s="53"/>
      <c r="R1415" s="53"/>
      <c r="S1415" s="89"/>
    </row>
    <row r="1416" spans="2:19" ht="15" customHeight="1" x14ac:dyDescent="0.2">
      <c r="B1416" s="143"/>
      <c r="C1416" s="100" t="str">
        <f>IFERROR(IF(VLOOKUP(B1416,'Job Openings'!$B$5:$I$1005,2,FALSE)=0,"",VLOOKUP(B1416,'Job Openings'!$B$5:$I$1005,2,FALSE)),"")</f>
        <v/>
      </c>
      <c r="D1416" s="100" t="str">
        <f>IFERROR(IF(VLOOKUP(B1416,'Job Openings'!$B$5:$I$1005,3,FALSE)=0,"",VLOOKUP(B1416,'Job Openings'!$B$5:$I$1005,3,FALSE)),"")</f>
        <v/>
      </c>
      <c r="E1416" s="100" t="str">
        <f>IFERROR(IF(VLOOKUP(B1416,'Job Openings'!$B$5:$I$1005,5,FALSE)=0,"",VLOOKUP(B1416,'Job Openings'!$B$5:$I$1005,5,FALSE)),"")</f>
        <v/>
      </c>
      <c r="F1416" s="53"/>
      <c r="G1416" s="53"/>
      <c r="H1416" s="54"/>
      <c r="I1416" s="53"/>
      <c r="J1416" s="53"/>
      <c r="K1416" s="53"/>
      <c r="L1416" s="53"/>
      <c r="M1416" s="53"/>
      <c r="N1416" s="144"/>
      <c r="O1416" s="141"/>
      <c r="P1416" s="53"/>
      <c r="Q1416" s="53"/>
      <c r="R1416" s="53"/>
      <c r="S1416" s="89"/>
    </row>
    <row r="1417" spans="2:19" ht="15" customHeight="1" x14ac:dyDescent="0.2">
      <c r="B1417" s="143"/>
      <c r="C1417" s="100" t="str">
        <f>IFERROR(IF(VLOOKUP(B1417,'Job Openings'!$B$5:$I$1005,2,FALSE)=0,"",VLOOKUP(B1417,'Job Openings'!$B$5:$I$1005,2,FALSE)),"")</f>
        <v/>
      </c>
      <c r="D1417" s="100" t="str">
        <f>IFERROR(IF(VLOOKUP(B1417,'Job Openings'!$B$5:$I$1005,3,FALSE)=0,"",VLOOKUP(B1417,'Job Openings'!$B$5:$I$1005,3,FALSE)),"")</f>
        <v/>
      </c>
      <c r="E1417" s="100" t="str">
        <f>IFERROR(IF(VLOOKUP(B1417,'Job Openings'!$B$5:$I$1005,5,FALSE)=0,"",VLOOKUP(B1417,'Job Openings'!$B$5:$I$1005,5,FALSE)),"")</f>
        <v/>
      </c>
      <c r="F1417" s="53"/>
      <c r="G1417" s="53"/>
      <c r="H1417" s="54"/>
      <c r="I1417" s="53"/>
      <c r="J1417" s="53"/>
      <c r="K1417" s="53"/>
      <c r="L1417" s="53"/>
      <c r="M1417" s="53"/>
      <c r="N1417" s="144"/>
      <c r="O1417" s="141"/>
      <c r="P1417" s="53"/>
      <c r="Q1417" s="53"/>
      <c r="R1417" s="53"/>
      <c r="S1417" s="89"/>
    </row>
    <row r="1418" spans="2:19" ht="15" customHeight="1" x14ac:dyDescent="0.2">
      <c r="B1418" s="143"/>
      <c r="C1418" s="100" t="str">
        <f>IFERROR(IF(VLOOKUP(B1418,'Job Openings'!$B$5:$I$1005,2,FALSE)=0,"",VLOOKUP(B1418,'Job Openings'!$B$5:$I$1005,2,FALSE)),"")</f>
        <v/>
      </c>
      <c r="D1418" s="100" t="str">
        <f>IFERROR(IF(VLOOKUP(B1418,'Job Openings'!$B$5:$I$1005,3,FALSE)=0,"",VLOOKUP(B1418,'Job Openings'!$B$5:$I$1005,3,FALSE)),"")</f>
        <v/>
      </c>
      <c r="E1418" s="100" t="str">
        <f>IFERROR(IF(VLOOKUP(B1418,'Job Openings'!$B$5:$I$1005,5,FALSE)=0,"",VLOOKUP(B1418,'Job Openings'!$B$5:$I$1005,5,FALSE)),"")</f>
        <v/>
      </c>
      <c r="F1418" s="53"/>
      <c r="G1418" s="53"/>
      <c r="H1418" s="54"/>
      <c r="I1418" s="53"/>
      <c r="J1418" s="53"/>
      <c r="K1418" s="53"/>
      <c r="L1418" s="53"/>
      <c r="M1418" s="53"/>
      <c r="N1418" s="144"/>
      <c r="O1418" s="141"/>
      <c r="P1418" s="53"/>
      <c r="Q1418" s="53"/>
      <c r="R1418" s="53"/>
      <c r="S1418" s="89"/>
    </row>
    <row r="1419" spans="2:19" ht="15" customHeight="1" x14ac:dyDescent="0.2">
      <c r="B1419" s="143"/>
      <c r="C1419" s="100" t="str">
        <f>IFERROR(IF(VLOOKUP(B1419,'Job Openings'!$B$5:$I$1005,2,FALSE)=0,"",VLOOKUP(B1419,'Job Openings'!$B$5:$I$1005,2,FALSE)),"")</f>
        <v/>
      </c>
      <c r="D1419" s="100" t="str">
        <f>IFERROR(IF(VLOOKUP(B1419,'Job Openings'!$B$5:$I$1005,3,FALSE)=0,"",VLOOKUP(B1419,'Job Openings'!$B$5:$I$1005,3,FALSE)),"")</f>
        <v/>
      </c>
      <c r="E1419" s="100" t="str">
        <f>IFERROR(IF(VLOOKUP(B1419,'Job Openings'!$B$5:$I$1005,5,FALSE)=0,"",VLOOKUP(B1419,'Job Openings'!$B$5:$I$1005,5,FALSE)),"")</f>
        <v/>
      </c>
      <c r="F1419" s="53"/>
      <c r="G1419" s="53"/>
      <c r="H1419" s="54"/>
      <c r="I1419" s="53"/>
      <c r="J1419" s="53"/>
      <c r="K1419" s="53"/>
      <c r="L1419" s="53"/>
      <c r="M1419" s="53"/>
      <c r="N1419" s="144"/>
      <c r="O1419" s="141"/>
      <c r="P1419" s="53"/>
      <c r="Q1419" s="53"/>
      <c r="R1419" s="53"/>
      <c r="S1419" s="89"/>
    </row>
    <row r="1420" spans="2:19" ht="15" customHeight="1" x14ac:dyDescent="0.2">
      <c r="B1420" s="143"/>
      <c r="C1420" s="100" t="str">
        <f>IFERROR(IF(VLOOKUP(B1420,'Job Openings'!$B$5:$I$1005,2,FALSE)=0,"",VLOOKUP(B1420,'Job Openings'!$B$5:$I$1005,2,FALSE)),"")</f>
        <v/>
      </c>
      <c r="D1420" s="100" t="str">
        <f>IFERROR(IF(VLOOKUP(B1420,'Job Openings'!$B$5:$I$1005,3,FALSE)=0,"",VLOOKUP(B1420,'Job Openings'!$B$5:$I$1005,3,FALSE)),"")</f>
        <v/>
      </c>
      <c r="E1420" s="100" t="str">
        <f>IFERROR(IF(VLOOKUP(B1420,'Job Openings'!$B$5:$I$1005,5,FALSE)=0,"",VLOOKUP(B1420,'Job Openings'!$B$5:$I$1005,5,FALSE)),"")</f>
        <v/>
      </c>
      <c r="F1420" s="53"/>
      <c r="G1420" s="53"/>
      <c r="H1420" s="54"/>
      <c r="I1420" s="53"/>
      <c r="J1420" s="53"/>
      <c r="K1420" s="53"/>
      <c r="L1420" s="53"/>
      <c r="M1420" s="53"/>
      <c r="N1420" s="144"/>
      <c r="O1420" s="141"/>
      <c r="P1420" s="53"/>
      <c r="Q1420" s="53"/>
      <c r="R1420" s="53"/>
      <c r="S1420" s="89"/>
    </row>
    <row r="1421" spans="2:19" ht="15" customHeight="1" x14ac:dyDescent="0.2">
      <c r="B1421" s="143"/>
      <c r="C1421" s="100" t="str">
        <f>IFERROR(IF(VLOOKUP(B1421,'Job Openings'!$B$5:$I$1005,2,FALSE)=0,"",VLOOKUP(B1421,'Job Openings'!$B$5:$I$1005,2,FALSE)),"")</f>
        <v/>
      </c>
      <c r="D1421" s="100" t="str">
        <f>IFERROR(IF(VLOOKUP(B1421,'Job Openings'!$B$5:$I$1005,3,FALSE)=0,"",VLOOKUP(B1421,'Job Openings'!$B$5:$I$1005,3,FALSE)),"")</f>
        <v/>
      </c>
      <c r="E1421" s="100" t="str">
        <f>IFERROR(IF(VLOOKUP(B1421,'Job Openings'!$B$5:$I$1005,5,FALSE)=0,"",VLOOKUP(B1421,'Job Openings'!$B$5:$I$1005,5,FALSE)),"")</f>
        <v/>
      </c>
      <c r="F1421" s="53"/>
      <c r="G1421" s="53"/>
      <c r="H1421" s="54"/>
      <c r="I1421" s="53"/>
      <c r="J1421" s="53"/>
      <c r="K1421" s="53"/>
      <c r="L1421" s="53"/>
      <c r="M1421" s="53"/>
      <c r="N1421" s="144"/>
      <c r="O1421" s="141"/>
      <c r="P1421" s="53"/>
      <c r="Q1421" s="53"/>
      <c r="R1421" s="53"/>
      <c r="S1421" s="89"/>
    </row>
    <row r="1422" spans="2:19" ht="15" customHeight="1" x14ac:dyDescent="0.2">
      <c r="B1422" s="143"/>
      <c r="C1422" s="100" t="str">
        <f>IFERROR(IF(VLOOKUP(B1422,'Job Openings'!$B$5:$I$1005,2,FALSE)=0,"",VLOOKUP(B1422,'Job Openings'!$B$5:$I$1005,2,FALSE)),"")</f>
        <v/>
      </c>
      <c r="D1422" s="100" t="str">
        <f>IFERROR(IF(VLOOKUP(B1422,'Job Openings'!$B$5:$I$1005,3,FALSE)=0,"",VLOOKUP(B1422,'Job Openings'!$B$5:$I$1005,3,FALSE)),"")</f>
        <v/>
      </c>
      <c r="E1422" s="100" t="str">
        <f>IFERROR(IF(VLOOKUP(B1422,'Job Openings'!$B$5:$I$1005,5,FALSE)=0,"",VLOOKUP(B1422,'Job Openings'!$B$5:$I$1005,5,FALSE)),"")</f>
        <v/>
      </c>
      <c r="F1422" s="53"/>
      <c r="G1422" s="53"/>
      <c r="H1422" s="54"/>
      <c r="I1422" s="53"/>
      <c r="J1422" s="53"/>
      <c r="K1422" s="53"/>
      <c r="L1422" s="53"/>
      <c r="M1422" s="53"/>
      <c r="N1422" s="144"/>
      <c r="O1422" s="141"/>
      <c r="P1422" s="53"/>
      <c r="Q1422" s="53"/>
      <c r="R1422" s="53"/>
      <c r="S1422" s="89"/>
    </row>
    <row r="1423" spans="2:19" ht="15" customHeight="1" x14ac:dyDescent="0.2">
      <c r="B1423" s="143"/>
      <c r="C1423" s="100" t="str">
        <f>IFERROR(IF(VLOOKUP(B1423,'Job Openings'!$B$5:$I$1005,2,FALSE)=0,"",VLOOKUP(B1423,'Job Openings'!$B$5:$I$1005,2,FALSE)),"")</f>
        <v/>
      </c>
      <c r="D1423" s="100" t="str">
        <f>IFERROR(IF(VLOOKUP(B1423,'Job Openings'!$B$5:$I$1005,3,FALSE)=0,"",VLOOKUP(B1423,'Job Openings'!$B$5:$I$1005,3,FALSE)),"")</f>
        <v/>
      </c>
      <c r="E1423" s="100" t="str">
        <f>IFERROR(IF(VLOOKUP(B1423,'Job Openings'!$B$5:$I$1005,5,FALSE)=0,"",VLOOKUP(B1423,'Job Openings'!$B$5:$I$1005,5,FALSE)),"")</f>
        <v/>
      </c>
      <c r="F1423" s="53"/>
      <c r="G1423" s="53"/>
      <c r="H1423" s="54"/>
      <c r="I1423" s="53"/>
      <c r="J1423" s="53"/>
      <c r="K1423" s="53"/>
      <c r="L1423" s="53"/>
      <c r="M1423" s="53"/>
      <c r="N1423" s="144"/>
      <c r="O1423" s="141"/>
      <c r="P1423" s="53"/>
      <c r="Q1423" s="53"/>
      <c r="R1423" s="53"/>
      <c r="S1423" s="89"/>
    </row>
    <row r="1424" spans="2:19" ht="15" customHeight="1" x14ac:dyDescent="0.2">
      <c r="B1424" s="143"/>
      <c r="C1424" s="100" t="str">
        <f>IFERROR(IF(VLOOKUP(B1424,'Job Openings'!$B$5:$I$1005,2,FALSE)=0,"",VLOOKUP(B1424,'Job Openings'!$B$5:$I$1005,2,FALSE)),"")</f>
        <v/>
      </c>
      <c r="D1424" s="100" t="str">
        <f>IFERROR(IF(VLOOKUP(B1424,'Job Openings'!$B$5:$I$1005,3,FALSE)=0,"",VLOOKUP(B1424,'Job Openings'!$B$5:$I$1005,3,FALSE)),"")</f>
        <v/>
      </c>
      <c r="E1424" s="100" t="str">
        <f>IFERROR(IF(VLOOKUP(B1424,'Job Openings'!$B$5:$I$1005,5,FALSE)=0,"",VLOOKUP(B1424,'Job Openings'!$B$5:$I$1005,5,FALSE)),"")</f>
        <v/>
      </c>
      <c r="F1424" s="53"/>
      <c r="G1424" s="53"/>
      <c r="H1424" s="54"/>
      <c r="I1424" s="53"/>
      <c r="J1424" s="53"/>
      <c r="K1424" s="53"/>
      <c r="L1424" s="53"/>
      <c r="M1424" s="53"/>
      <c r="N1424" s="144"/>
      <c r="O1424" s="141"/>
      <c r="P1424" s="53"/>
      <c r="Q1424" s="53"/>
      <c r="R1424" s="53"/>
      <c r="S1424" s="89"/>
    </row>
    <row r="1425" spans="2:19" ht="15" customHeight="1" x14ac:dyDescent="0.2">
      <c r="B1425" s="143"/>
      <c r="C1425" s="100" t="str">
        <f>IFERROR(IF(VLOOKUP(B1425,'Job Openings'!$B$5:$I$1005,2,FALSE)=0,"",VLOOKUP(B1425,'Job Openings'!$B$5:$I$1005,2,FALSE)),"")</f>
        <v/>
      </c>
      <c r="D1425" s="100" t="str">
        <f>IFERROR(IF(VLOOKUP(B1425,'Job Openings'!$B$5:$I$1005,3,FALSE)=0,"",VLOOKUP(B1425,'Job Openings'!$B$5:$I$1005,3,FALSE)),"")</f>
        <v/>
      </c>
      <c r="E1425" s="100" t="str">
        <f>IFERROR(IF(VLOOKUP(B1425,'Job Openings'!$B$5:$I$1005,5,FALSE)=0,"",VLOOKUP(B1425,'Job Openings'!$B$5:$I$1005,5,FALSE)),"")</f>
        <v/>
      </c>
      <c r="F1425" s="53"/>
      <c r="G1425" s="53"/>
      <c r="H1425" s="54"/>
      <c r="I1425" s="53"/>
      <c r="J1425" s="53"/>
      <c r="K1425" s="53"/>
      <c r="L1425" s="53"/>
      <c r="M1425" s="53"/>
      <c r="N1425" s="144"/>
      <c r="O1425" s="141"/>
      <c r="P1425" s="53"/>
      <c r="Q1425" s="53"/>
      <c r="R1425" s="53"/>
      <c r="S1425" s="89"/>
    </row>
    <row r="1426" spans="2:19" ht="15" customHeight="1" x14ac:dyDescent="0.2">
      <c r="B1426" s="143"/>
      <c r="C1426" s="100" t="str">
        <f>IFERROR(IF(VLOOKUP(B1426,'Job Openings'!$B$5:$I$1005,2,FALSE)=0,"",VLOOKUP(B1426,'Job Openings'!$B$5:$I$1005,2,FALSE)),"")</f>
        <v/>
      </c>
      <c r="D1426" s="100" t="str">
        <f>IFERROR(IF(VLOOKUP(B1426,'Job Openings'!$B$5:$I$1005,3,FALSE)=0,"",VLOOKUP(B1426,'Job Openings'!$B$5:$I$1005,3,FALSE)),"")</f>
        <v/>
      </c>
      <c r="E1426" s="100" t="str">
        <f>IFERROR(IF(VLOOKUP(B1426,'Job Openings'!$B$5:$I$1005,5,FALSE)=0,"",VLOOKUP(B1426,'Job Openings'!$B$5:$I$1005,5,FALSE)),"")</f>
        <v/>
      </c>
      <c r="F1426" s="53"/>
      <c r="G1426" s="53"/>
      <c r="H1426" s="54"/>
      <c r="I1426" s="53"/>
      <c r="J1426" s="53"/>
      <c r="K1426" s="53"/>
      <c r="L1426" s="53"/>
      <c r="M1426" s="53"/>
      <c r="N1426" s="144"/>
      <c r="O1426" s="141"/>
      <c r="P1426" s="53"/>
      <c r="Q1426" s="53"/>
      <c r="R1426" s="53"/>
      <c r="S1426" s="89"/>
    </row>
    <row r="1427" spans="2:19" ht="15" customHeight="1" x14ac:dyDescent="0.2">
      <c r="B1427" s="143"/>
      <c r="C1427" s="100" t="str">
        <f>IFERROR(IF(VLOOKUP(B1427,'Job Openings'!$B$5:$I$1005,2,FALSE)=0,"",VLOOKUP(B1427,'Job Openings'!$B$5:$I$1005,2,FALSE)),"")</f>
        <v/>
      </c>
      <c r="D1427" s="100" t="str">
        <f>IFERROR(IF(VLOOKUP(B1427,'Job Openings'!$B$5:$I$1005,3,FALSE)=0,"",VLOOKUP(B1427,'Job Openings'!$B$5:$I$1005,3,FALSE)),"")</f>
        <v/>
      </c>
      <c r="E1427" s="100" t="str">
        <f>IFERROR(IF(VLOOKUP(B1427,'Job Openings'!$B$5:$I$1005,5,FALSE)=0,"",VLOOKUP(B1427,'Job Openings'!$B$5:$I$1005,5,FALSE)),"")</f>
        <v/>
      </c>
      <c r="F1427" s="53"/>
      <c r="G1427" s="53"/>
      <c r="H1427" s="54"/>
      <c r="I1427" s="53"/>
      <c r="J1427" s="53"/>
      <c r="K1427" s="53"/>
      <c r="L1427" s="53"/>
      <c r="M1427" s="53"/>
      <c r="N1427" s="144"/>
      <c r="O1427" s="141"/>
      <c r="P1427" s="53"/>
      <c r="Q1427" s="53"/>
      <c r="R1427" s="53"/>
      <c r="S1427" s="89"/>
    </row>
    <row r="1428" spans="2:19" ht="15" customHeight="1" x14ac:dyDescent="0.2">
      <c r="B1428" s="143"/>
      <c r="C1428" s="100" t="str">
        <f>IFERROR(IF(VLOOKUP(B1428,'Job Openings'!$B$5:$I$1005,2,FALSE)=0,"",VLOOKUP(B1428,'Job Openings'!$B$5:$I$1005,2,FALSE)),"")</f>
        <v/>
      </c>
      <c r="D1428" s="100" t="str">
        <f>IFERROR(IF(VLOOKUP(B1428,'Job Openings'!$B$5:$I$1005,3,FALSE)=0,"",VLOOKUP(B1428,'Job Openings'!$B$5:$I$1005,3,FALSE)),"")</f>
        <v/>
      </c>
      <c r="E1428" s="100" t="str">
        <f>IFERROR(IF(VLOOKUP(B1428,'Job Openings'!$B$5:$I$1005,5,FALSE)=0,"",VLOOKUP(B1428,'Job Openings'!$B$5:$I$1005,5,FALSE)),"")</f>
        <v/>
      </c>
      <c r="F1428" s="53"/>
      <c r="G1428" s="53"/>
      <c r="H1428" s="54"/>
      <c r="I1428" s="53"/>
      <c r="J1428" s="53"/>
      <c r="K1428" s="53"/>
      <c r="L1428" s="53"/>
      <c r="M1428" s="53"/>
      <c r="N1428" s="144"/>
      <c r="O1428" s="141"/>
      <c r="P1428" s="53"/>
      <c r="Q1428" s="53"/>
      <c r="R1428" s="53"/>
      <c r="S1428" s="89"/>
    </row>
    <row r="1429" spans="2:19" ht="15" customHeight="1" x14ac:dyDescent="0.2">
      <c r="B1429" s="143"/>
      <c r="C1429" s="100" t="str">
        <f>IFERROR(IF(VLOOKUP(B1429,'Job Openings'!$B$5:$I$1005,2,FALSE)=0,"",VLOOKUP(B1429,'Job Openings'!$B$5:$I$1005,2,FALSE)),"")</f>
        <v/>
      </c>
      <c r="D1429" s="100" t="str">
        <f>IFERROR(IF(VLOOKUP(B1429,'Job Openings'!$B$5:$I$1005,3,FALSE)=0,"",VLOOKUP(B1429,'Job Openings'!$B$5:$I$1005,3,FALSE)),"")</f>
        <v/>
      </c>
      <c r="E1429" s="100" t="str">
        <f>IFERROR(IF(VLOOKUP(B1429,'Job Openings'!$B$5:$I$1005,5,FALSE)=0,"",VLOOKUP(B1429,'Job Openings'!$B$5:$I$1005,5,FALSE)),"")</f>
        <v/>
      </c>
      <c r="F1429" s="53"/>
      <c r="G1429" s="53"/>
      <c r="H1429" s="54"/>
      <c r="I1429" s="53"/>
      <c r="J1429" s="53"/>
      <c r="K1429" s="53"/>
      <c r="L1429" s="53"/>
      <c r="M1429" s="53"/>
      <c r="N1429" s="144"/>
      <c r="O1429" s="141"/>
      <c r="P1429" s="53"/>
      <c r="Q1429" s="53"/>
      <c r="R1429" s="53"/>
      <c r="S1429" s="89"/>
    </row>
    <row r="1430" spans="2:19" ht="15" customHeight="1" x14ac:dyDescent="0.2">
      <c r="B1430" s="143"/>
      <c r="C1430" s="100" t="str">
        <f>IFERROR(IF(VLOOKUP(B1430,'Job Openings'!$B$5:$I$1005,2,FALSE)=0,"",VLOOKUP(B1430,'Job Openings'!$B$5:$I$1005,2,FALSE)),"")</f>
        <v/>
      </c>
      <c r="D1430" s="100" t="str">
        <f>IFERROR(IF(VLOOKUP(B1430,'Job Openings'!$B$5:$I$1005,3,FALSE)=0,"",VLOOKUP(B1430,'Job Openings'!$B$5:$I$1005,3,FALSE)),"")</f>
        <v/>
      </c>
      <c r="E1430" s="100" t="str">
        <f>IFERROR(IF(VLOOKUP(B1430,'Job Openings'!$B$5:$I$1005,5,FALSE)=0,"",VLOOKUP(B1430,'Job Openings'!$B$5:$I$1005,5,FALSE)),"")</f>
        <v/>
      </c>
      <c r="F1430" s="53"/>
      <c r="G1430" s="53"/>
      <c r="H1430" s="54"/>
      <c r="I1430" s="53"/>
      <c r="J1430" s="53"/>
      <c r="K1430" s="53"/>
      <c r="L1430" s="53"/>
      <c r="M1430" s="53"/>
      <c r="N1430" s="144"/>
      <c r="O1430" s="141"/>
      <c r="P1430" s="53"/>
      <c r="Q1430" s="53"/>
      <c r="R1430" s="53"/>
      <c r="S1430" s="89"/>
    </row>
    <row r="1431" spans="2:19" ht="15" customHeight="1" x14ac:dyDescent="0.2">
      <c r="B1431" s="143"/>
      <c r="C1431" s="100" t="str">
        <f>IFERROR(IF(VLOOKUP(B1431,'Job Openings'!$B$5:$I$1005,2,FALSE)=0,"",VLOOKUP(B1431,'Job Openings'!$B$5:$I$1005,2,FALSE)),"")</f>
        <v/>
      </c>
      <c r="D1431" s="100" t="str">
        <f>IFERROR(IF(VLOOKUP(B1431,'Job Openings'!$B$5:$I$1005,3,FALSE)=0,"",VLOOKUP(B1431,'Job Openings'!$B$5:$I$1005,3,FALSE)),"")</f>
        <v/>
      </c>
      <c r="E1431" s="100" t="str">
        <f>IFERROR(IF(VLOOKUP(B1431,'Job Openings'!$B$5:$I$1005,5,FALSE)=0,"",VLOOKUP(B1431,'Job Openings'!$B$5:$I$1005,5,FALSE)),"")</f>
        <v/>
      </c>
      <c r="F1431" s="53"/>
      <c r="G1431" s="53"/>
      <c r="H1431" s="54"/>
      <c r="I1431" s="53"/>
      <c r="J1431" s="53"/>
      <c r="K1431" s="53"/>
      <c r="L1431" s="53"/>
      <c r="M1431" s="53"/>
      <c r="N1431" s="144"/>
      <c r="O1431" s="141"/>
      <c r="P1431" s="53"/>
      <c r="Q1431" s="53"/>
      <c r="R1431" s="53"/>
      <c r="S1431" s="89"/>
    </row>
    <row r="1432" spans="2:19" ht="15" customHeight="1" x14ac:dyDescent="0.2">
      <c r="B1432" s="143"/>
      <c r="C1432" s="100" t="str">
        <f>IFERROR(IF(VLOOKUP(B1432,'Job Openings'!$B$5:$I$1005,2,FALSE)=0,"",VLOOKUP(B1432,'Job Openings'!$B$5:$I$1005,2,FALSE)),"")</f>
        <v/>
      </c>
      <c r="D1432" s="100" t="str">
        <f>IFERROR(IF(VLOOKUP(B1432,'Job Openings'!$B$5:$I$1005,3,FALSE)=0,"",VLOOKUP(B1432,'Job Openings'!$B$5:$I$1005,3,FALSE)),"")</f>
        <v/>
      </c>
      <c r="E1432" s="100" t="str">
        <f>IFERROR(IF(VLOOKUP(B1432,'Job Openings'!$B$5:$I$1005,5,FALSE)=0,"",VLOOKUP(B1432,'Job Openings'!$B$5:$I$1005,5,FALSE)),"")</f>
        <v/>
      </c>
      <c r="F1432" s="53"/>
      <c r="G1432" s="53"/>
      <c r="H1432" s="54"/>
      <c r="I1432" s="53"/>
      <c r="J1432" s="53"/>
      <c r="K1432" s="53"/>
      <c r="L1432" s="53"/>
      <c r="M1432" s="53"/>
      <c r="N1432" s="144"/>
      <c r="O1432" s="141"/>
      <c r="P1432" s="53"/>
      <c r="Q1432" s="53"/>
      <c r="R1432" s="53"/>
      <c r="S1432" s="89"/>
    </row>
    <row r="1433" spans="2:19" ht="15" customHeight="1" x14ac:dyDescent="0.2">
      <c r="B1433" s="143"/>
      <c r="C1433" s="100" t="str">
        <f>IFERROR(IF(VLOOKUP(B1433,'Job Openings'!$B$5:$I$1005,2,FALSE)=0,"",VLOOKUP(B1433,'Job Openings'!$B$5:$I$1005,2,FALSE)),"")</f>
        <v/>
      </c>
      <c r="D1433" s="100" t="str">
        <f>IFERROR(IF(VLOOKUP(B1433,'Job Openings'!$B$5:$I$1005,3,FALSE)=0,"",VLOOKUP(B1433,'Job Openings'!$B$5:$I$1005,3,FALSE)),"")</f>
        <v/>
      </c>
      <c r="E1433" s="100" t="str">
        <f>IFERROR(IF(VLOOKUP(B1433,'Job Openings'!$B$5:$I$1005,5,FALSE)=0,"",VLOOKUP(B1433,'Job Openings'!$B$5:$I$1005,5,FALSE)),"")</f>
        <v/>
      </c>
      <c r="F1433" s="53"/>
      <c r="G1433" s="53"/>
      <c r="H1433" s="54"/>
      <c r="I1433" s="53"/>
      <c r="J1433" s="53"/>
      <c r="K1433" s="53"/>
      <c r="L1433" s="53"/>
      <c r="M1433" s="53"/>
      <c r="N1433" s="144"/>
      <c r="O1433" s="141"/>
      <c r="P1433" s="53"/>
      <c r="Q1433" s="53"/>
      <c r="R1433" s="53"/>
      <c r="S1433" s="89"/>
    </row>
    <row r="1434" spans="2:19" ht="15" customHeight="1" x14ac:dyDescent="0.2">
      <c r="B1434" s="143"/>
      <c r="C1434" s="100" t="str">
        <f>IFERROR(IF(VLOOKUP(B1434,'Job Openings'!$B$5:$I$1005,2,FALSE)=0,"",VLOOKUP(B1434,'Job Openings'!$B$5:$I$1005,2,FALSE)),"")</f>
        <v/>
      </c>
      <c r="D1434" s="100" t="str">
        <f>IFERROR(IF(VLOOKUP(B1434,'Job Openings'!$B$5:$I$1005,3,FALSE)=0,"",VLOOKUP(B1434,'Job Openings'!$B$5:$I$1005,3,FALSE)),"")</f>
        <v/>
      </c>
      <c r="E1434" s="100" t="str">
        <f>IFERROR(IF(VLOOKUP(B1434,'Job Openings'!$B$5:$I$1005,5,FALSE)=0,"",VLOOKUP(B1434,'Job Openings'!$B$5:$I$1005,5,FALSE)),"")</f>
        <v/>
      </c>
      <c r="F1434" s="53"/>
      <c r="G1434" s="53"/>
      <c r="H1434" s="54"/>
      <c r="I1434" s="53"/>
      <c r="J1434" s="53"/>
      <c r="K1434" s="53"/>
      <c r="L1434" s="53"/>
      <c r="M1434" s="53"/>
      <c r="N1434" s="144"/>
      <c r="O1434" s="141"/>
      <c r="P1434" s="53"/>
      <c r="Q1434" s="53"/>
      <c r="R1434" s="53"/>
      <c r="S1434" s="89"/>
    </row>
    <row r="1435" spans="2:19" ht="15" customHeight="1" x14ac:dyDescent="0.2">
      <c r="B1435" s="143"/>
      <c r="C1435" s="100" t="str">
        <f>IFERROR(IF(VLOOKUP(B1435,'Job Openings'!$B$5:$I$1005,2,FALSE)=0,"",VLOOKUP(B1435,'Job Openings'!$B$5:$I$1005,2,FALSE)),"")</f>
        <v/>
      </c>
      <c r="D1435" s="100" t="str">
        <f>IFERROR(IF(VLOOKUP(B1435,'Job Openings'!$B$5:$I$1005,3,FALSE)=0,"",VLOOKUP(B1435,'Job Openings'!$B$5:$I$1005,3,FALSE)),"")</f>
        <v/>
      </c>
      <c r="E1435" s="100" t="str">
        <f>IFERROR(IF(VLOOKUP(B1435,'Job Openings'!$B$5:$I$1005,5,FALSE)=0,"",VLOOKUP(B1435,'Job Openings'!$B$5:$I$1005,5,FALSE)),"")</f>
        <v/>
      </c>
      <c r="F1435" s="53"/>
      <c r="G1435" s="53"/>
      <c r="H1435" s="54"/>
      <c r="I1435" s="53"/>
      <c r="J1435" s="53"/>
      <c r="K1435" s="53"/>
      <c r="L1435" s="53"/>
      <c r="M1435" s="53"/>
      <c r="N1435" s="144"/>
      <c r="O1435" s="141"/>
      <c r="P1435" s="53"/>
      <c r="Q1435" s="53"/>
      <c r="R1435" s="53"/>
      <c r="S1435" s="89"/>
    </row>
    <row r="1436" spans="2:19" ht="15" customHeight="1" x14ac:dyDescent="0.2">
      <c r="B1436" s="143"/>
      <c r="C1436" s="100" t="str">
        <f>IFERROR(IF(VLOOKUP(B1436,'Job Openings'!$B$5:$I$1005,2,FALSE)=0,"",VLOOKUP(B1436,'Job Openings'!$B$5:$I$1005,2,FALSE)),"")</f>
        <v/>
      </c>
      <c r="D1436" s="100" t="str">
        <f>IFERROR(IF(VLOOKUP(B1436,'Job Openings'!$B$5:$I$1005,3,FALSE)=0,"",VLOOKUP(B1436,'Job Openings'!$B$5:$I$1005,3,FALSE)),"")</f>
        <v/>
      </c>
      <c r="E1436" s="100" t="str">
        <f>IFERROR(IF(VLOOKUP(B1436,'Job Openings'!$B$5:$I$1005,5,FALSE)=0,"",VLOOKUP(B1436,'Job Openings'!$B$5:$I$1005,5,FALSE)),"")</f>
        <v/>
      </c>
      <c r="F1436" s="53"/>
      <c r="G1436" s="53"/>
      <c r="H1436" s="54"/>
      <c r="I1436" s="53"/>
      <c r="J1436" s="53"/>
      <c r="K1436" s="53"/>
      <c r="L1436" s="53"/>
      <c r="M1436" s="53"/>
      <c r="N1436" s="144"/>
      <c r="O1436" s="141"/>
      <c r="P1436" s="53"/>
      <c r="Q1436" s="53"/>
      <c r="R1436" s="53"/>
      <c r="S1436" s="89"/>
    </row>
    <row r="1437" spans="2:19" ht="15" customHeight="1" x14ac:dyDescent="0.2">
      <c r="B1437" s="143"/>
      <c r="C1437" s="100" t="str">
        <f>IFERROR(IF(VLOOKUP(B1437,'Job Openings'!$B$5:$I$1005,2,FALSE)=0,"",VLOOKUP(B1437,'Job Openings'!$B$5:$I$1005,2,FALSE)),"")</f>
        <v/>
      </c>
      <c r="D1437" s="100" t="str">
        <f>IFERROR(IF(VLOOKUP(B1437,'Job Openings'!$B$5:$I$1005,3,FALSE)=0,"",VLOOKUP(B1437,'Job Openings'!$B$5:$I$1005,3,FALSE)),"")</f>
        <v/>
      </c>
      <c r="E1437" s="100" t="str">
        <f>IFERROR(IF(VLOOKUP(B1437,'Job Openings'!$B$5:$I$1005,5,FALSE)=0,"",VLOOKUP(B1437,'Job Openings'!$B$5:$I$1005,5,FALSE)),"")</f>
        <v/>
      </c>
      <c r="F1437" s="53"/>
      <c r="G1437" s="53"/>
      <c r="H1437" s="54"/>
      <c r="I1437" s="53"/>
      <c r="J1437" s="53"/>
      <c r="K1437" s="53"/>
      <c r="L1437" s="53"/>
      <c r="M1437" s="53"/>
      <c r="N1437" s="144"/>
      <c r="O1437" s="141"/>
      <c r="P1437" s="53"/>
      <c r="Q1437" s="53"/>
      <c r="R1437" s="53"/>
      <c r="S1437" s="89"/>
    </row>
    <row r="1438" spans="2:19" ht="15" customHeight="1" x14ac:dyDescent="0.2">
      <c r="B1438" s="143"/>
      <c r="C1438" s="100" t="str">
        <f>IFERROR(IF(VLOOKUP(B1438,'Job Openings'!$B$5:$I$1005,2,FALSE)=0,"",VLOOKUP(B1438,'Job Openings'!$B$5:$I$1005,2,FALSE)),"")</f>
        <v/>
      </c>
      <c r="D1438" s="100" t="str">
        <f>IFERROR(IF(VLOOKUP(B1438,'Job Openings'!$B$5:$I$1005,3,FALSE)=0,"",VLOOKUP(B1438,'Job Openings'!$B$5:$I$1005,3,FALSE)),"")</f>
        <v/>
      </c>
      <c r="E1438" s="100" t="str">
        <f>IFERROR(IF(VLOOKUP(B1438,'Job Openings'!$B$5:$I$1005,5,FALSE)=0,"",VLOOKUP(B1438,'Job Openings'!$B$5:$I$1005,5,FALSE)),"")</f>
        <v/>
      </c>
      <c r="F1438" s="53"/>
      <c r="G1438" s="53"/>
      <c r="H1438" s="54"/>
      <c r="I1438" s="53"/>
      <c r="J1438" s="53"/>
      <c r="K1438" s="53"/>
      <c r="L1438" s="53"/>
      <c r="M1438" s="53"/>
      <c r="N1438" s="144"/>
      <c r="O1438" s="141"/>
      <c r="P1438" s="53"/>
      <c r="Q1438" s="53"/>
      <c r="R1438" s="53"/>
      <c r="S1438" s="89"/>
    </row>
    <row r="1439" spans="2:19" ht="15" customHeight="1" x14ac:dyDescent="0.2">
      <c r="B1439" s="143"/>
      <c r="C1439" s="100" t="str">
        <f>IFERROR(IF(VLOOKUP(B1439,'Job Openings'!$B$5:$I$1005,2,FALSE)=0,"",VLOOKUP(B1439,'Job Openings'!$B$5:$I$1005,2,FALSE)),"")</f>
        <v/>
      </c>
      <c r="D1439" s="100" t="str">
        <f>IFERROR(IF(VLOOKUP(B1439,'Job Openings'!$B$5:$I$1005,3,FALSE)=0,"",VLOOKUP(B1439,'Job Openings'!$B$5:$I$1005,3,FALSE)),"")</f>
        <v/>
      </c>
      <c r="E1439" s="100" t="str">
        <f>IFERROR(IF(VLOOKUP(B1439,'Job Openings'!$B$5:$I$1005,5,FALSE)=0,"",VLOOKUP(B1439,'Job Openings'!$B$5:$I$1005,5,FALSE)),"")</f>
        <v/>
      </c>
      <c r="F1439" s="53"/>
      <c r="G1439" s="53"/>
      <c r="H1439" s="54"/>
      <c r="I1439" s="53"/>
      <c r="J1439" s="53"/>
      <c r="K1439" s="53"/>
      <c r="L1439" s="53"/>
      <c r="M1439" s="53"/>
      <c r="N1439" s="144"/>
      <c r="O1439" s="141"/>
      <c r="P1439" s="53"/>
      <c r="Q1439" s="53"/>
      <c r="R1439" s="53"/>
      <c r="S1439" s="89"/>
    </row>
    <row r="1440" spans="2:19" ht="15" customHeight="1" x14ac:dyDescent="0.2">
      <c r="B1440" s="143"/>
      <c r="C1440" s="100" t="str">
        <f>IFERROR(IF(VLOOKUP(B1440,'Job Openings'!$B$5:$I$1005,2,FALSE)=0,"",VLOOKUP(B1440,'Job Openings'!$B$5:$I$1005,2,FALSE)),"")</f>
        <v/>
      </c>
      <c r="D1440" s="100" t="str">
        <f>IFERROR(IF(VLOOKUP(B1440,'Job Openings'!$B$5:$I$1005,3,FALSE)=0,"",VLOOKUP(B1440,'Job Openings'!$B$5:$I$1005,3,FALSE)),"")</f>
        <v/>
      </c>
      <c r="E1440" s="100" t="str">
        <f>IFERROR(IF(VLOOKUP(B1440,'Job Openings'!$B$5:$I$1005,5,FALSE)=0,"",VLOOKUP(B1440,'Job Openings'!$B$5:$I$1005,5,FALSE)),"")</f>
        <v/>
      </c>
      <c r="F1440" s="53"/>
      <c r="G1440" s="53"/>
      <c r="H1440" s="54"/>
      <c r="I1440" s="53"/>
      <c r="J1440" s="53"/>
      <c r="K1440" s="53"/>
      <c r="L1440" s="53"/>
      <c r="M1440" s="53"/>
      <c r="N1440" s="144"/>
      <c r="O1440" s="141"/>
      <c r="P1440" s="53"/>
      <c r="Q1440" s="53"/>
      <c r="R1440" s="53"/>
      <c r="S1440" s="89"/>
    </row>
    <row r="1441" spans="2:19" ht="15" customHeight="1" x14ac:dyDescent="0.2">
      <c r="B1441" s="143"/>
      <c r="C1441" s="100" t="str">
        <f>IFERROR(IF(VLOOKUP(B1441,'Job Openings'!$B$5:$I$1005,2,FALSE)=0,"",VLOOKUP(B1441,'Job Openings'!$B$5:$I$1005,2,FALSE)),"")</f>
        <v/>
      </c>
      <c r="D1441" s="100" t="str">
        <f>IFERROR(IF(VLOOKUP(B1441,'Job Openings'!$B$5:$I$1005,3,FALSE)=0,"",VLOOKUP(B1441,'Job Openings'!$B$5:$I$1005,3,FALSE)),"")</f>
        <v/>
      </c>
      <c r="E1441" s="100" t="str">
        <f>IFERROR(IF(VLOOKUP(B1441,'Job Openings'!$B$5:$I$1005,5,FALSE)=0,"",VLOOKUP(B1441,'Job Openings'!$B$5:$I$1005,5,FALSE)),"")</f>
        <v/>
      </c>
      <c r="F1441" s="53"/>
      <c r="G1441" s="53"/>
      <c r="H1441" s="54"/>
      <c r="I1441" s="53"/>
      <c r="J1441" s="53"/>
      <c r="K1441" s="53"/>
      <c r="L1441" s="53"/>
      <c r="M1441" s="53"/>
      <c r="N1441" s="144"/>
      <c r="O1441" s="141"/>
      <c r="P1441" s="53"/>
      <c r="Q1441" s="53"/>
      <c r="R1441" s="53"/>
      <c r="S1441" s="89"/>
    </row>
    <row r="1442" spans="2:19" ht="15" customHeight="1" x14ac:dyDescent="0.2">
      <c r="B1442" s="143"/>
      <c r="C1442" s="100" t="str">
        <f>IFERROR(IF(VLOOKUP(B1442,'Job Openings'!$B$5:$I$1005,2,FALSE)=0,"",VLOOKUP(B1442,'Job Openings'!$B$5:$I$1005,2,FALSE)),"")</f>
        <v/>
      </c>
      <c r="D1442" s="100" t="str">
        <f>IFERROR(IF(VLOOKUP(B1442,'Job Openings'!$B$5:$I$1005,3,FALSE)=0,"",VLOOKUP(B1442,'Job Openings'!$B$5:$I$1005,3,FALSE)),"")</f>
        <v/>
      </c>
      <c r="E1442" s="100" t="str">
        <f>IFERROR(IF(VLOOKUP(B1442,'Job Openings'!$B$5:$I$1005,5,FALSE)=0,"",VLOOKUP(B1442,'Job Openings'!$B$5:$I$1005,5,FALSE)),"")</f>
        <v/>
      </c>
      <c r="F1442" s="53"/>
      <c r="G1442" s="53"/>
      <c r="H1442" s="54"/>
      <c r="I1442" s="53"/>
      <c r="J1442" s="53"/>
      <c r="K1442" s="53"/>
      <c r="L1442" s="53"/>
      <c r="M1442" s="53"/>
      <c r="N1442" s="144"/>
      <c r="O1442" s="141"/>
      <c r="P1442" s="53"/>
      <c r="Q1442" s="53"/>
      <c r="R1442" s="53"/>
      <c r="S1442" s="89"/>
    </row>
    <row r="1443" spans="2:19" ht="15" customHeight="1" x14ac:dyDescent="0.2">
      <c r="B1443" s="143"/>
      <c r="C1443" s="100" t="str">
        <f>IFERROR(IF(VLOOKUP(B1443,'Job Openings'!$B$5:$I$1005,2,FALSE)=0,"",VLOOKUP(B1443,'Job Openings'!$B$5:$I$1005,2,FALSE)),"")</f>
        <v/>
      </c>
      <c r="D1443" s="100" t="str">
        <f>IFERROR(IF(VLOOKUP(B1443,'Job Openings'!$B$5:$I$1005,3,FALSE)=0,"",VLOOKUP(B1443,'Job Openings'!$B$5:$I$1005,3,FALSE)),"")</f>
        <v/>
      </c>
      <c r="E1443" s="100" t="str">
        <f>IFERROR(IF(VLOOKUP(B1443,'Job Openings'!$B$5:$I$1005,5,FALSE)=0,"",VLOOKUP(B1443,'Job Openings'!$B$5:$I$1005,5,FALSE)),"")</f>
        <v/>
      </c>
      <c r="F1443" s="53"/>
      <c r="G1443" s="53"/>
      <c r="H1443" s="54"/>
      <c r="I1443" s="53"/>
      <c r="J1443" s="53"/>
      <c r="K1443" s="53"/>
      <c r="L1443" s="53"/>
      <c r="M1443" s="53"/>
      <c r="N1443" s="144"/>
      <c r="O1443" s="141"/>
      <c r="P1443" s="53"/>
      <c r="Q1443" s="53"/>
      <c r="R1443" s="53"/>
      <c r="S1443" s="89"/>
    </row>
    <row r="1444" spans="2:19" ht="15" customHeight="1" x14ac:dyDescent="0.2">
      <c r="B1444" s="143"/>
      <c r="C1444" s="100" t="str">
        <f>IFERROR(IF(VLOOKUP(B1444,'Job Openings'!$B$5:$I$1005,2,FALSE)=0,"",VLOOKUP(B1444,'Job Openings'!$B$5:$I$1005,2,FALSE)),"")</f>
        <v/>
      </c>
      <c r="D1444" s="100" t="str">
        <f>IFERROR(IF(VLOOKUP(B1444,'Job Openings'!$B$5:$I$1005,3,FALSE)=0,"",VLOOKUP(B1444,'Job Openings'!$B$5:$I$1005,3,FALSE)),"")</f>
        <v/>
      </c>
      <c r="E1444" s="100" t="str">
        <f>IFERROR(IF(VLOOKUP(B1444,'Job Openings'!$B$5:$I$1005,5,FALSE)=0,"",VLOOKUP(B1444,'Job Openings'!$B$5:$I$1005,5,FALSE)),"")</f>
        <v/>
      </c>
      <c r="F1444" s="53"/>
      <c r="G1444" s="53"/>
      <c r="H1444" s="54"/>
      <c r="I1444" s="53"/>
      <c r="J1444" s="53"/>
      <c r="K1444" s="53"/>
      <c r="L1444" s="53"/>
      <c r="M1444" s="53"/>
      <c r="N1444" s="144"/>
      <c r="O1444" s="141"/>
      <c r="P1444" s="53"/>
      <c r="Q1444" s="53"/>
      <c r="R1444" s="53"/>
      <c r="S1444" s="89"/>
    </row>
    <row r="1445" spans="2:19" ht="15" customHeight="1" x14ac:dyDescent="0.2">
      <c r="B1445" s="143"/>
      <c r="C1445" s="100" t="str">
        <f>IFERROR(IF(VLOOKUP(B1445,'Job Openings'!$B$5:$I$1005,2,FALSE)=0,"",VLOOKUP(B1445,'Job Openings'!$B$5:$I$1005,2,FALSE)),"")</f>
        <v/>
      </c>
      <c r="D1445" s="100" t="str">
        <f>IFERROR(IF(VLOOKUP(B1445,'Job Openings'!$B$5:$I$1005,3,FALSE)=0,"",VLOOKUP(B1445,'Job Openings'!$B$5:$I$1005,3,FALSE)),"")</f>
        <v/>
      </c>
      <c r="E1445" s="100" t="str">
        <f>IFERROR(IF(VLOOKUP(B1445,'Job Openings'!$B$5:$I$1005,5,FALSE)=0,"",VLOOKUP(B1445,'Job Openings'!$B$5:$I$1005,5,FALSE)),"")</f>
        <v/>
      </c>
      <c r="F1445" s="53"/>
      <c r="G1445" s="53"/>
      <c r="H1445" s="54"/>
      <c r="I1445" s="53"/>
      <c r="J1445" s="53"/>
      <c r="K1445" s="53"/>
      <c r="L1445" s="53"/>
      <c r="M1445" s="53"/>
      <c r="N1445" s="144"/>
      <c r="O1445" s="141"/>
      <c r="P1445" s="53"/>
      <c r="Q1445" s="53"/>
      <c r="R1445" s="53"/>
      <c r="S1445" s="89"/>
    </row>
    <row r="1446" spans="2:19" ht="15" customHeight="1" x14ac:dyDescent="0.2">
      <c r="B1446" s="143"/>
      <c r="C1446" s="100" t="str">
        <f>IFERROR(IF(VLOOKUP(B1446,'Job Openings'!$B$5:$I$1005,2,FALSE)=0,"",VLOOKUP(B1446,'Job Openings'!$B$5:$I$1005,2,FALSE)),"")</f>
        <v/>
      </c>
      <c r="D1446" s="100" t="str">
        <f>IFERROR(IF(VLOOKUP(B1446,'Job Openings'!$B$5:$I$1005,3,FALSE)=0,"",VLOOKUP(B1446,'Job Openings'!$B$5:$I$1005,3,FALSE)),"")</f>
        <v/>
      </c>
      <c r="E1446" s="100" t="str">
        <f>IFERROR(IF(VLOOKUP(B1446,'Job Openings'!$B$5:$I$1005,5,FALSE)=0,"",VLOOKUP(B1446,'Job Openings'!$B$5:$I$1005,5,FALSE)),"")</f>
        <v/>
      </c>
      <c r="F1446" s="53"/>
      <c r="G1446" s="53"/>
      <c r="H1446" s="54"/>
      <c r="I1446" s="53"/>
      <c r="J1446" s="53"/>
      <c r="K1446" s="53"/>
      <c r="L1446" s="53"/>
      <c r="M1446" s="53"/>
      <c r="N1446" s="144"/>
      <c r="O1446" s="141"/>
      <c r="P1446" s="53"/>
      <c r="Q1446" s="53"/>
      <c r="R1446" s="53"/>
      <c r="S1446" s="89"/>
    </row>
    <row r="1447" spans="2:19" ht="15" customHeight="1" x14ac:dyDescent="0.2">
      <c r="B1447" s="143"/>
      <c r="C1447" s="100" t="str">
        <f>IFERROR(IF(VLOOKUP(B1447,'Job Openings'!$B$5:$I$1005,2,FALSE)=0,"",VLOOKUP(B1447,'Job Openings'!$B$5:$I$1005,2,FALSE)),"")</f>
        <v/>
      </c>
      <c r="D1447" s="100" t="str">
        <f>IFERROR(IF(VLOOKUP(B1447,'Job Openings'!$B$5:$I$1005,3,FALSE)=0,"",VLOOKUP(B1447,'Job Openings'!$B$5:$I$1005,3,FALSE)),"")</f>
        <v/>
      </c>
      <c r="E1447" s="100" t="str">
        <f>IFERROR(IF(VLOOKUP(B1447,'Job Openings'!$B$5:$I$1005,5,FALSE)=0,"",VLOOKUP(B1447,'Job Openings'!$B$5:$I$1005,5,FALSE)),"")</f>
        <v/>
      </c>
      <c r="F1447" s="53"/>
      <c r="G1447" s="53"/>
      <c r="H1447" s="54"/>
      <c r="I1447" s="53"/>
      <c r="J1447" s="53"/>
      <c r="K1447" s="53"/>
      <c r="L1447" s="53"/>
      <c r="M1447" s="53"/>
      <c r="N1447" s="144"/>
      <c r="O1447" s="141"/>
      <c r="P1447" s="53"/>
      <c r="Q1447" s="53"/>
      <c r="R1447" s="53"/>
      <c r="S1447" s="89"/>
    </row>
    <row r="1448" spans="2:19" ht="15" customHeight="1" x14ac:dyDescent="0.2">
      <c r="B1448" s="143"/>
      <c r="C1448" s="100" t="str">
        <f>IFERROR(IF(VLOOKUP(B1448,'Job Openings'!$B$5:$I$1005,2,FALSE)=0,"",VLOOKUP(B1448,'Job Openings'!$B$5:$I$1005,2,FALSE)),"")</f>
        <v/>
      </c>
      <c r="D1448" s="100" t="str">
        <f>IFERROR(IF(VLOOKUP(B1448,'Job Openings'!$B$5:$I$1005,3,FALSE)=0,"",VLOOKUP(B1448,'Job Openings'!$B$5:$I$1005,3,FALSE)),"")</f>
        <v/>
      </c>
      <c r="E1448" s="100" t="str">
        <f>IFERROR(IF(VLOOKUP(B1448,'Job Openings'!$B$5:$I$1005,5,FALSE)=0,"",VLOOKUP(B1448,'Job Openings'!$B$5:$I$1005,5,FALSE)),"")</f>
        <v/>
      </c>
      <c r="F1448" s="53"/>
      <c r="G1448" s="53"/>
      <c r="H1448" s="54"/>
      <c r="I1448" s="53"/>
      <c r="J1448" s="53"/>
      <c r="K1448" s="53"/>
      <c r="L1448" s="53"/>
      <c r="M1448" s="53"/>
      <c r="N1448" s="144"/>
      <c r="O1448" s="141"/>
      <c r="P1448" s="53"/>
      <c r="Q1448" s="53"/>
      <c r="R1448" s="53"/>
      <c r="S1448" s="89"/>
    </row>
    <row r="1449" spans="2:19" ht="15" customHeight="1" x14ac:dyDescent="0.2">
      <c r="B1449" s="143"/>
      <c r="C1449" s="100" t="str">
        <f>IFERROR(IF(VLOOKUP(B1449,'Job Openings'!$B$5:$I$1005,2,FALSE)=0,"",VLOOKUP(B1449,'Job Openings'!$B$5:$I$1005,2,FALSE)),"")</f>
        <v/>
      </c>
      <c r="D1449" s="100" t="str">
        <f>IFERROR(IF(VLOOKUP(B1449,'Job Openings'!$B$5:$I$1005,3,FALSE)=0,"",VLOOKUP(B1449,'Job Openings'!$B$5:$I$1005,3,FALSE)),"")</f>
        <v/>
      </c>
      <c r="E1449" s="100" t="str">
        <f>IFERROR(IF(VLOOKUP(B1449,'Job Openings'!$B$5:$I$1005,5,FALSE)=0,"",VLOOKUP(B1449,'Job Openings'!$B$5:$I$1005,5,FALSE)),"")</f>
        <v/>
      </c>
      <c r="F1449" s="53"/>
      <c r="G1449" s="53"/>
      <c r="H1449" s="54"/>
      <c r="I1449" s="53"/>
      <c r="J1449" s="53"/>
      <c r="K1449" s="53"/>
      <c r="L1449" s="53"/>
      <c r="M1449" s="53"/>
      <c r="N1449" s="144"/>
      <c r="O1449" s="141"/>
      <c r="P1449" s="53"/>
      <c r="Q1449" s="53"/>
      <c r="R1449" s="53"/>
      <c r="S1449" s="89"/>
    </row>
    <row r="1450" spans="2:19" ht="15" customHeight="1" x14ac:dyDescent="0.2">
      <c r="B1450" s="143"/>
      <c r="C1450" s="100" t="str">
        <f>IFERROR(IF(VLOOKUP(B1450,'Job Openings'!$B$5:$I$1005,2,FALSE)=0,"",VLOOKUP(B1450,'Job Openings'!$B$5:$I$1005,2,FALSE)),"")</f>
        <v/>
      </c>
      <c r="D1450" s="100" t="str">
        <f>IFERROR(IF(VLOOKUP(B1450,'Job Openings'!$B$5:$I$1005,3,FALSE)=0,"",VLOOKUP(B1450,'Job Openings'!$B$5:$I$1005,3,FALSE)),"")</f>
        <v/>
      </c>
      <c r="E1450" s="100" t="str">
        <f>IFERROR(IF(VLOOKUP(B1450,'Job Openings'!$B$5:$I$1005,5,FALSE)=0,"",VLOOKUP(B1450,'Job Openings'!$B$5:$I$1005,5,FALSE)),"")</f>
        <v/>
      </c>
      <c r="F1450" s="53"/>
      <c r="G1450" s="53"/>
      <c r="H1450" s="54"/>
      <c r="I1450" s="53"/>
      <c r="J1450" s="53"/>
      <c r="K1450" s="53"/>
      <c r="L1450" s="53"/>
      <c r="M1450" s="53"/>
      <c r="N1450" s="144"/>
      <c r="O1450" s="141"/>
      <c r="P1450" s="53"/>
      <c r="Q1450" s="53"/>
      <c r="R1450" s="53"/>
      <c r="S1450" s="89"/>
    </row>
    <row r="1451" spans="2:19" ht="15" customHeight="1" x14ac:dyDescent="0.2">
      <c r="B1451" s="143"/>
      <c r="C1451" s="100" t="str">
        <f>IFERROR(IF(VLOOKUP(B1451,'Job Openings'!$B$5:$I$1005,2,FALSE)=0,"",VLOOKUP(B1451,'Job Openings'!$B$5:$I$1005,2,FALSE)),"")</f>
        <v/>
      </c>
      <c r="D1451" s="100" t="str">
        <f>IFERROR(IF(VLOOKUP(B1451,'Job Openings'!$B$5:$I$1005,3,FALSE)=0,"",VLOOKUP(B1451,'Job Openings'!$B$5:$I$1005,3,FALSE)),"")</f>
        <v/>
      </c>
      <c r="E1451" s="100" t="str">
        <f>IFERROR(IF(VLOOKUP(B1451,'Job Openings'!$B$5:$I$1005,5,FALSE)=0,"",VLOOKUP(B1451,'Job Openings'!$B$5:$I$1005,5,FALSE)),"")</f>
        <v/>
      </c>
      <c r="F1451" s="53"/>
      <c r="G1451" s="53"/>
      <c r="H1451" s="54"/>
      <c r="I1451" s="53"/>
      <c r="J1451" s="53"/>
      <c r="K1451" s="53"/>
      <c r="L1451" s="53"/>
      <c r="M1451" s="53"/>
      <c r="N1451" s="144"/>
      <c r="O1451" s="141"/>
      <c r="P1451" s="53"/>
      <c r="Q1451" s="53"/>
      <c r="R1451" s="53"/>
      <c r="S1451" s="89"/>
    </row>
    <row r="1452" spans="2:19" ht="15" customHeight="1" x14ac:dyDescent="0.2">
      <c r="B1452" s="143"/>
      <c r="C1452" s="100" t="str">
        <f>IFERROR(IF(VLOOKUP(B1452,'Job Openings'!$B$5:$I$1005,2,FALSE)=0,"",VLOOKUP(B1452,'Job Openings'!$B$5:$I$1005,2,FALSE)),"")</f>
        <v/>
      </c>
      <c r="D1452" s="100" t="str">
        <f>IFERROR(IF(VLOOKUP(B1452,'Job Openings'!$B$5:$I$1005,3,FALSE)=0,"",VLOOKUP(B1452,'Job Openings'!$B$5:$I$1005,3,FALSE)),"")</f>
        <v/>
      </c>
      <c r="E1452" s="100" t="str">
        <f>IFERROR(IF(VLOOKUP(B1452,'Job Openings'!$B$5:$I$1005,5,FALSE)=0,"",VLOOKUP(B1452,'Job Openings'!$B$5:$I$1005,5,FALSE)),"")</f>
        <v/>
      </c>
      <c r="F1452" s="53"/>
      <c r="G1452" s="53"/>
      <c r="H1452" s="54"/>
      <c r="I1452" s="53"/>
      <c r="J1452" s="53"/>
      <c r="K1452" s="53"/>
      <c r="L1452" s="53"/>
      <c r="M1452" s="53"/>
      <c r="N1452" s="144"/>
      <c r="O1452" s="141"/>
      <c r="P1452" s="53"/>
      <c r="Q1452" s="53"/>
      <c r="R1452" s="53"/>
      <c r="S1452" s="89"/>
    </row>
    <row r="1453" spans="2:19" ht="15" customHeight="1" x14ac:dyDescent="0.2">
      <c r="B1453" s="143"/>
      <c r="C1453" s="100" t="str">
        <f>IFERROR(IF(VLOOKUP(B1453,'Job Openings'!$B$5:$I$1005,2,FALSE)=0,"",VLOOKUP(B1453,'Job Openings'!$B$5:$I$1005,2,FALSE)),"")</f>
        <v/>
      </c>
      <c r="D1453" s="100" t="str">
        <f>IFERROR(IF(VLOOKUP(B1453,'Job Openings'!$B$5:$I$1005,3,FALSE)=0,"",VLOOKUP(B1453,'Job Openings'!$B$5:$I$1005,3,FALSE)),"")</f>
        <v/>
      </c>
      <c r="E1453" s="100" t="str">
        <f>IFERROR(IF(VLOOKUP(B1453,'Job Openings'!$B$5:$I$1005,5,FALSE)=0,"",VLOOKUP(B1453,'Job Openings'!$B$5:$I$1005,5,FALSE)),"")</f>
        <v/>
      </c>
      <c r="F1453" s="53"/>
      <c r="G1453" s="53"/>
      <c r="H1453" s="54"/>
      <c r="I1453" s="53"/>
      <c r="J1453" s="53"/>
      <c r="K1453" s="53"/>
      <c r="L1453" s="53"/>
      <c r="M1453" s="53"/>
      <c r="N1453" s="144"/>
      <c r="O1453" s="141"/>
      <c r="P1453" s="53"/>
      <c r="Q1453" s="53"/>
      <c r="R1453" s="53"/>
      <c r="S1453" s="89"/>
    </row>
    <row r="1454" spans="2:19" ht="15" customHeight="1" x14ac:dyDescent="0.2">
      <c r="B1454" s="143"/>
      <c r="C1454" s="100" t="str">
        <f>IFERROR(IF(VLOOKUP(B1454,'Job Openings'!$B$5:$I$1005,2,FALSE)=0,"",VLOOKUP(B1454,'Job Openings'!$B$5:$I$1005,2,FALSE)),"")</f>
        <v/>
      </c>
      <c r="D1454" s="100" t="str">
        <f>IFERROR(IF(VLOOKUP(B1454,'Job Openings'!$B$5:$I$1005,3,FALSE)=0,"",VLOOKUP(B1454,'Job Openings'!$B$5:$I$1005,3,FALSE)),"")</f>
        <v/>
      </c>
      <c r="E1454" s="100" t="str">
        <f>IFERROR(IF(VLOOKUP(B1454,'Job Openings'!$B$5:$I$1005,5,FALSE)=0,"",VLOOKUP(B1454,'Job Openings'!$B$5:$I$1005,5,FALSE)),"")</f>
        <v/>
      </c>
      <c r="F1454" s="53"/>
      <c r="G1454" s="53"/>
      <c r="H1454" s="54"/>
      <c r="I1454" s="53"/>
      <c r="J1454" s="53"/>
      <c r="K1454" s="53"/>
      <c r="L1454" s="53"/>
      <c r="M1454" s="53"/>
      <c r="N1454" s="144"/>
      <c r="O1454" s="141"/>
      <c r="P1454" s="53"/>
      <c r="Q1454" s="53"/>
      <c r="R1454" s="53"/>
      <c r="S1454" s="89"/>
    </row>
    <row r="1455" spans="2:19" ht="15" customHeight="1" x14ac:dyDescent="0.2">
      <c r="B1455" s="143"/>
      <c r="C1455" s="100" t="str">
        <f>IFERROR(IF(VLOOKUP(B1455,'Job Openings'!$B$5:$I$1005,2,FALSE)=0,"",VLOOKUP(B1455,'Job Openings'!$B$5:$I$1005,2,FALSE)),"")</f>
        <v/>
      </c>
      <c r="D1455" s="100" t="str">
        <f>IFERROR(IF(VLOOKUP(B1455,'Job Openings'!$B$5:$I$1005,3,FALSE)=0,"",VLOOKUP(B1455,'Job Openings'!$B$5:$I$1005,3,FALSE)),"")</f>
        <v/>
      </c>
      <c r="E1455" s="100" t="str">
        <f>IFERROR(IF(VLOOKUP(B1455,'Job Openings'!$B$5:$I$1005,5,FALSE)=0,"",VLOOKUP(B1455,'Job Openings'!$B$5:$I$1005,5,FALSE)),"")</f>
        <v/>
      </c>
      <c r="F1455" s="53"/>
      <c r="G1455" s="53"/>
      <c r="H1455" s="54"/>
      <c r="I1455" s="53"/>
      <c r="J1455" s="53"/>
      <c r="K1455" s="53"/>
      <c r="L1455" s="53"/>
      <c r="M1455" s="53"/>
      <c r="N1455" s="144"/>
      <c r="O1455" s="141"/>
      <c r="P1455" s="53"/>
      <c r="Q1455" s="53"/>
      <c r="R1455" s="53"/>
      <c r="S1455" s="89"/>
    </row>
    <row r="1456" spans="2:19" ht="15" customHeight="1" x14ac:dyDescent="0.2">
      <c r="B1456" s="143"/>
      <c r="C1456" s="100" t="str">
        <f>IFERROR(IF(VLOOKUP(B1456,'Job Openings'!$B$5:$I$1005,2,FALSE)=0,"",VLOOKUP(B1456,'Job Openings'!$B$5:$I$1005,2,FALSE)),"")</f>
        <v/>
      </c>
      <c r="D1456" s="100" t="str">
        <f>IFERROR(IF(VLOOKUP(B1456,'Job Openings'!$B$5:$I$1005,3,FALSE)=0,"",VLOOKUP(B1456,'Job Openings'!$B$5:$I$1005,3,FALSE)),"")</f>
        <v/>
      </c>
      <c r="E1456" s="100" t="str">
        <f>IFERROR(IF(VLOOKUP(B1456,'Job Openings'!$B$5:$I$1005,5,FALSE)=0,"",VLOOKUP(B1456,'Job Openings'!$B$5:$I$1005,5,FALSE)),"")</f>
        <v/>
      </c>
      <c r="F1456" s="53"/>
      <c r="G1456" s="53"/>
      <c r="H1456" s="54"/>
      <c r="I1456" s="53"/>
      <c r="J1456" s="53"/>
      <c r="K1456" s="53"/>
      <c r="L1456" s="53"/>
      <c r="M1456" s="53"/>
      <c r="N1456" s="144"/>
      <c r="O1456" s="141"/>
      <c r="P1456" s="53"/>
      <c r="Q1456" s="53"/>
      <c r="R1456" s="53"/>
      <c r="S1456" s="89"/>
    </row>
    <row r="1457" spans="2:19" ht="15" customHeight="1" x14ac:dyDescent="0.2">
      <c r="B1457" s="143"/>
      <c r="C1457" s="100" t="str">
        <f>IFERROR(IF(VLOOKUP(B1457,'Job Openings'!$B$5:$I$1005,2,FALSE)=0,"",VLOOKUP(B1457,'Job Openings'!$B$5:$I$1005,2,FALSE)),"")</f>
        <v/>
      </c>
      <c r="D1457" s="100" t="str">
        <f>IFERROR(IF(VLOOKUP(B1457,'Job Openings'!$B$5:$I$1005,3,FALSE)=0,"",VLOOKUP(B1457,'Job Openings'!$B$5:$I$1005,3,FALSE)),"")</f>
        <v/>
      </c>
      <c r="E1457" s="100" t="str">
        <f>IFERROR(IF(VLOOKUP(B1457,'Job Openings'!$B$5:$I$1005,5,FALSE)=0,"",VLOOKUP(B1457,'Job Openings'!$B$5:$I$1005,5,FALSE)),"")</f>
        <v/>
      </c>
      <c r="F1457" s="53"/>
      <c r="G1457" s="53"/>
      <c r="H1457" s="54"/>
      <c r="I1457" s="53"/>
      <c r="J1457" s="53"/>
      <c r="K1457" s="53"/>
      <c r="L1457" s="53"/>
      <c r="M1457" s="53"/>
      <c r="N1457" s="144"/>
      <c r="O1457" s="141"/>
      <c r="P1457" s="53"/>
      <c r="Q1457" s="53"/>
      <c r="R1457" s="53"/>
      <c r="S1457" s="89"/>
    </row>
    <row r="1458" spans="2:19" ht="15" customHeight="1" x14ac:dyDescent="0.2">
      <c r="B1458" s="143"/>
      <c r="C1458" s="100" t="str">
        <f>IFERROR(IF(VLOOKUP(B1458,'Job Openings'!$B$5:$I$1005,2,FALSE)=0,"",VLOOKUP(B1458,'Job Openings'!$B$5:$I$1005,2,FALSE)),"")</f>
        <v/>
      </c>
      <c r="D1458" s="100" t="str">
        <f>IFERROR(IF(VLOOKUP(B1458,'Job Openings'!$B$5:$I$1005,3,FALSE)=0,"",VLOOKUP(B1458,'Job Openings'!$B$5:$I$1005,3,FALSE)),"")</f>
        <v/>
      </c>
      <c r="E1458" s="100" t="str">
        <f>IFERROR(IF(VLOOKUP(B1458,'Job Openings'!$B$5:$I$1005,5,FALSE)=0,"",VLOOKUP(B1458,'Job Openings'!$B$5:$I$1005,5,FALSE)),"")</f>
        <v/>
      </c>
      <c r="F1458" s="53"/>
      <c r="G1458" s="53"/>
      <c r="H1458" s="54"/>
      <c r="I1458" s="53"/>
      <c r="J1458" s="53"/>
      <c r="K1458" s="53"/>
      <c r="L1458" s="53"/>
      <c r="M1458" s="53"/>
      <c r="N1458" s="144"/>
      <c r="O1458" s="141"/>
      <c r="P1458" s="53"/>
      <c r="Q1458" s="53"/>
      <c r="R1458" s="53"/>
      <c r="S1458" s="89"/>
    </row>
    <row r="1459" spans="2:19" ht="15" customHeight="1" x14ac:dyDescent="0.2">
      <c r="B1459" s="143"/>
      <c r="C1459" s="100" t="str">
        <f>IFERROR(IF(VLOOKUP(B1459,'Job Openings'!$B$5:$I$1005,2,FALSE)=0,"",VLOOKUP(B1459,'Job Openings'!$B$5:$I$1005,2,FALSE)),"")</f>
        <v/>
      </c>
      <c r="D1459" s="100" t="str">
        <f>IFERROR(IF(VLOOKUP(B1459,'Job Openings'!$B$5:$I$1005,3,FALSE)=0,"",VLOOKUP(B1459,'Job Openings'!$B$5:$I$1005,3,FALSE)),"")</f>
        <v/>
      </c>
      <c r="E1459" s="100" t="str">
        <f>IFERROR(IF(VLOOKUP(B1459,'Job Openings'!$B$5:$I$1005,5,FALSE)=0,"",VLOOKUP(B1459,'Job Openings'!$B$5:$I$1005,5,FALSE)),"")</f>
        <v/>
      </c>
      <c r="F1459" s="53"/>
      <c r="G1459" s="53"/>
      <c r="H1459" s="54"/>
      <c r="I1459" s="53"/>
      <c r="J1459" s="53"/>
      <c r="K1459" s="53"/>
      <c r="L1459" s="53"/>
      <c r="M1459" s="53"/>
      <c r="N1459" s="144"/>
      <c r="O1459" s="141"/>
      <c r="P1459" s="53"/>
      <c r="Q1459" s="53"/>
      <c r="R1459" s="53"/>
      <c r="S1459" s="89"/>
    </row>
    <row r="1460" spans="2:19" ht="15" customHeight="1" x14ac:dyDescent="0.2">
      <c r="B1460" s="143"/>
      <c r="C1460" s="100" t="str">
        <f>IFERROR(IF(VLOOKUP(B1460,'Job Openings'!$B$5:$I$1005,2,FALSE)=0,"",VLOOKUP(B1460,'Job Openings'!$B$5:$I$1005,2,FALSE)),"")</f>
        <v/>
      </c>
      <c r="D1460" s="100" t="str">
        <f>IFERROR(IF(VLOOKUP(B1460,'Job Openings'!$B$5:$I$1005,3,FALSE)=0,"",VLOOKUP(B1460,'Job Openings'!$B$5:$I$1005,3,FALSE)),"")</f>
        <v/>
      </c>
      <c r="E1460" s="100" t="str">
        <f>IFERROR(IF(VLOOKUP(B1460,'Job Openings'!$B$5:$I$1005,5,FALSE)=0,"",VLOOKUP(B1460,'Job Openings'!$B$5:$I$1005,5,FALSE)),"")</f>
        <v/>
      </c>
      <c r="F1460" s="53"/>
      <c r="G1460" s="53"/>
      <c r="H1460" s="54"/>
      <c r="I1460" s="53"/>
      <c r="J1460" s="53"/>
      <c r="K1460" s="53"/>
      <c r="L1460" s="53"/>
      <c r="M1460" s="53"/>
      <c r="N1460" s="144"/>
      <c r="O1460" s="141"/>
      <c r="P1460" s="53"/>
      <c r="Q1460" s="53"/>
      <c r="R1460" s="53"/>
      <c r="S1460" s="89"/>
    </row>
    <row r="1461" spans="2:19" ht="15" customHeight="1" x14ac:dyDescent="0.2">
      <c r="B1461" s="143"/>
      <c r="C1461" s="100" t="str">
        <f>IFERROR(IF(VLOOKUP(B1461,'Job Openings'!$B$5:$I$1005,2,FALSE)=0,"",VLOOKUP(B1461,'Job Openings'!$B$5:$I$1005,2,FALSE)),"")</f>
        <v/>
      </c>
      <c r="D1461" s="100" t="str">
        <f>IFERROR(IF(VLOOKUP(B1461,'Job Openings'!$B$5:$I$1005,3,FALSE)=0,"",VLOOKUP(B1461,'Job Openings'!$B$5:$I$1005,3,FALSE)),"")</f>
        <v/>
      </c>
      <c r="E1461" s="100" t="str">
        <f>IFERROR(IF(VLOOKUP(B1461,'Job Openings'!$B$5:$I$1005,5,FALSE)=0,"",VLOOKUP(B1461,'Job Openings'!$B$5:$I$1005,5,FALSE)),"")</f>
        <v/>
      </c>
      <c r="F1461" s="53"/>
      <c r="G1461" s="53"/>
      <c r="H1461" s="54"/>
      <c r="I1461" s="53"/>
      <c r="J1461" s="53"/>
      <c r="K1461" s="53"/>
      <c r="L1461" s="53"/>
      <c r="M1461" s="53"/>
      <c r="N1461" s="144"/>
      <c r="O1461" s="141"/>
      <c r="P1461" s="53"/>
      <c r="Q1461" s="53"/>
      <c r="R1461" s="53"/>
      <c r="S1461" s="89"/>
    </row>
    <row r="1462" spans="2:19" ht="15" customHeight="1" x14ac:dyDescent="0.2">
      <c r="B1462" s="143"/>
      <c r="C1462" s="100" t="str">
        <f>IFERROR(IF(VLOOKUP(B1462,'Job Openings'!$B$5:$I$1005,2,FALSE)=0,"",VLOOKUP(B1462,'Job Openings'!$B$5:$I$1005,2,FALSE)),"")</f>
        <v/>
      </c>
      <c r="D1462" s="100" t="str">
        <f>IFERROR(IF(VLOOKUP(B1462,'Job Openings'!$B$5:$I$1005,3,FALSE)=0,"",VLOOKUP(B1462,'Job Openings'!$B$5:$I$1005,3,FALSE)),"")</f>
        <v/>
      </c>
      <c r="E1462" s="100" t="str">
        <f>IFERROR(IF(VLOOKUP(B1462,'Job Openings'!$B$5:$I$1005,5,FALSE)=0,"",VLOOKUP(B1462,'Job Openings'!$B$5:$I$1005,5,FALSE)),"")</f>
        <v/>
      </c>
      <c r="F1462" s="53"/>
      <c r="G1462" s="53"/>
      <c r="H1462" s="54"/>
      <c r="I1462" s="53"/>
      <c r="J1462" s="53"/>
      <c r="K1462" s="53"/>
      <c r="L1462" s="53"/>
      <c r="M1462" s="53"/>
      <c r="N1462" s="144"/>
      <c r="O1462" s="141"/>
      <c r="P1462" s="53"/>
      <c r="Q1462" s="53"/>
      <c r="R1462" s="53"/>
      <c r="S1462" s="89"/>
    </row>
    <row r="1463" spans="2:19" ht="15" customHeight="1" x14ac:dyDescent="0.2">
      <c r="B1463" s="143"/>
      <c r="C1463" s="100" t="str">
        <f>IFERROR(IF(VLOOKUP(B1463,'Job Openings'!$B$5:$I$1005,2,FALSE)=0,"",VLOOKUP(B1463,'Job Openings'!$B$5:$I$1005,2,FALSE)),"")</f>
        <v/>
      </c>
      <c r="D1463" s="100" t="str">
        <f>IFERROR(IF(VLOOKUP(B1463,'Job Openings'!$B$5:$I$1005,3,FALSE)=0,"",VLOOKUP(B1463,'Job Openings'!$B$5:$I$1005,3,FALSE)),"")</f>
        <v/>
      </c>
      <c r="E1463" s="100" t="str">
        <f>IFERROR(IF(VLOOKUP(B1463,'Job Openings'!$B$5:$I$1005,5,FALSE)=0,"",VLOOKUP(B1463,'Job Openings'!$B$5:$I$1005,5,FALSE)),"")</f>
        <v/>
      </c>
      <c r="F1463" s="53"/>
      <c r="G1463" s="53"/>
      <c r="H1463" s="54"/>
      <c r="I1463" s="53"/>
      <c r="J1463" s="53"/>
      <c r="K1463" s="53"/>
      <c r="L1463" s="53"/>
      <c r="M1463" s="53"/>
      <c r="N1463" s="144"/>
      <c r="O1463" s="141"/>
      <c r="P1463" s="53"/>
      <c r="Q1463" s="53"/>
      <c r="R1463" s="53"/>
      <c r="S1463" s="89"/>
    </row>
    <row r="1464" spans="2:19" ht="15" customHeight="1" x14ac:dyDescent="0.2">
      <c r="B1464" s="143"/>
      <c r="C1464" s="100" t="str">
        <f>IFERROR(IF(VLOOKUP(B1464,'Job Openings'!$B$5:$I$1005,2,FALSE)=0,"",VLOOKUP(B1464,'Job Openings'!$B$5:$I$1005,2,FALSE)),"")</f>
        <v/>
      </c>
      <c r="D1464" s="100" t="str">
        <f>IFERROR(IF(VLOOKUP(B1464,'Job Openings'!$B$5:$I$1005,3,FALSE)=0,"",VLOOKUP(B1464,'Job Openings'!$B$5:$I$1005,3,FALSE)),"")</f>
        <v/>
      </c>
      <c r="E1464" s="100" t="str">
        <f>IFERROR(IF(VLOOKUP(B1464,'Job Openings'!$B$5:$I$1005,5,FALSE)=0,"",VLOOKUP(B1464,'Job Openings'!$B$5:$I$1005,5,FALSE)),"")</f>
        <v/>
      </c>
      <c r="F1464" s="53"/>
      <c r="G1464" s="53"/>
      <c r="H1464" s="54"/>
      <c r="I1464" s="53"/>
      <c r="J1464" s="53"/>
      <c r="K1464" s="53"/>
      <c r="L1464" s="53"/>
      <c r="M1464" s="53"/>
      <c r="N1464" s="144"/>
      <c r="O1464" s="141"/>
      <c r="P1464" s="53"/>
      <c r="Q1464" s="53"/>
      <c r="R1464" s="53"/>
      <c r="S1464" s="89"/>
    </row>
    <row r="1465" spans="2:19" ht="15" customHeight="1" x14ac:dyDescent="0.2">
      <c r="B1465" s="143"/>
      <c r="C1465" s="100" t="str">
        <f>IFERROR(IF(VLOOKUP(B1465,'Job Openings'!$B$5:$I$1005,2,FALSE)=0,"",VLOOKUP(B1465,'Job Openings'!$B$5:$I$1005,2,FALSE)),"")</f>
        <v/>
      </c>
      <c r="D1465" s="100" t="str">
        <f>IFERROR(IF(VLOOKUP(B1465,'Job Openings'!$B$5:$I$1005,3,FALSE)=0,"",VLOOKUP(B1465,'Job Openings'!$B$5:$I$1005,3,FALSE)),"")</f>
        <v/>
      </c>
      <c r="E1465" s="100" t="str">
        <f>IFERROR(IF(VLOOKUP(B1465,'Job Openings'!$B$5:$I$1005,5,FALSE)=0,"",VLOOKUP(B1465,'Job Openings'!$B$5:$I$1005,5,FALSE)),"")</f>
        <v/>
      </c>
      <c r="F1465" s="53"/>
      <c r="G1465" s="53"/>
      <c r="H1465" s="54"/>
      <c r="I1465" s="53"/>
      <c r="J1465" s="53"/>
      <c r="K1465" s="53"/>
      <c r="L1465" s="53"/>
      <c r="M1465" s="53"/>
      <c r="N1465" s="144"/>
      <c r="O1465" s="141"/>
      <c r="P1465" s="53"/>
      <c r="Q1465" s="53"/>
      <c r="R1465" s="53"/>
      <c r="S1465" s="89"/>
    </row>
    <row r="1466" spans="2:19" ht="15" customHeight="1" x14ac:dyDescent="0.2">
      <c r="B1466" s="143"/>
      <c r="C1466" s="100" t="str">
        <f>IFERROR(IF(VLOOKUP(B1466,'Job Openings'!$B$5:$I$1005,2,FALSE)=0,"",VLOOKUP(B1466,'Job Openings'!$B$5:$I$1005,2,FALSE)),"")</f>
        <v/>
      </c>
      <c r="D1466" s="100" t="str">
        <f>IFERROR(IF(VLOOKUP(B1466,'Job Openings'!$B$5:$I$1005,3,FALSE)=0,"",VLOOKUP(B1466,'Job Openings'!$B$5:$I$1005,3,FALSE)),"")</f>
        <v/>
      </c>
      <c r="E1466" s="100" t="str">
        <f>IFERROR(IF(VLOOKUP(B1466,'Job Openings'!$B$5:$I$1005,5,FALSE)=0,"",VLOOKUP(B1466,'Job Openings'!$B$5:$I$1005,5,FALSE)),"")</f>
        <v/>
      </c>
      <c r="F1466" s="53"/>
      <c r="G1466" s="53"/>
      <c r="H1466" s="54"/>
      <c r="I1466" s="53"/>
      <c r="J1466" s="53"/>
      <c r="K1466" s="53"/>
      <c r="L1466" s="53"/>
      <c r="M1466" s="53"/>
      <c r="N1466" s="144"/>
      <c r="O1466" s="141"/>
      <c r="P1466" s="53"/>
      <c r="Q1466" s="53"/>
      <c r="R1466" s="53"/>
      <c r="S1466" s="89"/>
    </row>
    <row r="1467" spans="2:19" ht="15" customHeight="1" x14ac:dyDescent="0.2">
      <c r="B1467" s="143"/>
      <c r="C1467" s="100" t="str">
        <f>IFERROR(IF(VLOOKUP(B1467,'Job Openings'!$B$5:$I$1005,2,FALSE)=0,"",VLOOKUP(B1467,'Job Openings'!$B$5:$I$1005,2,FALSE)),"")</f>
        <v/>
      </c>
      <c r="D1467" s="100" t="str">
        <f>IFERROR(IF(VLOOKUP(B1467,'Job Openings'!$B$5:$I$1005,3,FALSE)=0,"",VLOOKUP(B1467,'Job Openings'!$B$5:$I$1005,3,FALSE)),"")</f>
        <v/>
      </c>
      <c r="E1467" s="100" t="str">
        <f>IFERROR(IF(VLOOKUP(B1467,'Job Openings'!$B$5:$I$1005,5,FALSE)=0,"",VLOOKUP(B1467,'Job Openings'!$B$5:$I$1005,5,FALSE)),"")</f>
        <v/>
      </c>
      <c r="F1467" s="53"/>
      <c r="G1467" s="53"/>
      <c r="H1467" s="54"/>
      <c r="I1467" s="53"/>
      <c r="J1467" s="53"/>
      <c r="K1467" s="53"/>
      <c r="L1467" s="53"/>
      <c r="M1467" s="53"/>
      <c r="N1467" s="144"/>
      <c r="O1467" s="141"/>
      <c r="P1467" s="53"/>
      <c r="Q1467" s="53"/>
      <c r="R1467" s="53"/>
      <c r="S1467" s="89"/>
    </row>
    <row r="1468" spans="2:19" ht="15" customHeight="1" x14ac:dyDescent="0.2">
      <c r="B1468" s="143"/>
      <c r="C1468" s="100" t="str">
        <f>IFERROR(IF(VLOOKUP(B1468,'Job Openings'!$B$5:$I$1005,2,FALSE)=0,"",VLOOKUP(B1468,'Job Openings'!$B$5:$I$1005,2,FALSE)),"")</f>
        <v/>
      </c>
      <c r="D1468" s="100" t="str">
        <f>IFERROR(IF(VLOOKUP(B1468,'Job Openings'!$B$5:$I$1005,3,FALSE)=0,"",VLOOKUP(B1468,'Job Openings'!$B$5:$I$1005,3,FALSE)),"")</f>
        <v/>
      </c>
      <c r="E1468" s="100" t="str">
        <f>IFERROR(IF(VLOOKUP(B1468,'Job Openings'!$B$5:$I$1005,5,FALSE)=0,"",VLOOKUP(B1468,'Job Openings'!$B$5:$I$1005,5,FALSE)),"")</f>
        <v/>
      </c>
      <c r="F1468" s="53"/>
      <c r="G1468" s="53"/>
      <c r="H1468" s="54"/>
      <c r="I1468" s="53"/>
      <c r="J1468" s="53"/>
      <c r="K1468" s="53"/>
      <c r="L1468" s="53"/>
      <c r="M1468" s="53"/>
      <c r="N1468" s="144"/>
      <c r="O1468" s="141"/>
      <c r="P1468" s="53"/>
      <c r="Q1468" s="53"/>
      <c r="R1468" s="53"/>
      <c r="S1468" s="89"/>
    </row>
    <row r="1469" spans="2:19" ht="15" customHeight="1" x14ac:dyDescent="0.2">
      <c r="B1469" s="143"/>
      <c r="C1469" s="100" t="str">
        <f>IFERROR(IF(VLOOKUP(B1469,'Job Openings'!$B$5:$I$1005,2,FALSE)=0,"",VLOOKUP(B1469,'Job Openings'!$B$5:$I$1005,2,FALSE)),"")</f>
        <v/>
      </c>
      <c r="D1469" s="100" t="str">
        <f>IFERROR(IF(VLOOKUP(B1469,'Job Openings'!$B$5:$I$1005,3,FALSE)=0,"",VLOOKUP(B1469,'Job Openings'!$B$5:$I$1005,3,FALSE)),"")</f>
        <v/>
      </c>
      <c r="E1469" s="100" t="str">
        <f>IFERROR(IF(VLOOKUP(B1469,'Job Openings'!$B$5:$I$1005,5,FALSE)=0,"",VLOOKUP(B1469,'Job Openings'!$B$5:$I$1005,5,FALSE)),"")</f>
        <v/>
      </c>
      <c r="F1469" s="53"/>
      <c r="G1469" s="53"/>
      <c r="H1469" s="54"/>
      <c r="I1469" s="53"/>
      <c r="J1469" s="53"/>
      <c r="K1469" s="53"/>
      <c r="L1469" s="53"/>
      <c r="M1469" s="53"/>
      <c r="N1469" s="144"/>
      <c r="O1469" s="141"/>
      <c r="P1469" s="53"/>
      <c r="Q1469" s="53"/>
      <c r="R1469" s="53"/>
      <c r="S1469" s="89"/>
    </row>
    <row r="1470" spans="2:19" ht="15" customHeight="1" x14ac:dyDescent="0.2">
      <c r="B1470" s="143"/>
      <c r="C1470" s="100" t="str">
        <f>IFERROR(IF(VLOOKUP(B1470,'Job Openings'!$B$5:$I$1005,2,FALSE)=0,"",VLOOKUP(B1470,'Job Openings'!$B$5:$I$1005,2,FALSE)),"")</f>
        <v/>
      </c>
      <c r="D1470" s="100" t="str">
        <f>IFERROR(IF(VLOOKUP(B1470,'Job Openings'!$B$5:$I$1005,3,FALSE)=0,"",VLOOKUP(B1470,'Job Openings'!$B$5:$I$1005,3,FALSE)),"")</f>
        <v/>
      </c>
      <c r="E1470" s="100" t="str">
        <f>IFERROR(IF(VLOOKUP(B1470,'Job Openings'!$B$5:$I$1005,5,FALSE)=0,"",VLOOKUP(B1470,'Job Openings'!$B$5:$I$1005,5,FALSE)),"")</f>
        <v/>
      </c>
      <c r="F1470" s="53"/>
      <c r="G1470" s="53"/>
      <c r="H1470" s="54"/>
      <c r="I1470" s="53"/>
      <c r="J1470" s="53"/>
      <c r="K1470" s="53"/>
      <c r="L1470" s="53"/>
      <c r="M1470" s="53"/>
      <c r="N1470" s="144"/>
      <c r="O1470" s="141"/>
      <c r="P1470" s="53"/>
      <c r="Q1470" s="53"/>
      <c r="R1470" s="53"/>
      <c r="S1470" s="89"/>
    </row>
    <row r="1471" spans="2:19" ht="15" customHeight="1" x14ac:dyDescent="0.2">
      <c r="B1471" s="143"/>
      <c r="C1471" s="100" t="str">
        <f>IFERROR(IF(VLOOKUP(B1471,'Job Openings'!$B$5:$I$1005,2,FALSE)=0,"",VLOOKUP(B1471,'Job Openings'!$B$5:$I$1005,2,FALSE)),"")</f>
        <v/>
      </c>
      <c r="D1471" s="100" t="str">
        <f>IFERROR(IF(VLOOKUP(B1471,'Job Openings'!$B$5:$I$1005,3,FALSE)=0,"",VLOOKUP(B1471,'Job Openings'!$B$5:$I$1005,3,FALSE)),"")</f>
        <v/>
      </c>
      <c r="E1471" s="100" t="str">
        <f>IFERROR(IF(VLOOKUP(B1471,'Job Openings'!$B$5:$I$1005,5,FALSE)=0,"",VLOOKUP(B1471,'Job Openings'!$B$5:$I$1005,5,FALSE)),"")</f>
        <v/>
      </c>
      <c r="F1471" s="53"/>
      <c r="G1471" s="53"/>
      <c r="H1471" s="54"/>
      <c r="I1471" s="53"/>
      <c r="J1471" s="53"/>
      <c r="K1471" s="53"/>
      <c r="L1471" s="53"/>
      <c r="M1471" s="53"/>
      <c r="N1471" s="144"/>
      <c r="O1471" s="141"/>
      <c r="P1471" s="53"/>
      <c r="Q1471" s="53"/>
      <c r="R1471" s="53"/>
      <c r="S1471" s="89"/>
    </row>
    <row r="1472" spans="2:19" ht="15" customHeight="1" x14ac:dyDescent="0.2">
      <c r="B1472" s="143"/>
      <c r="C1472" s="100" t="str">
        <f>IFERROR(IF(VLOOKUP(B1472,'Job Openings'!$B$5:$I$1005,2,FALSE)=0,"",VLOOKUP(B1472,'Job Openings'!$B$5:$I$1005,2,FALSE)),"")</f>
        <v/>
      </c>
      <c r="D1472" s="100" t="str">
        <f>IFERROR(IF(VLOOKUP(B1472,'Job Openings'!$B$5:$I$1005,3,FALSE)=0,"",VLOOKUP(B1472,'Job Openings'!$B$5:$I$1005,3,FALSE)),"")</f>
        <v/>
      </c>
      <c r="E1472" s="100" t="str">
        <f>IFERROR(IF(VLOOKUP(B1472,'Job Openings'!$B$5:$I$1005,5,FALSE)=0,"",VLOOKUP(B1472,'Job Openings'!$B$5:$I$1005,5,FALSE)),"")</f>
        <v/>
      </c>
      <c r="F1472" s="53"/>
      <c r="G1472" s="53"/>
      <c r="H1472" s="54"/>
      <c r="I1472" s="53"/>
      <c r="J1472" s="53"/>
      <c r="K1472" s="53"/>
      <c r="L1472" s="53"/>
      <c r="M1472" s="53"/>
      <c r="N1472" s="144"/>
      <c r="O1472" s="141"/>
      <c r="P1472" s="53"/>
      <c r="Q1472" s="53"/>
      <c r="R1472" s="53"/>
      <c r="S1472" s="89"/>
    </row>
    <row r="1473" spans="2:19" ht="15" customHeight="1" x14ac:dyDescent="0.2">
      <c r="B1473" s="143"/>
      <c r="C1473" s="100" t="str">
        <f>IFERROR(IF(VLOOKUP(B1473,'Job Openings'!$B$5:$I$1005,2,FALSE)=0,"",VLOOKUP(B1473,'Job Openings'!$B$5:$I$1005,2,FALSE)),"")</f>
        <v/>
      </c>
      <c r="D1473" s="100" t="str">
        <f>IFERROR(IF(VLOOKUP(B1473,'Job Openings'!$B$5:$I$1005,3,FALSE)=0,"",VLOOKUP(B1473,'Job Openings'!$B$5:$I$1005,3,FALSE)),"")</f>
        <v/>
      </c>
      <c r="E1473" s="100" t="str">
        <f>IFERROR(IF(VLOOKUP(B1473,'Job Openings'!$B$5:$I$1005,5,FALSE)=0,"",VLOOKUP(B1473,'Job Openings'!$B$5:$I$1005,5,FALSE)),"")</f>
        <v/>
      </c>
      <c r="F1473" s="53"/>
      <c r="G1473" s="53"/>
      <c r="H1473" s="54"/>
      <c r="I1473" s="53"/>
      <c r="J1473" s="53"/>
      <c r="K1473" s="53"/>
      <c r="L1473" s="53"/>
      <c r="M1473" s="53"/>
      <c r="N1473" s="144"/>
      <c r="O1473" s="141"/>
      <c r="P1473" s="53"/>
      <c r="Q1473" s="53"/>
      <c r="R1473" s="53"/>
      <c r="S1473" s="89"/>
    </row>
    <row r="1474" spans="2:19" ht="15" customHeight="1" x14ac:dyDescent="0.2">
      <c r="B1474" s="143"/>
      <c r="C1474" s="100" t="str">
        <f>IFERROR(IF(VLOOKUP(B1474,'Job Openings'!$B$5:$I$1005,2,FALSE)=0,"",VLOOKUP(B1474,'Job Openings'!$B$5:$I$1005,2,FALSE)),"")</f>
        <v/>
      </c>
      <c r="D1474" s="100" t="str">
        <f>IFERROR(IF(VLOOKUP(B1474,'Job Openings'!$B$5:$I$1005,3,FALSE)=0,"",VLOOKUP(B1474,'Job Openings'!$B$5:$I$1005,3,FALSE)),"")</f>
        <v/>
      </c>
      <c r="E1474" s="100" t="str">
        <f>IFERROR(IF(VLOOKUP(B1474,'Job Openings'!$B$5:$I$1005,5,FALSE)=0,"",VLOOKUP(B1474,'Job Openings'!$B$5:$I$1005,5,FALSE)),"")</f>
        <v/>
      </c>
      <c r="F1474" s="53"/>
      <c r="G1474" s="53"/>
      <c r="H1474" s="54"/>
      <c r="I1474" s="53"/>
      <c r="J1474" s="53"/>
      <c r="K1474" s="53"/>
      <c r="L1474" s="53"/>
      <c r="M1474" s="53"/>
      <c r="N1474" s="144"/>
      <c r="O1474" s="141"/>
      <c r="P1474" s="53"/>
      <c r="Q1474" s="53"/>
      <c r="R1474" s="53"/>
      <c r="S1474" s="89"/>
    </row>
    <row r="1475" spans="2:19" ht="15" customHeight="1" x14ac:dyDescent="0.2">
      <c r="B1475" s="143"/>
      <c r="C1475" s="100" t="str">
        <f>IFERROR(IF(VLOOKUP(B1475,'Job Openings'!$B$5:$I$1005,2,FALSE)=0,"",VLOOKUP(B1475,'Job Openings'!$B$5:$I$1005,2,FALSE)),"")</f>
        <v/>
      </c>
      <c r="D1475" s="100" t="str">
        <f>IFERROR(IF(VLOOKUP(B1475,'Job Openings'!$B$5:$I$1005,3,FALSE)=0,"",VLOOKUP(B1475,'Job Openings'!$B$5:$I$1005,3,FALSE)),"")</f>
        <v/>
      </c>
      <c r="E1475" s="100" t="str">
        <f>IFERROR(IF(VLOOKUP(B1475,'Job Openings'!$B$5:$I$1005,5,FALSE)=0,"",VLOOKUP(B1475,'Job Openings'!$B$5:$I$1005,5,FALSE)),"")</f>
        <v/>
      </c>
      <c r="F1475" s="53"/>
      <c r="G1475" s="53"/>
      <c r="H1475" s="54"/>
      <c r="I1475" s="53"/>
      <c r="J1475" s="53"/>
      <c r="K1475" s="53"/>
      <c r="L1475" s="53"/>
      <c r="M1475" s="53"/>
      <c r="N1475" s="144"/>
      <c r="O1475" s="141"/>
      <c r="P1475" s="53"/>
      <c r="Q1475" s="53"/>
      <c r="R1475" s="53"/>
      <c r="S1475" s="89"/>
    </row>
    <row r="1476" spans="2:19" ht="15" customHeight="1" x14ac:dyDescent="0.2">
      <c r="B1476" s="143"/>
      <c r="C1476" s="100" t="str">
        <f>IFERROR(IF(VLOOKUP(B1476,'Job Openings'!$B$5:$I$1005,2,FALSE)=0,"",VLOOKUP(B1476,'Job Openings'!$B$5:$I$1005,2,FALSE)),"")</f>
        <v/>
      </c>
      <c r="D1476" s="100" t="str">
        <f>IFERROR(IF(VLOOKUP(B1476,'Job Openings'!$B$5:$I$1005,3,FALSE)=0,"",VLOOKUP(B1476,'Job Openings'!$B$5:$I$1005,3,FALSE)),"")</f>
        <v/>
      </c>
      <c r="E1476" s="100" t="str">
        <f>IFERROR(IF(VLOOKUP(B1476,'Job Openings'!$B$5:$I$1005,5,FALSE)=0,"",VLOOKUP(B1476,'Job Openings'!$B$5:$I$1005,5,FALSE)),"")</f>
        <v/>
      </c>
      <c r="F1476" s="53"/>
      <c r="G1476" s="53"/>
      <c r="H1476" s="54"/>
      <c r="I1476" s="53"/>
      <c r="J1476" s="53"/>
      <c r="K1476" s="53"/>
      <c r="L1476" s="53"/>
      <c r="M1476" s="53"/>
      <c r="N1476" s="144"/>
      <c r="O1476" s="141"/>
      <c r="P1476" s="53"/>
      <c r="Q1476" s="53"/>
      <c r="R1476" s="53"/>
      <c r="S1476" s="89"/>
    </row>
    <row r="1477" spans="2:19" ht="15" customHeight="1" x14ac:dyDescent="0.2">
      <c r="B1477" s="143"/>
      <c r="C1477" s="100" t="str">
        <f>IFERROR(IF(VLOOKUP(B1477,'Job Openings'!$B$5:$I$1005,2,FALSE)=0,"",VLOOKUP(B1477,'Job Openings'!$B$5:$I$1005,2,FALSE)),"")</f>
        <v/>
      </c>
      <c r="D1477" s="100" t="str">
        <f>IFERROR(IF(VLOOKUP(B1477,'Job Openings'!$B$5:$I$1005,3,FALSE)=0,"",VLOOKUP(B1477,'Job Openings'!$B$5:$I$1005,3,FALSE)),"")</f>
        <v/>
      </c>
      <c r="E1477" s="100" t="str">
        <f>IFERROR(IF(VLOOKUP(B1477,'Job Openings'!$B$5:$I$1005,5,FALSE)=0,"",VLOOKUP(B1477,'Job Openings'!$B$5:$I$1005,5,FALSE)),"")</f>
        <v/>
      </c>
      <c r="F1477" s="53"/>
      <c r="G1477" s="53"/>
      <c r="H1477" s="54"/>
      <c r="I1477" s="53"/>
      <c r="J1477" s="53"/>
      <c r="K1477" s="53"/>
      <c r="L1477" s="53"/>
      <c r="M1477" s="53"/>
      <c r="N1477" s="144"/>
      <c r="O1477" s="141"/>
      <c r="P1477" s="53"/>
      <c r="Q1477" s="53"/>
      <c r="R1477" s="53"/>
      <c r="S1477" s="89"/>
    </row>
    <row r="1478" spans="2:19" ht="15" customHeight="1" x14ac:dyDescent="0.2">
      <c r="B1478" s="143"/>
      <c r="C1478" s="100" t="str">
        <f>IFERROR(IF(VLOOKUP(B1478,'Job Openings'!$B$5:$I$1005,2,FALSE)=0,"",VLOOKUP(B1478,'Job Openings'!$B$5:$I$1005,2,FALSE)),"")</f>
        <v/>
      </c>
      <c r="D1478" s="100" t="str">
        <f>IFERROR(IF(VLOOKUP(B1478,'Job Openings'!$B$5:$I$1005,3,FALSE)=0,"",VLOOKUP(B1478,'Job Openings'!$B$5:$I$1005,3,FALSE)),"")</f>
        <v/>
      </c>
      <c r="E1478" s="100" t="str">
        <f>IFERROR(IF(VLOOKUP(B1478,'Job Openings'!$B$5:$I$1005,5,FALSE)=0,"",VLOOKUP(B1478,'Job Openings'!$B$5:$I$1005,5,FALSE)),"")</f>
        <v/>
      </c>
      <c r="F1478" s="53"/>
      <c r="G1478" s="53"/>
      <c r="H1478" s="54"/>
      <c r="I1478" s="53"/>
      <c r="J1478" s="53"/>
      <c r="K1478" s="53"/>
      <c r="L1478" s="53"/>
      <c r="M1478" s="53"/>
      <c r="N1478" s="144"/>
      <c r="O1478" s="141"/>
      <c r="P1478" s="53"/>
      <c r="Q1478" s="53"/>
      <c r="R1478" s="53"/>
      <c r="S1478" s="89"/>
    </row>
    <row r="1479" spans="2:19" ht="15" customHeight="1" x14ac:dyDescent="0.2">
      <c r="B1479" s="143"/>
      <c r="C1479" s="100" t="str">
        <f>IFERROR(IF(VLOOKUP(B1479,'Job Openings'!$B$5:$I$1005,2,FALSE)=0,"",VLOOKUP(B1479,'Job Openings'!$B$5:$I$1005,2,FALSE)),"")</f>
        <v/>
      </c>
      <c r="D1479" s="100" t="str">
        <f>IFERROR(IF(VLOOKUP(B1479,'Job Openings'!$B$5:$I$1005,3,FALSE)=0,"",VLOOKUP(B1479,'Job Openings'!$B$5:$I$1005,3,FALSE)),"")</f>
        <v/>
      </c>
      <c r="E1479" s="100" t="str">
        <f>IFERROR(IF(VLOOKUP(B1479,'Job Openings'!$B$5:$I$1005,5,FALSE)=0,"",VLOOKUP(B1479,'Job Openings'!$B$5:$I$1005,5,FALSE)),"")</f>
        <v/>
      </c>
      <c r="F1479" s="53"/>
      <c r="G1479" s="53"/>
      <c r="H1479" s="54"/>
      <c r="I1479" s="53"/>
      <c r="J1479" s="53"/>
      <c r="K1479" s="53"/>
      <c r="L1479" s="53"/>
      <c r="M1479" s="53"/>
      <c r="N1479" s="144"/>
      <c r="O1479" s="141"/>
      <c r="P1479" s="53"/>
      <c r="Q1479" s="53"/>
      <c r="R1479" s="53"/>
      <c r="S1479" s="89"/>
    </row>
    <row r="1480" spans="2:19" ht="15" customHeight="1" x14ac:dyDescent="0.2">
      <c r="B1480" s="143"/>
      <c r="C1480" s="100" t="str">
        <f>IFERROR(IF(VLOOKUP(B1480,'Job Openings'!$B$5:$I$1005,2,FALSE)=0,"",VLOOKUP(B1480,'Job Openings'!$B$5:$I$1005,2,FALSE)),"")</f>
        <v/>
      </c>
      <c r="D1480" s="100" t="str">
        <f>IFERROR(IF(VLOOKUP(B1480,'Job Openings'!$B$5:$I$1005,3,FALSE)=0,"",VLOOKUP(B1480,'Job Openings'!$B$5:$I$1005,3,FALSE)),"")</f>
        <v/>
      </c>
      <c r="E1480" s="100" t="str">
        <f>IFERROR(IF(VLOOKUP(B1480,'Job Openings'!$B$5:$I$1005,5,FALSE)=0,"",VLOOKUP(B1480,'Job Openings'!$B$5:$I$1005,5,FALSE)),"")</f>
        <v/>
      </c>
      <c r="F1480" s="53"/>
      <c r="G1480" s="53"/>
      <c r="H1480" s="54"/>
      <c r="I1480" s="53"/>
      <c r="J1480" s="53"/>
      <c r="K1480" s="53"/>
      <c r="L1480" s="53"/>
      <c r="M1480" s="53"/>
      <c r="N1480" s="144"/>
      <c r="O1480" s="141"/>
      <c r="P1480" s="53"/>
      <c r="Q1480" s="53"/>
      <c r="R1480" s="53"/>
      <c r="S1480" s="89"/>
    </row>
    <row r="1481" spans="2:19" ht="15" customHeight="1" x14ac:dyDescent="0.2">
      <c r="B1481" s="143"/>
      <c r="C1481" s="100" t="str">
        <f>IFERROR(IF(VLOOKUP(B1481,'Job Openings'!$B$5:$I$1005,2,FALSE)=0,"",VLOOKUP(B1481,'Job Openings'!$B$5:$I$1005,2,FALSE)),"")</f>
        <v/>
      </c>
      <c r="D1481" s="100" t="str">
        <f>IFERROR(IF(VLOOKUP(B1481,'Job Openings'!$B$5:$I$1005,3,FALSE)=0,"",VLOOKUP(B1481,'Job Openings'!$B$5:$I$1005,3,FALSE)),"")</f>
        <v/>
      </c>
      <c r="E1481" s="100" t="str">
        <f>IFERROR(IF(VLOOKUP(B1481,'Job Openings'!$B$5:$I$1005,5,FALSE)=0,"",VLOOKUP(B1481,'Job Openings'!$B$5:$I$1005,5,FALSE)),"")</f>
        <v/>
      </c>
      <c r="F1481" s="53"/>
      <c r="G1481" s="53"/>
      <c r="H1481" s="54"/>
      <c r="I1481" s="53"/>
      <c r="J1481" s="53"/>
      <c r="K1481" s="53"/>
      <c r="L1481" s="53"/>
      <c r="M1481" s="53"/>
      <c r="N1481" s="144"/>
      <c r="O1481" s="141"/>
      <c r="P1481" s="53"/>
      <c r="Q1481" s="53"/>
      <c r="R1481" s="53"/>
      <c r="S1481" s="89"/>
    </row>
    <row r="1482" spans="2:19" ht="15" customHeight="1" x14ac:dyDescent="0.2">
      <c r="B1482" s="143"/>
      <c r="C1482" s="100" t="str">
        <f>IFERROR(IF(VLOOKUP(B1482,'Job Openings'!$B$5:$I$1005,2,FALSE)=0,"",VLOOKUP(B1482,'Job Openings'!$B$5:$I$1005,2,FALSE)),"")</f>
        <v/>
      </c>
      <c r="D1482" s="100" t="str">
        <f>IFERROR(IF(VLOOKUP(B1482,'Job Openings'!$B$5:$I$1005,3,FALSE)=0,"",VLOOKUP(B1482,'Job Openings'!$B$5:$I$1005,3,FALSE)),"")</f>
        <v/>
      </c>
      <c r="E1482" s="100" t="str">
        <f>IFERROR(IF(VLOOKUP(B1482,'Job Openings'!$B$5:$I$1005,5,FALSE)=0,"",VLOOKUP(B1482,'Job Openings'!$B$5:$I$1005,5,FALSE)),"")</f>
        <v/>
      </c>
      <c r="F1482" s="53"/>
      <c r="G1482" s="53"/>
      <c r="H1482" s="54"/>
      <c r="I1482" s="53"/>
      <c r="J1482" s="53"/>
      <c r="K1482" s="53"/>
      <c r="L1482" s="53"/>
      <c r="M1482" s="53"/>
      <c r="N1482" s="144"/>
      <c r="O1482" s="141"/>
      <c r="P1482" s="53"/>
      <c r="Q1482" s="53"/>
      <c r="R1482" s="53"/>
      <c r="S1482" s="89"/>
    </row>
    <row r="1483" spans="2:19" ht="15" customHeight="1" x14ac:dyDescent="0.2">
      <c r="B1483" s="143"/>
      <c r="C1483" s="100" t="str">
        <f>IFERROR(IF(VLOOKUP(B1483,'Job Openings'!$B$5:$I$1005,2,FALSE)=0,"",VLOOKUP(B1483,'Job Openings'!$B$5:$I$1005,2,FALSE)),"")</f>
        <v/>
      </c>
      <c r="D1483" s="100" t="str">
        <f>IFERROR(IF(VLOOKUP(B1483,'Job Openings'!$B$5:$I$1005,3,FALSE)=0,"",VLOOKUP(B1483,'Job Openings'!$B$5:$I$1005,3,FALSE)),"")</f>
        <v/>
      </c>
      <c r="E1483" s="100" t="str">
        <f>IFERROR(IF(VLOOKUP(B1483,'Job Openings'!$B$5:$I$1005,5,FALSE)=0,"",VLOOKUP(B1483,'Job Openings'!$B$5:$I$1005,5,FALSE)),"")</f>
        <v/>
      </c>
      <c r="F1483" s="53"/>
      <c r="G1483" s="53"/>
      <c r="H1483" s="54"/>
      <c r="I1483" s="53"/>
      <c r="J1483" s="53"/>
      <c r="K1483" s="53"/>
      <c r="L1483" s="53"/>
      <c r="M1483" s="53"/>
      <c r="N1483" s="144"/>
      <c r="O1483" s="141"/>
      <c r="P1483" s="53"/>
      <c r="Q1483" s="53"/>
      <c r="R1483" s="53"/>
      <c r="S1483" s="89"/>
    </row>
    <row r="1484" spans="2:19" ht="15" customHeight="1" x14ac:dyDescent="0.2">
      <c r="B1484" s="143"/>
      <c r="C1484" s="100" t="str">
        <f>IFERROR(IF(VLOOKUP(B1484,'Job Openings'!$B$5:$I$1005,2,FALSE)=0,"",VLOOKUP(B1484,'Job Openings'!$B$5:$I$1005,2,FALSE)),"")</f>
        <v/>
      </c>
      <c r="D1484" s="100" t="str">
        <f>IFERROR(IF(VLOOKUP(B1484,'Job Openings'!$B$5:$I$1005,3,FALSE)=0,"",VLOOKUP(B1484,'Job Openings'!$B$5:$I$1005,3,FALSE)),"")</f>
        <v/>
      </c>
      <c r="E1484" s="100" t="str">
        <f>IFERROR(IF(VLOOKUP(B1484,'Job Openings'!$B$5:$I$1005,5,FALSE)=0,"",VLOOKUP(B1484,'Job Openings'!$B$5:$I$1005,5,FALSE)),"")</f>
        <v/>
      </c>
      <c r="F1484" s="53"/>
      <c r="G1484" s="53"/>
      <c r="H1484" s="54"/>
      <c r="I1484" s="53"/>
      <c r="J1484" s="53"/>
      <c r="K1484" s="53"/>
      <c r="L1484" s="53"/>
      <c r="M1484" s="53"/>
      <c r="N1484" s="144"/>
      <c r="O1484" s="141"/>
      <c r="P1484" s="53"/>
      <c r="Q1484" s="53"/>
      <c r="R1484" s="53"/>
      <c r="S1484" s="89"/>
    </row>
    <row r="1485" spans="2:19" ht="15" customHeight="1" x14ac:dyDescent="0.2">
      <c r="B1485" s="143"/>
      <c r="C1485" s="100" t="str">
        <f>IFERROR(IF(VLOOKUP(B1485,'Job Openings'!$B$5:$I$1005,2,FALSE)=0,"",VLOOKUP(B1485,'Job Openings'!$B$5:$I$1005,2,FALSE)),"")</f>
        <v/>
      </c>
      <c r="D1485" s="100" t="str">
        <f>IFERROR(IF(VLOOKUP(B1485,'Job Openings'!$B$5:$I$1005,3,FALSE)=0,"",VLOOKUP(B1485,'Job Openings'!$B$5:$I$1005,3,FALSE)),"")</f>
        <v/>
      </c>
      <c r="E1485" s="100" t="str">
        <f>IFERROR(IF(VLOOKUP(B1485,'Job Openings'!$B$5:$I$1005,5,FALSE)=0,"",VLOOKUP(B1485,'Job Openings'!$B$5:$I$1005,5,FALSE)),"")</f>
        <v/>
      </c>
      <c r="F1485" s="53"/>
      <c r="G1485" s="53"/>
      <c r="H1485" s="54"/>
      <c r="I1485" s="53"/>
      <c r="J1485" s="53"/>
      <c r="K1485" s="53"/>
      <c r="L1485" s="53"/>
      <c r="M1485" s="53"/>
      <c r="N1485" s="144"/>
      <c r="O1485" s="141"/>
      <c r="P1485" s="53"/>
      <c r="Q1485" s="53"/>
      <c r="R1485" s="53"/>
      <c r="S1485" s="89"/>
    </row>
    <row r="1486" spans="2:19" ht="15" customHeight="1" x14ac:dyDescent="0.2">
      <c r="B1486" s="143"/>
      <c r="C1486" s="100" t="str">
        <f>IFERROR(IF(VLOOKUP(B1486,'Job Openings'!$B$5:$I$1005,2,FALSE)=0,"",VLOOKUP(B1486,'Job Openings'!$B$5:$I$1005,2,FALSE)),"")</f>
        <v/>
      </c>
      <c r="D1486" s="100" t="str">
        <f>IFERROR(IF(VLOOKUP(B1486,'Job Openings'!$B$5:$I$1005,3,FALSE)=0,"",VLOOKUP(B1486,'Job Openings'!$B$5:$I$1005,3,FALSE)),"")</f>
        <v/>
      </c>
      <c r="E1486" s="100" t="str">
        <f>IFERROR(IF(VLOOKUP(B1486,'Job Openings'!$B$5:$I$1005,5,FALSE)=0,"",VLOOKUP(B1486,'Job Openings'!$B$5:$I$1005,5,FALSE)),"")</f>
        <v/>
      </c>
      <c r="F1486" s="53"/>
      <c r="G1486" s="53"/>
      <c r="H1486" s="54"/>
      <c r="I1486" s="53"/>
      <c r="J1486" s="53"/>
      <c r="K1486" s="53"/>
      <c r="L1486" s="53"/>
      <c r="M1486" s="53"/>
      <c r="N1486" s="144"/>
      <c r="O1486" s="141"/>
      <c r="P1486" s="53"/>
      <c r="Q1486" s="53"/>
      <c r="R1486" s="53"/>
      <c r="S1486" s="89"/>
    </row>
    <row r="1487" spans="2:19" ht="15" customHeight="1" x14ac:dyDescent="0.2">
      <c r="B1487" s="143"/>
      <c r="C1487" s="100" t="str">
        <f>IFERROR(IF(VLOOKUP(B1487,'Job Openings'!$B$5:$I$1005,2,FALSE)=0,"",VLOOKUP(B1487,'Job Openings'!$B$5:$I$1005,2,FALSE)),"")</f>
        <v/>
      </c>
      <c r="D1487" s="100" t="str">
        <f>IFERROR(IF(VLOOKUP(B1487,'Job Openings'!$B$5:$I$1005,3,FALSE)=0,"",VLOOKUP(B1487,'Job Openings'!$B$5:$I$1005,3,FALSE)),"")</f>
        <v/>
      </c>
      <c r="E1487" s="100" t="str">
        <f>IFERROR(IF(VLOOKUP(B1487,'Job Openings'!$B$5:$I$1005,5,FALSE)=0,"",VLOOKUP(B1487,'Job Openings'!$B$5:$I$1005,5,FALSE)),"")</f>
        <v/>
      </c>
      <c r="F1487" s="53"/>
      <c r="G1487" s="53"/>
      <c r="H1487" s="54"/>
      <c r="I1487" s="53"/>
      <c r="J1487" s="53"/>
      <c r="K1487" s="53"/>
      <c r="L1487" s="53"/>
      <c r="M1487" s="53"/>
      <c r="N1487" s="144"/>
      <c r="O1487" s="141"/>
      <c r="P1487" s="53"/>
      <c r="Q1487" s="53"/>
      <c r="R1487" s="53"/>
      <c r="S1487" s="89"/>
    </row>
    <row r="1488" spans="2:19" ht="15" customHeight="1" x14ac:dyDescent="0.2">
      <c r="B1488" s="143"/>
      <c r="C1488" s="100" t="str">
        <f>IFERROR(IF(VLOOKUP(B1488,'Job Openings'!$B$5:$I$1005,2,FALSE)=0,"",VLOOKUP(B1488,'Job Openings'!$B$5:$I$1005,2,FALSE)),"")</f>
        <v/>
      </c>
      <c r="D1488" s="100" t="str">
        <f>IFERROR(IF(VLOOKUP(B1488,'Job Openings'!$B$5:$I$1005,3,FALSE)=0,"",VLOOKUP(B1488,'Job Openings'!$B$5:$I$1005,3,FALSE)),"")</f>
        <v/>
      </c>
      <c r="E1488" s="100" t="str">
        <f>IFERROR(IF(VLOOKUP(B1488,'Job Openings'!$B$5:$I$1005,5,FALSE)=0,"",VLOOKUP(B1488,'Job Openings'!$B$5:$I$1005,5,FALSE)),"")</f>
        <v/>
      </c>
      <c r="F1488" s="53"/>
      <c r="G1488" s="53"/>
      <c r="H1488" s="54"/>
      <c r="I1488" s="53"/>
      <c r="J1488" s="53"/>
      <c r="K1488" s="53"/>
      <c r="L1488" s="53"/>
      <c r="M1488" s="53"/>
      <c r="N1488" s="144"/>
      <c r="O1488" s="141"/>
      <c r="P1488" s="53"/>
      <c r="Q1488" s="53"/>
      <c r="R1488" s="53"/>
      <c r="S1488" s="89"/>
    </row>
    <row r="1489" spans="2:19" ht="15" customHeight="1" x14ac:dyDescent="0.2">
      <c r="B1489" s="143"/>
      <c r="C1489" s="100" t="str">
        <f>IFERROR(IF(VLOOKUP(B1489,'Job Openings'!$B$5:$I$1005,2,FALSE)=0,"",VLOOKUP(B1489,'Job Openings'!$B$5:$I$1005,2,FALSE)),"")</f>
        <v/>
      </c>
      <c r="D1489" s="100" t="str">
        <f>IFERROR(IF(VLOOKUP(B1489,'Job Openings'!$B$5:$I$1005,3,FALSE)=0,"",VLOOKUP(B1489,'Job Openings'!$B$5:$I$1005,3,FALSE)),"")</f>
        <v/>
      </c>
      <c r="E1489" s="100" t="str">
        <f>IFERROR(IF(VLOOKUP(B1489,'Job Openings'!$B$5:$I$1005,5,FALSE)=0,"",VLOOKUP(B1489,'Job Openings'!$B$5:$I$1005,5,FALSE)),"")</f>
        <v/>
      </c>
      <c r="F1489" s="53"/>
      <c r="G1489" s="53"/>
      <c r="H1489" s="54"/>
      <c r="I1489" s="53"/>
      <c r="J1489" s="53"/>
      <c r="K1489" s="53"/>
      <c r="L1489" s="53"/>
      <c r="M1489" s="53"/>
      <c r="N1489" s="144"/>
      <c r="O1489" s="141"/>
      <c r="P1489" s="53"/>
      <c r="Q1489" s="53"/>
      <c r="R1489" s="53"/>
      <c r="S1489" s="89"/>
    </row>
    <row r="1490" spans="2:19" ht="15" customHeight="1" x14ac:dyDescent="0.2">
      <c r="B1490" s="143"/>
      <c r="C1490" s="100" t="str">
        <f>IFERROR(IF(VLOOKUP(B1490,'Job Openings'!$B$5:$I$1005,2,FALSE)=0,"",VLOOKUP(B1490,'Job Openings'!$B$5:$I$1005,2,FALSE)),"")</f>
        <v/>
      </c>
      <c r="D1490" s="100" t="str">
        <f>IFERROR(IF(VLOOKUP(B1490,'Job Openings'!$B$5:$I$1005,3,FALSE)=0,"",VLOOKUP(B1490,'Job Openings'!$B$5:$I$1005,3,FALSE)),"")</f>
        <v/>
      </c>
      <c r="E1490" s="100" t="str">
        <f>IFERROR(IF(VLOOKUP(B1490,'Job Openings'!$B$5:$I$1005,5,FALSE)=0,"",VLOOKUP(B1490,'Job Openings'!$B$5:$I$1005,5,FALSE)),"")</f>
        <v/>
      </c>
      <c r="F1490" s="53"/>
      <c r="G1490" s="53"/>
      <c r="H1490" s="54"/>
      <c r="I1490" s="53"/>
      <c r="J1490" s="53"/>
      <c r="K1490" s="53"/>
      <c r="L1490" s="53"/>
      <c r="M1490" s="53"/>
      <c r="N1490" s="144"/>
      <c r="O1490" s="141"/>
      <c r="P1490" s="53"/>
      <c r="Q1490" s="53"/>
      <c r="R1490" s="53"/>
      <c r="S1490" s="89"/>
    </row>
    <row r="1491" spans="2:19" ht="15" customHeight="1" x14ac:dyDescent="0.2">
      <c r="B1491" s="143"/>
      <c r="C1491" s="100" t="str">
        <f>IFERROR(IF(VLOOKUP(B1491,'Job Openings'!$B$5:$I$1005,2,FALSE)=0,"",VLOOKUP(B1491,'Job Openings'!$B$5:$I$1005,2,FALSE)),"")</f>
        <v/>
      </c>
      <c r="D1491" s="100" t="str">
        <f>IFERROR(IF(VLOOKUP(B1491,'Job Openings'!$B$5:$I$1005,3,FALSE)=0,"",VLOOKUP(B1491,'Job Openings'!$B$5:$I$1005,3,FALSE)),"")</f>
        <v/>
      </c>
      <c r="E1491" s="100" t="str">
        <f>IFERROR(IF(VLOOKUP(B1491,'Job Openings'!$B$5:$I$1005,5,FALSE)=0,"",VLOOKUP(B1491,'Job Openings'!$B$5:$I$1005,5,FALSE)),"")</f>
        <v/>
      </c>
      <c r="F1491" s="53"/>
      <c r="G1491" s="53"/>
      <c r="H1491" s="54"/>
      <c r="I1491" s="53"/>
      <c r="J1491" s="53"/>
      <c r="K1491" s="53"/>
      <c r="L1491" s="53"/>
      <c r="M1491" s="53"/>
      <c r="N1491" s="144"/>
      <c r="O1491" s="141"/>
      <c r="P1491" s="53"/>
      <c r="Q1491" s="53"/>
      <c r="R1491" s="53"/>
      <c r="S1491" s="89"/>
    </row>
    <row r="1492" spans="2:19" ht="15" customHeight="1" x14ac:dyDescent="0.2">
      <c r="B1492" s="143"/>
      <c r="C1492" s="100" t="str">
        <f>IFERROR(IF(VLOOKUP(B1492,'Job Openings'!$B$5:$I$1005,2,FALSE)=0,"",VLOOKUP(B1492,'Job Openings'!$B$5:$I$1005,2,FALSE)),"")</f>
        <v/>
      </c>
      <c r="D1492" s="100" t="str">
        <f>IFERROR(IF(VLOOKUP(B1492,'Job Openings'!$B$5:$I$1005,3,FALSE)=0,"",VLOOKUP(B1492,'Job Openings'!$B$5:$I$1005,3,FALSE)),"")</f>
        <v/>
      </c>
      <c r="E1492" s="100" t="str">
        <f>IFERROR(IF(VLOOKUP(B1492,'Job Openings'!$B$5:$I$1005,5,FALSE)=0,"",VLOOKUP(B1492,'Job Openings'!$B$5:$I$1005,5,FALSE)),"")</f>
        <v/>
      </c>
      <c r="F1492" s="53"/>
      <c r="G1492" s="53"/>
      <c r="H1492" s="54"/>
      <c r="I1492" s="53"/>
      <c r="J1492" s="53"/>
      <c r="K1492" s="53"/>
      <c r="L1492" s="53"/>
      <c r="M1492" s="53"/>
      <c r="N1492" s="144"/>
      <c r="O1492" s="141"/>
      <c r="P1492" s="53"/>
      <c r="Q1492" s="53"/>
      <c r="R1492" s="53"/>
      <c r="S1492" s="89"/>
    </row>
    <row r="1493" spans="2:19" ht="15" customHeight="1" x14ac:dyDescent="0.2">
      <c r="B1493" s="143"/>
      <c r="C1493" s="100" t="str">
        <f>IFERROR(IF(VLOOKUP(B1493,'Job Openings'!$B$5:$I$1005,2,FALSE)=0,"",VLOOKUP(B1493,'Job Openings'!$B$5:$I$1005,2,FALSE)),"")</f>
        <v/>
      </c>
      <c r="D1493" s="100" t="str">
        <f>IFERROR(IF(VLOOKUP(B1493,'Job Openings'!$B$5:$I$1005,3,FALSE)=0,"",VLOOKUP(B1493,'Job Openings'!$B$5:$I$1005,3,FALSE)),"")</f>
        <v/>
      </c>
      <c r="E1493" s="100" t="str">
        <f>IFERROR(IF(VLOOKUP(B1493,'Job Openings'!$B$5:$I$1005,5,FALSE)=0,"",VLOOKUP(B1493,'Job Openings'!$B$5:$I$1005,5,FALSE)),"")</f>
        <v/>
      </c>
      <c r="F1493" s="53"/>
      <c r="G1493" s="53"/>
      <c r="H1493" s="54"/>
      <c r="I1493" s="53"/>
      <c r="J1493" s="53"/>
      <c r="K1493" s="53"/>
      <c r="L1493" s="53"/>
      <c r="M1493" s="53"/>
      <c r="N1493" s="144"/>
      <c r="O1493" s="141"/>
      <c r="P1493" s="53"/>
      <c r="Q1493" s="53"/>
      <c r="R1493" s="53"/>
      <c r="S1493" s="89"/>
    </row>
    <row r="1494" spans="2:19" ht="15" customHeight="1" x14ac:dyDescent="0.2">
      <c r="B1494" s="143"/>
      <c r="C1494" s="100" t="str">
        <f>IFERROR(IF(VLOOKUP(B1494,'Job Openings'!$B$5:$I$1005,2,FALSE)=0,"",VLOOKUP(B1494,'Job Openings'!$B$5:$I$1005,2,FALSE)),"")</f>
        <v/>
      </c>
      <c r="D1494" s="100" t="str">
        <f>IFERROR(IF(VLOOKUP(B1494,'Job Openings'!$B$5:$I$1005,3,FALSE)=0,"",VLOOKUP(B1494,'Job Openings'!$B$5:$I$1005,3,FALSE)),"")</f>
        <v/>
      </c>
      <c r="E1494" s="100" t="str">
        <f>IFERROR(IF(VLOOKUP(B1494,'Job Openings'!$B$5:$I$1005,5,FALSE)=0,"",VLOOKUP(B1494,'Job Openings'!$B$5:$I$1005,5,FALSE)),"")</f>
        <v/>
      </c>
      <c r="F1494" s="53"/>
      <c r="G1494" s="53"/>
      <c r="H1494" s="54"/>
      <c r="I1494" s="53"/>
      <c r="J1494" s="53"/>
      <c r="K1494" s="53"/>
      <c r="L1494" s="53"/>
      <c r="M1494" s="53"/>
      <c r="N1494" s="144"/>
      <c r="O1494" s="141"/>
      <c r="P1494" s="53"/>
      <c r="Q1494" s="53"/>
      <c r="R1494" s="53"/>
      <c r="S1494" s="89"/>
    </row>
    <row r="1495" spans="2:19" ht="15" customHeight="1" x14ac:dyDescent="0.2">
      <c r="B1495" s="143"/>
      <c r="C1495" s="100" t="str">
        <f>IFERROR(IF(VLOOKUP(B1495,'Job Openings'!$B$5:$I$1005,2,FALSE)=0,"",VLOOKUP(B1495,'Job Openings'!$B$5:$I$1005,2,FALSE)),"")</f>
        <v/>
      </c>
      <c r="D1495" s="100" t="str">
        <f>IFERROR(IF(VLOOKUP(B1495,'Job Openings'!$B$5:$I$1005,3,FALSE)=0,"",VLOOKUP(B1495,'Job Openings'!$B$5:$I$1005,3,FALSE)),"")</f>
        <v/>
      </c>
      <c r="E1495" s="100" t="str">
        <f>IFERROR(IF(VLOOKUP(B1495,'Job Openings'!$B$5:$I$1005,5,FALSE)=0,"",VLOOKUP(B1495,'Job Openings'!$B$5:$I$1005,5,FALSE)),"")</f>
        <v/>
      </c>
      <c r="F1495" s="53"/>
      <c r="G1495" s="53"/>
      <c r="H1495" s="54"/>
      <c r="I1495" s="53"/>
      <c r="J1495" s="53"/>
      <c r="K1495" s="53"/>
      <c r="L1495" s="53"/>
      <c r="M1495" s="53"/>
      <c r="N1495" s="144"/>
      <c r="O1495" s="141"/>
      <c r="P1495" s="53"/>
      <c r="Q1495" s="53"/>
      <c r="R1495" s="53"/>
      <c r="S1495" s="89"/>
    </row>
    <row r="1496" spans="2:19" ht="15" customHeight="1" x14ac:dyDescent="0.2">
      <c r="B1496" s="143"/>
      <c r="C1496" s="100" t="str">
        <f>IFERROR(IF(VLOOKUP(B1496,'Job Openings'!$B$5:$I$1005,2,FALSE)=0,"",VLOOKUP(B1496,'Job Openings'!$B$5:$I$1005,2,FALSE)),"")</f>
        <v/>
      </c>
      <c r="D1496" s="100" t="str">
        <f>IFERROR(IF(VLOOKUP(B1496,'Job Openings'!$B$5:$I$1005,3,FALSE)=0,"",VLOOKUP(B1496,'Job Openings'!$B$5:$I$1005,3,FALSE)),"")</f>
        <v/>
      </c>
      <c r="E1496" s="100" t="str">
        <f>IFERROR(IF(VLOOKUP(B1496,'Job Openings'!$B$5:$I$1005,5,FALSE)=0,"",VLOOKUP(B1496,'Job Openings'!$B$5:$I$1005,5,FALSE)),"")</f>
        <v/>
      </c>
      <c r="F1496" s="53"/>
      <c r="G1496" s="53"/>
      <c r="H1496" s="54"/>
      <c r="I1496" s="53"/>
      <c r="J1496" s="53"/>
      <c r="K1496" s="53"/>
      <c r="L1496" s="53"/>
      <c r="M1496" s="53"/>
      <c r="N1496" s="144"/>
      <c r="O1496" s="141"/>
      <c r="P1496" s="53"/>
      <c r="Q1496" s="53"/>
      <c r="R1496" s="53"/>
      <c r="S1496" s="89"/>
    </row>
    <row r="1497" spans="2:19" ht="15" customHeight="1" x14ac:dyDescent="0.2">
      <c r="B1497" s="143"/>
      <c r="C1497" s="100" t="str">
        <f>IFERROR(IF(VLOOKUP(B1497,'Job Openings'!$B$5:$I$1005,2,FALSE)=0,"",VLOOKUP(B1497,'Job Openings'!$B$5:$I$1005,2,FALSE)),"")</f>
        <v/>
      </c>
      <c r="D1497" s="100" t="str">
        <f>IFERROR(IF(VLOOKUP(B1497,'Job Openings'!$B$5:$I$1005,3,FALSE)=0,"",VLOOKUP(B1497,'Job Openings'!$B$5:$I$1005,3,FALSE)),"")</f>
        <v/>
      </c>
      <c r="E1497" s="100" t="str">
        <f>IFERROR(IF(VLOOKUP(B1497,'Job Openings'!$B$5:$I$1005,5,FALSE)=0,"",VLOOKUP(B1497,'Job Openings'!$B$5:$I$1005,5,FALSE)),"")</f>
        <v/>
      </c>
      <c r="F1497" s="53"/>
      <c r="G1497" s="53"/>
      <c r="H1497" s="54"/>
      <c r="I1497" s="53"/>
      <c r="J1497" s="53"/>
      <c r="K1497" s="53"/>
      <c r="L1497" s="53"/>
      <c r="M1497" s="53"/>
      <c r="N1497" s="144"/>
      <c r="O1497" s="141"/>
      <c r="P1497" s="53"/>
      <c r="Q1497" s="53"/>
      <c r="R1497" s="53"/>
      <c r="S1497" s="89"/>
    </row>
    <row r="1498" spans="2:19" ht="15" customHeight="1" x14ac:dyDescent="0.2">
      <c r="B1498" s="143"/>
      <c r="C1498" s="100" t="str">
        <f>IFERROR(IF(VLOOKUP(B1498,'Job Openings'!$B$5:$I$1005,2,FALSE)=0,"",VLOOKUP(B1498,'Job Openings'!$B$5:$I$1005,2,FALSE)),"")</f>
        <v/>
      </c>
      <c r="D1498" s="100" t="str">
        <f>IFERROR(IF(VLOOKUP(B1498,'Job Openings'!$B$5:$I$1005,3,FALSE)=0,"",VLOOKUP(B1498,'Job Openings'!$B$5:$I$1005,3,FALSE)),"")</f>
        <v/>
      </c>
      <c r="E1498" s="100" t="str">
        <f>IFERROR(IF(VLOOKUP(B1498,'Job Openings'!$B$5:$I$1005,5,FALSE)=0,"",VLOOKUP(B1498,'Job Openings'!$B$5:$I$1005,5,FALSE)),"")</f>
        <v/>
      </c>
      <c r="F1498" s="53"/>
      <c r="G1498" s="53"/>
      <c r="H1498" s="54"/>
      <c r="I1498" s="53"/>
      <c r="J1498" s="53"/>
      <c r="K1498" s="53"/>
      <c r="L1498" s="53"/>
      <c r="M1498" s="53"/>
      <c r="N1498" s="144"/>
      <c r="O1498" s="141"/>
      <c r="P1498" s="53"/>
      <c r="Q1498" s="53"/>
      <c r="R1498" s="53"/>
      <c r="S1498" s="89"/>
    </row>
    <row r="1499" spans="2:19" ht="15" customHeight="1" x14ac:dyDescent="0.2">
      <c r="B1499" s="143"/>
      <c r="C1499" s="100" t="str">
        <f>IFERROR(IF(VLOOKUP(B1499,'Job Openings'!$B$5:$I$1005,2,FALSE)=0,"",VLOOKUP(B1499,'Job Openings'!$B$5:$I$1005,2,FALSE)),"")</f>
        <v/>
      </c>
      <c r="D1499" s="100" t="str">
        <f>IFERROR(IF(VLOOKUP(B1499,'Job Openings'!$B$5:$I$1005,3,FALSE)=0,"",VLOOKUP(B1499,'Job Openings'!$B$5:$I$1005,3,FALSE)),"")</f>
        <v/>
      </c>
      <c r="E1499" s="100" t="str">
        <f>IFERROR(IF(VLOOKUP(B1499,'Job Openings'!$B$5:$I$1005,5,FALSE)=0,"",VLOOKUP(B1499,'Job Openings'!$B$5:$I$1005,5,FALSE)),"")</f>
        <v/>
      </c>
      <c r="F1499" s="53"/>
      <c r="G1499" s="53"/>
      <c r="H1499" s="54"/>
      <c r="I1499" s="53"/>
      <c r="J1499" s="53"/>
      <c r="K1499" s="53"/>
      <c r="L1499" s="53"/>
      <c r="M1499" s="53"/>
      <c r="N1499" s="144"/>
      <c r="O1499" s="141"/>
      <c r="P1499" s="53"/>
      <c r="Q1499" s="53"/>
      <c r="R1499" s="53"/>
      <c r="S1499" s="89"/>
    </row>
    <row r="1500" spans="2:19" ht="15" customHeight="1" x14ac:dyDescent="0.2">
      <c r="B1500" s="143"/>
      <c r="C1500" s="100" t="str">
        <f>IFERROR(IF(VLOOKUP(B1500,'Job Openings'!$B$5:$I$1005,2,FALSE)=0,"",VLOOKUP(B1500,'Job Openings'!$B$5:$I$1005,2,FALSE)),"")</f>
        <v/>
      </c>
      <c r="D1500" s="100" t="str">
        <f>IFERROR(IF(VLOOKUP(B1500,'Job Openings'!$B$5:$I$1005,3,FALSE)=0,"",VLOOKUP(B1500,'Job Openings'!$B$5:$I$1005,3,FALSE)),"")</f>
        <v/>
      </c>
      <c r="E1500" s="100" t="str">
        <f>IFERROR(IF(VLOOKUP(B1500,'Job Openings'!$B$5:$I$1005,5,FALSE)=0,"",VLOOKUP(B1500,'Job Openings'!$B$5:$I$1005,5,FALSE)),"")</f>
        <v/>
      </c>
      <c r="F1500" s="53"/>
      <c r="G1500" s="53"/>
      <c r="H1500" s="54"/>
      <c r="I1500" s="53"/>
      <c r="J1500" s="53"/>
      <c r="K1500" s="53"/>
      <c r="L1500" s="53"/>
      <c r="M1500" s="53"/>
      <c r="N1500" s="144"/>
      <c r="O1500" s="141"/>
      <c r="P1500" s="53"/>
      <c r="Q1500" s="53"/>
      <c r="R1500" s="53"/>
      <c r="S1500" s="89"/>
    </row>
    <row r="1501" spans="2:19" ht="15" customHeight="1" x14ac:dyDescent="0.2">
      <c r="B1501" s="143"/>
      <c r="C1501" s="100" t="str">
        <f>IFERROR(IF(VLOOKUP(B1501,'Job Openings'!$B$5:$I$1005,2,FALSE)=0,"",VLOOKUP(B1501,'Job Openings'!$B$5:$I$1005,2,FALSE)),"")</f>
        <v/>
      </c>
      <c r="D1501" s="100" t="str">
        <f>IFERROR(IF(VLOOKUP(B1501,'Job Openings'!$B$5:$I$1005,3,FALSE)=0,"",VLOOKUP(B1501,'Job Openings'!$B$5:$I$1005,3,FALSE)),"")</f>
        <v/>
      </c>
      <c r="E1501" s="100" t="str">
        <f>IFERROR(IF(VLOOKUP(B1501,'Job Openings'!$B$5:$I$1005,5,FALSE)=0,"",VLOOKUP(B1501,'Job Openings'!$B$5:$I$1005,5,FALSE)),"")</f>
        <v/>
      </c>
      <c r="F1501" s="53"/>
      <c r="G1501" s="53"/>
      <c r="H1501" s="54"/>
      <c r="I1501" s="53"/>
      <c r="J1501" s="53"/>
      <c r="K1501" s="53"/>
      <c r="L1501" s="53"/>
      <c r="M1501" s="53"/>
      <c r="N1501" s="144"/>
      <c r="O1501" s="141"/>
      <c r="P1501" s="53"/>
      <c r="Q1501" s="53"/>
      <c r="R1501" s="53"/>
      <c r="S1501" s="89"/>
    </row>
    <row r="1502" spans="2:19" ht="15" customHeight="1" x14ac:dyDescent="0.2">
      <c r="B1502" s="143"/>
      <c r="C1502" s="100" t="str">
        <f>IFERROR(IF(VLOOKUP(B1502,'Job Openings'!$B$5:$I$1005,2,FALSE)=0,"",VLOOKUP(B1502,'Job Openings'!$B$5:$I$1005,2,FALSE)),"")</f>
        <v/>
      </c>
      <c r="D1502" s="100" t="str">
        <f>IFERROR(IF(VLOOKUP(B1502,'Job Openings'!$B$5:$I$1005,3,FALSE)=0,"",VLOOKUP(B1502,'Job Openings'!$B$5:$I$1005,3,FALSE)),"")</f>
        <v/>
      </c>
      <c r="E1502" s="100" t="str">
        <f>IFERROR(IF(VLOOKUP(B1502,'Job Openings'!$B$5:$I$1005,5,FALSE)=0,"",VLOOKUP(B1502,'Job Openings'!$B$5:$I$1005,5,FALSE)),"")</f>
        <v/>
      </c>
      <c r="F1502" s="53"/>
      <c r="G1502" s="53"/>
      <c r="H1502" s="54"/>
      <c r="I1502" s="53"/>
      <c r="J1502" s="53"/>
      <c r="K1502" s="53"/>
      <c r="L1502" s="53"/>
      <c r="M1502" s="53"/>
      <c r="N1502" s="144"/>
      <c r="O1502" s="141"/>
      <c r="P1502" s="53"/>
      <c r="Q1502" s="53"/>
      <c r="R1502" s="53"/>
      <c r="S1502" s="89"/>
    </row>
    <row r="1503" spans="2:19" ht="15" customHeight="1" x14ac:dyDescent="0.2">
      <c r="B1503" s="143"/>
      <c r="C1503" s="100" t="str">
        <f>IFERROR(IF(VLOOKUP(B1503,'Job Openings'!$B$5:$I$1005,2,FALSE)=0,"",VLOOKUP(B1503,'Job Openings'!$B$5:$I$1005,2,FALSE)),"")</f>
        <v/>
      </c>
      <c r="D1503" s="100" t="str">
        <f>IFERROR(IF(VLOOKUP(B1503,'Job Openings'!$B$5:$I$1005,3,FALSE)=0,"",VLOOKUP(B1503,'Job Openings'!$B$5:$I$1005,3,FALSE)),"")</f>
        <v/>
      </c>
      <c r="E1503" s="100" t="str">
        <f>IFERROR(IF(VLOOKUP(B1503,'Job Openings'!$B$5:$I$1005,5,FALSE)=0,"",VLOOKUP(B1503,'Job Openings'!$B$5:$I$1005,5,FALSE)),"")</f>
        <v/>
      </c>
      <c r="F1503" s="53"/>
      <c r="G1503" s="53"/>
      <c r="H1503" s="54"/>
      <c r="I1503" s="53"/>
      <c r="J1503" s="53"/>
      <c r="K1503" s="53"/>
      <c r="L1503" s="53"/>
      <c r="M1503" s="53"/>
      <c r="N1503" s="144"/>
      <c r="O1503" s="141"/>
      <c r="P1503" s="53"/>
      <c r="Q1503" s="53"/>
      <c r="R1503" s="53"/>
      <c r="S1503" s="89"/>
    </row>
    <row r="1504" spans="2:19" ht="15" customHeight="1" x14ac:dyDescent="0.2">
      <c r="B1504" s="143"/>
      <c r="C1504" s="100" t="str">
        <f>IFERROR(IF(VLOOKUP(B1504,'Job Openings'!$B$5:$I$1005,2,FALSE)=0,"",VLOOKUP(B1504,'Job Openings'!$B$5:$I$1005,2,FALSE)),"")</f>
        <v/>
      </c>
      <c r="D1504" s="100" t="str">
        <f>IFERROR(IF(VLOOKUP(B1504,'Job Openings'!$B$5:$I$1005,3,FALSE)=0,"",VLOOKUP(B1504,'Job Openings'!$B$5:$I$1005,3,FALSE)),"")</f>
        <v/>
      </c>
      <c r="E1504" s="100" t="str">
        <f>IFERROR(IF(VLOOKUP(B1504,'Job Openings'!$B$5:$I$1005,5,FALSE)=0,"",VLOOKUP(B1504,'Job Openings'!$B$5:$I$1005,5,FALSE)),"")</f>
        <v/>
      </c>
      <c r="F1504" s="53"/>
      <c r="G1504" s="53"/>
      <c r="H1504" s="54"/>
      <c r="I1504" s="53"/>
      <c r="J1504" s="53"/>
      <c r="K1504" s="53"/>
      <c r="L1504" s="53"/>
      <c r="M1504" s="53"/>
      <c r="N1504" s="144"/>
      <c r="O1504" s="141"/>
      <c r="P1504" s="53"/>
      <c r="Q1504" s="53"/>
      <c r="R1504" s="53"/>
      <c r="S1504" s="89"/>
    </row>
    <row r="1505" spans="2:19" ht="15" customHeight="1" x14ac:dyDescent="0.2">
      <c r="B1505" s="143"/>
      <c r="C1505" s="100" t="str">
        <f>IFERROR(IF(VLOOKUP(B1505,'Job Openings'!$B$5:$I$1005,2,FALSE)=0,"",VLOOKUP(B1505,'Job Openings'!$B$5:$I$1005,2,FALSE)),"")</f>
        <v/>
      </c>
      <c r="D1505" s="100" t="str">
        <f>IFERROR(IF(VLOOKUP(B1505,'Job Openings'!$B$5:$I$1005,3,FALSE)=0,"",VLOOKUP(B1505,'Job Openings'!$B$5:$I$1005,3,FALSE)),"")</f>
        <v/>
      </c>
      <c r="E1505" s="100" t="str">
        <f>IFERROR(IF(VLOOKUP(B1505,'Job Openings'!$B$5:$I$1005,5,FALSE)=0,"",VLOOKUP(B1505,'Job Openings'!$B$5:$I$1005,5,FALSE)),"")</f>
        <v/>
      </c>
      <c r="F1505" s="53"/>
      <c r="G1505" s="53"/>
      <c r="H1505" s="54"/>
      <c r="I1505" s="53"/>
      <c r="J1505" s="53"/>
      <c r="K1505" s="53"/>
      <c r="L1505" s="53"/>
      <c r="M1505" s="53"/>
      <c r="N1505" s="144"/>
      <c r="O1505" s="141"/>
      <c r="P1505" s="53"/>
      <c r="Q1505" s="53"/>
      <c r="R1505" s="53"/>
      <c r="S1505" s="89"/>
    </row>
    <row r="1506" spans="2:19" ht="15" customHeight="1" x14ac:dyDescent="0.2">
      <c r="B1506" s="143"/>
      <c r="C1506" s="100" t="str">
        <f>IFERROR(IF(VLOOKUP(B1506,'Job Openings'!$B$5:$I$1005,2,FALSE)=0,"",VLOOKUP(B1506,'Job Openings'!$B$5:$I$1005,2,FALSE)),"")</f>
        <v/>
      </c>
      <c r="D1506" s="100" t="str">
        <f>IFERROR(IF(VLOOKUP(B1506,'Job Openings'!$B$5:$I$1005,3,FALSE)=0,"",VLOOKUP(B1506,'Job Openings'!$B$5:$I$1005,3,FALSE)),"")</f>
        <v/>
      </c>
      <c r="E1506" s="100" t="str">
        <f>IFERROR(IF(VLOOKUP(B1506,'Job Openings'!$B$5:$I$1005,5,FALSE)=0,"",VLOOKUP(B1506,'Job Openings'!$B$5:$I$1005,5,FALSE)),"")</f>
        <v/>
      </c>
      <c r="F1506" s="53"/>
      <c r="G1506" s="53"/>
      <c r="H1506" s="54"/>
      <c r="I1506" s="53"/>
      <c r="J1506" s="53"/>
      <c r="K1506" s="53"/>
      <c r="L1506" s="53"/>
      <c r="M1506" s="53"/>
      <c r="N1506" s="144"/>
      <c r="O1506" s="141"/>
      <c r="P1506" s="53"/>
      <c r="Q1506" s="53"/>
      <c r="R1506" s="53"/>
      <c r="S1506" s="89"/>
    </row>
    <row r="1507" spans="2:19" ht="15" customHeight="1" x14ac:dyDescent="0.2">
      <c r="B1507" s="143"/>
      <c r="C1507" s="100" t="str">
        <f>IFERROR(IF(VLOOKUP(B1507,'Job Openings'!$B$5:$I$1005,2,FALSE)=0,"",VLOOKUP(B1507,'Job Openings'!$B$5:$I$1005,2,FALSE)),"")</f>
        <v/>
      </c>
      <c r="D1507" s="100" t="str">
        <f>IFERROR(IF(VLOOKUP(B1507,'Job Openings'!$B$5:$I$1005,3,FALSE)=0,"",VLOOKUP(B1507,'Job Openings'!$B$5:$I$1005,3,FALSE)),"")</f>
        <v/>
      </c>
      <c r="E1507" s="100" t="str">
        <f>IFERROR(IF(VLOOKUP(B1507,'Job Openings'!$B$5:$I$1005,5,FALSE)=0,"",VLOOKUP(B1507,'Job Openings'!$B$5:$I$1005,5,FALSE)),"")</f>
        <v/>
      </c>
      <c r="F1507" s="53"/>
      <c r="G1507" s="53"/>
      <c r="H1507" s="54"/>
      <c r="I1507" s="53"/>
      <c r="J1507" s="53"/>
      <c r="K1507" s="53"/>
      <c r="L1507" s="53"/>
      <c r="M1507" s="53"/>
      <c r="N1507" s="144"/>
      <c r="O1507" s="141"/>
      <c r="P1507" s="53"/>
      <c r="Q1507" s="53"/>
      <c r="R1507" s="53"/>
      <c r="S1507" s="89"/>
    </row>
    <row r="1508" spans="2:19" ht="15" customHeight="1" x14ac:dyDescent="0.2">
      <c r="B1508" s="143"/>
      <c r="C1508" s="100" t="str">
        <f>IFERROR(IF(VLOOKUP(B1508,'Job Openings'!$B$5:$I$1005,2,FALSE)=0,"",VLOOKUP(B1508,'Job Openings'!$B$5:$I$1005,2,FALSE)),"")</f>
        <v/>
      </c>
      <c r="D1508" s="100" t="str">
        <f>IFERROR(IF(VLOOKUP(B1508,'Job Openings'!$B$5:$I$1005,3,FALSE)=0,"",VLOOKUP(B1508,'Job Openings'!$B$5:$I$1005,3,FALSE)),"")</f>
        <v/>
      </c>
      <c r="E1508" s="100" t="str">
        <f>IFERROR(IF(VLOOKUP(B1508,'Job Openings'!$B$5:$I$1005,5,FALSE)=0,"",VLOOKUP(B1508,'Job Openings'!$B$5:$I$1005,5,FALSE)),"")</f>
        <v/>
      </c>
      <c r="F1508" s="53"/>
      <c r="G1508" s="53"/>
      <c r="H1508" s="54"/>
      <c r="I1508" s="53"/>
      <c r="J1508" s="53"/>
      <c r="K1508" s="53"/>
      <c r="L1508" s="53"/>
      <c r="M1508" s="53"/>
      <c r="N1508" s="144"/>
      <c r="O1508" s="141"/>
      <c r="P1508" s="53"/>
      <c r="Q1508" s="53"/>
      <c r="R1508" s="53"/>
      <c r="S1508" s="89"/>
    </row>
    <row r="1509" spans="2:19" ht="15" customHeight="1" x14ac:dyDescent="0.2">
      <c r="B1509" s="143"/>
      <c r="C1509" s="100" t="str">
        <f>IFERROR(IF(VLOOKUP(B1509,'Job Openings'!$B$5:$I$1005,2,FALSE)=0,"",VLOOKUP(B1509,'Job Openings'!$B$5:$I$1005,2,FALSE)),"")</f>
        <v/>
      </c>
      <c r="D1509" s="100" t="str">
        <f>IFERROR(IF(VLOOKUP(B1509,'Job Openings'!$B$5:$I$1005,3,FALSE)=0,"",VLOOKUP(B1509,'Job Openings'!$B$5:$I$1005,3,FALSE)),"")</f>
        <v/>
      </c>
      <c r="E1509" s="100" t="str">
        <f>IFERROR(IF(VLOOKUP(B1509,'Job Openings'!$B$5:$I$1005,5,FALSE)=0,"",VLOOKUP(B1509,'Job Openings'!$B$5:$I$1005,5,FALSE)),"")</f>
        <v/>
      </c>
      <c r="F1509" s="53"/>
      <c r="G1509" s="53"/>
      <c r="H1509" s="54"/>
      <c r="I1509" s="53"/>
      <c r="J1509" s="53"/>
      <c r="K1509" s="53"/>
      <c r="L1509" s="53"/>
      <c r="M1509" s="53"/>
      <c r="N1509" s="144"/>
      <c r="O1509" s="141"/>
      <c r="P1509" s="53"/>
      <c r="Q1509" s="53"/>
      <c r="R1509" s="53"/>
      <c r="S1509" s="89"/>
    </row>
    <row r="1510" spans="2:19" ht="15" customHeight="1" x14ac:dyDescent="0.2">
      <c r="B1510" s="143"/>
      <c r="C1510" s="100" t="str">
        <f>IFERROR(IF(VLOOKUP(B1510,'Job Openings'!$B$5:$I$1005,2,FALSE)=0,"",VLOOKUP(B1510,'Job Openings'!$B$5:$I$1005,2,FALSE)),"")</f>
        <v/>
      </c>
      <c r="D1510" s="100" t="str">
        <f>IFERROR(IF(VLOOKUP(B1510,'Job Openings'!$B$5:$I$1005,3,FALSE)=0,"",VLOOKUP(B1510,'Job Openings'!$B$5:$I$1005,3,FALSE)),"")</f>
        <v/>
      </c>
      <c r="E1510" s="100" t="str">
        <f>IFERROR(IF(VLOOKUP(B1510,'Job Openings'!$B$5:$I$1005,5,FALSE)=0,"",VLOOKUP(B1510,'Job Openings'!$B$5:$I$1005,5,FALSE)),"")</f>
        <v/>
      </c>
      <c r="F1510" s="53"/>
      <c r="G1510" s="53"/>
      <c r="H1510" s="54"/>
      <c r="I1510" s="53"/>
      <c r="J1510" s="53"/>
      <c r="K1510" s="53"/>
      <c r="L1510" s="53"/>
      <c r="M1510" s="53"/>
      <c r="N1510" s="144"/>
      <c r="O1510" s="141"/>
      <c r="P1510" s="53"/>
      <c r="Q1510" s="53"/>
      <c r="R1510" s="53"/>
      <c r="S1510" s="89"/>
    </row>
    <row r="1511" spans="2:19" ht="15" customHeight="1" x14ac:dyDescent="0.2">
      <c r="B1511" s="143"/>
      <c r="C1511" s="100" t="str">
        <f>IFERROR(IF(VLOOKUP(B1511,'Job Openings'!$B$5:$I$1005,2,FALSE)=0,"",VLOOKUP(B1511,'Job Openings'!$B$5:$I$1005,2,FALSE)),"")</f>
        <v/>
      </c>
      <c r="D1511" s="100" t="str">
        <f>IFERROR(IF(VLOOKUP(B1511,'Job Openings'!$B$5:$I$1005,3,FALSE)=0,"",VLOOKUP(B1511,'Job Openings'!$B$5:$I$1005,3,FALSE)),"")</f>
        <v/>
      </c>
      <c r="E1511" s="100" t="str">
        <f>IFERROR(IF(VLOOKUP(B1511,'Job Openings'!$B$5:$I$1005,5,FALSE)=0,"",VLOOKUP(B1511,'Job Openings'!$B$5:$I$1005,5,FALSE)),"")</f>
        <v/>
      </c>
      <c r="F1511" s="53"/>
      <c r="G1511" s="53"/>
      <c r="H1511" s="54"/>
      <c r="I1511" s="53"/>
      <c r="J1511" s="53"/>
      <c r="K1511" s="53"/>
      <c r="L1511" s="53"/>
      <c r="M1511" s="53"/>
      <c r="N1511" s="144"/>
      <c r="O1511" s="141"/>
      <c r="P1511" s="53"/>
      <c r="Q1511" s="53"/>
      <c r="R1511" s="53"/>
      <c r="S1511" s="89"/>
    </row>
    <row r="1512" spans="2:19" ht="15" customHeight="1" x14ac:dyDescent="0.2">
      <c r="B1512" s="143"/>
      <c r="C1512" s="100" t="str">
        <f>IFERROR(IF(VLOOKUP(B1512,'Job Openings'!$B$5:$I$1005,2,FALSE)=0,"",VLOOKUP(B1512,'Job Openings'!$B$5:$I$1005,2,FALSE)),"")</f>
        <v/>
      </c>
      <c r="D1512" s="100" t="str">
        <f>IFERROR(IF(VLOOKUP(B1512,'Job Openings'!$B$5:$I$1005,3,FALSE)=0,"",VLOOKUP(B1512,'Job Openings'!$B$5:$I$1005,3,FALSE)),"")</f>
        <v/>
      </c>
      <c r="E1512" s="100" t="str">
        <f>IFERROR(IF(VLOOKUP(B1512,'Job Openings'!$B$5:$I$1005,5,FALSE)=0,"",VLOOKUP(B1512,'Job Openings'!$B$5:$I$1005,5,FALSE)),"")</f>
        <v/>
      </c>
      <c r="F1512" s="53"/>
      <c r="G1512" s="53"/>
      <c r="H1512" s="54"/>
      <c r="I1512" s="53"/>
      <c r="J1512" s="53"/>
      <c r="K1512" s="53"/>
      <c r="L1512" s="53"/>
      <c r="M1512" s="53"/>
      <c r="N1512" s="144"/>
      <c r="O1512" s="141"/>
      <c r="P1512" s="53"/>
      <c r="Q1512" s="53"/>
      <c r="R1512" s="53"/>
      <c r="S1512" s="89"/>
    </row>
    <row r="1513" spans="2:19" ht="15" customHeight="1" x14ac:dyDescent="0.2">
      <c r="B1513" s="143"/>
      <c r="C1513" s="100" t="str">
        <f>IFERROR(IF(VLOOKUP(B1513,'Job Openings'!$B$5:$I$1005,2,FALSE)=0,"",VLOOKUP(B1513,'Job Openings'!$B$5:$I$1005,2,FALSE)),"")</f>
        <v/>
      </c>
      <c r="D1513" s="100" t="str">
        <f>IFERROR(IF(VLOOKUP(B1513,'Job Openings'!$B$5:$I$1005,3,FALSE)=0,"",VLOOKUP(B1513,'Job Openings'!$B$5:$I$1005,3,FALSE)),"")</f>
        <v/>
      </c>
      <c r="E1513" s="100" t="str">
        <f>IFERROR(IF(VLOOKUP(B1513,'Job Openings'!$B$5:$I$1005,5,FALSE)=0,"",VLOOKUP(B1513,'Job Openings'!$B$5:$I$1005,5,FALSE)),"")</f>
        <v/>
      </c>
      <c r="F1513" s="53"/>
      <c r="G1513" s="53"/>
      <c r="H1513" s="54"/>
      <c r="I1513" s="53"/>
      <c r="J1513" s="53"/>
      <c r="K1513" s="53"/>
      <c r="L1513" s="53"/>
      <c r="M1513" s="53"/>
      <c r="N1513" s="144"/>
      <c r="O1513" s="141"/>
      <c r="P1513" s="53"/>
      <c r="Q1513" s="53"/>
      <c r="R1513" s="53"/>
      <c r="S1513" s="89"/>
    </row>
    <row r="1514" spans="2:19" ht="15" customHeight="1" x14ac:dyDescent="0.2">
      <c r="B1514" s="143"/>
      <c r="C1514" s="100" t="str">
        <f>IFERROR(IF(VLOOKUP(B1514,'Job Openings'!$B$5:$I$1005,2,FALSE)=0,"",VLOOKUP(B1514,'Job Openings'!$B$5:$I$1005,2,FALSE)),"")</f>
        <v/>
      </c>
      <c r="D1514" s="100" t="str">
        <f>IFERROR(IF(VLOOKUP(B1514,'Job Openings'!$B$5:$I$1005,3,FALSE)=0,"",VLOOKUP(B1514,'Job Openings'!$B$5:$I$1005,3,FALSE)),"")</f>
        <v/>
      </c>
      <c r="E1514" s="100" t="str">
        <f>IFERROR(IF(VLOOKUP(B1514,'Job Openings'!$B$5:$I$1005,5,FALSE)=0,"",VLOOKUP(B1514,'Job Openings'!$B$5:$I$1005,5,FALSE)),"")</f>
        <v/>
      </c>
      <c r="F1514" s="53"/>
      <c r="G1514" s="53"/>
      <c r="H1514" s="54"/>
      <c r="I1514" s="53"/>
      <c r="J1514" s="53"/>
      <c r="K1514" s="53"/>
      <c r="L1514" s="53"/>
      <c r="M1514" s="53"/>
      <c r="N1514" s="144"/>
      <c r="O1514" s="141"/>
      <c r="P1514" s="53"/>
      <c r="Q1514" s="53"/>
      <c r="R1514" s="53"/>
      <c r="S1514" s="89"/>
    </row>
    <row r="1515" spans="2:19" ht="15" customHeight="1" x14ac:dyDescent="0.2">
      <c r="B1515" s="143"/>
      <c r="C1515" s="100" t="str">
        <f>IFERROR(IF(VLOOKUP(B1515,'Job Openings'!$B$5:$I$1005,2,FALSE)=0,"",VLOOKUP(B1515,'Job Openings'!$B$5:$I$1005,2,FALSE)),"")</f>
        <v/>
      </c>
      <c r="D1515" s="100" t="str">
        <f>IFERROR(IF(VLOOKUP(B1515,'Job Openings'!$B$5:$I$1005,3,FALSE)=0,"",VLOOKUP(B1515,'Job Openings'!$B$5:$I$1005,3,FALSE)),"")</f>
        <v/>
      </c>
      <c r="E1515" s="100" t="str">
        <f>IFERROR(IF(VLOOKUP(B1515,'Job Openings'!$B$5:$I$1005,5,FALSE)=0,"",VLOOKUP(B1515,'Job Openings'!$B$5:$I$1005,5,FALSE)),"")</f>
        <v/>
      </c>
      <c r="F1515" s="53"/>
      <c r="G1515" s="53"/>
      <c r="H1515" s="54"/>
      <c r="I1515" s="53"/>
      <c r="J1515" s="53"/>
      <c r="K1515" s="53"/>
      <c r="L1515" s="53"/>
      <c r="M1515" s="53"/>
      <c r="N1515" s="144"/>
      <c r="O1515" s="141"/>
      <c r="P1515" s="53"/>
      <c r="Q1515" s="53"/>
      <c r="R1515" s="53"/>
      <c r="S1515" s="89"/>
    </row>
    <row r="1516" spans="2:19" ht="15" customHeight="1" x14ac:dyDescent="0.2">
      <c r="B1516" s="143"/>
      <c r="C1516" s="100" t="str">
        <f>IFERROR(IF(VLOOKUP(B1516,'Job Openings'!$B$5:$I$1005,2,FALSE)=0,"",VLOOKUP(B1516,'Job Openings'!$B$5:$I$1005,2,FALSE)),"")</f>
        <v/>
      </c>
      <c r="D1516" s="100" t="str">
        <f>IFERROR(IF(VLOOKUP(B1516,'Job Openings'!$B$5:$I$1005,3,FALSE)=0,"",VLOOKUP(B1516,'Job Openings'!$B$5:$I$1005,3,FALSE)),"")</f>
        <v/>
      </c>
      <c r="E1516" s="100" t="str">
        <f>IFERROR(IF(VLOOKUP(B1516,'Job Openings'!$B$5:$I$1005,5,FALSE)=0,"",VLOOKUP(B1516,'Job Openings'!$B$5:$I$1005,5,FALSE)),"")</f>
        <v/>
      </c>
      <c r="F1516" s="53"/>
      <c r="G1516" s="53"/>
      <c r="H1516" s="54"/>
      <c r="I1516" s="53"/>
      <c r="J1516" s="53"/>
      <c r="K1516" s="53"/>
      <c r="L1516" s="53"/>
      <c r="M1516" s="53"/>
      <c r="N1516" s="144"/>
      <c r="O1516" s="141"/>
      <c r="P1516" s="53"/>
      <c r="Q1516" s="53"/>
      <c r="R1516" s="53"/>
      <c r="S1516" s="89"/>
    </row>
    <row r="1517" spans="2:19" ht="15" customHeight="1" x14ac:dyDescent="0.2">
      <c r="B1517" s="143"/>
      <c r="C1517" s="100" t="str">
        <f>IFERROR(IF(VLOOKUP(B1517,'Job Openings'!$B$5:$I$1005,2,FALSE)=0,"",VLOOKUP(B1517,'Job Openings'!$B$5:$I$1005,2,FALSE)),"")</f>
        <v/>
      </c>
      <c r="D1517" s="100" t="str">
        <f>IFERROR(IF(VLOOKUP(B1517,'Job Openings'!$B$5:$I$1005,3,FALSE)=0,"",VLOOKUP(B1517,'Job Openings'!$B$5:$I$1005,3,FALSE)),"")</f>
        <v/>
      </c>
      <c r="E1517" s="100" t="str">
        <f>IFERROR(IF(VLOOKUP(B1517,'Job Openings'!$B$5:$I$1005,5,FALSE)=0,"",VLOOKUP(B1517,'Job Openings'!$B$5:$I$1005,5,FALSE)),"")</f>
        <v/>
      </c>
      <c r="F1517" s="53"/>
      <c r="G1517" s="53"/>
      <c r="H1517" s="54"/>
      <c r="I1517" s="53"/>
      <c r="J1517" s="53"/>
      <c r="K1517" s="53"/>
      <c r="L1517" s="53"/>
      <c r="M1517" s="53"/>
      <c r="N1517" s="144"/>
      <c r="O1517" s="141"/>
      <c r="P1517" s="53"/>
      <c r="Q1517" s="53"/>
      <c r="R1517" s="53"/>
      <c r="S1517" s="89"/>
    </row>
    <row r="1518" spans="2:19" ht="15" customHeight="1" x14ac:dyDescent="0.2">
      <c r="B1518" s="143"/>
      <c r="C1518" s="100" t="str">
        <f>IFERROR(IF(VLOOKUP(B1518,'Job Openings'!$B$5:$I$1005,2,FALSE)=0,"",VLOOKUP(B1518,'Job Openings'!$B$5:$I$1005,2,FALSE)),"")</f>
        <v/>
      </c>
      <c r="D1518" s="100" t="str">
        <f>IFERROR(IF(VLOOKUP(B1518,'Job Openings'!$B$5:$I$1005,3,FALSE)=0,"",VLOOKUP(B1518,'Job Openings'!$B$5:$I$1005,3,FALSE)),"")</f>
        <v/>
      </c>
      <c r="E1518" s="100" t="str">
        <f>IFERROR(IF(VLOOKUP(B1518,'Job Openings'!$B$5:$I$1005,5,FALSE)=0,"",VLOOKUP(B1518,'Job Openings'!$B$5:$I$1005,5,FALSE)),"")</f>
        <v/>
      </c>
      <c r="F1518" s="53"/>
      <c r="G1518" s="53"/>
      <c r="H1518" s="54"/>
      <c r="I1518" s="53"/>
      <c r="J1518" s="53"/>
      <c r="K1518" s="53"/>
      <c r="L1518" s="53"/>
      <c r="M1518" s="53"/>
      <c r="N1518" s="144"/>
      <c r="O1518" s="141"/>
      <c r="P1518" s="53"/>
      <c r="Q1518" s="53"/>
      <c r="R1518" s="53"/>
      <c r="S1518" s="89"/>
    </row>
    <row r="1519" spans="2:19" ht="15" customHeight="1" x14ac:dyDescent="0.2">
      <c r="B1519" s="143"/>
      <c r="C1519" s="100" t="str">
        <f>IFERROR(IF(VLOOKUP(B1519,'Job Openings'!$B$5:$I$1005,2,FALSE)=0,"",VLOOKUP(B1519,'Job Openings'!$B$5:$I$1005,2,FALSE)),"")</f>
        <v/>
      </c>
      <c r="D1519" s="100" t="str">
        <f>IFERROR(IF(VLOOKUP(B1519,'Job Openings'!$B$5:$I$1005,3,FALSE)=0,"",VLOOKUP(B1519,'Job Openings'!$B$5:$I$1005,3,FALSE)),"")</f>
        <v/>
      </c>
      <c r="E1519" s="100" t="str">
        <f>IFERROR(IF(VLOOKUP(B1519,'Job Openings'!$B$5:$I$1005,5,FALSE)=0,"",VLOOKUP(B1519,'Job Openings'!$B$5:$I$1005,5,FALSE)),"")</f>
        <v/>
      </c>
      <c r="F1519" s="53"/>
      <c r="G1519" s="53"/>
      <c r="H1519" s="54"/>
      <c r="I1519" s="53"/>
      <c r="J1519" s="53"/>
      <c r="K1519" s="53"/>
      <c r="L1519" s="53"/>
      <c r="M1519" s="53"/>
      <c r="N1519" s="144"/>
      <c r="O1519" s="141"/>
      <c r="P1519" s="53"/>
      <c r="Q1519" s="53"/>
      <c r="R1519" s="53"/>
      <c r="S1519" s="89"/>
    </row>
    <row r="1520" spans="2:19" ht="15" customHeight="1" x14ac:dyDescent="0.2">
      <c r="B1520" s="143"/>
      <c r="C1520" s="100" t="str">
        <f>IFERROR(IF(VLOOKUP(B1520,'Job Openings'!$B$5:$I$1005,2,FALSE)=0,"",VLOOKUP(B1520,'Job Openings'!$B$5:$I$1005,2,FALSE)),"")</f>
        <v/>
      </c>
      <c r="D1520" s="100" t="str">
        <f>IFERROR(IF(VLOOKUP(B1520,'Job Openings'!$B$5:$I$1005,3,FALSE)=0,"",VLOOKUP(B1520,'Job Openings'!$B$5:$I$1005,3,FALSE)),"")</f>
        <v/>
      </c>
      <c r="E1520" s="100" t="str">
        <f>IFERROR(IF(VLOOKUP(B1520,'Job Openings'!$B$5:$I$1005,5,FALSE)=0,"",VLOOKUP(B1520,'Job Openings'!$B$5:$I$1005,5,FALSE)),"")</f>
        <v/>
      </c>
      <c r="F1520" s="53"/>
      <c r="G1520" s="53"/>
      <c r="H1520" s="54"/>
      <c r="I1520" s="53"/>
      <c r="J1520" s="53"/>
      <c r="K1520" s="53"/>
      <c r="L1520" s="53"/>
      <c r="M1520" s="53"/>
      <c r="N1520" s="144"/>
      <c r="O1520" s="141"/>
      <c r="P1520" s="53"/>
      <c r="Q1520" s="53"/>
      <c r="R1520" s="53"/>
      <c r="S1520" s="89"/>
    </row>
    <row r="1521" spans="2:19" ht="15" customHeight="1" x14ac:dyDescent="0.2">
      <c r="B1521" s="143"/>
      <c r="C1521" s="100" t="str">
        <f>IFERROR(IF(VLOOKUP(B1521,'Job Openings'!$B$5:$I$1005,2,FALSE)=0,"",VLOOKUP(B1521,'Job Openings'!$B$5:$I$1005,2,FALSE)),"")</f>
        <v/>
      </c>
      <c r="D1521" s="100" t="str">
        <f>IFERROR(IF(VLOOKUP(B1521,'Job Openings'!$B$5:$I$1005,3,FALSE)=0,"",VLOOKUP(B1521,'Job Openings'!$B$5:$I$1005,3,FALSE)),"")</f>
        <v/>
      </c>
      <c r="E1521" s="100" t="str">
        <f>IFERROR(IF(VLOOKUP(B1521,'Job Openings'!$B$5:$I$1005,5,FALSE)=0,"",VLOOKUP(B1521,'Job Openings'!$B$5:$I$1005,5,FALSE)),"")</f>
        <v/>
      </c>
      <c r="F1521" s="53"/>
      <c r="G1521" s="53"/>
      <c r="H1521" s="54"/>
      <c r="I1521" s="53"/>
      <c r="J1521" s="53"/>
      <c r="K1521" s="53"/>
      <c r="L1521" s="53"/>
      <c r="M1521" s="53"/>
      <c r="N1521" s="144"/>
      <c r="O1521" s="141"/>
      <c r="P1521" s="53"/>
      <c r="Q1521" s="53"/>
      <c r="R1521" s="53"/>
      <c r="S1521" s="89"/>
    </row>
    <row r="1522" spans="2:19" ht="15" customHeight="1" x14ac:dyDescent="0.2">
      <c r="B1522" s="143"/>
      <c r="C1522" s="100" t="str">
        <f>IFERROR(IF(VLOOKUP(B1522,'Job Openings'!$B$5:$I$1005,2,FALSE)=0,"",VLOOKUP(B1522,'Job Openings'!$B$5:$I$1005,2,FALSE)),"")</f>
        <v/>
      </c>
      <c r="D1522" s="100" t="str">
        <f>IFERROR(IF(VLOOKUP(B1522,'Job Openings'!$B$5:$I$1005,3,FALSE)=0,"",VLOOKUP(B1522,'Job Openings'!$B$5:$I$1005,3,FALSE)),"")</f>
        <v/>
      </c>
      <c r="E1522" s="100" t="str">
        <f>IFERROR(IF(VLOOKUP(B1522,'Job Openings'!$B$5:$I$1005,5,FALSE)=0,"",VLOOKUP(B1522,'Job Openings'!$B$5:$I$1005,5,FALSE)),"")</f>
        <v/>
      </c>
      <c r="F1522" s="53"/>
      <c r="G1522" s="53"/>
      <c r="H1522" s="54"/>
      <c r="I1522" s="53"/>
      <c r="J1522" s="53"/>
      <c r="K1522" s="53"/>
      <c r="L1522" s="53"/>
      <c r="M1522" s="53"/>
      <c r="N1522" s="144"/>
      <c r="O1522" s="141"/>
      <c r="P1522" s="53"/>
      <c r="Q1522" s="53"/>
      <c r="R1522" s="53"/>
      <c r="S1522" s="89"/>
    </row>
    <row r="1523" spans="2:19" ht="15" customHeight="1" x14ac:dyDescent="0.2">
      <c r="B1523" s="143"/>
      <c r="C1523" s="100" t="str">
        <f>IFERROR(IF(VLOOKUP(B1523,'Job Openings'!$B$5:$I$1005,2,FALSE)=0,"",VLOOKUP(B1523,'Job Openings'!$B$5:$I$1005,2,FALSE)),"")</f>
        <v/>
      </c>
      <c r="D1523" s="100" t="str">
        <f>IFERROR(IF(VLOOKUP(B1523,'Job Openings'!$B$5:$I$1005,3,FALSE)=0,"",VLOOKUP(B1523,'Job Openings'!$B$5:$I$1005,3,FALSE)),"")</f>
        <v/>
      </c>
      <c r="E1523" s="100" t="str">
        <f>IFERROR(IF(VLOOKUP(B1523,'Job Openings'!$B$5:$I$1005,5,FALSE)=0,"",VLOOKUP(B1523,'Job Openings'!$B$5:$I$1005,5,FALSE)),"")</f>
        <v/>
      </c>
      <c r="F1523" s="53"/>
      <c r="G1523" s="53"/>
      <c r="H1523" s="54"/>
      <c r="I1523" s="53"/>
      <c r="J1523" s="53"/>
      <c r="K1523" s="53"/>
      <c r="L1523" s="53"/>
      <c r="M1523" s="53"/>
      <c r="N1523" s="144"/>
      <c r="O1523" s="141"/>
      <c r="P1523" s="53"/>
      <c r="Q1523" s="53"/>
      <c r="R1523" s="53"/>
      <c r="S1523" s="89"/>
    </row>
    <row r="1524" spans="2:19" ht="15" customHeight="1" x14ac:dyDescent="0.2">
      <c r="B1524" s="143"/>
      <c r="C1524" s="100" t="str">
        <f>IFERROR(IF(VLOOKUP(B1524,'Job Openings'!$B$5:$I$1005,2,FALSE)=0,"",VLOOKUP(B1524,'Job Openings'!$B$5:$I$1005,2,FALSE)),"")</f>
        <v/>
      </c>
      <c r="D1524" s="100" t="str">
        <f>IFERROR(IF(VLOOKUP(B1524,'Job Openings'!$B$5:$I$1005,3,FALSE)=0,"",VLOOKUP(B1524,'Job Openings'!$B$5:$I$1005,3,FALSE)),"")</f>
        <v/>
      </c>
      <c r="E1524" s="100" t="str">
        <f>IFERROR(IF(VLOOKUP(B1524,'Job Openings'!$B$5:$I$1005,5,FALSE)=0,"",VLOOKUP(B1524,'Job Openings'!$B$5:$I$1005,5,FALSE)),"")</f>
        <v/>
      </c>
      <c r="F1524" s="53"/>
      <c r="G1524" s="53"/>
      <c r="H1524" s="54"/>
      <c r="I1524" s="53"/>
      <c r="J1524" s="53"/>
      <c r="K1524" s="53"/>
      <c r="L1524" s="53"/>
      <c r="M1524" s="53"/>
      <c r="N1524" s="144"/>
      <c r="O1524" s="141"/>
      <c r="P1524" s="53"/>
      <c r="Q1524" s="53"/>
      <c r="R1524" s="53"/>
      <c r="S1524" s="89"/>
    </row>
    <row r="1525" spans="2:19" ht="15" customHeight="1" x14ac:dyDescent="0.2">
      <c r="B1525" s="143"/>
      <c r="C1525" s="100" t="str">
        <f>IFERROR(IF(VLOOKUP(B1525,'Job Openings'!$B$5:$I$1005,2,FALSE)=0,"",VLOOKUP(B1525,'Job Openings'!$B$5:$I$1005,2,FALSE)),"")</f>
        <v/>
      </c>
      <c r="D1525" s="100" t="str">
        <f>IFERROR(IF(VLOOKUP(B1525,'Job Openings'!$B$5:$I$1005,3,FALSE)=0,"",VLOOKUP(B1525,'Job Openings'!$B$5:$I$1005,3,FALSE)),"")</f>
        <v/>
      </c>
      <c r="E1525" s="100" t="str">
        <f>IFERROR(IF(VLOOKUP(B1525,'Job Openings'!$B$5:$I$1005,5,FALSE)=0,"",VLOOKUP(B1525,'Job Openings'!$B$5:$I$1005,5,FALSE)),"")</f>
        <v/>
      </c>
      <c r="F1525" s="53"/>
      <c r="G1525" s="53"/>
      <c r="H1525" s="54"/>
      <c r="I1525" s="53"/>
      <c r="J1525" s="53"/>
      <c r="K1525" s="53"/>
      <c r="L1525" s="53"/>
      <c r="M1525" s="53"/>
      <c r="N1525" s="144"/>
      <c r="O1525" s="141"/>
      <c r="P1525" s="53"/>
      <c r="Q1525" s="53"/>
      <c r="R1525" s="53"/>
      <c r="S1525" s="89"/>
    </row>
    <row r="1526" spans="2:19" ht="15" customHeight="1" x14ac:dyDescent="0.2">
      <c r="B1526" s="143"/>
      <c r="C1526" s="100" t="str">
        <f>IFERROR(IF(VLOOKUP(B1526,'Job Openings'!$B$5:$I$1005,2,FALSE)=0,"",VLOOKUP(B1526,'Job Openings'!$B$5:$I$1005,2,FALSE)),"")</f>
        <v/>
      </c>
      <c r="D1526" s="100" t="str">
        <f>IFERROR(IF(VLOOKUP(B1526,'Job Openings'!$B$5:$I$1005,3,FALSE)=0,"",VLOOKUP(B1526,'Job Openings'!$B$5:$I$1005,3,FALSE)),"")</f>
        <v/>
      </c>
      <c r="E1526" s="100" t="str">
        <f>IFERROR(IF(VLOOKUP(B1526,'Job Openings'!$B$5:$I$1005,5,FALSE)=0,"",VLOOKUP(B1526,'Job Openings'!$B$5:$I$1005,5,FALSE)),"")</f>
        <v/>
      </c>
      <c r="F1526" s="53"/>
      <c r="G1526" s="53"/>
      <c r="H1526" s="54"/>
      <c r="I1526" s="53"/>
      <c r="J1526" s="53"/>
      <c r="K1526" s="53"/>
      <c r="L1526" s="53"/>
      <c r="M1526" s="53"/>
      <c r="N1526" s="144"/>
      <c r="O1526" s="141"/>
      <c r="P1526" s="53"/>
      <c r="Q1526" s="53"/>
      <c r="R1526" s="53"/>
      <c r="S1526" s="89"/>
    </row>
    <row r="1527" spans="2:19" ht="15" customHeight="1" x14ac:dyDescent="0.2">
      <c r="B1527" s="143"/>
      <c r="C1527" s="100" t="str">
        <f>IFERROR(IF(VLOOKUP(B1527,'Job Openings'!$B$5:$I$1005,2,FALSE)=0,"",VLOOKUP(B1527,'Job Openings'!$B$5:$I$1005,2,FALSE)),"")</f>
        <v/>
      </c>
      <c r="D1527" s="100" t="str">
        <f>IFERROR(IF(VLOOKUP(B1527,'Job Openings'!$B$5:$I$1005,3,FALSE)=0,"",VLOOKUP(B1527,'Job Openings'!$B$5:$I$1005,3,FALSE)),"")</f>
        <v/>
      </c>
      <c r="E1527" s="100" t="str">
        <f>IFERROR(IF(VLOOKUP(B1527,'Job Openings'!$B$5:$I$1005,5,FALSE)=0,"",VLOOKUP(B1527,'Job Openings'!$B$5:$I$1005,5,FALSE)),"")</f>
        <v/>
      </c>
      <c r="F1527" s="53"/>
      <c r="G1527" s="53"/>
      <c r="H1527" s="54"/>
      <c r="I1527" s="53"/>
      <c r="J1527" s="53"/>
      <c r="K1527" s="53"/>
      <c r="L1527" s="53"/>
      <c r="M1527" s="53"/>
      <c r="N1527" s="144"/>
      <c r="O1527" s="141"/>
      <c r="P1527" s="53"/>
      <c r="Q1527" s="53"/>
      <c r="R1527" s="53"/>
      <c r="S1527" s="89"/>
    </row>
    <row r="1528" spans="2:19" ht="15" customHeight="1" x14ac:dyDescent="0.2">
      <c r="B1528" s="143"/>
      <c r="C1528" s="100" t="str">
        <f>IFERROR(IF(VLOOKUP(B1528,'Job Openings'!$B$5:$I$1005,2,FALSE)=0,"",VLOOKUP(B1528,'Job Openings'!$B$5:$I$1005,2,FALSE)),"")</f>
        <v/>
      </c>
      <c r="D1528" s="100" t="str">
        <f>IFERROR(IF(VLOOKUP(B1528,'Job Openings'!$B$5:$I$1005,3,FALSE)=0,"",VLOOKUP(B1528,'Job Openings'!$B$5:$I$1005,3,FALSE)),"")</f>
        <v/>
      </c>
      <c r="E1528" s="100" t="str">
        <f>IFERROR(IF(VLOOKUP(B1528,'Job Openings'!$B$5:$I$1005,5,FALSE)=0,"",VLOOKUP(B1528,'Job Openings'!$B$5:$I$1005,5,FALSE)),"")</f>
        <v/>
      </c>
      <c r="F1528" s="53"/>
      <c r="G1528" s="53"/>
      <c r="H1528" s="54"/>
      <c r="I1528" s="53"/>
      <c r="J1528" s="53"/>
      <c r="K1528" s="53"/>
      <c r="L1528" s="53"/>
      <c r="M1528" s="53"/>
      <c r="N1528" s="144"/>
      <c r="O1528" s="141"/>
      <c r="P1528" s="53"/>
      <c r="Q1528" s="53"/>
      <c r="R1528" s="53"/>
      <c r="S1528" s="89"/>
    </row>
    <row r="1529" spans="2:19" ht="15" customHeight="1" x14ac:dyDescent="0.2">
      <c r="B1529" s="143"/>
      <c r="C1529" s="100" t="str">
        <f>IFERROR(IF(VLOOKUP(B1529,'Job Openings'!$B$5:$I$1005,2,FALSE)=0,"",VLOOKUP(B1529,'Job Openings'!$B$5:$I$1005,2,FALSE)),"")</f>
        <v/>
      </c>
      <c r="D1529" s="100" t="str">
        <f>IFERROR(IF(VLOOKUP(B1529,'Job Openings'!$B$5:$I$1005,3,FALSE)=0,"",VLOOKUP(B1529,'Job Openings'!$B$5:$I$1005,3,FALSE)),"")</f>
        <v/>
      </c>
      <c r="E1529" s="100" t="str">
        <f>IFERROR(IF(VLOOKUP(B1529,'Job Openings'!$B$5:$I$1005,5,FALSE)=0,"",VLOOKUP(B1529,'Job Openings'!$B$5:$I$1005,5,FALSE)),"")</f>
        <v/>
      </c>
      <c r="F1529" s="53"/>
      <c r="G1529" s="53"/>
      <c r="H1529" s="54"/>
      <c r="I1529" s="53"/>
      <c r="J1529" s="53"/>
      <c r="K1529" s="53"/>
      <c r="L1529" s="53"/>
      <c r="M1529" s="53"/>
      <c r="N1529" s="144"/>
      <c r="O1529" s="141"/>
      <c r="P1529" s="53"/>
      <c r="Q1529" s="53"/>
      <c r="R1529" s="53"/>
      <c r="S1529" s="89"/>
    </row>
    <row r="1530" spans="2:19" ht="15" customHeight="1" x14ac:dyDescent="0.2">
      <c r="B1530" s="143"/>
      <c r="C1530" s="100" t="str">
        <f>IFERROR(IF(VLOOKUP(B1530,'Job Openings'!$B$5:$I$1005,2,FALSE)=0,"",VLOOKUP(B1530,'Job Openings'!$B$5:$I$1005,2,FALSE)),"")</f>
        <v/>
      </c>
      <c r="D1530" s="100" t="str">
        <f>IFERROR(IF(VLOOKUP(B1530,'Job Openings'!$B$5:$I$1005,3,FALSE)=0,"",VLOOKUP(B1530,'Job Openings'!$B$5:$I$1005,3,FALSE)),"")</f>
        <v/>
      </c>
      <c r="E1530" s="100" t="str">
        <f>IFERROR(IF(VLOOKUP(B1530,'Job Openings'!$B$5:$I$1005,5,FALSE)=0,"",VLOOKUP(B1530,'Job Openings'!$B$5:$I$1005,5,FALSE)),"")</f>
        <v/>
      </c>
      <c r="F1530" s="53"/>
      <c r="G1530" s="53"/>
      <c r="H1530" s="54"/>
      <c r="I1530" s="53"/>
      <c r="J1530" s="53"/>
      <c r="K1530" s="53"/>
      <c r="L1530" s="53"/>
      <c r="M1530" s="53"/>
      <c r="N1530" s="144"/>
      <c r="O1530" s="141"/>
      <c r="P1530" s="53"/>
      <c r="Q1530" s="53"/>
      <c r="R1530" s="53"/>
      <c r="S1530" s="89"/>
    </row>
    <row r="1531" spans="2:19" ht="15" customHeight="1" x14ac:dyDescent="0.2">
      <c r="B1531" s="143"/>
      <c r="C1531" s="100" t="str">
        <f>IFERROR(IF(VLOOKUP(B1531,'Job Openings'!$B$5:$I$1005,2,FALSE)=0,"",VLOOKUP(B1531,'Job Openings'!$B$5:$I$1005,2,FALSE)),"")</f>
        <v/>
      </c>
      <c r="D1531" s="100" t="str">
        <f>IFERROR(IF(VLOOKUP(B1531,'Job Openings'!$B$5:$I$1005,3,FALSE)=0,"",VLOOKUP(B1531,'Job Openings'!$B$5:$I$1005,3,FALSE)),"")</f>
        <v/>
      </c>
      <c r="E1531" s="100" t="str">
        <f>IFERROR(IF(VLOOKUP(B1531,'Job Openings'!$B$5:$I$1005,5,FALSE)=0,"",VLOOKUP(B1531,'Job Openings'!$B$5:$I$1005,5,FALSE)),"")</f>
        <v/>
      </c>
      <c r="F1531" s="53"/>
      <c r="G1531" s="53"/>
      <c r="H1531" s="54"/>
      <c r="I1531" s="53"/>
      <c r="J1531" s="53"/>
      <c r="K1531" s="53"/>
      <c r="L1531" s="53"/>
      <c r="M1531" s="53"/>
      <c r="N1531" s="144"/>
      <c r="O1531" s="141"/>
      <c r="P1531" s="53"/>
      <c r="Q1531" s="53"/>
      <c r="R1531" s="53"/>
      <c r="S1531" s="89"/>
    </row>
    <row r="1532" spans="2:19" ht="15" customHeight="1" x14ac:dyDescent="0.2">
      <c r="B1532" s="143"/>
      <c r="C1532" s="100" t="str">
        <f>IFERROR(IF(VLOOKUP(B1532,'Job Openings'!$B$5:$I$1005,2,FALSE)=0,"",VLOOKUP(B1532,'Job Openings'!$B$5:$I$1005,2,FALSE)),"")</f>
        <v/>
      </c>
      <c r="D1532" s="100" t="str">
        <f>IFERROR(IF(VLOOKUP(B1532,'Job Openings'!$B$5:$I$1005,3,FALSE)=0,"",VLOOKUP(B1532,'Job Openings'!$B$5:$I$1005,3,FALSE)),"")</f>
        <v/>
      </c>
      <c r="E1532" s="100" t="str">
        <f>IFERROR(IF(VLOOKUP(B1532,'Job Openings'!$B$5:$I$1005,5,FALSE)=0,"",VLOOKUP(B1532,'Job Openings'!$B$5:$I$1005,5,FALSE)),"")</f>
        <v/>
      </c>
      <c r="F1532" s="53"/>
      <c r="G1532" s="53"/>
      <c r="H1532" s="54"/>
      <c r="I1532" s="53"/>
      <c r="J1532" s="53"/>
      <c r="K1532" s="53"/>
      <c r="L1532" s="53"/>
      <c r="M1532" s="53"/>
      <c r="N1532" s="144"/>
      <c r="O1532" s="141"/>
      <c r="P1532" s="53"/>
      <c r="Q1532" s="53"/>
      <c r="R1532" s="53"/>
      <c r="S1532" s="89"/>
    </row>
    <row r="1533" spans="2:19" ht="15" customHeight="1" x14ac:dyDescent="0.2">
      <c r="B1533" s="143"/>
      <c r="C1533" s="100" t="str">
        <f>IFERROR(IF(VLOOKUP(B1533,'Job Openings'!$B$5:$I$1005,2,FALSE)=0,"",VLOOKUP(B1533,'Job Openings'!$B$5:$I$1005,2,FALSE)),"")</f>
        <v/>
      </c>
      <c r="D1533" s="100" t="str">
        <f>IFERROR(IF(VLOOKUP(B1533,'Job Openings'!$B$5:$I$1005,3,FALSE)=0,"",VLOOKUP(B1533,'Job Openings'!$B$5:$I$1005,3,FALSE)),"")</f>
        <v/>
      </c>
      <c r="E1533" s="100" t="str">
        <f>IFERROR(IF(VLOOKUP(B1533,'Job Openings'!$B$5:$I$1005,5,FALSE)=0,"",VLOOKUP(B1533,'Job Openings'!$B$5:$I$1005,5,FALSE)),"")</f>
        <v/>
      </c>
      <c r="F1533" s="53"/>
      <c r="G1533" s="53"/>
      <c r="H1533" s="54"/>
      <c r="I1533" s="53"/>
      <c r="J1533" s="53"/>
      <c r="K1533" s="53"/>
      <c r="L1533" s="53"/>
      <c r="M1533" s="53"/>
      <c r="N1533" s="144"/>
      <c r="O1533" s="141"/>
      <c r="P1533" s="53"/>
      <c r="Q1533" s="53"/>
      <c r="R1533" s="53"/>
      <c r="S1533" s="89"/>
    </row>
    <row r="1534" spans="2:19" ht="15" customHeight="1" x14ac:dyDescent="0.2">
      <c r="B1534" s="143"/>
      <c r="C1534" s="100" t="str">
        <f>IFERROR(IF(VLOOKUP(B1534,'Job Openings'!$B$5:$I$1005,2,FALSE)=0,"",VLOOKUP(B1534,'Job Openings'!$B$5:$I$1005,2,FALSE)),"")</f>
        <v/>
      </c>
      <c r="D1534" s="100" t="str">
        <f>IFERROR(IF(VLOOKUP(B1534,'Job Openings'!$B$5:$I$1005,3,FALSE)=0,"",VLOOKUP(B1534,'Job Openings'!$B$5:$I$1005,3,FALSE)),"")</f>
        <v/>
      </c>
      <c r="E1534" s="100" t="str">
        <f>IFERROR(IF(VLOOKUP(B1534,'Job Openings'!$B$5:$I$1005,5,FALSE)=0,"",VLOOKUP(B1534,'Job Openings'!$B$5:$I$1005,5,FALSE)),"")</f>
        <v/>
      </c>
      <c r="F1534" s="53"/>
      <c r="G1534" s="53"/>
      <c r="H1534" s="54"/>
      <c r="I1534" s="53"/>
      <c r="J1534" s="53"/>
      <c r="K1534" s="53"/>
      <c r="L1534" s="53"/>
      <c r="M1534" s="53"/>
      <c r="N1534" s="144"/>
      <c r="O1534" s="141"/>
      <c r="P1534" s="53"/>
      <c r="Q1534" s="53"/>
      <c r="R1534" s="53"/>
      <c r="S1534" s="89"/>
    </row>
    <row r="1535" spans="2:19" ht="15" customHeight="1" x14ac:dyDescent="0.2">
      <c r="B1535" s="143"/>
      <c r="C1535" s="100" t="str">
        <f>IFERROR(IF(VLOOKUP(B1535,'Job Openings'!$B$5:$I$1005,2,FALSE)=0,"",VLOOKUP(B1535,'Job Openings'!$B$5:$I$1005,2,FALSE)),"")</f>
        <v/>
      </c>
      <c r="D1535" s="100" t="str">
        <f>IFERROR(IF(VLOOKUP(B1535,'Job Openings'!$B$5:$I$1005,3,FALSE)=0,"",VLOOKUP(B1535,'Job Openings'!$B$5:$I$1005,3,FALSE)),"")</f>
        <v/>
      </c>
      <c r="E1535" s="100" t="str">
        <f>IFERROR(IF(VLOOKUP(B1535,'Job Openings'!$B$5:$I$1005,5,FALSE)=0,"",VLOOKUP(B1535,'Job Openings'!$B$5:$I$1005,5,FALSE)),"")</f>
        <v/>
      </c>
      <c r="F1535" s="53"/>
      <c r="G1535" s="53"/>
      <c r="H1535" s="54"/>
      <c r="I1535" s="53"/>
      <c r="J1535" s="53"/>
      <c r="K1535" s="53"/>
      <c r="L1535" s="53"/>
      <c r="M1535" s="53"/>
      <c r="N1535" s="144"/>
      <c r="O1535" s="141"/>
      <c r="P1535" s="53"/>
      <c r="Q1535" s="53"/>
      <c r="R1535" s="53"/>
      <c r="S1535" s="89"/>
    </row>
    <row r="1536" spans="2:19" ht="15" customHeight="1" x14ac:dyDescent="0.2">
      <c r="B1536" s="143"/>
      <c r="C1536" s="100" t="str">
        <f>IFERROR(IF(VLOOKUP(B1536,'Job Openings'!$B$5:$I$1005,2,FALSE)=0,"",VLOOKUP(B1536,'Job Openings'!$B$5:$I$1005,2,FALSE)),"")</f>
        <v/>
      </c>
      <c r="D1536" s="100" t="str">
        <f>IFERROR(IF(VLOOKUP(B1536,'Job Openings'!$B$5:$I$1005,3,FALSE)=0,"",VLOOKUP(B1536,'Job Openings'!$B$5:$I$1005,3,FALSE)),"")</f>
        <v/>
      </c>
      <c r="E1536" s="100" t="str">
        <f>IFERROR(IF(VLOOKUP(B1536,'Job Openings'!$B$5:$I$1005,5,FALSE)=0,"",VLOOKUP(B1536,'Job Openings'!$B$5:$I$1005,5,FALSE)),"")</f>
        <v/>
      </c>
      <c r="F1536" s="53"/>
      <c r="G1536" s="53"/>
      <c r="H1536" s="54"/>
      <c r="I1536" s="53"/>
      <c r="J1536" s="53"/>
      <c r="K1536" s="53"/>
      <c r="L1536" s="53"/>
      <c r="M1536" s="53"/>
      <c r="N1536" s="144"/>
      <c r="O1536" s="141"/>
      <c r="P1536" s="53"/>
      <c r="Q1536" s="53"/>
      <c r="R1536" s="53"/>
      <c r="S1536" s="89"/>
    </row>
    <row r="1537" spans="2:19" ht="15" customHeight="1" x14ac:dyDescent="0.2">
      <c r="B1537" s="143"/>
      <c r="C1537" s="100" t="str">
        <f>IFERROR(IF(VLOOKUP(B1537,'Job Openings'!$B$5:$I$1005,2,FALSE)=0,"",VLOOKUP(B1537,'Job Openings'!$B$5:$I$1005,2,FALSE)),"")</f>
        <v/>
      </c>
      <c r="D1537" s="100" t="str">
        <f>IFERROR(IF(VLOOKUP(B1537,'Job Openings'!$B$5:$I$1005,3,FALSE)=0,"",VLOOKUP(B1537,'Job Openings'!$B$5:$I$1005,3,FALSE)),"")</f>
        <v/>
      </c>
      <c r="E1537" s="100" t="str">
        <f>IFERROR(IF(VLOOKUP(B1537,'Job Openings'!$B$5:$I$1005,5,FALSE)=0,"",VLOOKUP(B1537,'Job Openings'!$B$5:$I$1005,5,FALSE)),"")</f>
        <v/>
      </c>
      <c r="F1537" s="53"/>
      <c r="G1537" s="53"/>
      <c r="H1537" s="54"/>
      <c r="I1537" s="53"/>
      <c r="J1537" s="53"/>
      <c r="K1537" s="53"/>
      <c r="L1537" s="53"/>
      <c r="M1537" s="53"/>
      <c r="N1537" s="144"/>
      <c r="O1537" s="141"/>
      <c r="P1537" s="53"/>
      <c r="Q1537" s="53"/>
      <c r="R1537" s="53"/>
      <c r="S1537" s="89"/>
    </row>
    <row r="1538" spans="2:19" ht="15" customHeight="1" x14ac:dyDescent="0.2">
      <c r="B1538" s="143"/>
      <c r="C1538" s="100" t="str">
        <f>IFERROR(IF(VLOOKUP(B1538,'Job Openings'!$B$5:$I$1005,2,FALSE)=0,"",VLOOKUP(B1538,'Job Openings'!$B$5:$I$1005,2,FALSE)),"")</f>
        <v/>
      </c>
      <c r="D1538" s="100" t="str">
        <f>IFERROR(IF(VLOOKUP(B1538,'Job Openings'!$B$5:$I$1005,3,FALSE)=0,"",VLOOKUP(B1538,'Job Openings'!$B$5:$I$1005,3,FALSE)),"")</f>
        <v/>
      </c>
      <c r="E1538" s="100" t="str">
        <f>IFERROR(IF(VLOOKUP(B1538,'Job Openings'!$B$5:$I$1005,5,FALSE)=0,"",VLOOKUP(B1538,'Job Openings'!$B$5:$I$1005,5,FALSE)),"")</f>
        <v/>
      </c>
      <c r="F1538" s="53"/>
      <c r="G1538" s="53"/>
      <c r="H1538" s="54"/>
      <c r="I1538" s="53"/>
      <c r="J1538" s="53"/>
      <c r="K1538" s="53"/>
      <c r="L1538" s="53"/>
      <c r="M1538" s="53"/>
      <c r="N1538" s="144"/>
      <c r="O1538" s="141"/>
      <c r="P1538" s="53"/>
      <c r="Q1538" s="53"/>
      <c r="R1538" s="53"/>
      <c r="S1538" s="89"/>
    </row>
    <row r="1539" spans="2:19" ht="15" customHeight="1" x14ac:dyDescent="0.2">
      <c r="B1539" s="143"/>
      <c r="C1539" s="100" t="str">
        <f>IFERROR(IF(VLOOKUP(B1539,'Job Openings'!$B$5:$I$1005,2,FALSE)=0,"",VLOOKUP(B1539,'Job Openings'!$B$5:$I$1005,2,FALSE)),"")</f>
        <v/>
      </c>
      <c r="D1539" s="100" t="str">
        <f>IFERROR(IF(VLOOKUP(B1539,'Job Openings'!$B$5:$I$1005,3,FALSE)=0,"",VLOOKUP(B1539,'Job Openings'!$B$5:$I$1005,3,FALSE)),"")</f>
        <v/>
      </c>
      <c r="E1539" s="100" t="str">
        <f>IFERROR(IF(VLOOKUP(B1539,'Job Openings'!$B$5:$I$1005,5,FALSE)=0,"",VLOOKUP(B1539,'Job Openings'!$B$5:$I$1005,5,FALSE)),"")</f>
        <v/>
      </c>
      <c r="F1539" s="53"/>
      <c r="G1539" s="53"/>
      <c r="H1539" s="54"/>
      <c r="I1539" s="53"/>
      <c r="J1539" s="53"/>
      <c r="K1539" s="53"/>
      <c r="L1539" s="53"/>
      <c r="M1539" s="53"/>
      <c r="N1539" s="144"/>
      <c r="O1539" s="141"/>
      <c r="P1539" s="53"/>
      <c r="Q1539" s="53"/>
      <c r="R1539" s="53"/>
      <c r="S1539" s="89"/>
    </row>
    <row r="1540" spans="2:19" ht="15" customHeight="1" x14ac:dyDescent="0.2">
      <c r="B1540" s="143"/>
      <c r="C1540" s="100" t="str">
        <f>IFERROR(IF(VLOOKUP(B1540,'Job Openings'!$B$5:$I$1005,2,FALSE)=0,"",VLOOKUP(B1540,'Job Openings'!$B$5:$I$1005,2,FALSE)),"")</f>
        <v/>
      </c>
      <c r="D1540" s="100" t="str">
        <f>IFERROR(IF(VLOOKUP(B1540,'Job Openings'!$B$5:$I$1005,3,FALSE)=0,"",VLOOKUP(B1540,'Job Openings'!$B$5:$I$1005,3,FALSE)),"")</f>
        <v/>
      </c>
      <c r="E1540" s="100" t="str">
        <f>IFERROR(IF(VLOOKUP(B1540,'Job Openings'!$B$5:$I$1005,5,FALSE)=0,"",VLOOKUP(B1540,'Job Openings'!$B$5:$I$1005,5,FALSE)),"")</f>
        <v/>
      </c>
      <c r="F1540" s="53"/>
      <c r="G1540" s="53"/>
      <c r="H1540" s="54"/>
      <c r="I1540" s="53"/>
      <c r="J1540" s="53"/>
      <c r="K1540" s="53"/>
      <c r="L1540" s="53"/>
      <c r="M1540" s="53"/>
      <c r="N1540" s="144"/>
      <c r="O1540" s="141"/>
      <c r="P1540" s="53"/>
      <c r="Q1540" s="53"/>
      <c r="R1540" s="53"/>
      <c r="S1540" s="89"/>
    </row>
    <row r="1541" spans="2:19" ht="15" customHeight="1" x14ac:dyDescent="0.2">
      <c r="B1541" s="143"/>
      <c r="C1541" s="100" t="str">
        <f>IFERROR(IF(VLOOKUP(B1541,'Job Openings'!$B$5:$I$1005,2,FALSE)=0,"",VLOOKUP(B1541,'Job Openings'!$B$5:$I$1005,2,FALSE)),"")</f>
        <v/>
      </c>
      <c r="D1541" s="100" t="str">
        <f>IFERROR(IF(VLOOKUP(B1541,'Job Openings'!$B$5:$I$1005,3,FALSE)=0,"",VLOOKUP(B1541,'Job Openings'!$B$5:$I$1005,3,FALSE)),"")</f>
        <v/>
      </c>
      <c r="E1541" s="100" t="str">
        <f>IFERROR(IF(VLOOKUP(B1541,'Job Openings'!$B$5:$I$1005,5,FALSE)=0,"",VLOOKUP(B1541,'Job Openings'!$B$5:$I$1005,5,FALSE)),"")</f>
        <v/>
      </c>
      <c r="F1541" s="53"/>
      <c r="G1541" s="53"/>
      <c r="H1541" s="54"/>
      <c r="I1541" s="53"/>
      <c r="J1541" s="53"/>
      <c r="K1541" s="53"/>
      <c r="L1541" s="53"/>
      <c r="M1541" s="53"/>
      <c r="N1541" s="144"/>
      <c r="O1541" s="141"/>
      <c r="P1541" s="53"/>
      <c r="Q1541" s="53"/>
      <c r="R1541" s="53"/>
      <c r="S1541" s="89"/>
    </row>
    <row r="1542" spans="2:19" ht="15" customHeight="1" x14ac:dyDescent="0.2">
      <c r="B1542" s="143"/>
      <c r="C1542" s="100" t="str">
        <f>IFERROR(IF(VLOOKUP(B1542,'Job Openings'!$B$5:$I$1005,2,FALSE)=0,"",VLOOKUP(B1542,'Job Openings'!$B$5:$I$1005,2,FALSE)),"")</f>
        <v/>
      </c>
      <c r="D1542" s="100" t="str">
        <f>IFERROR(IF(VLOOKUP(B1542,'Job Openings'!$B$5:$I$1005,3,FALSE)=0,"",VLOOKUP(B1542,'Job Openings'!$B$5:$I$1005,3,FALSE)),"")</f>
        <v/>
      </c>
      <c r="E1542" s="100" t="str">
        <f>IFERROR(IF(VLOOKUP(B1542,'Job Openings'!$B$5:$I$1005,5,FALSE)=0,"",VLOOKUP(B1542,'Job Openings'!$B$5:$I$1005,5,FALSE)),"")</f>
        <v/>
      </c>
      <c r="F1542" s="53"/>
      <c r="G1542" s="53"/>
      <c r="H1542" s="54"/>
      <c r="I1542" s="53"/>
      <c r="J1542" s="53"/>
      <c r="K1542" s="53"/>
      <c r="L1542" s="53"/>
      <c r="M1542" s="53"/>
      <c r="N1542" s="144"/>
      <c r="O1542" s="141"/>
      <c r="P1542" s="53"/>
      <c r="Q1542" s="53"/>
      <c r="R1542" s="53"/>
      <c r="S1542" s="89"/>
    </row>
    <row r="1543" spans="2:19" ht="15" customHeight="1" x14ac:dyDescent="0.2">
      <c r="B1543" s="143"/>
      <c r="C1543" s="100" t="str">
        <f>IFERROR(IF(VLOOKUP(B1543,'Job Openings'!$B$5:$I$1005,2,FALSE)=0,"",VLOOKUP(B1543,'Job Openings'!$B$5:$I$1005,2,FALSE)),"")</f>
        <v/>
      </c>
      <c r="D1543" s="100" t="str">
        <f>IFERROR(IF(VLOOKUP(B1543,'Job Openings'!$B$5:$I$1005,3,FALSE)=0,"",VLOOKUP(B1543,'Job Openings'!$B$5:$I$1005,3,FALSE)),"")</f>
        <v/>
      </c>
      <c r="E1543" s="100" t="str">
        <f>IFERROR(IF(VLOOKUP(B1543,'Job Openings'!$B$5:$I$1005,5,FALSE)=0,"",VLOOKUP(B1543,'Job Openings'!$B$5:$I$1005,5,FALSE)),"")</f>
        <v/>
      </c>
      <c r="F1543" s="53"/>
      <c r="G1543" s="53"/>
      <c r="H1543" s="54"/>
      <c r="I1543" s="53"/>
      <c r="J1543" s="53"/>
      <c r="K1543" s="53"/>
      <c r="L1543" s="53"/>
      <c r="M1543" s="53"/>
      <c r="N1543" s="144"/>
      <c r="O1543" s="141"/>
      <c r="P1543" s="53"/>
      <c r="Q1543" s="53"/>
      <c r="R1543" s="53"/>
      <c r="S1543" s="89"/>
    </row>
    <row r="1544" spans="2:19" ht="15" customHeight="1" x14ac:dyDescent="0.2">
      <c r="B1544" s="143"/>
      <c r="C1544" s="100" t="str">
        <f>IFERROR(IF(VLOOKUP(B1544,'Job Openings'!$B$5:$I$1005,2,FALSE)=0,"",VLOOKUP(B1544,'Job Openings'!$B$5:$I$1005,2,FALSE)),"")</f>
        <v/>
      </c>
      <c r="D1544" s="100" t="str">
        <f>IFERROR(IF(VLOOKUP(B1544,'Job Openings'!$B$5:$I$1005,3,FALSE)=0,"",VLOOKUP(B1544,'Job Openings'!$B$5:$I$1005,3,FALSE)),"")</f>
        <v/>
      </c>
      <c r="E1544" s="100" t="str">
        <f>IFERROR(IF(VLOOKUP(B1544,'Job Openings'!$B$5:$I$1005,5,FALSE)=0,"",VLOOKUP(B1544,'Job Openings'!$B$5:$I$1005,5,FALSE)),"")</f>
        <v/>
      </c>
      <c r="F1544" s="53"/>
      <c r="G1544" s="53"/>
      <c r="H1544" s="54"/>
      <c r="I1544" s="53"/>
      <c r="J1544" s="53"/>
      <c r="K1544" s="53"/>
      <c r="L1544" s="53"/>
      <c r="M1544" s="53"/>
      <c r="N1544" s="144"/>
      <c r="O1544" s="141"/>
      <c r="P1544" s="53"/>
      <c r="Q1544" s="53"/>
      <c r="R1544" s="53"/>
      <c r="S1544" s="89"/>
    </row>
    <row r="1545" spans="2:19" ht="15" customHeight="1" x14ac:dyDescent="0.2">
      <c r="B1545" s="143"/>
      <c r="C1545" s="100" t="str">
        <f>IFERROR(IF(VLOOKUP(B1545,'Job Openings'!$B$5:$I$1005,2,FALSE)=0,"",VLOOKUP(B1545,'Job Openings'!$B$5:$I$1005,2,FALSE)),"")</f>
        <v/>
      </c>
      <c r="D1545" s="100" t="str">
        <f>IFERROR(IF(VLOOKUP(B1545,'Job Openings'!$B$5:$I$1005,3,FALSE)=0,"",VLOOKUP(B1545,'Job Openings'!$B$5:$I$1005,3,FALSE)),"")</f>
        <v/>
      </c>
      <c r="E1545" s="100" t="str">
        <f>IFERROR(IF(VLOOKUP(B1545,'Job Openings'!$B$5:$I$1005,5,FALSE)=0,"",VLOOKUP(B1545,'Job Openings'!$B$5:$I$1005,5,FALSE)),"")</f>
        <v/>
      </c>
      <c r="F1545" s="53"/>
      <c r="G1545" s="53"/>
      <c r="H1545" s="54"/>
      <c r="I1545" s="53"/>
      <c r="J1545" s="53"/>
      <c r="K1545" s="53"/>
      <c r="L1545" s="53"/>
      <c r="M1545" s="53"/>
      <c r="N1545" s="144"/>
      <c r="O1545" s="141"/>
      <c r="P1545" s="53"/>
      <c r="Q1545" s="53"/>
      <c r="R1545" s="53"/>
      <c r="S1545" s="89"/>
    </row>
    <row r="1546" spans="2:19" ht="15" customHeight="1" x14ac:dyDescent="0.2">
      <c r="B1546" s="143"/>
      <c r="C1546" s="100" t="str">
        <f>IFERROR(IF(VLOOKUP(B1546,'Job Openings'!$B$5:$I$1005,2,FALSE)=0,"",VLOOKUP(B1546,'Job Openings'!$B$5:$I$1005,2,FALSE)),"")</f>
        <v/>
      </c>
      <c r="D1546" s="100" t="str">
        <f>IFERROR(IF(VLOOKUP(B1546,'Job Openings'!$B$5:$I$1005,3,FALSE)=0,"",VLOOKUP(B1546,'Job Openings'!$B$5:$I$1005,3,FALSE)),"")</f>
        <v/>
      </c>
      <c r="E1546" s="100" t="str">
        <f>IFERROR(IF(VLOOKUP(B1546,'Job Openings'!$B$5:$I$1005,5,FALSE)=0,"",VLOOKUP(B1546,'Job Openings'!$B$5:$I$1005,5,FALSE)),"")</f>
        <v/>
      </c>
      <c r="F1546" s="53"/>
      <c r="G1546" s="53"/>
      <c r="H1546" s="54"/>
      <c r="I1546" s="53"/>
      <c r="J1546" s="53"/>
      <c r="K1546" s="53"/>
      <c r="L1546" s="53"/>
      <c r="M1546" s="53"/>
      <c r="N1546" s="144"/>
      <c r="O1546" s="141"/>
      <c r="P1546" s="53"/>
      <c r="Q1546" s="53"/>
      <c r="R1546" s="53"/>
      <c r="S1546" s="89"/>
    </row>
    <row r="1547" spans="2:19" ht="15" customHeight="1" x14ac:dyDescent="0.2">
      <c r="B1547" s="143"/>
      <c r="C1547" s="100" t="str">
        <f>IFERROR(IF(VLOOKUP(B1547,'Job Openings'!$B$5:$I$1005,2,FALSE)=0,"",VLOOKUP(B1547,'Job Openings'!$B$5:$I$1005,2,FALSE)),"")</f>
        <v/>
      </c>
      <c r="D1547" s="100" t="str">
        <f>IFERROR(IF(VLOOKUP(B1547,'Job Openings'!$B$5:$I$1005,3,FALSE)=0,"",VLOOKUP(B1547,'Job Openings'!$B$5:$I$1005,3,FALSE)),"")</f>
        <v/>
      </c>
      <c r="E1547" s="100" t="str">
        <f>IFERROR(IF(VLOOKUP(B1547,'Job Openings'!$B$5:$I$1005,5,FALSE)=0,"",VLOOKUP(B1547,'Job Openings'!$B$5:$I$1005,5,FALSE)),"")</f>
        <v/>
      </c>
      <c r="F1547" s="53"/>
      <c r="G1547" s="53"/>
      <c r="H1547" s="54"/>
      <c r="I1547" s="53"/>
      <c r="J1547" s="53"/>
      <c r="K1547" s="53"/>
      <c r="L1547" s="53"/>
      <c r="M1547" s="53"/>
      <c r="N1547" s="144"/>
      <c r="O1547" s="141"/>
      <c r="P1547" s="53"/>
      <c r="Q1547" s="53"/>
      <c r="R1547" s="53"/>
      <c r="S1547" s="89"/>
    </row>
    <row r="1548" spans="2:19" ht="15" customHeight="1" x14ac:dyDescent="0.2">
      <c r="B1548" s="143"/>
      <c r="C1548" s="100" t="str">
        <f>IFERROR(IF(VLOOKUP(B1548,'Job Openings'!$B$5:$I$1005,2,FALSE)=0,"",VLOOKUP(B1548,'Job Openings'!$B$5:$I$1005,2,FALSE)),"")</f>
        <v/>
      </c>
      <c r="D1548" s="100" t="str">
        <f>IFERROR(IF(VLOOKUP(B1548,'Job Openings'!$B$5:$I$1005,3,FALSE)=0,"",VLOOKUP(B1548,'Job Openings'!$B$5:$I$1005,3,FALSE)),"")</f>
        <v/>
      </c>
      <c r="E1548" s="100" t="str">
        <f>IFERROR(IF(VLOOKUP(B1548,'Job Openings'!$B$5:$I$1005,5,FALSE)=0,"",VLOOKUP(B1548,'Job Openings'!$B$5:$I$1005,5,FALSE)),"")</f>
        <v/>
      </c>
      <c r="F1548" s="53"/>
      <c r="G1548" s="53"/>
      <c r="H1548" s="54"/>
      <c r="I1548" s="53"/>
      <c r="J1548" s="53"/>
      <c r="K1548" s="53"/>
      <c r="L1548" s="53"/>
      <c r="M1548" s="53"/>
      <c r="N1548" s="144"/>
      <c r="O1548" s="141"/>
      <c r="P1548" s="53"/>
      <c r="Q1548" s="53"/>
      <c r="R1548" s="53"/>
      <c r="S1548" s="89"/>
    </row>
    <row r="1549" spans="2:19" ht="15" customHeight="1" x14ac:dyDescent="0.2">
      <c r="B1549" s="143"/>
      <c r="C1549" s="100" t="str">
        <f>IFERROR(IF(VLOOKUP(B1549,'Job Openings'!$B$5:$I$1005,2,FALSE)=0,"",VLOOKUP(B1549,'Job Openings'!$B$5:$I$1005,2,FALSE)),"")</f>
        <v/>
      </c>
      <c r="D1549" s="100" t="str">
        <f>IFERROR(IF(VLOOKUP(B1549,'Job Openings'!$B$5:$I$1005,3,FALSE)=0,"",VLOOKUP(B1549,'Job Openings'!$B$5:$I$1005,3,FALSE)),"")</f>
        <v/>
      </c>
      <c r="E1549" s="100" t="str">
        <f>IFERROR(IF(VLOOKUP(B1549,'Job Openings'!$B$5:$I$1005,5,FALSE)=0,"",VLOOKUP(B1549,'Job Openings'!$B$5:$I$1005,5,FALSE)),"")</f>
        <v/>
      </c>
      <c r="F1549" s="53"/>
      <c r="G1549" s="53"/>
      <c r="H1549" s="54"/>
      <c r="I1549" s="53"/>
      <c r="J1549" s="53"/>
      <c r="K1549" s="53"/>
      <c r="L1549" s="53"/>
      <c r="M1549" s="53"/>
      <c r="N1549" s="144"/>
      <c r="O1549" s="141"/>
      <c r="P1549" s="53"/>
      <c r="Q1549" s="53"/>
      <c r="R1549" s="53"/>
      <c r="S1549" s="89"/>
    </row>
    <row r="1550" spans="2:19" ht="15" customHeight="1" x14ac:dyDescent="0.2">
      <c r="B1550" s="143"/>
      <c r="C1550" s="100" t="str">
        <f>IFERROR(IF(VLOOKUP(B1550,'Job Openings'!$B$5:$I$1005,2,FALSE)=0,"",VLOOKUP(B1550,'Job Openings'!$B$5:$I$1005,2,FALSE)),"")</f>
        <v/>
      </c>
      <c r="D1550" s="100" t="str">
        <f>IFERROR(IF(VLOOKUP(B1550,'Job Openings'!$B$5:$I$1005,3,FALSE)=0,"",VLOOKUP(B1550,'Job Openings'!$B$5:$I$1005,3,FALSE)),"")</f>
        <v/>
      </c>
      <c r="E1550" s="100" t="str">
        <f>IFERROR(IF(VLOOKUP(B1550,'Job Openings'!$B$5:$I$1005,5,FALSE)=0,"",VLOOKUP(B1550,'Job Openings'!$B$5:$I$1005,5,FALSE)),"")</f>
        <v/>
      </c>
      <c r="F1550" s="53"/>
      <c r="G1550" s="53"/>
      <c r="H1550" s="54"/>
      <c r="I1550" s="53"/>
      <c r="J1550" s="53"/>
      <c r="K1550" s="53"/>
      <c r="L1550" s="53"/>
      <c r="M1550" s="53"/>
      <c r="N1550" s="144"/>
      <c r="O1550" s="141"/>
      <c r="P1550" s="53"/>
      <c r="Q1550" s="53"/>
      <c r="R1550" s="53"/>
      <c r="S1550" s="89"/>
    </row>
    <row r="1551" spans="2:19" ht="15" customHeight="1" x14ac:dyDescent="0.2">
      <c r="B1551" s="143"/>
      <c r="C1551" s="100" t="str">
        <f>IFERROR(IF(VLOOKUP(B1551,'Job Openings'!$B$5:$I$1005,2,FALSE)=0,"",VLOOKUP(B1551,'Job Openings'!$B$5:$I$1005,2,FALSE)),"")</f>
        <v/>
      </c>
      <c r="D1551" s="100" t="str">
        <f>IFERROR(IF(VLOOKUP(B1551,'Job Openings'!$B$5:$I$1005,3,FALSE)=0,"",VLOOKUP(B1551,'Job Openings'!$B$5:$I$1005,3,FALSE)),"")</f>
        <v/>
      </c>
      <c r="E1551" s="100" t="str">
        <f>IFERROR(IF(VLOOKUP(B1551,'Job Openings'!$B$5:$I$1005,5,FALSE)=0,"",VLOOKUP(B1551,'Job Openings'!$B$5:$I$1005,5,FALSE)),"")</f>
        <v/>
      </c>
      <c r="F1551" s="53"/>
      <c r="G1551" s="53"/>
      <c r="H1551" s="54"/>
      <c r="I1551" s="53"/>
      <c r="J1551" s="53"/>
      <c r="K1551" s="53"/>
      <c r="L1551" s="53"/>
      <c r="M1551" s="53"/>
      <c r="N1551" s="144"/>
      <c r="O1551" s="141"/>
      <c r="P1551" s="53"/>
      <c r="Q1551" s="53"/>
      <c r="R1551" s="53"/>
      <c r="S1551" s="89"/>
    </row>
    <row r="1552" spans="2:19" ht="15" customHeight="1" x14ac:dyDescent="0.2">
      <c r="B1552" s="143"/>
      <c r="C1552" s="100" t="str">
        <f>IFERROR(IF(VLOOKUP(B1552,'Job Openings'!$B$5:$I$1005,2,FALSE)=0,"",VLOOKUP(B1552,'Job Openings'!$B$5:$I$1005,2,FALSE)),"")</f>
        <v/>
      </c>
      <c r="D1552" s="100" t="str">
        <f>IFERROR(IF(VLOOKUP(B1552,'Job Openings'!$B$5:$I$1005,3,FALSE)=0,"",VLOOKUP(B1552,'Job Openings'!$B$5:$I$1005,3,FALSE)),"")</f>
        <v/>
      </c>
      <c r="E1552" s="100" t="str">
        <f>IFERROR(IF(VLOOKUP(B1552,'Job Openings'!$B$5:$I$1005,5,FALSE)=0,"",VLOOKUP(B1552,'Job Openings'!$B$5:$I$1005,5,FALSE)),"")</f>
        <v/>
      </c>
      <c r="F1552" s="53"/>
      <c r="G1552" s="53"/>
      <c r="H1552" s="54"/>
      <c r="I1552" s="53"/>
      <c r="J1552" s="53"/>
      <c r="K1552" s="53"/>
      <c r="L1552" s="53"/>
      <c r="M1552" s="53"/>
      <c r="N1552" s="144"/>
      <c r="O1552" s="141"/>
      <c r="P1552" s="53"/>
      <c r="Q1552" s="53"/>
      <c r="R1552" s="53"/>
      <c r="S1552" s="89"/>
    </row>
    <row r="1553" spans="2:19" ht="15" customHeight="1" x14ac:dyDescent="0.2">
      <c r="B1553" s="143"/>
      <c r="C1553" s="100" t="str">
        <f>IFERROR(IF(VLOOKUP(B1553,'Job Openings'!$B$5:$I$1005,2,FALSE)=0,"",VLOOKUP(B1553,'Job Openings'!$B$5:$I$1005,2,FALSE)),"")</f>
        <v/>
      </c>
      <c r="D1553" s="100" t="str">
        <f>IFERROR(IF(VLOOKUP(B1553,'Job Openings'!$B$5:$I$1005,3,FALSE)=0,"",VLOOKUP(B1553,'Job Openings'!$B$5:$I$1005,3,FALSE)),"")</f>
        <v/>
      </c>
      <c r="E1553" s="100" t="str">
        <f>IFERROR(IF(VLOOKUP(B1553,'Job Openings'!$B$5:$I$1005,5,FALSE)=0,"",VLOOKUP(B1553,'Job Openings'!$B$5:$I$1005,5,FALSE)),"")</f>
        <v/>
      </c>
      <c r="F1553" s="53"/>
      <c r="G1553" s="53"/>
      <c r="H1553" s="54"/>
      <c r="I1553" s="53"/>
      <c r="J1553" s="53"/>
      <c r="K1553" s="53"/>
      <c r="L1553" s="53"/>
      <c r="M1553" s="53"/>
      <c r="N1553" s="144"/>
      <c r="O1553" s="141"/>
      <c r="P1553" s="53"/>
      <c r="Q1553" s="53"/>
      <c r="R1553" s="53"/>
      <c r="S1553" s="89"/>
    </row>
    <row r="1554" spans="2:19" ht="15" customHeight="1" x14ac:dyDescent="0.2">
      <c r="B1554" s="143"/>
      <c r="C1554" s="100" t="str">
        <f>IFERROR(IF(VLOOKUP(B1554,'Job Openings'!$B$5:$I$1005,2,FALSE)=0,"",VLOOKUP(B1554,'Job Openings'!$B$5:$I$1005,2,FALSE)),"")</f>
        <v/>
      </c>
      <c r="D1554" s="100" t="str">
        <f>IFERROR(IF(VLOOKUP(B1554,'Job Openings'!$B$5:$I$1005,3,FALSE)=0,"",VLOOKUP(B1554,'Job Openings'!$B$5:$I$1005,3,FALSE)),"")</f>
        <v/>
      </c>
      <c r="E1554" s="100" t="str">
        <f>IFERROR(IF(VLOOKUP(B1554,'Job Openings'!$B$5:$I$1005,5,FALSE)=0,"",VLOOKUP(B1554,'Job Openings'!$B$5:$I$1005,5,FALSE)),"")</f>
        <v/>
      </c>
      <c r="F1554" s="53"/>
      <c r="G1554" s="53"/>
      <c r="H1554" s="54"/>
      <c r="I1554" s="53"/>
      <c r="J1554" s="53"/>
      <c r="K1554" s="53"/>
      <c r="L1554" s="53"/>
      <c r="M1554" s="53"/>
      <c r="N1554" s="144"/>
      <c r="O1554" s="141"/>
      <c r="P1554" s="53"/>
      <c r="Q1554" s="53"/>
      <c r="R1554" s="53"/>
      <c r="S1554" s="89"/>
    </row>
    <row r="1555" spans="2:19" ht="15" customHeight="1" x14ac:dyDescent="0.2">
      <c r="B1555" s="143"/>
      <c r="C1555" s="100" t="str">
        <f>IFERROR(IF(VLOOKUP(B1555,'Job Openings'!$B$5:$I$1005,2,FALSE)=0,"",VLOOKUP(B1555,'Job Openings'!$B$5:$I$1005,2,FALSE)),"")</f>
        <v/>
      </c>
      <c r="D1555" s="100" t="str">
        <f>IFERROR(IF(VLOOKUP(B1555,'Job Openings'!$B$5:$I$1005,3,FALSE)=0,"",VLOOKUP(B1555,'Job Openings'!$B$5:$I$1005,3,FALSE)),"")</f>
        <v/>
      </c>
      <c r="E1555" s="100" t="str">
        <f>IFERROR(IF(VLOOKUP(B1555,'Job Openings'!$B$5:$I$1005,5,FALSE)=0,"",VLOOKUP(B1555,'Job Openings'!$B$5:$I$1005,5,FALSE)),"")</f>
        <v/>
      </c>
      <c r="F1555" s="53"/>
      <c r="G1555" s="53"/>
      <c r="H1555" s="54"/>
      <c r="I1555" s="53"/>
      <c r="J1555" s="53"/>
      <c r="K1555" s="53"/>
      <c r="L1555" s="53"/>
      <c r="M1555" s="53"/>
      <c r="N1555" s="144"/>
      <c r="O1555" s="141"/>
      <c r="P1555" s="53"/>
      <c r="Q1555" s="53"/>
      <c r="R1555" s="53"/>
      <c r="S1555" s="89"/>
    </row>
    <row r="1556" spans="2:19" ht="15" customHeight="1" x14ac:dyDescent="0.2">
      <c r="B1556" s="143"/>
      <c r="C1556" s="100" t="str">
        <f>IFERROR(IF(VLOOKUP(B1556,'Job Openings'!$B$5:$I$1005,2,FALSE)=0,"",VLOOKUP(B1556,'Job Openings'!$B$5:$I$1005,2,FALSE)),"")</f>
        <v/>
      </c>
      <c r="D1556" s="100" t="str">
        <f>IFERROR(IF(VLOOKUP(B1556,'Job Openings'!$B$5:$I$1005,3,FALSE)=0,"",VLOOKUP(B1556,'Job Openings'!$B$5:$I$1005,3,FALSE)),"")</f>
        <v/>
      </c>
      <c r="E1556" s="100" t="str">
        <f>IFERROR(IF(VLOOKUP(B1556,'Job Openings'!$B$5:$I$1005,5,FALSE)=0,"",VLOOKUP(B1556,'Job Openings'!$B$5:$I$1005,5,FALSE)),"")</f>
        <v/>
      </c>
      <c r="F1556" s="53"/>
      <c r="G1556" s="53"/>
      <c r="H1556" s="54"/>
      <c r="I1556" s="53"/>
      <c r="J1556" s="53"/>
      <c r="K1556" s="53"/>
      <c r="L1556" s="53"/>
      <c r="M1556" s="53"/>
      <c r="N1556" s="144"/>
      <c r="O1556" s="141"/>
      <c r="P1556" s="53"/>
      <c r="Q1556" s="53"/>
      <c r="R1556" s="53"/>
      <c r="S1556" s="89"/>
    </row>
    <row r="1557" spans="2:19" ht="15" customHeight="1" x14ac:dyDescent="0.2">
      <c r="B1557" s="143"/>
      <c r="C1557" s="100" t="str">
        <f>IFERROR(IF(VLOOKUP(B1557,'Job Openings'!$B$5:$I$1005,2,FALSE)=0,"",VLOOKUP(B1557,'Job Openings'!$B$5:$I$1005,2,FALSE)),"")</f>
        <v/>
      </c>
      <c r="D1557" s="100" t="str">
        <f>IFERROR(IF(VLOOKUP(B1557,'Job Openings'!$B$5:$I$1005,3,FALSE)=0,"",VLOOKUP(B1557,'Job Openings'!$B$5:$I$1005,3,FALSE)),"")</f>
        <v/>
      </c>
      <c r="E1557" s="100" t="str">
        <f>IFERROR(IF(VLOOKUP(B1557,'Job Openings'!$B$5:$I$1005,5,FALSE)=0,"",VLOOKUP(B1557,'Job Openings'!$B$5:$I$1005,5,FALSE)),"")</f>
        <v/>
      </c>
      <c r="F1557" s="53"/>
      <c r="G1557" s="53"/>
      <c r="H1557" s="54"/>
      <c r="I1557" s="53"/>
      <c r="J1557" s="53"/>
      <c r="K1557" s="53"/>
      <c r="L1557" s="53"/>
      <c r="M1557" s="53"/>
      <c r="N1557" s="144"/>
      <c r="O1557" s="141"/>
      <c r="P1557" s="53"/>
      <c r="Q1557" s="53"/>
      <c r="R1557" s="53"/>
      <c r="S1557" s="89"/>
    </row>
    <row r="1558" spans="2:19" ht="15" customHeight="1" x14ac:dyDescent="0.2">
      <c r="B1558" s="143"/>
      <c r="C1558" s="100" t="str">
        <f>IFERROR(IF(VLOOKUP(B1558,'Job Openings'!$B$5:$I$1005,2,FALSE)=0,"",VLOOKUP(B1558,'Job Openings'!$B$5:$I$1005,2,FALSE)),"")</f>
        <v/>
      </c>
      <c r="D1558" s="100" t="str">
        <f>IFERROR(IF(VLOOKUP(B1558,'Job Openings'!$B$5:$I$1005,3,FALSE)=0,"",VLOOKUP(B1558,'Job Openings'!$B$5:$I$1005,3,FALSE)),"")</f>
        <v/>
      </c>
      <c r="E1558" s="100" t="str">
        <f>IFERROR(IF(VLOOKUP(B1558,'Job Openings'!$B$5:$I$1005,5,FALSE)=0,"",VLOOKUP(B1558,'Job Openings'!$B$5:$I$1005,5,FALSE)),"")</f>
        <v/>
      </c>
      <c r="F1558" s="53"/>
      <c r="G1558" s="53"/>
      <c r="H1558" s="54"/>
      <c r="I1558" s="53"/>
      <c r="J1558" s="53"/>
      <c r="K1558" s="53"/>
      <c r="L1558" s="53"/>
      <c r="M1558" s="53"/>
      <c r="N1558" s="144"/>
      <c r="O1558" s="141"/>
      <c r="P1558" s="53"/>
      <c r="Q1558" s="53"/>
      <c r="R1558" s="53"/>
      <c r="S1558" s="89"/>
    </row>
    <row r="1559" spans="2:19" ht="15" customHeight="1" x14ac:dyDescent="0.2">
      <c r="B1559" s="143"/>
      <c r="C1559" s="100" t="str">
        <f>IFERROR(IF(VLOOKUP(B1559,'Job Openings'!$B$5:$I$1005,2,FALSE)=0,"",VLOOKUP(B1559,'Job Openings'!$B$5:$I$1005,2,FALSE)),"")</f>
        <v/>
      </c>
      <c r="D1559" s="100" t="str">
        <f>IFERROR(IF(VLOOKUP(B1559,'Job Openings'!$B$5:$I$1005,3,FALSE)=0,"",VLOOKUP(B1559,'Job Openings'!$B$5:$I$1005,3,FALSE)),"")</f>
        <v/>
      </c>
      <c r="E1559" s="100" t="str">
        <f>IFERROR(IF(VLOOKUP(B1559,'Job Openings'!$B$5:$I$1005,5,FALSE)=0,"",VLOOKUP(B1559,'Job Openings'!$B$5:$I$1005,5,FALSE)),"")</f>
        <v/>
      </c>
      <c r="F1559" s="53"/>
      <c r="G1559" s="53"/>
      <c r="H1559" s="54"/>
      <c r="I1559" s="53"/>
      <c r="J1559" s="53"/>
      <c r="K1559" s="53"/>
      <c r="L1559" s="53"/>
      <c r="M1559" s="53"/>
      <c r="N1559" s="144"/>
      <c r="O1559" s="141"/>
      <c r="P1559" s="53"/>
      <c r="Q1559" s="53"/>
      <c r="R1559" s="53"/>
      <c r="S1559" s="89"/>
    </row>
    <row r="1560" spans="2:19" ht="15" customHeight="1" x14ac:dyDescent="0.2">
      <c r="B1560" s="143"/>
      <c r="C1560" s="100" t="str">
        <f>IFERROR(IF(VLOOKUP(B1560,'Job Openings'!$B$5:$I$1005,2,FALSE)=0,"",VLOOKUP(B1560,'Job Openings'!$B$5:$I$1005,2,FALSE)),"")</f>
        <v/>
      </c>
      <c r="D1560" s="100" t="str">
        <f>IFERROR(IF(VLOOKUP(B1560,'Job Openings'!$B$5:$I$1005,3,FALSE)=0,"",VLOOKUP(B1560,'Job Openings'!$B$5:$I$1005,3,FALSE)),"")</f>
        <v/>
      </c>
      <c r="E1560" s="100" t="str">
        <f>IFERROR(IF(VLOOKUP(B1560,'Job Openings'!$B$5:$I$1005,5,FALSE)=0,"",VLOOKUP(B1560,'Job Openings'!$B$5:$I$1005,5,FALSE)),"")</f>
        <v/>
      </c>
      <c r="F1560" s="53"/>
      <c r="G1560" s="53"/>
      <c r="H1560" s="54"/>
      <c r="I1560" s="53"/>
      <c r="J1560" s="53"/>
      <c r="K1560" s="53"/>
      <c r="L1560" s="53"/>
      <c r="M1560" s="53"/>
      <c r="N1560" s="144"/>
      <c r="O1560" s="141"/>
      <c r="P1560" s="53"/>
      <c r="Q1560" s="53"/>
      <c r="R1560" s="53"/>
      <c r="S1560" s="89"/>
    </row>
    <row r="1561" spans="2:19" ht="15" customHeight="1" x14ac:dyDescent="0.2">
      <c r="B1561" s="143"/>
      <c r="C1561" s="100" t="str">
        <f>IFERROR(IF(VLOOKUP(B1561,'Job Openings'!$B$5:$I$1005,2,FALSE)=0,"",VLOOKUP(B1561,'Job Openings'!$B$5:$I$1005,2,FALSE)),"")</f>
        <v/>
      </c>
      <c r="D1561" s="100" t="str">
        <f>IFERROR(IF(VLOOKUP(B1561,'Job Openings'!$B$5:$I$1005,3,FALSE)=0,"",VLOOKUP(B1561,'Job Openings'!$B$5:$I$1005,3,FALSE)),"")</f>
        <v/>
      </c>
      <c r="E1561" s="100" t="str">
        <f>IFERROR(IF(VLOOKUP(B1561,'Job Openings'!$B$5:$I$1005,5,FALSE)=0,"",VLOOKUP(B1561,'Job Openings'!$B$5:$I$1005,5,FALSE)),"")</f>
        <v/>
      </c>
      <c r="F1561" s="53"/>
      <c r="G1561" s="53"/>
      <c r="H1561" s="54"/>
      <c r="I1561" s="53"/>
      <c r="J1561" s="53"/>
      <c r="K1561" s="53"/>
      <c r="L1561" s="53"/>
      <c r="M1561" s="53"/>
      <c r="N1561" s="144"/>
      <c r="O1561" s="141"/>
      <c r="P1561" s="53"/>
      <c r="Q1561" s="53"/>
      <c r="R1561" s="53"/>
      <c r="S1561" s="89"/>
    </row>
    <row r="1562" spans="2:19" ht="15" customHeight="1" x14ac:dyDescent="0.2">
      <c r="B1562" s="143"/>
      <c r="C1562" s="100" t="str">
        <f>IFERROR(IF(VLOOKUP(B1562,'Job Openings'!$B$5:$I$1005,2,FALSE)=0,"",VLOOKUP(B1562,'Job Openings'!$B$5:$I$1005,2,FALSE)),"")</f>
        <v/>
      </c>
      <c r="D1562" s="100" t="str">
        <f>IFERROR(IF(VLOOKUP(B1562,'Job Openings'!$B$5:$I$1005,3,FALSE)=0,"",VLOOKUP(B1562,'Job Openings'!$B$5:$I$1005,3,FALSE)),"")</f>
        <v/>
      </c>
      <c r="E1562" s="100" t="str">
        <f>IFERROR(IF(VLOOKUP(B1562,'Job Openings'!$B$5:$I$1005,5,FALSE)=0,"",VLOOKUP(B1562,'Job Openings'!$B$5:$I$1005,5,FALSE)),"")</f>
        <v/>
      </c>
      <c r="F1562" s="53"/>
      <c r="G1562" s="53"/>
      <c r="H1562" s="54"/>
      <c r="I1562" s="53"/>
      <c r="J1562" s="53"/>
      <c r="K1562" s="53"/>
      <c r="L1562" s="53"/>
      <c r="M1562" s="53"/>
      <c r="N1562" s="144"/>
      <c r="O1562" s="141"/>
      <c r="P1562" s="53"/>
      <c r="Q1562" s="53"/>
      <c r="R1562" s="53"/>
      <c r="S1562" s="89"/>
    </row>
    <row r="1563" spans="2:19" ht="15" customHeight="1" x14ac:dyDescent="0.2">
      <c r="B1563" s="143"/>
      <c r="C1563" s="100" t="str">
        <f>IFERROR(IF(VLOOKUP(B1563,'Job Openings'!$B$5:$I$1005,2,FALSE)=0,"",VLOOKUP(B1563,'Job Openings'!$B$5:$I$1005,2,FALSE)),"")</f>
        <v/>
      </c>
      <c r="D1563" s="100" t="str">
        <f>IFERROR(IF(VLOOKUP(B1563,'Job Openings'!$B$5:$I$1005,3,FALSE)=0,"",VLOOKUP(B1563,'Job Openings'!$B$5:$I$1005,3,FALSE)),"")</f>
        <v/>
      </c>
      <c r="E1563" s="100" t="str">
        <f>IFERROR(IF(VLOOKUP(B1563,'Job Openings'!$B$5:$I$1005,5,FALSE)=0,"",VLOOKUP(B1563,'Job Openings'!$B$5:$I$1005,5,FALSE)),"")</f>
        <v/>
      </c>
      <c r="F1563" s="53"/>
      <c r="G1563" s="53"/>
      <c r="H1563" s="54"/>
      <c r="I1563" s="53"/>
      <c r="J1563" s="53"/>
      <c r="K1563" s="53"/>
      <c r="L1563" s="53"/>
      <c r="M1563" s="53"/>
      <c r="N1563" s="144"/>
      <c r="O1563" s="141"/>
      <c r="P1563" s="53"/>
      <c r="Q1563" s="53"/>
      <c r="R1563" s="53"/>
      <c r="S1563" s="89"/>
    </row>
    <row r="1564" spans="2:19" ht="15" customHeight="1" x14ac:dyDescent="0.2">
      <c r="B1564" s="143"/>
      <c r="C1564" s="100" t="str">
        <f>IFERROR(IF(VLOOKUP(B1564,'Job Openings'!$B$5:$I$1005,2,FALSE)=0,"",VLOOKUP(B1564,'Job Openings'!$B$5:$I$1005,2,FALSE)),"")</f>
        <v/>
      </c>
      <c r="D1564" s="100" t="str">
        <f>IFERROR(IF(VLOOKUP(B1564,'Job Openings'!$B$5:$I$1005,3,FALSE)=0,"",VLOOKUP(B1564,'Job Openings'!$B$5:$I$1005,3,FALSE)),"")</f>
        <v/>
      </c>
      <c r="E1564" s="100" t="str">
        <f>IFERROR(IF(VLOOKUP(B1564,'Job Openings'!$B$5:$I$1005,5,FALSE)=0,"",VLOOKUP(B1564,'Job Openings'!$B$5:$I$1005,5,FALSE)),"")</f>
        <v/>
      </c>
      <c r="F1564" s="53"/>
      <c r="G1564" s="53"/>
      <c r="H1564" s="54"/>
      <c r="I1564" s="53"/>
      <c r="J1564" s="53"/>
      <c r="K1564" s="53"/>
      <c r="L1564" s="53"/>
      <c r="M1564" s="53"/>
      <c r="N1564" s="144"/>
      <c r="O1564" s="141"/>
      <c r="P1564" s="53"/>
      <c r="Q1564" s="53"/>
      <c r="R1564" s="53"/>
      <c r="S1564" s="89"/>
    </row>
    <row r="1565" spans="2:19" ht="15" customHeight="1" x14ac:dyDescent="0.2">
      <c r="B1565" s="143"/>
      <c r="C1565" s="100" t="str">
        <f>IFERROR(IF(VLOOKUP(B1565,'Job Openings'!$B$5:$I$1005,2,FALSE)=0,"",VLOOKUP(B1565,'Job Openings'!$B$5:$I$1005,2,FALSE)),"")</f>
        <v/>
      </c>
      <c r="D1565" s="100" t="str">
        <f>IFERROR(IF(VLOOKUP(B1565,'Job Openings'!$B$5:$I$1005,3,FALSE)=0,"",VLOOKUP(B1565,'Job Openings'!$B$5:$I$1005,3,FALSE)),"")</f>
        <v/>
      </c>
      <c r="E1565" s="100" t="str">
        <f>IFERROR(IF(VLOOKUP(B1565,'Job Openings'!$B$5:$I$1005,5,FALSE)=0,"",VLOOKUP(B1565,'Job Openings'!$B$5:$I$1005,5,FALSE)),"")</f>
        <v/>
      </c>
      <c r="F1565" s="53"/>
      <c r="G1565" s="53"/>
      <c r="H1565" s="54"/>
      <c r="I1565" s="53"/>
      <c r="J1565" s="53"/>
      <c r="K1565" s="53"/>
      <c r="L1565" s="53"/>
      <c r="M1565" s="53"/>
      <c r="N1565" s="144"/>
      <c r="O1565" s="141"/>
      <c r="P1565" s="53"/>
      <c r="Q1565" s="53"/>
      <c r="R1565" s="53"/>
      <c r="S1565" s="89"/>
    </row>
    <row r="1566" spans="2:19" ht="15" customHeight="1" x14ac:dyDescent="0.2">
      <c r="B1566" s="143"/>
      <c r="C1566" s="100" t="str">
        <f>IFERROR(IF(VLOOKUP(B1566,'Job Openings'!$B$5:$I$1005,2,FALSE)=0,"",VLOOKUP(B1566,'Job Openings'!$B$5:$I$1005,2,FALSE)),"")</f>
        <v/>
      </c>
      <c r="D1566" s="100" t="str">
        <f>IFERROR(IF(VLOOKUP(B1566,'Job Openings'!$B$5:$I$1005,3,FALSE)=0,"",VLOOKUP(B1566,'Job Openings'!$B$5:$I$1005,3,FALSE)),"")</f>
        <v/>
      </c>
      <c r="E1566" s="100" t="str">
        <f>IFERROR(IF(VLOOKUP(B1566,'Job Openings'!$B$5:$I$1005,5,FALSE)=0,"",VLOOKUP(B1566,'Job Openings'!$B$5:$I$1005,5,FALSE)),"")</f>
        <v/>
      </c>
      <c r="F1566" s="53"/>
      <c r="G1566" s="53"/>
      <c r="H1566" s="54"/>
      <c r="I1566" s="53"/>
      <c r="J1566" s="53"/>
      <c r="K1566" s="53"/>
      <c r="L1566" s="53"/>
      <c r="M1566" s="53"/>
      <c r="N1566" s="144"/>
      <c r="O1566" s="141"/>
      <c r="P1566" s="53"/>
      <c r="Q1566" s="53"/>
      <c r="R1566" s="53"/>
      <c r="S1566" s="89"/>
    </row>
    <row r="1567" spans="2:19" ht="15" customHeight="1" x14ac:dyDescent="0.2">
      <c r="B1567" s="143"/>
      <c r="C1567" s="100" t="str">
        <f>IFERROR(IF(VLOOKUP(B1567,'Job Openings'!$B$5:$I$1005,2,FALSE)=0,"",VLOOKUP(B1567,'Job Openings'!$B$5:$I$1005,2,FALSE)),"")</f>
        <v/>
      </c>
      <c r="D1567" s="100" t="str">
        <f>IFERROR(IF(VLOOKUP(B1567,'Job Openings'!$B$5:$I$1005,3,FALSE)=0,"",VLOOKUP(B1567,'Job Openings'!$B$5:$I$1005,3,FALSE)),"")</f>
        <v/>
      </c>
      <c r="E1567" s="100" t="str">
        <f>IFERROR(IF(VLOOKUP(B1567,'Job Openings'!$B$5:$I$1005,5,FALSE)=0,"",VLOOKUP(B1567,'Job Openings'!$B$5:$I$1005,5,FALSE)),"")</f>
        <v/>
      </c>
      <c r="F1567" s="53"/>
      <c r="G1567" s="53"/>
      <c r="H1567" s="54"/>
      <c r="I1567" s="53"/>
      <c r="J1567" s="53"/>
      <c r="K1567" s="53"/>
      <c r="L1567" s="53"/>
      <c r="M1567" s="53"/>
      <c r="N1567" s="144"/>
      <c r="O1567" s="141"/>
      <c r="P1567" s="53"/>
      <c r="Q1567" s="53"/>
      <c r="R1567" s="53"/>
      <c r="S1567" s="89"/>
    </row>
    <row r="1568" spans="2:19" ht="15" customHeight="1" x14ac:dyDescent="0.2">
      <c r="B1568" s="143"/>
      <c r="C1568" s="100" t="str">
        <f>IFERROR(IF(VLOOKUP(B1568,'Job Openings'!$B$5:$I$1005,2,FALSE)=0,"",VLOOKUP(B1568,'Job Openings'!$B$5:$I$1005,2,FALSE)),"")</f>
        <v/>
      </c>
      <c r="D1568" s="100" t="str">
        <f>IFERROR(IF(VLOOKUP(B1568,'Job Openings'!$B$5:$I$1005,3,FALSE)=0,"",VLOOKUP(B1568,'Job Openings'!$B$5:$I$1005,3,FALSE)),"")</f>
        <v/>
      </c>
      <c r="E1568" s="100" t="str">
        <f>IFERROR(IF(VLOOKUP(B1568,'Job Openings'!$B$5:$I$1005,5,FALSE)=0,"",VLOOKUP(B1568,'Job Openings'!$B$5:$I$1005,5,FALSE)),"")</f>
        <v/>
      </c>
      <c r="F1568" s="53"/>
      <c r="G1568" s="53"/>
      <c r="H1568" s="54"/>
      <c r="I1568" s="53"/>
      <c r="J1568" s="53"/>
      <c r="K1568" s="53"/>
      <c r="L1568" s="53"/>
      <c r="M1568" s="53"/>
      <c r="N1568" s="144"/>
      <c r="O1568" s="141"/>
      <c r="P1568" s="53"/>
      <c r="Q1568" s="53"/>
      <c r="R1568" s="53"/>
      <c r="S1568" s="89"/>
    </row>
    <row r="1569" spans="2:19" ht="15" customHeight="1" x14ac:dyDescent="0.2">
      <c r="B1569" s="143"/>
      <c r="C1569" s="100" t="str">
        <f>IFERROR(IF(VLOOKUP(B1569,'Job Openings'!$B$5:$I$1005,2,FALSE)=0,"",VLOOKUP(B1569,'Job Openings'!$B$5:$I$1005,2,FALSE)),"")</f>
        <v/>
      </c>
      <c r="D1569" s="100" t="str">
        <f>IFERROR(IF(VLOOKUP(B1569,'Job Openings'!$B$5:$I$1005,3,FALSE)=0,"",VLOOKUP(B1569,'Job Openings'!$B$5:$I$1005,3,FALSE)),"")</f>
        <v/>
      </c>
      <c r="E1569" s="100" t="str">
        <f>IFERROR(IF(VLOOKUP(B1569,'Job Openings'!$B$5:$I$1005,5,FALSE)=0,"",VLOOKUP(B1569,'Job Openings'!$B$5:$I$1005,5,FALSE)),"")</f>
        <v/>
      </c>
      <c r="F1569" s="53"/>
      <c r="G1569" s="53"/>
      <c r="H1569" s="54"/>
      <c r="I1569" s="53"/>
      <c r="J1569" s="53"/>
      <c r="K1569" s="53"/>
      <c r="L1569" s="53"/>
      <c r="M1569" s="53"/>
      <c r="N1569" s="144"/>
      <c r="O1569" s="141"/>
      <c r="P1569" s="53"/>
      <c r="Q1569" s="53"/>
      <c r="R1569" s="53"/>
      <c r="S1569" s="89"/>
    </row>
    <row r="1570" spans="2:19" ht="15" customHeight="1" x14ac:dyDescent="0.2">
      <c r="B1570" s="143"/>
      <c r="C1570" s="100" t="str">
        <f>IFERROR(IF(VLOOKUP(B1570,'Job Openings'!$B$5:$I$1005,2,FALSE)=0,"",VLOOKUP(B1570,'Job Openings'!$B$5:$I$1005,2,FALSE)),"")</f>
        <v/>
      </c>
      <c r="D1570" s="100" t="str">
        <f>IFERROR(IF(VLOOKUP(B1570,'Job Openings'!$B$5:$I$1005,3,FALSE)=0,"",VLOOKUP(B1570,'Job Openings'!$B$5:$I$1005,3,FALSE)),"")</f>
        <v/>
      </c>
      <c r="E1570" s="100" t="str">
        <f>IFERROR(IF(VLOOKUP(B1570,'Job Openings'!$B$5:$I$1005,5,FALSE)=0,"",VLOOKUP(B1570,'Job Openings'!$B$5:$I$1005,5,FALSE)),"")</f>
        <v/>
      </c>
      <c r="F1570" s="53"/>
      <c r="G1570" s="53"/>
      <c r="H1570" s="54"/>
      <c r="I1570" s="53"/>
      <c r="J1570" s="53"/>
      <c r="K1570" s="53"/>
      <c r="L1570" s="53"/>
      <c r="M1570" s="53"/>
      <c r="N1570" s="144"/>
      <c r="O1570" s="141"/>
      <c r="P1570" s="53"/>
      <c r="Q1570" s="53"/>
      <c r="R1570" s="53"/>
      <c r="S1570" s="89"/>
    </row>
    <row r="1571" spans="2:19" ht="15" customHeight="1" x14ac:dyDescent="0.2">
      <c r="B1571" s="143"/>
      <c r="C1571" s="100" t="str">
        <f>IFERROR(IF(VLOOKUP(B1571,'Job Openings'!$B$5:$I$1005,2,FALSE)=0,"",VLOOKUP(B1571,'Job Openings'!$B$5:$I$1005,2,FALSE)),"")</f>
        <v/>
      </c>
      <c r="D1571" s="100" t="str">
        <f>IFERROR(IF(VLOOKUP(B1571,'Job Openings'!$B$5:$I$1005,3,FALSE)=0,"",VLOOKUP(B1571,'Job Openings'!$B$5:$I$1005,3,FALSE)),"")</f>
        <v/>
      </c>
      <c r="E1571" s="100" t="str">
        <f>IFERROR(IF(VLOOKUP(B1571,'Job Openings'!$B$5:$I$1005,5,FALSE)=0,"",VLOOKUP(B1571,'Job Openings'!$B$5:$I$1005,5,FALSE)),"")</f>
        <v/>
      </c>
      <c r="F1571" s="53"/>
      <c r="G1571" s="53"/>
      <c r="H1571" s="54"/>
      <c r="I1571" s="53"/>
      <c r="J1571" s="53"/>
      <c r="K1571" s="53"/>
      <c r="L1571" s="53"/>
      <c r="M1571" s="53"/>
      <c r="N1571" s="144"/>
      <c r="O1571" s="141"/>
      <c r="P1571" s="53"/>
      <c r="Q1571" s="53"/>
      <c r="R1571" s="53"/>
      <c r="S1571" s="89"/>
    </row>
    <row r="1572" spans="2:19" ht="15" customHeight="1" x14ac:dyDescent="0.2">
      <c r="B1572" s="143"/>
      <c r="C1572" s="100" t="str">
        <f>IFERROR(IF(VLOOKUP(B1572,'Job Openings'!$B$5:$I$1005,2,FALSE)=0,"",VLOOKUP(B1572,'Job Openings'!$B$5:$I$1005,2,FALSE)),"")</f>
        <v/>
      </c>
      <c r="D1572" s="100" t="str">
        <f>IFERROR(IF(VLOOKUP(B1572,'Job Openings'!$B$5:$I$1005,3,FALSE)=0,"",VLOOKUP(B1572,'Job Openings'!$B$5:$I$1005,3,FALSE)),"")</f>
        <v/>
      </c>
      <c r="E1572" s="100" t="str">
        <f>IFERROR(IF(VLOOKUP(B1572,'Job Openings'!$B$5:$I$1005,5,FALSE)=0,"",VLOOKUP(B1572,'Job Openings'!$B$5:$I$1005,5,FALSE)),"")</f>
        <v/>
      </c>
      <c r="F1572" s="53"/>
      <c r="G1572" s="53"/>
      <c r="H1572" s="54"/>
      <c r="I1572" s="53"/>
      <c r="J1572" s="53"/>
      <c r="K1572" s="53"/>
      <c r="L1572" s="53"/>
      <c r="M1572" s="53"/>
      <c r="N1572" s="144"/>
      <c r="O1572" s="141"/>
      <c r="P1572" s="53"/>
      <c r="Q1572" s="53"/>
      <c r="R1572" s="53"/>
      <c r="S1572" s="89"/>
    </row>
    <row r="1573" spans="2:19" ht="15" customHeight="1" x14ac:dyDescent="0.2">
      <c r="B1573" s="143"/>
      <c r="C1573" s="100" t="str">
        <f>IFERROR(IF(VLOOKUP(B1573,'Job Openings'!$B$5:$I$1005,2,FALSE)=0,"",VLOOKUP(B1573,'Job Openings'!$B$5:$I$1005,2,FALSE)),"")</f>
        <v/>
      </c>
      <c r="D1573" s="100" t="str">
        <f>IFERROR(IF(VLOOKUP(B1573,'Job Openings'!$B$5:$I$1005,3,FALSE)=0,"",VLOOKUP(B1573,'Job Openings'!$B$5:$I$1005,3,FALSE)),"")</f>
        <v/>
      </c>
      <c r="E1573" s="100" t="str">
        <f>IFERROR(IF(VLOOKUP(B1573,'Job Openings'!$B$5:$I$1005,5,FALSE)=0,"",VLOOKUP(B1573,'Job Openings'!$B$5:$I$1005,5,FALSE)),"")</f>
        <v/>
      </c>
      <c r="F1573" s="53"/>
      <c r="G1573" s="53"/>
      <c r="H1573" s="54"/>
      <c r="I1573" s="53"/>
      <c r="J1573" s="53"/>
      <c r="K1573" s="53"/>
      <c r="L1573" s="53"/>
      <c r="M1573" s="53"/>
      <c r="N1573" s="144"/>
      <c r="O1573" s="141"/>
      <c r="P1573" s="53"/>
      <c r="Q1573" s="53"/>
      <c r="R1573" s="53"/>
      <c r="S1573" s="89"/>
    </row>
    <row r="1574" spans="2:19" ht="15" customHeight="1" x14ac:dyDescent="0.2">
      <c r="B1574" s="143"/>
      <c r="C1574" s="100" t="str">
        <f>IFERROR(IF(VLOOKUP(B1574,'Job Openings'!$B$5:$I$1005,2,FALSE)=0,"",VLOOKUP(B1574,'Job Openings'!$B$5:$I$1005,2,FALSE)),"")</f>
        <v/>
      </c>
      <c r="D1574" s="100" t="str">
        <f>IFERROR(IF(VLOOKUP(B1574,'Job Openings'!$B$5:$I$1005,3,FALSE)=0,"",VLOOKUP(B1574,'Job Openings'!$B$5:$I$1005,3,FALSE)),"")</f>
        <v/>
      </c>
      <c r="E1574" s="100" t="str">
        <f>IFERROR(IF(VLOOKUP(B1574,'Job Openings'!$B$5:$I$1005,5,FALSE)=0,"",VLOOKUP(B1574,'Job Openings'!$B$5:$I$1005,5,FALSE)),"")</f>
        <v/>
      </c>
      <c r="F1574" s="53"/>
      <c r="G1574" s="53"/>
      <c r="H1574" s="54"/>
      <c r="I1574" s="53"/>
      <c r="J1574" s="53"/>
      <c r="K1574" s="53"/>
      <c r="L1574" s="53"/>
      <c r="M1574" s="53"/>
      <c r="N1574" s="144"/>
      <c r="O1574" s="141"/>
      <c r="P1574" s="53"/>
      <c r="Q1574" s="53"/>
      <c r="R1574" s="53"/>
      <c r="S1574" s="89"/>
    </row>
    <row r="1575" spans="2:19" ht="15" customHeight="1" x14ac:dyDescent="0.2">
      <c r="B1575" s="143"/>
      <c r="C1575" s="100" t="str">
        <f>IFERROR(IF(VLOOKUP(B1575,'Job Openings'!$B$5:$I$1005,2,FALSE)=0,"",VLOOKUP(B1575,'Job Openings'!$B$5:$I$1005,2,FALSE)),"")</f>
        <v/>
      </c>
      <c r="D1575" s="100" t="str">
        <f>IFERROR(IF(VLOOKUP(B1575,'Job Openings'!$B$5:$I$1005,3,FALSE)=0,"",VLOOKUP(B1575,'Job Openings'!$B$5:$I$1005,3,FALSE)),"")</f>
        <v/>
      </c>
      <c r="E1575" s="100" t="str">
        <f>IFERROR(IF(VLOOKUP(B1575,'Job Openings'!$B$5:$I$1005,5,FALSE)=0,"",VLOOKUP(B1575,'Job Openings'!$B$5:$I$1005,5,FALSE)),"")</f>
        <v/>
      </c>
      <c r="F1575" s="53"/>
      <c r="G1575" s="53"/>
      <c r="H1575" s="54"/>
      <c r="I1575" s="53"/>
      <c r="J1575" s="53"/>
      <c r="K1575" s="53"/>
      <c r="L1575" s="53"/>
      <c r="M1575" s="53"/>
      <c r="N1575" s="144"/>
      <c r="O1575" s="141"/>
      <c r="P1575" s="53"/>
      <c r="Q1575" s="53"/>
      <c r="R1575" s="53"/>
      <c r="S1575" s="89"/>
    </row>
    <row r="1576" spans="2:19" ht="15" customHeight="1" x14ac:dyDescent="0.2">
      <c r="B1576" s="143"/>
      <c r="C1576" s="100" t="str">
        <f>IFERROR(IF(VLOOKUP(B1576,'Job Openings'!$B$5:$I$1005,2,FALSE)=0,"",VLOOKUP(B1576,'Job Openings'!$B$5:$I$1005,2,FALSE)),"")</f>
        <v/>
      </c>
      <c r="D1576" s="100" t="str">
        <f>IFERROR(IF(VLOOKUP(B1576,'Job Openings'!$B$5:$I$1005,3,FALSE)=0,"",VLOOKUP(B1576,'Job Openings'!$B$5:$I$1005,3,FALSE)),"")</f>
        <v/>
      </c>
      <c r="E1576" s="100" t="str">
        <f>IFERROR(IF(VLOOKUP(B1576,'Job Openings'!$B$5:$I$1005,5,FALSE)=0,"",VLOOKUP(B1576,'Job Openings'!$B$5:$I$1005,5,FALSE)),"")</f>
        <v/>
      </c>
      <c r="F1576" s="53"/>
      <c r="G1576" s="53"/>
      <c r="H1576" s="54"/>
      <c r="I1576" s="53"/>
      <c r="J1576" s="53"/>
      <c r="K1576" s="53"/>
      <c r="L1576" s="53"/>
      <c r="M1576" s="53"/>
      <c r="N1576" s="144"/>
      <c r="O1576" s="141"/>
      <c r="P1576" s="53"/>
      <c r="Q1576" s="53"/>
      <c r="R1576" s="53"/>
      <c r="S1576" s="89"/>
    </row>
    <row r="1577" spans="2:19" ht="15" customHeight="1" x14ac:dyDescent="0.2">
      <c r="B1577" s="143"/>
      <c r="C1577" s="100" t="str">
        <f>IFERROR(IF(VLOOKUP(B1577,'Job Openings'!$B$5:$I$1005,2,FALSE)=0,"",VLOOKUP(B1577,'Job Openings'!$B$5:$I$1005,2,FALSE)),"")</f>
        <v/>
      </c>
      <c r="D1577" s="100" t="str">
        <f>IFERROR(IF(VLOOKUP(B1577,'Job Openings'!$B$5:$I$1005,3,FALSE)=0,"",VLOOKUP(B1577,'Job Openings'!$B$5:$I$1005,3,FALSE)),"")</f>
        <v/>
      </c>
      <c r="E1577" s="100" t="str">
        <f>IFERROR(IF(VLOOKUP(B1577,'Job Openings'!$B$5:$I$1005,5,FALSE)=0,"",VLOOKUP(B1577,'Job Openings'!$B$5:$I$1005,5,FALSE)),"")</f>
        <v/>
      </c>
      <c r="F1577" s="53"/>
      <c r="G1577" s="53"/>
      <c r="H1577" s="54"/>
      <c r="I1577" s="53"/>
      <c r="J1577" s="53"/>
      <c r="K1577" s="53"/>
      <c r="L1577" s="53"/>
      <c r="M1577" s="53"/>
      <c r="N1577" s="144"/>
      <c r="O1577" s="141"/>
      <c r="P1577" s="53"/>
      <c r="Q1577" s="53"/>
      <c r="R1577" s="53"/>
      <c r="S1577" s="89"/>
    </row>
    <row r="1578" spans="2:19" ht="15" customHeight="1" x14ac:dyDescent="0.2">
      <c r="B1578" s="143"/>
      <c r="C1578" s="100" t="str">
        <f>IFERROR(IF(VLOOKUP(B1578,'Job Openings'!$B$5:$I$1005,2,FALSE)=0,"",VLOOKUP(B1578,'Job Openings'!$B$5:$I$1005,2,FALSE)),"")</f>
        <v/>
      </c>
      <c r="D1578" s="100" t="str">
        <f>IFERROR(IF(VLOOKUP(B1578,'Job Openings'!$B$5:$I$1005,3,FALSE)=0,"",VLOOKUP(B1578,'Job Openings'!$B$5:$I$1005,3,FALSE)),"")</f>
        <v/>
      </c>
      <c r="E1578" s="100" t="str">
        <f>IFERROR(IF(VLOOKUP(B1578,'Job Openings'!$B$5:$I$1005,5,FALSE)=0,"",VLOOKUP(B1578,'Job Openings'!$B$5:$I$1005,5,FALSE)),"")</f>
        <v/>
      </c>
      <c r="F1578" s="53"/>
      <c r="G1578" s="53"/>
      <c r="H1578" s="54"/>
      <c r="I1578" s="53"/>
      <c r="J1578" s="53"/>
      <c r="K1578" s="53"/>
      <c r="L1578" s="53"/>
      <c r="M1578" s="53"/>
      <c r="N1578" s="144"/>
      <c r="O1578" s="141"/>
      <c r="P1578" s="53"/>
      <c r="Q1578" s="53"/>
      <c r="R1578" s="53"/>
      <c r="S1578" s="89"/>
    </row>
    <row r="1579" spans="2:19" ht="15" customHeight="1" x14ac:dyDescent="0.2">
      <c r="B1579" s="143"/>
      <c r="C1579" s="100" t="str">
        <f>IFERROR(IF(VLOOKUP(B1579,'Job Openings'!$B$5:$I$1005,2,FALSE)=0,"",VLOOKUP(B1579,'Job Openings'!$B$5:$I$1005,2,FALSE)),"")</f>
        <v/>
      </c>
      <c r="D1579" s="100" t="str">
        <f>IFERROR(IF(VLOOKUP(B1579,'Job Openings'!$B$5:$I$1005,3,FALSE)=0,"",VLOOKUP(B1579,'Job Openings'!$B$5:$I$1005,3,FALSE)),"")</f>
        <v/>
      </c>
      <c r="E1579" s="100" t="str">
        <f>IFERROR(IF(VLOOKUP(B1579,'Job Openings'!$B$5:$I$1005,5,FALSE)=0,"",VLOOKUP(B1579,'Job Openings'!$B$5:$I$1005,5,FALSE)),"")</f>
        <v/>
      </c>
      <c r="F1579" s="53"/>
      <c r="G1579" s="53"/>
      <c r="H1579" s="54"/>
      <c r="I1579" s="53"/>
      <c r="J1579" s="53"/>
      <c r="K1579" s="53"/>
      <c r="L1579" s="53"/>
      <c r="M1579" s="53"/>
      <c r="N1579" s="144"/>
      <c r="O1579" s="141"/>
      <c r="P1579" s="53"/>
      <c r="Q1579" s="53"/>
      <c r="R1579" s="53"/>
      <c r="S1579" s="89"/>
    </row>
    <row r="1580" spans="2:19" ht="15" customHeight="1" x14ac:dyDescent="0.2">
      <c r="B1580" s="143"/>
      <c r="C1580" s="100" t="str">
        <f>IFERROR(IF(VLOOKUP(B1580,'Job Openings'!$B$5:$I$1005,2,FALSE)=0,"",VLOOKUP(B1580,'Job Openings'!$B$5:$I$1005,2,FALSE)),"")</f>
        <v/>
      </c>
      <c r="D1580" s="100" t="str">
        <f>IFERROR(IF(VLOOKUP(B1580,'Job Openings'!$B$5:$I$1005,3,FALSE)=0,"",VLOOKUP(B1580,'Job Openings'!$B$5:$I$1005,3,FALSE)),"")</f>
        <v/>
      </c>
      <c r="E1580" s="100" t="str">
        <f>IFERROR(IF(VLOOKUP(B1580,'Job Openings'!$B$5:$I$1005,5,FALSE)=0,"",VLOOKUP(B1580,'Job Openings'!$B$5:$I$1005,5,FALSE)),"")</f>
        <v/>
      </c>
      <c r="F1580" s="53"/>
      <c r="G1580" s="53"/>
      <c r="H1580" s="54"/>
      <c r="I1580" s="53"/>
      <c r="J1580" s="53"/>
      <c r="K1580" s="53"/>
      <c r="L1580" s="53"/>
      <c r="M1580" s="53"/>
      <c r="N1580" s="144"/>
      <c r="O1580" s="141"/>
      <c r="P1580" s="53"/>
      <c r="Q1580" s="53"/>
      <c r="R1580" s="53"/>
      <c r="S1580" s="89"/>
    </row>
    <row r="1581" spans="2:19" ht="15" customHeight="1" x14ac:dyDescent="0.2">
      <c r="B1581" s="143"/>
      <c r="C1581" s="100" t="str">
        <f>IFERROR(IF(VLOOKUP(B1581,'Job Openings'!$B$5:$I$1005,2,FALSE)=0,"",VLOOKUP(B1581,'Job Openings'!$B$5:$I$1005,2,FALSE)),"")</f>
        <v/>
      </c>
      <c r="D1581" s="100" t="str">
        <f>IFERROR(IF(VLOOKUP(B1581,'Job Openings'!$B$5:$I$1005,3,FALSE)=0,"",VLOOKUP(B1581,'Job Openings'!$B$5:$I$1005,3,FALSE)),"")</f>
        <v/>
      </c>
      <c r="E1581" s="100" t="str">
        <f>IFERROR(IF(VLOOKUP(B1581,'Job Openings'!$B$5:$I$1005,5,FALSE)=0,"",VLOOKUP(B1581,'Job Openings'!$B$5:$I$1005,5,FALSE)),"")</f>
        <v/>
      </c>
      <c r="F1581" s="53"/>
      <c r="G1581" s="53"/>
      <c r="H1581" s="54"/>
      <c r="I1581" s="53"/>
      <c r="J1581" s="53"/>
      <c r="K1581" s="53"/>
      <c r="L1581" s="53"/>
      <c r="M1581" s="53"/>
      <c r="N1581" s="144"/>
      <c r="O1581" s="141"/>
      <c r="P1581" s="53"/>
      <c r="Q1581" s="53"/>
      <c r="R1581" s="53"/>
      <c r="S1581" s="89"/>
    </row>
    <row r="1582" spans="2:19" ht="15" customHeight="1" x14ac:dyDescent="0.2">
      <c r="B1582" s="143"/>
      <c r="C1582" s="100" t="str">
        <f>IFERROR(IF(VLOOKUP(B1582,'Job Openings'!$B$5:$I$1005,2,FALSE)=0,"",VLOOKUP(B1582,'Job Openings'!$B$5:$I$1005,2,FALSE)),"")</f>
        <v/>
      </c>
      <c r="D1582" s="100" t="str">
        <f>IFERROR(IF(VLOOKUP(B1582,'Job Openings'!$B$5:$I$1005,3,FALSE)=0,"",VLOOKUP(B1582,'Job Openings'!$B$5:$I$1005,3,FALSE)),"")</f>
        <v/>
      </c>
      <c r="E1582" s="100" t="str">
        <f>IFERROR(IF(VLOOKUP(B1582,'Job Openings'!$B$5:$I$1005,5,FALSE)=0,"",VLOOKUP(B1582,'Job Openings'!$B$5:$I$1005,5,FALSE)),"")</f>
        <v/>
      </c>
      <c r="F1582" s="53"/>
      <c r="G1582" s="53"/>
      <c r="H1582" s="54"/>
      <c r="I1582" s="53"/>
      <c r="J1582" s="53"/>
      <c r="K1582" s="53"/>
      <c r="L1582" s="53"/>
      <c r="M1582" s="53"/>
      <c r="N1582" s="144"/>
      <c r="O1582" s="141"/>
      <c r="P1582" s="53"/>
      <c r="Q1582" s="53"/>
      <c r="R1582" s="53"/>
      <c r="S1582" s="89"/>
    </row>
    <row r="1583" spans="2:19" ht="15" customHeight="1" x14ac:dyDescent="0.2">
      <c r="B1583" s="143"/>
      <c r="C1583" s="100" t="str">
        <f>IFERROR(IF(VLOOKUP(B1583,'Job Openings'!$B$5:$I$1005,2,FALSE)=0,"",VLOOKUP(B1583,'Job Openings'!$B$5:$I$1005,2,FALSE)),"")</f>
        <v/>
      </c>
      <c r="D1583" s="100" t="str">
        <f>IFERROR(IF(VLOOKUP(B1583,'Job Openings'!$B$5:$I$1005,3,FALSE)=0,"",VLOOKUP(B1583,'Job Openings'!$B$5:$I$1005,3,FALSE)),"")</f>
        <v/>
      </c>
      <c r="E1583" s="100" t="str">
        <f>IFERROR(IF(VLOOKUP(B1583,'Job Openings'!$B$5:$I$1005,5,FALSE)=0,"",VLOOKUP(B1583,'Job Openings'!$B$5:$I$1005,5,FALSE)),"")</f>
        <v/>
      </c>
      <c r="F1583" s="53"/>
      <c r="G1583" s="53"/>
      <c r="H1583" s="54"/>
      <c r="I1583" s="53"/>
      <c r="J1583" s="53"/>
      <c r="K1583" s="53"/>
      <c r="L1583" s="53"/>
      <c r="M1583" s="53"/>
      <c r="N1583" s="144"/>
      <c r="O1583" s="141"/>
      <c r="P1583" s="53"/>
      <c r="Q1583" s="53"/>
      <c r="R1583" s="53"/>
      <c r="S1583" s="89"/>
    </row>
    <row r="1584" spans="2:19" ht="15" customHeight="1" x14ac:dyDescent="0.2">
      <c r="B1584" s="143"/>
      <c r="C1584" s="100" t="str">
        <f>IFERROR(IF(VLOOKUP(B1584,'Job Openings'!$B$5:$I$1005,2,FALSE)=0,"",VLOOKUP(B1584,'Job Openings'!$B$5:$I$1005,2,FALSE)),"")</f>
        <v/>
      </c>
      <c r="D1584" s="100" t="str">
        <f>IFERROR(IF(VLOOKUP(B1584,'Job Openings'!$B$5:$I$1005,3,FALSE)=0,"",VLOOKUP(B1584,'Job Openings'!$B$5:$I$1005,3,FALSE)),"")</f>
        <v/>
      </c>
      <c r="E1584" s="100" t="str">
        <f>IFERROR(IF(VLOOKUP(B1584,'Job Openings'!$B$5:$I$1005,5,FALSE)=0,"",VLOOKUP(B1584,'Job Openings'!$B$5:$I$1005,5,FALSE)),"")</f>
        <v/>
      </c>
      <c r="F1584" s="53"/>
      <c r="G1584" s="53"/>
      <c r="H1584" s="54"/>
      <c r="I1584" s="53"/>
      <c r="J1584" s="53"/>
      <c r="K1584" s="53"/>
      <c r="L1584" s="53"/>
      <c r="M1584" s="53"/>
      <c r="N1584" s="144"/>
      <c r="O1584" s="141"/>
      <c r="P1584" s="53"/>
      <c r="Q1584" s="53"/>
      <c r="R1584" s="53"/>
      <c r="S1584" s="89"/>
    </row>
    <row r="1585" spans="2:19" ht="15" customHeight="1" x14ac:dyDescent="0.2">
      <c r="B1585" s="143"/>
      <c r="C1585" s="100" t="str">
        <f>IFERROR(IF(VLOOKUP(B1585,'Job Openings'!$B$5:$I$1005,2,FALSE)=0,"",VLOOKUP(B1585,'Job Openings'!$B$5:$I$1005,2,FALSE)),"")</f>
        <v/>
      </c>
      <c r="D1585" s="100" t="str">
        <f>IFERROR(IF(VLOOKUP(B1585,'Job Openings'!$B$5:$I$1005,3,FALSE)=0,"",VLOOKUP(B1585,'Job Openings'!$B$5:$I$1005,3,FALSE)),"")</f>
        <v/>
      </c>
      <c r="E1585" s="100" t="str">
        <f>IFERROR(IF(VLOOKUP(B1585,'Job Openings'!$B$5:$I$1005,5,FALSE)=0,"",VLOOKUP(B1585,'Job Openings'!$B$5:$I$1005,5,FALSE)),"")</f>
        <v/>
      </c>
      <c r="F1585" s="53"/>
      <c r="G1585" s="53"/>
      <c r="H1585" s="54"/>
      <c r="I1585" s="53"/>
      <c r="J1585" s="53"/>
      <c r="K1585" s="53"/>
      <c r="L1585" s="53"/>
      <c r="M1585" s="53"/>
      <c r="N1585" s="144"/>
      <c r="O1585" s="141"/>
      <c r="P1585" s="53"/>
      <c r="Q1585" s="53"/>
      <c r="R1585" s="53"/>
      <c r="S1585" s="89"/>
    </row>
    <row r="1586" spans="2:19" ht="15" customHeight="1" x14ac:dyDescent="0.2">
      <c r="B1586" s="143"/>
      <c r="C1586" s="100" t="str">
        <f>IFERROR(IF(VLOOKUP(B1586,'Job Openings'!$B$5:$I$1005,2,FALSE)=0,"",VLOOKUP(B1586,'Job Openings'!$B$5:$I$1005,2,FALSE)),"")</f>
        <v/>
      </c>
      <c r="D1586" s="100" t="str">
        <f>IFERROR(IF(VLOOKUP(B1586,'Job Openings'!$B$5:$I$1005,3,FALSE)=0,"",VLOOKUP(B1586,'Job Openings'!$B$5:$I$1005,3,FALSE)),"")</f>
        <v/>
      </c>
      <c r="E1586" s="100" t="str">
        <f>IFERROR(IF(VLOOKUP(B1586,'Job Openings'!$B$5:$I$1005,5,FALSE)=0,"",VLOOKUP(B1586,'Job Openings'!$B$5:$I$1005,5,FALSE)),"")</f>
        <v/>
      </c>
      <c r="F1586" s="53"/>
      <c r="G1586" s="53"/>
      <c r="H1586" s="54"/>
      <c r="I1586" s="53"/>
      <c r="J1586" s="53"/>
      <c r="K1586" s="53"/>
      <c r="L1586" s="53"/>
      <c r="M1586" s="53"/>
      <c r="N1586" s="144"/>
      <c r="O1586" s="141"/>
      <c r="P1586" s="53"/>
      <c r="Q1586" s="53"/>
      <c r="R1586" s="53"/>
      <c r="S1586" s="89"/>
    </row>
    <row r="1587" spans="2:19" ht="15" customHeight="1" x14ac:dyDescent="0.2">
      <c r="B1587" s="143"/>
      <c r="C1587" s="100" t="str">
        <f>IFERROR(IF(VLOOKUP(B1587,'Job Openings'!$B$5:$I$1005,2,FALSE)=0,"",VLOOKUP(B1587,'Job Openings'!$B$5:$I$1005,2,FALSE)),"")</f>
        <v/>
      </c>
      <c r="D1587" s="100" t="str">
        <f>IFERROR(IF(VLOOKUP(B1587,'Job Openings'!$B$5:$I$1005,3,FALSE)=0,"",VLOOKUP(B1587,'Job Openings'!$B$5:$I$1005,3,FALSE)),"")</f>
        <v/>
      </c>
      <c r="E1587" s="100" t="str">
        <f>IFERROR(IF(VLOOKUP(B1587,'Job Openings'!$B$5:$I$1005,5,FALSE)=0,"",VLOOKUP(B1587,'Job Openings'!$B$5:$I$1005,5,FALSE)),"")</f>
        <v/>
      </c>
      <c r="F1587" s="53"/>
      <c r="G1587" s="53"/>
      <c r="H1587" s="54"/>
      <c r="I1587" s="53"/>
      <c r="J1587" s="53"/>
      <c r="K1587" s="53"/>
      <c r="L1587" s="53"/>
      <c r="M1587" s="53"/>
      <c r="N1587" s="144"/>
      <c r="O1587" s="141"/>
      <c r="P1587" s="53"/>
      <c r="Q1587" s="53"/>
      <c r="R1587" s="53"/>
      <c r="S1587" s="89"/>
    </row>
    <row r="1588" spans="2:19" ht="15" customHeight="1" x14ac:dyDescent="0.2">
      <c r="B1588" s="143"/>
      <c r="C1588" s="100" t="str">
        <f>IFERROR(IF(VLOOKUP(B1588,'Job Openings'!$B$5:$I$1005,2,FALSE)=0,"",VLOOKUP(B1588,'Job Openings'!$B$5:$I$1005,2,FALSE)),"")</f>
        <v/>
      </c>
      <c r="D1588" s="100" t="str">
        <f>IFERROR(IF(VLOOKUP(B1588,'Job Openings'!$B$5:$I$1005,3,FALSE)=0,"",VLOOKUP(B1588,'Job Openings'!$B$5:$I$1005,3,FALSE)),"")</f>
        <v/>
      </c>
      <c r="E1588" s="100" t="str">
        <f>IFERROR(IF(VLOOKUP(B1588,'Job Openings'!$B$5:$I$1005,5,FALSE)=0,"",VLOOKUP(B1588,'Job Openings'!$B$5:$I$1005,5,FALSE)),"")</f>
        <v/>
      </c>
      <c r="F1588" s="53"/>
      <c r="G1588" s="53"/>
      <c r="H1588" s="54"/>
      <c r="I1588" s="53"/>
      <c r="J1588" s="53"/>
      <c r="K1588" s="53"/>
      <c r="L1588" s="53"/>
      <c r="M1588" s="53"/>
      <c r="N1588" s="144"/>
      <c r="O1588" s="141"/>
      <c r="P1588" s="53"/>
      <c r="Q1588" s="53"/>
      <c r="R1588" s="53"/>
      <c r="S1588" s="89"/>
    </row>
    <row r="1589" spans="2:19" ht="15" customHeight="1" x14ac:dyDescent="0.2">
      <c r="B1589" s="143"/>
      <c r="C1589" s="100" t="str">
        <f>IFERROR(IF(VLOOKUP(B1589,'Job Openings'!$B$5:$I$1005,2,FALSE)=0,"",VLOOKUP(B1589,'Job Openings'!$B$5:$I$1005,2,FALSE)),"")</f>
        <v/>
      </c>
      <c r="D1589" s="100" t="str">
        <f>IFERROR(IF(VLOOKUP(B1589,'Job Openings'!$B$5:$I$1005,3,FALSE)=0,"",VLOOKUP(B1589,'Job Openings'!$B$5:$I$1005,3,FALSE)),"")</f>
        <v/>
      </c>
      <c r="E1589" s="100" t="str">
        <f>IFERROR(IF(VLOOKUP(B1589,'Job Openings'!$B$5:$I$1005,5,FALSE)=0,"",VLOOKUP(B1589,'Job Openings'!$B$5:$I$1005,5,FALSE)),"")</f>
        <v/>
      </c>
      <c r="F1589" s="53"/>
      <c r="G1589" s="53"/>
      <c r="H1589" s="54"/>
      <c r="I1589" s="53"/>
      <c r="J1589" s="53"/>
      <c r="K1589" s="53"/>
      <c r="L1589" s="53"/>
      <c r="M1589" s="53"/>
      <c r="N1589" s="144"/>
      <c r="O1589" s="141"/>
      <c r="P1589" s="53"/>
      <c r="Q1589" s="53"/>
      <c r="R1589" s="53"/>
      <c r="S1589" s="89"/>
    </row>
    <row r="1590" spans="2:19" ht="15" customHeight="1" x14ac:dyDescent="0.2">
      <c r="B1590" s="143"/>
      <c r="C1590" s="100" t="str">
        <f>IFERROR(IF(VLOOKUP(B1590,'Job Openings'!$B$5:$I$1005,2,FALSE)=0,"",VLOOKUP(B1590,'Job Openings'!$B$5:$I$1005,2,FALSE)),"")</f>
        <v/>
      </c>
      <c r="D1590" s="100" t="str">
        <f>IFERROR(IF(VLOOKUP(B1590,'Job Openings'!$B$5:$I$1005,3,FALSE)=0,"",VLOOKUP(B1590,'Job Openings'!$B$5:$I$1005,3,FALSE)),"")</f>
        <v/>
      </c>
      <c r="E1590" s="100" t="str">
        <f>IFERROR(IF(VLOOKUP(B1590,'Job Openings'!$B$5:$I$1005,5,FALSE)=0,"",VLOOKUP(B1590,'Job Openings'!$B$5:$I$1005,5,FALSE)),"")</f>
        <v/>
      </c>
      <c r="F1590" s="53"/>
      <c r="G1590" s="53"/>
      <c r="H1590" s="54"/>
      <c r="I1590" s="53"/>
      <c r="J1590" s="53"/>
      <c r="K1590" s="53"/>
      <c r="L1590" s="53"/>
      <c r="M1590" s="53"/>
      <c r="N1590" s="144"/>
      <c r="O1590" s="141"/>
      <c r="P1590" s="53"/>
      <c r="Q1590" s="53"/>
      <c r="R1590" s="53"/>
      <c r="S1590" s="89"/>
    </row>
    <row r="1591" spans="2:19" ht="15" customHeight="1" x14ac:dyDescent="0.2">
      <c r="B1591" s="143"/>
      <c r="C1591" s="100" t="str">
        <f>IFERROR(IF(VLOOKUP(B1591,'Job Openings'!$B$5:$I$1005,2,FALSE)=0,"",VLOOKUP(B1591,'Job Openings'!$B$5:$I$1005,2,FALSE)),"")</f>
        <v/>
      </c>
      <c r="D1591" s="100" t="str">
        <f>IFERROR(IF(VLOOKUP(B1591,'Job Openings'!$B$5:$I$1005,3,FALSE)=0,"",VLOOKUP(B1591,'Job Openings'!$B$5:$I$1005,3,FALSE)),"")</f>
        <v/>
      </c>
      <c r="E1591" s="100" t="str">
        <f>IFERROR(IF(VLOOKUP(B1591,'Job Openings'!$B$5:$I$1005,5,FALSE)=0,"",VLOOKUP(B1591,'Job Openings'!$B$5:$I$1005,5,FALSE)),"")</f>
        <v/>
      </c>
      <c r="F1591" s="53"/>
      <c r="G1591" s="53"/>
      <c r="H1591" s="54"/>
      <c r="I1591" s="53"/>
      <c r="J1591" s="53"/>
      <c r="K1591" s="53"/>
      <c r="L1591" s="53"/>
      <c r="M1591" s="53"/>
      <c r="N1591" s="144"/>
      <c r="O1591" s="141"/>
      <c r="P1591" s="53"/>
      <c r="Q1591" s="53"/>
      <c r="R1591" s="53"/>
      <c r="S1591" s="89"/>
    </row>
    <row r="1592" spans="2:19" ht="15" customHeight="1" x14ac:dyDescent="0.2">
      <c r="B1592" s="143"/>
      <c r="C1592" s="100" t="str">
        <f>IFERROR(IF(VLOOKUP(B1592,'Job Openings'!$B$5:$I$1005,2,FALSE)=0,"",VLOOKUP(B1592,'Job Openings'!$B$5:$I$1005,2,FALSE)),"")</f>
        <v/>
      </c>
      <c r="D1592" s="100" t="str">
        <f>IFERROR(IF(VLOOKUP(B1592,'Job Openings'!$B$5:$I$1005,3,FALSE)=0,"",VLOOKUP(B1592,'Job Openings'!$B$5:$I$1005,3,FALSE)),"")</f>
        <v/>
      </c>
      <c r="E1592" s="100" t="str">
        <f>IFERROR(IF(VLOOKUP(B1592,'Job Openings'!$B$5:$I$1005,5,FALSE)=0,"",VLOOKUP(B1592,'Job Openings'!$B$5:$I$1005,5,FALSE)),"")</f>
        <v/>
      </c>
      <c r="F1592" s="53"/>
      <c r="G1592" s="53"/>
      <c r="H1592" s="54"/>
      <c r="I1592" s="53"/>
      <c r="J1592" s="53"/>
      <c r="K1592" s="53"/>
      <c r="L1592" s="53"/>
      <c r="M1592" s="53"/>
      <c r="N1592" s="144"/>
      <c r="O1592" s="141"/>
      <c r="P1592" s="53"/>
      <c r="Q1592" s="53"/>
      <c r="R1592" s="53"/>
      <c r="S1592" s="89"/>
    </row>
    <row r="1593" spans="2:19" ht="15" customHeight="1" x14ac:dyDescent="0.2">
      <c r="B1593" s="143"/>
      <c r="C1593" s="100" t="str">
        <f>IFERROR(IF(VLOOKUP(B1593,'Job Openings'!$B$5:$I$1005,2,FALSE)=0,"",VLOOKUP(B1593,'Job Openings'!$B$5:$I$1005,2,FALSE)),"")</f>
        <v/>
      </c>
      <c r="D1593" s="100" t="str">
        <f>IFERROR(IF(VLOOKUP(B1593,'Job Openings'!$B$5:$I$1005,3,FALSE)=0,"",VLOOKUP(B1593,'Job Openings'!$B$5:$I$1005,3,FALSE)),"")</f>
        <v/>
      </c>
      <c r="E1593" s="100" t="str">
        <f>IFERROR(IF(VLOOKUP(B1593,'Job Openings'!$B$5:$I$1005,5,FALSE)=0,"",VLOOKUP(B1593,'Job Openings'!$B$5:$I$1005,5,FALSE)),"")</f>
        <v/>
      </c>
      <c r="F1593" s="53"/>
      <c r="G1593" s="53"/>
      <c r="H1593" s="54"/>
      <c r="I1593" s="53"/>
      <c r="J1593" s="53"/>
      <c r="K1593" s="53"/>
      <c r="L1593" s="53"/>
      <c r="M1593" s="53"/>
      <c r="N1593" s="144"/>
      <c r="O1593" s="141"/>
      <c r="P1593" s="53"/>
      <c r="Q1593" s="53"/>
      <c r="R1593" s="53"/>
      <c r="S1593" s="89"/>
    </row>
    <row r="1594" spans="2:19" ht="15" customHeight="1" x14ac:dyDescent="0.2">
      <c r="B1594" s="143"/>
      <c r="C1594" s="100" t="str">
        <f>IFERROR(IF(VLOOKUP(B1594,'Job Openings'!$B$5:$I$1005,2,FALSE)=0,"",VLOOKUP(B1594,'Job Openings'!$B$5:$I$1005,2,FALSE)),"")</f>
        <v/>
      </c>
      <c r="D1594" s="100" t="str">
        <f>IFERROR(IF(VLOOKUP(B1594,'Job Openings'!$B$5:$I$1005,3,FALSE)=0,"",VLOOKUP(B1594,'Job Openings'!$B$5:$I$1005,3,FALSE)),"")</f>
        <v/>
      </c>
      <c r="E1594" s="100" t="str">
        <f>IFERROR(IF(VLOOKUP(B1594,'Job Openings'!$B$5:$I$1005,5,FALSE)=0,"",VLOOKUP(B1594,'Job Openings'!$B$5:$I$1005,5,FALSE)),"")</f>
        <v/>
      </c>
      <c r="F1594" s="53"/>
      <c r="G1594" s="53"/>
      <c r="H1594" s="54"/>
      <c r="I1594" s="53"/>
      <c r="J1594" s="53"/>
      <c r="K1594" s="53"/>
      <c r="L1594" s="53"/>
      <c r="M1594" s="53"/>
      <c r="N1594" s="144"/>
      <c r="O1594" s="141"/>
      <c r="P1594" s="53"/>
      <c r="Q1594" s="53"/>
      <c r="R1594" s="53"/>
      <c r="S1594" s="89"/>
    </row>
    <row r="1595" spans="2:19" ht="15" customHeight="1" x14ac:dyDescent="0.2">
      <c r="B1595" s="143"/>
      <c r="C1595" s="100" t="str">
        <f>IFERROR(IF(VLOOKUP(B1595,'Job Openings'!$B$5:$I$1005,2,FALSE)=0,"",VLOOKUP(B1595,'Job Openings'!$B$5:$I$1005,2,FALSE)),"")</f>
        <v/>
      </c>
      <c r="D1595" s="100" t="str">
        <f>IFERROR(IF(VLOOKUP(B1595,'Job Openings'!$B$5:$I$1005,3,FALSE)=0,"",VLOOKUP(B1595,'Job Openings'!$B$5:$I$1005,3,FALSE)),"")</f>
        <v/>
      </c>
      <c r="E1595" s="100" t="str">
        <f>IFERROR(IF(VLOOKUP(B1595,'Job Openings'!$B$5:$I$1005,5,FALSE)=0,"",VLOOKUP(B1595,'Job Openings'!$B$5:$I$1005,5,FALSE)),"")</f>
        <v/>
      </c>
      <c r="F1595" s="53"/>
      <c r="G1595" s="53"/>
      <c r="H1595" s="54"/>
      <c r="I1595" s="53"/>
      <c r="J1595" s="53"/>
      <c r="K1595" s="53"/>
      <c r="L1595" s="53"/>
      <c r="M1595" s="53"/>
      <c r="N1595" s="144"/>
      <c r="O1595" s="141"/>
      <c r="P1595" s="53"/>
      <c r="Q1595" s="53"/>
      <c r="R1595" s="53"/>
      <c r="S1595" s="89"/>
    </row>
    <row r="1596" spans="2:19" ht="15" customHeight="1" x14ac:dyDescent="0.2">
      <c r="B1596" s="143"/>
      <c r="C1596" s="100" t="str">
        <f>IFERROR(IF(VLOOKUP(B1596,'Job Openings'!$B$5:$I$1005,2,FALSE)=0,"",VLOOKUP(B1596,'Job Openings'!$B$5:$I$1005,2,FALSE)),"")</f>
        <v/>
      </c>
      <c r="D1596" s="100" t="str">
        <f>IFERROR(IF(VLOOKUP(B1596,'Job Openings'!$B$5:$I$1005,3,FALSE)=0,"",VLOOKUP(B1596,'Job Openings'!$B$5:$I$1005,3,FALSE)),"")</f>
        <v/>
      </c>
      <c r="E1596" s="100" t="str">
        <f>IFERROR(IF(VLOOKUP(B1596,'Job Openings'!$B$5:$I$1005,5,FALSE)=0,"",VLOOKUP(B1596,'Job Openings'!$B$5:$I$1005,5,FALSE)),"")</f>
        <v/>
      </c>
      <c r="F1596" s="53"/>
      <c r="G1596" s="53"/>
      <c r="H1596" s="54"/>
      <c r="I1596" s="53"/>
      <c r="J1596" s="53"/>
      <c r="K1596" s="53"/>
      <c r="L1596" s="53"/>
      <c r="M1596" s="53"/>
      <c r="N1596" s="144"/>
      <c r="O1596" s="141"/>
      <c r="P1596" s="53"/>
      <c r="Q1596" s="53"/>
      <c r="R1596" s="53"/>
      <c r="S1596" s="89"/>
    </row>
    <row r="1597" spans="2:19" ht="15" customHeight="1" x14ac:dyDescent="0.2">
      <c r="B1597" s="143"/>
      <c r="C1597" s="100" t="str">
        <f>IFERROR(IF(VLOOKUP(B1597,'Job Openings'!$B$5:$I$1005,2,FALSE)=0,"",VLOOKUP(B1597,'Job Openings'!$B$5:$I$1005,2,FALSE)),"")</f>
        <v/>
      </c>
      <c r="D1597" s="100" t="str">
        <f>IFERROR(IF(VLOOKUP(B1597,'Job Openings'!$B$5:$I$1005,3,FALSE)=0,"",VLOOKUP(B1597,'Job Openings'!$B$5:$I$1005,3,FALSE)),"")</f>
        <v/>
      </c>
      <c r="E1597" s="100" t="str">
        <f>IFERROR(IF(VLOOKUP(B1597,'Job Openings'!$B$5:$I$1005,5,FALSE)=0,"",VLOOKUP(B1597,'Job Openings'!$B$5:$I$1005,5,FALSE)),"")</f>
        <v/>
      </c>
      <c r="F1597" s="53"/>
      <c r="G1597" s="53"/>
      <c r="H1597" s="54"/>
      <c r="I1597" s="53"/>
      <c r="J1597" s="53"/>
      <c r="K1597" s="53"/>
      <c r="L1597" s="53"/>
      <c r="M1597" s="53"/>
      <c r="N1597" s="144"/>
      <c r="O1597" s="141"/>
      <c r="P1597" s="53"/>
      <c r="Q1597" s="53"/>
      <c r="R1597" s="53"/>
      <c r="S1597" s="89"/>
    </row>
    <row r="1598" spans="2:19" ht="15" customHeight="1" x14ac:dyDescent="0.2">
      <c r="B1598" s="143"/>
      <c r="C1598" s="100" t="str">
        <f>IFERROR(IF(VLOOKUP(B1598,'Job Openings'!$B$5:$I$1005,2,FALSE)=0,"",VLOOKUP(B1598,'Job Openings'!$B$5:$I$1005,2,FALSE)),"")</f>
        <v/>
      </c>
      <c r="D1598" s="100" t="str">
        <f>IFERROR(IF(VLOOKUP(B1598,'Job Openings'!$B$5:$I$1005,3,FALSE)=0,"",VLOOKUP(B1598,'Job Openings'!$B$5:$I$1005,3,FALSE)),"")</f>
        <v/>
      </c>
      <c r="E1598" s="100" t="str">
        <f>IFERROR(IF(VLOOKUP(B1598,'Job Openings'!$B$5:$I$1005,5,FALSE)=0,"",VLOOKUP(B1598,'Job Openings'!$B$5:$I$1005,5,FALSE)),"")</f>
        <v/>
      </c>
      <c r="F1598" s="53"/>
      <c r="G1598" s="53"/>
      <c r="H1598" s="54"/>
      <c r="I1598" s="53"/>
      <c r="J1598" s="53"/>
      <c r="K1598" s="53"/>
      <c r="L1598" s="53"/>
      <c r="M1598" s="53"/>
      <c r="N1598" s="144"/>
      <c r="O1598" s="141"/>
      <c r="P1598" s="53"/>
      <c r="Q1598" s="53"/>
      <c r="R1598" s="53"/>
      <c r="S1598" s="89"/>
    </row>
    <row r="1599" spans="2:19" ht="15" customHeight="1" x14ac:dyDescent="0.2">
      <c r="B1599" s="143"/>
      <c r="C1599" s="100" t="str">
        <f>IFERROR(IF(VLOOKUP(B1599,'Job Openings'!$B$5:$I$1005,2,FALSE)=0,"",VLOOKUP(B1599,'Job Openings'!$B$5:$I$1005,2,FALSE)),"")</f>
        <v/>
      </c>
      <c r="D1599" s="100" t="str">
        <f>IFERROR(IF(VLOOKUP(B1599,'Job Openings'!$B$5:$I$1005,3,FALSE)=0,"",VLOOKUP(B1599,'Job Openings'!$B$5:$I$1005,3,FALSE)),"")</f>
        <v/>
      </c>
      <c r="E1599" s="100" t="str">
        <f>IFERROR(IF(VLOOKUP(B1599,'Job Openings'!$B$5:$I$1005,5,FALSE)=0,"",VLOOKUP(B1599,'Job Openings'!$B$5:$I$1005,5,FALSE)),"")</f>
        <v/>
      </c>
      <c r="F1599" s="53"/>
      <c r="G1599" s="53"/>
      <c r="H1599" s="54"/>
      <c r="I1599" s="53"/>
      <c r="J1599" s="53"/>
      <c r="K1599" s="53"/>
      <c r="L1599" s="53"/>
      <c r="M1599" s="53"/>
      <c r="N1599" s="144"/>
      <c r="O1599" s="141"/>
      <c r="P1599" s="53"/>
      <c r="Q1599" s="53"/>
      <c r="R1599" s="53"/>
      <c r="S1599" s="89"/>
    </row>
    <row r="1600" spans="2:19" ht="15" customHeight="1" x14ac:dyDescent="0.2">
      <c r="B1600" s="143"/>
      <c r="C1600" s="100" t="str">
        <f>IFERROR(IF(VLOOKUP(B1600,'Job Openings'!$B$5:$I$1005,2,FALSE)=0,"",VLOOKUP(B1600,'Job Openings'!$B$5:$I$1005,2,FALSE)),"")</f>
        <v/>
      </c>
      <c r="D1600" s="100" t="str">
        <f>IFERROR(IF(VLOOKUP(B1600,'Job Openings'!$B$5:$I$1005,3,FALSE)=0,"",VLOOKUP(B1600,'Job Openings'!$B$5:$I$1005,3,FALSE)),"")</f>
        <v/>
      </c>
      <c r="E1600" s="100" t="str">
        <f>IFERROR(IF(VLOOKUP(B1600,'Job Openings'!$B$5:$I$1005,5,FALSE)=0,"",VLOOKUP(B1600,'Job Openings'!$B$5:$I$1005,5,FALSE)),"")</f>
        <v/>
      </c>
      <c r="F1600" s="53"/>
      <c r="G1600" s="53"/>
      <c r="H1600" s="54"/>
      <c r="I1600" s="53"/>
      <c r="J1600" s="53"/>
      <c r="K1600" s="53"/>
      <c r="L1600" s="53"/>
      <c r="M1600" s="53"/>
      <c r="N1600" s="144"/>
      <c r="O1600" s="141"/>
      <c r="P1600" s="53"/>
      <c r="Q1600" s="53"/>
      <c r="R1600" s="53"/>
      <c r="S1600" s="89"/>
    </row>
    <row r="1601" spans="2:19" ht="15" customHeight="1" x14ac:dyDescent="0.2">
      <c r="B1601" s="143"/>
      <c r="C1601" s="100" t="str">
        <f>IFERROR(IF(VLOOKUP(B1601,'Job Openings'!$B$5:$I$1005,2,FALSE)=0,"",VLOOKUP(B1601,'Job Openings'!$B$5:$I$1005,2,FALSE)),"")</f>
        <v/>
      </c>
      <c r="D1601" s="100" t="str">
        <f>IFERROR(IF(VLOOKUP(B1601,'Job Openings'!$B$5:$I$1005,3,FALSE)=0,"",VLOOKUP(B1601,'Job Openings'!$B$5:$I$1005,3,FALSE)),"")</f>
        <v/>
      </c>
      <c r="E1601" s="100" t="str">
        <f>IFERROR(IF(VLOOKUP(B1601,'Job Openings'!$B$5:$I$1005,5,FALSE)=0,"",VLOOKUP(B1601,'Job Openings'!$B$5:$I$1005,5,FALSE)),"")</f>
        <v/>
      </c>
      <c r="F1601" s="53"/>
      <c r="G1601" s="53"/>
      <c r="H1601" s="54"/>
      <c r="I1601" s="53"/>
      <c r="J1601" s="53"/>
      <c r="K1601" s="53"/>
      <c r="L1601" s="53"/>
      <c r="M1601" s="53"/>
      <c r="N1601" s="144"/>
      <c r="O1601" s="141"/>
      <c r="P1601" s="53"/>
      <c r="Q1601" s="53"/>
      <c r="R1601" s="53"/>
      <c r="S1601" s="89"/>
    </row>
    <row r="1602" spans="2:19" ht="15" customHeight="1" x14ac:dyDescent="0.2">
      <c r="B1602" s="143"/>
      <c r="C1602" s="100" t="str">
        <f>IFERROR(IF(VLOOKUP(B1602,'Job Openings'!$B$5:$I$1005,2,FALSE)=0,"",VLOOKUP(B1602,'Job Openings'!$B$5:$I$1005,2,FALSE)),"")</f>
        <v/>
      </c>
      <c r="D1602" s="100" t="str">
        <f>IFERROR(IF(VLOOKUP(B1602,'Job Openings'!$B$5:$I$1005,3,FALSE)=0,"",VLOOKUP(B1602,'Job Openings'!$B$5:$I$1005,3,FALSE)),"")</f>
        <v/>
      </c>
      <c r="E1602" s="100" t="str">
        <f>IFERROR(IF(VLOOKUP(B1602,'Job Openings'!$B$5:$I$1005,5,FALSE)=0,"",VLOOKUP(B1602,'Job Openings'!$B$5:$I$1005,5,FALSE)),"")</f>
        <v/>
      </c>
      <c r="F1602" s="53"/>
      <c r="G1602" s="53"/>
      <c r="H1602" s="54"/>
      <c r="I1602" s="53"/>
      <c r="J1602" s="53"/>
      <c r="K1602" s="53"/>
      <c r="L1602" s="53"/>
      <c r="M1602" s="53"/>
      <c r="N1602" s="144"/>
      <c r="O1602" s="141"/>
      <c r="P1602" s="53"/>
      <c r="Q1602" s="53"/>
      <c r="R1602" s="53"/>
      <c r="S1602" s="89"/>
    </row>
    <row r="1603" spans="2:19" ht="15" customHeight="1" x14ac:dyDescent="0.2">
      <c r="B1603" s="143"/>
      <c r="C1603" s="100" t="str">
        <f>IFERROR(IF(VLOOKUP(B1603,'Job Openings'!$B$5:$I$1005,2,FALSE)=0,"",VLOOKUP(B1603,'Job Openings'!$B$5:$I$1005,2,FALSE)),"")</f>
        <v/>
      </c>
      <c r="D1603" s="100" t="str">
        <f>IFERROR(IF(VLOOKUP(B1603,'Job Openings'!$B$5:$I$1005,3,FALSE)=0,"",VLOOKUP(B1603,'Job Openings'!$B$5:$I$1005,3,FALSE)),"")</f>
        <v/>
      </c>
      <c r="E1603" s="100" t="str">
        <f>IFERROR(IF(VLOOKUP(B1603,'Job Openings'!$B$5:$I$1005,5,FALSE)=0,"",VLOOKUP(B1603,'Job Openings'!$B$5:$I$1005,5,FALSE)),"")</f>
        <v/>
      </c>
      <c r="F1603" s="53"/>
      <c r="G1603" s="53"/>
      <c r="H1603" s="54"/>
      <c r="I1603" s="53"/>
      <c r="J1603" s="53"/>
      <c r="K1603" s="53"/>
      <c r="L1603" s="53"/>
      <c r="M1603" s="53"/>
      <c r="N1603" s="144"/>
      <c r="O1603" s="141"/>
      <c r="P1603" s="53"/>
      <c r="Q1603" s="53"/>
      <c r="R1603" s="53"/>
      <c r="S1603" s="89"/>
    </row>
    <row r="1604" spans="2:19" ht="15" customHeight="1" x14ac:dyDescent="0.2">
      <c r="B1604" s="143"/>
      <c r="C1604" s="100" t="str">
        <f>IFERROR(IF(VLOOKUP(B1604,'Job Openings'!$B$5:$I$1005,2,FALSE)=0,"",VLOOKUP(B1604,'Job Openings'!$B$5:$I$1005,2,FALSE)),"")</f>
        <v/>
      </c>
      <c r="D1604" s="100" t="str">
        <f>IFERROR(IF(VLOOKUP(B1604,'Job Openings'!$B$5:$I$1005,3,FALSE)=0,"",VLOOKUP(B1604,'Job Openings'!$B$5:$I$1005,3,FALSE)),"")</f>
        <v/>
      </c>
      <c r="E1604" s="100" t="str">
        <f>IFERROR(IF(VLOOKUP(B1604,'Job Openings'!$B$5:$I$1005,5,FALSE)=0,"",VLOOKUP(B1604,'Job Openings'!$B$5:$I$1005,5,FALSE)),"")</f>
        <v/>
      </c>
      <c r="F1604" s="53"/>
      <c r="G1604" s="53"/>
      <c r="H1604" s="54"/>
      <c r="I1604" s="53"/>
      <c r="J1604" s="53"/>
      <c r="K1604" s="53"/>
      <c r="L1604" s="53"/>
      <c r="M1604" s="53"/>
      <c r="N1604" s="144"/>
      <c r="O1604" s="141"/>
      <c r="P1604" s="53"/>
      <c r="Q1604" s="53"/>
      <c r="R1604" s="53"/>
      <c r="S1604" s="89"/>
    </row>
    <row r="1605" spans="2:19" ht="15" customHeight="1" x14ac:dyDescent="0.2">
      <c r="B1605" s="143"/>
      <c r="C1605" s="100" t="str">
        <f>IFERROR(IF(VLOOKUP(B1605,'Job Openings'!$B$5:$I$1005,2,FALSE)=0,"",VLOOKUP(B1605,'Job Openings'!$B$5:$I$1005,2,FALSE)),"")</f>
        <v/>
      </c>
      <c r="D1605" s="100" t="str">
        <f>IFERROR(IF(VLOOKUP(B1605,'Job Openings'!$B$5:$I$1005,3,FALSE)=0,"",VLOOKUP(B1605,'Job Openings'!$B$5:$I$1005,3,FALSE)),"")</f>
        <v/>
      </c>
      <c r="E1605" s="100" t="str">
        <f>IFERROR(IF(VLOOKUP(B1605,'Job Openings'!$B$5:$I$1005,5,FALSE)=0,"",VLOOKUP(B1605,'Job Openings'!$B$5:$I$1005,5,FALSE)),"")</f>
        <v/>
      </c>
      <c r="F1605" s="53"/>
      <c r="G1605" s="53"/>
      <c r="H1605" s="54"/>
      <c r="I1605" s="53"/>
      <c r="J1605" s="53"/>
      <c r="K1605" s="53"/>
      <c r="L1605" s="53"/>
      <c r="M1605" s="53"/>
      <c r="N1605" s="144"/>
      <c r="O1605" s="141"/>
      <c r="P1605" s="53"/>
      <c r="Q1605" s="53"/>
      <c r="R1605" s="53"/>
      <c r="S1605" s="89"/>
    </row>
    <row r="1606" spans="2:19" ht="15" customHeight="1" x14ac:dyDescent="0.2">
      <c r="B1606" s="143"/>
      <c r="C1606" s="100" t="str">
        <f>IFERROR(IF(VLOOKUP(B1606,'Job Openings'!$B$5:$I$1005,2,FALSE)=0,"",VLOOKUP(B1606,'Job Openings'!$B$5:$I$1005,2,FALSE)),"")</f>
        <v/>
      </c>
      <c r="D1606" s="100" t="str">
        <f>IFERROR(IF(VLOOKUP(B1606,'Job Openings'!$B$5:$I$1005,3,FALSE)=0,"",VLOOKUP(B1606,'Job Openings'!$B$5:$I$1005,3,FALSE)),"")</f>
        <v/>
      </c>
      <c r="E1606" s="100" t="str">
        <f>IFERROR(IF(VLOOKUP(B1606,'Job Openings'!$B$5:$I$1005,5,FALSE)=0,"",VLOOKUP(B1606,'Job Openings'!$B$5:$I$1005,5,FALSE)),"")</f>
        <v/>
      </c>
      <c r="F1606" s="53"/>
      <c r="G1606" s="53"/>
      <c r="H1606" s="54"/>
      <c r="I1606" s="53"/>
      <c r="J1606" s="53"/>
      <c r="K1606" s="53"/>
      <c r="L1606" s="53"/>
      <c r="M1606" s="53"/>
      <c r="N1606" s="144"/>
      <c r="O1606" s="141"/>
      <c r="P1606" s="53"/>
      <c r="Q1606" s="53"/>
      <c r="R1606" s="53"/>
      <c r="S1606" s="89"/>
    </row>
    <row r="1607" spans="2:19" ht="15" customHeight="1" x14ac:dyDescent="0.2">
      <c r="B1607" s="143"/>
      <c r="C1607" s="100" t="str">
        <f>IFERROR(IF(VLOOKUP(B1607,'Job Openings'!$B$5:$I$1005,2,FALSE)=0,"",VLOOKUP(B1607,'Job Openings'!$B$5:$I$1005,2,FALSE)),"")</f>
        <v/>
      </c>
      <c r="D1607" s="100" t="str">
        <f>IFERROR(IF(VLOOKUP(B1607,'Job Openings'!$B$5:$I$1005,3,FALSE)=0,"",VLOOKUP(B1607,'Job Openings'!$B$5:$I$1005,3,FALSE)),"")</f>
        <v/>
      </c>
      <c r="E1607" s="100" t="str">
        <f>IFERROR(IF(VLOOKUP(B1607,'Job Openings'!$B$5:$I$1005,5,FALSE)=0,"",VLOOKUP(B1607,'Job Openings'!$B$5:$I$1005,5,FALSE)),"")</f>
        <v/>
      </c>
      <c r="F1607" s="53"/>
      <c r="G1607" s="53"/>
      <c r="H1607" s="54"/>
      <c r="I1607" s="53"/>
      <c r="J1607" s="53"/>
      <c r="K1607" s="53"/>
      <c r="L1607" s="53"/>
      <c r="M1607" s="53"/>
      <c r="N1607" s="144"/>
      <c r="O1607" s="141"/>
      <c r="P1607" s="53"/>
      <c r="Q1607" s="53"/>
      <c r="R1607" s="53"/>
      <c r="S1607" s="89"/>
    </row>
    <row r="1608" spans="2:19" ht="15" customHeight="1" x14ac:dyDescent="0.2">
      <c r="B1608" s="143"/>
      <c r="C1608" s="100" t="str">
        <f>IFERROR(IF(VLOOKUP(B1608,'Job Openings'!$B$5:$I$1005,2,FALSE)=0,"",VLOOKUP(B1608,'Job Openings'!$B$5:$I$1005,2,FALSE)),"")</f>
        <v/>
      </c>
      <c r="D1608" s="100" t="str">
        <f>IFERROR(IF(VLOOKUP(B1608,'Job Openings'!$B$5:$I$1005,3,FALSE)=0,"",VLOOKUP(B1608,'Job Openings'!$B$5:$I$1005,3,FALSE)),"")</f>
        <v/>
      </c>
      <c r="E1608" s="100" t="str">
        <f>IFERROR(IF(VLOOKUP(B1608,'Job Openings'!$B$5:$I$1005,5,FALSE)=0,"",VLOOKUP(B1608,'Job Openings'!$B$5:$I$1005,5,FALSE)),"")</f>
        <v/>
      </c>
      <c r="F1608" s="53"/>
      <c r="G1608" s="53"/>
      <c r="H1608" s="54"/>
      <c r="I1608" s="53"/>
      <c r="J1608" s="53"/>
      <c r="K1608" s="53"/>
      <c r="L1608" s="53"/>
      <c r="M1608" s="53"/>
      <c r="N1608" s="144"/>
      <c r="O1608" s="141"/>
      <c r="P1608" s="53"/>
      <c r="Q1608" s="53"/>
      <c r="R1608" s="53"/>
      <c r="S1608" s="89"/>
    </row>
    <row r="1609" spans="2:19" ht="15" customHeight="1" x14ac:dyDescent="0.2">
      <c r="B1609" s="143"/>
      <c r="C1609" s="100" t="str">
        <f>IFERROR(IF(VLOOKUP(B1609,'Job Openings'!$B$5:$I$1005,2,FALSE)=0,"",VLOOKUP(B1609,'Job Openings'!$B$5:$I$1005,2,FALSE)),"")</f>
        <v/>
      </c>
      <c r="D1609" s="100" t="str">
        <f>IFERROR(IF(VLOOKUP(B1609,'Job Openings'!$B$5:$I$1005,3,FALSE)=0,"",VLOOKUP(B1609,'Job Openings'!$B$5:$I$1005,3,FALSE)),"")</f>
        <v/>
      </c>
      <c r="E1609" s="100" t="str">
        <f>IFERROR(IF(VLOOKUP(B1609,'Job Openings'!$B$5:$I$1005,5,FALSE)=0,"",VLOOKUP(B1609,'Job Openings'!$B$5:$I$1005,5,FALSE)),"")</f>
        <v/>
      </c>
      <c r="F1609" s="53"/>
      <c r="G1609" s="53"/>
      <c r="H1609" s="54"/>
      <c r="I1609" s="53"/>
      <c r="J1609" s="53"/>
      <c r="K1609" s="53"/>
      <c r="L1609" s="53"/>
      <c r="M1609" s="53"/>
      <c r="N1609" s="144"/>
      <c r="O1609" s="141"/>
      <c r="P1609" s="53"/>
      <c r="Q1609" s="53"/>
      <c r="R1609" s="53"/>
      <c r="S1609" s="89"/>
    </row>
    <row r="1610" spans="2:19" ht="15" customHeight="1" x14ac:dyDescent="0.2">
      <c r="B1610" s="143"/>
      <c r="C1610" s="100" t="str">
        <f>IFERROR(IF(VLOOKUP(B1610,'Job Openings'!$B$5:$I$1005,2,FALSE)=0,"",VLOOKUP(B1610,'Job Openings'!$B$5:$I$1005,2,FALSE)),"")</f>
        <v/>
      </c>
      <c r="D1610" s="100" t="str">
        <f>IFERROR(IF(VLOOKUP(B1610,'Job Openings'!$B$5:$I$1005,3,FALSE)=0,"",VLOOKUP(B1610,'Job Openings'!$B$5:$I$1005,3,FALSE)),"")</f>
        <v/>
      </c>
      <c r="E1610" s="100" t="str">
        <f>IFERROR(IF(VLOOKUP(B1610,'Job Openings'!$B$5:$I$1005,5,FALSE)=0,"",VLOOKUP(B1610,'Job Openings'!$B$5:$I$1005,5,FALSE)),"")</f>
        <v/>
      </c>
      <c r="F1610" s="53"/>
      <c r="G1610" s="53"/>
      <c r="H1610" s="54"/>
      <c r="I1610" s="53"/>
      <c r="J1610" s="53"/>
      <c r="K1610" s="53"/>
      <c r="L1610" s="53"/>
      <c r="M1610" s="53"/>
      <c r="N1610" s="144"/>
      <c r="O1610" s="141"/>
      <c r="P1610" s="53"/>
      <c r="Q1610" s="53"/>
      <c r="R1610" s="53"/>
      <c r="S1610" s="89"/>
    </row>
    <row r="1611" spans="2:19" ht="15" customHeight="1" x14ac:dyDescent="0.2">
      <c r="B1611" s="143"/>
      <c r="C1611" s="100" t="str">
        <f>IFERROR(IF(VLOOKUP(B1611,'Job Openings'!$B$5:$I$1005,2,FALSE)=0,"",VLOOKUP(B1611,'Job Openings'!$B$5:$I$1005,2,FALSE)),"")</f>
        <v/>
      </c>
      <c r="D1611" s="100" t="str">
        <f>IFERROR(IF(VLOOKUP(B1611,'Job Openings'!$B$5:$I$1005,3,FALSE)=0,"",VLOOKUP(B1611,'Job Openings'!$B$5:$I$1005,3,FALSE)),"")</f>
        <v/>
      </c>
      <c r="E1611" s="100" t="str">
        <f>IFERROR(IF(VLOOKUP(B1611,'Job Openings'!$B$5:$I$1005,5,FALSE)=0,"",VLOOKUP(B1611,'Job Openings'!$B$5:$I$1005,5,FALSE)),"")</f>
        <v/>
      </c>
      <c r="F1611" s="53"/>
      <c r="G1611" s="53"/>
      <c r="H1611" s="54"/>
      <c r="I1611" s="53"/>
      <c r="J1611" s="53"/>
      <c r="K1611" s="53"/>
      <c r="L1611" s="53"/>
      <c r="M1611" s="53"/>
      <c r="N1611" s="144"/>
      <c r="O1611" s="141"/>
      <c r="P1611" s="53"/>
      <c r="Q1611" s="53"/>
      <c r="R1611" s="53"/>
      <c r="S1611" s="89"/>
    </row>
    <row r="1612" spans="2:19" ht="15" customHeight="1" x14ac:dyDescent="0.2">
      <c r="B1612" s="143"/>
      <c r="C1612" s="100" t="str">
        <f>IFERROR(IF(VLOOKUP(B1612,'Job Openings'!$B$5:$I$1005,2,FALSE)=0,"",VLOOKUP(B1612,'Job Openings'!$B$5:$I$1005,2,FALSE)),"")</f>
        <v/>
      </c>
      <c r="D1612" s="100" t="str">
        <f>IFERROR(IF(VLOOKUP(B1612,'Job Openings'!$B$5:$I$1005,3,FALSE)=0,"",VLOOKUP(B1612,'Job Openings'!$B$5:$I$1005,3,FALSE)),"")</f>
        <v/>
      </c>
      <c r="E1612" s="100" t="str">
        <f>IFERROR(IF(VLOOKUP(B1612,'Job Openings'!$B$5:$I$1005,5,FALSE)=0,"",VLOOKUP(B1612,'Job Openings'!$B$5:$I$1005,5,FALSE)),"")</f>
        <v/>
      </c>
      <c r="F1612" s="53"/>
      <c r="G1612" s="53"/>
      <c r="H1612" s="54"/>
      <c r="I1612" s="53"/>
      <c r="J1612" s="53"/>
      <c r="K1612" s="53"/>
      <c r="L1612" s="53"/>
      <c r="M1612" s="53"/>
      <c r="N1612" s="144"/>
      <c r="O1612" s="141"/>
      <c r="P1612" s="53"/>
      <c r="Q1612" s="53"/>
      <c r="R1612" s="53"/>
      <c r="S1612" s="89"/>
    </row>
    <row r="1613" spans="2:19" ht="15" customHeight="1" x14ac:dyDescent="0.2">
      <c r="B1613" s="143"/>
      <c r="C1613" s="100" t="str">
        <f>IFERROR(IF(VLOOKUP(B1613,'Job Openings'!$B$5:$I$1005,2,FALSE)=0,"",VLOOKUP(B1613,'Job Openings'!$B$5:$I$1005,2,FALSE)),"")</f>
        <v/>
      </c>
      <c r="D1613" s="100" t="str">
        <f>IFERROR(IF(VLOOKUP(B1613,'Job Openings'!$B$5:$I$1005,3,FALSE)=0,"",VLOOKUP(B1613,'Job Openings'!$B$5:$I$1005,3,FALSE)),"")</f>
        <v/>
      </c>
      <c r="E1613" s="100" t="str">
        <f>IFERROR(IF(VLOOKUP(B1613,'Job Openings'!$B$5:$I$1005,5,FALSE)=0,"",VLOOKUP(B1613,'Job Openings'!$B$5:$I$1005,5,FALSE)),"")</f>
        <v/>
      </c>
      <c r="F1613" s="53"/>
      <c r="G1613" s="53"/>
      <c r="H1613" s="54"/>
      <c r="I1613" s="53"/>
      <c r="J1613" s="53"/>
      <c r="K1613" s="53"/>
      <c r="L1613" s="53"/>
      <c r="M1613" s="53"/>
      <c r="N1613" s="144"/>
      <c r="O1613" s="141"/>
      <c r="P1613" s="53"/>
      <c r="Q1613" s="53"/>
      <c r="R1613" s="53"/>
      <c r="S1613" s="89"/>
    </row>
    <row r="1614" spans="2:19" ht="15" customHeight="1" x14ac:dyDescent="0.2">
      <c r="B1614" s="143"/>
      <c r="C1614" s="100" t="str">
        <f>IFERROR(IF(VLOOKUP(B1614,'Job Openings'!$B$5:$I$1005,2,FALSE)=0,"",VLOOKUP(B1614,'Job Openings'!$B$5:$I$1005,2,FALSE)),"")</f>
        <v/>
      </c>
      <c r="D1614" s="100" t="str">
        <f>IFERROR(IF(VLOOKUP(B1614,'Job Openings'!$B$5:$I$1005,3,FALSE)=0,"",VLOOKUP(B1614,'Job Openings'!$B$5:$I$1005,3,FALSE)),"")</f>
        <v/>
      </c>
      <c r="E1614" s="100" t="str">
        <f>IFERROR(IF(VLOOKUP(B1614,'Job Openings'!$B$5:$I$1005,5,FALSE)=0,"",VLOOKUP(B1614,'Job Openings'!$B$5:$I$1005,5,FALSE)),"")</f>
        <v/>
      </c>
      <c r="F1614" s="53"/>
      <c r="G1614" s="53"/>
      <c r="H1614" s="54"/>
      <c r="I1614" s="53"/>
      <c r="J1614" s="53"/>
      <c r="K1614" s="53"/>
      <c r="L1614" s="53"/>
      <c r="M1614" s="53"/>
      <c r="N1614" s="144"/>
      <c r="O1614" s="141"/>
      <c r="P1614" s="53"/>
      <c r="Q1614" s="53"/>
      <c r="R1614" s="53"/>
      <c r="S1614" s="89"/>
    </row>
    <row r="1615" spans="2:19" ht="15" customHeight="1" x14ac:dyDescent="0.2">
      <c r="B1615" s="143"/>
      <c r="C1615" s="100" t="str">
        <f>IFERROR(IF(VLOOKUP(B1615,'Job Openings'!$B$5:$I$1005,2,FALSE)=0,"",VLOOKUP(B1615,'Job Openings'!$B$5:$I$1005,2,FALSE)),"")</f>
        <v/>
      </c>
      <c r="D1615" s="100" t="str">
        <f>IFERROR(IF(VLOOKUP(B1615,'Job Openings'!$B$5:$I$1005,3,FALSE)=0,"",VLOOKUP(B1615,'Job Openings'!$B$5:$I$1005,3,FALSE)),"")</f>
        <v/>
      </c>
      <c r="E1615" s="100" t="str">
        <f>IFERROR(IF(VLOOKUP(B1615,'Job Openings'!$B$5:$I$1005,5,FALSE)=0,"",VLOOKUP(B1615,'Job Openings'!$B$5:$I$1005,5,FALSE)),"")</f>
        <v/>
      </c>
      <c r="F1615" s="53"/>
      <c r="G1615" s="53"/>
      <c r="H1615" s="54"/>
      <c r="I1615" s="53"/>
      <c r="J1615" s="53"/>
      <c r="K1615" s="53"/>
      <c r="L1615" s="53"/>
      <c r="M1615" s="53"/>
      <c r="N1615" s="144"/>
      <c r="O1615" s="141"/>
      <c r="P1615" s="53"/>
      <c r="Q1615" s="53"/>
      <c r="R1615" s="53"/>
      <c r="S1615" s="89"/>
    </row>
    <row r="1616" spans="2:19" ht="15" customHeight="1" x14ac:dyDescent="0.2">
      <c r="B1616" s="143"/>
      <c r="C1616" s="100" t="str">
        <f>IFERROR(IF(VLOOKUP(B1616,'Job Openings'!$B$5:$I$1005,2,FALSE)=0,"",VLOOKUP(B1616,'Job Openings'!$B$5:$I$1005,2,FALSE)),"")</f>
        <v/>
      </c>
      <c r="D1616" s="100" t="str">
        <f>IFERROR(IF(VLOOKUP(B1616,'Job Openings'!$B$5:$I$1005,3,FALSE)=0,"",VLOOKUP(B1616,'Job Openings'!$B$5:$I$1005,3,FALSE)),"")</f>
        <v/>
      </c>
      <c r="E1616" s="100" t="str">
        <f>IFERROR(IF(VLOOKUP(B1616,'Job Openings'!$B$5:$I$1005,5,FALSE)=0,"",VLOOKUP(B1616,'Job Openings'!$B$5:$I$1005,5,FALSE)),"")</f>
        <v/>
      </c>
      <c r="F1616" s="53"/>
      <c r="G1616" s="53"/>
      <c r="H1616" s="54"/>
      <c r="I1616" s="53"/>
      <c r="J1616" s="53"/>
      <c r="K1616" s="53"/>
      <c r="L1616" s="53"/>
      <c r="M1616" s="53"/>
      <c r="N1616" s="144"/>
      <c r="O1616" s="141"/>
      <c r="P1616" s="53"/>
      <c r="Q1616" s="53"/>
      <c r="R1616" s="53"/>
      <c r="S1616" s="89"/>
    </row>
    <row r="1617" spans="2:19" ht="15" customHeight="1" x14ac:dyDescent="0.2">
      <c r="B1617" s="143"/>
      <c r="C1617" s="100" t="str">
        <f>IFERROR(IF(VLOOKUP(B1617,'Job Openings'!$B$5:$I$1005,2,FALSE)=0,"",VLOOKUP(B1617,'Job Openings'!$B$5:$I$1005,2,FALSE)),"")</f>
        <v/>
      </c>
      <c r="D1617" s="100" t="str">
        <f>IFERROR(IF(VLOOKUP(B1617,'Job Openings'!$B$5:$I$1005,3,FALSE)=0,"",VLOOKUP(B1617,'Job Openings'!$B$5:$I$1005,3,FALSE)),"")</f>
        <v/>
      </c>
      <c r="E1617" s="100" t="str">
        <f>IFERROR(IF(VLOOKUP(B1617,'Job Openings'!$B$5:$I$1005,5,FALSE)=0,"",VLOOKUP(B1617,'Job Openings'!$B$5:$I$1005,5,FALSE)),"")</f>
        <v/>
      </c>
      <c r="F1617" s="53"/>
      <c r="G1617" s="53"/>
      <c r="H1617" s="54"/>
      <c r="I1617" s="53"/>
      <c r="J1617" s="53"/>
      <c r="K1617" s="53"/>
      <c r="L1617" s="53"/>
      <c r="M1617" s="53"/>
      <c r="N1617" s="144"/>
      <c r="O1617" s="141"/>
      <c r="P1617" s="53"/>
      <c r="Q1617" s="53"/>
      <c r="R1617" s="53"/>
      <c r="S1617" s="89"/>
    </row>
    <row r="1618" spans="2:19" ht="15" customHeight="1" x14ac:dyDescent="0.2">
      <c r="B1618" s="143"/>
      <c r="C1618" s="100" t="str">
        <f>IFERROR(IF(VLOOKUP(B1618,'Job Openings'!$B$5:$I$1005,2,FALSE)=0,"",VLOOKUP(B1618,'Job Openings'!$B$5:$I$1005,2,FALSE)),"")</f>
        <v/>
      </c>
      <c r="D1618" s="100" t="str">
        <f>IFERROR(IF(VLOOKUP(B1618,'Job Openings'!$B$5:$I$1005,3,FALSE)=0,"",VLOOKUP(B1618,'Job Openings'!$B$5:$I$1005,3,FALSE)),"")</f>
        <v/>
      </c>
      <c r="E1618" s="100" t="str">
        <f>IFERROR(IF(VLOOKUP(B1618,'Job Openings'!$B$5:$I$1005,5,FALSE)=0,"",VLOOKUP(B1618,'Job Openings'!$B$5:$I$1005,5,FALSE)),"")</f>
        <v/>
      </c>
      <c r="F1618" s="53"/>
      <c r="G1618" s="53"/>
      <c r="H1618" s="54"/>
      <c r="I1618" s="53"/>
      <c r="J1618" s="53"/>
      <c r="K1618" s="53"/>
      <c r="L1618" s="53"/>
      <c r="M1618" s="53"/>
      <c r="N1618" s="144"/>
      <c r="O1618" s="141"/>
      <c r="P1618" s="53"/>
      <c r="Q1618" s="53"/>
      <c r="R1618" s="53"/>
      <c r="S1618" s="89"/>
    </row>
    <row r="1619" spans="2:19" ht="15" customHeight="1" x14ac:dyDescent="0.2">
      <c r="B1619" s="143"/>
      <c r="C1619" s="100" t="str">
        <f>IFERROR(IF(VLOOKUP(B1619,'Job Openings'!$B$5:$I$1005,2,FALSE)=0,"",VLOOKUP(B1619,'Job Openings'!$B$5:$I$1005,2,FALSE)),"")</f>
        <v/>
      </c>
      <c r="D1619" s="100" t="str">
        <f>IFERROR(IF(VLOOKUP(B1619,'Job Openings'!$B$5:$I$1005,3,FALSE)=0,"",VLOOKUP(B1619,'Job Openings'!$B$5:$I$1005,3,FALSE)),"")</f>
        <v/>
      </c>
      <c r="E1619" s="100" t="str">
        <f>IFERROR(IF(VLOOKUP(B1619,'Job Openings'!$B$5:$I$1005,5,FALSE)=0,"",VLOOKUP(B1619,'Job Openings'!$B$5:$I$1005,5,FALSE)),"")</f>
        <v/>
      </c>
      <c r="F1619" s="53"/>
      <c r="G1619" s="53"/>
      <c r="H1619" s="54"/>
      <c r="I1619" s="53"/>
      <c r="J1619" s="53"/>
      <c r="K1619" s="53"/>
      <c r="L1619" s="53"/>
      <c r="M1619" s="53"/>
      <c r="N1619" s="144"/>
      <c r="O1619" s="141"/>
      <c r="P1619" s="53"/>
      <c r="Q1619" s="53"/>
      <c r="R1619" s="53"/>
      <c r="S1619" s="89"/>
    </row>
    <row r="1620" spans="2:19" ht="15" customHeight="1" x14ac:dyDescent="0.2">
      <c r="B1620" s="143"/>
      <c r="C1620" s="100" t="str">
        <f>IFERROR(IF(VLOOKUP(B1620,'Job Openings'!$B$5:$I$1005,2,FALSE)=0,"",VLOOKUP(B1620,'Job Openings'!$B$5:$I$1005,2,FALSE)),"")</f>
        <v/>
      </c>
      <c r="D1620" s="100" t="str">
        <f>IFERROR(IF(VLOOKUP(B1620,'Job Openings'!$B$5:$I$1005,3,FALSE)=0,"",VLOOKUP(B1620,'Job Openings'!$B$5:$I$1005,3,FALSE)),"")</f>
        <v/>
      </c>
      <c r="E1620" s="100" t="str">
        <f>IFERROR(IF(VLOOKUP(B1620,'Job Openings'!$B$5:$I$1005,5,FALSE)=0,"",VLOOKUP(B1620,'Job Openings'!$B$5:$I$1005,5,FALSE)),"")</f>
        <v/>
      </c>
      <c r="F1620" s="53"/>
      <c r="G1620" s="53"/>
      <c r="H1620" s="54"/>
      <c r="I1620" s="53"/>
      <c r="J1620" s="53"/>
      <c r="K1620" s="53"/>
      <c r="L1620" s="53"/>
      <c r="M1620" s="53"/>
      <c r="N1620" s="144"/>
      <c r="O1620" s="141"/>
      <c r="P1620" s="53"/>
      <c r="Q1620" s="53"/>
      <c r="R1620" s="53"/>
      <c r="S1620" s="89"/>
    </row>
    <row r="1621" spans="2:19" ht="15" customHeight="1" x14ac:dyDescent="0.2">
      <c r="B1621" s="143"/>
      <c r="C1621" s="100" t="str">
        <f>IFERROR(IF(VLOOKUP(B1621,'Job Openings'!$B$5:$I$1005,2,FALSE)=0,"",VLOOKUP(B1621,'Job Openings'!$B$5:$I$1005,2,FALSE)),"")</f>
        <v/>
      </c>
      <c r="D1621" s="100" t="str">
        <f>IFERROR(IF(VLOOKUP(B1621,'Job Openings'!$B$5:$I$1005,3,FALSE)=0,"",VLOOKUP(B1621,'Job Openings'!$B$5:$I$1005,3,FALSE)),"")</f>
        <v/>
      </c>
      <c r="E1621" s="100" t="str">
        <f>IFERROR(IF(VLOOKUP(B1621,'Job Openings'!$B$5:$I$1005,5,FALSE)=0,"",VLOOKUP(B1621,'Job Openings'!$B$5:$I$1005,5,FALSE)),"")</f>
        <v/>
      </c>
      <c r="F1621" s="53"/>
      <c r="G1621" s="53"/>
      <c r="H1621" s="54"/>
      <c r="I1621" s="53"/>
      <c r="J1621" s="53"/>
      <c r="K1621" s="53"/>
      <c r="L1621" s="53"/>
      <c r="M1621" s="53"/>
      <c r="N1621" s="144"/>
      <c r="O1621" s="141"/>
      <c r="P1621" s="53"/>
      <c r="Q1621" s="53"/>
      <c r="R1621" s="53"/>
      <c r="S1621" s="89"/>
    </row>
    <row r="1622" spans="2:19" ht="15" customHeight="1" x14ac:dyDescent="0.2">
      <c r="B1622" s="143"/>
      <c r="C1622" s="100" t="str">
        <f>IFERROR(IF(VLOOKUP(B1622,'Job Openings'!$B$5:$I$1005,2,FALSE)=0,"",VLOOKUP(B1622,'Job Openings'!$B$5:$I$1005,2,FALSE)),"")</f>
        <v/>
      </c>
      <c r="D1622" s="100" t="str">
        <f>IFERROR(IF(VLOOKUP(B1622,'Job Openings'!$B$5:$I$1005,3,FALSE)=0,"",VLOOKUP(B1622,'Job Openings'!$B$5:$I$1005,3,FALSE)),"")</f>
        <v/>
      </c>
      <c r="E1622" s="100" t="str">
        <f>IFERROR(IF(VLOOKUP(B1622,'Job Openings'!$B$5:$I$1005,5,FALSE)=0,"",VLOOKUP(B1622,'Job Openings'!$B$5:$I$1005,5,FALSE)),"")</f>
        <v/>
      </c>
      <c r="F1622" s="53"/>
      <c r="G1622" s="53"/>
      <c r="H1622" s="54"/>
      <c r="I1622" s="53"/>
      <c r="J1622" s="53"/>
      <c r="K1622" s="53"/>
      <c r="L1622" s="53"/>
      <c r="M1622" s="53"/>
      <c r="N1622" s="144"/>
      <c r="O1622" s="141"/>
      <c r="P1622" s="53"/>
      <c r="Q1622" s="53"/>
      <c r="R1622" s="53"/>
      <c r="S1622" s="89"/>
    </row>
    <row r="1623" spans="2:19" ht="15" customHeight="1" x14ac:dyDescent="0.2">
      <c r="B1623" s="143"/>
      <c r="C1623" s="100" t="str">
        <f>IFERROR(IF(VLOOKUP(B1623,'Job Openings'!$B$5:$I$1005,2,FALSE)=0,"",VLOOKUP(B1623,'Job Openings'!$B$5:$I$1005,2,FALSE)),"")</f>
        <v/>
      </c>
      <c r="D1623" s="100" t="str">
        <f>IFERROR(IF(VLOOKUP(B1623,'Job Openings'!$B$5:$I$1005,3,FALSE)=0,"",VLOOKUP(B1623,'Job Openings'!$B$5:$I$1005,3,FALSE)),"")</f>
        <v/>
      </c>
      <c r="E1623" s="100" t="str">
        <f>IFERROR(IF(VLOOKUP(B1623,'Job Openings'!$B$5:$I$1005,5,FALSE)=0,"",VLOOKUP(B1623,'Job Openings'!$B$5:$I$1005,5,FALSE)),"")</f>
        <v/>
      </c>
      <c r="F1623" s="53"/>
      <c r="G1623" s="53"/>
      <c r="H1623" s="54"/>
      <c r="I1623" s="53"/>
      <c r="J1623" s="53"/>
      <c r="K1623" s="53"/>
      <c r="L1623" s="53"/>
      <c r="M1623" s="53"/>
      <c r="N1623" s="144"/>
      <c r="O1623" s="141"/>
      <c r="P1623" s="53"/>
      <c r="Q1623" s="53"/>
      <c r="R1623" s="53"/>
      <c r="S1623" s="89"/>
    </row>
    <row r="1624" spans="2:19" ht="15" customHeight="1" x14ac:dyDescent="0.2">
      <c r="B1624" s="143"/>
      <c r="C1624" s="100" t="str">
        <f>IFERROR(IF(VLOOKUP(B1624,'Job Openings'!$B$5:$I$1005,2,FALSE)=0,"",VLOOKUP(B1624,'Job Openings'!$B$5:$I$1005,2,FALSE)),"")</f>
        <v/>
      </c>
      <c r="D1624" s="100" t="str">
        <f>IFERROR(IF(VLOOKUP(B1624,'Job Openings'!$B$5:$I$1005,3,FALSE)=0,"",VLOOKUP(B1624,'Job Openings'!$B$5:$I$1005,3,FALSE)),"")</f>
        <v/>
      </c>
      <c r="E1624" s="100" t="str">
        <f>IFERROR(IF(VLOOKUP(B1624,'Job Openings'!$B$5:$I$1005,5,FALSE)=0,"",VLOOKUP(B1624,'Job Openings'!$B$5:$I$1005,5,FALSE)),"")</f>
        <v/>
      </c>
      <c r="F1624" s="53"/>
      <c r="G1624" s="53"/>
      <c r="H1624" s="54"/>
      <c r="I1624" s="53"/>
      <c r="J1624" s="53"/>
      <c r="K1624" s="53"/>
      <c r="L1624" s="53"/>
      <c r="M1624" s="53"/>
      <c r="N1624" s="144"/>
      <c r="O1624" s="141"/>
      <c r="P1624" s="53"/>
      <c r="Q1624" s="53"/>
      <c r="R1624" s="53"/>
      <c r="S1624" s="89"/>
    </row>
    <row r="1625" spans="2:19" ht="15" customHeight="1" x14ac:dyDescent="0.2">
      <c r="B1625" s="143"/>
      <c r="C1625" s="100" t="str">
        <f>IFERROR(IF(VLOOKUP(B1625,'Job Openings'!$B$5:$I$1005,2,FALSE)=0,"",VLOOKUP(B1625,'Job Openings'!$B$5:$I$1005,2,FALSE)),"")</f>
        <v/>
      </c>
      <c r="D1625" s="100" t="str">
        <f>IFERROR(IF(VLOOKUP(B1625,'Job Openings'!$B$5:$I$1005,3,FALSE)=0,"",VLOOKUP(B1625,'Job Openings'!$B$5:$I$1005,3,FALSE)),"")</f>
        <v/>
      </c>
      <c r="E1625" s="100" t="str">
        <f>IFERROR(IF(VLOOKUP(B1625,'Job Openings'!$B$5:$I$1005,5,FALSE)=0,"",VLOOKUP(B1625,'Job Openings'!$B$5:$I$1005,5,FALSE)),"")</f>
        <v/>
      </c>
      <c r="F1625" s="53"/>
      <c r="G1625" s="53"/>
      <c r="H1625" s="54"/>
      <c r="I1625" s="53"/>
      <c r="J1625" s="53"/>
      <c r="K1625" s="53"/>
      <c r="L1625" s="53"/>
      <c r="M1625" s="53"/>
      <c r="N1625" s="144"/>
      <c r="O1625" s="141"/>
      <c r="P1625" s="53"/>
      <c r="Q1625" s="53"/>
      <c r="R1625" s="53"/>
      <c r="S1625" s="89"/>
    </row>
    <row r="1626" spans="2:19" ht="15" customHeight="1" x14ac:dyDescent="0.2">
      <c r="B1626" s="143"/>
      <c r="C1626" s="100" t="str">
        <f>IFERROR(IF(VLOOKUP(B1626,'Job Openings'!$B$5:$I$1005,2,FALSE)=0,"",VLOOKUP(B1626,'Job Openings'!$B$5:$I$1005,2,FALSE)),"")</f>
        <v/>
      </c>
      <c r="D1626" s="100" t="str">
        <f>IFERROR(IF(VLOOKUP(B1626,'Job Openings'!$B$5:$I$1005,3,FALSE)=0,"",VLOOKUP(B1626,'Job Openings'!$B$5:$I$1005,3,FALSE)),"")</f>
        <v/>
      </c>
      <c r="E1626" s="100" t="str">
        <f>IFERROR(IF(VLOOKUP(B1626,'Job Openings'!$B$5:$I$1005,5,FALSE)=0,"",VLOOKUP(B1626,'Job Openings'!$B$5:$I$1005,5,FALSE)),"")</f>
        <v/>
      </c>
      <c r="F1626" s="53"/>
      <c r="G1626" s="53"/>
      <c r="H1626" s="54"/>
      <c r="I1626" s="53"/>
      <c r="J1626" s="53"/>
      <c r="K1626" s="53"/>
      <c r="L1626" s="53"/>
      <c r="M1626" s="53"/>
      <c r="N1626" s="144"/>
      <c r="O1626" s="141"/>
      <c r="P1626" s="53"/>
      <c r="Q1626" s="53"/>
      <c r="R1626" s="53"/>
      <c r="S1626" s="89"/>
    </row>
    <row r="1627" spans="2:19" ht="15" customHeight="1" x14ac:dyDescent="0.2">
      <c r="B1627" s="143"/>
      <c r="C1627" s="100" t="str">
        <f>IFERROR(IF(VLOOKUP(B1627,'Job Openings'!$B$5:$I$1005,2,FALSE)=0,"",VLOOKUP(B1627,'Job Openings'!$B$5:$I$1005,2,FALSE)),"")</f>
        <v/>
      </c>
      <c r="D1627" s="100" t="str">
        <f>IFERROR(IF(VLOOKUP(B1627,'Job Openings'!$B$5:$I$1005,3,FALSE)=0,"",VLOOKUP(B1627,'Job Openings'!$B$5:$I$1005,3,FALSE)),"")</f>
        <v/>
      </c>
      <c r="E1627" s="100" t="str">
        <f>IFERROR(IF(VLOOKUP(B1627,'Job Openings'!$B$5:$I$1005,5,FALSE)=0,"",VLOOKUP(B1627,'Job Openings'!$B$5:$I$1005,5,FALSE)),"")</f>
        <v/>
      </c>
      <c r="F1627" s="53"/>
      <c r="G1627" s="53"/>
      <c r="H1627" s="54"/>
      <c r="I1627" s="53"/>
      <c r="J1627" s="53"/>
      <c r="K1627" s="53"/>
      <c r="L1627" s="53"/>
      <c r="M1627" s="53"/>
      <c r="N1627" s="144"/>
      <c r="O1627" s="141"/>
      <c r="P1627" s="53"/>
      <c r="Q1627" s="53"/>
      <c r="R1627" s="53"/>
      <c r="S1627" s="89"/>
    </row>
    <row r="1628" spans="2:19" ht="15" customHeight="1" x14ac:dyDescent="0.2">
      <c r="B1628" s="143"/>
      <c r="C1628" s="100" t="str">
        <f>IFERROR(IF(VLOOKUP(B1628,'Job Openings'!$B$5:$I$1005,2,FALSE)=0,"",VLOOKUP(B1628,'Job Openings'!$B$5:$I$1005,2,FALSE)),"")</f>
        <v/>
      </c>
      <c r="D1628" s="100" t="str">
        <f>IFERROR(IF(VLOOKUP(B1628,'Job Openings'!$B$5:$I$1005,3,FALSE)=0,"",VLOOKUP(B1628,'Job Openings'!$B$5:$I$1005,3,FALSE)),"")</f>
        <v/>
      </c>
      <c r="E1628" s="100" t="str">
        <f>IFERROR(IF(VLOOKUP(B1628,'Job Openings'!$B$5:$I$1005,5,FALSE)=0,"",VLOOKUP(B1628,'Job Openings'!$B$5:$I$1005,5,FALSE)),"")</f>
        <v/>
      </c>
      <c r="F1628" s="53"/>
      <c r="G1628" s="53"/>
      <c r="H1628" s="54"/>
      <c r="I1628" s="53"/>
      <c r="J1628" s="53"/>
      <c r="K1628" s="53"/>
      <c r="L1628" s="53"/>
      <c r="M1628" s="53"/>
      <c r="N1628" s="144"/>
      <c r="O1628" s="141"/>
      <c r="P1628" s="53"/>
      <c r="Q1628" s="53"/>
      <c r="R1628" s="53"/>
      <c r="S1628" s="89"/>
    </row>
    <row r="1629" spans="2:19" ht="15" customHeight="1" x14ac:dyDescent="0.2">
      <c r="B1629" s="143"/>
      <c r="C1629" s="100" t="str">
        <f>IFERROR(IF(VLOOKUP(B1629,'Job Openings'!$B$5:$I$1005,2,FALSE)=0,"",VLOOKUP(B1629,'Job Openings'!$B$5:$I$1005,2,FALSE)),"")</f>
        <v/>
      </c>
      <c r="D1629" s="100" t="str">
        <f>IFERROR(IF(VLOOKUP(B1629,'Job Openings'!$B$5:$I$1005,3,FALSE)=0,"",VLOOKUP(B1629,'Job Openings'!$B$5:$I$1005,3,FALSE)),"")</f>
        <v/>
      </c>
      <c r="E1629" s="100" t="str">
        <f>IFERROR(IF(VLOOKUP(B1629,'Job Openings'!$B$5:$I$1005,5,FALSE)=0,"",VLOOKUP(B1629,'Job Openings'!$B$5:$I$1005,5,FALSE)),"")</f>
        <v/>
      </c>
      <c r="F1629" s="53"/>
      <c r="G1629" s="53"/>
      <c r="H1629" s="54"/>
      <c r="I1629" s="53"/>
      <c r="J1629" s="53"/>
      <c r="K1629" s="53"/>
      <c r="L1629" s="53"/>
      <c r="M1629" s="53"/>
      <c r="N1629" s="144"/>
      <c r="O1629" s="141"/>
      <c r="P1629" s="53"/>
      <c r="Q1629" s="53"/>
      <c r="R1629" s="53"/>
      <c r="S1629" s="89"/>
    </row>
    <row r="1630" spans="2:19" ht="15" customHeight="1" x14ac:dyDescent="0.2">
      <c r="B1630" s="143"/>
      <c r="C1630" s="100" t="str">
        <f>IFERROR(IF(VLOOKUP(B1630,'Job Openings'!$B$5:$I$1005,2,FALSE)=0,"",VLOOKUP(B1630,'Job Openings'!$B$5:$I$1005,2,FALSE)),"")</f>
        <v/>
      </c>
      <c r="D1630" s="100" t="str">
        <f>IFERROR(IF(VLOOKUP(B1630,'Job Openings'!$B$5:$I$1005,3,FALSE)=0,"",VLOOKUP(B1630,'Job Openings'!$B$5:$I$1005,3,FALSE)),"")</f>
        <v/>
      </c>
      <c r="E1630" s="100" t="str">
        <f>IFERROR(IF(VLOOKUP(B1630,'Job Openings'!$B$5:$I$1005,5,FALSE)=0,"",VLOOKUP(B1630,'Job Openings'!$B$5:$I$1005,5,FALSE)),"")</f>
        <v/>
      </c>
      <c r="F1630" s="53"/>
      <c r="G1630" s="53"/>
      <c r="H1630" s="54"/>
      <c r="I1630" s="53"/>
      <c r="J1630" s="53"/>
      <c r="K1630" s="53"/>
      <c r="L1630" s="53"/>
      <c r="M1630" s="53"/>
      <c r="N1630" s="144"/>
      <c r="O1630" s="141"/>
      <c r="P1630" s="53"/>
      <c r="Q1630" s="53"/>
      <c r="R1630" s="53"/>
      <c r="S1630" s="89"/>
    </row>
    <row r="1631" spans="2:19" ht="15" customHeight="1" x14ac:dyDescent="0.2">
      <c r="B1631" s="143"/>
      <c r="C1631" s="100" t="str">
        <f>IFERROR(IF(VLOOKUP(B1631,'Job Openings'!$B$5:$I$1005,2,FALSE)=0,"",VLOOKUP(B1631,'Job Openings'!$B$5:$I$1005,2,FALSE)),"")</f>
        <v/>
      </c>
      <c r="D1631" s="100" t="str">
        <f>IFERROR(IF(VLOOKUP(B1631,'Job Openings'!$B$5:$I$1005,3,FALSE)=0,"",VLOOKUP(B1631,'Job Openings'!$B$5:$I$1005,3,FALSE)),"")</f>
        <v/>
      </c>
      <c r="E1631" s="100" t="str">
        <f>IFERROR(IF(VLOOKUP(B1631,'Job Openings'!$B$5:$I$1005,5,FALSE)=0,"",VLOOKUP(B1631,'Job Openings'!$B$5:$I$1005,5,FALSE)),"")</f>
        <v/>
      </c>
      <c r="F1631" s="53"/>
      <c r="G1631" s="53"/>
      <c r="H1631" s="54"/>
      <c r="I1631" s="53"/>
      <c r="J1631" s="53"/>
      <c r="K1631" s="53"/>
      <c r="L1631" s="53"/>
      <c r="M1631" s="53"/>
      <c r="N1631" s="144"/>
      <c r="O1631" s="141"/>
      <c r="P1631" s="53"/>
      <c r="Q1631" s="53"/>
      <c r="R1631" s="53"/>
      <c r="S1631" s="89"/>
    </row>
    <row r="1632" spans="2:19" ht="15" customHeight="1" x14ac:dyDescent="0.2">
      <c r="B1632" s="143"/>
      <c r="C1632" s="100" t="str">
        <f>IFERROR(IF(VLOOKUP(B1632,'Job Openings'!$B$5:$I$1005,2,FALSE)=0,"",VLOOKUP(B1632,'Job Openings'!$B$5:$I$1005,2,FALSE)),"")</f>
        <v/>
      </c>
      <c r="D1632" s="100" t="str">
        <f>IFERROR(IF(VLOOKUP(B1632,'Job Openings'!$B$5:$I$1005,3,FALSE)=0,"",VLOOKUP(B1632,'Job Openings'!$B$5:$I$1005,3,FALSE)),"")</f>
        <v/>
      </c>
      <c r="E1632" s="100" t="str">
        <f>IFERROR(IF(VLOOKUP(B1632,'Job Openings'!$B$5:$I$1005,5,FALSE)=0,"",VLOOKUP(B1632,'Job Openings'!$B$5:$I$1005,5,FALSE)),"")</f>
        <v/>
      </c>
      <c r="F1632" s="53"/>
      <c r="G1632" s="53"/>
      <c r="H1632" s="54"/>
      <c r="I1632" s="53"/>
      <c r="J1632" s="53"/>
      <c r="K1632" s="53"/>
      <c r="L1632" s="53"/>
      <c r="M1632" s="53"/>
      <c r="N1632" s="144"/>
      <c r="O1632" s="141"/>
      <c r="P1632" s="53"/>
      <c r="Q1632" s="53"/>
      <c r="R1632" s="53"/>
      <c r="S1632" s="89"/>
    </row>
    <row r="1633" spans="2:19" ht="15" customHeight="1" x14ac:dyDescent="0.2">
      <c r="B1633" s="143"/>
      <c r="C1633" s="100" t="str">
        <f>IFERROR(IF(VLOOKUP(B1633,'Job Openings'!$B$5:$I$1005,2,FALSE)=0,"",VLOOKUP(B1633,'Job Openings'!$B$5:$I$1005,2,FALSE)),"")</f>
        <v/>
      </c>
      <c r="D1633" s="100" t="str">
        <f>IFERROR(IF(VLOOKUP(B1633,'Job Openings'!$B$5:$I$1005,3,FALSE)=0,"",VLOOKUP(B1633,'Job Openings'!$B$5:$I$1005,3,FALSE)),"")</f>
        <v/>
      </c>
      <c r="E1633" s="100" t="str">
        <f>IFERROR(IF(VLOOKUP(B1633,'Job Openings'!$B$5:$I$1005,5,FALSE)=0,"",VLOOKUP(B1633,'Job Openings'!$B$5:$I$1005,5,FALSE)),"")</f>
        <v/>
      </c>
      <c r="F1633" s="53"/>
      <c r="G1633" s="53"/>
      <c r="H1633" s="54"/>
      <c r="I1633" s="53"/>
      <c r="J1633" s="53"/>
      <c r="K1633" s="53"/>
      <c r="L1633" s="53"/>
      <c r="M1633" s="53"/>
      <c r="N1633" s="144"/>
      <c r="O1633" s="141"/>
      <c r="P1633" s="53"/>
      <c r="Q1633" s="53"/>
      <c r="R1633" s="53"/>
      <c r="S1633" s="89"/>
    </row>
    <row r="1634" spans="2:19" ht="15" customHeight="1" x14ac:dyDescent="0.2">
      <c r="B1634" s="143"/>
      <c r="C1634" s="100" t="str">
        <f>IFERROR(IF(VLOOKUP(B1634,'Job Openings'!$B$5:$I$1005,2,FALSE)=0,"",VLOOKUP(B1634,'Job Openings'!$B$5:$I$1005,2,FALSE)),"")</f>
        <v/>
      </c>
      <c r="D1634" s="100" t="str">
        <f>IFERROR(IF(VLOOKUP(B1634,'Job Openings'!$B$5:$I$1005,3,FALSE)=0,"",VLOOKUP(B1634,'Job Openings'!$B$5:$I$1005,3,FALSE)),"")</f>
        <v/>
      </c>
      <c r="E1634" s="100" t="str">
        <f>IFERROR(IF(VLOOKUP(B1634,'Job Openings'!$B$5:$I$1005,5,FALSE)=0,"",VLOOKUP(B1634,'Job Openings'!$B$5:$I$1005,5,FALSE)),"")</f>
        <v/>
      </c>
      <c r="F1634" s="53"/>
      <c r="G1634" s="53"/>
      <c r="H1634" s="54"/>
      <c r="I1634" s="53"/>
      <c r="J1634" s="53"/>
      <c r="K1634" s="53"/>
      <c r="L1634" s="53"/>
      <c r="M1634" s="53"/>
      <c r="N1634" s="144"/>
      <c r="O1634" s="141"/>
      <c r="P1634" s="53"/>
      <c r="Q1634" s="53"/>
      <c r="R1634" s="53"/>
      <c r="S1634" s="89"/>
    </row>
    <row r="1635" spans="2:19" ht="15" customHeight="1" x14ac:dyDescent="0.2">
      <c r="B1635" s="143"/>
      <c r="C1635" s="100" t="str">
        <f>IFERROR(IF(VLOOKUP(B1635,'Job Openings'!$B$5:$I$1005,2,FALSE)=0,"",VLOOKUP(B1635,'Job Openings'!$B$5:$I$1005,2,FALSE)),"")</f>
        <v/>
      </c>
      <c r="D1635" s="100" t="str">
        <f>IFERROR(IF(VLOOKUP(B1635,'Job Openings'!$B$5:$I$1005,3,FALSE)=0,"",VLOOKUP(B1635,'Job Openings'!$B$5:$I$1005,3,FALSE)),"")</f>
        <v/>
      </c>
      <c r="E1635" s="100" t="str">
        <f>IFERROR(IF(VLOOKUP(B1635,'Job Openings'!$B$5:$I$1005,5,FALSE)=0,"",VLOOKUP(B1635,'Job Openings'!$B$5:$I$1005,5,FALSE)),"")</f>
        <v/>
      </c>
      <c r="F1635" s="53"/>
      <c r="G1635" s="53"/>
      <c r="H1635" s="54"/>
      <c r="I1635" s="53"/>
      <c r="J1635" s="53"/>
      <c r="K1635" s="53"/>
      <c r="L1635" s="53"/>
      <c r="M1635" s="53"/>
      <c r="N1635" s="144"/>
      <c r="O1635" s="141"/>
      <c r="P1635" s="53"/>
      <c r="Q1635" s="53"/>
      <c r="R1635" s="53"/>
      <c r="S1635" s="89"/>
    </row>
    <row r="1636" spans="2:19" ht="15" customHeight="1" x14ac:dyDescent="0.2">
      <c r="B1636" s="143"/>
      <c r="C1636" s="100" t="str">
        <f>IFERROR(IF(VLOOKUP(B1636,'Job Openings'!$B$5:$I$1005,2,FALSE)=0,"",VLOOKUP(B1636,'Job Openings'!$B$5:$I$1005,2,FALSE)),"")</f>
        <v/>
      </c>
      <c r="D1636" s="100" t="str">
        <f>IFERROR(IF(VLOOKUP(B1636,'Job Openings'!$B$5:$I$1005,3,FALSE)=0,"",VLOOKUP(B1636,'Job Openings'!$B$5:$I$1005,3,FALSE)),"")</f>
        <v/>
      </c>
      <c r="E1636" s="100" t="str">
        <f>IFERROR(IF(VLOOKUP(B1636,'Job Openings'!$B$5:$I$1005,5,FALSE)=0,"",VLOOKUP(B1636,'Job Openings'!$B$5:$I$1005,5,FALSE)),"")</f>
        <v/>
      </c>
      <c r="F1636" s="53"/>
      <c r="G1636" s="53"/>
      <c r="H1636" s="54"/>
      <c r="I1636" s="53"/>
      <c r="J1636" s="53"/>
      <c r="K1636" s="53"/>
      <c r="L1636" s="53"/>
      <c r="M1636" s="53"/>
      <c r="N1636" s="144"/>
      <c r="O1636" s="141"/>
      <c r="P1636" s="53"/>
      <c r="Q1636" s="53"/>
      <c r="R1636" s="53"/>
      <c r="S1636" s="89"/>
    </row>
    <row r="1637" spans="2:19" ht="15" customHeight="1" x14ac:dyDescent="0.2">
      <c r="B1637" s="143"/>
      <c r="C1637" s="100" t="str">
        <f>IFERROR(IF(VLOOKUP(B1637,'Job Openings'!$B$5:$I$1005,2,FALSE)=0,"",VLOOKUP(B1637,'Job Openings'!$B$5:$I$1005,2,FALSE)),"")</f>
        <v/>
      </c>
      <c r="D1637" s="100" t="str">
        <f>IFERROR(IF(VLOOKUP(B1637,'Job Openings'!$B$5:$I$1005,3,FALSE)=0,"",VLOOKUP(B1637,'Job Openings'!$B$5:$I$1005,3,FALSE)),"")</f>
        <v/>
      </c>
      <c r="E1637" s="100" t="str">
        <f>IFERROR(IF(VLOOKUP(B1637,'Job Openings'!$B$5:$I$1005,5,FALSE)=0,"",VLOOKUP(B1637,'Job Openings'!$B$5:$I$1005,5,FALSE)),"")</f>
        <v/>
      </c>
      <c r="F1637" s="53"/>
      <c r="G1637" s="53"/>
      <c r="H1637" s="54"/>
      <c r="I1637" s="53"/>
      <c r="J1637" s="53"/>
      <c r="K1637" s="53"/>
      <c r="L1637" s="53"/>
      <c r="M1637" s="53"/>
      <c r="N1637" s="144"/>
      <c r="O1637" s="141"/>
      <c r="P1637" s="53"/>
      <c r="Q1637" s="53"/>
      <c r="R1637" s="53"/>
      <c r="S1637" s="89"/>
    </row>
    <row r="1638" spans="2:19" ht="15" customHeight="1" x14ac:dyDescent="0.2">
      <c r="B1638" s="143"/>
      <c r="C1638" s="100" t="str">
        <f>IFERROR(IF(VLOOKUP(B1638,'Job Openings'!$B$5:$I$1005,2,FALSE)=0,"",VLOOKUP(B1638,'Job Openings'!$B$5:$I$1005,2,FALSE)),"")</f>
        <v/>
      </c>
      <c r="D1638" s="100" t="str">
        <f>IFERROR(IF(VLOOKUP(B1638,'Job Openings'!$B$5:$I$1005,3,FALSE)=0,"",VLOOKUP(B1638,'Job Openings'!$B$5:$I$1005,3,FALSE)),"")</f>
        <v/>
      </c>
      <c r="E1638" s="100" t="str">
        <f>IFERROR(IF(VLOOKUP(B1638,'Job Openings'!$B$5:$I$1005,5,FALSE)=0,"",VLOOKUP(B1638,'Job Openings'!$B$5:$I$1005,5,FALSE)),"")</f>
        <v/>
      </c>
      <c r="F1638" s="53"/>
      <c r="G1638" s="53"/>
      <c r="H1638" s="54"/>
      <c r="I1638" s="53"/>
      <c r="J1638" s="53"/>
      <c r="K1638" s="53"/>
      <c r="L1638" s="53"/>
      <c r="M1638" s="53"/>
      <c r="N1638" s="144"/>
      <c r="O1638" s="141"/>
      <c r="P1638" s="53"/>
      <c r="Q1638" s="53"/>
      <c r="R1638" s="53"/>
      <c r="S1638" s="89"/>
    </row>
    <row r="1639" spans="2:19" ht="15" customHeight="1" x14ac:dyDescent="0.2">
      <c r="B1639" s="143"/>
      <c r="C1639" s="100" t="str">
        <f>IFERROR(IF(VLOOKUP(B1639,'Job Openings'!$B$5:$I$1005,2,FALSE)=0,"",VLOOKUP(B1639,'Job Openings'!$B$5:$I$1005,2,FALSE)),"")</f>
        <v/>
      </c>
      <c r="D1639" s="100" t="str">
        <f>IFERROR(IF(VLOOKUP(B1639,'Job Openings'!$B$5:$I$1005,3,FALSE)=0,"",VLOOKUP(B1639,'Job Openings'!$B$5:$I$1005,3,FALSE)),"")</f>
        <v/>
      </c>
      <c r="E1639" s="100" t="str">
        <f>IFERROR(IF(VLOOKUP(B1639,'Job Openings'!$B$5:$I$1005,5,FALSE)=0,"",VLOOKUP(B1639,'Job Openings'!$B$5:$I$1005,5,FALSE)),"")</f>
        <v/>
      </c>
      <c r="F1639" s="53"/>
      <c r="G1639" s="53"/>
      <c r="H1639" s="54"/>
      <c r="I1639" s="53"/>
      <c r="J1639" s="53"/>
      <c r="K1639" s="53"/>
      <c r="L1639" s="53"/>
      <c r="M1639" s="53"/>
      <c r="N1639" s="144"/>
      <c r="O1639" s="141"/>
      <c r="P1639" s="53"/>
      <c r="Q1639" s="53"/>
      <c r="R1639" s="53"/>
      <c r="S1639" s="89"/>
    </row>
    <row r="1640" spans="2:19" ht="15" customHeight="1" x14ac:dyDescent="0.2">
      <c r="B1640" s="143"/>
      <c r="C1640" s="100" t="str">
        <f>IFERROR(IF(VLOOKUP(B1640,'Job Openings'!$B$5:$I$1005,2,FALSE)=0,"",VLOOKUP(B1640,'Job Openings'!$B$5:$I$1005,2,FALSE)),"")</f>
        <v/>
      </c>
      <c r="D1640" s="100" t="str">
        <f>IFERROR(IF(VLOOKUP(B1640,'Job Openings'!$B$5:$I$1005,3,FALSE)=0,"",VLOOKUP(B1640,'Job Openings'!$B$5:$I$1005,3,FALSE)),"")</f>
        <v/>
      </c>
      <c r="E1640" s="100" t="str">
        <f>IFERROR(IF(VLOOKUP(B1640,'Job Openings'!$B$5:$I$1005,5,FALSE)=0,"",VLOOKUP(B1640,'Job Openings'!$B$5:$I$1005,5,FALSE)),"")</f>
        <v/>
      </c>
      <c r="F1640" s="53"/>
      <c r="G1640" s="53"/>
      <c r="H1640" s="54"/>
      <c r="I1640" s="53"/>
      <c r="J1640" s="53"/>
      <c r="K1640" s="53"/>
      <c r="L1640" s="53"/>
      <c r="M1640" s="53"/>
      <c r="N1640" s="144"/>
      <c r="O1640" s="141"/>
      <c r="P1640" s="53"/>
      <c r="Q1640" s="53"/>
      <c r="R1640" s="53"/>
      <c r="S1640" s="89"/>
    </row>
    <row r="1641" spans="2:19" ht="15" customHeight="1" x14ac:dyDescent="0.2">
      <c r="B1641" s="143"/>
      <c r="C1641" s="100" t="str">
        <f>IFERROR(IF(VLOOKUP(B1641,'Job Openings'!$B$5:$I$1005,2,FALSE)=0,"",VLOOKUP(B1641,'Job Openings'!$B$5:$I$1005,2,FALSE)),"")</f>
        <v/>
      </c>
      <c r="D1641" s="100" t="str">
        <f>IFERROR(IF(VLOOKUP(B1641,'Job Openings'!$B$5:$I$1005,3,FALSE)=0,"",VLOOKUP(B1641,'Job Openings'!$B$5:$I$1005,3,FALSE)),"")</f>
        <v/>
      </c>
      <c r="E1641" s="100" t="str">
        <f>IFERROR(IF(VLOOKUP(B1641,'Job Openings'!$B$5:$I$1005,5,FALSE)=0,"",VLOOKUP(B1641,'Job Openings'!$B$5:$I$1005,5,FALSE)),"")</f>
        <v/>
      </c>
      <c r="F1641" s="53"/>
      <c r="G1641" s="53"/>
      <c r="H1641" s="54"/>
      <c r="I1641" s="53"/>
      <c r="J1641" s="53"/>
      <c r="K1641" s="53"/>
      <c r="L1641" s="53"/>
      <c r="M1641" s="53"/>
      <c r="N1641" s="144"/>
      <c r="O1641" s="141"/>
      <c r="P1641" s="53"/>
      <c r="Q1641" s="53"/>
      <c r="R1641" s="53"/>
      <c r="S1641" s="89"/>
    </row>
    <row r="1642" spans="2:19" ht="15" customHeight="1" x14ac:dyDescent="0.2">
      <c r="B1642" s="143"/>
      <c r="C1642" s="100" t="str">
        <f>IFERROR(IF(VLOOKUP(B1642,'Job Openings'!$B$5:$I$1005,2,FALSE)=0,"",VLOOKUP(B1642,'Job Openings'!$B$5:$I$1005,2,FALSE)),"")</f>
        <v/>
      </c>
      <c r="D1642" s="100" t="str">
        <f>IFERROR(IF(VLOOKUP(B1642,'Job Openings'!$B$5:$I$1005,3,FALSE)=0,"",VLOOKUP(B1642,'Job Openings'!$B$5:$I$1005,3,FALSE)),"")</f>
        <v/>
      </c>
      <c r="E1642" s="100" t="str">
        <f>IFERROR(IF(VLOOKUP(B1642,'Job Openings'!$B$5:$I$1005,5,FALSE)=0,"",VLOOKUP(B1642,'Job Openings'!$B$5:$I$1005,5,FALSE)),"")</f>
        <v/>
      </c>
      <c r="F1642" s="53"/>
      <c r="G1642" s="53"/>
      <c r="H1642" s="54"/>
      <c r="I1642" s="53"/>
      <c r="J1642" s="53"/>
      <c r="K1642" s="53"/>
      <c r="L1642" s="53"/>
      <c r="M1642" s="53"/>
      <c r="N1642" s="144"/>
      <c r="O1642" s="141"/>
      <c r="P1642" s="53"/>
      <c r="Q1642" s="53"/>
      <c r="R1642" s="53"/>
      <c r="S1642" s="89"/>
    </row>
    <row r="1643" spans="2:19" ht="15" customHeight="1" x14ac:dyDescent="0.2">
      <c r="B1643" s="143"/>
      <c r="C1643" s="100" t="str">
        <f>IFERROR(IF(VLOOKUP(B1643,'Job Openings'!$B$5:$I$1005,2,FALSE)=0,"",VLOOKUP(B1643,'Job Openings'!$B$5:$I$1005,2,FALSE)),"")</f>
        <v/>
      </c>
      <c r="D1643" s="100" t="str">
        <f>IFERROR(IF(VLOOKUP(B1643,'Job Openings'!$B$5:$I$1005,3,FALSE)=0,"",VLOOKUP(B1643,'Job Openings'!$B$5:$I$1005,3,FALSE)),"")</f>
        <v/>
      </c>
      <c r="E1643" s="100" t="str">
        <f>IFERROR(IF(VLOOKUP(B1643,'Job Openings'!$B$5:$I$1005,5,FALSE)=0,"",VLOOKUP(B1643,'Job Openings'!$B$5:$I$1005,5,FALSE)),"")</f>
        <v/>
      </c>
      <c r="F1643" s="53"/>
      <c r="G1643" s="53"/>
      <c r="H1643" s="54"/>
      <c r="I1643" s="53"/>
      <c r="J1643" s="53"/>
      <c r="K1643" s="53"/>
      <c r="L1643" s="53"/>
      <c r="M1643" s="53"/>
      <c r="N1643" s="144"/>
      <c r="O1643" s="141"/>
      <c r="P1643" s="53"/>
      <c r="Q1643" s="53"/>
      <c r="R1643" s="53"/>
      <c r="S1643" s="89"/>
    </row>
    <row r="1644" spans="2:19" ht="15" customHeight="1" x14ac:dyDescent="0.2">
      <c r="B1644" s="143"/>
      <c r="C1644" s="100" t="str">
        <f>IFERROR(IF(VLOOKUP(B1644,'Job Openings'!$B$5:$I$1005,2,FALSE)=0,"",VLOOKUP(B1644,'Job Openings'!$B$5:$I$1005,2,FALSE)),"")</f>
        <v/>
      </c>
      <c r="D1644" s="100" t="str">
        <f>IFERROR(IF(VLOOKUP(B1644,'Job Openings'!$B$5:$I$1005,3,FALSE)=0,"",VLOOKUP(B1644,'Job Openings'!$B$5:$I$1005,3,FALSE)),"")</f>
        <v/>
      </c>
      <c r="E1644" s="100" t="str">
        <f>IFERROR(IF(VLOOKUP(B1644,'Job Openings'!$B$5:$I$1005,5,FALSE)=0,"",VLOOKUP(B1644,'Job Openings'!$B$5:$I$1005,5,FALSE)),"")</f>
        <v/>
      </c>
      <c r="F1644" s="53"/>
      <c r="G1644" s="53"/>
      <c r="H1644" s="54"/>
      <c r="I1644" s="53"/>
      <c r="J1644" s="53"/>
      <c r="K1644" s="53"/>
      <c r="L1644" s="53"/>
      <c r="M1644" s="53"/>
      <c r="N1644" s="144"/>
      <c r="O1644" s="141"/>
      <c r="P1644" s="53"/>
      <c r="Q1644" s="53"/>
      <c r="R1644" s="53"/>
      <c r="S1644" s="89"/>
    </row>
    <row r="1645" spans="2:19" ht="15" customHeight="1" x14ac:dyDescent="0.2">
      <c r="B1645" s="143"/>
      <c r="C1645" s="100" t="str">
        <f>IFERROR(IF(VLOOKUP(B1645,'Job Openings'!$B$5:$I$1005,2,FALSE)=0,"",VLOOKUP(B1645,'Job Openings'!$B$5:$I$1005,2,FALSE)),"")</f>
        <v/>
      </c>
      <c r="D1645" s="100" t="str">
        <f>IFERROR(IF(VLOOKUP(B1645,'Job Openings'!$B$5:$I$1005,3,FALSE)=0,"",VLOOKUP(B1645,'Job Openings'!$B$5:$I$1005,3,FALSE)),"")</f>
        <v/>
      </c>
      <c r="E1645" s="100" t="str">
        <f>IFERROR(IF(VLOOKUP(B1645,'Job Openings'!$B$5:$I$1005,5,FALSE)=0,"",VLOOKUP(B1645,'Job Openings'!$B$5:$I$1005,5,FALSE)),"")</f>
        <v/>
      </c>
      <c r="F1645" s="53"/>
      <c r="G1645" s="53"/>
      <c r="H1645" s="54"/>
      <c r="I1645" s="53"/>
      <c r="J1645" s="53"/>
      <c r="K1645" s="53"/>
      <c r="L1645" s="53"/>
      <c r="M1645" s="53"/>
      <c r="N1645" s="144"/>
      <c r="O1645" s="141"/>
      <c r="P1645" s="53"/>
      <c r="Q1645" s="53"/>
      <c r="R1645" s="53"/>
      <c r="S1645" s="89"/>
    </row>
    <row r="1646" spans="2:19" ht="15" customHeight="1" x14ac:dyDescent="0.2">
      <c r="B1646" s="143"/>
      <c r="C1646" s="100" t="str">
        <f>IFERROR(IF(VLOOKUP(B1646,'Job Openings'!$B$5:$I$1005,2,FALSE)=0,"",VLOOKUP(B1646,'Job Openings'!$B$5:$I$1005,2,FALSE)),"")</f>
        <v/>
      </c>
      <c r="D1646" s="100" t="str">
        <f>IFERROR(IF(VLOOKUP(B1646,'Job Openings'!$B$5:$I$1005,3,FALSE)=0,"",VLOOKUP(B1646,'Job Openings'!$B$5:$I$1005,3,FALSE)),"")</f>
        <v/>
      </c>
      <c r="E1646" s="100" t="str">
        <f>IFERROR(IF(VLOOKUP(B1646,'Job Openings'!$B$5:$I$1005,5,FALSE)=0,"",VLOOKUP(B1646,'Job Openings'!$B$5:$I$1005,5,FALSE)),"")</f>
        <v/>
      </c>
      <c r="F1646" s="53"/>
      <c r="G1646" s="53"/>
      <c r="H1646" s="54"/>
      <c r="I1646" s="53"/>
      <c r="J1646" s="53"/>
      <c r="K1646" s="53"/>
      <c r="L1646" s="53"/>
      <c r="M1646" s="53"/>
      <c r="N1646" s="144"/>
      <c r="O1646" s="141"/>
      <c r="P1646" s="53"/>
      <c r="Q1646" s="53"/>
      <c r="R1646" s="53"/>
      <c r="S1646" s="89"/>
    </row>
    <row r="1647" spans="2:19" ht="15" customHeight="1" x14ac:dyDescent="0.2">
      <c r="B1647" s="143"/>
      <c r="C1647" s="100" t="str">
        <f>IFERROR(IF(VLOOKUP(B1647,'Job Openings'!$B$5:$I$1005,2,FALSE)=0,"",VLOOKUP(B1647,'Job Openings'!$B$5:$I$1005,2,FALSE)),"")</f>
        <v/>
      </c>
      <c r="D1647" s="100" t="str">
        <f>IFERROR(IF(VLOOKUP(B1647,'Job Openings'!$B$5:$I$1005,3,FALSE)=0,"",VLOOKUP(B1647,'Job Openings'!$B$5:$I$1005,3,FALSE)),"")</f>
        <v/>
      </c>
      <c r="E1647" s="100" t="str">
        <f>IFERROR(IF(VLOOKUP(B1647,'Job Openings'!$B$5:$I$1005,5,FALSE)=0,"",VLOOKUP(B1647,'Job Openings'!$B$5:$I$1005,5,FALSE)),"")</f>
        <v/>
      </c>
      <c r="F1647" s="53"/>
      <c r="G1647" s="53"/>
      <c r="H1647" s="54"/>
      <c r="I1647" s="53"/>
      <c r="J1647" s="53"/>
      <c r="K1647" s="53"/>
      <c r="L1647" s="53"/>
      <c r="M1647" s="53"/>
      <c r="N1647" s="144"/>
      <c r="O1647" s="141"/>
      <c r="P1647" s="53"/>
      <c r="Q1647" s="53"/>
      <c r="R1647" s="53"/>
      <c r="S1647" s="89"/>
    </row>
    <row r="1648" spans="2:19" ht="15" customHeight="1" x14ac:dyDescent="0.2">
      <c r="B1648" s="143"/>
      <c r="C1648" s="100" t="str">
        <f>IFERROR(IF(VLOOKUP(B1648,'Job Openings'!$B$5:$I$1005,2,FALSE)=0,"",VLOOKUP(B1648,'Job Openings'!$B$5:$I$1005,2,FALSE)),"")</f>
        <v/>
      </c>
      <c r="D1648" s="100" t="str">
        <f>IFERROR(IF(VLOOKUP(B1648,'Job Openings'!$B$5:$I$1005,3,FALSE)=0,"",VLOOKUP(B1648,'Job Openings'!$B$5:$I$1005,3,FALSE)),"")</f>
        <v/>
      </c>
      <c r="E1648" s="100" t="str">
        <f>IFERROR(IF(VLOOKUP(B1648,'Job Openings'!$B$5:$I$1005,5,FALSE)=0,"",VLOOKUP(B1648,'Job Openings'!$B$5:$I$1005,5,FALSE)),"")</f>
        <v/>
      </c>
      <c r="F1648" s="53"/>
      <c r="G1648" s="53"/>
      <c r="H1648" s="54"/>
      <c r="I1648" s="53"/>
      <c r="J1648" s="53"/>
      <c r="K1648" s="53"/>
      <c r="L1648" s="53"/>
      <c r="M1648" s="53"/>
      <c r="N1648" s="144"/>
      <c r="O1648" s="141"/>
      <c r="P1648" s="53"/>
      <c r="Q1648" s="53"/>
      <c r="R1648" s="53"/>
      <c r="S1648" s="89"/>
    </row>
    <row r="1649" spans="2:19" ht="15" customHeight="1" x14ac:dyDescent="0.2">
      <c r="B1649" s="143"/>
      <c r="C1649" s="100" t="str">
        <f>IFERROR(IF(VLOOKUP(B1649,'Job Openings'!$B$5:$I$1005,2,FALSE)=0,"",VLOOKUP(B1649,'Job Openings'!$B$5:$I$1005,2,FALSE)),"")</f>
        <v/>
      </c>
      <c r="D1649" s="100" t="str">
        <f>IFERROR(IF(VLOOKUP(B1649,'Job Openings'!$B$5:$I$1005,3,FALSE)=0,"",VLOOKUP(B1649,'Job Openings'!$B$5:$I$1005,3,FALSE)),"")</f>
        <v/>
      </c>
      <c r="E1649" s="100" t="str">
        <f>IFERROR(IF(VLOOKUP(B1649,'Job Openings'!$B$5:$I$1005,5,FALSE)=0,"",VLOOKUP(B1649,'Job Openings'!$B$5:$I$1005,5,FALSE)),"")</f>
        <v/>
      </c>
      <c r="F1649" s="53"/>
      <c r="G1649" s="53"/>
      <c r="H1649" s="54"/>
      <c r="I1649" s="53"/>
      <c r="J1649" s="53"/>
      <c r="K1649" s="53"/>
      <c r="L1649" s="53"/>
      <c r="M1649" s="53"/>
      <c r="N1649" s="144"/>
      <c r="O1649" s="141"/>
      <c r="P1649" s="53"/>
      <c r="Q1649" s="53"/>
      <c r="R1649" s="53"/>
      <c r="S1649" s="89"/>
    </row>
    <row r="1650" spans="2:19" ht="15" customHeight="1" x14ac:dyDescent="0.2">
      <c r="B1650" s="143"/>
      <c r="C1650" s="100" t="str">
        <f>IFERROR(IF(VLOOKUP(B1650,'Job Openings'!$B$5:$I$1005,2,FALSE)=0,"",VLOOKUP(B1650,'Job Openings'!$B$5:$I$1005,2,FALSE)),"")</f>
        <v/>
      </c>
      <c r="D1650" s="100" t="str">
        <f>IFERROR(IF(VLOOKUP(B1650,'Job Openings'!$B$5:$I$1005,3,FALSE)=0,"",VLOOKUP(B1650,'Job Openings'!$B$5:$I$1005,3,FALSE)),"")</f>
        <v/>
      </c>
      <c r="E1650" s="100" t="str">
        <f>IFERROR(IF(VLOOKUP(B1650,'Job Openings'!$B$5:$I$1005,5,FALSE)=0,"",VLOOKUP(B1650,'Job Openings'!$B$5:$I$1005,5,FALSE)),"")</f>
        <v/>
      </c>
      <c r="F1650" s="53"/>
      <c r="G1650" s="53"/>
      <c r="H1650" s="54"/>
      <c r="I1650" s="53"/>
      <c r="J1650" s="53"/>
      <c r="K1650" s="53"/>
      <c r="L1650" s="53"/>
      <c r="M1650" s="53"/>
      <c r="N1650" s="144"/>
      <c r="O1650" s="141"/>
      <c r="P1650" s="53"/>
      <c r="Q1650" s="53"/>
      <c r="R1650" s="53"/>
      <c r="S1650" s="89"/>
    </row>
    <row r="1651" spans="2:19" ht="15" customHeight="1" x14ac:dyDescent="0.2">
      <c r="B1651" s="143"/>
      <c r="C1651" s="100" t="str">
        <f>IFERROR(IF(VLOOKUP(B1651,'Job Openings'!$B$5:$I$1005,2,FALSE)=0,"",VLOOKUP(B1651,'Job Openings'!$B$5:$I$1005,2,FALSE)),"")</f>
        <v/>
      </c>
      <c r="D1651" s="100" t="str">
        <f>IFERROR(IF(VLOOKUP(B1651,'Job Openings'!$B$5:$I$1005,3,FALSE)=0,"",VLOOKUP(B1651,'Job Openings'!$B$5:$I$1005,3,FALSE)),"")</f>
        <v/>
      </c>
      <c r="E1651" s="100" t="str">
        <f>IFERROR(IF(VLOOKUP(B1651,'Job Openings'!$B$5:$I$1005,5,FALSE)=0,"",VLOOKUP(B1651,'Job Openings'!$B$5:$I$1005,5,FALSE)),"")</f>
        <v/>
      </c>
      <c r="F1651" s="53"/>
      <c r="G1651" s="53"/>
      <c r="H1651" s="54"/>
      <c r="I1651" s="53"/>
      <c r="J1651" s="53"/>
      <c r="K1651" s="53"/>
      <c r="L1651" s="53"/>
      <c r="M1651" s="53"/>
      <c r="N1651" s="144"/>
      <c r="O1651" s="141"/>
      <c r="P1651" s="53"/>
      <c r="Q1651" s="53"/>
      <c r="R1651" s="53"/>
      <c r="S1651" s="89"/>
    </row>
    <row r="1652" spans="2:19" ht="15" customHeight="1" x14ac:dyDescent="0.2">
      <c r="B1652" s="143"/>
      <c r="C1652" s="100" t="str">
        <f>IFERROR(IF(VLOOKUP(B1652,'Job Openings'!$B$5:$I$1005,2,FALSE)=0,"",VLOOKUP(B1652,'Job Openings'!$B$5:$I$1005,2,FALSE)),"")</f>
        <v/>
      </c>
      <c r="D1652" s="100" t="str">
        <f>IFERROR(IF(VLOOKUP(B1652,'Job Openings'!$B$5:$I$1005,3,FALSE)=0,"",VLOOKUP(B1652,'Job Openings'!$B$5:$I$1005,3,FALSE)),"")</f>
        <v/>
      </c>
      <c r="E1652" s="100" t="str">
        <f>IFERROR(IF(VLOOKUP(B1652,'Job Openings'!$B$5:$I$1005,5,FALSE)=0,"",VLOOKUP(B1652,'Job Openings'!$B$5:$I$1005,5,FALSE)),"")</f>
        <v/>
      </c>
      <c r="F1652" s="53"/>
      <c r="G1652" s="53"/>
      <c r="H1652" s="54"/>
      <c r="I1652" s="53"/>
      <c r="J1652" s="53"/>
      <c r="K1652" s="53"/>
      <c r="L1652" s="53"/>
      <c r="M1652" s="53"/>
      <c r="N1652" s="144"/>
      <c r="O1652" s="141"/>
      <c r="P1652" s="53"/>
      <c r="Q1652" s="53"/>
      <c r="R1652" s="53"/>
      <c r="S1652" s="89"/>
    </row>
    <row r="1653" spans="2:19" ht="15" customHeight="1" x14ac:dyDescent="0.2">
      <c r="B1653" s="143"/>
      <c r="C1653" s="100" t="str">
        <f>IFERROR(IF(VLOOKUP(B1653,'Job Openings'!$B$5:$I$1005,2,FALSE)=0,"",VLOOKUP(B1653,'Job Openings'!$B$5:$I$1005,2,FALSE)),"")</f>
        <v/>
      </c>
      <c r="D1653" s="100" t="str">
        <f>IFERROR(IF(VLOOKUP(B1653,'Job Openings'!$B$5:$I$1005,3,FALSE)=0,"",VLOOKUP(B1653,'Job Openings'!$B$5:$I$1005,3,FALSE)),"")</f>
        <v/>
      </c>
      <c r="E1653" s="100" t="str">
        <f>IFERROR(IF(VLOOKUP(B1653,'Job Openings'!$B$5:$I$1005,5,FALSE)=0,"",VLOOKUP(B1653,'Job Openings'!$B$5:$I$1005,5,FALSE)),"")</f>
        <v/>
      </c>
      <c r="F1653" s="53"/>
      <c r="G1653" s="53"/>
      <c r="H1653" s="54"/>
      <c r="I1653" s="53"/>
      <c r="J1653" s="53"/>
      <c r="K1653" s="53"/>
      <c r="L1653" s="53"/>
      <c r="M1653" s="53"/>
      <c r="N1653" s="144"/>
      <c r="O1653" s="141"/>
      <c r="P1653" s="53"/>
      <c r="Q1653" s="53"/>
      <c r="R1653" s="53"/>
      <c r="S1653" s="89"/>
    </row>
    <row r="1654" spans="2:19" ht="15" customHeight="1" x14ac:dyDescent="0.2">
      <c r="B1654" s="143"/>
      <c r="C1654" s="100" t="str">
        <f>IFERROR(IF(VLOOKUP(B1654,'Job Openings'!$B$5:$I$1005,2,FALSE)=0,"",VLOOKUP(B1654,'Job Openings'!$B$5:$I$1005,2,FALSE)),"")</f>
        <v/>
      </c>
      <c r="D1654" s="100" t="str">
        <f>IFERROR(IF(VLOOKUP(B1654,'Job Openings'!$B$5:$I$1005,3,FALSE)=0,"",VLOOKUP(B1654,'Job Openings'!$B$5:$I$1005,3,FALSE)),"")</f>
        <v/>
      </c>
      <c r="E1654" s="100" t="str">
        <f>IFERROR(IF(VLOOKUP(B1654,'Job Openings'!$B$5:$I$1005,5,FALSE)=0,"",VLOOKUP(B1654,'Job Openings'!$B$5:$I$1005,5,FALSE)),"")</f>
        <v/>
      </c>
      <c r="F1654" s="53"/>
      <c r="G1654" s="53"/>
      <c r="H1654" s="54"/>
      <c r="I1654" s="53"/>
      <c r="J1654" s="53"/>
      <c r="K1654" s="53"/>
      <c r="L1654" s="53"/>
      <c r="M1654" s="53"/>
      <c r="N1654" s="144"/>
      <c r="O1654" s="141"/>
      <c r="P1654" s="53"/>
      <c r="Q1654" s="53"/>
      <c r="R1654" s="53"/>
      <c r="S1654" s="89"/>
    </row>
    <row r="1655" spans="2:19" ht="15" customHeight="1" x14ac:dyDescent="0.2">
      <c r="B1655" s="143"/>
      <c r="C1655" s="100" t="str">
        <f>IFERROR(IF(VLOOKUP(B1655,'Job Openings'!$B$5:$I$1005,2,FALSE)=0,"",VLOOKUP(B1655,'Job Openings'!$B$5:$I$1005,2,FALSE)),"")</f>
        <v/>
      </c>
      <c r="D1655" s="100" t="str">
        <f>IFERROR(IF(VLOOKUP(B1655,'Job Openings'!$B$5:$I$1005,3,FALSE)=0,"",VLOOKUP(B1655,'Job Openings'!$B$5:$I$1005,3,FALSE)),"")</f>
        <v/>
      </c>
      <c r="E1655" s="100" t="str">
        <f>IFERROR(IF(VLOOKUP(B1655,'Job Openings'!$B$5:$I$1005,5,FALSE)=0,"",VLOOKUP(B1655,'Job Openings'!$B$5:$I$1005,5,FALSE)),"")</f>
        <v/>
      </c>
      <c r="F1655" s="53"/>
      <c r="G1655" s="53"/>
      <c r="H1655" s="54"/>
      <c r="I1655" s="53"/>
      <c r="J1655" s="53"/>
      <c r="K1655" s="53"/>
      <c r="L1655" s="53"/>
      <c r="M1655" s="53"/>
      <c r="N1655" s="144"/>
      <c r="O1655" s="141"/>
      <c r="P1655" s="53"/>
      <c r="Q1655" s="53"/>
      <c r="R1655" s="53"/>
      <c r="S1655" s="89"/>
    </row>
    <row r="1656" spans="2:19" ht="15" customHeight="1" x14ac:dyDescent="0.2">
      <c r="B1656" s="143"/>
      <c r="C1656" s="100" t="str">
        <f>IFERROR(IF(VLOOKUP(B1656,'Job Openings'!$B$5:$I$1005,2,FALSE)=0,"",VLOOKUP(B1656,'Job Openings'!$B$5:$I$1005,2,FALSE)),"")</f>
        <v/>
      </c>
      <c r="D1656" s="100" t="str">
        <f>IFERROR(IF(VLOOKUP(B1656,'Job Openings'!$B$5:$I$1005,3,FALSE)=0,"",VLOOKUP(B1656,'Job Openings'!$B$5:$I$1005,3,FALSE)),"")</f>
        <v/>
      </c>
      <c r="E1656" s="100" t="str">
        <f>IFERROR(IF(VLOOKUP(B1656,'Job Openings'!$B$5:$I$1005,5,FALSE)=0,"",VLOOKUP(B1656,'Job Openings'!$B$5:$I$1005,5,FALSE)),"")</f>
        <v/>
      </c>
      <c r="F1656" s="53"/>
      <c r="G1656" s="53"/>
      <c r="H1656" s="54"/>
      <c r="I1656" s="53"/>
      <c r="J1656" s="53"/>
      <c r="K1656" s="53"/>
      <c r="L1656" s="53"/>
      <c r="M1656" s="53"/>
      <c r="N1656" s="144"/>
      <c r="O1656" s="141"/>
      <c r="P1656" s="53"/>
      <c r="Q1656" s="53"/>
      <c r="R1656" s="53"/>
      <c r="S1656" s="89"/>
    </row>
    <row r="1657" spans="2:19" ht="15" customHeight="1" x14ac:dyDescent="0.2">
      <c r="B1657" s="143"/>
      <c r="C1657" s="100" t="str">
        <f>IFERROR(IF(VLOOKUP(B1657,'Job Openings'!$B$5:$I$1005,2,FALSE)=0,"",VLOOKUP(B1657,'Job Openings'!$B$5:$I$1005,2,FALSE)),"")</f>
        <v/>
      </c>
      <c r="D1657" s="100" t="str">
        <f>IFERROR(IF(VLOOKUP(B1657,'Job Openings'!$B$5:$I$1005,3,FALSE)=0,"",VLOOKUP(B1657,'Job Openings'!$B$5:$I$1005,3,FALSE)),"")</f>
        <v/>
      </c>
      <c r="E1657" s="100" t="str">
        <f>IFERROR(IF(VLOOKUP(B1657,'Job Openings'!$B$5:$I$1005,5,FALSE)=0,"",VLOOKUP(B1657,'Job Openings'!$B$5:$I$1005,5,FALSE)),"")</f>
        <v/>
      </c>
      <c r="F1657" s="53"/>
      <c r="G1657" s="53"/>
      <c r="H1657" s="54"/>
      <c r="I1657" s="53"/>
      <c r="J1657" s="53"/>
      <c r="K1657" s="53"/>
      <c r="L1657" s="53"/>
      <c r="M1657" s="53"/>
      <c r="N1657" s="144"/>
      <c r="O1657" s="141"/>
      <c r="P1657" s="53"/>
      <c r="Q1657" s="53"/>
      <c r="R1657" s="53"/>
      <c r="S1657" s="89"/>
    </row>
    <row r="1658" spans="2:19" ht="15" customHeight="1" x14ac:dyDescent="0.2">
      <c r="B1658" s="143"/>
      <c r="C1658" s="100" t="str">
        <f>IFERROR(IF(VLOOKUP(B1658,'Job Openings'!$B$5:$I$1005,2,FALSE)=0,"",VLOOKUP(B1658,'Job Openings'!$B$5:$I$1005,2,FALSE)),"")</f>
        <v/>
      </c>
      <c r="D1658" s="100" t="str">
        <f>IFERROR(IF(VLOOKUP(B1658,'Job Openings'!$B$5:$I$1005,3,FALSE)=0,"",VLOOKUP(B1658,'Job Openings'!$B$5:$I$1005,3,FALSE)),"")</f>
        <v/>
      </c>
      <c r="E1658" s="100" t="str">
        <f>IFERROR(IF(VLOOKUP(B1658,'Job Openings'!$B$5:$I$1005,5,FALSE)=0,"",VLOOKUP(B1658,'Job Openings'!$B$5:$I$1005,5,FALSE)),"")</f>
        <v/>
      </c>
      <c r="F1658" s="53"/>
      <c r="G1658" s="53"/>
      <c r="H1658" s="54"/>
      <c r="I1658" s="53"/>
      <c r="J1658" s="53"/>
      <c r="K1658" s="53"/>
      <c r="L1658" s="53"/>
      <c r="M1658" s="53"/>
      <c r="N1658" s="144"/>
      <c r="O1658" s="141"/>
      <c r="P1658" s="53"/>
      <c r="Q1658" s="53"/>
      <c r="R1658" s="53"/>
      <c r="S1658" s="89"/>
    </row>
    <row r="1659" spans="2:19" ht="15" customHeight="1" x14ac:dyDescent="0.2">
      <c r="B1659" s="143"/>
      <c r="C1659" s="100" t="str">
        <f>IFERROR(IF(VLOOKUP(B1659,'Job Openings'!$B$5:$I$1005,2,FALSE)=0,"",VLOOKUP(B1659,'Job Openings'!$B$5:$I$1005,2,FALSE)),"")</f>
        <v/>
      </c>
      <c r="D1659" s="100" t="str">
        <f>IFERROR(IF(VLOOKUP(B1659,'Job Openings'!$B$5:$I$1005,3,FALSE)=0,"",VLOOKUP(B1659,'Job Openings'!$B$5:$I$1005,3,FALSE)),"")</f>
        <v/>
      </c>
      <c r="E1659" s="100" t="str">
        <f>IFERROR(IF(VLOOKUP(B1659,'Job Openings'!$B$5:$I$1005,5,FALSE)=0,"",VLOOKUP(B1659,'Job Openings'!$B$5:$I$1005,5,FALSE)),"")</f>
        <v/>
      </c>
      <c r="F1659" s="53"/>
      <c r="G1659" s="53"/>
      <c r="H1659" s="54"/>
      <c r="I1659" s="53"/>
      <c r="J1659" s="53"/>
      <c r="K1659" s="53"/>
      <c r="L1659" s="53"/>
      <c r="M1659" s="53"/>
      <c r="N1659" s="144"/>
      <c r="O1659" s="141"/>
      <c r="P1659" s="53"/>
      <c r="Q1659" s="53"/>
      <c r="R1659" s="53"/>
      <c r="S1659" s="89"/>
    </row>
    <row r="1660" spans="2:19" ht="15" customHeight="1" x14ac:dyDescent="0.2">
      <c r="B1660" s="143"/>
      <c r="C1660" s="100" t="str">
        <f>IFERROR(IF(VLOOKUP(B1660,'Job Openings'!$B$5:$I$1005,2,FALSE)=0,"",VLOOKUP(B1660,'Job Openings'!$B$5:$I$1005,2,FALSE)),"")</f>
        <v/>
      </c>
      <c r="D1660" s="100" t="str">
        <f>IFERROR(IF(VLOOKUP(B1660,'Job Openings'!$B$5:$I$1005,3,FALSE)=0,"",VLOOKUP(B1660,'Job Openings'!$B$5:$I$1005,3,FALSE)),"")</f>
        <v/>
      </c>
      <c r="E1660" s="100" t="str">
        <f>IFERROR(IF(VLOOKUP(B1660,'Job Openings'!$B$5:$I$1005,5,FALSE)=0,"",VLOOKUP(B1660,'Job Openings'!$B$5:$I$1005,5,FALSE)),"")</f>
        <v/>
      </c>
      <c r="F1660" s="53"/>
      <c r="G1660" s="53"/>
      <c r="H1660" s="54"/>
      <c r="I1660" s="53"/>
      <c r="J1660" s="53"/>
      <c r="K1660" s="53"/>
      <c r="L1660" s="53"/>
      <c r="M1660" s="53"/>
      <c r="N1660" s="144"/>
      <c r="O1660" s="141"/>
      <c r="P1660" s="53"/>
      <c r="Q1660" s="53"/>
      <c r="R1660" s="53"/>
      <c r="S1660" s="89"/>
    </row>
    <row r="1661" spans="2:19" ht="15" customHeight="1" x14ac:dyDescent="0.2">
      <c r="B1661" s="143"/>
      <c r="C1661" s="100" t="str">
        <f>IFERROR(IF(VLOOKUP(B1661,'Job Openings'!$B$5:$I$1005,2,FALSE)=0,"",VLOOKUP(B1661,'Job Openings'!$B$5:$I$1005,2,FALSE)),"")</f>
        <v/>
      </c>
      <c r="D1661" s="100" t="str">
        <f>IFERROR(IF(VLOOKUP(B1661,'Job Openings'!$B$5:$I$1005,3,FALSE)=0,"",VLOOKUP(B1661,'Job Openings'!$B$5:$I$1005,3,FALSE)),"")</f>
        <v/>
      </c>
      <c r="E1661" s="100" t="str">
        <f>IFERROR(IF(VLOOKUP(B1661,'Job Openings'!$B$5:$I$1005,5,FALSE)=0,"",VLOOKUP(B1661,'Job Openings'!$B$5:$I$1005,5,FALSE)),"")</f>
        <v/>
      </c>
      <c r="F1661" s="53"/>
      <c r="G1661" s="53"/>
      <c r="H1661" s="54"/>
      <c r="I1661" s="53"/>
      <c r="J1661" s="53"/>
      <c r="K1661" s="53"/>
      <c r="L1661" s="53"/>
      <c r="M1661" s="53"/>
      <c r="N1661" s="144"/>
      <c r="O1661" s="141"/>
      <c r="P1661" s="53"/>
      <c r="Q1661" s="53"/>
      <c r="R1661" s="53"/>
      <c r="S1661" s="89"/>
    </row>
    <row r="1662" spans="2:19" ht="15" customHeight="1" x14ac:dyDescent="0.2">
      <c r="B1662" s="143"/>
      <c r="C1662" s="100" t="str">
        <f>IFERROR(IF(VLOOKUP(B1662,'Job Openings'!$B$5:$I$1005,2,FALSE)=0,"",VLOOKUP(B1662,'Job Openings'!$B$5:$I$1005,2,FALSE)),"")</f>
        <v/>
      </c>
      <c r="D1662" s="100" t="str">
        <f>IFERROR(IF(VLOOKUP(B1662,'Job Openings'!$B$5:$I$1005,3,FALSE)=0,"",VLOOKUP(B1662,'Job Openings'!$B$5:$I$1005,3,FALSE)),"")</f>
        <v/>
      </c>
      <c r="E1662" s="100" t="str">
        <f>IFERROR(IF(VLOOKUP(B1662,'Job Openings'!$B$5:$I$1005,5,FALSE)=0,"",VLOOKUP(B1662,'Job Openings'!$B$5:$I$1005,5,FALSE)),"")</f>
        <v/>
      </c>
      <c r="F1662" s="53"/>
      <c r="G1662" s="53"/>
      <c r="H1662" s="54"/>
      <c r="I1662" s="53"/>
      <c r="J1662" s="53"/>
      <c r="K1662" s="53"/>
      <c r="L1662" s="53"/>
      <c r="M1662" s="53"/>
      <c r="N1662" s="144"/>
      <c r="O1662" s="141"/>
      <c r="P1662" s="53"/>
      <c r="Q1662" s="53"/>
      <c r="R1662" s="53"/>
      <c r="S1662" s="89"/>
    </row>
    <row r="1663" spans="2:19" ht="15" customHeight="1" x14ac:dyDescent="0.2">
      <c r="B1663" s="143"/>
      <c r="C1663" s="100" t="str">
        <f>IFERROR(IF(VLOOKUP(B1663,'Job Openings'!$B$5:$I$1005,2,FALSE)=0,"",VLOOKUP(B1663,'Job Openings'!$B$5:$I$1005,2,FALSE)),"")</f>
        <v/>
      </c>
      <c r="D1663" s="100" t="str">
        <f>IFERROR(IF(VLOOKUP(B1663,'Job Openings'!$B$5:$I$1005,3,FALSE)=0,"",VLOOKUP(B1663,'Job Openings'!$B$5:$I$1005,3,FALSE)),"")</f>
        <v/>
      </c>
      <c r="E1663" s="100" t="str">
        <f>IFERROR(IF(VLOOKUP(B1663,'Job Openings'!$B$5:$I$1005,5,FALSE)=0,"",VLOOKUP(B1663,'Job Openings'!$B$5:$I$1005,5,FALSE)),"")</f>
        <v/>
      </c>
      <c r="F1663" s="53"/>
      <c r="G1663" s="53"/>
      <c r="H1663" s="54"/>
      <c r="I1663" s="53"/>
      <c r="J1663" s="53"/>
      <c r="K1663" s="53"/>
      <c r="L1663" s="53"/>
      <c r="M1663" s="53"/>
      <c r="N1663" s="144"/>
      <c r="O1663" s="141"/>
      <c r="P1663" s="53"/>
      <c r="Q1663" s="53"/>
      <c r="R1663" s="53"/>
      <c r="S1663" s="89"/>
    </row>
    <row r="1664" spans="2:19" ht="15" customHeight="1" x14ac:dyDescent="0.2">
      <c r="B1664" s="143"/>
      <c r="C1664" s="100" t="str">
        <f>IFERROR(IF(VLOOKUP(B1664,'Job Openings'!$B$5:$I$1005,2,FALSE)=0,"",VLOOKUP(B1664,'Job Openings'!$B$5:$I$1005,2,FALSE)),"")</f>
        <v/>
      </c>
      <c r="D1664" s="100" t="str">
        <f>IFERROR(IF(VLOOKUP(B1664,'Job Openings'!$B$5:$I$1005,3,FALSE)=0,"",VLOOKUP(B1664,'Job Openings'!$B$5:$I$1005,3,FALSE)),"")</f>
        <v/>
      </c>
      <c r="E1664" s="100" t="str">
        <f>IFERROR(IF(VLOOKUP(B1664,'Job Openings'!$B$5:$I$1005,5,FALSE)=0,"",VLOOKUP(B1664,'Job Openings'!$B$5:$I$1005,5,FALSE)),"")</f>
        <v/>
      </c>
      <c r="F1664" s="53"/>
      <c r="G1664" s="53"/>
      <c r="H1664" s="54"/>
      <c r="I1664" s="53"/>
      <c r="J1664" s="53"/>
      <c r="K1664" s="53"/>
      <c r="L1664" s="53"/>
      <c r="M1664" s="53"/>
      <c r="N1664" s="144"/>
      <c r="O1664" s="141"/>
      <c r="P1664" s="53"/>
      <c r="Q1664" s="53"/>
      <c r="R1664" s="53"/>
      <c r="S1664" s="89"/>
    </row>
    <row r="1665" spans="2:19" ht="15" customHeight="1" x14ac:dyDescent="0.2">
      <c r="B1665" s="143"/>
      <c r="C1665" s="100" t="str">
        <f>IFERROR(IF(VLOOKUP(B1665,'Job Openings'!$B$5:$I$1005,2,FALSE)=0,"",VLOOKUP(B1665,'Job Openings'!$B$5:$I$1005,2,FALSE)),"")</f>
        <v/>
      </c>
      <c r="D1665" s="100" t="str">
        <f>IFERROR(IF(VLOOKUP(B1665,'Job Openings'!$B$5:$I$1005,3,FALSE)=0,"",VLOOKUP(B1665,'Job Openings'!$B$5:$I$1005,3,FALSE)),"")</f>
        <v/>
      </c>
      <c r="E1665" s="100" t="str">
        <f>IFERROR(IF(VLOOKUP(B1665,'Job Openings'!$B$5:$I$1005,5,FALSE)=0,"",VLOOKUP(B1665,'Job Openings'!$B$5:$I$1005,5,FALSE)),"")</f>
        <v/>
      </c>
      <c r="F1665" s="53"/>
      <c r="G1665" s="53"/>
      <c r="H1665" s="54"/>
      <c r="I1665" s="53"/>
      <c r="J1665" s="53"/>
      <c r="K1665" s="53"/>
      <c r="L1665" s="53"/>
      <c r="M1665" s="53"/>
      <c r="N1665" s="144"/>
      <c r="O1665" s="141"/>
      <c r="P1665" s="53"/>
      <c r="Q1665" s="53"/>
      <c r="R1665" s="53"/>
      <c r="S1665" s="89"/>
    </row>
    <row r="1666" spans="2:19" ht="15" customHeight="1" x14ac:dyDescent="0.2">
      <c r="B1666" s="143"/>
      <c r="C1666" s="100" t="str">
        <f>IFERROR(IF(VLOOKUP(B1666,'Job Openings'!$B$5:$I$1005,2,FALSE)=0,"",VLOOKUP(B1666,'Job Openings'!$B$5:$I$1005,2,FALSE)),"")</f>
        <v/>
      </c>
      <c r="D1666" s="100" t="str">
        <f>IFERROR(IF(VLOOKUP(B1666,'Job Openings'!$B$5:$I$1005,3,FALSE)=0,"",VLOOKUP(B1666,'Job Openings'!$B$5:$I$1005,3,FALSE)),"")</f>
        <v/>
      </c>
      <c r="E1666" s="100" t="str">
        <f>IFERROR(IF(VLOOKUP(B1666,'Job Openings'!$B$5:$I$1005,5,FALSE)=0,"",VLOOKUP(B1666,'Job Openings'!$B$5:$I$1005,5,FALSE)),"")</f>
        <v/>
      </c>
      <c r="F1666" s="53"/>
      <c r="G1666" s="53"/>
      <c r="H1666" s="54"/>
      <c r="I1666" s="53"/>
      <c r="J1666" s="53"/>
      <c r="K1666" s="53"/>
      <c r="L1666" s="53"/>
      <c r="M1666" s="53"/>
      <c r="N1666" s="144"/>
      <c r="O1666" s="141"/>
      <c r="P1666" s="53"/>
      <c r="Q1666" s="53"/>
      <c r="R1666" s="53"/>
      <c r="S1666" s="89"/>
    </row>
    <row r="1667" spans="2:19" ht="15" customHeight="1" x14ac:dyDescent="0.2">
      <c r="B1667" s="143"/>
      <c r="C1667" s="100" t="str">
        <f>IFERROR(IF(VLOOKUP(B1667,'Job Openings'!$B$5:$I$1005,2,FALSE)=0,"",VLOOKUP(B1667,'Job Openings'!$B$5:$I$1005,2,FALSE)),"")</f>
        <v/>
      </c>
      <c r="D1667" s="100" t="str">
        <f>IFERROR(IF(VLOOKUP(B1667,'Job Openings'!$B$5:$I$1005,3,FALSE)=0,"",VLOOKUP(B1667,'Job Openings'!$B$5:$I$1005,3,FALSE)),"")</f>
        <v/>
      </c>
      <c r="E1667" s="100" t="str">
        <f>IFERROR(IF(VLOOKUP(B1667,'Job Openings'!$B$5:$I$1005,5,FALSE)=0,"",VLOOKUP(B1667,'Job Openings'!$B$5:$I$1005,5,FALSE)),"")</f>
        <v/>
      </c>
      <c r="F1667" s="53"/>
      <c r="G1667" s="53"/>
      <c r="H1667" s="54"/>
      <c r="I1667" s="53"/>
      <c r="J1667" s="53"/>
      <c r="K1667" s="53"/>
      <c r="L1667" s="53"/>
      <c r="M1667" s="53"/>
      <c r="N1667" s="144"/>
      <c r="O1667" s="141"/>
      <c r="P1667" s="53"/>
      <c r="Q1667" s="53"/>
      <c r="R1667" s="53"/>
      <c r="S1667" s="89"/>
    </row>
    <row r="1668" spans="2:19" ht="15" customHeight="1" x14ac:dyDescent="0.2">
      <c r="B1668" s="143"/>
      <c r="C1668" s="100" t="str">
        <f>IFERROR(IF(VLOOKUP(B1668,'Job Openings'!$B$5:$I$1005,2,FALSE)=0,"",VLOOKUP(B1668,'Job Openings'!$B$5:$I$1005,2,FALSE)),"")</f>
        <v/>
      </c>
      <c r="D1668" s="100" t="str">
        <f>IFERROR(IF(VLOOKUP(B1668,'Job Openings'!$B$5:$I$1005,3,FALSE)=0,"",VLOOKUP(B1668,'Job Openings'!$B$5:$I$1005,3,FALSE)),"")</f>
        <v/>
      </c>
      <c r="E1668" s="100" t="str">
        <f>IFERROR(IF(VLOOKUP(B1668,'Job Openings'!$B$5:$I$1005,5,FALSE)=0,"",VLOOKUP(B1668,'Job Openings'!$B$5:$I$1005,5,FALSE)),"")</f>
        <v/>
      </c>
      <c r="F1668" s="53"/>
      <c r="G1668" s="53"/>
      <c r="H1668" s="54"/>
      <c r="I1668" s="53"/>
      <c r="J1668" s="53"/>
      <c r="K1668" s="53"/>
      <c r="L1668" s="53"/>
      <c r="M1668" s="53"/>
      <c r="N1668" s="144"/>
      <c r="O1668" s="141"/>
      <c r="P1668" s="53"/>
      <c r="Q1668" s="53"/>
      <c r="R1668" s="53"/>
      <c r="S1668" s="89"/>
    </row>
    <row r="1669" spans="2:19" ht="15" customHeight="1" x14ac:dyDescent="0.2">
      <c r="B1669" s="143"/>
      <c r="C1669" s="100" t="str">
        <f>IFERROR(IF(VLOOKUP(B1669,'Job Openings'!$B$5:$I$1005,2,FALSE)=0,"",VLOOKUP(B1669,'Job Openings'!$B$5:$I$1005,2,FALSE)),"")</f>
        <v/>
      </c>
      <c r="D1669" s="100" t="str">
        <f>IFERROR(IF(VLOOKUP(B1669,'Job Openings'!$B$5:$I$1005,3,FALSE)=0,"",VLOOKUP(B1669,'Job Openings'!$B$5:$I$1005,3,FALSE)),"")</f>
        <v/>
      </c>
      <c r="E1669" s="100" t="str">
        <f>IFERROR(IF(VLOOKUP(B1669,'Job Openings'!$B$5:$I$1005,5,FALSE)=0,"",VLOOKUP(B1669,'Job Openings'!$B$5:$I$1005,5,FALSE)),"")</f>
        <v/>
      </c>
      <c r="F1669" s="53"/>
      <c r="G1669" s="53"/>
      <c r="H1669" s="54"/>
      <c r="I1669" s="53"/>
      <c r="J1669" s="53"/>
      <c r="K1669" s="53"/>
      <c r="L1669" s="53"/>
      <c r="M1669" s="53"/>
      <c r="N1669" s="144"/>
      <c r="O1669" s="141"/>
      <c r="P1669" s="53"/>
      <c r="Q1669" s="53"/>
      <c r="R1669" s="53"/>
      <c r="S1669" s="89"/>
    </row>
    <row r="1670" spans="2:19" ht="15" customHeight="1" x14ac:dyDescent="0.2">
      <c r="B1670" s="143"/>
      <c r="C1670" s="100" t="str">
        <f>IFERROR(IF(VLOOKUP(B1670,'Job Openings'!$B$5:$I$1005,2,FALSE)=0,"",VLOOKUP(B1670,'Job Openings'!$B$5:$I$1005,2,FALSE)),"")</f>
        <v/>
      </c>
      <c r="D1670" s="100" t="str">
        <f>IFERROR(IF(VLOOKUP(B1670,'Job Openings'!$B$5:$I$1005,3,FALSE)=0,"",VLOOKUP(B1670,'Job Openings'!$B$5:$I$1005,3,FALSE)),"")</f>
        <v/>
      </c>
      <c r="E1670" s="100" t="str">
        <f>IFERROR(IF(VLOOKUP(B1670,'Job Openings'!$B$5:$I$1005,5,FALSE)=0,"",VLOOKUP(B1670,'Job Openings'!$B$5:$I$1005,5,FALSE)),"")</f>
        <v/>
      </c>
      <c r="F1670" s="53"/>
      <c r="G1670" s="53"/>
      <c r="H1670" s="54"/>
      <c r="I1670" s="53"/>
      <c r="J1670" s="53"/>
      <c r="K1670" s="53"/>
      <c r="L1670" s="53"/>
      <c r="M1670" s="53"/>
      <c r="N1670" s="144"/>
      <c r="O1670" s="141"/>
      <c r="P1670" s="53"/>
      <c r="Q1670" s="53"/>
      <c r="R1670" s="53"/>
      <c r="S1670" s="89"/>
    </row>
    <row r="1671" spans="2:19" ht="15" customHeight="1" x14ac:dyDescent="0.2">
      <c r="B1671" s="143"/>
      <c r="C1671" s="100" t="str">
        <f>IFERROR(IF(VLOOKUP(B1671,'Job Openings'!$B$5:$I$1005,2,FALSE)=0,"",VLOOKUP(B1671,'Job Openings'!$B$5:$I$1005,2,FALSE)),"")</f>
        <v/>
      </c>
      <c r="D1671" s="100" t="str">
        <f>IFERROR(IF(VLOOKUP(B1671,'Job Openings'!$B$5:$I$1005,3,FALSE)=0,"",VLOOKUP(B1671,'Job Openings'!$B$5:$I$1005,3,FALSE)),"")</f>
        <v/>
      </c>
      <c r="E1671" s="100" t="str">
        <f>IFERROR(IF(VLOOKUP(B1671,'Job Openings'!$B$5:$I$1005,5,FALSE)=0,"",VLOOKUP(B1671,'Job Openings'!$B$5:$I$1005,5,FALSE)),"")</f>
        <v/>
      </c>
      <c r="F1671" s="53"/>
      <c r="G1671" s="53"/>
      <c r="H1671" s="54"/>
      <c r="I1671" s="53"/>
      <c r="J1671" s="53"/>
      <c r="K1671" s="53"/>
      <c r="L1671" s="53"/>
      <c r="M1671" s="53"/>
      <c r="N1671" s="144"/>
      <c r="O1671" s="141"/>
      <c r="P1671" s="53"/>
      <c r="Q1671" s="53"/>
      <c r="R1671" s="53"/>
      <c r="S1671" s="89"/>
    </row>
    <row r="1672" spans="2:19" ht="15" customHeight="1" x14ac:dyDescent="0.2">
      <c r="B1672" s="143"/>
      <c r="C1672" s="100" t="str">
        <f>IFERROR(IF(VLOOKUP(B1672,'Job Openings'!$B$5:$I$1005,2,FALSE)=0,"",VLOOKUP(B1672,'Job Openings'!$B$5:$I$1005,2,FALSE)),"")</f>
        <v/>
      </c>
      <c r="D1672" s="100" t="str">
        <f>IFERROR(IF(VLOOKUP(B1672,'Job Openings'!$B$5:$I$1005,3,FALSE)=0,"",VLOOKUP(B1672,'Job Openings'!$B$5:$I$1005,3,FALSE)),"")</f>
        <v/>
      </c>
      <c r="E1672" s="100" t="str">
        <f>IFERROR(IF(VLOOKUP(B1672,'Job Openings'!$B$5:$I$1005,5,FALSE)=0,"",VLOOKUP(B1672,'Job Openings'!$B$5:$I$1005,5,FALSE)),"")</f>
        <v/>
      </c>
      <c r="F1672" s="53"/>
      <c r="G1672" s="53"/>
      <c r="H1672" s="54"/>
      <c r="I1672" s="53"/>
      <c r="J1672" s="53"/>
      <c r="K1672" s="53"/>
      <c r="L1672" s="53"/>
      <c r="M1672" s="53"/>
      <c r="N1672" s="144"/>
      <c r="O1672" s="141"/>
      <c r="P1672" s="53"/>
      <c r="Q1672" s="53"/>
      <c r="R1672" s="53"/>
      <c r="S1672" s="89"/>
    </row>
    <row r="1673" spans="2:19" ht="15" customHeight="1" x14ac:dyDescent="0.2">
      <c r="B1673" s="143"/>
      <c r="C1673" s="100" t="str">
        <f>IFERROR(IF(VLOOKUP(B1673,'Job Openings'!$B$5:$I$1005,2,FALSE)=0,"",VLOOKUP(B1673,'Job Openings'!$B$5:$I$1005,2,FALSE)),"")</f>
        <v/>
      </c>
      <c r="D1673" s="100" t="str">
        <f>IFERROR(IF(VLOOKUP(B1673,'Job Openings'!$B$5:$I$1005,3,FALSE)=0,"",VLOOKUP(B1673,'Job Openings'!$B$5:$I$1005,3,FALSE)),"")</f>
        <v/>
      </c>
      <c r="E1673" s="100" t="str">
        <f>IFERROR(IF(VLOOKUP(B1673,'Job Openings'!$B$5:$I$1005,5,FALSE)=0,"",VLOOKUP(B1673,'Job Openings'!$B$5:$I$1005,5,FALSE)),"")</f>
        <v/>
      </c>
      <c r="F1673" s="53"/>
      <c r="G1673" s="53"/>
      <c r="H1673" s="54"/>
      <c r="I1673" s="53"/>
      <c r="J1673" s="53"/>
      <c r="K1673" s="53"/>
      <c r="L1673" s="53"/>
      <c r="M1673" s="53"/>
      <c r="N1673" s="144"/>
      <c r="O1673" s="141"/>
      <c r="P1673" s="53"/>
      <c r="Q1673" s="53"/>
      <c r="R1673" s="53"/>
      <c r="S1673" s="89"/>
    </row>
    <row r="1674" spans="2:19" ht="15" customHeight="1" x14ac:dyDescent="0.2">
      <c r="B1674" s="143"/>
      <c r="C1674" s="100" t="str">
        <f>IFERROR(IF(VLOOKUP(B1674,'Job Openings'!$B$5:$I$1005,2,FALSE)=0,"",VLOOKUP(B1674,'Job Openings'!$B$5:$I$1005,2,FALSE)),"")</f>
        <v/>
      </c>
      <c r="D1674" s="100" t="str">
        <f>IFERROR(IF(VLOOKUP(B1674,'Job Openings'!$B$5:$I$1005,3,FALSE)=0,"",VLOOKUP(B1674,'Job Openings'!$B$5:$I$1005,3,FALSE)),"")</f>
        <v/>
      </c>
      <c r="E1674" s="100" t="str">
        <f>IFERROR(IF(VLOOKUP(B1674,'Job Openings'!$B$5:$I$1005,5,FALSE)=0,"",VLOOKUP(B1674,'Job Openings'!$B$5:$I$1005,5,FALSE)),"")</f>
        <v/>
      </c>
      <c r="F1674" s="53"/>
      <c r="G1674" s="53"/>
      <c r="H1674" s="54"/>
      <c r="I1674" s="53"/>
      <c r="J1674" s="53"/>
      <c r="K1674" s="53"/>
      <c r="L1674" s="53"/>
      <c r="M1674" s="53"/>
      <c r="N1674" s="144"/>
      <c r="O1674" s="141"/>
      <c r="P1674" s="53"/>
      <c r="Q1674" s="53"/>
      <c r="R1674" s="53"/>
      <c r="S1674" s="89"/>
    </row>
    <row r="1675" spans="2:19" ht="15" customHeight="1" x14ac:dyDescent="0.2">
      <c r="B1675" s="143"/>
      <c r="C1675" s="100" t="str">
        <f>IFERROR(IF(VLOOKUP(B1675,'Job Openings'!$B$5:$I$1005,2,FALSE)=0,"",VLOOKUP(B1675,'Job Openings'!$B$5:$I$1005,2,FALSE)),"")</f>
        <v/>
      </c>
      <c r="D1675" s="100" t="str">
        <f>IFERROR(IF(VLOOKUP(B1675,'Job Openings'!$B$5:$I$1005,3,FALSE)=0,"",VLOOKUP(B1675,'Job Openings'!$B$5:$I$1005,3,FALSE)),"")</f>
        <v/>
      </c>
      <c r="E1675" s="100" t="str">
        <f>IFERROR(IF(VLOOKUP(B1675,'Job Openings'!$B$5:$I$1005,5,FALSE)=0,"",VLOOKUP(B1675,'Job Openings'!$B$5:$I$1005,5,FALSE)),"")</f>
        <v/>
      </c>
      <c r="F1675" s="53"/>
      <c r="G1675" s="53"/>
      <c r="H1675" s="54"/>
      <c r="I1675" s="53"/>
      <c r="J1675" s="53"/>
      <c r="K1675" s="53"/>
      <c r="L1675" s="53"/>
      <c r="M1675" s="53"/>
      <c r="N1675" s="144"/>
      <c r="O1675" s="141"/>
      <c r="P1675" s="53"/>
      <c r="Q1675" s="53"/>
      <c r="R1675" s="53"/>
      <c r="S1675" s="89"/>
    </row>
    <row r="1676" spans="2:19" ht="15" customHeight="1" x14ac:dyDescent="0.2">
      <c r="B1676" s="143"/>
      <c r="C1676" s="100" t="str">
        <f>IFERROR(IF(VLOOKUP(B1676,'Job Openings'!$B$5:$I$1005,2,FALSE)=0,"",VLOOKUP(B1676,'Job Openings'!$B$5:$I$1005,2,FALSE)),"")</f>
        <v/>
      </c>
      <c r="D1676" s="100" t="str">
        <f>IFERROR(IF(VLOOKUP(B1676,'Job Openings'!$B$5:$I$1005,3,FALSE)=0,"",VLOOKUP(B1676,'Job Openings'!$B$5:$I$1005,3,FALSE)),"")</f>
        <v/>
      </c>
      <c r="E1676" s="100" t="str">
        <f>IFERROR(IF(VLOOKUP(B1676,'Job Openings'!$B$5:$I$1005,5,FALSE)=0,"",VLOOKUP(B1676,'Job Openings'!$B$5:$I$1005,5,FALSE)),"")</f>
        <v/>
      </c>
      <c r="F1676" s="53"/>
      <c r="G1676" s="53"/>
      <c r="H1676" s="54"/>
      <c r="I1676" s="53"/>
      <c r="J1676" s="53"/>
      <c r="K1676" s="53"/>
      <c r="L1676" s="53"/>
      <c r="M1676" s="53"/>
      <c r="N1676" s="144"/>
      <c r="O1676" s="141"/>
      <c r="P1676" s="53"/>
      <c r="Q1676" s="53"/>
      <c r="R1676" s="53"/>
      <c r="S1676" s="89"/>
    </row>
    <row r="1677" spans="2:19" ht="15" customHeight="1" x14ac:dyDescent="0.2">
      <c r="B1677" s="143"/>
      <c r="C1677" s="100" t="str">
        <f>IFERROR(IF(VLOOKUP(B1677,'Job Openings'!$B$5:$I$1005,2,FALSE)=0,"",VLOOKUP(B1677,'Job Openings'!$B$5:$I$1005,2,FALSE)),"")</f>
        <v/>
      </c>
      <c r="D1677" s="100" t="str">
        <f>IFERROR(IF(VLOOKUP(B1677,'Job Openings'!$B$5:$I$1005,3,FALSE)=0,"",VLOOKUP(B1677,'Job Openings'!$B$5:$I$1005,3,FALSE)),"")</f>
        <v/>
      </c>
      <c r="E1677" s="100" t="str">
        <f>IFERROR(IF(VLOOKUP(B1677,'Job Openings'!$B$5:$I$1005,5,FALSE)=0,"",VLOOKUP(B1677,'Job Openings'!$B$5:$I$1005,5,FALSE)),"")</f>
        <v/>
      </c>
      <c r="F1677" s="53"/>
      <c r="G1677" s="53"/>
      <c r="H1677" s="54"/>
      <c r="I1677" s="53"/>
      <c r="J1677" s="53"/>
      <c r="K1677" s="53"/>
      <c r="L1677" s="53"/>
      <c r="M1677" s="53"/>
      <c r="N1677" s="144"/>
      <c r="O1677" s="141"/>
      <c r="P1677" s="53"/>
      <c r="Q1677" s="53"/>
      <c r="R1677" s="53"/>
      <c r="S1677" s="89"/>
    </row>
    <row r="1678" spans="2:19" ht="15" customHeight="1" x14ac:dyDescent="0.2">
      <c r="B1678" s="143"/>
      <c r="C1678" s="100" t="str">
        <f>IFERROR(IF(VLOOKUP(B1678,'Job Openings'!$B$5:$I$1005,2,FALSE)=0,"",VLOOKUP(B1678,'Job Openings'!$B$5:$I$1005,2,FALSE)),"")</f>
        <v/>
      </c>
      <c r="D1678" s="100" t="str">
        <f>IFERROR(IF(VLOOKUP(B1678,'Job Openings'!$B$5:$I$1005,3,FALSE)=0,"",VLOOKUP(B1678,'Job Openings'!$B$5:$I$1005,3,FALSE)),"")</f>
        <v/>
      </c>
      <c r="E1678" s="100" t="str">
        <f>IFERROR(IF(VLOOKUP(B1678,'Job Openings'!$B$5:$I$1005,5,FALSE)=0,"",VLOOKUP(B1678,'Job Openings'!$B$5:$I$1005,5,FALSE)),"")</f>
        <v/>
      </c>
      <c r="F1678" s="53"/>
      <c r="G1678" s="53"/>
      <c r="H1678" s="54"/>
      <c r="I1678" s="53"/>
      <c r="J1678" s="53"/>
      <c r="K1678" s="53"/>
      <c r="L1678" s="53"/>
      <c r="M1678" s="53"/>
      <c r="N1678" s="144"/>
      <c r="O1678" s="141"/>
      <c r="P1678" s="53"/>
      <c r="Q1678" s="53"/>
      <c r="R1678" s="53"/>
      <c r="S1678" s="89"/>
    </row>
    <row r="1679" spans="2:19" ht="15" customHeight="1" x14ac:dyDescent="0.2">
      <c r="B1679" s="143"/>
      <c r="C1679" s="100" t="str">
        <f>IFERROR(IF(VLOOKUP(B1679,'Job Openings'!$B$5:$I$1005,2,FALSE)=0,"",VLOOKUP(B1679,'Job Openings'!$B$5:$I$1005,2,FALSE)),"")</f>
        <v/>
      </c>
      <c r="D1679" s="100" t="str">
        <f>IFERROR(IF(VLOOKUP(B1679,'Job Openings'!$B$5:$I$1005,3,FALSE)=0,"",VLOOKUP(B1679,'Job Openings'!$B$5:$I$1005,3,FALSE)),"")</f>
        <v/>
      </c>
      <c r="E1679" s="100" t="str">
        <f>IFERROR(IF(VLOOKUP(B1679,'Job Openings'!$B$5:$I$1005,5,FALSE)=0,"",VLOOKUP(B1679,'Job Openings'!$B$5:$I$1005,5,FALSE)),"")</f>
        <v/>
      </c>
      <c r="F1679" s="53"/>
      <c r="G1679" s="53"/>
      <c r="H1679" s="54"/>
      <c r="I1679" s="53"/>
      <c r="J1679" s="53"/>
      <c r="K1679" s="53"/>
      <c r="L1679" s="53"/>
      <c r="M1679" s="53"/>
      <c r="N1679" s="144"/>
      <c r="O1679" s="141"/>
      <c r="P1679" s="53"/>
      <c r="Q1679" s="53"/>
      <c r="R1679" s="53"/>
      <c r="S1679" s="89"/>
    </row>
    <row r="1680" spans="2:19" ht="15" customHeight="1" x14ac:dyDescent="0.2">
      <c r="B1680" s="143"/>
      <c r="C1680" s="100" t="str">
        <f>IFERROR(IF(VLOOKUP(B1680,'Job Openings'!$B$5:$I$1005,2,FALSE)=0,"",VLOOKUP(B1680,'Job Openings'!$B$5:$I$1005,2,FALSE)),"")</f>
        <v/>
      </c>
      <c r="D1680" s="100" t="str">
        <f>IFERROR(IF(VLOOKUP(B1680,'Job Openings'!$B$5:$I$1005,3,FALSE)=0,"",VLOOKUP(B1680,'Job Openings'!$B$5:$I$1005,3,FALSE)),"")</f>
        <v/>
      </c>
      <c r="E1680" s="100" t="str">
        <f>IFERROR(IF(VLOOKUP(B1680,'Job Openings'!$B$5:$I$1005,5,FALSE)=0,"",VLOOKUP(B1680,'Job Openings'!$B$5:$I$1005,5,FALSE)),"")</f>
        <v/>
      </c>
      <c r="F1680" s="53"/>
      <c r="G1680" s="53"/>
      <c r="H1680" s="54"/>
      <c r="I1680" s="53"/>
      <c r="J1680" s="53"/>
      <c r="K1680" s="53"/>
      <c r="L1680" s="53"/>
      <c r="M1680" s="53"/>
      <c r="N1680" s="144"/>
      <c r="O1680" s="141"/>
      <c r="P1680" s="53"/>
      <c r="Q1680" s="53"/>
      <c r="R1680" s="53"/>
      <c r="S1680" s="89"/>
    </row>
    <row r="1681" spans="2:19" ht="15" customHeight="1" x14ac:dyDescent="0.2">
      <c r="B1681" s="143"/>
      <c r="C1681" s="100" t="str">
        <f>IFERROR(IF(VLOOKUP(B1681,'Job Openings'!$B$5:$I$1005,2,FALSE)=0,"",VLOOKUP(B1681,'Job Openings'!$B$5:$I$1005,2,FALSE)),"")</f>
        <v/>
      </c>
      <c r="D1681" s="100" t="str">
        <f>IFERROR(IF(VLOOKUP(B1681,'Job Openings'!$B$5:$I$1005,3,FALSE)=0,"",VLOOKUP(B1681,'Job Openings'!$B$5:$I$1005,3,FALSE)),"")</f>
        <v/>
      </c>
      <c r="E1681" s="100" t="str">
        <f>IFERROR(IF(VLOOKUP(B1681,'Job Openings'!$B$5:$I$1005,5,FALSE)=0,"",VLOOKUP(B1681,'Job Openings'!$B$5:$I$1005,5,FALSE)),"")</f>
        <v/>
      </c>
      <c r="F1681" s="53"/>
      <c r="G1681" s="53"/>
      <c r="H1681" s="54"/>
      <c r="I1681" s="53"/>
      <c r="J1681" s="53"/>
      <c r="K1681" s="53"/>
      <c r="L1681" s="53"/>
      <c r="M1681" s="53"/>
      <c r="N1681" s="144"/>
      <c r="O1681" s="141"/>
      <c r="P1681" s="53"/>
      <c r="Q1681" s="53"/>
      <c r="R1681" s="53"/>
      <c r="S1681" s="89"/>
    </row>
    <row r="1682" spans="2:19" ht="15" customHeight="1" x14ac:dyDescent="0.2">
      <c r="B1682" s="143"/>
      <c r="C1682" s="100" t="str">
        <f>IFERROR(IF(VLOOKUP(B1682,'Job Openings'!$B$5:$I$1005,2,FALSE)=0,"",VLOOKUP(B1682,'Job Openings'!$B$5:$I$1005,2,FALSE)),"")</f>
        <v/>
      </c>
      <c r="D1682" s="100" t="str">
        <f>IFERROR(IF(VLOOKUP(B1682,'Job Openings'!$B$5:$I$1005,3,FALSE)=0,"",VLOOKUP(B1682,'Job Openings'!$B$5:$I$1005,3,FALSE)),"")</f>
        <v/>
      </c>
      <c r="E1682" s="100" t="str">
        <f>IFERROR(IF(VLOOKUP(B1682,'Job Openings'!$B$5:$I$1005,5,FALSE)=0,"",VLOOKUP(B1682,'Job Openings'!$B$5:$I$1005,5,FALSE)),"")</f>
        <v/>
      </c>
      <c r="F1682" s="53"/>
      <c r="G1682" s="53"/>
      <c r="H1682" s="54"/>
      <c r="I1682" s="53"/>
      <c r="J1682" s="53"/>
      <c r="K1682" s="53"/>
      <c r="L1682" s="53"/>
      <c r="M1682" s="53"/>
      <c r="N1682" s="144"/>
      <c r="O1682" s="141"/>
      <c r="P1682" s="53"/>
      <c r="Q1682" s="53"/>
      <c r="R1682" s="53"/>
      <c r="S1682" s="89"/>
    </row>
    <row r="1683" spans="2:19" ht="15" customHeight="1" x14ac:dyDescent="0.2">
      <c r="B1683" s="143"/>
      <c r="C1683" s="100" t="str">
        <f>IFERROR(IF(VLOOKUP(B1683,'Job Openings'!$B$5:$I$1005,2,FALSE)=0,"",VLOOKUP(B1683,'Job Openings'!$B$5:$I$1005,2,FALSE)),"")</f>
        <v/>
      </c>
      <c r="D1683" s="100" t="str">
        <f>IFERROR(IF(VLOOKUP(B1683,'Job Openings'!$B$5:$I$1005,3,FALSE)=0,"",VLOOKUP(B1683,'Job Openings'!$B$5:$I$1005,3,FALSE)),"")</f>
        <v/>
      </c>
      <c r="E1683" s="100" t="str">
        <f>IFERROR(IF(VLOOKUP(B1683,'Job Openings'!$B$5:$I$1005,5,FALSE)=0,"",VLOOKUP(B1683,'Job Openings'!$B$5:$I$1005,5,FALSE)),"")</f>
        <v/>
      </c>
      <c r="F1683" s="53"/>
      <c r="G1683" s="53"/>
      <c r="H1683" s="54"/>
      <c r="I1683" s="53"/>
      <c r="J1683" s="53"/>
      <c r="K1683" s="53"/>
      <c r="L1683" s="53"/>
      <c r="M1683" s="53"/>
      <c r="N1683" s="144"/>
      <c r="O1683" s="141"/>
      <c r="P1683" s="53"/>
      <c r="Q1683" s="53"/>
      <c r="R1683" s="53"/>
      <c r="S1683" s="89"/>
    </row>
    <row r="1684" spans="2:19" ht="15" customHeight="1" x14ac:dyDescent="0.2">
      <c r="B1684" s="143"/>
      <c r="C1684" s="100" t="str">
        <f>IFERROR(IF(VLOOKUP(B1684,'Job Openings'!$B$5:$I$1005,2,FALSE)=0,"",VLOOKUP(B1684,'Job Openings'!$B$5:$I$1005,2,FALSE)),"")</f>
        <v/>
      </c>
      <c r="D1684" s="100" t="str">
        <f>IFERROR(IF(VLOOKUP(B1684,'Job Openings'!$B$5:$I$1005,3,FALSE)=0,"",VLOOKUP(B1684,'Job Openings'!$B$5:$I$1005,3,FALSE)),"")</f>
        <v/>
      </c>
      <c r="E1684" s="100" t="str">
        <f>IFERROR(IF(VLOOKUP(B1684,'Job Openings'!$B$5:$I$1005,5,FALSE)=0,"",VLOOKUP(B1684,'Job Openings'!$B$5:$I$1005,5,FALSE)),"")</f>
        <v/>
      </c>
      <c r="F1684" s="53"/>
      <c r="G1684" s="53"/>
      <c r="H1684" s="54"/>
      <c r="I1684" s="53"/>
      <c r="J1684" s="53"/>
      <c r="K1684" s="53"/>
      <c r="L1684" s="53"/>
      <c r="M1684" s="53"/>
      <c r="N1684" s="144"/>
      <c r="O1684" s="141"/>
      <c r="P1684" s="53"/>
      <c r="Q1684" s="53"/>
      <c r="R1684" s="53"/>
      <c r="S1684" s="89"/>
    </row>
    <row r="1685" spans="2:19" ht="15" customHeight="1" x14ac:dyDescent="0.2">
      <c r="B1685" s="143"/>
      <c r="C1685" s="100" t="str">
        <f>IFERROR(IF(VLOOKUP(B1685,'Job Openings'!$B$5:$I$1005,2,FALSE)=0,"",VLOOKUP(B1685,'Job Openings'!$B$5:$I$1005,2,FALSE)),"")</f>
        <v/>
      </c>
      <c r="D1685" s="100" t="str">
        <f>IFERROR(IF(VLOOKUP(B1685,'Job Openings'!$B$5:$I$1005,3,FALSE)=0,"",VLOOKUP(B1685,'Job Openings'!$B$5:$I$1005,3,FALSE)),"")</f>
        <v/>
      </c>
      <c r="E1685" s="100" t="str">
        <f>IFERROR(IF(VLOOKUP(B1685,'Job Openings'!$B$5:$I$1005,5,FALSE)=0,"",VLOOKUP(B1685,'Job Openings'!$B$5:$I$1005,5,FALSE)),"")</f>
        <v/>
      </c>
      <c r="F1685" s="53"/>
      <c r="G1685" s="53"/>
      <c r="H1685" s="54"/>
      <c r="I1685" s="53"/>
      <c r="J1685" s="53"/>
      <c r="K1685" s="53"/>
      <c r="L1685" s="53"/>
      <c r="M1685" s="53"/>
      <c r="N1685" s="144"/>
      <c r="O1685" s="141"/>
      <c r="P1685" s="53"/>
      <c r="Q1685" s="53"/>
      <c r="R1685" s="53"/>
      <c r="S1685" s="89"/>
    </row>
    <row r="1686" spans="2:19" ht="15" customHeight="1" x14ac:dyDescent="0.2">
      <c r="B1686" s="143"/>
      <c r="C1686" s="100" t="str">
        <f>IFERROR(IF(VLOOKUP(B1686,'Job Openings'!$B$5:$I$1005,2,FALSE)=0,"",VLOOKUP(B1686,'Job Openings'!$B$5:$I$1005,2,FALSE)),"")</f>
        <v/>
      </c>
      <c r="D1686" s="100" t="str">
        <f>IFERROR(IF(VLOOKUP(B1686,'Job Openings'!$B$5:$I$1005,3,FALSE)=0,"",VLOOKUP(B1686,'Job Openings'!$B$5:$I$1005,3,FALSE)),"")</f>
        <v/>
      </c>
      <c r="E1686" s="100" t="str">
        <f>IFERROR(IF(VLOOKUP(B1686,'Job Openings'!$B$5:$I$1005,5,FALSE)=0,"",VLOOKUP(B1686,'Job Openings'!$B$5:$I$1005,5,FALSE)),"")</f>
        <v/>
      </c>
      <c r="F1686" s="53"/>
      <c r="G1686" s="53"/>
      <c r="H1686" s="54"/>
      <c r="I1686" s="53"/>
      <c r="J1686" s="53"/>
      <c r="K1686" s="53"/>
      <c r="L1686" s="53"/>
      <c r="M1686" s="53"/>
      <c r="N1686" s="144"/>
      <c r="O1686" s="141"/>
      <c r="P1686" s="53"/>
      <c r="Q1686" s="53"/>
      <c r="R1686" s="53"/>
      <c r="S1686" s="89"/>
    </row>
    <row r="1687" spans="2:19" ht="15" customHeight="1" x14ac:dyDescent="0.2">
      <c r="B1687" s="143"/>
      <c r="C1687" s="100" t="str">
        <f>IFERROR(IF(VLOOKUP(B1687,'Job Openings'!$B$5:$I$1005,2,FALSE)=0,"",VLOOKUP(B1687,'Job Openings'!$B$5:$I$1005,2,FALSE)),"")</f>
        <v/>
      </c>
      <c r="D1687" s="100" t="str">
        <f>IFERROR(IF(VLOOKUP(B1687,'Job Openings'!$B$5:$I$1005,3,FALSE)=0,"",VLOOKUP(B1687,'Job Openings'!$B$5:$I$1005,3,FALSE)),"")</f>
        <v/>
      </c>
      <c r="E1687" s="100" t="str">
        <f>IFERROR(IF(VLOOKUP(B1687,'Job Openings'!$B$5:$I$1005,5,FALSE)=0,"",VLOOKUP(B1687,'Job Openings'!$B$5:$I$1005,5,FALSE)),"")</f>
        <v/>
      </c>
      <c r="F1687" s="53"/>
      <c r="G1687" s="53"/>
      <c r="H1687" s="54"/>
      <c r="I1687" s="53"/>
      <c r="J1687" s="53"/>
      <c r="K1687" s="53"/>
      <c r="L1687" s="53"/>
      <c r="M1687" s="53"/>
      <c r="N1687" s="144"/>
      <c r="O1687" s="141"/>
      <c r="P1687" s="53"/>
      <c r="Q1687" s="53"/>
      <c r="R1687" s="53"/>
      <c r="S1687" s="89"/>
    </row>
    <row r="1688" spans="2:19" ht="15" customHeight="1" x14ac:dyDescent="0.2">
      <c r="B1688" s="143"/>
      <c r="C1688" s="100" t="str">
        <f>IFERROR(IF(VLOOKUP(B1688,'Job Openings'!$B$5:$I$1005,2,FALSE)=0,"",VLOOKUP(B1688,'Job Openings'!$B$5:$I$1005,2,FALSE)),"")</f>
        <v/>
      </c>
      <c r="D1688" s="100" t="str">
        <f>IFERROR(IF(VLOOKUP(B1688,'Job Openings'!$B$5:$I$1005,3,FALSE)=0,"",VLOOKUP(B1688,'Job Openings'!$B$5:$I$1005,3,FALSE)),"")</f>
        <v/>
      </c>
      <c r="E1688" s="100" t="str">
        <f>IFERROR(IF(VLOOKUP(B1688,'Job Openings'!$B$5:$I$1005,5,FALSE)=0,"",VLOOKUP(B1688,'Job Openings'!$B$5:$I$1005,5,FALSE)),"")</f>
        <v/>
      </c>
      <c r="F1688" s="53"/>
      <c r="G1688" s="53"/>
      <c r="H1688" s="54"/>
      <c r="I1688" s="53"/>
      <c r="J1688" s="53"/>
      <c r="K1688" s="53"/>
      <c r="L1688" s="53"/>
      <c r="M1688" s="53"/>
      <c r="N1688" s="144"/>
      <c r="O1688" s="141"/>
      <c r="P1688" s="53"/>
      <c r="Q1688" s="53"/>
      <c r="R1688" s="53"/>
      <c r="S1688" s="89"/>
    </row>
    <row r="1689" spans="2:19" ht="15" customHeight="1" x14ac:dyDescent="0.2">
      <c r="B1689" s="143"/>
      <c r="C1689" s="100" t="str">
        <f>IFERROR(IF(VLOOKUP(B1689,'Job Openings'!$B$5:$I$1005,2,FALSE)=0,"",VLOOKUP(B1689,'Job Openings'!$B$5:$I$1005,2,FALSE)),"")</f>
        <v/>
      </c>
      <c r="D1689" s="100" t="str">
        <f>IFERROR(IF(VLOOKUP(B1689,'Job Openings'!$B$5:$I$1005,3,FALSE)=0,"",VLOOKUP(B1689,'Job Openings'!$B$5:$I$1005,3,FALSE)),"")</f>
        <v/>
      </c>
      <c r="E1689" s="100" t="str">
        <f>IFERROR(IF(VLOOKUP(B1689,'Job Openings'!$B$5:$I$1005,5,FALSE)=0,"",VLOOKUP(B1689,'Job Openings'!$B$5:$I$1005,5,FALSE)),"")</f>
        <v/>
      </c>
      <c r="F1689" s="53"/>
      <c r="G1689" s="53"/>
      <c r="H1689" s="54"/>
      <c r="I1689" s="53"/>
      <c r="J1689" s="53"/>
      <c r="K1689" s="53"/>
      <c r="L1689" s="53"/>
      <c r="M1689" s="53"/>
      <c r="N1689" s="144"/>
      <c r="O1689" s="141"/>
      <c r="P1689" s="53"/>
      <c r="Q1689" s="53"/>
      <c r="R1689" s="53"/>
      <c r="S1689" s="89"/>
    </row>
    <row r="1690" spans="2:19" ht="15" customHeight="1" x14ac:dyDescent="0.2">
      <c r="B1690" s="143"/>
      <c r="C1690" s="100" t="str">
        <f>IFERROR(IF(VLOOKUP(B1690,'Job Openings'!$B$5:$I$1005,2,FALSE)=0,"",VLOOKUP(B1690,'Job Openings'!$B$5:$I$1005,2,FALSE)),"")</f>
        <v/>
      </c>
      <c r="D1690" s="100" t="str">
        <f>IFERROR(IF(VLOOKUP(B1690,'Job Openings'!$B$5:$I$1005,3,FALSE)=0,"",VLOOKUP(B1690,'Job Openings'!$B$5:$I$1005,3,FALSE)),"")</f>
        <v/>
      </c>
      <c r="E1690" s="100" t="str">
        <f>IFERROR(IF(VLOOKUP(B1690,'Job Openings'!$B$5:$I$1005,5,FALSE)=0,"",VLOOKUP(B1690,'Job Openings'!$B$5:$I$1005,5,FALSE)),"")</f>
        <v/>
      </c>
      <c r="F1690" s="53"/>
      <c r="G1690" s="53"/>
      <c r="H1690" s="54"/>
      <c r="I1690" s="53"/>
      <c r="J1690" s="53"/>
      <c r="K1690" s="53"/>
      <c r="L1690" s="53"/>
      <c r="M1690" s="53"/>
      <c r="N1690" s="144"/>
      <c r="O1690" s="141"/>
      <c r="P1690" s="53"/>
      <c r="Q1690" s="53"/>
      <c r="R1690" s="53"/>
      <c r="S1690" s="89"/>
    </row>
    <row r="1691" spans="2:19" ht="15" customHeight="1" x14ac:dyDescent="0.2">
      <c r="B1691" s="143"/>
      <c r="C1691" s="100" t="str">
        <f>IFERROR(IF(VLOOKUP(B1691,'Job Openings'!$B$5:$I$1005,2,FALSE)=0,"",VLOOKUP(B1691,'Job Openings'!$B$5:$I$1005,2,FALSE)),"")</f>
        <v/>
      </c>
      <c r="D1691" s="100" t="str">
        <f>IFERROR(IF(VLOOKUP(B1691,'Job Openings'!$B$5:$I$1005,3,FALSE)=0,"",VLOOKUP(B1691,'Job Openings'!$B$5:$I$1005,3,FALSE)),"")</f>
        <v/>
      </c>
      <c r="E1691" s="100" t="str">
        <f>IFERROR(IF(VLOOKUP(B1691,'Job Openings'!$B$5:$I$1005,5,FALSE)=0,"",VLOOKUP(B1691,'Job Openings'!$B$5:$I$1005,5,FALSE)),"")</f>
        <v/>
      </c>
      <c r="F1691" s="53"/>
      <c r="G1691" s="53"/>
      <c r="H1691" s="54"/>
      <c r="I1691" s="53"/>
      <c r="J1691" s="53"/>
      <c r="K1691" s="53"/>
      <c r="L1691" s="53"/>
      <c r="M1691" s="53"/>
      <c r="N1691" s="144"/>
      <c r="O1691" s="141"/>
      <c r="P1691" s="53"/>
      <c r="Q1691" s="53"/>
      <c r="R1691" s="53"/>
      <c r="S1691" s="89"/>
    </row>
    <row r="1692" spans="2:19" ht="15" customHeight="1" x14ac:dyDescent="0.2">
      <c r="B1692" s="143"/>
      <c r="C1692" s="100" t="str">
        <f>IFERROR(IF(VLOOKUP(B1692,'Job Openings'!$B$5:$I$1005,2,FALSE)=0,"",VLOOKUP(B1692,'Job Openings'!$B$5:$I$1005,2,FALSE)),"")</f>
        <v/>
      </c>
      <c r="D1692" s="100" t="str">
        <f>IFERROR(IF(VLOOKUP(B1692,'Job Openings'!$B$5:$I$1005,3,FALSE)=0,"",VLOOKUP(B1692,'Job Openings'!$B$5:$I$1005,3,FALSE)),"")</f>
        <v/>
      </c>
      <c r="E1692" s="100" t="str">
        <f>IFERROR(IF(VLOOKUP(B1692,'Job Openings'!$B$5:$I$1005,5,FALSE)=0,"",VLOOKUP(B1692,'Job Openings'!$B$5:$I$1005,5,FALSE)),"")</f>
        <v/>
      </c>
      <c r="F1692" s="53"/>
      <c r="G1692" s="53"/>
      <c r="H1692" s="54"/>
      <c r="I1692" s="53"/>
      <c r="J1692" s="53"/>
      <c r="K1692" s="53"/>
      <c r="L1692" s="53"/>
      <c r="M1692" s="53"/>
      <c r="N1692" s="144"/>
      <c r="O1692" s="141"/>
      <c r="P1692" s="53"/>
      <c r="Q1692" s="53"/>
      <c r="R1692" s="53"/>
      <c r="S1692" s="89"/>
    </row>
    <row r="1693" spans="2:19" ht="15" customHeight="1" x14ac:dyDescent="0.2">
      <c r="B1693" s="143"/>
      <c r="C1693" s="100" t="str">
        <f>IFERROR(IF(VLOOKUP(B1693,'Job Openings'!$B$5:$I$1005,2,FALSE)=0,"",VLOOKUP(B1693,'Job Openings'!$B$5:$I$1005,2,FALSE)),"")</f>
        <v/>
      </c>
      <c r="D1693" s="100" t="str">
        <f>IFERROR(IF(VLOOKUP(B1693,'Job Openings'!$B$5:$I$1005,3,FALSE)=0,"",VLOOKUP(B1693,'Job Openings'!$B$5:$I$1005,3,FALSE)),"")</f>
        <v/>
      </c>
      <c r="E1693" s="100" t="str">
        <f>IFERROR(IF(VLOOKUP(B1693,'Job Openings'!$B$5:$I$1005,5,FALSE)=0,"",VLOOKUP(B1693,'Job Openings'!$B$5:$I$1005,5,FALSE)),"")</f>
        <v/>
      </c>
      <c r="F1693" s="53"/>
      <c r="G1693" s="53"/>
      <c r="H1693" s="54"/>
      <c r="I1693" s="53"/>
      <c r="J1693" s="53"/>
      <c r="K1693" s="53"/>
      <c r="L1693" s="53"/>
      <c r="M1693" s="53"/>
      <c r="N1693" s="144"/>
      <c r="O1693" s="141"/>
      <c r="P1693" s="53"/>
      <c r="Q1693" s="53"/>
      <c r="R1693" s="53"/>
      <c r="S1693" s="89"/>
    </row>
    <row r="1694" spans="2:19" ht="15" customHeight="1" x14ac:dyDescent="0.2">
      <c r="B1694" s="143"/>
      <c r="C1694" s="100" t="str">
        <f>IFERROR(IF(VLOOKUP(B1694,'Job Openings'!$B$5:$I$1005,2,FALSE)=0,"",VLOOKUP(B1694,'Job Openings'!$B$5:$I$1005,2,FALSE)),"")</f>
        <v/>
      </c>
      <c r="D1694" s="100" t="str">
        <f>IFERROR(IF(VLOOKUP(B1694,'Job Openings'!$B$5:$I$1005,3,FALSE)=0,"",VLOOKUP(B1694,'Job Openings'!$B$5:$I$1005,3,FALSE)),"")</f>
        <v/>
      </c>
      <c r="E1694" s="100" t="str">
        <f>IFERROR(IF(VLOOKUP(B1694,'Job Openings'!$B$5:$I$1005,5,FALSE)=0,"",VLOOKUP(B1694,'Job Openings'!$B$5:$I$1005,5,FALSE)),"")</f>
        <v/>
      </c>
      <c r="F1694" s="53"/>
      <c r="G1694" s="53"/>
      <c r="H1694" s="54"/>
      <c r="I1694" s="53"/>
      <c r="J1694" s="53"/>
      <c r="K1694" s="53"/>
      <c r="L1694" s="53"/>
      <c r="M1694" s="53"/>
      <c r="N1694" s="144"/>
      <c r="O1694" s="141"/>
      <c r="P1694" s="53"/>
      <c r="Q1694" s="53"/>
      <c r="R1694" s="53"/>
      <c r="S1694" s="89"/>
    </row>
    <row r="1695" spans="2:19" ht="15" customHeight="1" x14ac:dyDescent="0.2">
      <c r="B1695" s="143"/>
      <c r="C1695" s="100" t="str">
        <f>IFERROR(IF(VLOOKUP(B1695,'Job Openings'!$B$5:$I$1005,2,FALSE)=0,"",VLOOKUP(B1695,'Job Openings'!$B$5:$I$1005,2,FALSE)),"")</f>
        <v/>
      </c>
      <c r="D1695" s="100" t="str">
        <f>IFERROR(IF(VLOOKUP(B1695,'Job Openings'!$B$5:$I$1005,3,FALSE)=0,"",VLOOKUP(B1695,'Job Openings'!$B$5:$I$1005,3,FALSE)),"")</f>
        <v/>
      </c>
      <c r="E1695" s="100" t="str">
        <f>IFERROR(IF(VLOOKUP(B1695,'Job Openings'!$B$5:$I$1005,5,FALSE)=0,"",VLOOKUP(B1695,'Job Openings'!$B$5:$I$1005,5,FALSE)),"")</f>
        <v/>
      </c>
      <c r="F1695" s="53"/>
      <c r="G1695" s="53"/>
      <c r="H1695" s="54"/>
      <c r="I1695" s="53"/>
      <c r="J1695" s="53"/>
      <c r="K1695" s="53"/>
      <c r="L1695" s="53"/>
      <c r="M1695" s="53"/>
      <c r="N1695" s="144"/>
      <c r="O1695" s="141"/>
      <c r="P1695" s="53"/>
      <c r="Q1695" s="53"/>
      <c r="R1695" s="53"/>
      <c r="S1695" s="89"/>
    </row>
    <row r="1696" spans="2:19" ht="15" customHeight="1" x14ac:dyDescent="0.2">
      <c r="B1696" s="143"/>
      <c r="C1696" s="100" t="str">
        <f>IFERROR(IF(VLOOKUP(B1696,'Job Openings'!$B$5:$I$1005,2,FALSE)=0,"",VLOOKUP(B1696,'Job Openings'!$B$5:$I$1005,2,FALSE)),"")</f>
        <v/>
      </c>
      <c r="D1696" s="100" t="str">
        <f>IFERROR(IF(VLOOKUP(B1696,'Job Openings'!$B$5:$I$1005,3,FALSE)=0,"",VLOOKUP(B1696,'Job Openings'!$B$5:$I$1005,3,FALSE)),"")</f>
        <v/>
      </c>
      <c r="E1696" s="100" t="str">
        <f>IFERROR(IF(VLOOKUP(B1696,'Job Openings'!$B$5:$I$1005,5,FALSE)=0,"",VLOOKUP(B1696,'Job Openings'!$B$5:$I$1005,5,FALSE)),"")</f>
        <v/>
      </c>
      <c r="F1696" s="53"/>
      <c r="G1696" s="53"/>
      <c r="H1696" s="54"/>
      <c r="I1696" s="53"/>
      <c r="J1696" s="53"/>
      <c r="K1696" s="53"/>
      <c r="L1696" s="53"/>
      <c r="M1696" s="53"/>
      <c r="N1696" s="144"/>
      <c r="O1696" s="141"/>
      <c r="P1696" s="53"/>
      <c r="Q1696" s="53"/>
      <c r="R1696" s="53"/>
      <c r="S1696" s="89"/>
    </row>
    <row r="1697" spans="2:19" ht="15" customHeight="1" x14ac:dyDescent="0.2">
      <c r="B1697" s="143"/>
      <c r="C1697" s="100" t="str">
        <f>IFERROR(IF(VLOOKUP(B1697,'Job Openings'!$B$5:$I$1005,2,FALSE)=0,"",VLOOKUP(B1697,'Job Openings'!$B$5:$I$1005,2,FALSE)),"")</f>
        <v/>
      </c>
      <c r="D1697" s="100" t="str">
        <f>IFERROR(IF(VLOOKUP(B1697,'Job Openings'!$B$5:$I$1005,3,FALSE)=0,"",VLOOKUP(B1697,'Job Openings'!$B$5:$I$1005,3,FALSE)),"")</f>
        <v/>
      </c>
      <c r="E1697" s="100" t="str">
        <f>IFERROR(IF(VLOOKUP(B1697,'Job Openings'!$B$5:$I$1005,5,FALSE)=0,"",VLOOKUP(B1697,'Job Openings'!$B$5:$I$1005,5,FALSE)),"")</f>
        <v/>
      </c>
      <c r="F1697" s="53"/>
      <c r="G1697" s="53"/>
      <c r="H1697" s="54"/>
      <c r="I1697" s="53"/>
      <c r="J1697" s="53"/>
      <c r="K1697" s="53"/>
      <c r="L1697" s="53"/>
      <c r="M1697" s="53"/>
      <c r="N1697" s="144"/>
      <c r="O1697" s="141"/>
      <c r="P1697" s="53"/>
      <c r="Q1697" s="53"/>
      <c r="R1697" s="53"/>
      <c r="S1697" s="89"/>
    </row>
    <row r="1698" spans="2:19" ht="15" customHeight="1" x14ac:dyDescent="0.2">
      <c r="B1698" s="143"/>
      <c r="C1698" s="100" t="str">
        <f>IFERROR(IF(VLOOKUP(B1698,'Job Openings'!$B$5:$I$1005,2,FALSE)=0,"",VLOOKUP(B1698,'Job Openings'!$B$5:$I$1005,2,FALSE)),"")</f>
        <v/>
      </c>
      <c r="D1698" s="100" t="str">
        <f>IFERROR(IF(VLOOKUP(B1698,'Job Openings'!$B$5:$I$1005,3,FALSE)=0,"",VLOOKUP(B1698,'Job Openings'!$B$5:$I$1005,3,FALSE)),"")</f>
        <v/>
      </c>
      <c r="E1698" s="100" t="str">
        <f>IFERROR(IF(VLOOKUP(B1698,'Job Openings'!$B$5:$I$1005,5,FALSE)=0,"",VLOOKUP(B1698,'Job Openings'!$B$5:$I$1005,5,FALSE)),"")</f>
        <v/>
      </c>
      <c r="F1698" s="53"/>
      <c r="G1698" s="53"/>
      <c r="H1698" s="54"/>
      <c r="I1698" s="53"/>
      <c r="J1698" s="53"/>
      <c r="K1698" s="53"/>
      <c r="L1698" s="53"/>
      <c r="M1698" s="53"/>
      <c r="N1698" s="144"/>
      <c r="O1698" s="141"/>
      <c r="P1698" s="53"/>
      <c r="Q1698" s="53"/>
      <c r="R1698" s="53"/>
      <c r="S1698" s="89"/>
    </row>
    <row r="1699" spans="2:19" ht="15" customHeight="1" x14ac:dyDescent="0.2">
      <c r="B1699" s="143"/>
      <c r="C1699" s="100" t="str">
        <f>IFERROR(IF(VLOOKUP(B1699,'Job Openings'!$B$5:$I$1005,2,FALSE)=0,"",VLOOKUP(B1699,'Job Openings'!$B$5:$I$1005,2,FALSE)),"")</f>
        <v/>
      </c>
      <c r="D1699" s="100" t="str">
        <f>IFERROR(IF(VLOOKUP(B1699,'Job Openings'!$B$5:$I$1005,3,FALSE)=0,"",VLOOKUP(B1699,'Job Openings'!$B$5:$I$1005,3,FALSE)),"")</f>
        <v/>
      </c>
      <c r="E1699" s="100" t="str">
        <f>IFERROR(IF(VLOOKUP(B1699,'Job Openings'!$B$5:$I$1005,5,FALSE)=0,"",VLOOKUP(B1699,'Job Openings'!$B$5:$I$1005,5,FALSE)),"")</f>
        <v/>
      </c>
      <c r="F1699" s="53"/>
      <c r="G1699" s="53"/>
      <c r="H1699" s="54"/>
      <c r="I1699" s="53"/>
      <c r="J1699" s="53"/>
      <c r="K1699" s="53"/>
      <c r="L1699" s="53"/>
      <c r="M1699" s="53"/>
      <c r="N1699" s="144"/>
      <c r="O1699" s="141"/>
      <c r="P1699" s="53"/>
      <c r="Q1699" s="53"/>
      <c r="R1699" s="53"/>
      <c r="S1699" s="89"/>
    </row>
    <row r="1700" spans="2:19" ht="15" customHeight="1" x14ac:dyDescent="0.2">
      <c r="B1700" s="143"/>
      <c r="C1700" s="100" t="str">
        <f>IFERROR(IF(VLOOKUP(B1700,'Job Openings'!$B$5:$I$1005,2,FALSE)=0,"",VLOOKUP(B1700,'Job Openings'!$B$5:$I$1005,2,FALSE)),"")</f>
        <v/>
      </c>
      <c r="D1700" s="100" t="str">
        <f>IFERROR(IF(VLOOKUP(B1700,'Job Openings'!$B$5:$I$1005,3,FALSE)=0,"",VLOOKUP(B1700,'Job Openings'!$B$5:$I$1005,3,FALSE)),"")</f>
        <v/>
      </c>
      <c r="E1700" s="100" t="str">
        <f>IFERROR(IF(VLOOKUP(B1700,'Job Openings'!$B$5:$I$1005,5,FALSE)=0,"",VLOOKUP(B1700,'Job Openings'!$B$5:$I$1005,5,FALSE)),"")</f>
        <v/>
      </c>
      <c r="F1700" s="53"/>
      <c r="G1700" s="53"/>
      <c r="H1700" s="54"/>
      <c r="I1700" s="53"/>
      <c r="J1700" s="53"/>
      <c r="K1700" s="53"/>
      <c r="L1700" s="53"/>
      <c r="M1700" s="53"/>
      <c r="N1700" s="144"/>
      <c r="O1700" s="141"/>
      <c r="P1700" s="53"/>
      <c r="Q1700" s="53"/>
      <c r="R1700" s="53"/>
      <c r="S1700" s="89"/>
    </row>
    <row r="1701" spans="2:19" ht="15" customHeight="1" x14ac:dyDescent="0.2">
      <c r="B1701" s="143"/>
      <c r="C1701" s="100" t="str">
        <f>IFERROR(IF(VLOOKUP(B1701,'Job Openings'!$B$5:$I$1005,2,FALSE)=0,"",VLOOKUP(B1701,'Job Openings'!$B$5:$I$1005,2,FALSE)),"")</f>
        <v/>
      </c>
      <c r="D1701" s="100" t="str">
        <f>IFERROR(IF(VLOOKUP(B1701,'Job Openings'!$B$5:$I$1005,3,FALSE)=0,"",VLOOKUP(B1701,'Job Openings'!$B$5:$I$1005,3,FALSE)),"")</f>
        <v/>
      </c>
      <c r="E1701" s="100" t="str">
        <f>IFERROR(IF(VLOOKUP(B1701,'Job Openings'!$B$5:$I$1005,5,FALSE)=0,"",VLOOKUP(B1701,'Job Openings'!$B$5:$I$1005,5,FALSE)),"")</f>
        <v/>
      </c>
      <c r="F1701" s="53"/>
      <c r="G1701" s="53"/>
      <c r="H1701" s="54"/>
      <c r="I1701" s="53"/>
      <c r="J1701" s="53"/>
      <c r="K1701" s="53"/>
      <c r="L1701" s="53"/>
      <c r="M1701" s="53"/>
      <c r="N1701" s="144"/>
      <c r="O1701" s="141"/>
      <c r="P1701" s="53"/>
      <c r="Q1701" s="53"/>
      <c r="R1701" s="53"/>
      <c r="S1701" s="89"/>
    </row>
    <row r="1702" spans="2:19" ht="15" customHeight="1" x14ac:dyDescent="0.2">
      <c r="B1702" s="143"/>
      <c r="C1702" s="100" t="str">
        <f>IFERROR(IF(VLOOKUP(B1702,'Job Openings'!$B$5:$I$1005,2,FALSE)=0,"",VLOOKUP(B1702,'Job Openings'!$B$5:$I$1005,2,FALSE)),"")</f>
        <v/>
      </c>
      <c r="D1702" s="100" t="str">
        <f>IFERROR(IF(VLOOKUP(B1702,'Job Openings'!$B$5:$I$1005,3,FALSE)=0,"",VLOOKUP(B1702,'Job Openings'!$B$5:$I$1005,3,FALSE)),"")</f>
        <v/>
      </c>
      <c r="E1702" s="100" t="str">
        <f>IFERROR(IF(VLOOKUP(B1702,'Job Openings'!$B$5:$I$1005,5,FALSE)=0,"",VLOOKUP(B1702,'Job Openings'!$B$5:$I$1005,5,FALSE)),"")</f>
        <v/>
      </c>
      <c r="F1702" s="53"/>
      <c r="G1702" s="53"/>
      <c r="H1702" s="54"/>
      <c r="I1702" s="53"/>
      <c r="J1702" s="53"/>
      <c r="K1702" s="53"/>
      <c r="L1702" s="53"/>
      <c r="M1702" s="53"/>
      <c r="N1702" s="144"/>
      <c r="O1702" s="141"/>
      <c r="P1702" s="53"/>
      <c r="Q1702" s="53"/>
      <c r="R1702" s="53"/>
      <c r="S1702" s="89"/>
    </row>
    <row r="1703" spans="2:19" ht="15" customHeight="1" x14ac:dyDescent="0.2">
      <c r="B1703" s="143"/>
      <c r="C1703" s="100" t="str">
        <f>IFERROR(IF(VLOOKUP(B1703,'Job Openings'!$B$5:$I$1005,2,FALSE)=0,"",VLOOKUP(B1703,'Job Openings'!$B$5:$I$1005,2,FALSE)),"")</f>
        <v/>
      </c>
      <c r="D1703" s="100" t="str">
        <f>IFERROR(IF(VLOOKUP(B1703,'Job Openings'!$B$5:$I$1005,3,FALSE)=0,"",VLOOKUP(B1703,'Job Openings'!$B$5:$I$1005,3,FALSE)),"")</f>
        <v/>
      </c>
      <c r="E1703" s="100" t="str">
        <f>IFERROR(IF(VLOOKUP(B1703,'Job Openings'!$B$5:$I$1005,5,FALSE)=0,"",VLOOKUP(B1703,'Job Openings'!$B$5:$I$1005,5,FALSE)),"")</f>
        <v/>
      </c>
      <c r="F1703" s="53"/>
      <c r="G1703" s="53"/>
      <c r="H1703" s="54"/>
      <c r="I1703" s="53"/>
      <c r="J1703" s="53"/>
      <c r="K1703" s="53"/>
      <c r="L1703" s="53"/>
      <c r="M1703" s="53"/>
      <c r="N1703" s="144"/>
      <c r="O1703" s="141"/>
      <c r="P1703" s="53"/>
      <c r="Q1703" s="53"/>
      <c r="R1703" s="53"/>
      <c r="S1703" s="89"/>
    </row>
    <row r="1704" spans="2:19" ht="15" customHeight="1" x14ac:dyDescent="0.2">
      <c r="B1704" s="143"/>
      <c r="C1704" s="100" t="str">
        <f>IFERROR(IF(VLOOKUP(B1704,'Job Openings'!$B$5:$I$1005,2,FALSE)=0,"",VLOOKUP(B1704,'Job Openings'!$B$5:$I$1005,2,FALSE)),"")</f>
        <v/>
      </c>
      <c r="D1704" s="100" t="str">
        <f>IFERROR(IF(VLOOKUP(B1704,'Job Openings'!$B$5:$I$1005,3,FALSE)=0,"",VLOOKUP(B1704,'Job Openings'!$B$5:$I$1005,3,FALSE)),"")</f>
        <v/>
      </c>
      <c r="E1704" s="100" t="str">
        <f>IFERROR(IF(VLOOKUP(B1704,'Job Openings'!$B$5:$I$1005,5,FALSE)=0,"",VLOOKUP(B1704,'Job Openings'!$B$5:$I$1005,5,FALSE)),"")</f>
        <v/>
      </c>
      <c r="F1704" s="53"/>
      <c r="G1704" s="53"/>
      <c r="H1704" s="54"/>
      <c r="I1704" s="53"/>
      <c r="J1704" s="53"/>
      <c r="K1704" s="53"/>
      <c r="L1704" s="53"/>
      <c r="M1704" s="53"/>
      <c r="N1704" s="144"/>
      <c r="O1704" s="141"/>
      <c r="P1704" s="53"/>
      <c r="Q1704" s="53"/>
      <c r="R1704" s="53"/>
      <c r="S1704" s="89"/>
    </row>
    <row r="1705" spans="2:19" ht="15" customHeight="1" x14ac:dyDescent="0.2">
      <c r="B1705" s="143"/>
      <c r="C1705" s="100" t="str">
        <f>IFERROR(IF(VLOOKUP(B1705,'Job Openings'!$B$5:$I$1005,2,FALSE)=0,"",VLOOKUP(B1705,'Job Openings'!$B$5:$I$1005,2,FALSE)),"")</f>
        <v/>
      </c>
      <c r="D1705" s="100" t="str">
        <f>IFERROR(IF(VLOOKUP(B1705,'Job Openings'!$B$5:$I$1005,3,FALSE)=0,"",VLOOKUP(B1705,'Job Openings'!$B$5:$I$1005,3,FALSE)),"")</f>
        <v/>
      </c>
      <c r="E1705" s="100" t="str">
        <f>IFERROR(IF(VLOOKUP(B1705,'Job Openings'!$B$5:$I$1005,5,FALSE)=0,"",VLOOKUP(B1705,'Job Openings'!$B$5:$I$1005,5,FALSE)),"")</f>
        <v/>
      </c>
      <c r="F1705" s="53"/>
      <c r="G1705" s="53"/>
      <c r="H1705" s="54"/>
      <c r="I1705" s="53"/>
      <c r="J1705" s="53"/>
      <c r="K1705" s="53"/>
      <c r="L1705" s="53"/>
      <c r="M1705" s="53"/>
      <c r="N1705" s="144"/>
      <c r="O1705" s="141"/>
      <c r="P1705" s="53"/>
      <c r="Q1705" s="53"/>
      <c r="R1705" s="53"/>
      <c r="S1705" s="89"/>
    </row>
    <row r="1706" spans="2:19" ht="15" customHeight="1" x14ac:dyDescent="0.2">
      <c r="B1706" s="143"/>
      <c r="C1706" s="100" t="str">
        <f>IFERROR(IF(VLOOKUP(B1706,'Job Openings'!$B$5:$I$1005,2,FALSE)=0,"",VLOOKUP(B1706,'Job Openings'!$B$5:$I$1005,2,FALSE)),"")</f>
        <v/>
      </c>
      <c r="D1706" s="100" t="str">
        <f>IFERROR(IF(VLOOKUP(B1706,'Job Openings'!$B$5:$I$1005,3,FALSE)=0,"",VLOOKUP(B1706,'Job Openings'!$B$5:$I$1005,3,FALSE)),"")</f>
        <v/>
      </c>
      <c r="E1706" s="100" t="str">
        <f>IFERROR(IF(VLOOKUP(B1706,'Job Openings'!$B$5:$I$1005,5,FALSE)=0,"",VLOOKUP(B1706,'Job Openings'!$B$5:$I$1005,5,FALSE)),"")</f>
        <v/>
      </c>
      <c r="F1706" s="53"/>
      <c r="G1706" s="53"/>
      <c r="H1706" s="54"/>
      <c r="I1706" s="53"/>
      <c r="J1706" s="53"/>
      <c r="K1706" s="53"/>
      <c r="L1706" s="53"/>
      <c r="M1706" s="53"/>
      <c r="N1706" s="144"/>
      <c r="O1706" s="141"/>
      <c r="P1706" s="53"/>
      <c r="Q1706" s="53"/>
      <c r="R1706" s="53"/>
      <c r="S1706" s="89"/>
    </row>
    <row r="1707" spans="2:19" ht="15" customHeight="1" x14ac:dyDescent="0.2">
      <c r="B1707" s="143"/>
      <c r="C1707" s="100" t="str">
        <f>IFERROR(IF(VLOOKUP(B1707,'Job Openings'!$B$5:$I$1005,2,FALSE)=0,"",VLOOKUP(B1707,'Job Openings'!$B$5:$I$1005,2,FALSE)),"")</f>
        <v/>
      </c>
      <c r="D1707" s="100" t="str">
        <f>IFERROR(IF(VLOOKUP(B1707,'Job Openings'!$B$5:$I$1005,3,FALSE)=0,"",VLOOKUP(B1707,'Job Openings'!$B$5:$I$1005,3,FALSE)),"")</f>
        <v/>
      </c>
      <c r="E1707" s="100" t="str">
        <f>IFERROR(IF(VLOOKUP(B1707,'Job Openings'!$B$5:$I$1005,5,FALSE)=0,"",VLOOKUP(B1707,'Job Openings'!$B$5:$I$1005,5,FALSE)),"")</f>
        <v/>
      </c>
      <c r="F1707" s="53"/>
      <c r="G1707" s="53"/>
      <c r="H1707" s="54"/>
      <c r="I1707" s="53"/>
      <c r="J1707" s="53"/>
      <c r="K1707" s="53"/>
      <c r="L1707" s="53"/>
      <c r="M1707" s="53"/>
      <c r="N1707" s="144"/>
      <c r="O1707" s="141"/>
      <c r="P1707" s="53"/>
      <c r="Q1707" s="53"/>
      <c r="R1707" s="53"/>
      <c r="S1707" s="89"/>
    </row>
    <row r="1708" spans="2:19" ht="15" customHeight="1" x14ac:dyDescent="0.2">
      <c r="B1708" s="143"/>
      <c r="C1708" s="100" t="str">
        <f>IFERROR(IF(VLOOKUP(B1708,'Job Openings'!$B$5:$I$1005,2,FALSE)=0,"",VLOOKUP(B1708,'Job Openings'!$B$5:$I$1005,2,FALSE)),"")</f>
        <v/>
      </c>
      <c r="D1708" s="100" t="str">
        <f>IFERROR(IF(VLOOKUP(B1708,'Job Openings'!$B$5:$I$1005,3,FALSE)=0,"",VLOOKUP(B1708,'Job Openings'!$B$5:$I$1005,3,FALSE)),"")</f>
        <v/>
      </c>
      <c r="E1708" s="100" t="str">
        <f>IFERROR(IF(VLOOKUP(B1708,'Job Openings'!$B$5:$I$1005,5,FALSE)=0,"",VLOOKUP(B1708,'Job Openings'!$B$5:$I$1005,5,FALSE)),"")</f>
        <v/>
      </c>
      <c r="F1708" s="53"/>
      <c r="G1708" s="53"/>
      <c r="H1708" s="54"/>
      <c r="I1708" s="53"/>
      <c r="J1708" s="53"/>
      <c r="K1708" s="53"/>
      <c r="L1708" s="53"/>
      <c r="M1708" s="53"/>
      <c r="N1708" s="144"/>
      <c r="O1708" s="141"/>
      <c r="P1708" s="53"/>
      <c r="Q1708" s="53"/>
      <c r="R1708" s="53"/>
      <c r="S1708" s="89"/>
    </row>
    <row r="1709" spans="2:19" ht="15" customHeight="1" x14ac:dyDescent="0.2">
      <c r="B1709" s="143"/>
      <c r="C1709" s="100" t="str">
        <f>IFERROR(IF(VLOOKUP(B1709,'Job Openings'!$B$5:$I$1005,2,FALSE)=0,"",VLOOKUP(B1709,'Job Openings'!$B$5:$I$1005,2,FALSE)),"")</f>
        <v/>
      </c>
      <c r="D1709" s="100" t="str">
        <f>IFERROR(IF(VLOOKUP(B1709,'Job Openings'!$B$5:$I$1005,3,FALSE)=0,"",VLOOKUP(B1709,'Job Openings'!$B$5:$I$1005,3,FALSE)),"")</f>
        <v/>
      </c>
      <c r="E1709" s="100" t="str">
        <f>IFERROR(IF(VLOOKUP(B1709,'Job Openings'!$B$5:$I$1005,5,FALSE)=0,"",VLOOKUP(B1709,'Job Openings'!$B$5:$I$1005,5,FALSE)),"")</f>
        <v/>
      </c>
      <c r="F1709" s="53"/>
      <c r="G1709" s="53"/>
      <c r="H1709" s="54"/>
      <c r="I1709" s="53"/>
      <c r="J1709" s="53"/>
      <c r="K1709" s="53"/>
      <c r="L1709" s="53"/>
      <c r="M1709" s="53"/>
      <c r="N1709" s="144"/>
      <c r="O1709" s="141"/>
      <c r="P1709" s="53"/>
      <c r="Q1709" s="53"/>
      <c r="R1709" s="53"/>
      <c r="S1709" s="89"/>
    </row>
    <row r="1710" spans="2:19" ht="15" customHeight="1" x14ac:dyDescent="0.2">
      <c r="B1710" s="143"/>
      <c r="C1710" s="100" t="str">
        <f>IFERROR(IF(VLOOKUP(B1710,'Job Openings'!$B$5:$I$1005,2,FALSE)=0,"",VLOOKUP(B1710,'Job Openings'!$B$5:$I$1005,2,FALSE)),"")</f>
        <v/>
      </c>
      <c r="D1710" s="100" t="str">
        <f>IFERROR(IF(VLOOKUP(B1710,'Job Openings'!$B$5:$I$1005,3,FALSE)=0,"",VLOOKUP(B1710,'Job Openings'!$B$5:$I$1005,3,FALSE)),"")</f>
        <v/>
      </c>
      <c r="E1710" s="100" t="str">
        <f>IFERROR(IF(VLOOKUP(B1710,'Job Openings'!$B$5:$I$1005,5,FALSE)=0,"",VLOOKUP(B1710,'Job Openings'!$B$5:$I$1005,5,FALSE)),"")</f>
        <v/>
      </c>
      <c r="F1710" s="53"/>
      <c r="G1710" s="53"/>
      <c r="H1710" s="54"/>
      <c r="I1710" s="53"/>
      <c r="J1710" s="53"/>
      <c r="K1710" s="53"/>
      <c r="L1710" s="53"/>
      <c r="M1710" s="53"/>
      <c r="N1710" s="144"/>
      <c r="O1710" s="141"/>
      <c r="P1710" s="53"/>
      <c r="Q1710" s="53"/>
      <c r="R1710" s="53"/>
      <c r="S1710" s="89"/>
    </row>
    <row r="1711" spans="2:19" ht="15" customHeight="1" x14ac:dyDescent="0.2">
      <c r="B1711" s="143"/>
      <c r="C1711" s="100" t="str">
        <f>IFERROR(IF(VLOOKUP(B1711,'Job Openings'!$B$5:$I$1005,2,FALSE)=0,"",VLOOKUP(B1711,'Job Openings'!$B$5:$I$1005,2,FALSE)),"")</f>
        <v/>
      </c>
      <c r="D1711" s="100" t="str">
        <f>IFERROR(IF(VLOOKUP(B1711,'Job Openings'!$B$5:$I$1005,3,FALSE)=0,"",VLOOKUP(B1711,'Job Openings'!$B$5:$I$1005,3,FALSE)),"")</f>
        <v/>
      </c>
      <c r="E1711" s="100" t="str">
        <f>IFERROR(IF(VLOOKUP(B1711,'Job Openings'!$B$5:$I$1005,5,FALSE)=0,"",VLOOKUP(B1711,'Job Openings'!$B$5:$I$1005,5,FALSE)),"")</f>
        <v/>
      </c>
      <c r="F1711" s="53"/>
      <c r="G1711" s="53"/>
      <c r="H1711" s="54"/>
      <c r="I1711" s="53"/>
      <c r="J1711" s="53"/>
      <c r="K1711" s="53"/>
      <c r="L1711" s="53"/>
      <c r="M1711" s="53"/>
      <c r="N1711" s="144"/>
      <c r="O1711" s="141"/>
      <c r="P1711" s="53"/>
      <c r="Q1711" s="53"/>
      <c r="R1711" s="53"/>
      <c r="S1711" s="89"/>
    </row>
    <row r="1712" spans="2:19" ht="15" customHeight="1" x14ac:dyDescent="0.2">
      <c r="B1712" s="143"/>
      <c r="C1712" s="100" t="str">
        <f>IFERROR(IF(VLOOKUP(B1712,'Job Openings'!$B$5:$I$1005,2,FALSE)=0,"",VLOOKUP(B1712,'Job Openings'!$B$5:$I$1005,2,FALSE)),"")</f>
        <v/>
      </c>
      <c r="D1712" s="100" t="str">
        <f>IFERROR(IF(VLOOKUP(B1712,'Job Openings'!$B$5:$I$1005,3,FALSE)=0,"",VLOOKUP(B1712,'Job Openings'!$B$5:$I$1005,3,FALSE)),"")</f>
        <v/>
      </c>
      <c r="E1712" s="100" t="str">
        <f>IFERROR(IF(VLOOKUP(B1712,'Job Openings'!$B$5:$I$1005,5,FALSE)=0,"",VLOOKUP(B1712,'Job Openings'!$B$5:$I$1005,5,FALSE)),"")</f>
        <v/>
      </c>
      <c r="F1712" s="53"/>
      <c r="G1712" s="53"/>
      <c r="H1712" s="54"/>
      <c r="I1712" s="53"/>
      <c r="J1712" s="53"/>
      <c r="K1712" s="53"/>
      <c r="L1712" s="53"/>
      <c r="M1712" s="53"/>
      <c r="N1712" s="144"/>
      <c r="O1712" s="141"/>
      <c r="P1712" s="53"/>
      <c r="Q1712" s="53"/>
      <c r="R1712" s="53"/>
      <c r="S1712" s="89"/>
    </row>
    <row r="1713" spans="2:19" ht="15" customHeight="1" x14ac:dyDescent="0.2">
      <c r="B1713" s="143"/>
      <c r="C1713" s="100" t="str">
        <f>IFERROR(IF(VLOOKUP(B1713,'Job Openings'!$B$5:$I$1005,2,FALSE)=0,"",VLOOKUP(B1713,'Job Openings'!$B$5:$I$1005,2,FALSE)),"")</f>
        <v/>
      </c>
      <c r="D1713" s="100" t="str">
        <f>IFERROR(IF(VLOOKUP(B1713,'Job Openings'!$B$5:$I$1005,3,FALSE)=0,"",VLOOKUP(B1713,'Job Openings'!$B$5:$I$1005,3,FALSE)),"")</f>
        <v/>
      </c>
      <c r="E1713" s="100" t="str">
        <f>IFERROR(IF(VLOOKUP(B1713,'Job Openings'!$B$5:$I$1005,5,FALSE)=0,"",VLOOKUP(B1713,'Job Openings'!$B$5:$I$1005,5,FALSE)),"")</f>
        <v/>
      </c>
      <c r="F1713" s="53"/>
      <c r="G1713" s="53"/>
      <c r="H1713" s="54"/>
      <c r="I1713" s="53"/>
      <c r="J1713" s="53"/>
      <c r="K1713" s="53"/>
      <c r="L1713" s="53"/>
      <c r="M1713" s="53"/>
      <c r="N1713" s="144"/>
      <c r="O1713" s="141"/>
      <c r="P1713" s="53"/>
      <c r="Q1713" s="53"/>
      <c r="R1713" s="53"/>
      <c r="S1713" s="89"/>
    </row>
    <row r="1714" spans="2:19" ht="15" customHeight="1" x14ac:dyDescent="0.2">
      <c r="B1714" s="143"/>
      <c r="C1714" s="100" t="str">
        <f>IFERROR(IF(VLOOKUP(B1714,'Job Openings'!$B$5:$I$1005,2,FALSE)=0,"",VLOOKUP(B1714,'Job Openings'!$B$5:$I$1005,2,FALSE)),"")</f>
        <v/>
      </c>
      <c r="D1714" s="100" t="str">
        <f>IFERROR(IF(VLOOKUP(B1714,'Job Openings'!$B$5:$I$1005,3,FALSE)=0,"",VLOOKUP(B1714,'Job Openings'!$B$5:$I$1005,3,FALSE)),"")</f>
        <v/>
      </c>
      <c r="E1714" s="100" t="str">
        <f>IFERROR(IF(VLOOKUP(B1714,'Job Openings'!$B$5:$I$1005,5,FALSE)=0,"",VLOOKUP(B1714,'Job Openings'!$B$5:$I$1005,5,FALSE)),"")</f>
        <v/>
      </c>
      <c r="F1714" s="53"/>
      <c r="G1714" s="53"/>
      <c r="H1714" s="54"/>
      <c r="I1714" s="53"/>
      <c r="J1714" s="53"/>
      <c r="K1714" s="53"/>
      <c r="L1714" s="53"/>
      <c r="M1714" s="53"/>
      <c r="N1714" s="144"/>
      <c r="O1714" s="141"/>
      <c r="P1714" s="53"/>
      <c r="Q1714" s="53"/>
      <c r="R1714" s="53"/>
      <c r="S1714" s="89"/>
    </row>
    <row r="1715" spans="2:19" ht="15" customHeight="1" x14ac:dyDescent="0.2">
      <c r="B1715" s="143"/>
      <c r="C1715" s="100" t="str">
        <f>IFERROR(IF(VLOOKUP(B1715,'Job Openings'!$B$5:$I$1005,2,FALSE)=0,"",VLOOKUP(B1715,'Job Openings'!$B$5:$I$1005,2,FALSE)),"")</f>
        <v/>
      </c>
      <c r="D1715" s="100" t="str">
        <f>IFERROR(IF(VLOOKUP(B1715,'Job Openings'!$B$5:$I$1005,3,FALSE)=0,"",VLOOKUP(B1715,'Job Openings'!$B$5:$I$1005,3,FALSE)),"")</f>
        <v/>
      </c>
      <c r="E1715" s="100" t="str">
        <f>IFERROR(IF(VLOOKUP(B1715,'Job Openings'!$B$5:$I$1005,5,FALSE)=0,"",VLOOKUP(B1715,'Job Openings'!$B$5:$I$1005,5,FALSE)),"")</f>
        <v/>
      </c>
      <c r="F1715" s="53"/>
      <c r="G1715" s="53"/>
      <c r="H1715" s="54"/>
      <c r="I1715" s="53"/>
      <c r="J1715" s="53"/>
      <c r="K1715" s="53"/>
      <c r="L1715" s="53"/>
      <c r="M1715" s="53"/>
      <c r="N1715" s="144"/>
      <c r="O1715" s="141"/>
      <c r="P1715" s="53"/>
      <c r="Q1715" s="53"/>
      <c r="R1715" s="53"/>
      <c r="S1715" s="89"/>
    </row>
    <row r="1716" spans="2:19" ht="15" customHeight="1" x14ac:dyDescent="0.2">
      <c r="B1716" s="143"/>
      <c r="C1716" s="100" t="str">
        <f>IFERROR(IF(VLOOKUP(B1716,'Job Openings'!$B$5:$I$1005,2,FALSE)=0,"",VLOOKUP(B1716,'Job Openings'!$B$5:$I$1005,2,FALSE)),"")</f>
        <v/>
      </c>
      <c r="D1716" s="100" t="str">
        <f>IFERROR(IF(VLOOKUP(B1716,'Job Openings'!$B$5:$I$1005,3,FALSE)=0,"",VLOOKUP(B1716,'Job Openings'!$B$5:$I$1005,3,FALSE)),"")</f>
        <v/>
      </c>
      <c r="E1716" s="100" t="str">
        <f>IFERROR(IF(VLOOKUP(B1716,'Job Openings'!$B$5:$I$1005,5,FALSE)=0,"",VLOOKUP(B1716,'Job Openings'!$B$5:$I$1005,5,FALSE)),"")</f>
        <v/>
      </c>
      <c r="F1716" s="53"/>
      <c r="G1716" s="53"/>
      <c r="H1716" s="54"/>
      <c r="I1716" s="53"/>
      <c r="J1716" s="53"/>
      <c r="K1716" s="53"/>
      <c r="L1716" s="53"/>
      <c r="M1716" s="53"/>
      <c r="N1716" s="144"/>
      <c r="O1716" s="141"/>
      <c r="P1716" s="53"/>
      <c r="Q1716" s="53"/>
      <c r="R1716" s="53"/>
      <c r="S1716" s="89"/>
    </row>
    <row r="1717" spans="2:19" ht="15" customHeight="1" x14ac:dyDescent="0.2">
      <c r="B1717" s="143"/>
      <c r="C1717" s="100" t="str">
        <f>IFERROR(IF(VLOOKUP(B1717,'Job Openings'!$B$5:$I$1005,2,FALSE)=0,"",VLOOKUP(B1717,'Job Openings'!$B$5:$I$1005,2,FALSE)),"")</f>
        <v/>
      </c>
      <c r="D1717" s="100" t="str">
        <f>IFERROR(IF(VLOOKUP(B1717,'Job Openings'!$B$5:$I$1005,3,FALSE)=0,"",VLOOKUP(B1717,'Job Openings'!$B$5:$I$1005,3,FALSE)),"")</f>
        <v/>
      </c>
      <c r="E1717" s="100" t="str">
        <f>IFERROR(IF(VLOOKUP(B1717,'Job Openings'!$B$5:$I$1005,5,FALSE)=0,"",VLOOKUP(B1717,'Job Openings'!$B$5:$I$1005,5,FALSE)),"")</f>
        <v/>
      </c>
      <c r="F1717" s="53"/>
      <c r="G1717" s="53"/>
      <c r="H1717" s="54"/>
      <c r="I1717" s="53"/>
      <c r="J1717" s="53"/>
      <c r="K1717" s="53"/>
      <c r="L1717" s="53"/>
      <c r="M1717" s="53"/>
      <c r="N1717" s="144"/>
      <c r="O1717" s="141"/>
      <c r="P1717" s="53"/>
      <c r="Q1717" s="53"/>
      <c r="R1717" s="53"/>
      <c r="S1717" s="89"/>
    </row>
    <row r="1718" spans="2:19" ht="15" customHeight="1" x14ac:dyDescent="0.2">
      <c r="B1718" s="143"/>
      <c r="C1718" s="100" t="str">
        <f>IFERROR(IF(VLOOKUP(B1718,'Job Openings'!$B$5:$I$1005,2,FALSE)=0,"",VLOOKUP(B1718,'Job Openings'!$B$5:$I$1005,2,FALSE)),"")</f>
        <v/>
      </c>
      <c r="D1718" s="100" t="str">
        <f>IFERROR(IF(VLOOKUP(B1718,'Job Openings'!$B$5:$I$1005,3,FALSE)=0,"",VLOOKUP(B1718,'Job Openings'!$B$5:$I$1005,3,FALSE)),"")</f>
        <v/>
      </c>
      <c r="E1718" s="100" t="str">
        <f>IFERROR(IF(VLOOKUP(B1718,'Job Openings'!$B$5:$I$1005,5,FALSE)=0,"",VLOOKUP(B1718,'Job Openings'!$B$5:$I$1005,5,FALSE)),"")</f>
        <v/>
      </c>
      <c r="F1718" s="53"/>
      <c r="G1718" s="53"/>
      <c r="H1718" s="54"/>
      <c r="I1718" s="53"/>
      <c r="J1718" s="53"/>
      <c r="K1718" s="53"/>
      <c r="L1718" s="53"/>
      <c r="M1718" s="53"/>
      <c r="N1718" s="144"/>
      <c r="O1718" s="141"/>
      <c r="P1718" s="53"/>
      <c r="Q1718" s="53"/>
      <c r="R1718" s="53"/>
      <c r="S1718" s="89"/>
    </row>
    <row r="1719" spans="2:19" ht="15" customHeight="1" x14ac:dyDescent="0.2">
      <c r="B1719" s="143"/>
      <c r="C1719" s="100" t="str">
        <f>IFERROR(IF(VLOOKUP(B1719,'Job Openings'!$B$5:$I$1005,2,FALSE)=0,"",VLOOKUP(B1719,'Job Openings'!$B$5:$I$1005,2,FALSE)),"")</f>
        <v/>
      </c>
      <c r="D1719" s="100" t="str">
        <f>IFERROR(IF(VLOOKUP(B1719,'Job Openings'!$B$5:$I$1005,3,FALSE)=0,"",VLOOKUP(B1719,'Job Openings'!$B$5:$I$1005,3,FALSE)),"")</f>
        <v/>
      </c>
      <c r="E1719" s="100" t="str">
        <f>IFERROR(IF(VLOOKUP(B1719,'Job Openings'!$B$5:$I$1005,5,FALSE)=0,"",VLOOKUP(B1719,'Job Openings'!$B$5:$I$1005,5,FALSE)),"")</f>
        <v/>
      </c>
      <c r="F1719" s="53"/>
      <c r="G1719" s="53"/>
      <c r="H1719" s="54"/>
      <c r="I1719" s="53"/>
      <c r="J1719" s="53"/>
      <c r="K1719" s="53"/>
      <c r="L1719" s="53"/>
      <c r="M1719" s="53"/>
      <c r="N1719" s="144"/>
      <c r="O1719" s="141"/>
      <c r="P1719" s="53"/>
      <c r="Q1719" s="53"/>
      <c r="R1719" s="53"/>
      <c r="S1719" s="89"/>
    </row>
    <row r="1720" spans="2:19" ht="15" customHeight="1" x14ac:dyDescent="0.2">
      <c r="B1720" s="143"/>
      <c r="C1720" s="100" t="str">
        <f>IFERROR(IF(VLOOKUP(B1720,'Job Openings'!$B$5:$I$1005,2,FALSE)=0,"",VLOOKUP(B1720,'Job Openings'!$B$5:$I$1005,2,FALSE)),"")</f>
        <v/>
      </c>
      <c r="D1720" s="100" t="str">
        <f>IFERROR(IF(VLOOKUP(B1720,'Job Openings'!$B$5:$I$1005,3,FALSE)=0,"",VLOOKUP(B1720,'Job Openings'!$B$5:$I$1005,3,FALSE)),"")</f>
        <v/>
      </c>
      <c r="E1720" s="100" t="str">
        <f>IFERROR(IF(VLOOKUP(B1720,'Job Openings'!$B$5:$I$1005,5,FALSE)=0,"",VLOOKUP(B1720,'Job Openings'!$B$5:$I$1005,5,FALSE)),"")</f>
        <v/>
      </c>
      <c r="F1720" s="53"/>
      <c r="G1720" s="53"/>
      <c r="H1720" s="54"/>
      <c r="I1720" s="53"/>
      <c r="J1720" s="53"/>
      <c r="K1720" s="53"/>
      <c r="L1720" s="53"/>
      <c r="M1720" s="53"/>
      <c r="N1720" s="144"/>
      <c r="O1720" s="141"/>
      <c r="P1720" s="53"/>
      <c r="Q1720" s="53"/>
      <c r="R1720" s="53"/>
      <c r="S1720" s="89"/>
    </row>
    <row r="1721" spans="2:19" ht="15" customHeight="1" x14ac:dyDescent="0.2">
      <c r="B1721" s="143"/>
      <c r="C1721" s="100" t="str">
        <f>IFERROR(IF(VLOOKUP(B1721,'Job Openings'!$B$5:$I$1005,2,FALSE)=0,"",VLOOKUP(B1721,'Job Openings'!$B$5:$I$1005,2,FALSE)),"")</f>
        <v/>
      </c>
      <c r="D1721" s="100" t="str">
        <f>IFERROR(IF(VLOOKUP(B1721,'Job Openings'!$B$5:$I$1005,3,FALSE)=0,"",VLOOKUP(B1721,'Job Openings'!$B$5:$I$1005,3,FALSE)),"")</f>
        <v/>
      </c>
      <c r="E1721" s="100" t="str">
        <f>IFERROR(IF(VLOOKUP(B1721,'Job Openings'!$B$5:$I$1005,5,FALSE)=0,"",VLOOKUP(B1721,'Job Openings'!$B$5:$I$1005,5,FALSE)),"")</f>
        <v/>
      </c>
      <c r="F1721" s="53"/>
      <c r="G1721" s="53"/>
      <c r="H1721" s="54"/>
      <c r="I1721" s="53"/>
      <c r="J1721" s="53"/>
      <c r="K1721" s="53"/>
      <c r="L1721" s="53"/>
      <c r="M1721" s="53"/>
      <c r="N1721" s="144"/>
      <c r="O1721" s="141"/>
      <c r="P1721" s="53"/>
      <c r="Q1721" s="53"/>
      <c r="R1721" s="53"/>
      <c r="S1721" s="89"/>
    </row>
    <row r="1722" spans="2:19" ht="15" customHeight="1" x14ac:dyDescent="0.2">
      <c r="B1722" s="143"/>
      <c r="C1722" s="100" t="str">
        <f>IFERROR(IF(VLOOKUP(B1722,'Job Openings'!$B$5:$I$1005,2,FALSE)=0,"",VLOOKUP(B1722,'Job Openings'!$B$5:$I$1005,2,FALSE)),"")</f>
        <v/>
      </c>
      <c r="D1722" s="100" t="str">
        <f>IFERROR(IF(VLOOKUP(B1722,'Job Openings'!$B$5:$I$1005,3,FALSE)=0,"",VLOOKUP(B1722,'Job Openings'!$B$5:$I$1005,3,FALSE)),"")</f>
        <v/>
      </c>
      <c r="E1722" s="100" t="str">
        <f>IFERROR(IF(VLOOKUP(B1722,'Job Openings'!$B$5:$I$1005,5,FALSE)=0,"",VLOOKUP(B1722,'Job Openings'!$B$5:$I$1005,5,FALSE)),"")</f>
        <v/>
      </c>
      <c r="F1722" s="53"/>
      <c r="G1722" s="53"/>
      <c r="H1722" s="54"/>
      <c r="I1722" s="53"/>
      <c r="J1722" s="53"/>
      <c r="K1722" s="53"/>
      <c r="L1722" s="53"/>
      <c r="M1722" s="53"/>
      <c r="N1722" s="144"/>
      <c r="O1722" s="141"/>
      <c r="P1722" s="53"/>
      <c r="Q1722" s="53"/>
      <c r="R1722" s="53"/>
      <c r="S1722" s="89"/>
    </row>
    <row r="1723" spans="2:19" ht="15" customHeight="1" x14ac:dyDescent="0.2">
      <c r="B1723" s="143"/>
      <c r="C1723" s="100" t="str">
        <f>IFERROR(IF(VLOOKUP(B1723,'Job Openings'!$B$5:$I$1005,2,FALSE)=0,"",VLOOKUP(B1723,'Job Openings'!$B$5:$I$1005,2,FALSE)),"")</f>
        <v/>
      </c>
      <c r="D1723" s="100" t="str">
        <f>IFERROR(IF(VLOOKUP(B1723,'Job Openings'!$B$5:$I$1005,3,FALSE)=0,"",VLOOKUP(B1723,'Job Openings'!$B$5:$I$1005,3,FALSE)),"")</f>
        <v/>
      </c>
      <c r="E1723" s="100" t="str">
        <f>IFERROR(IF(VLOOKUP(B1723,'Job Openings'!$B$5:$I$1005,5,FALSE)=0,"",VLOOKUP(B1723,'Job Openings'!$B$5:$I$1005,5,FALSE)),"")</f>
        <v/>
      </c>
      <c r="F1723" s="53"/>
      <c r="G1723" s="53"/>
      <c r="H1723" s="54"/>
      <c r="I1723" s="53"/>
      <c r="J1723" s="53"/>
      <c r="K1723" s="53"/>
      <c r="L1723" s="53"/>
      <c r="M1723" s="53"/>
      <c r="N1723" s="144"/>
      <c r="O1723" s="141"/>
      <c r="P1723" s="53"/>
      <c r="Q1723" s="53"/>
      <c r="R1723" s="53"/>
      <c r="S1723" s="89"/>
    </row>
    <row r="1724" spans="2:19" ht="15" customHeight="1" x14ac:dyDescent="0.2">
      <c r="B1724" s="143"/>
      <c r="C1724" s="100" t="str">
        <f>IFERROR(IF(VLOOKUP(B1724,'Job Openings'!$B$5:$I$1005,2,FALSE)=0,"",VLOOKUP(B1724,'Job Openings'!$B$5:$I$1005,2,FALSE)),"")</f>
        <v/>
      </c>
      <c r="D1724" s="100" t="str">
        <f>IFERROR(IF(VLOOKUP(B1724,'Job Openings'!$B$5:$I$1005,3,FALSE)=0,"",VLOOKUP(B1724,'Job Openings'!$B$5:$I$1005,3,FALSE)),"")</f>
        <v/>
      </c>
      <c r="E1724" s="100" t="str">
        <f>IFERROR(IF(VLOOKUP(B1724,'Job Openings'!$B$5:$I$1005,5,FALSE)=0,"",VLOOKUP(B1724,'Job Openings'!$B$5:$I$1005,5,FALSE)),"")</f>
        <v/>
      </c>
      <c r="F1724" s="53"/>
      <c r="G1724" s="53"/>
      <c r="H1724" s="54"/>
      <c r="I1724" s="53"/>
      <c r="J1724" s="53"/>
      <c r="K1724" s="53"/>
      <c r="L1724" s="53"/>
      <c r="M1724" s="53"/>
      <c r="N1724" s="144"/>
      <c r="O1724" s="141"/>
      <c r="P1724" s="53"/>
      <c r="Q1724" s="53"/>
      <c r="R1724" s="53"/>
      <c r="S1724" s="89"/>
    </row>
    <row r="1725" spans="2:19" ht="15" customHeight="1" x14ac:dyDescent="0.2">
      <c r="B1725" s="143"/>
      <c r="C1725" s="100" t="str">
        <f>IFERROR(IF(VLOOKUP(B1725,'Job Openings'!$B$5:$I$1005,2,FALSE)=0,"",VLOOKUP(B1725,'Job Openings'!$B$5:$I$1005,2,FALSE)),"")</f>
        <v/>
      </c>
      <c r="D1725" s="100" t="str">
        <f>IFERROR(IF(VLOOKUP(B1725,'Job Openings'!$B$5:$I$1005,3,FALSE)=0,"",VLOOKUP(B1725,'Job Openings'!$B$5:$I$1005,3,FALSE)),"")</f>
        <v/>
      </c>
      <c r="E1725" s="100" t="str">
        <f>IFERROR(IF(VLOOKUP(B1725,'Job Openings'!$B$5:$I$1005,5,FALSE)=0,"",VLOOKUP(B1725,'Job Openings'!$B$5:$I$1005,5,FALSE)),"")</f>
        <v/>
      </c>
      <c r="F1725" s="53"/>
      <c r="G1725" s="53"/>
      <c r="H1725" s="54"/>
      <c r="I1725" s="53"/>
      <c r="J1725" s="53"/>
      <c r="K1725" s="53"/>
      <c r="L1725" s="53"/>
      <c r="M1725" s="53"/>
      <c r="N1725" s="144"/>
      <c r="O1725" s="141"/>
      <c r="P1725" s="53"/>
      <c r="Q1725" s="53"/>
      <c r="R1725" s="53"/>
      <c r="S1725" s="89"/>
    </row>
    <row r="1726" spans="2:19" ht="15" customHeight="1" x14ac:dyDescent="0.2">
      <c r="B1726" s="143"/>
      <c r="C1726" s="100" t="str">
        <f>IFERROR(IF(VLOOKUP(B1726,'Job Openings'!$B$5:$I$1005,2,FALSE)=0,"",VLOOKUP(B1726,'Job Openings'!$B$5:$I$1005,2,FALSE)),"")</f>
        <v/>
      </c>
      <c r="D1726" s="100" t="str">
        <f>IFERROR(IF(VLOOKUP(B1726,'Job Openings'!$B$5:$I$1005,3,FALSE)=0,"",VLOOKUP(B1726,'Job Openings'!$B$5:$I$1005,3,FALSE)),"")</f>
        <v/>
      </c>
      <c r="E1726" s="100" t="str">
        <f>IFERROR(IF(VLOOKUP(B1726,'Job Openings'!$B$5:$I$1005,5,FALSE)=0,"",VLOOKUP(B1726,'Job Openings'!$B$5:$I$1005,5,FALSE)),"")</f>
        <v/>
      </c>
      <c r="F1726" s="53"/>
      <c r="G1726" s="53"/>
      <c r="H1726" s="54"/>
      <c r="I1726" s="53"/>
      <c r="J1726" s="53"/>
      <c r="K1726" s="53"/>
      <c r="L1726" s="53"/>
      <c r="M1726" s="53"/>
      <c r="N1726" s="144"/>
      <c r="O1726" s="141"/>
      <c r="P1726" s="53"/>
      <c r="Q1726" s="53"/>
      <c r="R1726" s="53"/>
      <c r="S1726" s="89"/>
    </row>
    <row r="1727" spans="2:19" ht="15" customHeight="1" x14ac:dyDescent="0.2">
      <c r="B1727" s="143"/>
      <c r="C1727" s="100" t="str">
        <f>IFERROR(IF(VLOOKUP(B1727,'Job Openings'!$B$5:$I$1005,2,FALSE)=0,"",VLOOKUP(B1727,'Job Openings'!$B$5:$I$1005,2,FALSE)),"")</f>
        <v/>
      </c>
      <c r="D1727" s="100" t="str">
        <f>IFERROR(IF(VLOOKUP(B1727,'Job Openings'!$B$5:$I$1005,3,FALSE)=0,"",VLOOKUP(B1727,'Job Openings'!$B$5:$I$1005,3,FALSE)),"")</f>
        <v/>
      </c>
      <c r="E1727" s="100" t="str">
        <f>IFERROR(IF(VLOOKUP(B1727,'Job Openings'!$B$5:$I$1005,5,FALSE)=0,"",VLOOKUP(B1727,'Job Openings'!$B$5:$I$1005,5,FALSE)),"")</f>
        <v/>
      </c>
      <c r="F1727" s="53"/>
      <c r="G1727" s="53"/>
      <c r="H1727" s="54"/>
      <c r="I1727" s="53"/>
      <c r="J1727" s="53"/>
      <c r="K1727" s="53"/>
      <c r="L1727" s="53"/>
      <c r="M1727" s="53"/>
      <c r="N1727" s="144"/>
      <c r="O1727" s="141"/>
      <c r="P1727" s="53"/>
      <c r="Q1727" s="53"/>
      <c r="R1727" s="53"/>
      <c r="S1727" s="89"/>
    </row>
    <row r="1728" spans="2:19" ht="15" customHeight="1" x14ac:dyDescent="0.2">
      <c r="B1728" s="143"/>
      <c r="C1728" s="100" t="str">
        <f>IFERROR(IF(VLOOKUP(B1728,'Job Openings'!$B$5:$I$1005,2,FALSE)=0,"",VLOOKUP(B1728,'Job Openings'!$B$5:$I$1005,2,FALSE)),"")</f>
        <v/>
      </c>
      <c r="D1728" s="100" t="str">
        <f>IFERROR(IF(VLOOKUP(B1728,'Job Openings'!$B$5:$I$1005,3,FALSE)=0,"",VLOOKUP(B1728,'Job Openings'!$B$5:$I$1005,3,FALSE)),"")</f>
        <v/>
      </c>
      <c r="E1728" s="100" t="str">
        <f>IFERROR(IF(VLOOKUP(B1728,'Job Openings'!$B$5:$I$1005,5,FALSE)=0,"",VLOOKUP(B1728,'Job Openings'!$B$5:$I$1005,5,FALSE)),"")</f>
        <v/>
      </c>
      <c r="F1728" s="53"/>
      <c r="G1728" s="53"/>
      <c r="H1728" s="54"/>
      <c r="I1728" s="53"/>
      <c r="J1728" s="53"/>
      <c r="K1728" s="53"/>
      <c r="L1728" s="53"/>
      <c r="M1728" s="53"/>
      <c r="N1728" s="144"/>
      <c r="O1728" s="141"/>
      <c r="P1728" s="53"/>
      <c r="Q1728" s="53"/>
      <c r="R1728" s="53"/>
      <c r="S1728" s="89"/>
    </row>
    <row r="1729" spans="2:19" ht="15" customHeight="1" x14ac:dyDescent="0.2">
      <c r="B1729" s="143"/>
      <c r="C1729" s="100" t="str">
        <f>IFERROR(IF(VLOOKUP(B1729,'Job Openings'!$B$5:$I$1005,2,FALSE)=0,"",VLOOKUP(B1729,'Job Openings'!$B$5:$I$1005,2,FALSE)),"")</f>
        <v/>
      </c>
      <c r="D1729" s="100" t="str">
        <f>IFERROR(IF(VLOOKUP(B1729,'Job Openings'!$B$5:$I$1005,3,FALSE)=0,"",VLOOKUP(B1729,'Job Openings'!$B$5:$I$1005,3,FALSE)),"")</f>
        <v/>
      </c>
      <c r="E1729" s="100" t="str">
        <f>IFERROR(IF(VLOOKUP(B1729,'Job Openings'!$B$5:$I$1005,5,FALSE)=0,"",VLOOKUP(B1729,'Job Openings'!$B$5:$I$1005,5,FALSE)),"")</f>
        <v/>
      </c>
      <c r="F1729" s="53"/>
      <c r="G1729" s="53"/>
      <c r="H1729" s="54"/>
      <c r="I1729" s="53"/>
      <c r="J1729" s="53"/>
      <c r="K1729" s="53"/>
      <c r="L1729" s="53"/>
      <c r="M1729" s="53"/>
      <c r="N1729" s="144"/>
      <c r="O1729" s="141"/>
      <c r="P1729" s="53"/>
      <c r="Q1729" s="53"/>
      <c r="R1729" s="53"/>
      <c r="S1729" s="89"/>
    </row>
    <row r="1730" spans="2:19" ht="15" customHeight="1" x14ac:dyDescent="0.2">
      <c r="B1730" s="143"/>
      <c r="C1730" s="100" t="str">
        <f>IFERROR(IF(VLOOKUP(B1730,'Job Openings'!$B$5:$I$1005,2,FALSE)=0,"",VLOOKUP(B1730,'Job Openings'!$B$5:$I$1005,2,FALSE)),"")</f>
        <v/>
      </c>
      <c r="D1730" s="100" t="str">
        <f>IFERROR(IF(VLOOKUP(B1730,'Job Openings'!$B$5:$I$1005,3,FALSE)=0,"",VLOOKUP(B1730,'Job Openings'!$B$5:$I$1005,3,FALSE)),"")</f>
        <v/>
      </c>
      <c r="E1730" s="100" t="str">
        <f>IFERROR(IF(VLOOKUP(B1730,'Job Openings'!$B$5:$I$1005,5,FALSE)=0,"",VLOOKUP(B1730,'Job Openings'!$B$5:$I$1005,5,FALSE)),"")</f>
        <v/>
      </c>
      <c r="F1730" s="53"/>
      <c r="G1730" s="53"/>
      <c r="H1730" s="54"/>
      <c r="I1730" s="53"/>
      <c r="J1730" s="53"/>
      <c r="K1730" s="53"/>
      <c r="L1730" s="53"/>
      <c r="M1730" s="53"/>
      <c r="N1730" s="144"/>
      <c r="O1730" s="141"/>
      <c r="P1730" s="53"/>
      <c r="Q1730" s="53"/>
      <c r="R1730" s="53"/>
      <c r="S1730" s="89"/>
    </row>
    <row r="1731" spans="2:19" ht="15" customHeight="1" x14ac:dyDescent="0.2">
      <c r="B1731" s="143"/>
      <c r="C1731" s="100" t="str">
        <f>IFERROR(IF(VLOOKUP(B1731,'Job Openings'!$B$5:$I$1005,2,FALSE)=0,"",VLOOKUP(B1731,'Job Openings'!$B$5:$I$1005,2,FALSE)),"")</f>
        <v/>
      </c>
      <c r="D1731" s="100" t="str">
        <f>IFERROR(IF(VLOOKUP(B1731,'Job Openings'!$B$5:$I$1005,3,FALSE)=0,"",VLOOKUP(B1731,'Job Openings'!$B$5:$I$1005,3,FALSE)),"")</f>
        <v/>
      </c>
      <c r="E1731" s="100" t="str">
        <f>IFERROR(IF(VLOOKUP(B1731,'Job Openings'!$B$5:$I$1005,5,FALSE)=0,"",VLOOKUP(B1731,'Job Openings'!$B$5:$I$1005,5,FALSE)),"")</f>
        <v/>
      </c>
      <c r="F1731" s="53"/>
      <c r="G1731" s="53"/>
      <c r="H1731" s="54"/>
      <c r="I1731" s="53"/>
      <c r="J1731" s="53"/>
      <c r="K1731" s="53"/>
      <c r="L1731" s="53"/>
      <c r="M1731" s="53"/>
      <c r="N1731" s="144"/>
      <c r="O1731" s="141"/>
      <c r="P1731" s="53"/>
      <c r="Q1731" s="53"/>
      <c r="R1731" s="53"/>
      <c r="S1731" s="89"/>
    </row>
    <row r="1732" spans="2:19" ht="15" customHeight="1" x14ac:dyDescent="0.2">
      <c r="B1732" s="143"/>
      <c r="C1732" s="100" t="str">
        <f>IFERROR(IF(VLOOKUP(B1732,'Job Openings'!$B$5:$I$1005,2,FALSE)=0,"",VLOOKUP(B1732,'Job Openings'!$B$5:$I$1005,2,FALSE)),"")</f>
        <v/>
      </c>
      <c r="D1732" s="100" t="str">
        <f>IFERROR(IF(VLOOKUP(B1732,'Job Openings'!$B$5:$I$1005,3,FALSE)=0,"",VLOOKUP(B1732,'Job Openings'!$B$5:$I$1005,3,FALSE)),"")</f>
        <v/>
      </c>
      <c r="E1732" s="100" t="str">
        <f>IFERROR(IF(VLOOKUP(B1732,'Job Openings'!$B$5:$I$1005,5,FALSE)=0,"",VLOOKUP(B1732,'Job Openings'!$B$5:$I$1005,5,FALSE)),"")</f>
        <v/>
      </c>
      <c r="F1732" s="53"/>
      <c r="G1732" s="53"/>
      <c r="H1732" s="54"/>
      <c r="I1732" s="53"/>
      <c r="J1732" s="53"/>
      <c r="K1732" s="53"/>
      <c r="L1732" s="53"/>
      <c r="M1732" s="53"/>
      <c r="N1732" s="144"/>
      <c r="O1732" s="141"/>
      <c r="P1732" s="53"/>
      <c r="Q1732" s="53"/>
      <c r="R1732" s="53"/>
      <c r="S1732" s="89"/>
    </row>
    <row r="1733" spans="2:19" ht="15" customHeight="1" x14ac:dyDescent="0.2">
      <c r="B1733" s="143"/>
      <c r="C1733" s="100" t="str">
        <f>IFERROR(IF(VLOOKUP(B1733,'Job Openings'!$B$5:$I$1005,2,FALSE)=0,"",VLOOKUP(B1733,'Job Openings'!$B$5:$I$1005,2,FALSE)),"")</f>
        <v/>
      </c>
      <c r="D1733" s="100" t="str">
        <f>IFERROR(IF(VLOOKUP(B1733,'Job Openings'!$B$5:$I$1005,3,FALSE)=0,"",VLOOKUP(B1733,'Job Openings'!$B$5:$I$1005,3,FALSE)),"")</f>
        <v/>
      </c>
      <c r="E1733" s="100" t="str">
        <f>IFERROR(IF(VLOOKUP(B1733,'Job Openings'!$B$5:$I$1005,5,FALSE)=0,"",VLOOKUP(B1733,'Job Openings'!$B$5:$I$1005,5,FALSE)),"")</f>
        <v/>
      </c>
      <c r="F1733" s="53"/>
      <c r="G1733" s="53"/>
      <c r="H1733" s="54"/>
      <c r="I1733" s="53"/>
      <c r="J1733" s="53"/>
      <c r="K1733" s="53"/>
      <c r="L1733" s="53"/>
      <c r="M1733" s="53"/>
      <c r="N1733" s="144"/>
      <c r="O1733" s="141"/>
      <c r="P1733" s="53"/>
      <c r="Q1733" s="53"/>
      <c r="R1733" s="53"/>
      <c r="S1733" s="89"/>
    </row>
    <row r="1734" spans="2:19" ht="15" customHeight="1" x14ac:dyDescent="0.2">
      <c r="B1734" s="143"/>
      <c r="C1734" s="100" t="str">
        <f>IFERROR(IF(VLOOKUP(B1734,'Job Openings'!$B$5:$I$1005,2,FALSE)=0,"",VLOOKUP(B1734,'Job Openings'!$B$5:$I$1005,2,FALSE)),"")</f>
        <v/>
      </c>
      <c r="D1734" s="100" t="str">
        <f>IFERROR(IF(VLOOKUP(B1734,'Job Openings'!$B$5:$I$1005,3,FALSE)=0,"",VLOOKUP(B1734,'Job Openings'!$B$5:$I$1005,3,FALSE)),"")</f>
        <v/>
      </c>
      <c r="E1734" s="100" t="str">
        <f>IFERROR(IF(VLOOKUP(B1734,'Job Openings'!$B$5:$I$1005,5,FALSE)=0,"",VLOOKUP(B1734,'Job Openings'!$B$5:$I$1005,5,FALSE)),"")</f>
        <v/>
      </c>
      <c r="F1734" s="53"/>
      <c r="G1734" s="53"/>
      <c r="H1734" s="54"/>
      <c r="I1734" s="53"/>
      <c r="J1734" s="53"/>
      <c r="K1734" s="53"/>
      <c r="L1734" s="53"/>
      <c r="M1734" s="53"/>
      <c r="N1734" s="144"/>
      <c r="O1734" s="141"/>
      <c r="P1734" s="53"/>
      <c r="Q1734" s="53"/>
      <c r="R1734" s="53"/>
      <c r="S1734" s="89"/>
    </row>
    <row r="1735" spans="2:19" ht="15" customHeight="1" x14ac:dyDescent="0.2">
      <c r="B1735" s="143"/>
      <c r="C1735" s="100" t="str">
        <f>IFERROR(IF(VLOOKUP(B1735,'Job Openings'!$B$5:$I$1005,2,FALSE)=0,"",VLOOKUP(B1735,'Job Openings'!$B$5:$I$1005,2,FALSE)),"")</f>
        <v/>
      </c>
      <c r="D1735" s="100" t="str">
        <f>IFERROR(IF(VLOOKUP(B1735,'Job Openings'!$B$5:$I$1005,3,FALSE)=0,"",VLOOKUP(B1735,'Job Openings'!$B$5:$I$1005,3,FALSE)),"")</f>
        <v/>
      </c>
      <c r="E1735" s="100" t="str">
        <f>IFERROR(IF(VLOOKUP(B1735,'Job Openings'!$B$5:$I$1005,5,FALSE)=0,"",VLOOKUP(B1735,'Job Openings'!$B$5:$I$1005,5,FALSE)),"")</f>
        <v/>
      </c>
      <c r="F1735" s="53"/>
      <c r="G1735" s="53"/>
      <c r="H1735" s="54"/>
      <c r="I1735" s="53"/>
      <c r="J1735" s="53"/>
      <c r="K1735" s="53"/>
      <c r="L1735" s="53"/>
      <c r="M1735" s="53"/>
      <c r="N1735" s="144"/>
      <c r="O1735" s="141"/>
      <c r="P1735" s="53"/>
      <c r="Q1735" s="53"/>
      <c r="R1735" s="53"/>
      <c r="S1735" s="89"/>
    </row>
    <row r="1736" spans="2:19" ht="15" customHeight="1" x14ac:dyDescent="0.2">
      <c r="B1736" s="143"/>
      <c r="C1736" s="100" t="str">
        <f>IFERROR(IF(VLOOKUP(B1736,'Job Openings'!$B$5:$I$1005,2,FALSE)=0,"",VLOOKUP(B1736,'Job Openings'!$B$5:$I$1005,2,FALSE)),"")</f>
        <v/>
      </c>
      <c r="D1736" s="100" t="str">
        <f>IFERROR(IF(VLOOKUP(B1736,'Job Openings'!$B$5:$I$1005,3,FALSE)=0,"",VLOOKUP(B1736,'Job Openings'!$B$5:$I$1005,3,FALSE)),"")</f>
        <v/>
      </c>
      <c r="E1736" s="100" t="str">
        <f>IFERROR(IF(VLOOKUP(B1736,'Job Openings'!$B$5:$I$1005,5,FALSE)=0,"",VLOOKUP(B1736,'Job Openings'!$B$5:$I$1005,5,FALSE)),"")</f>
        <v/>
      </c>
      <c r="F1736" s="53"/>
      <c r="G1736" s="53"/>
      <c r="H1736" s="54"/>
      <c r="I1736" s="53"/>
      <c r="J1736" s="53"/>
      <c r="K1736" s="53"/>
      <c r="L1736" s="53"/>
      <c r="M1736" s="53"/>
      <c r="N1736" s="144"/>
      <c r="O1736" s="141"/>
      <c r="P1736" s="53"/>
      <c r="Q1736" s="53"/>
      <c r="R1736" s="53"/>
      <c r="S1736" s="89"/>
    </row>
    <row r="1737" spans="2:19" ht="15" customHeight="1" x14ac:dyDescent="0.2">
      <c r="B1737" s="143"/>
      <c r="C1737" s="100" t="str">
        <f>IFERROR(IF(VLOOKUP(B1737,'Job Openings'!$B$5:$I$1005,2,FALSE)=0,"",VLOOKUP(B1737,'Job Openings'!$B$5:$I$1005,2,FALSE)),"")</f>
        <v/>
      </c>
      <c r="D1737" s="100" t="str">
        <f>IFERROR(IF(VLOOKUP(B1737,'Job Openings'!$B$5:$I$1005,3,FALSE)=0,"",VLOOKUP(B1737,'Job Openings'!$B$5:$I$1005,3,FALSE)),"")</f>
        <v/>
      </c>
      <c r="E1737" s="100" t="str">
        <f>IFERROR(IF(VLOOKUP(B1737,'Job Openings'!$B$5:$I$1005,5,FALSE)=0,"",VLOOKUP(B1737,'Job Openings'!$B$5:$I$1005,5,FALSE)),"")</f>
        <v/>
      </c>
      <c r="F1737" s="53"/>
      <c r="G1737" s="53"/>
      <c r="H1737" s="54"/>
      <c r="I1737" s="53"/>
      <c r="J1737" s="53"/>
      <c r="K1737" s="53"/>
      <c r="L1737" s="53"/>
      <c r="M1737" s="53"/>
      <c r="N1737" s="144"/>
      <c r="O1737" s="141"/>
      <c r="P1737" s="53"/>
      <c r="Q1737" s="53"/>
      <c r="R1737" s="53"/>
      <c r="S1737" s="89"/>
    </row>
    <row r="1738" spans="2:19" ht="15" customHeight="1" x14ac:dyDescent="0.2">
      <c r="B1738" s="143"/>
      <c r="C1738" s="100" t="str">
        <f>IFERROR(IF(VLOOKUP(B1738,'Job Openings'!$B$5:$I$1005,2,FALSE)=0,"",VLOOKUP(B1738,'Job Openings'!$B$5:$I$1005,2,FALSE)),"")</f>
        <v/>
      </c>
      <c r="D1738" s="100" t="str">
        <f>IFERROR(IF(VLOOKUP(B1738,'Job Openings'!$B$5:$I$1005,3,FALSE)=0,"",VLOOKUP(B1738,'Job Openings'!$B$5:$I$1005,3,FALSE)),"")</f>
        <v/>
      </c>
      <c r="E1738" s="100" t="str">
        <f>IFERROR(IF(VLOOKUP(B1738,'Job Openings'!$B$5:$I$1005,5,FALSE)=0,"",VLOOKUP(B1738,'Job Openings'!$B$5:$I$1005,5,FALSE)),"")</f>
        <v/>
      </c>
      <c r="F1738" s="53"/>
      <c r="G1738" s="53"/>
      <c r="H1738" s="54"/>
      <c r="I1738" s="53"/>
      <c r="J1738" s="53"/>
      <c r="K1738" s="53"/>
      <c r="L1738" s="53"/>
      <c r="M1738" s="53"/>
      <c r="N1738" s="144"/>
      <c r="O1738" s="141"/>
      <c r="P1738" s="53"/>
      <c r="Q1738" s="53"/>
      <c r="R1738" s="53"/>
      <c r="S1738" s="89"/>
    </row>
    <row r="1739" spans="2:19" ht="15" customHeight="1" x14ac:dyDescent="0.2">
      <c r="B1739" s="143"/>
      <c r="C1739" s="100" t="str">
        <f>IFERROR(IF(VLOOKUP(B1739,'Job Openings'!$B$5:$I$1005,2,FALSE)=0,"",VLOOKUP(B1739,'Job Openings'!$B$5:$I$1005,2,FALSE)),"")</f>
        <v/>
      </c>
      <c r="D1739" s="100" t="str">
        <f>IFERROR(IF(VLOOKUP(B1739,'Job Openings'!$B$5:$I$1005,3,FALSE)=0,"",VLOOKUP(B1739,'Job Openings'!$B$5:$I$1005,3,FALSE)),"")</f>
        <v/>
      </c>
      <c r="E1739" s="100" t="str">
        <f>IFERROR(IF(VLOOKUP(B1739,'Job Openings'!$B$5:$I$1005,5,FALSE)=0,"",VLOOKUP(B1739,'Job Openings'!$B$5:$I$1005,5,FALSE)),"")</f>
        <v/>
      </c>
      <c r="F1739" s="53"/>
      <c r="G1739" s="53"/>
      <c r="H1739" s="54"/>
      <c r="I1739" s="53"/>
      <c r="J1739" s="53"/>
      <c r="K1739" s="53"/>
      <c r="L1739" s="53"/>
      <c r="M1739" s="53"/>
      <c r="N1739" s="144"/>
      <c r="O1739" s="141"/>
      <c r="P1739" s="53"/>
      <c r="Q1739" s="53"/>
      <c r="R1739" s="53"/>
      <c r="S1739" s="89"/>
    </row>
    <row r="1740" spans="2:19" ht="15" customHeight="1" x14ac:dyDescent="0.2">
      <c r="B1740" s="143"/>
      <c r="C1740" s="100" t="str">
        <f>IFERROR(IF(VLOOKUP(B1740,'Job Openings'!$B$5:$I$1005,2,FALSE)=0,"",VLOOKUP(B1740,'Job Openings'!$B$5:$I$1005,2,FALSE)),"")</f>
        <v/>
      </c>
      <c r="D1740" s="100" t="str">
        <f>IFERROR(IF(VLOOKUP(B1740,'Job Openings'!$B$5:$I$1005,3,FALSE)=0,"",VLOOKUP(B1740,'Job Openings'!$B$5:$I$1005,3,FALSE)),"")</f>
        <v/>
      </c>
      <c r="E1740" s="100" t="str">
        <f>IFERROR(IF(VLOOKUP(B1740,'Job Openings'!$B$5:$I$1005,5,FALSE)=0,"",VLOOKUP(B1740,'Job Openings'!$B$5:$I$1005,5,FALSE)),"")</f>
        <v/>
      </c>
      <c r="F1740" s="53"/>
      <c r="G1740" s="53"/>
      <c r="H1740" s="54"/>
      <c r="I1740" s="53"/>
      <c r="J1740" s="53"/>
      <c r="K1740" s="53"/>
      <c r="L1740" s="53"/>
      <c r="M1740" s="53"/>
      <c r="N1740" s="144"/>
      <c r="O1740" s="141"/>
      <c r="P1740" s="53"/>
      <c r="Q1740" s="53"/>
      <c r="R1740" s="53"/>
      <c r="S1740" s="89"/>
    </row>
    <row r="1741" spans="2:19" ht="15" customHeight="1" x14ac:dyDescent="0.2">
      <c r="B1741" s="143"/>
      <c r="C1741" s="100" t="str">
        <f>IFERROR(IF(VLOOKUP(B1741,'Job Openings'!$B$5:$I$1005,2,FALSE)=0,"",VLOOKUP(B1741,'Job Openings'!$B$5:$I$1005,2,FALSE)),"")</f>
        <v/>
      </c>
      <c r="D1741" s="100" t="str">
        <f>IFERROR(IF(VLOOKUP(B1741,'Job Openings'!$B$5:$I$1005,3,FALSE)=0,"",VLOOKUP(B1741,'Job Openings'!$B$5:$I$1005,3,FALSE)),"")</f>
        <v/>
      </c>
      <c r="E1741" s="100" t="str">
        <f>IFERROR(IF(VLOOKUP(B1741,'Job Openings'!$B$5:$I$1005,5,FALSE)=0,"",VLOOKUP(B1741,'Job Openings'!$B$5:$I$1005,5,FALSE)),"")</f>
        <v/>
      </c>
      <c r="F1741" s="53"/>
      <c r="G1741" s="53"/>
      <c r="H1741" s="54"/>
      <c r="I1741" s="53"/>
      <c r="J1741" s="53"/>
      <c r="K1741" s="53"/>
      <c r="L1741" s="53"/>
      <c r="M1741" s="53"/>
      <c r="N1741" s="144"/>
      <c r="O1741" s="141"/>
      <c r="P1741" s="53"/>
      <c r="Q1741" s="53"/>
      <c r="R1741" s="53"/>
      <c r="S1741" s="89"/>
    </row>
    <row r="1742" spans="2:19" ht="15" customHeight="1" x14ac:dyDescent="0.2">
      <c r="B1742" s="143"/>
      <c r="C1742" s="100" t="str">
        <f>IFERROR(IF(VLOOKUP(B1742,'Job Openings'!$B$5:$I$1005,2,FALSE)=0,"",VLOOKUP(B1742,'Job Openings'!$B$5:$I$1005,2,FALSE)),"")</f>
        <v/>
      </c>
      <c r="D1742" s="100" t="str">
        <f>IFERROR(IF(VLOOKUP(B1742,'Job Openings'!$B$5:$I$1005,3,FALSE)=0,"",VLOOKUP(B1742,'Job Openings'!$B$5:$I$1005,3,FALSE)),"")</f>
        <v/>
      </c>
      <c r="E1742" s="100" t="str">
        <f>IFERROR(IF(VLOOKUP(B1742,'Job Openings'!$B$5:$I$1005,5,FALSE)=0,"",VLOOKUP(B1742,'Job Openings'!$B$5:$I$1005,5,FALSE)),"")</f>
        <v/>
      </c>
      <c r="F1742" s="53"/>
      <c r="G1742" s="53"/>
      <c r="H1742" s="54"/>
      <c r="I1742" s="53"/>
      <c r="J1742" s="53"/>
      <c r="K1742" s="53"/>
      <c r="L1742" s="53"/>
      <c r="M1742" s="53"/>
      <c r="N1742" s="144"/>
      <c r="O1742" s="141"/>
      <c r="P1742" s="53"/>
      <c r="Q1742" s="53"/>
      <c r="R1742" s="53"/>
      <c r="S1742" s="89"/>
    </row>
    <row r="1743" spans="2:19" ht="15" customHeight="1" x14ac:dyDescent="0.2">
      <c r="B1743" s="143"/>
      <c r="C1743" s="100" t="str">
        <f>IFERROR(IF(VLOOKUP(B1743,'Job Openings'!$B$5:$I$1005,2,FALSE)=0,"",VLOOKUP(B1743,'Job Openings'!$B$5:$I$1005,2,FALSE)),"")</f>
        <v/>
      </c>
      <c r="D1743" s="100" t="str">
        <f>IFERROR(IF(VLOOKUP(B1743,'Job Openings'!$B$5:$I$1005,3,FALSE)=0,"",VLOOKUP(B1743,'Job Openings'!$B$5:$I$1005,3,FALSE)),"")</f>
        <v/>
      </c>
      <c r="E1743" s="100" t="str">
        <f>IFERROR(IF(VLOOKUP(B1743,'Job Openings'!$B$5:$I$1005,5,FALSE)=0,"",VLOOKUP(B1743,'Job Openings'!$B$5:$I$1005,5,FALSE)),"")</f>
        <v/>
      </c>
      <c r="F1743" s="53"/>
      <c r="G1743" s="53"/>
      <c r="H1743" s="54"/>
      <c r="I1743" s="53"/>
      <c r="J1743" s="53"/>
      <c r="K1743" s="53"/>
      <c r="L1743" s="53"/>
      <c r="M1743" s="53"/>
      <c r="N1743" s="144"/>
      <c r="O1743" s="141"/>
      <c r="P1743" s="53"/>
      <c r="Q1743" s="53"/>
      <c r="R1743" s="53"/>
      <c r="S1743" s="89"/>
    </row>
    <row r="1744" spans="2:19" ht="15" customHeight="1" x14ac:dyDescent="0.2">
      <c r="B1744" s="143"/>
      <c r="C1744" s="100" t="str">
        <f>IFERROR(IF(VLOOKUP(B1744,'Job Openings'!$B$5:$I$1005,2,FALSE)=0,"",VLOOKUP(B1744,'Job Openings'!$B$5:$I$1005,2,FALSE)),"")</f>
        <v/>
      </c>
      <c r="D1744" s="100" t="str">
        <f>IFERROR(IF(VLOOKUP(B1744,'Job Openings'!$B$5:$I$1005,3,FALSE)=0,"",VLOOKUP(B1744,'Job Openings'!$B$5:$I$1005,3,FALSE)),"")</f>
        <v/>
      </c>
      <c r="E1744" s="100" t="str">
        <f>IFERROR(IF(VLOOKUP(B1744,'Job Openings'!$B$5:$I$1005,5,FALSE)=0,"",VLOOKUP(B1744,'Job Openings'!$B$5:$I$1005,5,FALSE)),"")</f>
        <v/>
      </c>
      <c r="F1744" s="53"/>
      <c r="G1744" s="53"/>
      <c r="H1744" s="54"/>
      <c r="I1744" s="53"/>
      <c r="J1744" s="53"/>
      <c r="K1744" s="53"/>
      <c r="L1744" s="53"/>
      <c r="M1744" s="53"/>
      <c r="N1744" s="144"/>
      <c r="O1744" s="141"/>
      <c r="P1744" s="53"/>
      <c r="Q1744" s="53"/>
      <c r="R1744" s="53"/>
      <c r="S1744" s="89"/>
    </row>
    <row r="1745" spans="2:19" ht="15" customHeight="1" x14ac:dyDescent="0.2">
      <c r="B1745" s="143"/>
      <c r="C1745" s="100" t="str">
        <f>IFERROR(IF(VLOOKUP(B1745,'Job Openings'!$B$5:$I$1005,2,FALSE)=0,"",VLOOKUP(B1745,'Job Openings'!$B$5:$I$1005,2,FALSE)),"")</f>
        <v/>
      </c>
      <c r="D1745" s="100" t="str">
        <f>IFERROR(IF(VLOOKUP(B1745,'Job Openings'!$B$5:$I$1005,3,FALSE)=0,"",VLOOKUP(B1745,'Job Openings'!$B$5:$I$1005,3,FALSE)),"")</f>
        <v/>
      </c>
      <c r="E1745" s="100" t="str">
        <f>IFERROR(IF(VLOOKUP(B1745,'Job Openings'!$B$5:$I$1005,5,FALSE)=0,"",VLOOKUP(B1745,'Job Openings'!$B$5:$I$1005,5,FALSE)),"")</f>
        <v/>
      </c>
      <c r="F1745" s="53"/>
      <c r="G1745" s="53"/>
      <c r="H1745" s="54"/>
      <c r="I1745" s="53"/>
      <c r="J1745" s="53"/>
      <c r="K1745" s="53"/>
      <c r="L1745" s="53"/>
      <c r="M1745" s="53"/>
      <c r="N1745" s="144"/>
      <c r="O1745" s="141"/>
      <c r="P1745" s="53"/>
      <c r="Q1745" s="53"/>
      <c r="R1745" s="53"/>
      <c r="S1745" s="89"/>
    </row>
    <row r="1746" spans="2:19" ht="15" customHeight="1" x14ac:dyDescent="0.2">
      <c r="B1746" s="143"/>
      <c r="C1746" s="100" t="str">
        <f>IFERROR(IF(VLOOKUP(B1746,'Job Openings'!$B$5:$I$1005,2,FALSE)=0,"",VLOOKUP(B1746,'Job Openings'!$B$5:$I$1005,2,FALSE)),"")</f>
        <v/>
      </c>
      <c r="D1746" s="100" t="str">
        <f>IFERROR(IF(VLOOKUP(B1746,'Job Openings'!$B$5:$I$1005,3,FALSE)=0,"",VLOOKUP(B1746,'Job Openings'!$B$5:$I$1005,3,FALSE)),"")</f>
        <v/>
      </c>
      <c r="E1746" s="100" t="str">
        <f>IFERROR(IF(VLOOKUP(B1746,'Job Openings'!$B$5:$I$1005,5,FALSE)=0,"",VLOOKUP(B1746,'Job Openings'!$B$5:$I$1005,5,FALSE)),"")</f>
        <v/>
      </c>
      <c r="F1746" s="53"/>
      <c r="G1746" s="53"/>
      <c r="H1746" s="54"/>
      <c r="I1746" s="53"/>
      <c r="J1746" s="53"/>
      <c r="K1746" s="53"/>
      <c r="L1746" s="53"/>
      <c r="M1746" s="53"/>
      <c r="N1746" s="144"/>
      <c r="O1746" s="141"/>
      <c r="P1746" s="53"/>
      <c r="Q1746" s="53"/>
      <c r="R1746" s="53"/>
      <c r="S1746" s="89"/>
    </row>
    <row r="1747" spans="2:19" ht="15" customHeight="1" x14ac:dyDescent="0.2">
      <c r="B1747" s="143"/>
      <c r="C1747" s="100" t="str">
        <f>IFERROR(IF(VLOOKUP(B1747,'Job Openings'!$B$5:$I$1005,2,FALSE)=0,"",VLOOKUP(B1747,'Job Openings'!$B$5:$I$1005,2,FALSE)),"")</f>
        <v/>
      </c>
      <c r="D1747" s="100" t="str">
        <f>IFERROR(IF(VLOOKUP(B1747,'Job Openings'!$B$5:$I$1005,3,FALSE)=0,"",VLOOKUP(B1747,'Job Openings'!$B$5:$I$1005,3,FALSE)),"")</f>
        <v/>
      </c>
      <c r="E1747" s="100" t="str">
        <f>IFERROR(IF(VLOOKUP(B1747,'Job Openings'!$B$5:$I$1005,5,FALSE)=0,"",VLOOKUP(B1747,'Job Openings'!$B$5:$I$1005,5,FALSE)),"")</f>
        <v/>
      </c>
      <c r="F1747" s="53"/>
      <c r="G1747" s="53"/>
      <c r="H1747" s="54"/>
      <c r="I1747" s="53"/>
      <c r="J1747" s="53"/>
      <c r="K1747" s="53"/>
      <c r="L1747" s="53"/>
      <c r="M1747" s="53"/>
      <c r="N1747" s="144"/>
      <c r="O1747" s="141"/>
      <c r="P1747" s="53"/>
      <c r="Q1747" s="53"/>
      <c r="R1747" s="53"/>
      <c r="S1747" s="89"/>
    </row>
    <row r="1748" spans="2:19" ht="15" customHeight="1" x14ac:dyDescent="0.2">
      <c r="B1748" s="143"/>
      <c r="C1748" s="100" t="str">
        <f>IFERROR(IF(VLOOKUP(B1748,'Job Openings'!$B$5:$I$1005,2,FALSE)=0,"",VLOOKUP(B1748,'Job Openings'!$B$5:$I$1005,2,FALSE)),"")</f>
        <v/>
      </c>
      <c r="D1748" s="100" t="str">
        <f>IFERROR(IF(VLOOKUP(B1748,'Job Openings'!$B$5:$I$1005,3,FALSE)=0,"",VLOOKUP(B1748,'Job Openings'!$B$5:$I$1005,3,FALSE)),"")</f>
        <v/>
      </c>
      <c r="E1748" s="100" t="str">
        <f>IFERROR(IF(VLOOKUP(B1748,'Job Openings'!$B$5:$I$1005,5,FALSE)=0,"",VLOOKUP(B1748,'Job Openings'!$B$5:$I$1005,5,FALSE)),"")</f>
        <v/>
      </c>
      <c r="F1748" s="53"/>
      <c r="G1748" s="53"/>
      <c r="H1748" s="54"/>
      <c r="I1748" s="53"/>
      <c r="J1748" s="53"/>
      <c r="K1748" s="53"/>
      <c r="L1748" s="53"/>
      <c r="M1748" s="53"/>
      <c r="N1748" s="144"/>
      <c r="O1748" s="141"/>
      <c r="P1748" s="53"/>
      <c r="Q1748" s="53"/>
      <c r="R1748" s="53"/>
      <c r="S1748" s="89"/>
    </row>
    <row r="1749" spans="2:19" ht="15" customHeight="1" x14ac:dyDescent="0.2">
      <c r="B1749" s="143"/>
      <c r="C1749" s="100" t="str">
        <f>IFERROR(IF(VLOOKUP(B1749,'Job Openings'!$B$5:$I$1005,2,FALSE)=0,"",VLOOKUP(B1749,'Job Openings'!$B$5:$I$1005,2,FALSE)),"")</f>
        <v/>
      </c>
      <c r="D1749" s="100" t="str">
        <f>IFERROR(IF(VLOOKUP(B1749,'Job Openings'!$B$5:$I$1005,3,FALSE)=0,"",VLOOKUP(B1749,'Job Openings'!$B$5:$I$1005,3,FALSE)),"")</f>
        <v/>
      </c>
      <c r="E1749" s="100" t="str">
        <f>IFERROR(IF(VLOOKUP(B1749,'Job Openings'!$B$5:$I$1005,5,FALSE)=0,"",VLOOKUP(B1749,'Job Openings'!$B$5:$I$1005,5,FALSE)),"")</f>
        <v/>
      </c>
      <c r="F1749" s="53"/>
      <c r="G1749" s="53"/>
      <c r="H1749" s="54"/>
      <c r="I1749" s="53"/>
      <c r="J1749" s="53"/>
      <c r="K1749" s="53"/>
      <c r="L1749" s="53"/>
      <c r="M1749" s="53"/>
      <c r="N1749" s="144"/>
      <c r="O1749" s="141"/>
      <c r="P1749" s="53"/>
      <c r="Q1749" s="53"/>
      <c r="R1749" s="53"/>
      <c r="S1749" s="89"/>
    </row>
    <row r="1750" spans="2:19" ht="15" customHeight="1" x14ac:dyDescent="0.2">
      <c r="B1750" s="143"/>
      <c r="C1750" s="100" t="str">
        <f>IFERROR(IF(VLOOKUP(B1750,'Job Openings'!$B$5:$I$1005,2,FALSE)=0,"",VLOOKUP(B1750,'Job Openings'!$B$5:$I$1005,2,FALSE)),"")</f>
        <v/>
      </c>
      <c r="D1750" s="100" t="str">
        <f>IFERROR(IF(VLOOKUP(B1750,'Job Openings'!$B$5:$I$1005,3,FALSE)=0,"",VLOOKUP(B1750,'Job Openings'!$B$5:$I$1005,3,FALSE)),"")</f>
        <v/>
      </c>
      <c r="E1750" s="100" t="str">
        <f>IFERROR(IF(VLOOKUP(B1750,'Job Openings'!$B$5:$I$1005,5,FALSE)=0,"",VLOOKUP(B1750,'Job Openings'!$B$5:$I$1005,5,FALSE)),"")</f>
        <v/>
      </c>
      <c r="F1750" s="53"/>
      <c r="G1750" s="53"/>
      <c r="H1750" s="54"/>
      <c r="I1750" s="53"/>
      <c r="J1750" s="53"/>
      <c r="K1750" s="53"/>
      <c r="L1750" s="53"/>
      <c r="M1750" s="53"/>
      <c r="N1750" s="144"/>
      <c r="O1750" s="141"/>
      <c r="P1750" s="53"/>
      <c r="Q1750" s="53"/>
      <c r="R1750" s="53"/>
      <c r="S1750" s="89"/>
    </row>
    <row r="1751" spans="2:19" ht="15" customHeight="1" x14ac:dyDescent="0.2">
      <c r="B1751" s="143"/>
      <c r="C1751" s="100" t="str">
        <f>IFERROR(IF(VLOOKUP(B1751,'Job Openings'!$B$5:$I$1005,2,FALSE)=0,"",VLOOKUP(B1751,'Job Openings'!$B$5:$I$1005,2,FALSE)),"")</f>
        <v/>
      </c>
      <c r="D1751" s="100" t="str">
        <f>IFERROR(IF(VLOOKUP(B1751,'Job Openings'!$B$5:$I$1005,3,FALSE)=0,"",VLOOKUP(B1751,'Job Openings'!$B$5:$I$1005,3,FALSE)),"")</f>
        <v/>
      </c>
      <c r="E1751" s="100" t="str">
        <f>IFERROR(IF(VLOOKUP(B1751,'Job Openings'!$B$5:$I$1005,5,FALSE)=0,"",VLOOKUP(B1751,'Job Openings'!$B$5:$I$1005,5,FALSE)),"")</f>
        <v/>
      </c>
      <c r="F1751" s="53"/>
      <c r="G1751" s="53"/>
      <c r="H1751" s="54"/>
      <c r="I1751" s="53"/>
      <c r="J1751" s="53"/>
      <c r="K1751" s="53"/>
      <c r="L1751" s="53"/>
      <c r="M1751" s="53"/>
      <c r="N1751" s="144"/>
      <c r="O1751" s="141"/>
      <c r="P1751" s="53"/>
      <c r="Q1751" s="53"/>
      <c r="R1751" s="53"/>
      <c r="S1751" s="89"/>
    </row>
    <row r="1752" spans="2:19" ht="15" customHeight="1" x14ac:dyDescent="0.2">
      <c r="B1752" s="143"/>
      <c r="C1752" s="100" t="str">
        <f>IFERROR(IF(VLOOKUP(B1752,'Job Openings'!$B$5:$I$1005,2,FALSE)=0,"",VLOOKUP(B1752,'Job Openings'!$B$5:$I$1005,2,FALSE)),"")</f>
        <v/>
      </c>
      <c r="D1752" s="100" t="str">
        <f>IFERROR(IF(VLOOKUP(B1752,'Job Openings'!$B$5:$I$1005,3,FALSE)=0,"",VLOOKUP(B1752,'Job Openings'!$B$5:$I$1005,3,FALSE)),"")</f>
        <v/>
      </c>
      <c r="E1752" s="100" t="str">
        <f>IFERROR(IF(VLOOKUP(B1752,'Job Openings'!$B$5:$I$1005,5,FALSE)=0,"",VLOOKUP(B1752,'Job Openings'!$B$5:$I$1005,5,FALSE)),"")</f>
        <v/>
      </c>
      <c r="F1752" s="53"/>
      <c r="G1752" s="53"/>
      <c r="H1752" s="54"/>
      <c r="I1752" s="53"/>
      <c r="J1752" s="53"/>
      <c r="K1752" s="53"/>
      <c r="L1752" s="53"/>
      <c r="M1752" s="53"/>
      <c r="N1752" s="144"/>
      <c r="O1752" s="141"/>
      <c r="P1752" s="53"/>
      <c r="Q1752" s="53"/>
      <c r="R1752" s="53"/>
      <c r="S1752" s="89"/>
    </row>
    <row r="1753" spans="2:19" ht="15" customHeight="1" x14ac:dyDescent="0.2">
      <c r="B1753" s="143"/>
      <c r="C1753" s="100" t="str">
        <f>IFERROR(IF(VLOOKUP(B1753,'Job Openings'!$B$5:$I$1005,2,FALSE)=0,"",VLOOKUP(B1753,'Job Openings'!$B$5:$I$1005,2,FALSE)),"")</f>
        <v/>
      </c>
      <c r="D1753" s="100" t="str">
        <f>IFERROR(IF(VLOOKUP(B1753,'Job Openings'!$B$5:$I$1005,3,FALSE)=0,"",VLOOKUP(B1753,'Job Openings'!$B$5:$I$1005,3,FALSE)),"")</f>
        <v/>
      </c>
      <c r="E1753" s="100" t="str">
        <f>IFERROR(IF(VLOOKUP(B1753,'Job Openings'!$B$5:$I$1005,5,FALSE)=0,"",VLOOKUP(B1753,'Job Openings'!$B$5:$I$1005,5,FALSE)),"")</f>
        <v/>
      </c>
      <c r="F1753" s="53"/>
      <c r="G1753" s="53"/>
      <c r="H1753" s="54"/>
      <c r="I1753" s="53"/>
      <c r="J1753" s="53"/>
      <c r="K1753" s="53"/>
      <c r="L1753" s="53"/>
      <c r="M1753" s="53"/>
      <c r="N1753" s="144"/>
      <c r="O1753" s="141"/>
      <c r="P1753" s="53"/>
      <c r="Q1753" s="53"/>
      <c r="R1753" s="53"/>
      <c r="S1753" s="89"/>
    </row>
    <row r="1754" spans="2:19" ht="15" customHeight="1" x14ac:dyDescent="0.2">
      <c r="B1754" s="143"/>
      <c r="C1754" s="100" t="str">
        <f>IFERROR(IF(VLOOKUP(B1754,'Job Openings'!$B$5:$I$1005,2,FALSE)=0,"",VLOOKUP(B1754,'Job Openings'!$B$5:$I$1005,2,FALSE)),"")</f>
        <v/>
      </c>
      <c r="D1754" s="100" t="str">
        <f>IFERROR(IF(VLOOKUP(B1754,'Job Openings'!$B$5:$I$1005,3,FALSE)=0,"",VLOOKUP(B1754,'Job Openings'!$B$5:$I$1005,3,FALSE)),"")</f>
        <v/>
      </c>
      <c r="E1754" s="100" t="str">
        <f>IFERROR(IF(VLOOKUP(B1754,'Job Openings'!$B$5:$I$1005,5,FALSE)=0,"",VLOOKUP(B1754,'Job Openings'!$B$5:$I$1005,5,FALSE)),"")</f>
        <v/>
      </c>
      <c r="F1754" s="53"/>
      <c r="G1754" s="53"/>
      <c r="H1754" s="54"/>
      <c r="I1754" s="53"/>
      <c r="J1754" s="53"/>
      <c r="K1754" s="53"/>
      <c r="L1754" s="53"/>
      <c r="M1754" s="53"/>
      <c r="N1754" s="144"/>
      <c r="O1754" s="141"/>
      <c r="P1754" s="53"/>
      <c r="Q1754" s="53"/>
      <c r="R1754" s="53"/>
      <c r="S1754" s="89"/>
    </row>
    <row r="1755" spans="2:19" ht="15" customHeight="1" x14ac:dyDescent="0.2">
      <c r="B1755" s="143"/>
      <c r="C1755" s="100" t="str">
        <f>IFERROR(IF(VLOOKUP(B1755,'Job Openings'!$B$5:$I$1005,2,FALSE)=0,"",VLOOKUP(B1755,'Job Openings'!$B$5:$I$1005,2,FALSE)),"")</f>
        <v/>
      </c>
      <c r="D1755" s="100" t="str">
        <f>IFERROR(IF(VLOOKUP(B1755,'Job Openings'!$B$5:$I$1005,3,FALSE)=0,"",VLOOKUP(B1755,'Job Openings'!$B$5:$I$1005,3,FALSE)),"")</f>
        <v/>
      </c>
      <c r="E1755" s="100" t="str">
        <f>IFERROR(IF(VLOOKUP(B1755,'Job Openings'!$B$5:$I$1005,5,FALSE)=0,"",VLOOKUP(B1755,'Job Openings'!$B$5:$I$1005,5,FALSE)),"")</f>
        <v/>
      </c>
      <c r="F1755" s="53"/>
      <c r="G1755" s="53"/>
      <c r="H1755" s="54"/>
      <c r="I1755" s="53"/>
      <c r="J1755" s="53"/>
      <c r="K1755" s="53"/>
      <c r="L1755" s="53"/>
      <c r="M1755" s="53"/>
      <c r="N1755" s="144"/>
      <c r="O1755" s="141"/>
      <c r="P1755" s="53"/>
      <c r="Q1755" s="53"/>
      <c r="R1755" s="53"/>
      <c r="S1755" s="89"/>
    </row>
    <row r="1756" spans="2:19" ht="15" customHeight="1" x14ac:dyDescent="0.2">
      <c r="B1756" s="143"/>
      <c r="C1756" s="100" t="str">
        <f>IFERROR(IF(VLOOKUP(B1756,'Job Openings'!$B$5:$I$1005,2,FALSE)=0,"",VLOOKUP(B1756,'Job Openings'!$B$5:$I$1005,2,FALSE)),"")</f>
        <v/>
      </c>
      <c r="D1756" s="100" t="str">
        <f>IFERROR(IF(VLOOKUP(B1756,'Job Openings'!$B$5:$I$1005,3,FALSE)=0,"",VLOOKUP(B1756,'Job Openings'!$B$5:$I$1005,3,FALSE)),"")</f>
        <v/>
      </c>
      <c r="E1756" s="100" t="str">
        <f>IFERROR(IF(VLOOKUP(B1756,'Job Openings'!$B$5:$I$1005,5,FALSE)=0,"",VLOOKUP(B1756,'Job Openings'!$B$5:$I$1005,5,FALSE)),"")</f>
        <v/>
      </c>
      <c r="F1756" s="53"/>
      <c r="G1756" s="53"/>
      <c r="H1756" s="54"/>
      <c r="I1756" s="53"/>
      <c r="J1756" s="53"/>
      <c r="K1756" s="53"/>
      <c r="L1756" s="53"/>
      <c r="M1756" s="53"/>
      <c r="N1756" s="144"/>
      <c r="O1756" s="141"/>
      <c r="P1756" s="53"/>
      <c r="Q1756" s="53"/>
      <c r="R1756" s="53"/>
      <c r="S1756" s="89"/>
    </row>
    <row r="1757" spans="2:19" ht="15" customHeight="1" x14ac:dyDescent="0.2">
      <c r="B1757" s="143"/>
      <c r="C1757" s="100" t="str">
        <f>IFERROR(IF(VLOOKUP(B1757,'Job Openings'!$B$5:$I$1005,2,FALSE)=0,"",VLOOKUP(B1757,'Job Openings'!$B$5:$I$1005,2,FALSE)),"")</f>
        <v/>
      </c>
      <c r="D1757" s="100" t="str">
        <f>IFERROR(IF(VLOOKUP(B1757,'Job Openings'!$B$5:$I$1005,3,FALSE)=0,"",VLOOKUP(B1757,'Job Openings'!$B$5:$I$1005,3,FALSE)),"")</f>
        <v/>
      </c>
      <c r="E1757" s="100" t="str">
        <f>IFERROR(IF(VLOOKUP(B1757,'Job Openings'!$B$5:$I$1005,5,FALSE)=0,"",VLOOKUP(B1757,'Job Openings'!$B$5:$I$1005,5,FALSE)),"")</f>
        <v/>
      </c>
      <c r="F1757" s="53"/>
      <c r="G1757" s="53"/>
      <c r="H1757" s="54"/>
      <c r="I1757" s="53"/>
      <c r="J1757" s="53"/>
      <c r="K1757" s="53"/>
      <c r="L1757" s="53"/>
      <c r="M1757" s="53"/>
      <c r="N1757" s="144"/>
      <c r="O1757" s="141"/>
      <c r="P1757" s="53"/>
      <c r="Q1757" s="53"/>
      <c r="R1757" s="53"/>
      <c r="S1757" s="89"/>
    </row>
    <row r="1758" spans="2:19" ht="15" customHeight="1" x14ac:dyDescent="0.2">
      <c r="B1758" s="143"/>
      <c r="C1758" s="100" t="str">
        <f>IFERROR(IF(VLOOKUP(B1758,'Job Openings'!$B$5:$I$1005,2,FALSE)=0,"",VLOOKUP(B1758,'Job Openings'!$B$5:$I$1005,2,FALSE)),"")</f>
        <v/>
      </c>
      <c r="D1758" s="100" t="str">
        <f>IFERROR(IF(VLOOKUP(B1758,'Job Openings'!$B$5:$I$1005,3,FALSE)=0,"",VLOOKUP(B1758,'Job Openings'!$B$5:$I$1005,3,FALSE)),"")</f>
        <v/>
      </c>
      <c r="E1758" s="100" t="str">
        <f>IFERROR(IF(VLOOKUP(B1758,'Job Openings'!$B$5:$I$1005,5,FALSE)=0,"",VLOOKUP(B1758,'Job Openings'!$B$5:$I$1005,5,FALSE)),"")</f>
        <v/>
      </c>
      <c r="F1758" s="53"/>
      <c r="G1758" s="53"/>
      <c r="H1758" s="54"/>
      <c r="I1758" s="53"/>
      <c r="J1758" s="53"/>
      <c r="K1758" s="53"/>
      <c r="L1758" s="53"/>
      <c r="M1758" s="53"/>
      <c r="N1758" s="144"/>
      <c r="O1758" s="141"/>
      <c r="P1758" s="53"/>
      <c r="Q1758" s="53"/>
      <c r="R1758" s="53"/>
      <c r="S1758" s="89"/>
    </row>
    <row r="1759" spans="2:19" ht="15" customHeight="1" x14ac:dyDescent="0.2">
      <c r="B1759" s="143"/>
      <c r="C1759" s="100" t="str">
        <f>IFERROR(IF(VLOOKUP(B1759,'Job Openings'!$B$5:$I$1005,2,FALSE)=0,"",VLOOKUP(B1759,'Job Openings'!$B$5:$I$1005,2,FALSE)),"")</f>
        <v/>
      </c>
      <c r="D1759" s="100" t="str">
        <f>IFERROR(IF(VLOOKUP(B1759,'Job Openings'!$B$5:$I$1005,3,FALSE)=0,"",VLOOKUP(B1759,'Job Openings'!$B$5:$I$1005,3,FALSE)),"")</f>
        <v/>
      </c>
      <c r="E1759" s="100" t="str">
        <f>IFERROR(IF(VLOOKUP(B1759,'Job Openings'!$B$5:$I$1005,5,FALSE)=0,"",VLOOKUP(B1759,'Job Openings'!$B$5:$I$1005,5,FALSE)),"")</f>
        <v/>
      </c>
      <c r="F1759" s="53"/>
      <c r="G1759" s="53"/>
      <c r="H1759" s="54"/>
      <c r="I1759" s="53"/>
      <c r="J1759" s="53"/>
      <c r="K1759" s="53"/>
      <c r="L1759" s="53"/>
      <c r="M1759" s="53"/>
      <c r="N1759" s="144"/>
      <c r="O1759" s="141"/>
      <c r="P1759" s="53"/>
      <c r="Q1759" s="53"/>
      <c r="R1759" s="53"/>
      <c r="S1759" s="89"/>
    </row>
    <row r="1760" spans="2:19" ht="15" customHeight="1" x14ac:dyDescent="0.2">
      <c r="B1760" s="143"/>
      <c r="C1760" s="100" t="str">
        <f>IFERROR(IF(VLOOKUP(B1760,'Job Openings'!$B$5:$I$1005,2,FALSE)=0,"",VLOOKUP(B1760,'Job Openings'!$B$5:$I$1005,2,FALSE)),"")</f>
        <v/>
      </c>
      <c r="D1760" s="100" t="str">
        <f>IFERROR(IF(VLOOKUP(B1760,'Job Openings'!$B$5:$I$1005,3,FALSE)=0,"",VLOOKUP(B1760,'Job Openings'!$B$5:$I$1005,3,FALSE)),"")</f>
        <v/>
      </c>
      <c r="E1760" s="100" t="str">
        <f>IFERROR(IF(VLOOKUP(B1760,'Job Openings'!$B$5:$I$1005,5,FALSE)=0,"",VLOOKUP(B1760,'Job Openings'!$B$5:$I$1005,5,FALSE)),"")</f>
        <v/>
      </c>
      <c r="F1760" s="53"/>
      <c r="G1760" s="53"/>
      <c r="H1760" s="54"/>
      <c r="I1760" s="53"/>
      <c r="J1760" s="53"/>
      <c r="K1760" s="53"/>
      <c r="L1760" s="53"/>
      <c r="M1760" s="53"/>
      <c r="N1760" s="144"/>
      <c r="O1760" s="141"/>
      <c r="P1760" s="53"/>
      <c r="Q1760" s="53"/>
      <c r="R1760" s="53"/>
      <c r="S1760" s="89"/>
    </row>
    <row r="1761" spans="2:19" ht="15" customHeight="1" x14ac:dyDescent="0.2">
      <c r="B1761" s="143"/>
      <c r="C1761" s="100" t="str">
        <f>IFERROR(IF(VLOOKUP(B1761,'Job Openings'!$B$5:$I$1005,2,FALSE)=0,"",VLOOKUP(B1761,'Job Openings'!$B$5:$I$1005,2,FALSE)),"")</f>
        <v/>
      </c>
      <c r="D1761" s="100" t="str">
        <f>IFERROR(IF(VLOOKUP(B1761,'Job Openings'!$B$5:$I$1005,3,FALSE)=0,"",VLOOKUP(B1761,'Job Openings'!$B$5:$I$1005,3,FALSE)),"")</f>
        <v/>
      </c>
      <c r="E1761" s="100" t="str">
        <f>IFERROR(IF(VLOOKUP(B1761,'Job Openings'!$B$5:$I$1005,5,FALSE)=0,"",VLOOKUP(B1761,'Job Openings'!$B$5:$I$1005,5,FALSE)),"")</f>
        <v/>
      </c>
      <c r="F1761" s="53"/>
      <c r="G1761" s="53"/>
      <c r="H1761" s="54"/>
      <c r="I1761" s="53"/>
      <c r="J1761" s="53"/>
      <c r="K1761" s="53"/>
      <c r="L1761" s="53"/>
      <c r="M1761" s="53"/>
      <c r="N1761" s="144"/>
      <c r="O1761" s="141"/>
      <c r="P1761" s="53"/>
      <c r="Q1761" s="53"/>
      <c r="R1761" s="53"/>
      <c r="S1761" s="89"/>
    </row>
    <row r="1762" spans="2:19" ht="15" customHeight="1" x14ac:dyDescent="0.2">
      <c r="B1762" s="143"/>
      <c r="C1762" s="100" t="str">
        <f>IFERROR(IF(VLOOKUP(B1762,'Job Openings'!$B$5:$I$1005,2,FALSE)=0,"",VLOOKUP(B1762,'Job Openings'!$B$5:$I$1005,2,FALSE)),"")</f>
        <v/>
      </c>
      <c r="D1762" s="100" t="str">
        <f>IFERROR(IF(VLOOKUP(B1762,'Job Openings'!$B$5:$I$1005,3,FALSE)=0,"",VLOOKUP(B1762,'Job Openings'!$B$5:$I$1005,3,FALSE)),"")</f>
        <v/>
      </c>
      <c r="E1762" s="100" t="str">
        <f>IFERROR(IF(VLOOKUP(B1762,'Job Openings'!$B$5:$I$1005,5,FALSE)=0,"",VLOOKUP(B1762,'Job Openings'!$B$5:$I$1005,5,FALSE)),"")</f>
        <v/>
      </c>
      <c r="F1762" s="53"/>
      <c r="G1762" s="53"/>
      <c r="H1762" s="54"/>
      <c r="I1762" s="53"/>
      <c r="J1762" s="53"/>
      <c r="K1762" s="53"/>
      <c r="L1762" s="53"/>
      <c r="M1762" s="53"/>
      <c r="N1762" s="144"/>
      <c r="O1762" s="141"/>
      <c r="P1762" s="53"/>
      <c r="Q1762" s="53"/>
      <c r="R1762" s="53"/>
      <c r="S1762" s="89"/>
    </row>
    <row r="1763" spans="2:19" ht="15" customHeight="1" x14ac:dyDescent="0.2">
      <c r="B1763" s="143"/>
      <c r="C1763" s="100" t="str">
        <f>IFERROR(IF(VLOOKUP(B1763,'Job Openings'!$B$5:$I$1005,2,FALSE)=0,"",VLOOKUP(B1763,'Job Openings'!$B$5:$I$1005,2,FALSE)),"")</f>
        <v/>
      </c>
      <c r="D1763" s="100" t="str">
        <f>IFERROR(IF(VLOOKUP(B1763,'Job Openings'!$B$5:$I$1005,3,FALSE)=0,"",VLOOKUP(B1763,'Job Openings'!$B$5:$I$1005,3,FALSE)),"")</f>
        <v/>
      </c>
      <c r="E1763" s="100" t="str">
        <f>IFERROR(IF(VLOOKUP(B1763,'Job Openings'!$B$5:$I$1005,5,FALSE)=0,"",VLOOKUP(B1763,'Job Openings'!$B$5:$I$1005,5,FALSE)),"")</f>
        <v/>
      </c>
      <c r="F1763" s="53"/>
      <c r="G1763" s="53"/>
      <c r="H1763" s="54"/>
      <c r="I1763" s="53"/>
      <c r="J1763" s="53"/>
      <c r="K1763" s="53"/>
      <c r="L1763" s="53"/>
      <c r="M1763" s="53"/>
      <c r="N1763" s="144"/>
      <c r="O1763" s="141"/>
      <c r="P1763" s="53"/>
      <c r="Q1763" s="53"/>
      <c r="R1763" s="53"/>
      <c r="S1763" s="89"/>
    </row>
    <row r="1764" spans="2:19" ht="15" customHeight="1" x14ac:dyDescent="0.2">
      <c r="B1764" s="143"/>
      <c r="C1764" s="100" t="str">
        <f>IFERROR(IF(VLOOKUP(B1764,'Job Openings'!$B$5:$I$1005,2,FALSE)=0,"",VLOOKUP(B1764,'Job Openings'!$B$5:$I$1005,2,FALSE)),"")</f>
        <v/>
      </c>
      <c r="D1764" s="100" t="str">
        <f>IFERROR(IF(VLOOKUP(B1764,'Job Openings'!$B$5:$I$1005,3,FALSE)=0,"",VLOOKUP(B1764,'Job Openings'!$B$5:$I$1005,3,FALSE)),"")</f>
        <v/>
      </c>
      <c r="E1764" s="100" t="str">
        <f>IFERROR(IF(VLOOKUP(B1764,'Job Openings'!$B$5:$I$1005,5,FALSE)=0,"",VLOOKUP(B1764,'Job Openings'!$B$5:$I$1005,5,FALSE)),"")</f>
        <v/>
      </c>
      <c r="F1764" s="53"/>
      <c r="G1764" s="53"/>
      <c r="H1764" s="54"/>
      <c r="I1764" s="53"/>
      <c r="J1764" s="53"/>
      <c r="K1764" s="53"/>
      <c r="L1764" s="53"/>
      <c r="M1764" s="53"/>
      <c r="N1764" s="144"/>
      <c r="O1764" s="141"/>
      <c r="P1764" s="53"/>
      <c r="Q1764" s="53"/>
      <c r="R1764" s="53"/>
      <c r="S1764" s="89"/>
    </row>
    <row r="1765" spans="2:19" ht="15" customHeight="1" x14ac:dyDescent="0.2">
      <c r="B1765" s="143"/>
      <c r="C1765" s="100" t="str">
        <f>IFERROR(IF(VLOOKUP(B1765,'Job Openings'!$B$5:$I$1005,2,FALSE)=0,"",VLOOKUP(B1765,'Job Openings'!$B$5:$I$1005,2,FALSE)),"")</f>
        <v/>
      </c>
      <c r="D1765" s="100" t="str">
        <f>IFERROR(IF(VLOOKUP(B1765,'Job Openings'!$B$5:$I$1005,3,FALSE)=0,"",VLOOKUP(B1765,'Job Openings'!$B$5:$I$1005,3,FALSE)),"")</f>
        <v/>
      </c>
      <c r="E1765" s="100" t="str">
        <f>IFERROR(IF(VLOOKUP(B1765,'Job Openings'!$B$5:$I$1005,5,FALSE)=0,"",VLOOKUP(B1765,'Job Openings'!$B$5:$I$1005,5,FALSE)),"")</f>
        <v/>
      </c>
      <c r="F1765" s="53"/>
      <c r="G1765" s="53"/>
      <c r="H1765" s="54"/>
      <c r="I1765" s="53"/>
      <c r="J1765" s="53"/>
      <c r="K1765" s="53"/>
      <c r="L1765" s="53"/>
      <c r="M1765" s="53"/>
      <c r="N1765" s="144"/>
      <c r="O1765" s="141"/>
      <c r="P1765" s="53"/>
      <c r="Q1765" s="53"/>
      <c r="R1765" s="53"/>
      <c r="S1765" s="89"/>
    </row>
    <row r="1766" spans="2:19" ht="15" customHeight="1" x14ac:dyDescent="0.2">
      <c r="B1766" s="143"/>
      <c r="C1766" s="100" t="str">
        <f>IFERROR(IF(VLOOKUP(B1766,'Job Openings'!$B$5:$I$1005,2,FALSE)=0,"",VLOOKUP(B1766,'Job Openings'!$B$5:$I$1005,2,FALSE)),"")</f>
        <v/>
      </c>
      <c r="D1766" s="100" t="str">
        <f>IFERROR(IF(VLOOKUP(B1766,'Job Openings'!$B$5:$I$1005,3,FALSE)=0,"",VLOOKUP(B1766,'Job Openings'!$B$5:$I$1005,3,FALSE)),"")</f>
        <v/>
      </c>
      <c r="E1766" s="100" t="str">
        <f>IFERROR(IF(VLOOKUP(B1766,'Job Openings'!$B$5:$I$1005,5,FALSE)=0,"",VLOOKUP(B1766,'Job Openings'!$B$5:$I$1005,5,FALSE)),"")</f>
        <v/>
      </c>
      <c r="F1766" s="53"/>
      <c r="G1766" s="53"/>
      <c r="H1766" s="54"/>
      <c r="I1766" s="53"/>
      <c r="J1766" s="53"/>
      <c r="K1766" s="53"/>
      <c r="L1766" s="53"/>
      <c r="M1766" s="53"/>
      <c r="N1766" s="144"/>
      <c r="O1766" s="141"/>
      <c r="P1766" s="53"/>
      <c r="Q1766" s="53"/>
      <c r="R1766" s="53"/>
      <c r="S1766" s="89"/>
    </row>
    <row r="1767" spans="2:19" ht="15" customHeight="1" x14ac:dyDescent="0.2">
      <c r="B1767" s="143"/>
      <c r="C1767" s="100" t="str">
        <f>IFERROR(IF(VLOOKUP(B1767,'Job Openings'!$B$5:$I$1005,2,FALSE)=0,"",VLOOKUP(B1767,'Job Openings'!$B$5:$I$1005,2,FALSE)),"")</f>
        <v/>
      </c>
      <c r="D1767" s="100" t="str">
        <f>IFERROR(IF(VLOOKUP(B1767,'Job Openings'!$B$5:$I$1005,3,FALSE)=0,"",VLOOKUP(B1767,'Job Openings'!$B$5:$I$1005,3,FALSE)),"")</f>
        <v/>
      </c>
      <c r="E1767" s="100" t="str">
        <f>IFERROR(IF(VLOOKUP(B1767,'Job Openings'!$B$5:$I$1005,5,FALSE)=0,"",VLOOKUP(B1767,'Job Openings'!$B$5:$I$1005,5,FALSE)),"")</f>
        <v/>
      </c>
      <c r="F1767" s="53"/>
      <c r="G1767" s="53"/>
      <c r="H1767" s="54"/>
      <c r="I1767" s="53"/>
      <c r="J1767" s="53"/>
      <c r="K1767" s="53"/>
      <c r="L1767" s="53"/>
      <c r="M1767" s="53"/>
      <c r="N1767" s="144"/>
      <c r="O1767" s="141"/>
      <c r="P1767" s="53"/>
      <c r="Q1767" s="53"/>
      <c r="R1767" s="53"/>
      <c r="S1767" s="89"/>
    </row>
    <row r="1768" spans="2:19" ht="15" customHeight="1" x14ac:dyDescent="0.2">
      <c r="B1768" s="143"/>
      <c r="C1768" s="100" t="str">
        <f>IFERROR(IF(VLOOKUP(B1768,'Job Openings'!$B$5:$I$1005,2,FALSE)=0,"",VLOOKUP(B1768,'Job Openings'!$B$5:$I$1005,2,FALSE)),"")</f>
        <v/>
      </c>
      <c r="D1768" s="100" t="str">
        <f>IFERROR(IF(VLOOKUP(B1768,'Job Openings'!$B$5:$I$1005,3,FALSE)=0,"",VLOOKUP(B1768,'Job Openings'!$B$5:$I$1005,3,FALSE)),"")</f>
        <v/>
      </c>
      <c r="E1768" s="100" t="str">
        <f>IFERROR(IF(VLOOKUP(B1768,'Job Openings'!$B$5:$I$1005,5,FALSE)=0,"",VLOOKUP(B1768,'Job Openings'!$B$5:$I$1005,5,FALSE)),"")</f>
        <v/>
      </c>
      <c r="F1768" s="53"/>
      <c r="G1768" s="53"/>
      <c r="H1768" s="54"/>
      <c r="I1768" s="53"/>
      <c r="J1768" s="53"/>
      <c r="K1768" s="53"/>
      <c r="L1768" s="53"/>
      <c r="M1768" s="53"/>
      <c r="N1768" s="144"/>
      <c r="O1768" s="141"/>
      <c r="P1768" s="53"/>
      <c r="Q1768" s="53"/>
      <c r="R1768" s="53"/>
      <c r="S1768" s="89"/>
    </row>
    <row r="1769" spans="2:19" ht="15" customHeight="1" x14ac:dyDescent="0.2">
      <c r="B1769" s="143"/>
      <c r="C1769" s="100" t="str">
        <f>IFERROR(IF(VLOOKUP(B1769,'Job Openings'!$B$5:$I$1005,2,FALSE)=0,"",VLOOKUP(B1769,'Job Openings'!$B$5:$I$1005,2,FALSE)),"")</f>
        <v/>
      </c>
      <c r="D1769" s="100" t="str">
        <f>IFERROR(IF(VLOOKUP(B1769,'Job Openings'!$B$5:$I$1005,3,FALSE)=0,"",VLOOKUP(B1769,'Job Openings'!$B$5:$I$1005,3,FALSE)),"")</f>
        <v/>
      </c>
      <c r="E1769" s="100" t="str">
        <f>IFERROR(IF(VLOOKUP(B1769,'Job Openings'!$B$5:$I$1005,5,FALSE)=0,"",VLOOKUP(B1769,'Job Openings'!$B$5:$I$1005,5,FALSE)),"")</f>
        <v/>
      </c>
      <c r="F1769" s="53"/>
      <c r="G1769" s="53"/>
      <c r="H1769" s="54"/>
      <c r="I1769" s="53"/>
      <c r="J1769" s="53"/>
      <c r="K1769" s="53"/>
      <c r="L1769" s="53"/>
      <c r="M1769" s="53"/>
      <c r="N1769" s="144"/>
      <c r="O1769" s="141"/>
      <c r="P1769" s="53"/>
      <c r="Q1769" s="53"/>
      <c r="R1769" s="53"/>
      <c r="S1769" s="89"/>
    </row>
    <row r="1770" spans="2:19" ht="15" customHeight="1" x14ac:dyDescent="0.2">
      <c r="B1770" s="143"/>
      <c r="C1770" s="100" t="str">
        <f>IFERROR(IF(VLOOKUP(B1770,'Job Openings'!$B$5:$I$1005,2,FALSE)=0,"",VLOOKUP(B1770,'Job Openings'!$B$5:$I$1005,2,FALSE)),"")</f>
        <v/>
      </c>
      <c r="D1770" s="100" t="str">
        <f>IFERROR(IF(VLOOKUP(B1770,'Job Openings'!$B$5:$I$1005,3,FALSE)=0,"",VLOOKUP(B1770,'Job Openings'!$B$5:$I$1005,3,FALSE)),"")</f>
        <v/>
      </c>
      <c r="E1770" s="100" t="str">
        <f>IFERROR(IF(VLOOKUP(B1770,'Job Openings'!$B$5:$I$1005,5,FALSE)=0,"",VLOOKUP(B1770,'Job Openings'!$B$5:$I$1005,5,FALSE)),"")</f>
        <v/>
      </c>
      <c r="F1770" s="53"/>
      <c r="G1770" s="53"/>
      <c r="H1770" s="54"/>
      <c r="I1770" s="53"/>
      <c r="J1770" s="53"/>
      <c r="K1770" s="53"/>
      <c r="L1770" s="53"/>
      <c r="M1770" s="53"/>
      <c r="N1770" s="144"/>
      <c r="O1770" s="141"/>
      <c r="P1770" s="53"/>
      <c r="Q1770" s="53"/>
      <c r="R1770" s="53"/>
      <c r="S1770" s="89"/>
    </row>
    <row r="1771" spans="2:19" ht="15" customHeight="1" x14ac:dyDescent="0.2">
      <c r="B1771" s="143"/>
      <c r="C1771" s="100" t="str">
        <f>IFERROR(IF(VLOOKUP(B1771,'Job Openings'!$B$5:$I$1005,2,FALSE)=0,"",VLOOKUP(B1771,'Job Openings'!$B$5:$I$1005,2,FALSE)),"")</f>
        <v/>
      </c>
      <c r="D1771" s="100" t="str">
        <f>IFERROR(IF(VLOOKUP(B1771,'Job Openings'!$B$5:$I$1005,3,FALSE)=0,"",VLOOKUP(B1771,'Job Openings'!$B$5:$I$1005,3,FALSE)),"")</f>
        <v/>
      </c>
      <c r="E1771" s="100" t="str">
        <f>IFERROR(IF(VLOOKUP(B1771,'Job Openings'!$B$5:$I$1005,5,FALSE)=0,"",VLOOKUP(B1771,'Job Openings'!$B$5:$I$1005,5,FALSE)),"")</f>
        <v/>
      </c>
      <c r="F1771" s="53"/>
      <c r="G1771" s="53"/>
      <c r="H1771" s="54"/>
      <c r="I1771" s="53"/>
      <c r="J1771" s="53"/>
      <c r="K1771" s="53"/>
      <c r="L1771" s="53"/>
      <c r="M1771" s="53"/>
      <c r="N1771" s="144"/>
      <c r="O1771" s="141"/>
      <c r="P1771" s="53"/>
      <c r="Q1771" s="53"/>
      <c r="R1771" s="53"/>
      <c r="S1771" s="89"/>
    </row>
    <row r="1772" spans="2:19" ht="15" customHeight="1" x14ac:dyDescent="0.2">
      <c r="B1772" s="143"/>
      <c r="C1772" s="100" t="str">
        <f>IFERROR(IF(VLOOKUP(B1772,'Job Openings'!$B$5:$I$1005,2,FALSE)=0,"",VLOOKUP(B1772,'Job Openings'!$B$5:$I$1005,2,FALSE)),"")</f>
        <v/>
      </c>
      <c r="D1772" s="100" t="str">
        <f>IFERROR(IF(VLOOKUP(B1772,'Job Openings'!$B$5:$I$1005,3,FALSE)=0,"",VLOOKUP(B1772,'Job Openings'!$B$5:$I$1005,3,FALSE)),"")</f>
        <v/>
      </c>
      <c r="E1772" s="100" t="str">
        <f>IFERROR(IF(VLOOKUP(B1772,'Job Openings'!$B$5:$I$1005,5,FALSE)=0,"",VLOOKUP(B1772,'Job Openings'!$B$5:$I$1005,5,FALSE)),"")</f>
        <v/>
      </c>
      <c r="F1772" s="53"/>
      <c r="G1772" s="53"/>
      <c r="H1772" s="54"/>
      <c r="I1772" s="53"/>
      <c r="J1772" s="53"/>
      <c r="K1772" s="53"/>
      <c r="L1772" s="53"/>
      <c r="M1772" s="53"/>
      <c r="N1772" s="144"/>
      <c r="O1772" s="141"/>
      <c r="P1772" s="53"/>
      <c r="Q1772" s="53"/>
      <c r="R1772" s="53"/>
      <c r="S1772" s="89"/>
    </row>
    <row r="1773" spans="2:19" ht="15" customHeight="1" x14ac:dyDescent="0.2">
      <c r="B1773" s="143"/>
      <c r="C1773" s="100" t="str">
        <f>IFERROR(IF(VLOOKUP(B1773,'Job Openings'!$B$5:$I$1005,2,FALSE)=0,"",VLOOKUP(B1773,'Job Openings'!$B$5:$I$1005,2,FALSE)),"")</f>
        <v/>
      </c>
      <c r="D1773" s="100" t="str">
        <f>IFERROR(IF(VLOOKUP(B1773,'Job Openings'!$B$5:$I$1005,3,FALSE)=0,"",VLOOKUP(B1773,'Job Openings'!$B$5:$I$1005,3,FALSE)),"")</f>
        <v/>
      </c>
      <c r="E1773" s="100" t="str">
        <f>IFERROR(IF(VLOOKUP(B1773,'Job Openings'!$B$5:$I$1005,5,FALSE)=0,"",VLOOKUP(B1773,'Job Openings'!$B$5:$I$1005,5,FALSE)),"")</f>
        <v/>
      </c>
      <c r="F1773" s="53"/>
      <c r="G1773" s="53"/>
      <c r="H1773" s="54"/>
      <c r="I1773" s="53"/>
      <c r="J1773" s="53"/>
      <c r="K1773" s="53"/>
      <c r="L1773" s="53"/>
      <c r="M1773" s="53"/>
      <c r="N1773" s="144"/>
      <c r="O1773" s="141"/>
      <c r="P1773" s="53"/>
      <c r="Q1773" s="53"/>
      <c r="R1773" s="53"/>
      <c r="S1773" s="89"/>
    </row>
    <row r="1774" spans="2:19" ht="15" customHeight="1" x14ac:dyDescent="0.2">
      <c r="B1774" s="143"/>
      <c r="C1774" s="100" t="str">
        <f>IFERROR(IF(VLOOKUP(B1774,'Job Openings'!$B$5:$I$1005,2,FALSE)=0,"",VLOOKUP(B1774,'Job Openings'!$B$5:$I$1005,2,FALSE)),"")</f>
        <v/>
      </c>
      <c r="D1774" s="100" t="str">
        <f>IFERROR(IF(VLOOKUP(B1774,'Job Openings'!$B$5:$I$1005,3,FALSE)=0,"",VLOOKUP(B1774,'Job Openings'!$B$5:$I$1005,3,FALSE)),"")</f>
        <v/>
      </c>
      <c r="E1774" s="100" t="str">
        <f>IFERROR(IF(VLOOKUP(B1774,'Job Openings'!$B$5:$I$1005,5,FALSE)=0,"",VLOOKUP(B1774,'Job Openings'!$B$5:$I$1005,5,FALSE)),"")</f>
        <v/>
      </c>
      <c r="F1774" s="53"/>
      <c r="G1774" s="53"/>
      <c r="H1774" s="54"/>
      <c r="I1774" s="53"/>
      <c r="J1774" s="53"/>
      <c r="K1774" s="53"/>
      <c r="L1774" s="53"/>
      <c r="M1774" s="53"/>
      <c r="N1774" s="144"/>
      <c r="O1774" s="141"/>
      <c r="P1774" s="53"/>
      <c r="Q1774" s="53"/>
      <c r="R1774" s="53"/>
      <c r="S1774" s="89"/>
    </row>
    <row r="1775" spans="2:19" ht="15" customHeight="1" x14ac:dyDescent="0.2">
      <c r="B1775" s="143"/>
      <c r="C1775" s="100" t="str">
        <f>IFERROR(IF(VLOOKUP(B1775,'Job Openings'!$B$5:$I$1005,2,FALSE)=0,"",VLOOKUP(B1775,'Job Openings'!$B$5:$I$1005,2,FALSE)),"")</f>
        <v/>
      </c>
      <c r="D1775" s="100" t="str">
        <f>IFERROR(IF(VLOOKUP(B1775,'Job Openings'!$B$5:$I$1005,3,FALSE)=0,"",VLOOKUP(B1775,'Job Openings'!$B$5:$I$1005,3,FALSE)),"")</f>
        <v/>
      </c>
      <c r="E1775" s="100" t="str">
        <f>IFERROR(IF(VLOOKUP(B1775,'Job Openings'!$B$5:$I$1005,5,FALSE)=0,"",VLOOKUP(B1775,'Job Openings'!$B$5:$I$1005,5,FALSE)),"")</f>
        <v/>
      </c>
      <c r="F1775" s="53"/>
      <c r="G1775" s="53"/>
      <c r="H1775" s="54"/>
      <c r="I1775" s="53"/>
      <c r="J1775" s="53"/>
      <c r="K1775" s="53"/>
      <c r="L1775" s="53"/>
      <c r="M1775" s="53"/>
      <c r="N1775" s="144"/>
      <c r="O1775" s="141"/>
      <c r="P1775" s="53"/>
      <c r="Q1775" s="53"/>
      <c r="R1775" s="53"/>
      <c r="S1775" s="89"/>
    </row>
    <row r="1776" spans="2:19" ht="15" customHeight="1" x14ac:dyDescent="0.2">
      <c r="B1776" s="143"/>
      <c r="C1776" s="100" t="str">
        <f>IFERROR(IF(VLOOKUP(B1776,'Job Openings'!$B$5:$I$1005,2,FALSE)=0,"",VLOOKUP(B1776,'Job Openings'!$B$5:$I$1005,2,FALSE)),"")</f>
        <v/>
      </c>
      <c r="D1776" s="100" t="str">
        <f>IFERROR(IF(VLOOKUP(B1776,'Job Openings'!$B$5:$I$1005,3,FALSE)=0,"",VLOOKUP(B1776,'Job Openings'!$B$5:$I$1005,3,FALSE)),"")</f>
        <v/>
      </c>
      <c r="E1776" s="100" t="str">
        <f>IFERROR(IF(VLOOKUP(B1776,'Job Openings'!$B$5:$I$1005,5,FALSE)=0,"",VLOOKUP(B1776,'Job Openings'!$B$5:$I$1005,5,FALSE)),"")</f>
        <v/>
      </c>
      <c r="F1776" s="53"/>
      <c r="G1776" s="53"/>
      <c r="H1776" s="54"/>
      <c r="I1776" s="53"/>
      <c r="J1776" s="53"/>
      <c r="K1776" s="53"/>
      <c r="L1776" s="53"/>
      <c r="M1776" s="53"/>
      <c r="N1776" s="144"/>
      <c r="O1776" s="141"/>
      <c r="P1776" s="53"/>
      <c r="Q1776" s="53"/>
      <c r="R1776" s="53"/>
      <c r="S1776" s="89"/>
    </row>
    <row r="1777" spans="2:19" ht="15" customHeight="1" x14ac:dyDescent="0.2">
      <c r="B1777" s="143"/>
      <c r="C1777" s="100" t="str">
        <f>IFERROR(IF(VLOOKUP(B1777,'Job Openings'!$B$5:$I$1005,2,FALSE)=0,"",VLOOKUP(B1777,'Job Openings'!$B$5:$I$1005,2,FALSE)),"")</f>
        <v/>
      </c>
      <c r="D1777" s="100" t="str">
        <f>IFERROR(IF(VLOOKUP(B1777,'Job Openings'!$B$5:$I$1005,3,FALSE)=0,"",VLOOKUP(B1777,'Job Openings'!$B$5:$I$1005,3,FALSE)),"")</f>
        <v/>
      </c>
      <c r="E1777" s="100" t="str">
        <f>IFERROR(IF(VLOOKUP(B1777,'Job Openings'!$B$5:$I$1005,5,FALSE)=0,"",VLOOKUP(B1777,'Job Openings'!$B$5:$I$1005,5,FALSE)),"")</f>
        <v/>
      </c>
      <c r="F1777" s="53"/>
      <c r="G1777" s="53"/>
      <c r="H1777" s="54"/>
      <c r="I1777" s="53"/>
      <c r="J1777" s="53"/>
      <c r="K1777" s="53"/>
      <c r="L1777" s="53"/>
      <c r="M1777" s="53"/>
      <c r="N1777" s="144"/>
      <c r="O1777" s="141"/>
      <c r="P1777" s="53"/>
      <c r="Q1777" s="53"/>
      <c r="R1777" s="53"/>
      <c r="S1777" s="89"/>
    </row>
    <row r="1778" spans="2:19" ht="15" customHeight="1" x14ac:dyDescent="0.2">
      <c r="B1778" s="143"/>
      <c r="C1778" s="100" t="str">
        <f>IFERROR(IF(VLOOKUP(B1778,'Job Openings'!$B$5:$I$1005,2,FALSE)=0,"",VLOOKUP(B1778,'Job Openings'!$B$5:$I$1005,2,FALSE)),"")</f>
        <v/>
      </c>
      <c r="D1778" s="100" t="str">
        <f>IFERROR(IF(VLOOKUP(B1778,'Job Openings'!$B$5:$I$1005,3,FALSE)=0,"",VLOOKUP(B1778,'Job Openings'!$B$5:$I$1005,3,FALSE)),"")</f>
        <v/>
      </c>
      <c r="E1778" s="100" t="str">
        <f>IFERROR(IF(VLOOKUP(B1778,'Job Openings'!$B$5:$I$1005,5,FALSE)=0,"",VLOOKUP(B1778,'Job Openings'!$B$5:$I$1005,5,FALSE)),"")</f>
        <v/>
      </c>
      <c r="F1778" s="53"/>
      <c r="G1778" s="53"/>
      <c r="H1778" s="54"/>
      <c r="I1778" s="53"/>
      <c r="J1778" s="53"/>
      <c r="K1778" s="53"/>
      <c r="L1778" s="53"/>
      <c r="M1778" s="53"/>
      <c r="N1778" s="144"/>
      <c r="O1778" s="141"/>
      <c r="P1778" s="53"/>
      <c r="Q1778" s="53"/>
      <c r="R1778" s="53"/>
      <c r="S1778" s="89"/>
    </row>
    <row r="1779" spans="2:19" ht="15" customHeight="1" x14ac:dyDescent="0.2">
      <c r="B1779" s="143"/>
      <c r="C1779" s="100" t="str">
        <f>IFERROR(IF(VLOOKUP(B1779,'Job Openings'!$B$5:$I$1005,2,FALSE)=0,"",VLOOKUP(B1779,'Job Openings'!$B$5:$I$1005,2,FALSE)),"")</f>
        <v/>
      </c>
      <c r="D1779" s="100" t="str">
        <f>IFERROR(IF(VLOOKUP(B1779,'Job Openings'!$B$5:$I$1005,3,FALSE)=0,"",VLOOKUP(B1779,'Job Openings'!$B$5:$I$1005,3,FALSE)),"")</f>
        <v/>
      </c>
      <c r="E1779" s="100" t="str">
        <f>IFERROR(IF(VLOOKUP(B1779,'Job Openings'!$B$5:$I$1005,5,FALSE)=0,"",VLOOKUP(B1779,'Job Openings'!$B$5:$I$1005,5,FALSE)),"")</f>
        <v/>
      </c>
      <c r="F1779" s="53"/>
      <c r="G1779" s="53"/>
      <c r="H1779" s="54"/>
      <c r="I1779" s="53"/>
      <c r="J1779" s="53"/>
      <c r="K1779" s="53"/>
      <c r="L1779" s="53"/>
      <c r="M1779" s="53"/>
      <c r="N1779" s="144"/>
      <c r="O1779" s="141"/>
      <c r="P1779" s="53"/>
      <c r="Q1779" s="53"/>
      <c r="R1779" s="53"/>
      <c r="S1779" s="89"/>
    </row>
    <row r="1780" spans="2:19" ht="15" customHeight="1" x14ac:dyDescent="0.2">
      <c r="B1780" s="143"/>
      <c r="C1780" s="100" t="str">
        <f>IFERROR(IF(VLOOKUP(B1780,'Job Openings'!$B$5:$I$1005,2,FALSE)=0,"",VLOOKUP(B1780,'Job Openings'!$B$5:$I$1005,2,FALSE)),"")</f>
        <v/>
      </c>
      <c r="D1780" s="100" t="str">
        <f>IFERROR(IF(VLOOKUP(B1780,'Job Openings'!$B$5:$I$1005,3,FALSE)=0,"",VLOOKUP(B1780,'Job Openings'!$B$5:$I$1005,3,FALSE)),"")</f>
        <v/>
      </c>
      <c r="E1780" s="100" t="str">
        <f>IFERROR(IF(VLOOKUP(B1780,'Job Openings'!$B$5:$I$1005,5,FALSE)=0,"",VLOOKUP(B1780,'Job Openings'!$B$5:$I$1005,5,FALSE)),"")</f>
        <v/>
      </c>
      <c r="F1780" s="53"/>
      <c r="G1780" s="53"/>
      <c r="H1780" s="54"/>
      <c r="I1780" s="53"/>
      <c r="J1780" s="53"/>
      <c r="K1780" s="53"/>
      <c r="L1780" s="53"/>
      <c r="M1780" s="53"/>
      <c r="N1780" s="144"/>
      <c r="O1780" s="141"/>
      <c r="P1780" s="53"/>
      <c r="Q1780" s="53"/>
      <c r="R1780" s="53"/>
      <c r="S1780" s="89"/>
    </row>
    <row r="1781" spans="2:19" ht="15" customHeight="1" x14ac:dyDescent="0.2">
      <c r="B1781" s="143"/>
      <c r="C1781" s="100" t="str">
        <f>IFERROR(IF(VLOOKUP(B1781,'Job Openings'!$B$5:$I$1005,2,FALSE)=0,"",VLOOKUP(B1781,'Job Openings'!$B$5:$I$1005,2,FALSE)),"")</f>
        <v/>
      </c>
      <c r="D1781" s="100" t="str">
        <f>IFERROR(IF(VLOOKUP(B1781,'Job Openings'!$B$5:$I$1005,3,FALSE)=0,"",VLOOKUP(B1781,'Job Openings'!$B$5:$I$1005,3,FALSE)),"")</f>
        <v/>
      </c>
      <c r="E1781" s="100" t="str">
        <f>IFERROR(IF(VLOOKUP(B1781,'Job Openings'!$B$5:$I$1005,5,FALSE)=0,"",VLOOKUP(B1781,'Job Openings'!$B$5:$I$1005,5,FALSE)),"")</f>
        <v/>
      </c>
      <c r="F1781" s="53"/>
      <c r="G1781" s="53"/>
      <c r="H1781" s="54"/>
      <c r="I1781" s="53"/>
      <c r="J1781" s="53"/>
      <c r="K1781" s="53"/>
      <c r="L1781" s="53"/>
      <c r="M1781" s="53"/>
      <c r="N1781" s="144"/>
      <c r="O1781" s="141"/>
      <c r="P1781" s="53"/>
      <c r="Q1781" s="53"/>
      <c r="R1781" s="53"/>
      <c r="S1781" s="89"/>
    </row>
    <row r="1782" spans="2:19" ht="15" customHeight="1" x14ac:dyDescent="0.2">
      <c r="B1782" s="143"/>
      <c r="C1782" s="100" t="str">
        <f>IFERROR(IF(VLOOKUP(B1782,'Job Openings'!$B$5:$I$1005,2,FALSE)=0,"",VLOOKUP(B1782,'Job Openings'!$B$5:$I$1005,2,FALSE)),"")</f>
        <v/>
      </c>
      <c r="D1782" s="100" t="str">
        <f>IFERROR(IF(VLOOKUP(B1782,'Job Openings'!$B$5:$I$1005,3,FALSE)=0,"",VLOOKUP(B1782,'Job Openings'!$B$5:$I$1005,3,FALSE)),"")</f>
        <v/>
      </c>
      <c r="E1782" s="100" t="str">
        <f>IFERROR(IF(VLOOKUP(B1782,'Job Openings'!$B$5:$I$1005,5,FALSE)=0,"",VLOOKUP(B1782,'Job Openings'!$B$5:$I$1005,5,FALSE)),"")</f>
        <v/>
      </c>
      <c r="F1782" s="53"/>
      <c r="G1782" s="53"/>
      <c r="H1782" s="54"/>
      <c r="I1782" s="53"/>
      <c r="J1782" s="53"/>
      <c r="K1782" s="53"/>
      <c r="L1782" s="53"/>
      <c r="M1782" s="53"/>
      <c r="N1782" s="144"/>
      <c r="O1782" s="141"/>
      <c r="P1782" s="53"/>
      <c r="Q1782" s="53"/>
      <c r="R1782" s="53"/>
      <c r="S1782" s="89"/>
    </row>
    <row r="1783" spans="2:19" ht="15" customHeight="1" x14ac:dyDescent="0.2">
      <c r="B1783" s="143"/>
      <c r="C1783" s="100" t="str">
        <f>IFERROR(IF(VLOOKUP(B1783,'Job Openings'!$B$5:$I$1005,2,FALSE)=0,"",VLOOKUP(B1783,'Job Openings'!$B$5:$I$1005,2,FALSE)),"")</f>
        <v/>
      </c>
      <c r="D1783" s="100" t="str">
        <f>IFERROR(IF(VLOOKUP(B1783,'Job Openings'!$B$5:$I$1005,3,FALSE)=0,"",VLOOKUP(B1783,'Job Openings'!$B$5:$I$1005,3,FALSE)),"")</f>
        <v/>
      </c>
      <c r="E1783" s="100" t="str">
        <f>IFERROR(IF(VLOOKUP(B1783,'Job Openings'!$B$5:$I$1005,5,FALSE)=0,"",VLOOKUP(B1783,'Job Openings'!$B$5:$I$1005,5,FALSE)),"")</f>
        <v/>
      </c>
      <c r="F1783" s="53"/>
      <c r="G1783" s="53"/>
      <c r="H1783" s="54"/>
      <c r="I1783" s="53"/>
      <c r="J1783" s="53"/>
      <c r="K1783" s="53"/>
      <c r="L1783" s="53"/>
      <c r="M1783" s="53"/>
      <c r="N1783" s="144"/>
      <c r="O1783" s="141"/>
      <c r="P1783" s="53"/>
      <c r="Q1783" s="53"/>
      <c r="R1783" s="53"/>
      <c r="S1783" s="89"/>
    </row>
    <row r="1784" spans="2:19" ht="15" customHeight="1" x14ac:dyDescent="0.2">
      <c r="B1784" s="143"/>
      <c r="C1784" s="100" t="str">
        <f>IFERROR(IF(VLOOKUP(B1784,'Job Openings'!$B$5:$I$1005,2,FALSE)=0,"",VLOOKUP(B1784,'Job Openings'!$B$5:$I$1005,2,FALSE)),"")</f>
        <v/>
      </c>
      <c r="D1784" s="100" t="str">
        <f>IFERROR(IF(VLOOKUP(B1784,'Job Openings'!$B$5:$I$1005,3,FALSE)=0,"",VLOOKUP(B1784,'Job Openings'!$B$5:$I$1005,3,FALSE)),"")</f>
        <v/>
      </c>
      <c r="E1784" s="100" t="str">
        <f>IFERROR(IF(VLOOKUP(B1784,'Job Openings'!$B$5:$I$1005,5,FALSE)=0,"",VLOOKUP(B1784,'Job Openings'!$B$5:$I$1005,5,FALSE)),"")</f>
        <v/>
      </c>
      <c r="F1784" s="53"/>
      <c r="G1784" s="53"/>
      <c r="H1784" s="54"/>
      <c r="I1784" s="53"/>
      <c r="J1784" s="53"/>
      <c r="K1784" s="53"/>
      <c r="L1784" s="53"/>
      <c r="M1784" s="53"/>
      <c r="N1784" s="144"/>
      <c r="O1784" s="141"/>
      <c r="P1784" s="53"/>
      <c r="Q1784" s="53"/>
      <c r="R1784" s="53"/>
      <c r="S1784" s="89"/>
    </row>
    <row r="1785" spans="2:19" ht="15" customHeight="1" x14ac:dyDescent="0.2">
      <c r="B1785" s="143"/>
      <c r="C1785" s="100" t="str">
        <f>IFERROR(IF(VLOOKUP(B1785,'Job Openings'!$B$5:$I$1005,2,FALSE)=0,"",VLOOKUP(B1785,'Job Openings'!$B$5:$I$1005,2,FALSE)),"")</f>
        <v/>
      </c>
      <c r="D1785" s="100" t="str">
        <f>IFERROR(IF(VLOOKUP(B1785,'Job Openings'!$B$5:$I$1005,3,FALSE)=0,"",VLOOKUP(B1785,'Job Openings'!$B$5:$I$1005,3,FALSE)),"")</f>
        <v/>
      </c>
      <c r="E1785" s="100" t="str">
        <f>IFERROR(IF(VLOOKUP(B1785,'Job Openings'!$B$5:$I$1005,5,FALSE)=0,"",VLOOKUP(B1785,'Job Openings'!$B$5:$I$1005,5,FALSE)),"")</f>
        <v/>
      </c>
      <c r="F1785" s="53"/>
      <c r="G1785" s="53"/>
      <c r="H1785" s="54"/>
      <c r="I1785" s="53"/>
      <c r="J1785" s="53"/>
      <c r="K1785" s="53"/>
      <c r="L1785" s="53"/>
      <c r="M1785" s="53"/>
      <c r="N1785" s="144"/>
      <c r="O1785" s="141"/>
      <c r="P1785" s="53"/>
      <c r="Q1785" s="53"/>
      <c r="R1785" s="53"/>
      <c r="S1785" s="89"/>
    </row>
    <row r="1786" spans="2:19" ht="15" customHeight="1" x14ac:dyDescent="0.2">
      <c r="B1786" s="143"/>
      <c r="C1786" s="100" t="str">
        <f>IFERROR(IF(VLOOKUP(B1786,'Job Openings'!$B$5:$I$1005,2,FALSE)=0,"",VLOOKUP(B1786,'Job Openings'!$B$5:$I$1005,2,FALSE)),"")</f>
        <v/>
      </c>
      <c r="D1786" s="100" t="str">
        <f>IFERROR(IF(VLOOKUP(B1786,'Job Openings'!$B$5:$I$1005,3,FALSE)=0,"",VLOOKUP(B1786,'Job Openings'!$B$5:$I$1005,3,FALSE)),"")</f>
        <v/>
      </c>
      <c r="E1786" s="100" t="str">
        <f>IFERROR(IF(VLOOKUP(B1786,'Job Openings'!$B$5:$I$1005,5,FALSE)=0,"",VLOOKUP(B1786,'Job Openings'!$B$5:$I$1005,5,FALSE)),"")</f>
        <v/>
      </c>
      <c r="F1786" s="53"/>
      <c r="G1786" s="53"/>
      <c r="H1786" s="54"/>
      <c r="I1786" s="53"/>
      <c r="J1786" s="53"/>
      <c r="K1786" s="53"/>
      <c r="L1786" s="53"/>
      <c r="M1786" s="53"/>
      <c r="N1786" s="144"/>
      <c r="O1786" s="141"/>
      <c r="P1786" s="53"/>
      <c r="Q1786" s="53"/>
      <c r="R1786" s="53"/>
      <c r="S1786" s="89"/>
    </row>
    <row r="1787" spans="2:19" ht="15" customHeight="1" x14ac:dyDescent="0.2">
      <c r="B1787" s="143"/>
      <c r="C1787" s="100" t="str">
        <f>IFERROR(IF(VLOOKUP(B1787,'Job Openings'!$B$5:$I$1005,2,FALSE)=0,"",VLOOKUP(B1787,'Job Openings'!$B$5:$I$1005,2,FALSE)),"")</f>
        <v/>
      </c>
      <c r="D1787" s="100" t="str">
        <f>IFERROR(IF(VLOOKUP(B1787,'Job Openings'!$B$5:$I$1005,3,FALSE)=0,"",VLOOKUP(B1787,'Job Openings'!$B$5:$I$1005,3,FALSE)),"")</f>
        <v/>
      </c>
      <c r="E1787" s="100" t="str">
        <f>IFERROR(IF(VLOOKUP(B1787,'Job Openings'!$B$5:$I$1005,5,FALSE)=0,"",VLOOKUP(B1787,'Job Openings'!$B$5:$I$1005,5,FALSE)),"")</f>
        <v/>
      </c>
      <c r="F1787" s="53"/>
      <c r="G1787" s="53"/>
      <c r="H1787" s="54"/>
      <c r="I1787" s="53"/>
      <c r="J1787" s="53"/>
      <c r="K1787" s="53"/>
      <c r="L1787" s="53"/>
      <c r="M1787" s="53"/>
      <c r="N1787" s="144"/>
      <c r="O1787" s="141"/>
      <c r="P1787" s="53"/>
      <c r="Q1787" s="53"/>
      <c r="R1787" s="53"/>
      <c r="S1787" s="89"/>
    </row>
    <row r="1788" spans="2:19" ht="15" customHeight="1" x14ac:dyDescent="0.2">
      <c r="B1788" s="143"/>
      <c r="C1788" s="100" t="str">
        <f>IFERROR(IF(VLOOKUP(B1788,'Job Openings'!$B$5:$I$1005,2,FALSE)=0,"",VLOOKUP(B1788,'Job Openings'!$B$5:$I$1005,2,FALSE)),"")</f>
        <v/>
      </c>
      <c r="D1788" s="100" t="str">
        <f>IFERROR(IF(VLOOKUP(B1788,'Job Openings'!$B$5:$I$1005,3,FALSE)=0,"",VLOOKUP(B1788,'Job Openings'!$B$5:$I$1005,3,FALSE)),"")</f>
        <v/>
      </c>
      <c r="E1788" s="100" t="str">
        <f>IFERROR(IF(VLOOKUP(B1788,'Job Openings'!$B$5:$I$1005,5,FALSE)=0,"",VLOOKUP(B1788,'Job Openings'!$B$5:$I$1005,5,FALSE)),"")</f>
        <v/>
      </c>
      <c r="F1788" s="53"/>
      <c r="G1788" s="53"/>
      <c r="H1788" s="54"/>
      <c r="I1788" s="53"/>
      <c r="J1788" s="53"/>
      <c r="K1788" s="53"/>
      <c r="L1788" s="53"/>
      <c r="M1788" s="53"/>
      <c r="N1788" s="144"/>
      <c r="O1788" s="141"/>
      <c r="P1788" s="53"/>
      <c r="Q1788" s="53"/>
      <c r="R1788" s="53"/>
      <c r="S1788" s="89"/>
    </row>
    <row r="1789" spans="2:19" ht="15" customHeight="1" x14ac:dyDescent="0.2">
      <c r="B1789" s="143"/>
      <c r="C1789" s="100" t="str">
        <f>IFERROR(IF(VLOOKUP(B1789,'Job Openings'!$B$5:$I$1005,2,FALSE)=0,"",VLOOKUP(B1789,'Job Openings'!$B$5:$I$1005,2,FALSE)),"")</f>
        <v/>
      </c>
      <c r="D1789" s="100" t="str">
        <f>IFERROR(IF(VLOOKUP(B1789,'Job Openings'!$B$5:$I$1005,3,FALSE)=0,"",VLOOKUP(B1789,'Job Openings'!$B$5:$I$1005,3,FALSE)),"")</f>
        <v/>
      </c>
      <c r="E1789" s="100" t="str">
        <f>IFERROR(IF(VLOOKUP(B1789,'Job Openings'!$B$5:$I$1005,5,FALSE)=0,"",VLOOKUP(B1789,'Job Openings'!$B$5:$I$1005,5,FALSE)),"")</f>
        <v/>
      </c>
      <c r="F1789" s="53"/>
      <c r="G1789" s="53"/>
      <c r="H1789" s="54"/>
      <c r="I1789" s="53"/>
      <c r="J1789" s="53"/>
      <c r="K1789" s="53"/>
      <c r="L1789" s="53"/>
      <c r="M1789" s="53"/>
      <c r="N1789" s="144"/>
      <c r="O1789" s="141"/>
      <c r="P1789" s="53"/>
      <c r="Q1789" s="53"/>
      <c r="R1789" s="53"/>
      <c r="S1789" s="89"/>
    </row>
    <row r="1790" spans="2:19" ht="15" customHeight="1" x14ac:dyDescent="0.2">
      <c r="B1790" s="143"/>
      <c r="C1790" s="100" t="str">
        <f>IFERROR(IF(VLOOKUP(B1790,'Job Openings'!$B$5:$I$1005,2,FALSE)=0,"",VLOOKUP(B1790,'Job Openings'!$B$5:$I$1005,2,FALSE)),"")</f>
        <v/>
      </c>
      <c r="D1790" s="100" t="str">
        <f>IFERROR(IF(VLOOKUP(B1790,'Job Openings'!$B$5:$I$1005,3,FALSE)=0,"",VLOOKUP(B1790,'Job Openings'!$B$5:$I$1005,3,FALSE)),"")</f>
        <v/>
      </c>
      <c r="E1790" s="100" t="str">
        <f>IFERROR(IF(VLOOKUP(B1790,'Job Openings'!$B$5:$I$1005,5,FALSE)=0,"",VLOOKUP(B1790,'Job Openings'!$B$5:$I$1005,5,FALSE)),"")</f>
        <v/>
      </c>
      <c r="F1790" s="53"/>
      <c r="G1790" s="53"/>
      <c r="H1790" s="54"/>
      <c r="I1790" s="53"/>
      <c r="J1790" s="53"/>
      <c r="K1790" s="53"/>
      <c r="L1790" s="53"/>
      <c r="M1790" s="53"/>
      <c r="N1790" s="144"/>
      <c r="O1790" s="141"/>
      <c r="P1790" s="53"/>
      <c r="Q1790" s="53"/>
      <c r="R1790" s="53"/>
      <c r="S1790" s="89"/>
    </row>
    <row r="1791" spans="2:19" ht="15" customHeight="1" x14ac:dyDescent="0.2">
      <c r="B1791" s="143"/>
      <c r="C1791" s="100" t="str">
        <f>IFERROR(IF(VLOOKUP(B1791,'Job Openings'!$B$5:$I$1005,2,FALSE)=0,"",VLOOKUP(B1791,'Job Openings'!$B$5:$I$1005,2,FALSE)),"")</f>
        <v/>
      </c>
      <c r="D1791" s="100" t="str">
        <f>IFERROR(IF(VLOOKUP(B1791,'Job Openings'!$B$5:$I$1005,3,FALSE)=0,"",VLOOKUP(B1791,'Job Openings'!$B$5:$I$1005,3,FALSE)),"")</f>
        <v/>
      </c>
      <c r="E1791" s="100" t="str">
        <f>IFERROR(IF(VLOOKUP(B1791,'Job Openings'!$B$5:$I$1005,5,FALSE)=0,"",VLOOKUP(B1791,'Job Openings'!$B$5:$I$1005,5,FALSE)),"")</f>
        <v/>
      </c>
      <c r="F1791" s="53"/>
      <c r="G1791" s="53"/>
      <c r="H1791" s="54"/>
      <c r="I1791" s="53"/>
      <c r="J1791" s="53"/>
      <c r="K1791" s="53"/>
      <c r="L1791" s="53"/>
      <c r="M1791" s="53"/>
      <c r="N1791" s="144"/>
      <c r="O1791" s="141"/>
      <c r="P1791" s="53"/>
      <c r="Q1791" s="53"/>
      <c r="R1791" s="53"/>
      <c r="S1791" s="89"/>
    </row>
    <row r="1792" spans="2:19" ht="15" customHeight="1" x14ac:dyDescent="0.2">
      <c r="B1792" s="143"/>
      <c r="C1792" s="100" t="str">
        <f>IFERROR(IF(VLOOKUP(B1792,'Job Openings'!$B$5:$I$1005,2,FALSE)=0,"",VLOOKUP(B1792,'Job Openings'!$B$5:$I$1005,2,FALSE)),"")</f>
        <v/>
      </c>
      <c r="D1792" s="100" t="str">
        <f>IFERROR(IF(VLOOKUP(B1792,'Job Openings'!$B$5:$I$1005,3,FALSE)=0,"",VLOOKUP(B1792,'Job Openings'!$B$5:$I$1005,3,FALSE)),"")</f>
        <v/>
      </c>
      <c r="E1792" s="100" t="str">
        <f>IFERROR(IF(VLOOKUP(B1792,'Job Openings'!$B$5:$I$1005,5,FALSE)=0,"",VLOOKUP(B1792,'Job Openings'!$B$5:$I$1005,5,FALSE)),"")</f>
        <v/>
      </c>
      <c r="F1792" s="53"/>
      <c r="G1792" s="53"/>
      <c r="H1792" s="54"/>
      <c r="I1792" s="53"/>
      <c r="J1792" s="53"/>
      <c r="K1792" s="53"/>
      <c r="L1792" s="53"/>
      <c r="M1792" s="53"/>
      <c r="N1792" s="144"/>
      <c r="O1792" s="141"/>
      <c r="P1792" s="53"/>
      <c r="Q1792" s="53"/>
      <c r="R1792" s="53"/>
      <c r="S1792" s="89"/>
    </row>
    <row r="1793" spans="2:19" ht="15" customHeight="1" x14ac:dyDescent="0.2">
      <c r="B1793" s="143"/>
      <c r="C1793" s="100" t="str">
        <f>IFERROR(IF(VLOOKUP(B1793,'Job Openings'!$B$5:$I$1005,2,FALSE)=0,"",VLOOKUP(B1793,'Job Openings'!$B$5:$I$1005,2,FALSE)),"")</f>
        <v/>
      </c>
      <c r="D1793" s="100" t="str">
        <f>IFERROR(IF(VLOOKUP(B1793,'Job Openings'!$B$5:$I$1005,3,FALSE)=0,"",VLOOKUP(B1793,'Job Openings'!$B$5:$I$1005,3,FALSE)),"")</f>
        <v/>
      </c>
      <c r="E1793" s="100" t="str">
        <f>IFERROR(IF(VLOOKUP(B1793,'Job Openings'!$B$5:$I$1005,5,FALSE)=0,"",VLOOKUP(B1793,'Job Openings'!$B$5:$I$1005,5,FALSE)),"")</f>
        <v/>
      </c>
      <c r="F1793" s="53"/>
      <c r="G1793" s="53"/>
      <c r="H1793" s="54"/>
      <c r="I1793" s="53"/>
      <c r="J1793" s="53"/>
      <c r="K1793" s="53"/>
      <c r="L1793" s="53"/>
      <c r="M1793" s="53"/>
      <c r="N1793" s="144"/>
      <c r="O1793" s="141"/>
      <c r="P1793" s="53"/>
      <c r="Q1793" s="53"/>
      <c r="R1793" s="53"/>
      <c r="S1793" s="89"/>
    </row>
    <row r="1794" spans="2:19" ht="15" customHeight="1" x14ac:dyDescent="0.2">
      <c r="B1794" s="143"/>
      <c r="C1794" s="100" t="str">
        <f>IFERROR(IF(VLOOKUP(B1794,'Job Openings'!$B$5:$I$1005,2,FALSE)=0,"",VLOOKUP(B1794,'Job Openings'!$B$5:$I$1005,2,FALSE)),"")</f>
        <v/>
      </c>
      <c r="D1794" s="100" t="str">
        <f>IFERROR(IF(VLOOKUP(B1794,'Job Openings'!$B$5:$I$1005,3,FALSE)=0,"",VLOOKUP(B1794,'Job Openings'!$B$5:$I$1005,3,FALSE)),"")</f>
        <v/>
      </c>
      <c r="E1794" s="100" t="str">
        <f>IFERROR(IF(VLOOKUP(B1794,'Job Openings'!$B$5:$I$1005,5,FALSE)=0,"",VLOOKUP(B1794,'Job Openings'!$B$5:$I$1005,5,FALSE)),"")</f>
        <v/>
      </c>
      <c r="F1794" s="53"/>
      <c r="G1794" s="53"/>
      <c r="H1794" s="54"/>
      <c r="I1794" s="53"/>
      <c r="J1794" s="53"/>
      <c r="K1794" s="53"/>
      <c r="L1794" s="53"/>
      <c r="M1794" s="53"/>
      <c r="N1794" s="144"/>
      <c r="O1794" s="141"/>
      <c r="P1794" s="53"/>
      <c r="Q1794" s="53"/>
      <c r="R1794" s="53"/>
      <c r="S1794" s="89"/>
    </row>
    <row r="1795" spans="2:19" ht="15" customHeight="1" x14ac:dyDescent="0.2">
      <c r="B1795" s="143"/>
      <c r="C1795" s="100" t="str">
        <f>IFERROR(IF(VLOOKUP(B1795,'Job Openings'!$B$5:$I$1005,2,FALSE)=0,"",VLOOKUP(B1795,'Job Openings'!$B$5:$I$1005,2,FALSE)),"")</f>
        <v/>
      </c>
      <c r="D1795" s="100" t="str">
        <f>IFERROR(IF(VLOOKUP(B1795,'Job Openings'!$B$5:$I$1005,3,FALSE)=0,"",VLOOKUP(B1795,'Job Openings'!$B$5:$I$1005,3,FALSE)),"")</f>
        <v/>
      </c>
      <c r="E1795" s="100" t="str">
        <f>IFERROR(IF(VLOOKUP(B1795,'Job Openings'!$B$5:$I$1005,5,FALSE)=0,"",VLOOKUP(B1795,'Job Openings'!$B$5:$I$1005,5,FALSE)),"")</f>
        <v/>
      </c>
      <c r="F1795" s="53"/>
      <c r="G1795" s="53"/>
      <c r="H1795" s="54"/>
      <c r="I1795" s="53"/>
      <c r="J1795" s="53"/>
      <c r="K1795" s="53"/>
      <c r="L1795" s="53"/>
      <c r="M1795" s="53"/>
      <c r="N1795" s="144"/>
      <c r="O1795" s="141"/>
      <c r="P1795" s="53"/>
      <c r="Q1795" s="53"/>
      <c r="R1795" s="53"/>
      <c r="S1795" s="89"/>
    </row>
    <row r="1796" spans="2:19" ht="15" customHeight="1" x14ac:dyDescent="0.2">
      <c r="B1796" s="143"/>
      <c r="C1796" s="100" t="str">
        <f>IFERROR(IF(VLOOKUP(B1796,'Job Openings'!$B$5:$I$1005,2,FALSE)=0,"",VLOOKUP(B1796,'Job Openings'!$B$5:$I$1005,2,FALSE)),"")</f>
        <v/>
      </c>
      <c r="D1796" s="100" t="str">
        <f>IFERROR(IF(VLOOKUP(B1796,'Job Openings'!$B$5:$I$1005,3,FALSE)=0,"",VLOOKUP(B1796,'Job Openings'!$B$5:$I$1005,3,FALSE)),"")</f>
        <v/>
      </c>
      <c r="E1796" s="100" t="str">
        <f>IFERROR(IF(VLOOKUP(B1796,'Job Openings'!$B$5:$I$1005,5,FALSE)=0,"",VLOOKUP(B1796,'Job Openings'!$B$5:$I$1005,5,FALSE)),"")</f>
        <v/>
      </c>
      <c r="F1796" s="53"/>
      <c r="G1796" s="53"/>
      <c r="H1796" s="54"/>
      <c r="I1796" s="53"/>
      <c r="J1796" s="53"/>
      <c r="K1796" s="53"/>
      <c r="L1796" s="53"/>
      <c r="M1796" s="53"/>
      <c r="N1796" s="144"/>
      <c r="O1796" s="141"/>
      <c r="P1796" s="53"/>
      <c r="Q1796" s="53"/>
      <c r="R1796" s="53"/>
      <c r="S1796" s="89"/>
    </row>
    <row r="1797" spans="2:19" ht="15" customHeight="1" x14ac:dyDescent="0.2">
      <c r="B1797" s="143"/>
      <c r="C1797" s="100" t="str">
        <f>IFERROR(IF(VLOOKUP(B1797,'Job Openings'!$B$5:$I$1005,2,FALSE)=0,"",VLOOKUP(B1797,'Job Openings'!$B$5:$I$1005,2,FALSE)),"")</f>
        <v/>
      </c>
      <c r="D1797" s="100" t="str">
        <f>IFERROR(IF(VLOOKUP(B1797,'Job Openings'!$B$5:$I$1005,3,FALSE)=0,"",VLOOKUP(B1797,'Job Openings'!$B$5:$I$1005,3,FALSE)),"")</f>
        <v/>
      </c>
      <c r="E1797" s="100" t="str">
        <f>IFERROR(IF(VLOOKUP(B1797,'Job Openings'!$B$5:$I$1005,5,FALSE)=0,"",VLOOKUP(B1797,'Job Openings'!$B$5:$I$1005,5,FALSE)),"")</f>
        <v/>
      </c>
      <c r="F1797" s="53"/>
      <c r="G1797" s="53"/>
      <c r="H1797" s="54"/>
      <c r="I1797" s="53"/>
      <c r="J1797" s="53"/>
      <c r="K1797" s="53"/>
      <c r="L1797" s="53"/>
      <c r="M1797" s="53"/>
      <c r="N1797" s="144"/>
      <c r="O1797" s="141"/>
      <c r="P1797" s="53"/>
      <c r="Q1797" s="53"/>
      <c r="R1797" s="53"/>
      <c r="S1797" s="89"/>
    </row>
    <row r="1798" spans="2:19" ht="15" customHeight="1" x14ac:dyDescent="0.2">
      <c r="B1798" s="143"/>
      <c r="C1798" s="100" t="str">
        <f>IFERROR(IF(VLOOKUP(B1798,'Job Openings'!$B$5:$I$1005,2,FALSE)=0,"",VLOOKUP(B1798,'Job Openings'!$B$5:$I$1005,2,FALSE)),"")</f>
        <v/>
      </c>
      <c r="D1798" s="100" t="str">
        <f>IFERROR(IF(VLOOKUP(B1798,'Job Openings'!$B$5:$I$1005,3,FALSE)=0,"",VLOOKUP(B1798,'Job Openings'!$B$5:$I$1005,3,FALSE)),"")</f>
        <v/>
      </c>
      <c r="E1798" s="100" t="str">
        <f>IFERROR(IF(VLOOKUP(B1798,'Job Openings'!$B$5:$I$1005,5,FALSE)=0,"",VLOOKUP(B1798,'Job Openings'!$B$5:$I$1005,5,FALSE)),"")</f>
        <v/>
      </c>
      <c r="F1798" s="53"/>
      <c r="G1798" s="53"/>
      <c r="H1798" s="54"/>
      <c r="I1798" s="53"/>
      <c r="J1798" s="53"/>
      <c r="K1798" s="53"/>
      <c r="L1798" s="53"/>
      <c r="M1798" s="53"/>
      <c r="N1798" s="144"/>
      <c r="O1798" s="141"/>
      <c r="P1798" s="53"/>
      <c r="Q1798" s="53"/>
      <c r="R1798" s="53"/>
      <c r="S1798" s="89"/>
    </row>
    <row r="1799" spans="2:19" ht="15" customHeight="1" x14ac:dyDescent="0.2">
      <c r="B1799" s="143"/>
      <c r="C1799" s="100" t="str">
        <f>IFERROR(IF(VLOOKUP(B1799,'Job Openings'!$B$5:$I$1005,2,FALSE)=0,"",VLOOKUP(B1799,'Job Openings'!$B$5:$I$1005,2,FALSE)),"")</f>
        <v/>
      </c>
      <c r="D1799" s="100" t="str">
        <f>IFERROR(IF(VLOOKUP(B1799,'Job Openings'!$B$5:$I$1005,3,FALSE)=0,"",VLOOKUP(B1799,'Job Openings'!$B$5:$I$1005,3,FALSE)),"")</f>
        <v/>
      </c>
      <c r="E1799" s="100" t="str">
        <f>IFERROR(IF(VLOOKUP(B1799,'Job Openings'!$B$5:$I$1005,5,FALSE)=0,"",VLOOKUP(B1799,'Job Openings'!$B$5:$I$1005,5,FALSE)),"")</f>
        <v/>
      </c>
      <c r="F1799" s="53"/>
      <c r="G1799" s="53"/>
      <c r="H1799" s="54"/>
      <c r="I1799" s="53"/>
      <c r="J1799" s="53"/>
      <c r="K1799" s="53"/>
      <c r="L1799" s="53"/>
      <c r="M1799" s="53"/>
      <c r="N1799" s="144"/>
      <c r="O1799" s="141"/>
      <c r="P1799" s="53"/>
      <c r="Q1799" s="53"/>
      <c r="R1799" s="53"/>
      <c r="S1799" s="89"/>
    </row>
    <row r="1800" spans="2:19" ht="15" customHeight="1" x14ac:dyDescent="0.2">
      <c r="B1800" s="143"/>
      <c r="C1800" s="100" t="str">
        <f>IFERROR(IF(VLOOKUP(B1800,'Job Openings'!$B$5:$I$1005,2,FALSE)=0,"",VLOOKUP(B1800,'Job Openings'!$B$5:$I$1005,2,FALSE)),"")</f>
        <v/>
      </c>
      <c r="D1800" s="100" t="str">
        <f>IFERROR(IF(VLOOKUP(B1800,'Job Openings'!$B$5:$I$1005,3,FALSE)=0,"",VLOOKUP(B1800,'Job Openings'!$B$5:$I$1005,3,FALSE)),"")</f>
        <v/>
      </c>
      <c r="E1800" s="100" t="str">
        <f>IFERROR(IF(VLOOKUP(B1800,'Job Openings'!$B$5:$I$1005,5,FALSE)=0,"",VLOOKUP(B1800,'Job Openings'!$B$5:$I$1005,5,FALSE)),"")</f>
        <v/>
      </c>
      <c r="F1800" s="53"/>
      <c r="G1800" s="53"/>
      <c r="H1800" s="54"/>
      <c r="I1800" s="53"/>
      <c r="J1800" s="53"/>
      <c r="K1800" s="53"/>
      <c r="L1800" s="53"/>
      <c r="M1800" s="53"/>
      <c r="N1800" s="144"/>
      <c r="O1800" s="141"/>
      <c r="P1800" s="53"/>
      <c r="Q1800" s="53"/>
      <c r="R1800" s="53"/>
      <c r="S1800" s="89"/>
    </row>
    <row r="1801" spans="2:19" ht="15" customHeight="1" x14ac:dyDescent="0.2">
      <c r="B1801" s="143"/>
      <c r="C1801" s="100" t="str">
        <f>IFERROR(IF(VLOOKUP(B1801,'Job Openings'!$B$5:$I$1005,2,FALSE)=0,"",VLOOKUP(B1801,'Job Openings'!$B$5:$I$1005,2,FALSE)),"")</f>
        <v/>
      </c>
      <c r="D1801" s="100" t="str">
        <f>IFERROR(IF(VLOOKUP(B1801,'Job Openings'!$B$5:$I$1005,3,FALSE)=0,"",VLOOKUP(B1801,'Job Openings'!$B$5:$I$1005,3,FALSE)),"")</f>
        <v/>
      </c>
      <c r="E1801" s="100" t="str">
        <f>IFERROR(IF(VLOOKUP(B1801,'Job Openings'!$B$5:$I$1005,5,FALSE)=0,"",VLOOKUP(B1801,'Job Openings'!$B$5:$I$1005,5,FALSE)),"")</f>
        <v/>
      </c>
      <c r="F1801" s="53"/>
      <c r="G1801" s="53"/>
      <c r="H1801" s="54"/>
      <c r="I1801" s="53"/>
      <c r="J1801" s="53"/>
      <c r="K1801" s="53"/>
      <c r="L1801" s="53"/>
      <c r="M1801" s="53"/>
      <c r="N1801" s="144"/>
      <c r="O1801" s="141"/>
      <c r="P1801" s="53"/>
      <c r="Q1801" s="53"/>
      <c r="R1801" s="53"/>
      <c r="S1801" s="89"/>
    </row>
    <row r="1802" spans="2:19" ht="15" customHeight="1" x14ac:dyDescent="0.2">
      <c r="B1802" s="143"/>
      <c r="C1802" s="100" t="str">
        <f>IFERROR(IF(VLOOKUP(B1802,'Job Openings'!$B$5:$I$1005,2,FALSE)=0,"",VLOOKUP(B1802,'Job Openings'!$B$5:$I$1005,2,FALSE)),"")</f>
        <v/>
      </c>
      <c r="D1802" s="100" t="str">
        <f>IFERROR(IF(VLOOKUP(B1802,'Job Openings'!$B$5:$I$1005,3,FALSE)=0,"",VLOOKUP(B1802,'Job Openings'!$B$5:$I$1005,3,FALSE)),"")</f>
        <v/>
      </c>
      <c r="E1802" s="100" t="str">
        <f>IFERROR(IF(VLOOKUP(B1802,'Job Openings'!$B$5:$I$1005,5,FALSE)=0,"",VLOOKUP(B1802,'Job Openings'!$B$5:$I$1005,5,FALSE)),"")</f>
        <v/>
      </c>
      <c r="F1802" s="53"/>
      <c r="G1802" s="53"/>
      <c r="H1802" s="54"/>
      <c r="I1802" s="53"/>
      <c r="J1802" s="53"/>
      <c r="K1802" s="53"/>
      <c r="L1802" s="53"/>
      <c r="M1802" s="53"/>
      <c r="N1802" s="144"/>
      <c r="O1802" s="141"/>
      <c r="P1802" s="53"/>
      <c r="Q1802" s="53"/>
      <c r="R1802" s="53"/>
      <c r="S1802" s="89"/>
    </row>
    <row r="1803" spans="2:19" ht="15" customHeight="1" x14ac:dyDescent="0.2">
      <c r="B1803" s="143"/>
      <c r="C1803" s="100" t="str">
        <f>IFERROR(IF(VLOOKUP(B1803,'Job Openings'!$B$5:$I$1005,2,FALSE)=0,"",VLOOKUP(B1803,'Job Openings'!$B$5:$I$1005,2,FALSE)),"")</f>
        <v/>
      </c>
      <c r="D1803" s="100" t="str">
        <f>IFERROR(IF(VLOOKUP(B1803,'Job Openings'!$B$5:$I$1005,3,FALSE)=0,"",VLOOKUP(B1803,'Job Openings'!$B$5:$I$1005,3,FALSE)),"")</f>
        <v/>
      </c>
      <c r="E1803" s="100" t="str">
        <f>IFERROR(IF(VLOOKUP(B1803,'Job Openings'!$B$5:$I$1005,5,FALSE)=0,"",VLOOKUP(B1803,'Job Openings'!$B$5:$I$1005,5,FALSE)),"")</f>
        <v/>
      </c>
      <c r="F1803" s="53"/>
      <c r="G1803" s="53"/>
      <c r="H1803" s="54"/>
      <c r="I1803" s="53"/>
      <c r="J1803" s="53"/>
      <c r="K1803" s="53"/>
      <c r="L1803" s="53"/>
      <c r="M1803" s="53"/>
      <c r="N1803" s="144"/>
      <c r="O1803" s="141"/>
      <c r="P1803" s="53"/>
      <c r="Q1803" s="53"/>
      <c r="R1803" s="53"/>
      <c r="S1803" s="89"/>
    </row>
    <row r="1804" spans="2:19" ht="15" customHeight="1" x14ac:dyDescent="0.2">
      <c r="B1804" s="143"/>
      <c r="C1804" s="100" t="str">
        <f>IFERROR(IF(VLOOKUP(B1804,'Job Openings'!$B$5:$I$1005,2,FALSE)=0,"",VLOOKUP(B1804,'Job Openings'!$B$5:$I$1005,2,FALSE)),"")</f>
        <v/>
      </c>
      <c r="D1804" s="100" t="str">
        <f>IFERROR(IF(VLOOKUP(B1804,'Job Openings'!$B$5:$I$1005,3,FALSE)=0,"",VLOOKUP(B1804,'Job Openings'!$B$5:$I$1005,3,FALSE)),"")</f>
        <v/>
      </c>
      <c r="E1804" s="100" t="str">
        <f>IFERROR(IF(VLOOKUP(B1804,'Job Openings'!$B$5:$I$1005,5,FALSE)=0,"",VLOOKUP(B1804,'Job Openings'!$B$5:$I$1005,5,FALSE)),"")</f>
        <v/>
      </c>
      <c r="F1804" s="53"/>
      <c r="G1804" s="53"/>
      <c r="H1804" s="54"/>
      <c r="I1804" s="53"/>
      <c r="J1804" s="53"/>
      <c r="K1804" s="53"/>
      <c r="L1804" s="53"/>
      <c r="M1804" s="53"/>
      <c r="N1804" s="144"/>
      <c r="O1804" s="141"/>
      <c r="P1804" s="53"/>
      <c r="Q1804" s="53"/>
      <c r="R1804" s="53"/>
      <c r="S1804" s="89"/>
    </row>
    <row r="1805" spans="2:19" ht="15" customHeight="1" x14ac:dyDescent="0.2">
      <c r="B1805" s="143"/>
      <c r="C1805" s="100" t="str">
        <f>IFERROR(IF(VLOOKUP(B1805,'Job Openings'!$B$5:$I$1005,2,FALSE)=0,"",VLOOKUP(B1805,'Job Openings'!$B$5:$I$1005,2,FALSE)),"")</f>
        <v/>
      </c>
      <c r="D1805" s="100" t="str">
        <f>IFERROR(IF(VLOOKUP(B1805,'Job Openings'!$B$5:$I$1005,3,FALSE)=0,"",VLOOKUP(B1805,'Job Openings'!$B$5:$I$1005,3,FALSE)),"")</f>
        <v/>
      </c>
      <c r="E1805" s="100" t="str">
        <f>IFERROR(IF(VLOOKUP(B1805,'Job Openings'!$B$5:$I$1005,5,FALSE)=0,"",VLOOKUP(B1805,'Job Openings'!$B$5:$I$1005,5,FALSE)),"")</f>
        <v/>
      </c>
      <c r="F1805" s="53"/>
      <c r="G1805" s="53"/>
      <c r="H1805" s="54"/>
      <c r="I1805" s="53"/>
      <c r="J1805" s="53"/>
      <c r="K1805" s="53"/>
      <c r="L1805" s="53"/>
      <c r="M1805" s="53"/>
      <c r="N1805" s="144"/>
      <c r="O1805" s="141"/>
      <c r="P1805" s="53"/>
      <c r="Q1805" s="53"/>
      <c r="R1805" s="53"/>
      <c r="S1805" s="89"/>
    </row>
    <row r="1806" spans="2:19" ht="15" customHeight="1" x14ac:dyDescent="0.2">
      <c r="B1806" s="143"/>
      <c r="C1806" s="100" t="str">
        <f>IFERROR(IF(VLOOKUP(B1806,'Job Openings'!$B$5:$I$1005,2,FALSE)=0,"",VLOOKUP(B1806,'Job Openings'!$B$5:$I$1005,2,FALSE)),"")</f>
        <v/>
      </c>
      <c r="D1806" s="100" t="str">
        <f>IFERROR(IF(VLOOKUP(B1806,'Job Openings'!$B$5:$I$1005,3,FALSE)=0,"",VLOOKUP(B1806,'Job Openings'!$B$5:$I$1005,3,FALSE)),"")</f>
        <v/>
      </c>
      <c r="E1806" s="100" t="str">
        <f>IFERROR(IF(VLOOKUP(B1806,'Job Openings'!$B$5:$I$1005,5,FALSE)=0,"",VLOOKUP(B1806,'Job Openings'!$B$5:$I$1005,5,FALSE)),"")</f>
        <v/>
      </c>
      <c r="F1806" s="53"/>
      <c r="G1806" s="53"/>
      <c r="H1806" s="54"/>
      <c r="I1806" s="53"/>
      <c r="J1806" s="53"/>
      <c r="K1806" s="53"/>
      <c r="L1806" s="53"/>
      <c r="M1806" s="53"/>
      <c r="N1806" s="144"/>
      <c r="O1806" s="141"/>
      <c r="P1806" s="53"/>
      <c r="Q1806" s="53"/>
      <c r="R1806" s="53"/>
      <c r="S1806" s="89"/>
    </row>
    <row r="1807" spans="2:19" ht="15" customHeight="1" x14ac:dyDescent="0.2">
      <c r="B1807" s="143"/>
      <c r="C1807" s="100" t="str">
        <f>IFERROR(IF(VLOOKUP(B1807,'Job Openings'!$B$5:$I$1005,2,FALSE)=0,"",VLOOKUP(B1807,'Job Openings'!$B$5:$I$1005,2,FALSE)),"")</f>
        <v/>
      </c>
      <c r="D1807" s="100" t="str">
        <f>IFERROR(IF(VLOOKUP(B1807,'Job Openings'!$B$5:$I$1005,3,FALSE)=0,"",VLOOKUP(B1807,'Job Openings'!$B$5:$I$1005,3,FALSE)),"")</f>
        <v/>
      </c>
      <c r="E1807" s="100" t="str">
        <f>IFERROR(IF(VLOOKUP(B1807,'Job Openings'!$B$5:$I$1005,5,FALSE)=0,"",VLOOKUP(B1807,'Job Openings'!$B$5:$I$1005,5,FALSE)),"")</f>
        <v/>
      </c>
      <c r="F1807" s="53"/>
      <c r="G1807" s="53"/>
      <c r="H1807" s="54"/>
      <c r="I1807" s="53"/>
      <c r="J1807" s="53"/>
      <c r="K1807" s="53"/>
      <c r="L1807" s="53"/>
      <c r="M1807" s="53"/>
      <c r="N1807" s="144"/>
      <c r="O1807" s="141"/>
      <c r="P1807" s="53"/>
      <c r="Q1807" s="53"/>
      <c r="R1807" s="53"/>
      <c r="S1807" s="89"/>
    </row>
    <row r="1808" spans="2:19" ht="15" customHeight="1" x14ac:dyDescent="0.2">
      <c r="B1808" s="143"/>
      <c r="C1808" s="100" t="str">
        <f>IFERROR(IF(VLOOKUP(B1808,'Job Openings'!$B$5:$I$1005,2,FALSE)=0,"",VLOOKUP(B1808,'Job Openings'!$B$5:$I$1005,2,FALSE)),"")</f>
        <v/>
      </c>
      <c r="D1808" s="100" t="str">
        <f>IFERROR(IF(VLOOKUP(B1808,'Job Openings'!$B$5:$I$1005,3,FALSE)=0,"",VLOOKUP(B1808,'Job Openings'!$B$5:$I$1005,3,FALSE)),"")</f>
        <v/>
      </c>
      <c r="E1808" s="100" t="str">
        <f>IFERROR(IF(VLOOKUP(B1808,'Job Openings'!$B$5:$I$1005,5,FALSE)=0,"",VLOOKUP(B1808,'Job Openings'!$B$5:$I$1005,5,FALSE)),"")</f>
        <v/>
      </c>
      <c r="F1808" s="53"/>
      <c r="G1808" s="53"/>
      <c r="H1808" s="54"/>
      <c r="I1808" s="53"/>
      <c r="J1808" s="53"/>
      <c r="K1808" s="53"/>
      <c r="L1808" s="53"/>
      <c r="M1808" s="53"/>
      <c r="N1808" s="144"/>
      <c r="O1808" s="141"/>
      <c r="P1808" s="53"/>
      <c r="Q1808" s="53"/>
      <c r="R1808" s="53"/>
      <c r="S1808" s="89"/>
    </row>
    <row r="1809" spans="2:19" ht="15" customHeight="1" x14ac:dyDescent="0.2">
      <c r="B1809" s="143"/>
      <c r="C1809" s="100" t="str">
        <f>IFERROR(IF(VLOOKUP(B1809,'Job Openings'!$B$5:$I$1005,2,FALSE)=0,"",VLOOKUP(B1809,'Job Openings'!$B$5:$I$1005,2,FALSE)),"")</f>
        <v/>
      </c>
      <c r="D1809" s="100" t="str">
        <f>IFERROR(IF(VLOOKUP(B1809,'Job Openings'!$B$5:$I$1005,3,FALSE)=0,"",VLOOKUP(B1809,'Job Openings'!$B$5:$I$1005,3,FALSE)),"")</f>
        <v/>
      </c>
      <c r="E1809" s="100" t="str">
        <f>IFERROR(IF(VLOOKUP(B1809,'Job Openings'!$B$5:$I$1005,5,FALSE)=0,"",VLOOKUP(B1809,'Job Openings'!$B$5:$I$1005,5,FALSE)),"")</f>
        <v/>
      </c>
      <c r="F1809" s="53"/>
      <c r="G1809" s="53"/>
      <c r="H1809" s="54"/>
      <c r="I1809" s="53"/>
      <c r="J1809" s="53"/>
      <c r="K1809" s="53"/>
      <c r="L1809" s="53"/>
      <c r="M1809" s="53"/>
      <c r="N1809" s="144"/>
      <c r="O1809" s="141"/>
      <c r="P1809" s="53"/>
      <c r="Q1809" s="53"/>
      <c r="R1809" s="53"/>
      <c r="S1809" s="89"/>
    </row>
    <row r="1810" spans="2:19" ht="15" customHeight="1" x14ac:dyDescent="0.2">
      <c r="B1810" s="143"/>
      <c r="C1810" s="100" t="str">
        <f>IFERROR(IF(VLOOKUP(B1810,'Job Openings'!$B$5:$I$1005,2,FALSE)=0,"",VLOOKUP(B1810,'Job Openings'!$B$5:$I$1005,2,FALSE)),"")</f>
        <v/>
      </c>
      <c r="D1810" s="100" t="str">
        <f>IFERROR(IF(VLOOKUP(B1810,'Job Openings'!$B$5:$I$1005,3,FALSE)=0,"",VLOOKUP(B1810,'Job Openings'!$B$5:$I$1005,3,FALSE)),"")</f>
        <v/>
      </c>
      <c r="E1810" s="100" t="str">
        <f>IFERROR(IF(VLOOKUP(B1810,'Job Openings'!$B$5:$I$1005,5,FALSE)=0,"",VLOOKUP(B1810,'Job Openings'!$B$5:$I$1005,5,FALSE)),"")</f>
        <v/>
      </c>
      <c r="F1810" s="53"/>
      <c r="G1810" s="53"/>
      <c r="H1810" s="54"/>
      <c r="I1810" s="53"/>
      <c r="J1810" s="53"/>
      <c r="K1810" s="53"/>
      <c r="L1810" s="53"/>
      <c r="M1810" s="53"/>
      <c r="N1810" s="144"/>
      <c r="O1810" s="141"/>
      <c r="P1810" s="53"/>
      <c r="Q1810" s="53"/>
      <c r="R1810" s="53"/>
      <c r="S1810" s="89"/>
    </row>
    <row r="1811" spans="2:19" ht="15" customHeight="1" x14ac:dyDescent="0.2">
      <c r="B1811" s="143"/>
      <c r="C1811" s="100" t="str">
        <f>IFERROR(IF(VLOOKUP(B1811,'Job Openings'!$B$5:$I$1005,2,FALSE)=0,"",VLOOKUP(B1811,'Job Openings'!$B$5:$I$1005,2,FALSE)),"")</f>
        <v/>
      </c>
      <c r="D1811" s="100" t="str">
        <f>IFERROR(IF(VLOOKUP(B1811,'Job Openings'!$B$5:$I$1005,3,FALSE)=0,"",VLOOKUP(B1811,'Job Openings'!$B$5:$I$1005,3,FALSE)),"")</f>
        <v/>
      </c>
      <c r="E1811" s="100" t="str">
        <f>IFERROR(IF(VLOOKUP(B1811,'Job Openings'!$B$5:$I$1005,5,FALSE)=0,"",VLOOKUP(B1811,'Job Openings'!$B$5:$I$1005,5,FALSE)),"")</f>
        <v/>
      </c>
      <c r="F1811" s="53"/>
      <c r="G1811" s="53"/>
      <c r="H1811" s="54"/>
      <c r="I1811" s="53"/>
      <c r="J1811" s="53"/>
      <c r="K1811" s="53"/>
      <c r="L1811" s="53"/>
      <c r="M1811" s="53"/>
      <c r="N1811" s="144"/>
      <c r="O1811" s="141"/>
      <c r="P1811" s="53"/>
      <c r="Q1811" s="53"/>
      <c r="R1811" s="53"/>
      <c r="S1811" s="89"/>
    </row>
    <row r="1812" spans="2:19" ht="15" customHeight="1" x14ac:dyDescent="0.2">
      <c r="B1812" s="143"/>
      <c r="C1812" s="100" t="str">
        <f>IFERROR(IF(VLOOKUP(B1812,'Job Openings'!$B$5:$I$1005,2,FALSE)=0,"",VLOOKUP(B1812,'Job Openings'!$B$5:$I$1005,2,FALSE)),"")</f>
        <v/>
      </c>
      <c r="D1812" s="100" t="str">
        <f>IFERROR(IF(VLOOKUP(B1812,'Job Openings'!$B$5:$I$1005,3,FALSE)=0,"",VLOOKUP(B1812,'Job Openings'!$B$5:$I$1005,3,FALSE)),"")</f>
        <v/>
      </c>
      <c r="E1812" s="100" t="str">
        <f>IFERROR(IF(VLOOKUP(B1812,'Job Openings'!$B$5:$I$1005,5,FALSE)=0,"",VLOOKUP(B1812,'Job Openings'!$B$5:$I$1005,5,FALSE)),"")</f>
        <v/>
      </c>
      <c r="F1812" s="53"/>
      <c r="G1812" s="53"/>
      <c r="H1812" s="54"/>
      <c r="I1812" s="53"/>
      <c r="J1812" s="53"/>
      <c r="K1812" s="53"/>
      <c r="L1812" s="53"/>
      <c r="M1812" s="53"/>
      <c r="N1812" s="144"/>
      <c r="O1812" s="141"/>
      <c r="P1812" s="53"/>
      <c r="Q1812" s="53"/>
      <c r="R1812" s="53"/>
      <c r="S1812" s="89"/>
    </row>
    <row r="1813" spans="2:19" ht="15" customHeight="1" x14ac:dyDescent="0.2">
      <c r="B1813" s="143"/>
      <c r="C1813" s="100" t="str">
        <f>IFERROR(IF(VLOOKUP(B1813,'Job Openings'!$B$5:$I$1005,2,FALSE)=0,"",VLOOKUP(B1813,'Job Openings'!$B$5:$I$1005,2,FALSE)),"")</f>
        <v/>
      </c>
      <c r="D1813" s="100" t="str">
        <f>IFERROR(IF(VLOOKUP(B1813,'Job Openings'!$B$5:$I$1005,3,FALSE)=0,"",VLOOKUP(B1813,'Job Openings'!$B$5:$I$1005,3,FALSE)),"")</f>
        <v/>
      </c>
      <c r="E1813" s="100" t="str">
        <f>IFERROR(IF(VLOOKUP(B1813,'Job Openings'!$B$5:$I$1005,5,FALSE)=0,"",VLOOKUP(B1813,'Job Openings'!$B$5:$I$1005,5,FALSE)),"")</f>
        <v/>
      </c>
      <c r="F1813" s="53"/>
      <c r="G1813" s="53"/>
      <c r="H1813" s="54"/>
      <c r="I1813" s="53"/>
      <c r="J1813" s="53"/>
      <c r="K1813" s="53"/>
      <c r="L1813" s="53"/>
      <c r="M1813" s="53"/>
      <c r="N1813" s="144"/>
      <c r="O1813" s="141"/>
      <c r="P1813" s="53"/>
      <c r="Q1813" s="53"/>
      <c r="R1813" s="53"/>
      <c r="S1813" s="89"/>
    </row>
    <row r="1814" spans="2:19" ht="15" customHeight="1" x14ac:dyDescent="0.2">
      <c r="B1814" s="143"/>
      <c r="C1814" s="100" t="str">
        <f>IFERROR(IF(VLOOKUP(B1814,'Job Openings'!$B$5:$I$1005,2,FALSE)=0,"",VLOOKUP(B1814,'Job Openings'!$B$5:$I$1005,2,FALSE)),"")</f>
        <v/>
      </c>
      <c r="D1814" s="100" t="str">
        <f>IFERROR(IF(VLOOKUP(B1814,'Job Openings'!$B$5:$I$1005,3,FALSE)=0,"",VLOOKUP(B1814,'Job Openings'!$B$5:$I$1005,3,FALSE)),"")</f>
        <v/>
      </c>
      <c r="E1814" s="100" t="str">
        <f>IFERROR(IF(VLOOKUP(B1814,'Job Openings'!$B$5:$I$1005,5,FALSE)=0,"",VLOOKUP(B1814,'Job Openings'!$B$5:$I$1005,5,FALSE)),"")</f>
        <v/>
      </c>
      <c r="F1814" s="53"/>
      <c r="G1814" s="53"/>
      <c r="H1814" s="54"/>
      <c r="I1814" s="53"/>
      <c r="J1814" s="53"/>
      <c r="K1814" s="53"/>
      <c r="L1814" s="53"/>
      <c r="M1814" s="53"/>
      <c r="N1814" s="144"/>
      <c r="O1814" s="141"/>
      <c r="P1814" s="53"/>
      <c r="Q1814" s="53"/>
      <c r="R1814" s="53"/>
      <c r="S1814" s="89"/>
    </row>
    <row r="1815" spans="2:19" ht="15" customHeight="1" x14ac:dyDescent="0.2">
      <c r="B1815" s="143"/>
      <c r="C1815" s="100" t="str">
        <f>IFERROR(IF(VLOOKUP(B1815,'Job Openings'!$B$5:$I$1005,2,FALSE)=0,"",VLOOKUP(B1815,'Job Openings'!$B$5:$I$1005,2,FALSE)),"")</f>
        <v/>
      </c>
      <c r="D1815" s="100" t="str">
        <f>IFERROR(IF(VLOOKUP(B1815,'Job Openings'!$B$5:$I$1005,3,FALSE)=0,"",VLOOKUP(B1815,'Job Openings'!$B$5:$I$1005,3,FALSE)),"")</f>
        <v/>
      </c>
      <c r="E1815" s="100" t="str">
        <f>IFERROR(IF(VLOOKUP(B1815,'Job Openings'!$B$5:$I$1005,5,FALSE)=0,"",VLOOKUP(B1815,'Job Openings'!$B$5:$I$1005,5,FALSE)),"")</f>
        <v/>
      </c>
      <c r="F1815" s="53"/>
      <c r="G1815" s="53"/>
      <c r="H1815" s="54"/>
      <c r="I1815" s="53"/>
      <c r="J1815" s="53"/>
      <c r="K1815" s="53"/>
      <c r="L1815" s="53"/>
      <c r="M1815" s="53"/>
      <c r="N1815" s="144"/>
      <c r="O1815" s="141"/>
      <c r="P1815" s="53"/>
      <c r="Q1815" s="53"/>
      <c r="R1815" s="53"/>
      <c r="S1815" s="89"/>
    </row>
    <row r="1816" spans="2:19" ht="15" customHeight="1" x14ac:dyDescent="0.2">
      <c r="B1816" s="143"/>
      <c r="C1816" s="100" t="str">
        <f>IFERROR(IF(VLOOKUP(B1816,'Job Openings'!$B$5:$I$1005,2,FALSE)=0,"",VLOOKUP(B1816,'Job Openings'!$B$5:$I$1005,2,FALSE)),"")</f>
        <v/>
      </c>
      <c r="D1816" s="100" t="str">
        <f>IFERROR(IF(VLOOKUP(B1816,'Job Openings'!$B$5:$I$1005,3,FALSE)=0,"",VLOOKUP(B1816,'Job Openings'!$B$5:$I$1005,3,FALSE)),"")</f>
        <v/>
      </c>
      <c r="E1816" s="100" t="str">
        <f>IFERROR(IF(VLOOKUP(B1816,'Job Openings'!$B$5:$I$1005,5,FALSE)=0,"",VLOOKUP(B1816,'Job Openings'!$B$5:$I$1005,5,FALSE)),"")</f>
        <v/>
      </c>
      <c r="F1816" s="53"/>
      <c r="G1816" s="53"/>
      <c r="H1816" s="54"/>
      <c r="I1816" s="53"/>
      <c r="J1816" s="53"/>
      <c r="K1816" s="53"/>
      <c r="L1816" s="53"/>
      <c r="M1816" s="53"/>
      <c r="N1816" s="144"/>
      <c r="O1816" s="141"/>
      <c r="P1816" s="53"/>
      <c r="Q1816" s="53"/>
      <c r="R1816" s="53"/>
      <c r="S1816" s="89"/>
    </row>
    <row r="1817" spans="2:19" ht="15" customHeight="1" x14ac:dyDescent="0.2">
      <c r="B1817" s="143"/>
      <c r="C1817" s="100" t="str">
        <f>IFERROR(IF(VLOOKUP(B1817,'Job Openings'!$B$5:$I$1005,2,FALSE)=0,"",VLOOKUP(B1817,'Job Openings'!$B$5:$I$1005,2,FALSE)),"")</f>
        <v/>
      </c>
      <c r="D1817" s="100" t="str">
        <f>IFERROR(IF(VLOOKUP(B1817,'Job Openings'!$B$5:$I$1005,3,FALSE)=0,"",VLOOKUP(B1817,'Job Openings'!$B$5:$I$1005,3,FALSE)),"")</f>
        <v/>
      </c>
      <c r="E1817" s="100" t="str">
        <f>IFERROR(IF(VLOOKUP(B1817,'Job Openings'!$B$5:$I$1005,5,FALSE)=0,"",VLOOKUP(B1817,'Job Openings'!$B$5:$I$1005,5,FALSE)),"")</f>
        <v/>
      </c>
      <c r="F1817" s="53"/>
      <c r="G1817" s="53"/>
      <c r="H1817" s="54"/>
      <c r="I1817" s="53"/>
      <c r="J1817" s="53"/>
      <c r="K1817" s="53"/>
      <c r="L1817" s="53"/>
      <c r="M1817" s="53"/>
      <c r="N1817" s="144"/>
      <c r="O1817" s="141"/>
      <c r="P1817" s="53"/>
      <c r="Q1817" s="53"/>
      <c r="R1817" s="53"/>
      <c r="S1817" s="89"/>
    </row>
    <row r="1818" spans="2:19" ht="15" customHeight="1" x14ac:dyDescent="0.2">
      <c r="B1818" s="143"/>
      <c r="C1818" s="100" t="str">
        <f>IFERROR(IF(VLOOKUP(B1818,'Job Openings'!$B$5:$I$1005,2,FALSE)=0,"",VLOOKUP(B1818,'Job Openings'!$B$5:$I$1005,2,FALSE)),"")</f>
        <v/>
      </c>
      <c r="D1818" s="100" t="str">
        <f>IFERROR(IF(VLOOKUP(B1818,'Job Openings'!$B$5:$I$1005,3,FALSE)=0,"",VLOOKUP(B1818,'Job Openings'!$B$5:$I$1005,3,FALSE)),"")</f>
        <v/>
      </c>
      <c r="E1818" s="100" t="str">
        <f>IFERROR(IF(VLOOKUP(B1818,'Job Openings'!$B$5:$I$1005,5,FALSE)=0,"",VLOOKUP(B1818,'Job Openings'!$B$5:$I$1005,5,FALSE)),"")</f>
        <v/>
      </c>
      <c r="F1818" s="53"/>
      <c r="G1818" s="53"/>
      <c r="H1818" s="54"/>
      <c r="I1818" s="53"/>
      <c r="J1818" s="53"/>
      <c r="K1818" s="53"/>
      <c r="L1818" s="53"/>
      <c r="M1818" s="53"/>
      <c r="N1818" s="144"/>
      <c r="O1818" s="141"/>
      <c r="P1818" s="53"/>
      <c r="Q1818" s="53"/>
      <c r="R1818" s="53"/>
      <c r="S1818" s="89"/>
    </row>
    <row r="1819" spans="2:19" ht="15" customHeight="1" x14ac:dyDescent="0.2">
      <c r="B1819" s="143"/>
      <c r="C1819" s="100" t="str">
        <f>IFERROR(IF(VLOOKUP(B1819,'Job Openings'!$B$5:$I$1005,2,FALSE)=0,"",VLOOKUP(B1819,'Job Openings'!$B$5:$I$1005,2,FALSE)),"")</f>
        <v/>
      </c>
      <c r="D1819" s="100" t="str">
        <f>IFERROR(IF(VLOOKUP(B1819,'Job Openings'!$B$5:$I$1005,3,FALSE)=0,"",VLOOKUP(B1819,'Job Openings'!$B$5:$I$1005,3,FALSE)),"")</f>
        <v/>
      </c>
      <c r="E1819" s="100" t="str">
        <f>IFERROR(IF(VLOOKUP(B1819,'Job Openings'!$B$5:$I$1005,5,FALSE)=0,"",VLOOKUP(B1819,'Job Openings'!$B$5:$I$1005,5,FALSE)),"")</f>
        <v/>
      </c>
      <c r="F1819" s="53"/>
      <c r="G1819" s="53"/>
      <c r="H1819" s="54"/>
      <c r="I1819" s="53"/>
      <c r="J1819" s="53"/>
      <c r="K1819" s="53"/>
      <c r="L1819" s="53"/>
      <c r="M1819" s="53"/>
      <c r="N1819" s="144"/>
      <c r="O1819" s="141"/>
      <c r="P1819" s="53"/>
      <c r="Q1819" s="53"/>
      <c r="R1819" s="53"/>
      <c r="S1819" s="89"/>
    </row>
    <row r="1820" spans="2:19" ht="15" customHeight="1" x14ac:dyDescent="0.2">
      <c r="B1820" s="143"/>
      <c r="C1820" s="100" t="str">
        <f>IFERROR(IF(VLOOKUP(B1820,'Job Openings'!$B$5:$I$1005,2,FALSE)=0,"",VLOOKUP(B1820,'Job Openings'!$B$5:$I$1005,2,FALSE)),"")</f>
        <v/>
      </c>
      <c r="D1820" s="100" t="str">
        <f>IFERROR(IF(VLOOKUP(B1820,'Job Openings'!$B$5:$I$1005,3,FALSE)=0,"",VLOOKUP(B1820,'Job Openings'!$B$5:$I$1005,3,FALSE)),"")</f>
        <v/>
      </c>
      <c r="E1820" s="100" t="str">
        <f>IFERROR(IF(VLOOKUP(B1820,'Job Openings'!$B$5:$I$1005,5,FALSE)=0,"",VLOOKUP(B1820,'Job Openings'!$B$5:$I$1005,5,FALSE)),"")</f>
        <v/>
      </c>
      <c r="F1820" s="53"/>
      <c r="G1820" s="53"/>
      <c r="H1820" s="54"/>
      <c r="I1820" s="53"/>
      <c r="J1820" s="53"/>
      <c r="K1820" s="53"/>
      <c r="L1820" s="53"/>
      <c r="M1820" s="53"/>
      <c r="N1820" s="144"/>
      <c r="O1820" s="141"/>
      <c r="P1820" s="53"/>
      <c r="Q1820" s="53"/>
      <c r="R1820" s="53"/>
      <c r="S1820" s="89"/>
    </row>
    <row r="1821" spans="2:19" ht="15" customHeight="1" x14ac:dyDescent="0.2">
      <c r="B1821" s="143"/>
      <c r="C1821" s="100" t="str">
        <f>IFERROR(IF(VLOOKUP(B1821,'Job Openings'!$B$5:$I$1005,2,FALSE)=0,"",VLOOKUP(B1821,'Job Openings'!$B$5:$I$1005,2,FALSE)),"")</f>
        <v/>
      </c>
      <c r="D1821" s="100" t="str">
        <f>IFERROR(IF(VLOOKUP(B1821,'Job Openings'!$B$5:$I$1005,3,FALSE)=0,"",VLOOKUP(B1821,'Job Openings'!$B$5:$I$1005,3,FALSE)),"")</f>
        <v/>
      </c>
      <c r="E1821" s="100" t="str">
        <f>IFERROR(IF(VLOOKUP(B1821,'Job Openings'!$B$5:$I$1005,5,FALSE)=0,"",VLOOKUP(B1821,'Job Openings'!$B$5:$I$1005,5,FALSE)),"")</f>
        <v/>
      </c>
      <c r="F1821" s="53"/>
      <c r="G1821" s="53"/>
      <c r="H1821" s="54"/>
      <c r="I1821" s="53"/>
      <c r="J1821" s="53"/>
      <c r="K1821" s="53"/>
      <c r="L1821" s="53"/>
      <c r="M1821" s="53"/>
      <c r="N1821" s="144"/>
      <c r="O1821" s="141"/>
      <c r="P1821" s="53"/>
      <c r="Q1821" s="53"/>
      <c r="R1821" s="53"/>
      <c r="S1821" s="89"/>
    </row>
    <row r="1822" spans="2:19" ht="15" customHeight="1" x14ac:dyDescent="0.2">
      <c r="B1822" s="143"/>
      <c r="C1822" s="100" t="str">
        <f>IFERROR(IF(VLOOKUP(B1822,'Job Openings'!$B$5:$I$1005,2,FALSE)=0,"",VLOOKUP(B1822,'Job Openings'!$B$5:$I$1005,2,FALSE)),"")</f>
        <v/>
      </c>
      <c r="D1822" s="100" t="str">
        <f>IFERROR(IF(VLOOKUP(B1822,'Job Openings'!$B$5:$I$1005,3,FALSE)=0,"",VLOOKUP(B1822,'Job Openings'!$B$5:$I$1005,3,FALSE)),"")</f>
        <v/>
      </c>
      <c r="E1822" s="100" t="str">
        <f>IFERROR(IF(VLOOKUP(B1822,'Job Openings'!$B$5:$I$1005,5,FALSE)=0,"",VLOOKUP(B1822,'Job Openings'!$B$5:$I$1005,5,FALSE)),"")</f>
        <v/>
      </c>
      <c r="F1822" s="53"/>
      <c r="G1822" s="53"/>
      <c r="H1822" s="54"/>
      <c r="I1822" s="53"/>
      <c r="J1822" s="53"/>
      <c r="K1822" s="53"/>
      <c r="L1822" s="53"/>
      <c r="M1822" s="53"/>
      <c r="N1822" s="144"/>
      <c r="O1822" s="141"/>
      <c r="P1822" s="53"/>
      <c r="Q1822" s="53"/>
      <c r="R1822" s="53"/>
      <c r="S1822" s="89"/>
    </row>
    <row r="1823" spans="2:19" ht="15" customHeight="1" x14ac:dyDescent="0.2">
      <c r="B1823" s="143"/>
      <c r="C1823" s="100" t="str">
        <f>IFERROR(IF(VLOOKUP(B1823,'Job Openings'!$B$5:$I$1005,2,FALSE)=0,"",VLOOKUP(B1823,'Job Openings'!$B$5:$I$1005,2,FALSE)),"")</f>
        <v/>
      </c>
      <c r="D1823" s="100" t="str">
        <f>IFERROR(IF(VLOOKUP(B1823,'Job Openings'!$B$5:$I$1005,3,FALSE)=0,"",VLOOKUP(B1823,'Job Openings'!$B$5:$I$1005,3,FALSE)),"")</f>
        <v/>
      </c>
      <c r="E1823" s="100" t="str">
        <f>IFERROR(IF(VLOOKUP(B1823,'Job Openings'!$B$5:$I$1005,5,FALSE)=0,"",VLOOKUP(B1823,'Job Openings'!$B$5:$I$1005,5,FALSE)),"")</f>
        <v/>
      </c>
      <c r="F1823" s="53"/>
      <c r="G1823" s="53"/>
      <c r="H1823" s="54"/>
      <c r="I1823" s="53"/>
      <c r="J1823" s="53"/>
      <c r="K1823" s="53"/>
      <c r="L1823" s="53"/>
      <c r="M1823" s="53"/>
      <c r="N1823" s="144"/>
      <c r="O1823" s="141"/>
      <c r="P1823" s="53"/>
      <c r="Q1823" s="53"/>
      <c r="R1823" s="53"/>
      <c r="S1823" s="89"/>
    </row>
    <row r="1824" spans="2:19" ht="15" customHeight="1" x14ac:dyDescent="0.2">
      <c r="B1824" s="143"/>
      <c r="C1824" s="100" t="str">
        <f>IFERROR(IF(VLOOKUP(B1824,'Job Openings'!$B$5:$I$1005,2,FALSE)=0,"",VLOOKUP(B1824,'Job Openings'!$B$5:$I$1005,2,FALSE)),"")</f>
        <v/>
      </c>
      <c r="D1824" s="100" t="str">
        <f>IFERROR(IF(VLOOKUP(B1824,'Job Openings'!$B$5:$I$1005,3,FALSE)=0,"",VLOOKUP(B1824,'Job Openings'!$B$5:$I$1005,3,FALSE)),"")</f>
        <v/>
      </c>
      <c r="E1824" s="100" t="str">
        <f>IFERROR(IF(VLOOKUP(B1824,'Job Openings'!$B$5:$I$1005,5,FALSE)=0,"",VLOOKUP(B1824,'Job Openings'!$B$5:$I$1005,5,FALSE)),"")</f>
        <v/>
      </c>
      <c r="F1824" s="53"/>
      <c r="G1824" s="53"/>
      <c r="H1824" s="54"/>
      <c r="I1824" s="53"/>
      <c r="J1824" s="53"/>
      <c r="K1824" s="53"/>
      <c r="L1824" s="53"/>
      <c r="M1824" s="53"/>
      <c r="N1824" s="144"/>
      <c r="O1824" s="141"/>
      <c r="P1824" s="53"/>
      <c r="Q1824" s="53"/>
      <c r="R1824" s="53"/>
      <c r="S1824" s="89"/>
    </row>
    <row r="1825" spans="2:19" ht="15" customHeight="1" x14ac:dyDescent="0.2">
      <c r="B1825" s="143"/>
      <c r="C1825" s="100" t="str">
        <f>IFERROR(IF(VLOOKUP(B1825,'Job Openings'!$B$5:$I$1005,2,FALSE)=0,"",VLOOKUP(B1825,'Job Openings'!$B$5:$I$1005,2,FALSE)),"")</f>
        <v/>
      </c>
      <c r="D1825" s="100" t="str">
        <f>IFERROR(IF(VLOOKUP(B1825,'Job Openings'!$B$5:$I$1005,3,FALSE)=0,"",VLOOKUP(B1825,'Job Openings'!$B$5:$I$1005,3,FALSE)),"")</f>
        <v/>
      </c>
      <c r="E1825" s="100" t="str">
        <f>IFERROR(IF(VLOOKUP(B1825,'Job Openings'!$B$5:$I$1005,5,FALSE)=0,"",VLOOKUP(B1825,'Job Openings'!$B$5:$I$1005,5,FALSE)),"")</f>
        <v/>
      </c>
      <c r="F1825" s="53"/>
      <c r="G1825" s="53"/>
      <c r="H1825" s="54"/>
      <c r="I1825" s="53"/>
      <c r="J1825" s="53"/>
      <c r="K1825" s="53"/>
      <c r="L1825" s="53"/>
      <c r="M1825" s="53"/>
      <c r="N1825" s="144"/>
      <c r="O1825" s="141"/>
      <c r="P1825" s="53"/>
      <c r="Q1825" s="53"/>
      <c r="R1825" s="53"/>
      <c r="S1825" s="89"/>
    </row>
    <row r="1826" spans="2:19" ht="15" customHeight="1" x14ac:dyDescent="0.2">
      <c r="B1826" s="143"/>
      <c r="C1826" s="100" t="str">
        <f>IFERROR(IF(VLOOKUP(B1826,'Job Openings'!$B$5:$I$1005,2,FALSE)=0,"",VLOOKUP(B1826,'Job Openings'!$B$5:$I$1005,2,FALSE)),"")</f>
        <v/>
      </c>
      <c r="D1826" s="100" t="str">
        <f>IFERROR(IF(VLOOKUP(B1826,'Job Openings'!$B$5:$I$1005,3,FALSE)=0,"",VLOOKUP(B1826,'Job Openings'!$B$5:$I$1005,3,FALSE)),"")</f>
        <v/>
      </c>
      <c r="E1826" s="100" t="str">
        <f>IFERROR(IF(VLOOKUP(B1826,'Job Openings'!$B$5:$I$1005,5,FALSE)=0,"",VLOOKUP(B1826,'Job Openings'!$B$5:$I$1005,5,FALSE)),"")</f>
        <v/>
      </c>
      <c r="F1826" s="53"/>
      <c r="G1826" s="53"/>
      <c r="H1826" s="54"/>
      <c r="I1826" s="53"/>
      <c r="J1826" s="53"/>
      <c r="K1826" s="53"/>
      <c r="L1826" s="53"/>
      <c r="M1826" s="53"/>
      <c r="N1826" s="144"/>
      <c r="O1826" s="141"/>
      <c r="P1826" s="53"/>
      <c r="Q1826" s="53"/>
      <c r="R1826" s="53"/>
      <c r="S1826" s="89"/>
    </row>
    <row r="1827" spans="2:19" ht="15" customHeight="1" x14ac:dyDescent="0.2">
      <c r="B1827" s="143"/>
      <c r="C1827" s="100" t="str">
        <f>IFERROR(IF(VLOOKUP(B1827,'Job Openings'!$B$5:$I$1005,2,FALSE)=0,"",VLOOKUP(B1827,'Job Openings'!$B$5:$I$1005,2,FALSE)),"")</f>
        <v/>
      </c>
      <c r="D1827" s="100" t="str">
        <f>IFERROR(IF(VLOOKUP(B1827,'Job Openings'!$B$5:$I$1005,3,FALSE)=0,"",VLOOKUP(B1827,'Job Openings'!$B$5:$I$1005,3,FALSE)),"")</f>
        <v/>
      </c>
      <c r="E1827" s="100" t="str">
        <f>IFERROR(IF(VLOOKUP(B1827,'Job Openings'!$B$5:$I$1005,5,FALSE)=0,"",VLOOKUP(B1827,'Job Openings'!$B$5:$I$1005,5,FALSE)),"")</f>
        <v/>
      </c>
      <c r="F1827" s="53"/>
      <c r="G1827" s="53"/>
      <c r="H1827" s="54"/>
      <c r="I1827" s="53"/>
      <c r="J1827" s="53"/>
      <c r="K1827" s="53"/>
      <c r="L1827" s="53"/>
      <c r="M1827" s="53"/>
      <c r="N1827" s="144"/>
      <c r="O1827" s="141"/>
      <c r="P1827" s="53"/>
      <c r="Q1827" s="53"/>
      <c r="R1827" s="53"/>
      <c r="S1827" s="89"/>
    </row>
    <row r="1828" spans="2:19" ht="15" customHeight="1" x14ac:dyDescent="0.2">
      <c r="B1828" s="143"/>
      <c r="C1828" s="100" t="str">
        <f>IFERROR(IF(VLOOKUP(B1828,'Job Openings'!$B$5:$I$1005,2,FALSE)=0,"",VLOOKUP(B1828,'Job Openings'!$B$5:$I$1005,2,FALSE)),"")</f>
        <v/>
      </c>
      <c r="D1828" s="100" t="str">
        <f>IFERROR(IF(VLOOKUP(B1828,'Job Openings'!$B$5:$I$1005,3,FALSE)=0,"",VLOOKUP(B1828,'Job Openings'!$B$5:$I$1005,3,FALSE)),"")</f>
        <v/>
      </c>
      <c r="E1828" s="100" t="str">
        <f>IFERROR(IF(VLOOKUP(B1828,'Job Openings'!$B$5:$I$1005,5,FALSE)=0,"",VLOOKUP(B1828,'Job Openings'!$B$5:$I$1005,5,FALSE)),"")</f>
        <v/>
      </c>
      <c r="F1828" s="53"/>
      <c r="G1828" s="53"/>
      <c r="H1828" s="54"/>
      <c r="I1828" s="53"/>
      <c r="J1828" s="53"/>
      <c r="K1828" s="53"/>
      <c r="L1828" s="53"/>
      <c r="M1828" s="53"/>
      <c r="N1828" s="144"/>
      <c r="O1828" s="141"/>
      <c r="P1828" s="53"/>
      <c r="Q1828" s="53"/>
      <c r="R1828" s="53"/>
      <c r="S1828" s="89"/>
    </row>
    <row r="1829" spans="2:19" ht="15" customHeight="1" x14ac:dyDescent="0.2">
      <c r="B1829" s="143"/>
      <c r="C1829" s="100" t="str">
        <f>IFERROR(IF(VLOOKUP(B1829,'Job Openings'!$B$5:$I$1005,2,FALSE)=0,"",VLOOKUP(B1829,'Job Openings'!$B$5:$I$1005,2,FALSE)),"")</f>
        <v/>
      </c>
      <c r="D1829" s="100" t="str">
        <f>IFERROR(IF(VLOOKUP(B1829,'Job Openings'!$B$5:$I$1005,3,FALSE)=0,"",VLOOKUP(B1829,'Job Openings'!$B$5:$I$1005,3,FALSE)),"")</f>
        <v/>
      </c>
      <c r="E1829" s="100" t="str">
        <f>IFERROR(IF(VLOOKUP(B1829,'Job Openings'!$B$5:$I$1005,5,FALSE)=0,"",VLOOKUP(B1829,'Job Openings'!$B$5:$I$1005,5,FALSE)),"")</f>
        <v/>
      </c>
      <c r="F1829" s="53"/>
      <c r="G1829" s="53"/>
      <c r="H1829" s="54"/>
      <c r="I1829" s="53"/>
      <c r="J1829" s="53"/>
      <c r="K1829" s="53"/>
      <c r="L1829" s="53"/>
      <c r="M1829" s="53"/>
      <c r="N1829" s="144"/>
      <c r="O1829" s="141"/>
      <c r="P1829" s="53"/>
      <c r="Q1829" s="53"/>
      <c r="R1829" s="53"/>
      <c r="S1829" s="89"/>
    </row>
    <row r="1830" spans="2:19" ht="15" customHeight="1" x14ac:dyDescent="0.2">
      <c r="B1830" s="143"/>
      <c r="C1830" s="100" t="str">
        <f>IFERROR(IF(VLOOKUP(B1830,'Job Openings'!$B$5:$I$1005,2,FALSE)=0,"",VLOOKUP(B1830,'Job Openings'!$B$5:$I$1005,2,FALSE)),"")</f>
        <v/>
      </c>
      <c r="D1830" s="100" t="str">
        <f>IFERROR(IF(VLOOKUP(B1830,'Job Openings'!$B$5:$I$1005,3,FALSE)=0,"",VLOOKUP(B1830,'Job Openings'!$B$5:$I$1005,3,FALSE)),"")</f>
        <v/>
      </c>
      <c r="E1830" s="100" t="str">
        <f>IFERROR(IF(VLOOKUP(B1830,'Job Openings'!$B$5:$I$1005,5,FALSE)=0,"",VLOOKUP(B1830,'Job Openings'!$B$5:$I$1005,5,FALSE)),"")</f>
        <v/>
      </c>
      <c r="F1830" s="53"/>
      <c r="G1830" s="53"/>
      <c r="H1830" s="54"/>
      <c r="I1830" s="53"/>
      <c r="J1830" s="53"/>
      <c r="K1830" s="53"/>
      <c r="L1830" s="53"/>
      <c r="M1830" s="53"/>
      <c r="N1830" s="144"/>
      <c r="O1830" s="141"/>
      <c r="P1830" s="53"/>
      <c r="Q1830" s="53"/>
      <c r="R1830" s="53"/>
      <c r="S1830" s="89"/>
    </row>
    <row r="1831" spans="2:19" ht="15" customHeight="1" x14ac:dyDescent="0.2">
      <c r="B1831" s="143"/>
      <c r="C1831" s="100" t="str">
        <f>IFERROR(IF(VLOOKUP(B1831,'Job Openings'!$B$5:$I$1005,2,FALSE)=0,"",VLOOKUP(B1831,'Job Openings'!$B$5:$I$1005,2,FALSE)),"")</f>
        <v/>
      </c>
      <c r="D1831" s="100" t="str">
        <f>IFERROR(IF(VLOOKUP(B1831,'Job Openings'!$B$5:$I$1005,3,FALSE)=0,"",VLOOKUP(B1831,'Job Openings'!$B$5:$I$1005,3,FALSE)),"")</f>
        <v/>
      </c>
      <c r="E1831" s="100" t="str">
        <f>IFERROR(IF(VLOOKUP(B1831,'Job Openings'!$B$5:$I$1005,5,FALSE)=0,"",VLOOKUP(B1831,'Job Openings'!$B$5:$I$1005,5,FALSE)),"")</f>
        <v/>
      </c>
      <c r="F1831" s="53"/>
      <c r="G1831" s="53"/>
      <c r="H1831" s="54"/>
      <c r="I1831" s="53"/>
      <c r="J1831" s="53"/>
      <c r="K1831" s="53"/>
      <c r="L1831" s="53"/>
      <c r="M1831" s="53"/>
      <c r="N1831" s="144"/>
      <c r="O1831" s="141"/>
      <c r="P1831" s="53"/>
      <c r="Q1831" s="53"/>
      <c r="R1831" s="53"/>
      <c r="S1831" s="89"/>
    </row>
    <row r="1832" spans="2:19" ht="15" customHeight="1" x14ac:dyDescent="0.2">
      <c r="B1832" s="143"/>
      <c r="C1832" s="100" t="str">
        <f>IFERROR(IF(VLOOKUP(B1832,'Job Openings'!$B$5:$I$1005,2,FALSE)=0,"",VLOOKUP(B1832,'Job Openings'!$B$5:$I$1005,2,FALSE)),"")</f>
        <v/>
      </c>
      <c r="D1832" s="100" t="str">
        <f>IFERROR(IF(VLOOKUP(B1832,'Job Openings'!$B$5:$I$1005,3,FALSE)=0,"",VLOOKUP(B1832,'Job Openings'!$B$5:$I$1005,3,FALSE)),"")</f>
        <v/>
      </c>
      <c r="E1832" s="100" t="str">
        <f>IFERROR(IF(VLOOKUP(B1832,'Job Openings'!$B$5:$I$1005,5,FALSE)=0,"",VLOOKUP(B1832,'Job Openings'!$B$5:$I$1005,5,FALSE)),"")</f>
        <v/>
      </c>
      <c r="F1832" s="53"/>
      <c r="G1832" s="53"/>
      <c r="H1832" s="54"/>
      <c r="I1832" s="53"/>
      <c r="J1832" s="53"/>
      <c r="K1832" s="53"/>
      <c r="L1832" s="53"/>
      <c r="M1832" s="53"/>
      <c r="N1832" s="144"/>
      <c r="O1832" s="141"/>
      <c r="P1832" s="53"/>
      <c r="Q1832" s="53"/>
      <c r="R1832" s="53"/>
      <c r="S1832" s="89"/>
    </row>
    <row r="1833" spans="2:19" ht="15" customHeight="1" x14ac:dyDescent="0.2">
      <c r="B1833" s="143"/>
      <c r="C1833" s="100" t="str">
        <f>IFERROR(IF(VLOOKUP(B1833,'Job Openings'!$B$5:$I$1005,2,FALSE)=0,"",VLOOKUP(B1833,'Job Openings'!$B$5:$I$1005,2,FALSE)),"")</f>
        <v/>
      </c>
      <c r="D1833" s="100" t="str">
        <f>IFERROR(IF(VLOOKUP(B1833,'Job Openings'!$B$5:$I$1005,3,FALSE)=0,"",VLOOKUP(B1833,'Job Openings'!$B$5:$I$1005,3,FALSE)),"")</f>
        <v/>
      </c>
      <c r="E1833" s="100" t="str">
        <f>IFERROR(IF(VLOOKUP(B1833,'Job Openings'!$B$5:$I$1005,5,FALSE)=0,"",VLOOKUP(B1833,'Job Openings'!$B$5:$I$1005,5,FALSE)),"")</f>
        <v/>
      </c>
      <c r="F1833" s="53"/>
      <c r="G1833" s="53"/>
      <c r="H1833" s="54"/>
      <c r="I1833" s="53"/>
      <c r="J1833" s="53"/>
      <c r="K1833" s="53"/>
      <c r="L1833" s="53"/>
      <c r="M1833" s="53"/>
      <c r="N1833" s="144"/>
      <c r="O1833" s="141"/>
      <c r="P1833" s="53"/>
      <c r="Q1833" s="53"/>
      <c r="R1833" s="53"/>
      <c r="S1833" s="89"/>
    </row>
    <row r="1834" spans="2:19" ht="15" customHeight="1" x14ac:dyDescent="0.2">
      <c r="B1834" s="143"/>
      <c r="C1834" s="100" t="str">
        <f>IFERROR(IF(VLOOKUP(B1834,'Job Openings'!$B$5:$I$1005,2,FALSE)=0,"",VLOOKUP(B1834,'Job Openings'!$B$5:$I$1005,2,FALSE)),"")</f>
        <v/>
      </c>
      <c r="D1834" s="100" t="str">
        <f>IFERROR(IF(VLOOKUP(B1834,'Job Openings'!$B$5:$I$1005,3,FALSE)=0,"",VLOOKUP(B1834,'Job Openings'!$B$5:$I$1005,3,FALSE)),"")</f>
        <v/>
      </c>
      <c r="E1834" s="100" t="str">
        <f>IFERROR(IF(VLOOKUP(B1834,'Job Openings'!$B$5:$I$1005,5,FALSE)=0,"",VLOOKUP(B1834,'Job Openings'!$B$5:$I$1005,5,FALSE)),"")</f>
        <v/>
      </c>
      <c r="F1834" s="53"/>
      <c r="G1834" s="53"/>
      <c r="H1834" s="54"/>
      <c r="I1834" s="53"/>
      <c r="J1834" s="53"/>
      <c r="K1834" s="53"/>
      <c r="L1834" s="53"/>
      <c r="M1834" s="53"/>
      <c r="N1834" s="144"/>
      <c r="O1834" s="141"/>
      <c r="P1834" s="53"/>
      <c r="Q1834" s="53"/>
      <c r="R1834" s="53"/>
      <c r="S1834" s="89"/>
    </row>
    <row r="1835" spans="2:19" ht="15" customHeight="1" x14ac:dyDescent="0.2">
      <c r="B1835" s="143"/>
      <c r="C1835" s="100" t="str">
        <f>IFERROR(IF(VLOOKUP(B1835,'Job Openings'!$B$5:$I$1005,2,FALSE)=0,"",VLOOKUP(B1835,'Job Openings'!$B$5:$I$1005,2,FALSE)),"")</f>
        <v/>
      </c>
      <c r="D1835" s="100" t="str">
        <f>IFERROR(IF(VLOOKUP(B1835,'Job Openings'!$B$5:$I$1005,3,FALSE)=0,"",VLOOKUP(B1835,'Job Openings'!$B$5:$I$1005,3,FALSE)),"")</f>
        <v/>
      </c>
      <c r="E1835" s="100" t="str">
        <f>IFERROR(IF(VLOOKUP(B1835,'Job Openings'!$B$5:$I$1005,5,FALSE)=0,"",VLOOKUP(B1835,'Job Openings'!$B$5:$I$1005,5,FALSE)),"")</f>
        <v/>
      </c>
      <c r="F1835" s="53"/>
      <c r="G1835" s="53"/>
      <c r="H1835" s="54"/>
      <c r="I1835" s="53"/>
      <c r="J1835" s="53"/>
      <c r="K1835" s="53"/>
      <c r="L1835" s="53"/>
      <c r="M1835" s="53"/>
      <c r="N1835" s="144"/>
      <c r="O1835" s="141"/>
      <c r="P1835" s="53"/>
      <c r="Q1835" s="53"/>
      <c r="R1835" s="53"/>
      <c r="S1835" s="89"/>
    </row>
    <row r="1836" spans="2:19" ht="15" customHeight="1" x14ac:dyDescent="0.2">
      <c r="B1836" s="143"/>
      <c r="C1836" s="100" t="str">
        <f>IFERROR(IF(VLOOKUP(B1836,'Job Openings'!$B$5:$I$1005,2,FALSE)=0,"",VLOOKUP(B1836,'Job Openings'!$B$5:$I$1005,2,FALSE)),"")</f>
        <v/>
      </c>
      <c r="D1836" s="100" t="str">
        <f>IFERROR(IF(VLOOKUP(B1836,'Job Openings'!$B$5:$I$1005,3,FALSE)=0,"",VLOOKUP(B1836,'Job Openings'!$B$5:$I$1005,3,FALSE)),"")</f>
        <v/>
      </c>
      <c r="E1836" s="100" t="str">
        <f>IFERROR(IF(VLOOKUP(B1836,'Job Openings'!$B$5:$I$1005,5,FALSE)=0,"",VLOOKUP(B1836,'Job Openings'!$B$5:$I$1005,5,FALSE)),"")</f>
        <v/>
      </c>
      <c r="F1836" s="53"/>
      <c r="G1836" s="53"/>
      <c r="H1836" s="54"/>
      <c r="I1836" s="53"/>
      <c r="J1836" s="53"/>
      <c r="K1836" s="53"/>
      <c r="L1836" s="53"/>
      <c r="M1836" s="53"/>
      <c r="N1836" s="144"/>
      <c r="O1836" s="141"/>
      <c r="P1836" s="53"/>
      <c r="Q1836" s="53"/>
      <c r="R1836" s="53"/>
      <c r="S1836" s="89"/>
    </row>
    <row r="1837" spans="2:19" ht="15" customHeight="1" x14ac:dyDescent="0.2">
      <c r="B1837" s="143"/>
      <c r="C1837" s="100" t="str">
        <f>IFERROR(IF(VLOOKUP(B1837,'Job Openings'!$B$5:$I$1005,2,FALSE)=0,"",VLOOKUP(B1837,'Job Openings'!$B$5:$I$1005,2,FALSE)),"")</f>
        <v/>
      </c>
      <c r="D1837" s="100" t="str">
        <f>IFERROR(IF(VLOOKUP(B1837,'Job Openings'!$B$5:$I$1005,3,FALSE)=0,"",VLOOKUP(B1837,'Job Openings'!$B$5:$I$1005,3,FALSE)),"")</f>
        <v/>
      </c>
      <c r="E1837" s="100" t="str">
        <f>IFERROR(IF(VLOOKUP(B1837,'Job Openings'!$B$5:$I$1005,5,FALSE)=0,"",VLOOKUP(B1837,'Job Openings'!$B$5:$I$1005,5,FALSE)),"")</f>
        <v/>
      </c>
      <c r="F1837" s="53"/>
      <c r="G1837" s="53"/>
      <c r="H1837" s="54"/>
      <c r="I1837" s="53"/>
      <c r="J1837" s="53"/>
      <c r="K1837" s="53"/>
      <c r="L1837" s="53"/>
      <c r="M1837" s="53"/>
      <c r="N1837" s="144"/>
      <c r="O1837" s="141"/>
      <c r="P1837" s="53"/>
      <c r="Q1837" s="53"/>
      <c r="R1837" s="53"/>
      <c r="S1837" s="89"/>
    </row>
    <row r="1838" spans="2:19" ht="15" customHeight="1" x14ac:dyDescent="0.2">
      <c r="B1838" s="143"/>
      <c r="C1838" s="100" t="str">
        <f>IFERROR(IF(VLOOKUP(B1838,'Job Openings'!$B$5:$I$1005,2,FALSE)=0,"",VLOOKUP(B1838,'Job Openings'!$B$5:$I$1005,2,FALSE)),"")</f>
        <v/>
      </c>
      <c r="D1838" s="100" t="str">
        <f>IFERROR(IF(VLOOKUP(B1838,'Job Openings'!$B$5:$I$1005,3,FALSE)=0,"",VLOOKUP(B1838,'Job Openings'!$B$5:$I$1005,3,FALSE)),"")</f>
        <v/>
      </c>
      <c r="E1838" s="100" t="str">
        <f>IFERROR(IF(VLOOKUP(B1838,'Job Openings'!$B$5:$I$1005,5,FALSE)=0,"",VLOOKUP(B1838,'Job Openings'!$B$5:$I$1005,5,FALSE)),"")</f>
        <v/>
      </c>
      <c r="F1838" s="53"/>
      <c r="G1838" s="53"/>
      <c r="H1838" s="54"/>
      <c r="I1838" s="53"/>
      <c r="J1838" s="53"/>
      <c r="K1838" s="53"/>
      <c r="L1838" s="53"/>
      <c r="M1838" s="53"/>
      <c r="N1838" s="144"/>
      <c r="O1838" s="141"/>
      <c r="P1838" s="53"/>
      <c r="Q1838" s="53"/>
      <c r="R1838" s="53"/>
      <c r="S1838" s="89"/>
    </row>
    <row r="1839" spans="2:19" ht="15" customHeight="1" x14ac:dyDescent="0.2">
      <c r="B1839" s="143"/>
      <c r="C1839" s="100" t="str">
        <f>IFERROR(IF(VLOOKUP(B1839,'Job Openings'!$B$5:$I$1005,2,FALSE)=0,"",VLOOKUP(B1839,'Job Openings'!$B$5:$I$1005,2,FALSE)),"")</f>
        <v/>
      </c>
      <c r="D1839" s="100" t="str">
        <f>IFERROR(IF(VLOOKUP(B1839,'Job Openings'!$B$5:$I$1005,3,FALSE)=0,"",VLOOKUP(B1839,'Job Openings'!$B$5:$I$1005,3,FALSE)),"")</f>
        <v/>
      </c>
      <c r="E1839" s="100" t="str">
        <f>IFERROR(IF(VLOOKUP(B1839,'Job Openings'!$B$5:$I$1005,5,FALSE)=0,"",VLOOKUP(B1839,'Job Openings'!$B$5:$I$1005,5,FALSE)),"")</f>
        <v/>
      </c>
      <c r="F1839" s="53"/>
      <c r="G1839" s="53"/>
      <c r="H1839" s="54"/>
      <c r="I1839" s="53"/>
      <c r="J1839" s="53"/>
      <c r="K1839" s="53"/>
      <c r="L1839" s="53"/>
      <c r="M1839" s="53"/>
      <c r="N1839" s="144"/>
      <c r="O1839" s="141"/>
      <c r="P1839" s="53"/>
      <c r="Q1839" s="53"/>
      <c r="R1839" s="53"/>
      <c r="S1839" s="89"/>
    </row>
    <row r="1840" spans="2:19" ht="15" customHeight="1" x14ac:dyDescent="0.2">
      <c r="B1840" s="143"/>
      <c r="C1840" s="100" t="str">
        <f>IFERROR(IF(VLOOKUP(B1840,'Job Openings'!$B$5:$I$1005,2,FALSE)=0,"",VLOOKUP(B1840,'Job Openings'!$B$5:$I$1005,2,FALSE)),"")</f>
        <v/>
      </c>
      <c r="D1840" s="100" t="str">
        <f>IFERROR(IF(VLOOKUP(B1840,'Job Openings'!$B$5:$I$1005,3,FALSE)=0,"",VLOOKUP(B1840,'Job Openings'!$B$5:$I$1005,3,FALSE)),"")</f>
        <v/>
      </c>
      <c r="E1840" s="100" t="str">
        <f>IFERROR(IF(VLOOKUP(B1840,'Job Openings'!$B$5:$I$1005,5,FALSE)=0,"",VLOOKUP(B1840,'Job Openings'!$B$5:$I$1005,5,FALSE)),"")</f>
        <v/>
      </c>
      <c r="F1840" s="53"/>
      <c r="G1840" s="53"/>
      <c r="H1840" s="54"/>
      <c r="I1840" s="53"/>
      <c r="J1840" s="53"/>
      <c r="K1840" s="53"/>
      <c r="L1840" s="53"/>
      <c r="M1840" s="53"/>
      <c r="N1840" s="144"/>
      <c r="O1840" s="141"/>
      <c r="P1840" s="53"/>
      <c r="Q1840" s="53"/>
      <c r="R1840" s="53"/>
      <c r="S1840" s="89"/>
    </row>
    <row r="1841" spans="2:19" ht="15" customHeight="1" x14ac:dyDescent="0.2">
      <c r="B1841" s="143"/>
      <c r="C1841" s="100" t="str">
        <f>IFERROR(IF(VLOOKUP(B1841,'Job Openings'!$B$5:$I$1005,2,FALSE)=0,"",VLOOKUP(B1841,'Job Openings'!$B$5:$I$1005,2,FALSE)),"")</f>
        <v/>
      </c>
      <c r="D1841" s="100" t="str">
        <f>IFERROR(IF(VLOOKUP(B1841,'Job Openings'!$B$5:$I$1005,3,FALSE)=0,"",VLOOKUP(B1841,'Job Openings'!$B$5:$I$1005,3,FALSE)),"")</f>
        <v/>
      </c>
      <c r="E1841" s="100" t="str">
        <f>IFERROR(IF(VLOOKUP(B1841,'Job Openings'!$B$5:$I$1005,5,FALSE)=0,"",VLOOKUP(B1841,'Job Openings'!$B$5:$I$1005,5,FALSE)),"")</f>
        <v/>
      </c>
      <c r="F1841" s="53"/>
      <c r="G1841" s="53"/>
      <c r="H1841" s="54"/>
      <c r="I1841" s="53"/>
      <c r="J1841" s="53"/>
      <c r="K1841" s="53"/>
      <c r="L1841" s="53"/>
      <c r="M1841" s="53"/>
      <c r="N1841" s="144"/>
      <c r="O1841" s="141"/>
      <c r="P1841" s="53"/>
      <c r="Q1841" s="53"/>
      <c r="R1841" s="53"/>
      <c r="S1841" s="89"/>
    </row>
    <row r="1842" spans="2:19" ht="15" customHeight="1" x14ac:dyDescent="0.2">
      <c r="B1842" s="143"/>
      <c r="C1842" s="100" t="str">
        <f>IFERROR(IF(VLOOKUP(B1842,'Job Openings'!$B$5:$I$1005,2,FALSE)=0,"",VLOOKUP(B1842,'Job Openings'!$B$5:$I$1005,2,FALSE)),"")</f>
        <v/>
      </c>
      <c r="D1842" s="100" t="str">
        <f>IFERROR(IF(VLOOKUP(B1842,'Job Openings'!$B$5:$I$1005,3,FALSE)=0,"",VLOOKUP(B1842,'Job Openings'!$B$5:$I$1005,3,FALSE)),"")</f>
        <v/>
      </c>
      <c r="E1842" s="100" t="str">
        <f>IFERROR(IF(VLOOKUP(B1842,'Job Openings'!$B$5:$I$1005,5,FALSE)=0,"",VLOOKUP(B1842,'Job Openings'!$B$5:$I$1005,5,FALSE)),"")</f>
        <v/>
      </c>
      <c r="F1842" s="53"/>
      <c r="G1842" s="53"/>
      <c r="H1842" s="54"/>
      <c r="I1842" s="53"/>
      <c r="J1842" s="53"/>
      <c r="K1842" s="53"/>
      <c r="L1842" s="53"/>
      <c r="M1842" s="53"/>
      <c r="N1842" s="144"/>
      <c r="O1842" s="141"/>
      <c r="P1842" s="53"/>
      <c r="Q1842" s="53"/>
      <c r="R1842" s="53"/>
      <c r="S1842" s="89"/>
    </row>
    <row r="1843" spans="2:19" ht="15" customHeight="1" x14ac:dyDescent="0.2">
      <c r="B1843" s="143"/>
      <c r="C1843" s="100" t="str">
        <f>IFERROR(IF(VLOOKUP(B1843,'Job Openings'!$B$5:$I$1005,2,FALSE)=0,"",VLOOKUP(B1843,'Job Openings'!$B$5:$I$1005,2,FALSE)),"")</f>
        <v/>
      </c>
      <c r="D1843" s="100" t="str">
        <f>IFERROR(IF(VLOOKUP(B1843,'Job Openings'!$B$5:$I$1005,3,FALSE)=0,"",VLOOKUP(B1843,'Job Openings'!$B$5:$I$1005,3,FALSE)),"")</f>
        <v/>
      </c>
      <c r="E1843" s="100" t="str">
        <f>IFERROR(IF(VLOOKUP(B1843,'Job Openings'!$B$5:$I$1005,5,FALSE)=0,"",VLOOKUP(B1843,'Job Openings'!$B$5:$I$1005,5,FALSE)),"")</f>
        <v/>
      </c>
      <c r="F1843" s="53"/>
      <c r="G1843" s="53"/>
      <c r="H1843" s="54"/>
      <c r="I1843" s="53"/>
      <c r="J1843" s="53"/>
      <c r="K1843" s="53"/>
      <c r="L1843" s="53"/>
      <c r="M1843" s="53"/>
      <c r="N1843" s="144"/>
      <c r="O1843" s="141"/>
      <c r="P1843" s="53"/>
      <c r="Q1843" s="53"/>
      <c r="R1843" s="53"/>
      <c r="S1843" s="89"/>
    </row>
    <row r="1844" spans="2:19" ht="15" customHeight="1" x14ac:dyDescent="0.2">
      <c r="B1844" s="143"/>
      <c r="C1844" s="100" t="str">
        <f>IFERROR(IF(VLOOKUP(B1844,'Job Openings'!$B$5:$I$1005,2,FALSE)=0,"",VLOOKUP(B1844,'Job Openings'!$B$5:$I$1005,2,FALSE)),"")</f>
        <v/>
      </c>
      <c r="D1844" s="100" t="str">
        <f>IFERROR(IF(VLOOKUP(B1844,'Job Openings'!$B$5:$I$1005,3,FALSE)=0,"",VLOOKUP(B1844,'Job Openings'!$B$5:$I$1005,3,FALSE)),"")</f>
        <v/>
      </c>
      <c r="E1844" s="100" t="str">
        <f>IFERROR(IF(VLOOKUP(B1844,'Job Openings'!$B$5:$I$1005,5,FALSE)=0,"",VLOOKUP(B1844,'Job Openings'!$B$5:$I$1005,5,FALSE)),"")</f>
        <v/>
      </c>
      <c r="F1844" s="53"/>
      <c r="G1844" s="53"/>
      <c r="H1844" s="54"/>
      <c r="I1844" s="53"/>
      <c r="J1844" s="53"/>
      <c r="K1844" s="53"/>
      <c r="L1844" s="53"/>
      <c r="M1844" s="53"/>
      <c r="N1844" s="144"/>
      <c r="O1844" s="141"/>
      <c r="P1844" s="53"/>
      <c r="Q1844" s="53"/>
      <c r="R1844" s="53"/>
      <c r="S1844" s="89"/>
    </row>
    <row r="1845" spans="2:19" ht="15" customHeight="1" x14ac:dyDescent="0.2">
      <c r="B1845" s="143"/>
      <c r="C1845" s="100" t="str">
        <f>IFERROR(IF(VLOOKUP(B1845,'Job Openings'!$B$5:$I$1005,2,FALSE)=0,"",VLOOKUP(B1845,'Job Openings'!$B$5:$I$1005,2,FALSE)),"")</f>
        <v/>
      </c>
      <c r="D1845" s="100" t="str">
        <f>IFERROR(IF(VLOOKUP(B1845,'Job Openings'!$B$5:$I$1005,3,FALSE)=0,"",VLOOKUP(B1845,'Job Openings'!$B$5:$I$1005,3,FALSE)),"")</f>
        <v/>
      </c>
      <c r="E1845" s="100" t="str">
        <f>IFERROR(IF(VLOOKUP(B1845,'Job Openings'!$B$5:$I$1005,5,FALSE)=0,"",VLOOKUP(B1845,'Job Openings'!$B$5:$I$1005,5,FALSE)),"")</f>
        <v/>
      </c>
      <c r="F1845" s="53"/>
      <c r="G1845" s="53"/>
      <c r="H1845" s="54"/>
      <c r="I1845" s="53"/>
      <c r="J1845" s="53"/>
      <c r="K1845" s="53"/>
      <c r="L1845" s="53"/>
      <c r="M1845" s="53"/>
      <c r="N1845" s="144"/>
      <c r="O1845" s="141"/>
      <c r="P1845" s="53"/>
      <c r="Q1845" s="53"/>
      <c r="R1845" s="53"/>
      <c r="S1845" s="89"/>
    </row>
    <row r="1846" spans="2:19" ht="15" customHeight="1" x14ac:dyDescent="0.2">
      <c r="B1846" s="143"/>
      <c r="C1846" s="100" t="str">
        <f>IFERROR(IF(VLOOKUP(B1846,'Job Openings'!$B$5:$I$1005,2,FALSE)=0,"",VLOOKUP(B1846,'Job Openings'!$B$5:$I$1005,2,FALSE)),"")</f>
        <v/>
      </c>
      <c r="D1846" s="100" t="str">
        <f>IFERROR(IF(VLOOKUP(B1846,'Job Openings'!$B$5:$I$1005,3,FALSE)=0,"",VLOOKUP(B1846,'Job Openings'!$B$5:$I$1005,3,FALSE)),"")</f>
        <v/>
      </c>
      <c r="E1846" s="100" t="str">
        <f>IFERROR(IF(VLOOKUP(B1846,'Job Openings'!$B$5:$I$1005,5,FALSE)=0,"",VLOOKUP(B1846,'Job Openings'!$B$5:$I$1005,5,FALSE)),"")</f>
        <v/>
      </c>
      <c r="F1846" s="53"/>
      <c r="G1846" s="53"/>
      <c r="H1846" s="54"/>
      <c r="I1846" s="53"/>
      <c r="J1846" s="53"/>
      <c r="K1846" s="53"/>
      <c r="L1846" s="53"/>
      <c r="M1846" s="53"/>
      <c r="N1846" s="144"/>
      <c r="O1846" s="141"/>
      <c r="P1846" s="53"/>
      <c r="Q1846" s="53"/>
      <c r="R1846" s="53"/>
      <c r="S1846" s="89"/>
    </row>
    <row r="1847" spans="2:19" ht="15" customHeight="1" x14ac:dyDescent="0.2">
      <c r="B1847" s="143"/>
      <c r="C1847" s="100" t="str">
        <f>IFERROR(IF(VLOOKUP(B1847,'Job Openings'!$B$5:$I$1005,2,FALSE)=0,"",VLOOKUP(B1847,'Job Openings'!$B$5:$I$1005,2,FALSE)),"")</f>
        <v/>
      </c>
      <c r="D1847" s="100" t="str">
        <f>IFERROR(IF(VLOOKUP(B1847,'Job Openings'!$B$5:$I$1005,3,FALSE)=0,"",VLOOKUP(B1847,'Job Openings'!$B$5:$I$1005,3,FALSE)),"")</f>
        <v/>
      </c>
      <c r="E1847" s="100" t="str">
        <f>IFERROR(IF(VLOOKUP(B1847,'Job Openings'!$B$5:$I$1005,5,FALSE)=0,"",VLOOKUP(B1847,'Job Openings'!$B$5:$I$1005,5,FALSE)),"")</f>
        <v/>
      </c>
      <c r="F1847" s="53"/>
      <c r="G1847" s="53"/>
      <c r="H1847" s="54"/>
      <c r="I1847" s="53"/>
      <c r="J1847" s="53"/>
      <c r="K1847" s="53"/>
      <c r="L1847" s="53"/>
      <c r="M1847" s="53"/>
      <c r="N1847" s="144"/>
      <c r="O1847" s="141"/>
      <c r="P1847" s="53"/>
      <c r="Q1847" s="53"/>
      <c r="R1847" s="53"/>
      <c r="S1847" s="89"/>
    </row>
    <row r="1848" spans="2:19" ht="15" customHeight="1" x14ac:dyDescent="0.2">
      <c r="B1848" s="143"/>
      <c r="C1848" s="100" t="str">
        <f>IFERROR(IF(VLOOKUP(B1848,'Job Openings'!$B$5:$I$1005,2,FALSE)=0,"",VLOOKUP(B1848,'Job Openings'!$B$5:$I$1005,2,FALSE)),"")</f>
        <v/>
      </c>
      <c r="D1848" s="100" t="str">
        <f>IFERROR(IF(VLOOKUP(B1848,'Job Openings'!$B$5:$I$1005,3,FALSE)=0,"",VLOOKUP(B1848,'Job Openings'!$B$5:$I$1005,3,FALSE)),"")</f>
        <v/>
      </c>
      <c r="E1848" s="100" t="str">
        <f>IFERROR(IF(VLOOKUP(B1848,'Job Openings'!$B$5:$I$1005,5,FALSE)=0,"",VLOOKUP(B1848,'Job Openings'!$B$5:$I$1005,5,FALSE)),"")</f>
        <v/>
      </c>
      <c r="F1848" s="53"/>
      <c r="G1848" s="53"/>
      <c r="H1848" s="54"/>
      <c r="I1848" s="53"/>
      <c r="J1848" s="53"/>
      <c r="K1848" s="53"/>
      <c r="L1848" s="53"/>
      <c r="M1848" s="53"/>
      <c r="N1848" s="144"/>
      <c r="O1848" s="141"/>
      <c r="P1848" s="53"/>
      <c r="Q1848" s="53"/>
      <c r="R1848" s="53"/>
      <c r="S1848" s="89"/>
    </row>
    <row r="1849" spans="2:19" ht="15" customHeight="1" x14ac:dyDescent="0.2">
      <c r="B1849" s="143"/>
      <c r="C1849" s="100" t="str">
        <f>IFERROR(IF(VLOOKUP(B1849,'Job Openings'!$B$5:$I$1005,2,FALSE)=0,"",VLOOKUP(B1849,'Job Openings'!$B$5:$I$1005,2,FALSE)),"")</f>
        <v/>
      </c>
      <c r="D1849" s="100" t="str">
        <f>IFERROR(IF(VLOOKUP(B1849,'Job Openings'!$B$5:$I$1005,3,FALSE)=0,"",VLOOKUP(B1849,'Job Openings'!$B$5:$I$1005,3,FALSE)),"")</f>
        <v/>
      </c>
      <c r="E1849" s="100" t="str">
        <f>IFERROR(IF(VLOOKUP(B1849,'Job Openings'!$B$5:$I$1005,5,FALSE)=0,"",VLOOKUP(B1849,'Job Openings'!$B$5:$I$1005,5,FALSE)),"")</f>
        <v/>
      </c>
      <c r="F1849" s="53"/>
      <c r="G1849" s="53"/>
      <c r="H1849" s="54"/>
      <c r="I1849" s="53"/>
      <c r="J1849" s="53"/>
      <c r="K1849" s="53"/>
      <c r="L1849" s="53"/>
      <c r="M1849" s="53"/>
      <c r="N1849" s="144"/>
      <c r="O1849" s="141"/>
      <c r="P1849" s="53"/>
      <c r="Q1849" s="53"/>
      <c r="R1849" s="53"/>
      <c r="S1849" s="89"/>
    </row>
    <row r="1850" spans="2:19" ht="15" customHeight="1" x14ac:dyDescent="0.2">
      <c r="B1850" s="143"/>
      <c r="C1850" s="100" t="str">
        <f>IFERROR(IF(VLOOKUP(B1850,'Job Openings'!$B$5:$I$1005,2,FALSE)=0,"",VLOOKUP(B1850,'Job Openings'!$B$5:$I$1005,2,FALSE)),"")</f>
        <v/>
      </c>
      <c r="D1850" s="100" t="str">
        <f>IFERROR(IF(VLOOKUP(B1850,'Job Openings'!$B$5:$I$1005,3,FALSE)=0,"",VLOOKUP(B1850,'Job Openings'!$B$5:$I$1005,3,FALSE)),"")</f>
        <v/>
      </c>
      <c r="E1850" s="100" t="str">
        <f>IFERROR(IF(VLOOKUP(B1850,'Job Openings'!$B$5:$I$1005,5,FALSE)=0,"",VLOOKUP(B1850,'Job Openings'!$B$5:$I$1005,5,FALSE)),"")</f>
        <v/>
      </c>
      <c r="F1850" s="53"/>
      <c r="G1850" s="53"/>
      <c r="H1850" s="54"/>
      <c r="I1850" s="53"/>
      <c r="J1850" s="53"/>
      <c r="K1850" s="53"/>
      <c r="L1850" s="53"/>
      <c r="M1850" s="53"/>
      <c r="N1850" s="144"/>
      <c r="O1850" s="141"/>
      <c r="P1850" s="53"/>
      <c r="Q1850" s="53"/>
      <c r="R1850" s="53"/>
      <c r="S1850" s="89"/>
    </row>
    <row r="1851" spans="2:19" ht="15" customHeight="1" x14ac:dyDescent="0.2">
      <c r="B1851" s="143"/>
      <c r="C1851" s="100" t="str">
        <f>IFERROR(IF(VLOOKUP(B1851,'Job Openings'!$B$5:$I$1005,2,FALSE)=0,"",VLOOKUP(B1851,'Job Openings'!$B$5:$I$1005,2,FALSE)),"")</f>
        <v/>
      </c>
      <c r="D1851" s="100" t="str">
        <f>IFERROR(IF(VLOOKUP(B1851,'Job Openings'!$B$5:$I$1005,3,FALSE)=0,"",VLOOKUP(B1851,'Job Openings'!$B$5:$I$1005,3,FALSE)),"")</f>
        <v/>
      </c>
      <c r="E1851" s="100" t="str">
        <f>IFERROR(IF(VLOOKUP(B1851,'Job Openings'!$B$5:$I$1005,5,FALSE)=0,"",VLOOKUP(B1851,'Job Openings'!$B$5:$I$1005,5,FALSE)),"")</f>
        <v/>
      </c>
      <c r="F1851" s="53"/>
      <c r="G1851" s="53"/>
      <c r="H1851" s="54"/>
      <c r="I1851" s="53"/>
      <c r="J1851" s="53"/>
      <c r="K1851" s="53"/>
      <c r="L1851" s="53"/>
      <c r="M1851" s="53"/>
      <c r="N1851" s="144"/>
      <c r="O1851" s="141"/>
      <c r="P1851" s="53"/>
      <c r="Q1851" s="53"/>
      <c r="R1851" s="53"/>
      <c r="S1851" s="89"/>
    </row>
    <row r="1852" spans="2:19" ht="15" customHeight="1" x14ac:dyDescent="0.2">
      <c r="B1852" s="143"/>
      <c r="C1852" s="100" t="str">
        <f>IFERROR(IF(VLOOKUP(B1852,'Job Openings'!$B$5:$I$1005,2,FALSE)=0,"",VLOOKUP(B1852,'Job Openings'!$B$5:$I$1005,2,FALSE)),"")</f>
        <v/>
      </c>
      <c r="D1852" s="100" t="str">
        <f>IFERROR(IF(VLOOKUP(B1852,'Job Openings'!$B$5:$I$1005,3,FALSE)=0,"",VLOOKUP(B1852,'Job Openings'!$B$5:$I$1005,3,FALSE)),"")</f>
        <v/>
      </c>
      <c r="E1852" s="100" t="str">
        <f>IFERROR(IF(VLOOKUP(B1852,'Job Openings'!$B$5:$I$1005,5,FALSE)=0,"",VLOOKUP(B1852,'Job Openings'!$B$5:$I$1005,5,FALSE)),"")</f>
        <v/>
      </c>
      <c r="F1852" s="53"/>
      <c r="G1852" s="53"/>
      <c r="H1852" s="54"/>
      <c r="I1852" s="53"/>
      <c r="J1852" s="53"/>
      <c r="K1852" s="53"/>
      <c r="L1852" s="53"/>
      <c r="M1852" s="53"/>
      <c r="N1852" s="144"/>
      <c r="O1852" s="141"/>
      <c r="P1852" s="53"/>
      <c r="Q1852" s="53"/>
      <c r="R1852" s="53"/>
      <c r="S1852" s="89"/>
    </row>
    <row r="1853" spans="2:19" ht="15" customHeight="1" x14ac:dyDescent="0.2">
      <c r="B1853" s="143"/>
      <c r="C1853" s="100" t="str">
        <f>IFERROR(IF(VLOOKUP(B1853,'Job Openings'!$B$5:$I$1005,2,FALSE)=0,"",VLOOKUP(B1853,'Job Openings'!$B$5:$I$1005,2,FALSE)),"")</f>
        <v/>
      </c>
      <c r="D1853" s="100" t="str">
        <f>IFERROR(IF(VLOOKUP(B1853,'Job Openings'!$B$5:$I$1005,3,FALSE)=0,"",VLOOKUP(B1853,'Job Openings'!$B$5:$I$1005,3,FALSE)),"")</f>
        <v/>
      </c>
      <c r="E1853" s="100" t="str">
        <f>IFERROR(IF(VLOOKUP(B1853,'Job Openings'!$B$5:$I$1005,5,FALSE)=0,"",VLOOKUP(B1853,'Job Openings'!$B$5:$I$1005,5,FALSE)),"")</f>
        <v/>
      </c>
      <c r="F1853" s="53"/>
      <c r="G1853" s="53"/>
      <c r="H1853" s="54"/>
      <c r="I1853" s="53"/>
      <c r="J1853" s="53"/>
      <c r="K1853" s="53"/>
      <c r="L1853" s="53"/>
      <c r="M1853" s="53"/>
      <c r="N1853" s="144"/>
      <c r="O1853" s="141"/>
      <c r="P1853" s="53"/>
      <c r="Q1853" s="53"/>
      <c r="R1853" s="53"/>
      <c r="S1853" s="89"/>
    </row>
    <row r="1854" spans="2:19" ht="15" customHeight="1" x14ac:dyDescent="0.2">
      <c r="B1854" s="143"/>
      <c r="C1854" s="100" t="str">
        <f>IFERROR(IF(VLOOKUP(B1854,'Job Openings'!$B$5:$I$1005,2,FALSE)=0,"",VLOOKUP(B1854,'Job Openings'!$B$5:$I$1005,2,FALSE)),"")</f>
        <v/>
      </c>
      <c r="D1854" s="100" t="str">
        <f>IFERROR(IF(VLOOKUP(B1854,'Job Openings'!$B$5:$I$1005,3,FALSE)=0,"",VLOOKUP(B1854,'Job Openings'!$B$5:$I$1005,3,FALSE)),"")</f>
        <v/>
      </c>
      <c r="E1854" s="100" t="str">
        <f>IFERROR(IF(VLOOKUP(B1854,'Job Openings'!$B$5:$I$1005,5,FALSE)=0,"",VLOOKUP(B1854,'Job Openings'!$B$5:$I$1005,5,FALSE)),"")</f>
        <v/>
      </c>
      <c r="F1854" s="53"/>
      <c r="G1854" s="53"/>
      <c r="H1854" s="54"/>
      <c r="I1854" s="53"/>
      <c r="J1854" s="53"/>
      <c r="K1854" s="53"/>
      <c r="L1854" s="53"/>
      <c r="M1854" s="53"/>
      <c r="N1854" s="144"/>
      <c r="O1854" s="141"/>
      <c r="P1854" s="53"/>
      <c r="Q1854" s="53"/>
      <c r="R1854" s="53"/>
      <c r="S1854" s="89"/>
    </row>
    <row r="1855" spans="2:19" ht="15" customHeight="1" x14ac:dyDescent="0.2">
      <c r="B1855" s="143"/>
      <c r="C1855" s="100" t="str">
        <f>IFERROR(IF(VLOOKUP(B1855,'Job Openings'!$B$5:$I$1005,2,FALSE)=0,"",VLOOKUP(B1855,'Job Openings'!$B$5:$I$1005,2,FALSE)),"")</f>
        <v/>
      </c>
      <c r="D1855" s="100" t="str">
        <f>IFERROR(IF(VLOOKUP(B1855,'Job Openings'!$B$5:$I$1005,3,FALSE)=0,"",VLOOKUP(B1855,'Job Openings'!$B$5:$I$1005,3,FALSE)),"")</f>
        <v/>
      </c>
      <c r="E1855" s="100" t="str">
        <f>IFERROR(IF(VLOOKUP(B1855,'Job Openings'!$B$5:$I$1005,5,FALSE)=0,"",VLOOKUP(B1855,'Job Openings'!$B$5:$I$1005,5,FALSE)),"")</f>
        <v/>
      </c>
      <c r="F1855" s="53"/>
      <c r="G1855" s="53"/>
      <c r="H1855" s="54"/>
      <c r="I1855" s="53"/>
      <c r="J1855" s="53"/>
      <c r="K1855" s="53"/>
      <c r="L1855" s="53"/>
      <c r="M1855" s="53"/>
      <c r="N1855" s="144"/>
      <c r="O1855" s="141"/>
      <c r="P1855" s="53"/>
      <c r="Q1855" s="53"/>
      <c r="R1855" s="53"/>
      <c r="S1855" s="89"/>
    </row>
    <row r="1856" spans="2:19" ht="15" customHeight="1" x14ac:dyDescent="0.2">
      <c r="B1856" s="143"/>
      <c r="C1856" s="100" t="str">
        <f>IFERROR(IF(VLOOKUP(B1856,'Job Openings'!$B$5:$I$1005,2,FALSE)=0,"",VLOOKUP(B1856,'Job Openings'!$B$5:$I$1005,2,FALSE)),"")</f>
        <v/>
      </c>
      <c r="D1856" s="100" t="str">
        <f>IFERROR(IF(VLOOKUP(B1856,'Job Openings'!$B$5:$I$1005,3,FALSE)=0,"",VLOOKUP(B1856,'Job Openings'!$B$5:$I$1005,3,FALSE)),"")</f>
        <v/>
      </c>
      <c r="E1856" s="100" t="str">
        <f>IFERROR(IF(VLOOKUP(B1856,'Job Openings'!$B$5:$I$1005,5,FALSE)=0,"",VLOOKUP(B1856,'Job Openings'!$B$5:$I$1005,5,FALSE)),"")</f>
        <v/>
      </c>
      <c r="F1856" s="53"/>
      <c r="G1856" s="53"/>
      <c r="H1856" s="54"/>
      <c r="I1856" s="53"/>
      <c r="J1856" s="53"/>
      <c r="K1856" s="53"/>
      <c r="L1856" s="53"/>
      <c r="M1856" s="53"/>
      <c r="N1856" s="144"/>
      <c r="O1856" s="141"/>
      <c r="P1856" s="53"/>
      <c r="Q1856" s="53"/>
      <c r="R1856" s="53"/>
      <c r="S1856" s="89"/>
    </row>
    <row r="1857" spans="2:19" ht="15" customHeight="1" x14ac:dyDescent="0.2">
      <c r="B1857" s="143"/>
      <c r="C1857" s="100" t="str">
        <f>IFERROR(IF(VLOOKUP(B1857,'Job Openings'!$B$5:$I$1005,2,FALSE)=0,"",VLOOKUP(B1857,'Job Openings'!$B$5:$I$1005,2,FALSE)),"")</f>
        <v/>
      </c>
      <c r="D1857" s="100" t="str">
        <f>IFERROR(IF(VLOOKUP(B1857,'Job Openings'!$B$5:$I$1005,3,FALSE)=0,"",VLOOKUP(B1857,'Job Openings'!$B$5:$I$1005,3,FALSE)),"")</f>
        <v/>
      </c>
      <c r="E1857" s="100" t="str">
        <f>IFERROR(IF(VLOOKUP(B1857,'Job Openings'!$B$5:$I$1005,5,FALSE)=0,"",VLOOKUP(B1857,'Job Openings'!$B$5:$I$1005,5,FALSE)),"")</f>
        <v/>
      </c>
      <c r="F1857" s="53"/>
      <c r="G1857" s="53"/>
      <c r="H1857" s="54"/>
      <c r="I1857" s="53"/>
      <c r="J1857" s="53"/>
      <c r="K1857" s="53"/>
      <c r="L1857" s="53"/>
      <c r="M1857" s="53"/>
      <c r="N1857" s="144"/>
      <c r="O1857" s="141"/>
      <c r="P1857" s="53"/>
      <c r="Q1857" s="53"/>
      <c r="R1857" s="53"/>
      <c r="S1857" s="89"/>
    </row>
    <row r="1858" spans="2:19" ht="15" customHeight="1" x14ac:dyDescent="0.2">
      <c r="B1858" s="143"/>
      <c r="C1858" s="100" t="str">
        <f>IFERROR(IF(VLOOKUP(B1858,'Job Openings'!$B$5:$I$1005,2,FALSE)=0,"",VLOOKUP(B1858,'Job Openings'!$B$5:$I$1005,2,FALSE)),"")</f>
        <v/>
      </c>
      <c r="D1858" s="100" t="str">
        <f>IFERROR(IF(VLOOKUP(B1858,'Job Openings'!$B$5:$I$1005,3,FALSE)=0,"",VLOOKUP(B1858,'Job Openings'!$B$5:$I$1005,3,FALSE)),"")</f>
        <v/>
      </c>
      <c r="E1858" s="100" t="str">
        <f>IFERROR(IF(VLOOKUP(B1858,'Job Openings'!$B$5:$I$1005,5,FALSE)=0,"",VLOOKUP(B1858,'Job Openings'!$B$5:$I$1005,5,FALSE)),"")</f>
        <v/>
      </c>
      <c r="F1858" s="53"/>
      <c r="G1858" s="53"/>
      <c r="H1858" s="54"/>
      <c r="I1858" s="53"/>
      <c r="J1858" s="53"/>
      <c r="K1858" s="53"/>
      <c r="L1858" s="53"/>
      <c r="M1858" s="53"/>
      <c r="N1858" s="144"/>
      <c r="O1858" s="141"/>
      <c r="P1858" s="53"/>
      <c r="Q1858" s="53"/>
      <c r="R1858" s="53"/>
      <c r="S1858" s="89"/>
    </row>
    <row r="1859" spans="2:19" ht="15" customHeight="1" x14ac:dyDescent="0.2">
      <c r="B1859" s="143"/>
      <c r="C1859" s="100" t="str">
        <f>IFERROR(IF(VLOOKUP(B1859,'Job Openings'!$B$5:$I$1005,2,FALSE)=0,"",VLOOKUP(B1859,'Job Openings'!$B$5:$I$1005,2,FALSE)),"")</f>
        <v/>
      </c>
      <c r="D1859" s="100" t="str">
        <f>IFERROR(IF(VLOOKUP(B1859,'Job Openings'!$B$5:$I$1005,3,FALSE)=0,"",VLOOKUP(B1859,'Job Openings'!$B$5:$I$1005,3,FALSE)),"")</f>
        <v/>
      </c>
      <c r="E1859" s="100" t="str">
        <f>IFERROR(IF(VLOOKUP(B1859,'Job Openings'!$B$5:$I$1005,5,FALSE)=0,"",VLOOKUP(B1859,'Job Openings'!$B$5:$I$1005,5,FALSE)),"")</f>
        <v/>
      </c>
      <c r="F1859" s="53"/>
      <c r="G1859" s="53"/>
      <c r="H1859" s="54"/>
      <c r="I1859" s="53"/>
      <c r="J1859" s="53"/>
      <c r="K1859" s="53"/>
      <c r="L1859" s="53"/>
      <c r="M1859" s="53"/>
      <c r="N1859" s="144"/>
      <c r="O1859" s="141"/>
      <c r="P1859" s="53"/>
      <c r="Q1859" s="53"/>
      <c r="R1859" s="53"/>
      <c r="S1859" s="89"/>
    </row>
    <row r="1860" spans="2:19" ht="15" customHeight="1" x14ac:dyDescent="0.2">
      <c r="B1860" s="143"/>
      <c r="C1860" s="100" t="str">
        <f>IFERROR(IF(VLOOKUP(B1860,'Job Openings'!$B$5:$I$1005,2,FALSE)=0,"",VLOOKUP(B1860,'Job Openings'!$B$5:$I$1005,2,FALSE)),"")</f>
        <v/>
      </c>
      <c r="D1860" s="100" t="str">
        <f>IFERROR(IF(VLOOKUP(B1860,'Job Openings'!$B$5:$I$1005,3,FALSE)=0,"",VLOOKUP(B1860,'Job Openings'!$B$5:$I$1005,3,FALSE)),"")</f>
        <v/>
      </c>
      <c r="E1860" s="100" t="str">
        <f>IFERROR(IF(VLOOKUP(B1860,'Job Openings'!$B$5:$I$1005,5,FALSE)=0,"",VLOOKUP(B1860,'Job Openings'!$B$5:$I$1005,5,FALSE)),"")</f>
        <v/>
      </c>
      <c r="F1860" s="53"/>
      <c r="G1860" s="53"/>
      <c r="H1860" s="54"/>
      <c r="I1860" s="53"/>
      <c r="J1860" s="53"/>
      <c r="K1860" s="53"/>
      <c r="L1860" s="53"/>
      <c r="M1860" s="53"/>
      <c r="N1860" s="144"/>
      <c r="O1860" s="141"/>
      <c r="P1860" s="53"/>
      <c r="Q1860" s="53"/>
      <c r="R1860" s="53"/>
      <c r="S1860" s="89"/>
    </row>
    <row r="1861" spans="2:19" ht="15" customHeight="1" x14ac:dyDescent="0.2">
      <c r="B1861" s="143"/>
      <c r="C1861" s="100" t="str">
        <f>IFERROR(IF(VLOOKUP(B1861,'Job Openings'!$B$5:$I$1005,2,FALSE)=0,"",VLOOKUP(B1861,'Job Openings'!$B$5:$I$1005,2,FALSE)),"")</f>
        <v/>
      </c>
      <c r="D1861" s="100" t="str">
        <f>IFERROR(IF(VLOOKUP(B1861,'Job Openings'!$B$5:$I$1005,3,FALSE)=0,"",VLOOKUP(B1861,'Job Openings'!$B$5:$I$1005,3,FALSE)),"")</f>
        <v/>
      </c>
      <c r="E1861" s="100" t="str">
        <f>IFERROR(IF(VLOOKUP(B1861,'Job Openings'!$B$5:$I$1005,5,FALSE)=0,"",VLOOKUP(B1861,'Job Openings'!$B$5:$I$1005,5,FALSE)),"")</f>
        <v/>
      </c>
      <c r="F1861" s="53"/>
      <c r="G1861" s="53"/>
      <c r="H1861" s="54"/>
      <c r="I1861" s="53"/>
      <c r="J1861" s="53"/>
      <c r="K1861" s="53"/>
      <c r="L1861" s="53"/>
      <c r="M1861" s="53"/>
      <c r="N1861" s="144"/>
      <c r="O1861" s="141"/>
      <c r="P1861" s="53"/>
      <c r="Q1861" s="53"/>
      <c r="R1861" s="53"/>
      <c r="S1861" s="89"/>
    </row>
    <row r="1862" spans="2:19" ht="15" customHeight="1" x14ac:dyDescent="0.2">
      <c r="B1862" s="143"/>
      <c r="C1862" s="100" t="str">
        <f>IFERROR(IF(VLOOKUP(B1862,'Job Openings'!$B$5:$I$1005,2,FALSE)=0,"",VLOOKUP(B1862,'Job Openings'!$B$5:$I$1005,2,FALSE)),"")</f>
        <v/>
      </c>
      <c r="D1862" s="100" t="str">
        <f>IFERROR(IF(VLOOKUP(B1862,'Job Openings'!$B$5:$I$1005,3,FALSE)=0,"",VLOOKUP(B1862,'Job Openings'!$B$5:$I$1005,3,FALSE)),"")</f>
        <v/>
      </c>
      <c r="E1862" s="100" t="str">
        <f>IFERROR(IF(VLOOKUP(B1862,'Job Openings'!$B$5:$I$1005,5,FALSE)=0,"",VLOOKUP(B1862,'Job Openings'!$B$5:$I$1005,5,FALSE)),"")</f>
        <v/>
      </c>
      <c r="F1862" s="53"/>
      <c r="G1862" s="53"/>
      <c r="H1862" s="54"/>
      <c r="I1862" s="53"/>
      <c r="J1862" s="53"/>
      <c r="K1862" s="53"/>
      <c r="L1862" s="53"/>
      <c r="M1862" s="53"/>
      <c r="N1862" s="144"/>
      <c r="O1862" s="141"/>
      <c r="P1862" s="53"/>
      <c r="Q1862" s="53"/>
      <c r="R1862" s="53"/>
      <c r="S1862" s="89"/>
    </row>
    <row r="1863" spans="2:19" ht="15" customHeight="1" x14ac:dyDescent="0.2">
      <c r="B1863" s="143"/>
      <c r="C1863" s="100" t="str">
        <f>IFERROR(IF(VLOOKUP(B1863,'Job Openings'!$B$5:$I$1005,2,FALSE)=0,"",VLOOKUP(B1863,'Job Openings'!$B$5:$I$1005,2,FALSE)),"")</f>
        <v/>
      </c>
      <c r="D1863" s="100" t="str">
        <f>IFERROR(IF(VLOOKUP(B1863,'Job Openings'!$B$5:$I$1005,3,FALSE)=0,"",VLOOKUP(B1863,'Job Openings'!$B$5:$I$1005,3,FALSE)),"")</f>
        <v/>
      </c>
      <c r="E1863" s="100" t="str">
        <f>IFERROR(IF(VLOOKUP(B1863,'Job Openings'!$B$5:$I$1005,5,FALSE)=0,"",VLOOKUP(B1863,'Job Openings'!$B$5:$I$1005,5,FALSE)),"")</f>
        <v/>
      </c>
      <c r="F1863" s="53"/>
      <c r="G1863" s="53"/>
      <c r="H1863" s="54"/>
      <c r="I1863" s="53"/>
      <c r="J1863" s="53"/>
      <c r="K1863" s="53"/>
      <c r="L1863" s="53"/>
      <c r="M1863" s="53"/>
      <c r="N1863" s="144"/>
      <c r="O1863" s="141"/>
      <c r="P1863" s="53"/>
      <c r="Q1863" s="53"/>
      <c r="R1863" s="53"/>
      <c r="S1863" s="89"/>
    </row>
    <row r="1864" spans="2:19" ht="15" customHeight="1" x14ac:dyDescent="0.2">
      <c r="B1864" s="143"/>
      <c r="C1864" s="100" t="str">
        <f>IFERROR(IF(VLOOKUP(B1864,'Job Openings'!$B$5:$I$1005,2,FALSE)=0,"",VLOOKUP(B1864,'Job Openings'!$B$5:$I$1005,2,FALSE)),"")</f>
        <v/>
      </c>
      <c r="D1864" s="100" t="str">
        <f>IFERROR(IF(VLOOKUP(B1864,'Job Openings'!$B$5:$I$1005,3,FALSE)=0,"",VLOOKUP(B1864,'Job Openings'!$B$5:$I$1005,3,FALSE)),"")</f>
        <v/>
      </c>
      <c r="E1864" s="100" t="str">
        <f>IFERROR(IF(VLOOKUP(B1864,'Job Openings'!$B$5:$I$1005,5,FALSE)=0,"",VLOOKUP(B1864,'Job Openings'!$B$5:$I$1005,5,FALSE)),"")</f>
        <v/>
      </c>
      <c r="F1864" s="53"/>
      <c r="G1864" s="53"/>
      <c r="H1864" s="54"/>
      <c r="I1864" s="53"/>
      <c r="J1864" s="53"/>
      <c r="K1864" s="53"/>
      <c r="L1864" s="53"/>
      <c r="M1864" s="53"/>
      <c r="N1864" s="144"/>
      <c r="O1864" s="141"/>
      <c r="P1864" s="53"/>
      <c r="Q1864" s="53"/>
      <c r="R1864" s="53"/>
      <c r="S1864" s="89"/>
    </row>
    <row r="1865" spans="2:19" ht="15" customHeight="1" x14ac:dyDescent="0.2">
      <c r="B1865" s="143"/>
      <c r="C1865" s="100" t="str">
        <f>IFERROR(IF(VLOOKUP(B1865,'Job Openings'!$B$5:$I$1005,2,FALSE)=0,"",VLOOKUP(B1865,'Job Openings'!$B$5:$I$1005,2,FALSE)),"")</f>
        <v/>
      </c>
      <c r="D1865" s="100" t="str">
        <f>IFERROR(IF(VLOOKUP(B1865,'Job Openings'!$B$5:$I$1005,3,FALSE)=0,"",VLOOKUP(B1865,'Job Openings'!$B$5:$I$1005,3,FALSE)),"")</f>
        <v/>
      </c>
      <c r="E1865" s="100" t="str">
        <f>IFERROR(IF(VLOOKUP(B1865,'Job Openings'!$B$5:$I$1005,5,FALSE)=0,"",VLOOKUP(B1865,'Job Openings'!$B$5:$I$1005,5,FALSE)),"")</f>
        <v/>
      </c>
      <c r="F1865" s="53"/>
      <c r="G1865" s="53"/>
      <c r="H1865" s="54"/>
      <c r="I1865" s="53"/>
      <c r="J1865" s="53"/>
      <c r="K1865" s="53"/>
      <c r="L1865" s="53"/>
      <c r="M1865" s="53"/>
      <c r="N1865" s="144"/>
      <c r="O1865" s="141"/>
      <c r="P1865" s="53"/>
      <c r="Q1865" s="53"/>
      <c r="R1865" s="53"/>
      <c r="S1865" s="89"/>
    </row>
    <row r="1866" spans="2:19" ht="15" customHeight="1" x14ac:dyDescent="0.2">
      <c r="B1866" s="143"/>
      <c r="C1866" s="100" t="str">
        <f>IFERROR(IF(VLOOKUP(B1866,'Job Openings'!$B$5:$I$1005,2,FALSE)=0,"",VLOOKUP(B1866,'Job Openings'!$B$5:$I$1005,2,FALSE)),"")</f>
        <v/>
      </c>
      <c r="D1866" s="100" t="str">
        <f>IFERROR(IF(VLOOKUP(B1866,'Job Openings'!$B$5:$I$1005,3,FALSE)=0,"",VLOOKUP(B1866,'Job Openings'!$B$5:$I$1005,3,FALSE)),"")</f>
        <v/>
      </c>
      <c r="E1866" s="100" t="str">
        <f>IFERROR(IF(VLOOKUP(B1866,'Job Openings'!$B$5:$I$1005,5,FALSE)=0,"",VLOOKUP(B1866,'Job Openings'!$B$5:$I$1005,5,FALSE)),"")</f>
        <v/>
      </c>
      <c r="F1866" s="53"/>
      <c r="G1866" s="53"/>
      <c r="H1866" s="54"/>
      <c r="I1866" s="53"/>
      <c r="J1866" s="53"/>
      <c r="K1866" s="53"/>
      <c r="L1866" s="53"/>
      <c r="M1866" s="53"/>
      <c r="N1866" s="144"/>
      <c r="O1866" s="141"/>
      <c r="P1866" s="53"/>
      <c r="Q1866" s="53"/>
      <c r="R1866" s="53"/>
      <c r="S1866" s="89"/>
    </row>
    <row r="1867" spans="2:19" ht="15" customHeight="1" x14ac:dyDescent="0.2">
      <c r="B1867" s="143"/>
      <c r="C1867" s="100" t="str">
        <f>IFERROR(IF(VLOOKUP(B1867,'Job Openings'!$B$5:$I$1005,2,FALSE)=0,"",VLOOKUP(B1867,'Job Openings'!$B$5:$I$1005,2,FALSE)),"")</f>
        <v/>
      </c>
      <c r="D1867" s="100" t="str">
        <f>IFERROR(IF(VLOOKUP(B1867,'Job Openings'!$B$5:$I$1005,3,FALSE)=0,"",VLOOKUP(B1867,'Job Openings'!$B$5:$I$1005,3,FALSE)),"")</f>
        <v/>
      </c>
      <c r="E1867" s="100" t="str">
        <f>IFERROR(IF(VLOOKUP(B1867,'Job Openings'!$B$5:$I$1005,5,FALSE)=0,"",VLOOKUP(B1867,'Job Openings'!$B$5:$I$1005,5,FALSE)),"")</f>
        <v/>
      </c>
      <c r="F1867" s="53"/>
      <c r="G1867" s="53"/>
      <c r="H1867" s="54"/>
      <c r="I1867" s="53"/>
      <c r="J1867" s="53"/>
      <c r="K1867" s="53"/>
      <c r="L1867" s="53"/>
      <c r="M1867" s="53"/>
      <c r="N1867" s="144"/>
      <c r="O1867" s="141"/>
      <c r="P1867" s="53"/>
      <c r="Q1867" s="53"/>
      <c r="R1867" s="53"/>
      <c r="S1867" s="89"/>
    </row>
    <row r="1868" spans="2:19" ht="15" customHeight="1" x14ac:dyDescent="0.2">
      <c r="B1868" s="143"/>
      <c r="C1868" s="100" t="str">
        <f>IFERROR(IF(VLOOKUP(B1868,'Job Openings'!$B$5:$I$1005,2,FALSE)=0,"",VLOOKUP(B1868,'Job Openings'!$B$5:$I$1005,2,FALSE)),"")</f>
        <v/>
      </c>
      <c r="D1868" s="100" t="str">
        <f>IFERROR(IF(VLOOKUP(B1868,'Job Openings'!$B$5:$I$1005,3,FALSE)=0,"",VLOOKUP(B1868,'Job Openings'!$B$5:$I$1005,3,FALSE)),"")</f>
        <v/>
      </c>
      <c r="E1868" s="100" t="str">
        <f>IFERROR(IF(VLOOKUP(B1868,'Job Openings'!$B$5:$I$1005,5,FALSE)=0,"",VLOOKUP(B1868,'Job Openings'!$B$5:$I$1005,5,FALSE)),"")</f>
        <v/>
      </c>
      <c r="F1868" s="53"/>
      <c r="G1868" s="53"/>
      <c r="H1868" s="54"/>
      <c r="I1868" s="53"/>
      <c r="J1868" s="53"/>
      <c r="K1868" s="53"/>
      <c r="L1868" s="53"/>
      <c r="M1868" s="53"/>
      <c r="N1868" s="144"/>
      <c r="O1868" s="141"/>
      <c r="P1868" s="53"/>
      <c r="Q1868" s="53"/>
      <c r="R1868" s="53"/>
      <c r="S1868" s="89"/>
    </row>
    <row r="1869" spans="2:19" ht="15" customHeight="1" x14ac:dyDescent="0.2">
      <c r="B1869" s="143"/>
      <c r="C1869" s="100" t="str">
        <f>IFERROR(IF(VLOOKUP(B1869,'Job Openings'!$B$5:$I$1005,2,FALSE)=0,"",VLOOKUP(B1869,'Job Openings'!$B$5:$I$1005,2,FALSE)),"")</f>
        <v/>
      </c>
      <c r="D1869" s="100" t="str">
        <f>IFERROR(IF(VLOOKUP(B1869,'Job Openings'!$B$5:$I$1005,3,FALSE)=0,"",VLOOKUP(B1869,'Job Openings'!$B$5:$I$1005,3,FALSE)),"")</f>
        <v/>
      </c>
      <c r="E1869" s="100" t="str">
        <f>IFERROR(IF(VLOOKUP(B1869,'Job Openings'!$B$5:$I$1005,5,FALSE)=0,"",VLOOKUP(B1869,'Job Openings'!$B$5:$I$1005,5,FALSE)),"")</f>
        <v/>
      </c>
      <c r="F1869" s="53"/>
      <c r="G1869" s="53"/>
      <c r="H1869" s="54"/>
      <c r="I1869" s="53"/>
      <c r="J1869" s="53"/>
      <c r="K1869" s="53"/>
      <c r="L1869" s="53"/>
      <c r="M1869" s="53"/>
      <c r="N1869" s="144"/>
      <c r="O1869" s="141"/>
      <c r="P1869" s="53"/>
      <c r="Q1869" s="53"/>
      <c r="R1869" s="53"/>
      <c r="S1869" s="89"/>
    </row>
    <row r="1870" spans="2:19" ht="15" customHeight="1" x14ac:dyDescent="0.2">
      <c r="B1870" s="143"/>
      <c r="C1870" s="100" t="str">
        <f>IFERROR(IF(VLOOKUP(B1870,'Job Openings'!$B$5:$I$1005,2,FALSE)=0,"",VLOOKUP(B1870,'Job Openings'!$B$5:$I$1005,2,FALSE)),"")</f>
        <v/>
      </c>
      <c r="D1870" s="100" t="str">
        <f>IFERROR(IF(VLOOKUP(B1870,'Job Openings'!$B$5:$I$1005,3,FALSE)=0,"",VLOOKUP(B1870,'Job Openings'!$B$5:$I$1005,3,FALSE)),"")</f>
        <v/>
      </c>
      <c r="E1870" s="100" t="str">
        <f>IFERROR(IF(VLOOKUP(B1870,'Job Openings'!$B$5:$I$1005,5,FALSE)=0,"",VLOOKUP(B1870,'Job Openings'!$B$5:$I$1005,5,FALSE)),"")</f>
        <v/>
      </c>
      <c r="F1870" s="53"/>
      <c r="G1870" s="53"/>
      <c r="H1870" s="54"/>
      <c r="I1870" s="53"/>
      <c r="J1870" s="53"/>
      <c r="K1870" s="53"/>
      <c r="L1870" s="53"/>
      <c r="M1870" s="53"/>
      <c r="N1870" s="144"/>
      <c r="O1870" s="141"/>
      <c r="P1870" s="53"/>
      <c r="Q1870" s="53"/>
      <c r="R1870" s="53"/>
      <c r="S1870" s="89"/>
    </row>
    <row r="1871" spans="2:19" ht="15" customHeight="1" x14ac:dyDescent="0.2">
      <c r="B1871" s="143"/>
      <c r="C1871" s="100" t="str">
        <f>IFERROR(IF(VLOOKUP(B1871,'Job Openings'!$B$5:$I$1005,2,FALSE)=0,"",VLOOKUP(B1871,'Job Openings'!$B$5:$I$1005,2,FALSE)),"")</f>
        <v/>
      </c>
      <c r="D1871" s="100" t="str">
        <f>IFERROR(IF(VLOOKUP(B1871,'Job Openings'!$B$5:$I$1005,3,FALSE)=0,"",VLOOKUP(B1871,'Job Openings'!$B$5:$I$1005,3,FALSE)),"")</f>
        <v/>
      </c>
      <c r="E1871" s="100" t="str">
        <f>IFERROR(IF(VLOOKUP(B1871,'Job Openings'!$B$5:$I$1005,5,FALSE)=0,"",VLOOKUP(B1871,'Job Openings'!$B$5:$I$1005,5,FALSE)),"")</f>
        <v/>
      </c>
      <c r="F1871" s="53"/>
      <c r="G1871" s="53"/>
      <c r="H1871" s="54"/>
      <c r="I1871" s="53"/>
      <c r="J1871" s="53"/>
      <c r="K1871" s="53"/>
      <c r="L1871" s="53"/>
      <c r="M1871" s="53"/>
      <c r="N1871" s="144"/>
      <c r="O1871" s="141"/>
      <c r="P1871" s="53"/>
      <c r="Q1871" s="53"/>
      <c r="R1871" s="53"/>
      <c r="S1871" s="89"/>
    </row>
    <row r="1872" spans="2:19" ht="15" customHeight="1" x14ac:dyDescent="0.2">
      <c r="B1872" s="143"/>
      <c r="C1872" s="100" t="str">
        <f>IFERROR(IF(VLOOKUP(B1872,'Job Openings'!$B$5:$I$1005,2,FALSE)=0,"",VLOOKUP(B1872,'Job Openings'!$B$5:$I$1005,2,FALSE)),"")</f>
        <v/>
      </c>
      <c r="D1872" s="100" t="str">
        <f>IFERROR(IF(VLOOKUP(B1872,'Job Openings'!$B$5:$I$1005,3,FALSE)=0,"",VLOOKUP(B1872,'Job Openings'!$B$5:$I$1005,3,FALSE)),"")</f>
        <v/>
      </c>
      <c r="E1872" s="100" t="str">
        <f>IFERROR(IF(VLOOKUP(B1872,'Job Openings'!$B$5:$I$1005,5,FALSE)=0,"",VLOOKUP(B1872,'Job Openings'!$B$5:$I$1005,5,FALSE)),"")</f>
        <v/>
      </c>
      <c r="F1872" s="53"/>
      <c r="G1872" s="53"/>
      <c r="H1872" s="54"/>
      <c r="I1872" s="53"/>
      <c r="J1872" s="53"/>
      <c r="K1872" s="53"/>
      <c r="L1872" s="53"/>
      <c r="M1872" s="53"/>
      <c r="N1872" s="144"/>
      <c r="O1872" s="141"/>
      <c r="P1872" s="53"/>
      <c r="Q1872" s="53"/>
      <c r="R1872" s="53"/>
      <c r="S1872" s="89"/>
    </row>
    <row r="1873" spans="2:19" ht="15" customHeight="1" x14ac:dyDescent="0.2">
      <c r="B1873" s="143"/>
      <c r="C1873" s="100" t="str">
        <f>IFERROR(IF(VLOOKUP(B1873,'Job Openings'!$B$5:$I$1005,2,FALSE)=0,"",VLOOKUP(B1873,'Job Openings'!$B$5:$I$1005,2,FALSE)),"")</f>
        <v/>
      </c>
      <c r="D1873" s="100" t="str">
        <f>IFERROR(IF(VLOOKUP(B1873,'Job Openings'!$B$5:$I$1005,3,FALSE)=0,"",VLOOKUP(B1873,'Job Openings'!$B$5:$I$1005,3,FALSE)),"")</f>
        <v/>
      </c>
      <c r="E1873" s="100" t="str">
        <f>IFERROR(IF(VLOOKUP(B1873,'Job Openings'!$B$5:$I$1005,5,FALSE)=0,"",VLOOKUP(B1873,'Job Openings'!$B$5:$I$1005,5,FALSE)),"")</f>
        <v/>
      </c>
      <c r="F1873" s="53"/>
      <c r="G1873" s="53"/>
      <c r="H1873" s="54"/>
      <c r="I1873" s="53"/>
      <c r="J1873" s="53"/>
      <c r="K1873" s="53"/>
      <c r="L1873" s="53"/>
      <c r="M1873" s="53"/>
      <c r="N1873" s="144"/>
      <c r="O1873" s="141"/>
      <c r="P1873" s="53"/>
      <c r="Q1873" s="53"/>
      <c r="R1873" s="53"/>
      <c r="S1873" s="89"/>
    </row>
    <row r="1874" spans="2:19" ht="15" customHeight="1" x14ac:dyDescent="0.2">
      <c r="B1874" s="143"/>
      <c r="C1874" s="100" t="str">
        <f>IFERROR(IF(VLOOKUP(B1874,'Job Openings'!$B$5:$I$1005,2,FALSE)=0,"",VLOOKUP(B1874,'Job Openings'!$B$5:$I$1005,2,FALSE)),"")</f>
        <v/>
      </c>
      <c r="D1874" s="100" t="str">
        <f>IFERROR(IF(VLOOKUP(B1874,'Job Openings'!$B$5:$I$1005,3,FALSE)=0,"",VLOOKUP(B1874,'Job Openings'!$B$5:$I$1005,3,FALSE)),"")</f>
        <v/>
      </c>
      <c r="E1874" s="100" t="str">
        <f>IFERROR(IF(VLOOKUP(B1874,'Job Openings'!$B$5:$I$1005,5,FALSE)=0,"",VLOOKUP(B1874,'Job Openings'!$B$5:$I$1005,5,FALSE)),"")</f>
        <v/>
      </c>
      <c r="F1874" s="53"/>
      <c r="G1874" s="53"/>
      <c r="H1874" s="54"/>
      <c r="I1874" s="53"/>
      <c r="J1874" s="53"/>
      <c r="K1874" s="53"/>
      <c r="L1874" s="53"/>
      <c r="M1874" s="53"/>
      <c r="N1874" s="144"/>
      <c r="O1874" s="141"/>
      <c r="P1874" s="53"/>
      <c r="Q1874" s="53"/>
      <c r="R1874" s="53"/>
      <c r="S1874" s="89"/>
    </row>
    <row r="1875" spans="2:19" ht="15" customHeight="1" x14ac:dyDescent="0.2">
      <c r="B1875" s="143"/>
      <c r="C1875" s="100" t="str">
        <f>IFERROR(IF(VLOOKUP(B1875,'Job Openings'!$B$5:$I$1005,2,FALSE)=0,"",VLOOKUP(B1875,'Job Openings'!$B$5:$I$1005,2,FALSE)),"")</f>
        <v/>
      </c>
      <c r="D1875" s="100" t="str">
        <f>IFERROR(IF(VLOOKUP(B1875,'Job Openings'!$B$5:$I$1005,3,FALSE)=0,"",VLOOKUP(B1875,'Job Openings'!$B$5:$I$1005,3,FALSE)),"")</f>
        <v/>
      </c>
      <c r="E1875" s="100" t="str">
        <f>IFERROR(IF(VLOOKUP(B1875,'Job Openings'!$B$5:$I$1005,5,FALSE)=0,"",VLOOKUP(B1875,'Job Openings'!$B$5:$I$1005,5,FALSE)),"")</f>
        <v/>
      </c>
      <c r="F1875" s="53"/>
      <c r="G1875" s="53"/>
      <c r="H1875" s="54"/>
      <c r="I1875" s="53"/>
      <c r="J1875" s="53"/>
      <c r="K1875" s="53"/>
      <c r="L1875" s="53"/>
      <c r="M1875" s="53"/>
      <c r="N1875" s="144"/>
      <c r="O1875" s="141"/>
      <c r="P1875" s="53"/>
      <c r="Q1875" s="53"/>
      <c r="R1875" s="53"/>
      <c r="S1875" s="89"/>
    </row>
    <row r="1876" spans="2:19" ht="15" customHeight="1" x14ac:dyDescent="0.2">
      <c r="B1876" s="143"/>
      <c r="C1876" s="100" t="str">
        <f>IFERROR(IF(VLOOKUP(B1876,'Job Openings'!$B$5:$I$1005,2,FALSE)=0,"",VLOOKUP(B1876,'Job Openings'!$B$5:$I$1005,2,FALSE)),"")</f>
        <v/>
      </c>
      <c r="D1876" s="100" t="str">
        <f>IFERROR(IF(VLOOKUP(B1876,'Job Openings'!$B$5:$I$1005,3,FALSE)=0,"",VLOOKUP(B1876,'Job Openings'!$B$5:$I$1005,3,FALSE)),"")</f>
        <v/>
      </c>
      <c r="E1876" s="100" t="str">
        <f>IFERROR(IF(VLOOKUP(B1876,'Job Openings'!$B$5:$I$1005,5,FALSE)=0,"",VLOOKUP(B1876,'Job Openings'!$B$5:$I$1005,5,FALSE)),"")</f>
        <v/>
      </c>
      <c r="F1876" s="53"/>
      <c r="G1876" s="53"/>
      <c r="H1876" s="54"/>
      <c r="I1876" s="53"/>
      <c r="J1876" s="53"/>
      <c r="K1876" s="53"/>
      <c r="L1876" s="53"/>
      <c r="M1876" s="53"/>
      <c r="N1876" s="144"/>
      <c r="O1876" s="141"/>
      <c r="P1876" s="53"/>
      <c r="Q1876" s="53"/>
      <c r="R1876" s="53"/>
      <c r="S1876" s="89"/>
    </row>
    <row r="1877" spans="2:19" ht="15" customHeight="1" x14ac:dyDescent="0.2">
      <c r="B1877" s="143"/>
      <c r="C1877" s="100" t="str">
        <f>IFERROR(IF(VLOOKUP(B1877,'Job Openings'!$B$5:$I$1005,2,FALSE)=0,"",VLOOKUP(B1877,'Job Openings'!$B$5:$I$1005,2,FALSE)),"")</f>
        <v/>
      </c>
      <c r="D1877" s="100" t="str">
        <f>IFERROR(IF(VLOOKUP(B1877,'Job Openings'!$B$5:$I$1005,3,FALSE)=0,"",VLOOKUP(B1877,'Job Openings'!$B$5:$I$1005,3,FALSE)),"")</f>
        <v/>
      </c>
      <c r="E1877" s="100" t="str">
        <f>IFERROR(IF(VLOOKUP(B1877,'Job Openings'!$B$5:$I$1005,5,FALSE)=0,"",VLOOKUP(B1877,'Job Openings'!$B$5:$I$1005,5,FALSE)),"")</f>
        <v/>
      </c>
      <c r="F1877" s="53"/>
      <c r="G1877" s="53"/>
      <c r="H1877" s="54"/>
      <c r="I1877" s="53"/>
      <c r="J1877" s="53"/>
      <c r="K1877" s="53"/>
      <c r="L1877" s="53"/>
      <c r="M1877" s="53"/>
      <c r="N1877" s="144"/>
      <c r="O1877" s="141"/>
      <c r="P1877" s="53"/>
      <c r="Q1877" s="53"/>
      <c r="R1877" s="53"/>
      <c r="S1877" s="89"/>
    </row>
    <row r="1878" spans="2:19" ht="15" customHeight="1" x14ac:dyDescent="0.2">
      <c r="B1878" s="143"/>
      <c r="C1878" s="100" t="str">
        <f>IFERROR(IF(VLOOKUP(B1878,'Job Openings'!$B$5:$I$1005,2,FALSE)=0,"",VLOOKUP(B1878,'Job Openings'!$B$5:$I$1005,2,FALSE)),"")</f>
        <v/>
      </c>
      <c r="D1878" s="100" t="str">
        <f>IFERROR(IF(VLOOKUP(B1878,'Job Openings'!$B$5:$I$1005,3,FALSE)=0,"",VLOOKUP(B1878,'Job Openings'!$B$5:$I$1005,3,FALSE)),"")</f>
        <v/>
      </c>
      <c r="E1878" s="100" t="str">
        <f>IFERROR(IF(VLOOKUP(B1878,'Job Openings'!$B$5:$I$1005,5,FALSE)=0,"",VLOOKUP(B1878,'Job Openings'!$B$5:$I$1005,5,FALSE)),"")</f>
        <v/>
      </c>
      <c r="F1878" s="53"/>
      <c r="G1878" s="53"/>
      <c r="H1878" s="54"/>
      <c r="I1878" s="53"/>
      <c r="J1878" s="53"/>
      <c r="K1878" s="53"/>
      <c r="L1878" s="53"/>
      <c r="M1878" s="53"/>
      <c r="N1878" s="144"/>
      <c r="O1878" s="141"/>
      <c r="P1878" s="53"/>
      <c r="Q1878" s="53"/>
      <c r="R1878" s="53"/>
      <c r="S1878" s="89"/>
    </row>
    <row r="1879" spans="2:19" ht="15" customHeight="1" x14ac:dyDescent="0.2">
      <c r="B1879" s="143"/>
      <c r="C1879" s="100" t="str">
        <f>IFERROR(IF(VLOOKUP(B1879,'Job Openings'!$B$5:$I$1005,2,FALSE)=0,"",VLOOKUP(B1879,'Job Openings'!$B$5:$I$1005,2,FALSE)),"")</f>
        <v/>
      </c>
      <c r="D1879" s="100" t="str">
        <f>IFERROR(IF(VLOOKUP(B1879,'Job Openings'!$B$5:$I$1005,3,FALSE)=0,"",VLOOKUP(B1879,'Job Openings'!$B$5:$I$1005,3,FALSE)),"")</f>
        <v/>
      </c>
      <c r="E1879" s="100" t="str">
        <f>IFERROR(IF(VLOOKUP(B1879,'Job Openings'!$B$5:$I$1005,5,FALSE)=0,"",VLOOKUP(B1879,'Job Openings'!$B$5:$I$1005,5,FALSE)),"")</f>
        <v/>
      </c>
      <c r="F1879" s="53"/>
      <c r="G1879" s="53"/>
      <c r="H1879" s="54"/>
      <c r="I1879" s="53"/>
      <c r="J1879" s="53"/>
      <c r="K1879" s="53"/>
      <c r="L1879" s="53"/>
      <c r="M1879" s="53"/>
      <c r="N1879" s="144"/>
      <c r="O1879" s="141"/>
      <c r="P1879" s="53"/>
      <c r="Q1879" s="53"/>
      <c r="R1879" s="53"/>
      <c r="S1879" s="89"/>
    </row>
    <row r="1880" spans="2:19" ht="15" customHeight="1" x14ac:dyDescent="0.2">
      <c r="B1880" s="143"/>
      <c r="C1880" s="100" t="str">
        <f>IFERROR(IF(VLOOKUP(B1880,'Job Openings'!$B$5:$I$1005,2,FALSE)=0,"",VLOOKUP(B1880,'Job Openings'!$B$5:$I$1005,2,FALSE)),"")</f>
        <v/>
      </c>
      <c r="D1880" s="100" t="str">
        <f>IFERROR(IF(VLOOKUP(B1880,'Job Openings'!$B$5:$I$1005,3,FALSE)=0,"",VLOOKUP(B1880,'Job Openings'!$B$5:$I$1005,3,FALSE)),"")</f>
        <v/>
      </c>
      <c r="E1880" s="100" t="str">
        <f>IFERROR(IF(VLOOKUP(B1880,'Job Openings'!$B$5:$I$1005,5,FALSE)=0,"",VLOOKUP(B1880,'Job Openings'!$B$5:$I$1005,5,FALSE)),"")</f>
        <v/>
      </c>
      <c r="F1880" s="53"/>
      <c r="G1880" s="53"/>
      <c r="H1880" s="54"/>
      <c r="I1880" s="53"/>
      <c r="J1880" s="53"/>
      <c r="K1880" s="53"/>
      <c r="L1880" s="53"/>
      <c r="M1880" s="53"/>
      <c r="N1880" s="144"/>
      <c r="O1880" s="141"/>
      <c r="P1880" s="53"/>
      <c r="Q1880" s="53"/>
      <c r="R1880" s="53"/>
      <c r="S1880" s="89"/>
    </row>
    <row r="1881" spans="2:19" ht="15" customHeight="1" x14ac:dyDescent="0.2">
      <c r="B1881" s="143"/>
      <c r="C1881" s="100" t="str">
        <f>IFERROR(IF(VLOOKUP(B1881,'Job Openings'!$B$5:$I$1005,2,FALSE)=0,"",VLOOKUP(B1881,'Job Openings'!$B$5:$I$1005,2,FALSE)),"")</f>
        <v/>
      </c>
      <c r="D1881" s="100" t="str">
        <f>IFERROR(IF(VLOOKUP(B1881,'Job Openings'!$B$5:$I$1005,3,FALSE)=0,"",VLOOKUP(B1881,'Job Openings'!$B$5:$I$1005,3,FALSE)),"")</f>
        <v/>
      </c>
      <c r="E1881" s="100" t="str">
        <f>IFERROR(IF(VLOOKUP(B1881,'Job Openings'!$B$5:$I$1005,5,FALSE)=0,"",VLOOKUP(B1881,'Job Openings'!$B$5:$I$1005,5,FALSE)),"")</f>
        <v/>
      </c>
      <c r="F1881" s="53"/>
      <c r="G1881" s="53"/>
      <c r="H1881" s="54"/>
      <c r="I1881" s="53"/>
      <c r="J1881" s="53"/>
      <c r="K1881" s="53"/>
      <c r="L1881" s="53"/>
      <c r="M1881" s="53"/>
      <c r="N1881" s="144"/>
      <c r="O1881" s="141"/>
      <c r="P1881" s="53"/>
      <c r="Q1881" s="53"/>
      <c r="R1881" s="53"/>
      <c r="S1881" s="89"/>
    </row>
    <row r="1882" spans="2:19" ht="15" customHeight="1" x14ac:dyDescent="0.2">
      <c r="B1882" s="143"/>
      <c r="C1882" s="100" t="str">
        <f>IFERROR(IF(VLOOKUP(B1882,'Job Openings'!$B$5:$I$1005,2,FALSE)=0,"",VLOOKUP(B1882,'Job Openings'!$B$5:$I$1005,2,FALSE)),"")</f>
        <v/>
      </c>
      <c r="D1882" s="100" t="str">
        <f>IFERROR(IF(VLOOKUP(B1882,'Job Openings'!$B$5:$I$1005,3,FALSE)=0,"",VLOOKUP(B1882,'Job Openings'!$B$5:$I$1005,3,FALSE)),"")</f>
        <v/>
      </c>
      <c r="E1882" s="100" t="str">
        <f>IFERROR(IF(VLOOKUP(B1882,'Job Openings'!$B$5:$I$1005,5,FALSE)=0,"",VLOOKUP(B1882,'Job Openings'!$B$5:$I$1005,5,FALSE)),"")</f>
        <v/>
      </c>
      <c r="F1882" s="53"/>
      <c r="G1882" s="53"/>
      <c r="H1882" s="54"/>
      <c r="I1882" s="53"/>
      <c r="J1882" s="53"/>
      <c r="K1882" s="53"/>
      <c r="L1882" s="53"/>
      <c r="M1882" s="53"/>
      <c r="N1882" s="144"/>
      <c r="O1882" s="141"/>
      <c r="P1882" s="53"/>
      <c r="Q1882" s="53"/>
      <c r="R1882" s="53"/>
      <c r="S1882" s="89"/>
    </row>
    <row r="1883" spans="2:19" ht="15" customHeight="1" x14ac:dyDescent="0.2">
      <c r="B1883" s="143"/>
      <c r="C1883" s="100" t="str">
        <f>IFERROR(IF(VLOOKUP(B1883,'Job Openings'!$B$5:$I$1005,2,FALSE)=0,"",VLOOKUP(B1883,'Job Openings'!$B$5:$I$1005,2,FALSE)),"")</f>
        <v/>
      </c>
      <c r="D1883" s="100" t="str">
        <f>IFERROR(IF(VLOOKUP(B1883,'Job Openings'!$B$5:$I$1005,3,FALSE)=0,"",VLOOKUP(B1883,'Job Openings'!$B$5:$I$1005,3,FALSE)),"")</f>
        <v/>
      </c>
      <c r="E1883" s="100" t="str">
        <f>IFERROR(IF(VLOOKUP(B1883,'Job Openings'!$B$5:$I$1005,5,FALSE)=0,"",VLOOKUP(B1883,'Job Openings'!$B$5:$I$1005,5,FALSE)),"")</f>
        <v/>
      </c>
      <c r="F1883" s="53"/>
      <c r="G1883" s="53"/>
      <c r="H1883" s="54"/>
      <c r="I1883" s="53"/>
      <c r="J1883" s="53"/>
      <c r="K1883" s="53"/>
      <c r="L1883" s="53"/>
      <c r="M1883" s="53"/>
      <c r="N1883" s="144"/>
      <c r="O1883" s="141"/>
      <c r="P1883" s="53"/>
      <c r="Q1883" s="53"/>
      <c r="R1883" s="53"/>
      <c r="S1883" s="89"/>
    </row>
    <row r="1884" spans="2:19" ht="15" customHeight="1" x14ac:dyDescent="0.2">
      <c r="B1884" s="143"/>
      <c r="C1884" s="100" t="str">
        <f>IFERROR(IF(VLOOKUP(B1884,'Job Openings'!$B$5:$I$1005,2,FALSE)=0,"",VLOOKUP(B1884,'Job Openings'!$B$5:$I$1005,2,FALSE)),"")</f>
        <v/>
      </c>
      <c r="D1884" s="100" t="str">
        <f>IFERROR(IF(VLOOKUP(B1884,'Job Openings'!$B$5:$I$1005,3,FALSE)=0,"",VLOOKUP(B1884,'Job Openings'!$B$5:$I$1005,3,FALSE)),"")</f>
        <v/>
      </c>
      <c r="E1884" s="100" t="str">
        <f>IFERROR(IF(VLOOKUP(B1884,'Job Openings'!$B$5:$I$1005,5,FALSE)=0,"",VLOOKUP(B1884,'Job Openings'!$B$5:$I$1005,5,FALSE)),"")</f>
        <v/>
      </c>
      <c r="F1884" s="53"/>
      <c r="G1884" s="53"/>
      <c r="H1884" s="54"/>
      <c r="I1884" s="53"/>
      <c r="J1884" s="53"/>
      <c r="K1884" s="53"/>
      <c r="L1884" s="53"/>
      <c r="M1884" s="53"/>
      <c r="N1884" s="144"/>
      <c r="O1884" s="141"/>
      <c r="P1884" s="53"/>
      <c r="Q1884" s="53"/>
      <c r="R1884" s="53"/>
      <c r="S1884" s="89"/>
    </row>
    <row r="1885" spans="2:19" ht="15" customHeight="1" x14ac:dyDescent="0.2">
      <c r="B1885" s="143"/>
      <c r="C1885" s="100" t="str">
        <f>IFERROR(IF(VLOOKUP(B1885,'Job Openings'!$B$5:$I$1005,2,FALSE)=0,"",VLOOKUP(B1885,'Job Openings'!$B$5:$I$1005,2,FALSE)),"")</f>
        <v/>
      </c>
      <c r="D1885" s="100" t="str">
        <f>IFERROR(IF(VLOOKUP(B1885,'Job Openings'!$B$5:$I$1005,3,FALSE)=0,"",VLOOKUP(B1885,'Job Openings'!$B$5:$I$1005,3,FALSE)),"")</f>
        <v/>
      </c>
      <c r="E1885" s="100" t="str">
        <f>IFERROR(IF(VLOOKUP(B1885,'Job Openings'!$B$5:$I$1005,5,FALSE)=0,"",VLOOKUP(B1885,'Job Openings'!$B$5:$I$1005,5,FALSE)),"")</f>
        <v/>
      </c>
      <c r="F1885" s="53"/>
      <c r="G1885" s="53"/>
      <c r="H1885" s="54"/>
      <c r="I1885" s="53"/>
      <c r="J1885" s="53"/>
      <c r="K1885" s="53"/>
      <c r="L1885" s="53"/>
      <c r="M1885" s="53"/>
      <c r="N1885" s="144"/>
      <c r="O1885" s="141"/>
      <c r="P1885" s="53"/>
      <c r="Q1885" s="53"/>
      <c r="R1885" s="53"/>
      <c r="S1885" s="89"/>
    </row>
    <row r="1886" spans="2:19" ht="15" customHeight="1" x14ac:dyDescent="0.2">
      <c r="B1886" s="143"/>
      <c r="C1886" s="100" t="str">
        <f>IFERROR(IF(VLOOKUP(B1886,'Job Openings'!$B$5:$I$1005,2,FALSE)=0,"",VLOOKUP(B1886,'Job Openings'!$B$5:$I$1005,2,FALSE)),"")</f>
        <v/>
      </c>
      <c r="D1886" s="100" t="str">
        <f>IFERROR(IF(VLOOKUP(B1886,'Job Openings'!$B$5:$I$1005,3,FALSE)=0,"",VLOOKUP(B1886,'Job Openings'!$B$5:$I$1005,3,FALSE)),"")</f>
        <v/>
      </c>
      <c r="E1886" s="100" t="str">
        <f>IFERROR(IF(VLOOKUP(B1886,'Job Openings'!$B$5:$I$1005,5,FALSE)=0,"",VLOOKUP(B1886,'Job Openings'!$B$5:$I$1005,5,FALSE)),"")</f>
        <v/>
      </c>
      <c r="F1886" s="53"/>
      <c r="G1886" s="53"/>
      <c r="H1886" s="54"/>
      <c r="I1886" s="53"/>
      <c r="J1886" s="53"/>
      <c r="K1886" s="53"/>
      <c r="L1886" s="53"/>
      <c r="M1886" s="53"/>
      <c r="N1886" s="144"/>
      <c r="O1886" s="141"/>
      <c r="P1886" s="53"/>
      <c r="Q1886" s="53"/>
      <c r="R1886" s="53"/>
      <c r="S1886" s="89"/>
    </row>
    <row r="1887" spans="2:19" ht="15" customHeight="1" x14ac:dyDescent="0.2">
      <c r="B1887" s="143"/>
      <c r="C1887" s="100" t="str">
        <f>IFERROR(IF(VLOOKUP(B1887,'Job Openings'!$B$5:$I$1005,2,FALSE)=0,"",VLOOKUP(B1887,'Job Openings'!$B$5:$I$1005,2,FALSE)),"")</f>
        <v/>
      </c>
      <c r="D1887" s="100" t="str">
        <f>IFERROR(IF(VLOOKUP(B1887,'Job Openings'!$B$5:$I$1005,3,FALSE)=0,"",VLOOKUP(B1887,'Job Openings'!$B$5:$I$1005,3,FALSE)),"")</f>
        <v/>
      </c>
      <c r="E1887" s="100" t="str">
        <f>IFERROR(IF(VLOOKUP(B1887,'Job Openings'!$B$5:$I$1005,5,FALSE)=0,"",VLOOKUP(B1887,'Job Openings'!$B$5:$I$1005,5,FALSE)),"")</f>
        <v/>
      </c>
      <c r="F1887" s="53"/>
      <c r="G1887" s="53"/>
      <c r="H1887" s="54"/>
      <c r="I1887" s="53"/>
      <c r="J1887" s="53"/>
      <c r="K1887" s="53"/>
      <c r="L1887" s="53"/>
      <c r="M1887" s="53"/>
      <c r="N1887" s="144"/>
      <c r="O1887" s="141"/>
      <c r="P1887" s="53"/>
      <c r="Q1887" s="53"/>
      <c r="R1887" s="53"/>
      <c r="S1887" s="89"/>
    </row>
    <row r="1888" spans="2:19" ht="15" customHeight="1" x14ac:dyDescent="0.2">
      <c r="B1888" s="143"/>
      <c r="C1888" s="100" t="str">
        <f>IFERROR(IF(VLOOKUP(B1888,'Job Openings'!$B$5:$I$1005,2,FALSE)=0,"",VLOOKUP(B1888,'Job Openings'!$B$5:$I$1005,2,FALSE)),"")</f>
        <v/>
      </c>
      <c r="D1888" s="100" t="str">
        <f>IFERROR(IF(VLOOKUP(B1888,'Job Openings'!$B$5:$I$1005,3,FALSE)=0,"",VLOOKUP(B1888,'Job Openings'!$B$5:$I$1005,3,FALSE)),"")</f>
        <v/>
      </c>
      <c r="E1888" s="100" t="str">
        <f>IFERROR(IF(VLOOKUP(B1888,'Job Openings'!$B$5:$I$1005,5,FALSE)=0,"",VLOOKUP(B1888,'Job Openings'!$B$5:$I$1005,5,FALSE)),"")</f>
        <v/>
      </c>
      <c r="F1888" s="53"/>
      <c r="G1888" s="53"/>
      <c r="H1888" s="54"/>
      <c r="I1888" s="53"/>
      <c r="J1888" s="53"/>
      <c r="K1888" s="53"/>
      <c r="L1888" s="53"/>
      <c r="M1888" s="53"/>
      <c r="N1888" s="144"/>
      <c r="O1888" s="141"/>
      <c r="P1888" s="53"/>
      <c r="Q1888" s="53"/>
      <c r="R1888" s="53"/>
      <c r="S1888" s="89"/>
    </row>
    <row r="1889" spans="2:19" ht="15" customHeight="1" x14ac:dyDescent="0.2">
      <c r="B1889" s="143"/>
      <c r="C1889" s="100" t="str">
        <f>IFERROR(IF(VLOOKUP(B1889,'Job Openings'!$B$5:$I$1005,2,FALSE)=0,"",VLOOKUP(B1889,'Job Openings'!$B$5:$I$1005,2,FALSE)),"")</f>
        <v/>
      </c>
      <c r="D1889" s="100" t="str">
        <f>IFERROR(IF(VLOOKUP(B1889,'Job Openings'!$B$5:$I$1005,3,FALSE)=0,"",VLOOKUP(B1889,'Job Openings'!$B$5:$I$1005,3,FALSE)),"")</f>
        <v/>
      </c>
      <c r="E1889" s="100" t="str">
        <f>IFERROR(IF(VLOOKUP(B1889,'Job Openings'!$B$5:$I$1005,5,FALSE)=0,"",VLOOKUP(B1889,'Job Openings'!$B$5:$I$1005,5,FALSE)),"")</f>
        <v/>
      </c>
      <c r="F1889" s="53"/>
      <c r="G1889" s="53"/>
      <c r="H1889" s="54"/>
      <c r="I1889" s="53"/>
      <c r="J1889" s="53"/>
      <c r="K1889" s="53"/>
      <c r="L1889" s="53"/>
      <c r="M1889" s="53"/>
      <c r="N1889" s="144"/>
      <c r="O1889" s="141"/>
      <c r="P1889" s="53"/>
      <c r="Q1889" s="53"/>
      <c r="R1889" s="53"/>
      <c r="S1889" s="89"/>
    </row>
    <row r="1890" spans="2:19" ht="15" customHeight="1" x14ac:dyDescent="0.2">
      <c r="B1890" s="143"/>
      <c r="C1890" s="100" t="str">
        <f>IFERROR(IF(VLOOKUP(B1890,'Job Openings'!$B$5:$I$1005,2,FALSE)=0,"",VLOOKUP(B1890,'Job Openings'!$B$5:$I$1005,2,FALSE)),"")</f>
        <v/>
      </c>
      <c r="D1890" s="100" t="str">
        <f>IFERROR(IF(VLOOKUP(B1890,'Job Openings'!$B$5:$I$1005,3,FALSE)=0,"",VLOOKUP(B1890,'Job Openings'!$B$5:$I$1005,3,FALSE)),"")</f>
        <v/>
      </c>
      <c r="E1890" s="100" t="str">
        <f>IFERROR(IF(VLOOKUP(B1890,'Job Openings'!$B$5:$I$1005,5,FALSE)=0,"",VLOOKUP(B1890,'Job Openings'!$B$5:$I$1005,5,FALSE)),"")</f>
        <v/>
      </c>
      <c r="F1890" s="53"/>
      <c r="G1890" s="53"/>
      <c r="H1890" s="54"/>
      <c r="I1890" s="53"/>
      <c r="J1890" s="53"/>
      <c r="K1890" s="53"/>
      <c r="L1890" s="53"/>
      <c r="M1890" s="53"/>
      <c r="N1890" s="144"/>
      <c r="O1890" s="141"/>
      <c r="P1890" s="53"/>
      <c r="Q1890" s="53"/>
      <c r="R1890" s="53"/>
      <c r="S1890" s="89"/>
    </row>
    <row r="1891" spans="2:19" ht="15" customHeight="1" x14ac:dyDescent="0.2">
      <c r="B1891" s="143"/>
      <c r="C1891" s="100" t="str">
        <f>IFERROR(IF(VLOOKUP(B1891,'Job Openings'!$B$5:$I$1005,2,FALSE)=0,"",VLOOKUP(B1891,'Job Openings'!$B$5:$I$1005,2,FALSE)),"")</f>
        <v/>
      </c>
      <c r="D1891" s="100" t="str">
        <f>IFERROR(IF(VLOOKUP(B1891,'Job Openings'!$B$5:$I$1005,3,FALSE)=0,"",VLOOKUP(B1891,'Job Openings'!$B$5:$I$1005,3,FALSE)),"")</f>
        <v/>
      </c>
      <c r="E1891" s="100" t="str">
        <f>IFERROR(IF(VLOOKUP(B1891,'Job Openings'!$B$5:$I$1005,5,FALSE)=0,"",VLOOKUP(B1891,'Job Openings'!$B$5:$I$1005,5,FALSE)),"")</f>
        <v/>
      </c>
      <c r="F1891" s="53"/>
      <c r="G1891" s="53"/>
      <c r="H1891" s="54"/>
      <c r="I1891" s="53"/>
      <c r="J1891" s="53"/>
      <c r="K1891" s="53"/>
      <c r="L1891" s="53"/>
      <c r="M1891" s="53"/>
      <c r="N1891" s="144"/>
      <c r="O1891" s="141"/>
      <c r="P1891" s="53"/>
      <c r="Q1891" s="53"/>
      <c r="R1891" s="53"/>
      <c r="S1891" s="89"/>
    </row>
    <row r="1892" spans="2:19" ht="15" customHeight="1" x14ac:dyDescent="0.2">
      <c r="B1892" s="143"/>
      <c r="C1892" s="100" t="str">
        <f>IFERROR(IF(VLOOKUP(B1892,'Job Openings'!$B$5:$I$1005,2,FALSE)=0,"",VLOOKUP(B1892,'Job Openings'!$B$5:$I$1005,2,FALSE)),"")</f>
        <v/>
      </c>
      <c r="D1892" s="100" t="str">
        <f>IFERROR(IF(VLOOKUP(B1892,'Job Openings'!$B$5:$I$1005,3,FALSE)=0,"",VLOOKUP(B1892,'Job Openings'!$B$5:$I$1005,3,FALSE)),"")</f>
        <v/>
      </c>
      <c r="E1892" s="100" t="str">
        <f>IFERROR(IF(VLOOKUP(B1892,'Job Openings'!$B$5:$I$1005,5,FALSE)=0,"",VLOOKUP(B1892,'Job Openings'!$B$5:$I$1005,5,FALSE)),"")</f>
        <v/>
      </c>
      <c r="F1892" s="53"/>
      <c r="G1892" s="53"/>
      <c r="H1892" s="54"/>
      <c r="I1892" s="53"/>
      <c r="J1892" s="53"/>
      <c r="K1892" s="53"/>
      <c r="L1892" s="53"/>
      <c r="M1892" s="53"/>
      <c r="N1892" s="144"/>
      <c r="O1892" s="141"/>
      <c r="P1892" s="53"/>
      <c r="Q1892" s="53"/>
      <c r="R1892" s="53"/>
      <c r="S1892" s="89"/>
    </row>
    <row r="1893" spans="2:19" ht="15" customHeight="1" x14ac:dyDescent="0.2">
      <c r="B1893" s="143"/>
      <c r="C1893" s="100" t="str">
        <f>IFERROR(IF(VLOOKUP(B1893,'Job Openings'!$B$5:$I$1005,2,FALSE)=0,"",VLOOKUP(B1893,'Job Openings'!$B$5:$I$1005,2,FALSE)),"")</f>
        <v/>
      </c>
      <c r="D1893" s="100" t="str">
        <f>IFERROR(IF(VLOOKUP(B1893,'Job Openings'!$B$5:$I$1005,3,FALSE)=0,"",VLOOKUP(B1893,'Job Openings'!$B$5:$I$1005,3,FALSE)),"")</f>
        <v/>
      </c>
      <c r="E1893" s="100" t="str">
        <f>IFERROR(IF(VLOOKUP(B1893,'Job Openings'!$B$5:$I$1005,5,FALSE)=0,"",VLOOKUP(B1893,'Job Openings'!$B$5:$I$1005,5,FALSE)),"")</f>
        <v/>
      </c>
      <c r="F1893" s="53"/>
      <c r="G1893" s="53"/>
      <c r="H1893" s="54"/>
      <c r="I1893" s="53"/>
      <c r="J1893" s="53"/>
      <c r="K1893" s="53"/>
      <c r="L1893" s="53"/>
      <c r="M1893" s="53"/>
      <c r="N1893" s="144"/>
      <c r="O1893" s="141"/>
      <c r="P1893" s="53"/>
      <c r="Q1893" s="53"/>
      <c r="R1893" s="53"/>
      <c r="S1893" s="89"/>
    </row>
    <row r="1894" spans="2:19" ht="15" customHeight="1" x14ac:dyDescent="0.2">
      <c r="B1894" s="143"/>
      <c r="C1894" s="100" t="str">
        <f>IFERROR(IF(VLOOKUP(B1894,'Job Openings'!$B$5:$I$1005,2,FALSE)=0,"",VLOOKUP(B1894,'Job Openings'!$B$5:$I$1005,2,FALSE)),"")</f>
        <v/>
      </c>
      <c r="D1894" s="100" t="str">
        <f>IFERROR(IF(VLOOKUP(B1894,'Job Openings'!$B$5:$I$1005,3,FALSE)=0,"",VLOOKUP(B1894,'Job Openings'!$B$5:$I$1005,3,FALSE)),"")</f>
        <v/>
      </c>
      <c r="E1894" s="100" t="str">
        <f>IFERROR(IF(VLOOKUP(B1894,'Job Openings'!$B$5:$I$1005,5,FALSE)=0,"",VLOOKUP(B1894,'Job Openings'!$B$5:$I$1005,5,FALSE)),"")</f>
        <v/>
      </c>
      <c r="F1894" s="53"/>
      <c r="G1894" s="53"/>
      <c r="H1894" s="54"/>
      <c r="I1894" s="53"/>
      <c r="J1894" s="53"/>
      <c r="K1894" s="53"/>
      <c r="L1894" s="53"/>
      <c r="M1894" s="53"/>
      <c r="N1894" s="144"/>
      <c r="O1894" s="141"/>
      <c r="P1894" s="53"/>
      <c r="Q1894" s="53"/>
      <c r="R1894" s="53"/>
      <c r="S1894" s="89"/>
    </row>
    <row r="1895" spans="2:19" ht="15" customHeight="1" x14ac:dyDescent="0.2">
      <c r="B1895" s="143"/>
      <c r="C1895" s="100" t="str">
        <f>IFERROR(IF(VLOOKUP(B1895,'Job Openings'!$B$5:$I$1005,2,FALSE)=0,"",VLOOKUP(B1895,'Job Openings'!$B$5:$I$1005,2,FALSE)),"")</f>
        <v/>
      </c>
      <c r="D1895" s="100" t="str">
        <f>IFERROR(IF(VLOOKUP(B1895,'Job Openings'!$B$5:$I$1005,3,FALSE)=0,"",VLOOKUP(B1895,'Job Openings'!$B$5:$I$1005,3,FALSE)),"")</f>
        <v/>
      </c>
      <c r="E1895" s="100" t="str">
        <f>IFERROR(IF(VLOOKUP(B1895,'Job Openings'!$B$5:$I$1005,5,FALSE)=0,"",VLOOKUP(B1895,'Job Openings'!$B$5:$I$1005,5,FALSE)),"")</f>
        <v/>
      </c>
      <c r="F1895" s="53"/>
      <c r="G1895" s="53"/>
      <c r="H1895" s="54"/>
      <c r="I1895" s="53"/>
      <c r="J1895" s="53"/>
      <c r="K1895" s="53"/>
      <c r="L1895" s="53"/>
      <c r="M1895" s="53"/>
      <c r="N1895" s="144"/>
      <c r="O1895" s="141"/>
      <c r="P1895" s="53"/>
      <c r="Q1895" s="53"/>
      <c r="R1895" s="53"/>
      <c r="S1895" s="89"/>
    </row>
    <row r="1896" spans="2:19" ht="15" customHeight="1" x14ac:dyDescent="0.2">
      <c r="B1896" s="143"/>
      <c r="C1896" s="100" t="str">
        <f>IFERROR(IF(VLOOKUP(B1896,'Job Openings'!$B$5:$I$1005,2,FALSE)=0,"",VLOOKUP(B1896,'Job Openings'!$B$5:$I$1005,2,FALSE)),"")</f>
        <v/>
      </c>
      <c r="D1896" s="100" t="str">
        <f>IFERROR(IF(VLOOKUP(B1896,'Job Openings'!$B$5:$I$1005,3,FALSE)=0,"",VLOOKUP(B1896,'Job Openings'!$B$5:$I$1005,3,FALSE)),"")</f>
        <v/>
      </c>
      <c r="E1896" s="100" t="str">
        <f>IFERROR(IF(VLOOKUP(B1896,'Job Openings'!$B$5:$I$1005,5,FALSE)=0,"",VLOOKUP(B1896,'Job Openings'!$B$5:$I$1005,5,FALSE)),"")</f>
        <v/>
      </c>
      <c r="F1896" s="53"/>
      <c r="G1896" s="53"/>
      <c r="H1896" s="54"/>
      <c r="I1896" s="53"/>
      <c r="J1896" s="53"/>
      <c r="K1896" s="53"/>
      <c r="L1896" s="53"/>
      <c r="M1896" s="53"/>
      <c r="N1896" s="144"/>
      <c r="O1896" s="141"/>
      <c r="P1896" s="53"/>
      <c r="Q1896" s="53"/>
      <c r="R1896" s="53"/>
      <c r="S1896" s="89"/>
    </row>
    <row r="1897" spans="2:19" ht="15" customHeight="1" x14ac:dyDescent="0.2">
      <c r="B1897" s="143"/>
      <c r="C1897" s="100" t="str">
        <f>IFERROR(IF(VLOOKUP(B1897,'Job Openings'!$B$5:$I$1005,2,FALSE)=0,"",VLOOKUP(B1897,'Job Openings'!$B$5:$I$1005,2,FALSE)),"")</f>
        <v/>
      </c>
      <c r="D1897" s="100" t="str">
        <f>IFERROR(IF(VLOOKUP(B1897,'Job Openings'!$B$5:$I$1005,3,FALSE)=0,"",VLOOKUP(B1897,'Job Openings'!$B$5:$I$1005,3,FALSE)),"")</f>
        <v/>
      </c>
      <c r="E1897" s="100" t="str">
        <f>IFERROR(IF(VLOOKUP(B1897,'Job Openings'!$B$5:$I$1005,5,FALSE)=0,"",VLOOKUP(B1897,'Job Openings'!$B$5:$I$1005,5,FALSE)),"")</f>
        <v/>
      </c>
      <c r="F1897" s="53"/>
      <c r="G1897" s="53"/>
      <c r="H1897" s="54"/>
      <c r="I1897" s="53"/>
      <c r="J1897" s="53"/>
      <c r="K1897" s="53"/>
      <c r="L1897" s="53"/>
      <c r="M1897" s="53"/>
      <c r="N1897" s="144"/>
      <c r="O1897" s="141"/>
      <c r="P1897" s="53"/>
      <c r="Q1897" s="53"/>
      <c r="R1897" s="53"/>
      <c r="S1897" s="89"/>
    </row>
    <row r="1898" spans="2:19" ht="15" customHeight="1" x14ac:dyDescent="0.2">
      <c r="B1898" s="143"/>
      <c r="C1898" s="100" t="str">
        <f>IFERROR(IF(VLOOKUP(B1898,'Job Openings'!$B$5:$I$1005,2,FALSE)=0,"",VLOOKUP(B1898,'Job Openings'!$B$5:$I$1005,2,FALSE)),"")</f>
        <v/>
      </c>
      <c r="D1898" s="100" t="str">
        <f>IFERROR(IF(VLOOKUP(B1898,'Job Openings'!$B$5:$I$1005,3,FALSE)=0,"",VLOOKUP(B1898,'Job Openings'!$B$5:$I$1005,3,FALSE)),"")</f>
        <v/>
      </c>
      <c r="E1898" s="100" t="str">
        <f>IFERROR(IF(VLOOKUP(B1898,'Job Openings'!$B$5:$I$1005,5,FALSE)=0,"",VLOOKUP(B1898,'Job Openings'!$B$5:$I$1005,5,FALSE)),"")</f>
        <v/>
      </c>
      <c r="F1898" s="53"/>
      <c r="G1898" s="53"/>
      <c r="H1898" s="54"/>
      <c r="I1898" s="53"/>
      <c r="J1898" s="53"/>
      <c r="K1898" s="53"/>
      <c r="L1898" s="53"/>
      <c r="M1898" s="53"/>
      <c r="N1898" s="144"/>
      <c r="O1898" s="141"/>
      <c r="P1898" s="53"/>
      <c r="Q1898" s="53"/>
      <c r="R1898" s="53"/>
      <c r="S1898" s="89"/>
    </row>
    <row r="1899" spans="2:19" ht="15" customHeight="1" x14ac:dyDescent="0.2">
      <c r="B1899" s="143"/>
      <c r="C1899" s="100" t="str">
        <f>IFERROR(IF(VLOOKUP(B1899,'Job Openings'!$B$5:$I$1005,2,FALSE)=0,"",VLOOKUP(B1899,'Job Openings'!$B$5:$I$1005,2,FALSE)),"")</f>
        <v/>
      </c>
      <c r="D1899" s="100" t="str">
        <f>IFERROR(IF(VLOOKUP(B1899,'Job Openings'!$B$5:$I$1005,3,FALSE)=0,"",VLOOKUP(B1899,'Job Openings'!$B$5:$I$1005,3,FALSE)),"")</f>
        <v/>
      </c>
      <c r="E1899" s="100" t="str">
        <f>IFERROR(IF(VLOOKUP(B1899,'Job Openings'!$B$5:$I$1005,5,FALSE)=0,"",VLOOKUP(B1899,'Job Openings'!$B$5:$I$1005,5,FALSE)),"")</f>
        <v/>
      </c>
      <c r="F1899" s="53"/>
      <c r="G1899" s="53"/>
      <c r="H1899" s="54"/>
      <c r="I1899" s="53"/>
      <c r="J1899" s="53"/>
      <c r="K1899" s="53"/>
      <c r="L1899" s="53"/>
      <c r="M1899" s="53"/>
      <c r="N1899" s="144"/>
      <c r="O1899" s="141"/>
      <c r="P1899" s="53"/>
      <c r="Q1899" s="53"/>
      <c r="R1899" s="53"/>
      <c r="S1899" s="89"/>
    </row>
    <row r="1900" spans="2:19" ht="15" customHeight="1" x14ac:dyDescent="0.2">
      <c r="B1900" s="143"/>
      <c r="C1900" s="100" t="str">
        <f>IFERROR(IF(VLOOKUP(B1900,'Job Openings'!$B$5:$I$1005,2,FALSE)=0,"",VLOOKUP(B1900,'Job Openings'!$B$5:$I$1005,2,FALSE)),"")</f>
        <v/>
      </c>
      <c r="D1900" s="100" t="str">
        <f>IFERROR(IF(VLOOKUP(B1900,'Job Openings'!$B$5:$I$1005,3,FALSE)=0,"",VLOOKUP(B1900,'Job Openings'!$B$5:$I$1005,3,FALSE)),"")</f>
        <v/>
      </c>
      <c r="E1900" s="100" t="str">
        <f>IFERROR(IF(VLOOKUP(B1900,'Job Openings'!$B$5:$I$1005,5,FALSE)=0,"",VLOOKUP(B1900,'Job Openings'!$B$5:$I$1005,5,FALSE)),"")</f>
        <v/>
      </c>
      <c r="F1900" s="53"/>
      <c r="G1900" s="53"/>
      <c r="H1900" s="54"/>
      <c r="I1900" s="53"/>
      <c r="J1900" s="53"/>
      <c r="K1900" s="53"/>
      <c r="L1900" s="53"/>
      <c r="M1900" s="53"/>
      <c r="N1900" s="144"/>
      <c r="O1900" s="141"/>
      <c r="P1900" s="53"/>
      <c r="Q1900" s="53"/>
      <c r="R1900" s="53"/>
      <c r="S1900" s="89"/>
    </row>
    <row r="1901" spans="2:19" ht="15" customHeight="1" x14ac:dyDescent="0.2">
      <c r="B1901" s="143"/>
      <c r="C1901" s="100" t="str">
        <f>IFERROR(IF(VLOOKUP(B1901,'Job Openings'!$B$5:$I$1005,2,FALSE)=0,"",VLOOKUP(B1901,'Job Openings'!$B$5:$I$1005,2,FALSE)),"")</f>
        <v/>
      </c>
      <c r="D1901" s="100" t="str">
        <f>IFERROR(IF(VLOOKUP(B1901,'Job Openings'!$B$5:$I$1005,3,FALSE)=0,"",VLOOKUP(B1901,'Job Openings'!$B$5:$I$1005,3,FALSE)),"")</f>
        <v/>
      </c>
      <c r="E1901" s="100" t="str">
        <f>IFERROR(IF(VLOOKUP(B1901,'Job Openings'!$B$5:$I$1005,5,FALSE)=0,"",VLOOKUP(B1901,'Job Openings'!$B$5:$I$1005,5,FALSE)),"")</f>
        <v/>
      </c>
      <c r="F1901" s="53"/>
      <c r="G1901" s="53"/>
      <c r="H1901" s="54"/>
      <c r="I1901" s="53"/>
      <c r="J1901" s="53"/>
      <c r="K1901" s="53"/>
      <c r="L1901" s="53"/>
      <c r="M1901" s="53"/>
      <c r="N1901" s="144"/>
      <c r="O1901" s="141"/>
      <c r="P1901" s="53"/>
      <c r="Q1901" s="53"/>
      <c r="R1901" s="53"/>
      <c r="S1901" s="89"/>
    </row>
    <row r="1902" spans="2:19" ht="15" customHeight="1" x14ac:dyDescent="0.2">
      <c r="B1902" s="143"/>
      <c r="C1902" s="100" t="str">
        <f>IFERROR(IF(VLOOKUP(B1902,'Job Openings'!$B$5:$I$1005,2,FALSE)=0,"",VLOOKUP(B1902,'Job Openings'!$B$5:$I$1005,2,FALSE)),"")</f>
        <v/>
      </c>
      <c r="D1902" s="100" t="str">
        <f>IFERROR(IF(VLOOKUP(B1902,'Job Openings'!$B$5:$I$1005,3,FALSE)=0,"",VLOOKUP(B1902,'Job Openings'!$B$5:$I$1005,3,FALSE)),"")</f>
        <v/>
      </c>
      <c r="E1902" s="100" t="str">
        <f>IFERROR(IF(VLOOKUP(B1902,'Job Openings'!$B$5:$I$1005,5,FALSE)=0,"",VLOOKUP(B1902,'Job Openings'!$B$5:$I$1005,5,FALSE)),"")</f>
        <v/>
      </c>
      <c r="F1902" s="53"/>
      <c r="G1902" s="53"/>
      <c r="H1902" s="54"/>
      <c r="I1902" s="53"/>
      <c r="J1902" s="53"/>
      <c r="K1902" s="53"/>
      <c r="L1902" s="53"/>
      <c r="M1902" s="53"/>
      <c r="N1902" s="144"/>
      <c r="O1902" s="141"/>
      <c r="P1902" s="53"/>
      <c r="Q1902" s="53"/>
      <c r="R1902" s="53"/>
      <c r="S1902" s="89"/>
    </row>
    <row r="1903" spans="2:19" ht="15" customHeight="1" x14ac:dyDescent="0.2">
      <c r="B1903" s="143"/>
      <c r="C1903" s="100" t="str">
        <f>IFERROR(IF(VLOOKUP(B1903,'Job Openings'!$B$5:$I$1005,2,FALSE)=0,"",VLOOKUP(B1903,'Job Openings'!$B$5:$I$1005,2,FALSE)),"")</f>
        <v/>
      </c>
      <c r="D1903" s="100" t="str">
        <f>IFERROR(IF(VLOOKUP(B1903,'Job Openings'!$B$5:$I$1005,3,FALSE)=0,"",VLOOKUP(B1903,'Job Openings'!$B$5:$I$1005,3,FALSE)),"")</f>
        <v/>
      </c>
      <c r="E1903" s="100" t="str">
        <f>IFERROR(IF(VLOOKUP(B1903,'Job Openings'!$B$5:$I$1005,5,FALSE)=0,"",VLOOKUP(B1903,'Job Openings'!$B$5:$I$1005,5,FALSE)),"")</f>
        <v/>
      </c>
      <c r="F1903" s="53"/>
      <c r="G1903" s="53"/>
      <c r="H1903" s="54"/>
      <c r="I1903" s="53"/>
      <c r="J1903" s="53"/>
      <c r="K1903" s="53"/>
      <c r="L1903" s="53"/>
      <c r="M1903" s="53"/>
      <c r="N1903" s="144"/>
      <c r="O1903" s="141"/>
      <c r="P1903" s="53"/>
      <c r="Q1903" s="53"/>
      <c r="R1903" s="53"/>
      <c r="S1903" s="89"/>
    </row>
    <row r="1904" spans="2:19" ht="15" customHeight="1" x14ac:dyDescent="0.2">
      <c r="B1904" s="143"/>
      <c r="C1904" s="100" t="str">
        <f>IFERROR(IF(VLOOKUP(B1904,'Job Openings'!$B$5:$I$1005,2,FALSE)=0,"",VLOOKUP(B1904,'Job Openings'!$B$5:$I$1005,2,FALSE)),"")</f>
        <v/>
      </c>
      <c r="D1904" s="100" t="str">
        <f>IFERROR(IF(VLOOKUP(B1904,'Job Openings'!$B$5:$I$1005,3,FALSE)=0,"",VLOOKUP(B1904,'Job Openings'!$B$5:$I$1005,3,FALSE)),"")</f>
        <v/>
      </c>
      <c r="E1904" s="100" t="str">
        <f>IFERROR(IF(VLOOKUP(B1904,'Job Openings'!$B$5:$I$1005,5,FALSE)=0,"",VLOOKUP(B1904,'Job Openings'!$B$5:$I$1005,5,FALSE)),"")</f>
        <v/>
      </c>
      <c r="F1904" s="53"/>
      <c r="G1904" s="53"/>
      <c r="H1904" s="54"/>
      <c r="I1904" s="53"/>
      <c r="J1904" s="53"/>
      <c r="K1904" s="53"/>
      <c r="L1904" s="53"/>
      <c r="M1904" s="53"/>
      <c r="N1904" s="144"/>
      <c r="O1904" s="141"/>
      <c r="P1904" s="53"/>
      <c r="Q1904" s="53"/>
      <c r="R1904" s="53"/>
      <c r="S1904" s="89"/>
    </row>
    <row r="1905" spans="2:19" ht="15" customHeight="1" x14ac:dyDescent="0.2">
      <c r="B1905" s="143"/>
      <c r="C1905" s="100" t="str">
        <f>IFERROR(IF(VLOOKUP(B1905,'Job Openings'!$B$5:$I$1005,2,FALSE)=0,"",VLOOKUP(B1905,'Job Openings'!$B$5:$I$1005,2,FALSE)),"")</f>
        <v/>
      </c>
      <c r="D1905" s="100" t="str">
        <f>IFERROR(IF(VLOOKUP(B1905,'Job Openings'!$B$5:$I$1005,3,FALSE)=0,"",VLOOKUP(B1905,'Job Openings'!$B$5:$I$1005,3,FALSE)),"")</f>
        <v/>
      </c>
      <c r="E1905" s="100" t="str">
        <f>IFERROR(IF(VLOOKUP(B1905,'Job Openings'!$B$5:$I$1005,5,FALSE)=0,"",VLOOKUP(B1905,'Job Openings'!$B$5:$I$1005,5,FALSE)),"")</f>
        <v/>
      </c>
      <c r="F1905" s="53"/>
      <c r="G1905" s="53"/>
      <c r="H1905" s="54"/>
      <c r="I1905" s="53"/>
      <c r="J1905" s="53"/>
      <c r="K1905" s="53"/>
      <c r="L1905" s="53"/>
      <c r="M1905" s="53"/>
      <c r="N1905" s="144"/>
      <c r="O1905" s="141"/>
      <c r="P1905" s="53"/>
      <c r="Q1905" s="53"/>
      <c r="R1905" s="53"/>
      <c r="S1905" s="89"/>
    </row>
    <row r="1906" spans="2:19" ht="15" customHeight="1" x14ac:dyDescent="0.2">
      <c r="B1906" s="143"/>
      <c r="C1906" s="100" t="str">
        <f>IFERROR(IF(VLOOKUP(B1906,'Job Openings'!$B$5:$I$1005,2,FALSE)=0,"",VLOOKUP(B1906,'Job Openings'!$B$5:$I$1005,2,FALSE)),"")</f>
        <v/>
      </c>
      <c r="D1906" s="100" t="str">
        <f>IFERROR(IF(VLOOKUP(B1906,'Job Openings'!$B$5:$I$1005,3,FALSE)=0,"",VLOOKUP(B1906,'Job Openings'!$B$5:$I$1005,3,FALSE)),"")</f>
        <v/>
      </c>
      <c r="E1906" s="100" t="str">
        <f>IFERROR(IF(VLOOKUP(B1906,'Job Openings'!$B$5:$I$1005,5,FALSE)=0,"",VLOOKUP(B1906,'Job Openings'!$B$5:$I$1005,5,FALSE)),"")</f>
        <v/>
      </c>
      <c r="F1906" s="53"/>
      <c r="G1906" s="53"/>
      <c r="H1906" s="54"/>
      <c r="I1906" s="53"/>
      <c r="J1906" s="53"/>
      <c r="K1906" s="53"/>
      <c r="L1906" s="53"/>
      <c r="M1906" s="53"/>
      <c r="N1906" s="144"/>
      <c r="O1906" s="141"/>
      <c r="P1906" s="53"/>
      <c r="Q1906" s="53"/>
      <c r="R1906" s="53"/>
      <c r="S1906" s="89"/>
    </row>
    <row r="1907" spans="2:19" ht="15" customHeight="1" x14ac:dyDescent="0.2">
      <c r="B1907" s="143"/>
      <c r="C1907" s="100" t="str">
        <f>IFERROR(IF(VLOOKUP(B1907,'Job Openings'!$B$5:$I$1005,2,FALSE)=0,"",VLOOKUP(B1907,'Job Openings'!$B$5:$I$1005,2,FALSE)),"")</f>
        <v/>
      </c>
      <c r="D1907" s="100" t="str">
        <f>IFERROR(IF(VLOOKUP(B1907,'Job Openings'!$B$5:$I$1005,3,FALSE)=0,"",VLOOKUP(B1907,'Job Openings'!$B$5:$I$1005,3,FALSE)),"")</f>
        <v/>
      </c>
      <c r="E1907" s="100" t="str">
        <f>IFERROR(IF(VLOOKUP(B1907,'Job Openings'!$B$5:$I$1005,5,FALSE)=0,"",VLOOKUP(B1907,'Job Openings'!$B$5:$I$1005,5,FALSE)),"")</f>
        <v/>
      </c>
      <c r="F1907" s="53"/>
      <c r="G1907" s="53"/>
      <c r="H1907" s="54"/>
      <c r="I1907" s="53"/>
      <c r="J1907" s="53"/>
      <c r="K1907" s="53"/>
      <c r="L1907" s="53"/>
      <c r="M1907" s="53"/>
      <c r="N1907" s="144"/>
      <c r="O1907" s="141"/>
      <c r="P1907" s="53"/>
      <c r="Q1907" s="53"/>
      <c r="R1907" s="53"/>
      <c r="S1907" s="89"/>
    </row>
    <row r="1908" spans="2:19" ht="15" customHeight="1" x14ac:dyDescent="0.2">
      <c r="B1908" s="143"/>
      <c r="C1908" s="100" t="str">
        <f>IFERROR(IF(VLOOKUP(B1908,'Job Openings'!$B$5:$I$1005,2,FALSE)=0,"",VLOOKUP(B1908,'Job Openings'!$B$5:$I$1005,2,FALSE)),"")</f>
        <v/>
      </c>
      <c r="D1908" s="100" t="str">
        <f>IFERROR(IF(VLOOKUP(B1908,'Job Openings'!$B$5:$I$1005,3,FALSE)=0,"",VLOOKUP(B1908,'Job Openings'!$B$5:$I$1005,3,FALSE)),"")</f>
        <v/>
      </c>
      <c r="E1908" s="100" t="str">
        <f>IFERROR(IF(VLOOKUP(B1908,'Job Openings'!$B$5:$I$1005,5,FALSE)=0,"",VLOOKUP(B1908,'Job Openings'!$B$5:$I$1005,5,FALSE)),"")</f>
        <v/>
      </c>
      <c r="F1908" s="53"/>
      <c r="G1908" s="53"/>
      <c r="H1908" s="54"/>
      <c r="I1908" s="53"/>
      <c r="J1908" s="53"/>
      <c r="K1908" s="53"/>
      <c r="L1908" s="53"/>
      <c r="M1908" s="53"/>
      <c r="N1908" s="144"/>
      <c r="O1908" s="141"/>
      <c r="P1908" s="53"/>
      <c r="Q1908" s="53"/>
      <c r="R1908" s="53"/>
      <c r="S1908" s="89"/>
    </row>
    <row r="1909" spans="2:19" ht="15" customHeight="1" x14ac:dyDescent="0.2">
      <c r="B1909" s="143"/>
      <c r="C1909" s="100" t="str">
        <f>IFERROR(IF(VLOOKUP(B1909,'Job Openings'!$B$5:$I$1005,2,FALSE)=0,"",VLOOKUP(B1909,'Job Openings'!$B$5:$I$1005,2,FALSE)),"")</f>
        <v/>
      </c>
      <c r="D1909" s="100" t="str">
        <f>IFERROR(IF(VLOOKUP(B1909,'Job Openings'!$B$5:$I$1005,3,FALSE)=0,"",VLOOKUP(B1909,'Job Openings'!$B$5:$I$1005,3,FALSE)),"")</f>
        <v/>
      </c>
      <c r="E1909" s="100" t="str">
        <f>IFERROR(IF(VLOOKUP(B1909,'Job Openings'!$B$5:$I$1005,5,FALSE)=0,"",VLOOKUP(B1909,'Job Openings'!$B$5:$I$1005,5,FALSE)),"")</f>
        <v/>
      </c>
      <c r="F1909" s="53"/>
      <c r="G1909" s="53"/>
      <c r="H1909" s="54"/>
      <c r="I1909" s="53"/>
      <c r="J1909" s="53"/>
      <c r="K1909" s="53"/>
      <c r="L1909" s="53"/>
      <c r="M1909" s="53"/>
      <c r="N1909" s="144"/>
      <c r="O1909" s="141"/>
      <c r="P1909" s="53"/>
      <c r="Q1909" s="53"/>
      <c r="R1909" s="53"/>
      <c r="S1909" s="89"/>
    </row>
    <row r="1910" spans="2:19" ht="15" customHeight="1" x14ac:dyDescent="0.2">
      <c r="B1910" s="143"/>
      <c r="C1910" s="100" t="str">
        <f>IFERROR(IF(VLOOKUP(B1910,'Job Openings'!$B$5:$I$1005,2,FALSE)=0,"",VLOOKUP(B1910,'Job Openings'!$B$5:$I$1005,2,FALSE)),"")</f>
        <v/>
      </c>
      <c r="D1910" s="100" t="str">
        <f>IFERROR(IF(VLOOKUP(B1910,'Job Openings'!$B$5:$I$1005,3,FALSE)=0,"",VLOOKUP(B1910,'Job Openings'!$B$5:$I$1005,3,FALSE)),"")</f>
        <v/>
      </c>
      <c r="E1910" s="100" t="str">
        <f>IFERROR(IF(VLOOKUP(B1910,'Job Openings'!$B$5:$I$1005,5,FALSE)=0,"",VLOOKUP(B1910,'Job Openings'!$B$5:$I$1005,5,FALSE)),"")</f>
        <v/>
      </c>
      <c r="F1910" s="53"/>
      <c r="G1910" s="53"/>
      <c r="H1910" s="54"/>
      <c r="I1910" s="53"/>
      <c r="J1910" s="53"/>
      <c r="K1910" s="53"/>
      <c r="L1910" s="53"/>
      <c r="M1910" s="53"/>
      <c r="N1910" s="144"/>
      <c r="O1910" s="141"/>
      <c r="P1910" s="53"/>
      <c r="Q1910" s="53"/>
      <c r="R1910" s="53"/>
      <c r="S1910" s="89"/>
    </row>
    <row r="1911" spans="2:19" ht="15" customHeight="1" x14ac:dyDescent="0.2">
      <c r="B1911" s="143"/>
      <c r="C1911" s="100" t="str">
        <f>IFERROR(IF(VLOOKUP(B1911,'Job Openings'!$B$5:$I$1005,2,FALSE)=0,"",VLOOKUP(B1911,'Job Openings'!$B$5:$I$1005,2,FALSE)),"")</f>
        <v/>
      </c>
      <c r="D1911" s="100" t="str">
        <f>IFERROR(IF(VLOOKUP(B1911,'Job Openings'!$B$5:$I$1005,3,FALSE)=0,"",VLOOKUP(B1911,'Job Openings'!$B$5:$I$1005,3,FALSE)),"")</f>
        <v/>
      </c>
      <c r="E1911" s="100" t="str">
        <f>IFERROR(IF(VLOOKUP(B1911,'Job Openings'!$B$5:$I$1005,5,FALSE)=0,"",VLOOKUP(B1911,'Job Openings'!$B$5:$I$1005,5,FALSE)),"")</f>
        <v/>
      </c>
      <c r="F1911" s="53"/>
      <c r="G1911" s="53"/>
      <c r="H1911" s="54"/>
      <c r="I1911" s="53"/>
      <c r="J1911" s="53"/>
      <c r="K1911" s="53"/>
      <c r="L1911" s="53"/>
      <c r="M1911" s="53"/>
      <c r="N1911" s="144"/>
      <c r="O1911" s="141"/>
      <c r="P1911" s="53"/>
      <c r="Q1911" s="53"/>
      <c r="R1911" s="53"/>
      <c r="S1911" s="89"/>
    </row>
    <row r="1912" spans="2:19" ht="15" customHeight="1" x14ac:dyDescent="0.2">
      <c r="B1912" s="143"/>
      <c r="C1912" s="100" t="str">
        <f>IFERROR(IF(VLOOKUP(B1912,'Job Openings'!$B$5:$I$1005,2,FALSE)=0,"",VLOOKUP(B1912,'Job Openings'!$B$5:$I$1005,2,FALSE)),"")</f>
        <v/>
      </c>
      <c r="D1912" s="100" t="str">
        <f>IFERROR(IF(VLOOKUP(B1912,'Job Openings'!$B$5:$I$1005,3,FALSE)=0,"",VLOOKUP(B1912,'Job Openings'!$B$5:$I$1005,3,FALSE)),"")</f>
        <v/>
      </c>
      <c r="E1912" s="100" t="str">
        <f>IFERROR(IF(VLOOKUP(B1912,'Job Openings'!$B$5:$I$1005,5,FALSE)=0,"",VLOOKUP(B1912,'Job Openings'!$B$5:$I$1005,5,FALSE)),"")</f>
        <v/>
      </c>
      <c r="F1912" s="53"/>
      <c r="G1912" s="53"/>
      <c r="H1912" s="54"/>
      <c r="I1912" s="53"/>
      <c r="J1912" s="53"/>
      <c r="K1912" s="53"/>
      <c r="L1912" s="53"/>
      <c r="M1912" s="53"/>
      <c r="N1912" s="144"/>
      <c r="O1912" s="141"/>
      <c r="P1912" s="53"/>
      <c r="Q1912" s="53"/>
      <c r="R1912" s="53"/>
      <c r="S1912" s="89"/>
    </row>
    <row r="1913" spans="2:19" ht="15" customHeight="1" x14ac:dyDescent="0.2">
      <c r="B1913" s="143"/>
      <c r="C1913" s="100" t="str">
        <f>IFERROR(IF(VLOOKUP(B1913,'Job Openings'!$B$5:$I$1005,2,FALSE)=0,"",VLOOKUP(B1913,'Job Openings'!$B$5:$I$1005,2,FALSE)),"")</f>
        <v/>
      </c>
      <c r="D1913" s="100" t="str">
        <f>IFERROR(IF(VLOOKUP(B1913,'Job Openings'!$B$5:$I$1005,3,FALSE)=0,"",VLOOKUP(B1913,'Job Openings'!$B$5:$I$1005,3,FALSE)),"")</f>
        <v/>
      </c>
      <c r="E1913" s="100" t="str">
        <f>IFERROR(IF(VLOOKUP(B1913,'Job Openings'!$B$5:$I$1005,5,FALSE)=0,"",VLOOKUP(B1913,'Job Openings'!$B$5:$I$1005,5,FALSE)),"")</f>
        <v/>
      </c>
      <c r="F1913" s="53"/>
      <c r="G1913" s="53"/>
      <c r="H1913" s="54"/>
      <c r="I1913" s="53"/>
      <c r="J1913" s="53"/>
      <c r="K1913" s="53"/>
      <c r="L1913" s="53"/>
      <c r="M1913" s="53"/>
      <c r="N1913" s="144"/>
      <c r="O1913" s="141"/>
      <c r="P1913" s="53"/>
      <c r="Q1913" s="53"/>
      <c r="R1913" s="53"/>
      <c r="S1913" s="89"/>
    </row>
    <row r="1914" spans="2:19" ht="15" customHeight="1" x14ac:dyDescent="0.2">
      <c r="B1914" s="143"/>
      <c r="C1914" s="100" t="str">
        <f>IFERROR(IF(VLOOKUP(B1914,'Job Openings'!$B$5:$I$1005,2,FALSE)=0,"",VLOOKUP(B1914,'Job Openings'!$B$5:$I$1005,2,FALSE)),"")</f>
        <v/>
      </c>
      <c r="D1914" s="100" t="str">
        <f>IFERROR(IF(VLOOKUP(B1914,'Job Openings'!$B$5:$I$1005,3,FALSE)=0,"",VLOOKUP(B1914,'Job Openings'!$B$5:$I$1005,3,FALSE)),"")</f>
        <v/>
      </c>
      <c r="E1914" s="100" t="str">
        <f>IFERROR(IF(VLOOKUP(B1914,'Job Openings'!$B$5:$I$1005,5,FALSE)=0,"",VLOOKUP(B1914,'Job Openings'!$B$5:$I$1005,5,FALSE)),"")</f>
        <v/>
      </c>
      <c r="F1914" s="53"/>
      <c r="G1914" s="53"/>
      <c r="H1914" s="54"/>
      <c r="I1914" s="53"/>
      <c r="J1914" s="53"/>
      <c r="K1914" s="53"/>
      <c r="L1914" s="53"/>
      <c r="M1914" s="53"/>
      <c r="N1914" s="144"/>
      <c r="O1914" s="141"/>
      <c r="P1914" s="53"/>
      <c r="Q1914" s="53"/>
      <c r="R1914" s="53"/>
      <c r="S1914" s="89"/>
    </row>
    <row r="1915" spans="2:19" ht="15" customHeight="1" x14ac:dyDescent="0.2">
      <c r="B1915" s="143"/>
      <c r="C1915" s="100" t="str">
        <f>IFERROR(IF(VLOOKUP(B1915,'Job Openings'!$B$5:$I$1005,2,FALSE)=0,"",VLOOKUP(B1915,'Job Openings'!$B$5:$I$1005,2,FALSE)),"")</f>
        <v/>
      </c>
      <c r="D1915" s="100" t="str">
        <f>IFERROR(IF(VLOOKUP(B1915,'Job Openings'!$B$5:$I$1005,3,FALSE)=0,"",VLOOKUP(B1915,'Job Openings'!$B$5:$I$1005,3,FALSE)),"")</f>
        <v/>
      </c>
      <c r="E1915" s="100" t="str">
        <f>IFERROR(IF(VLOOKUP(B1915,'Job Openings'!$B$5:$I$1005,5,FALSE)=0,"",VLOOKUP(B1915,'Job Openings'!$B$5:$I$1005,5,FALSE)),"")</f>
        <v/>
      </c>
      <c r="F1915" s="53"/>
      <c r="G1915" s="53"/>
      <c r="H1915" s="54"/>
      <c r="I1915" s="53"/>
      <c r="J1915" s="53"/>
      <c r="K1915" s="53"/>
      <c r="L1915" s="53"/>
      <c r="M1915" s="53"/>
      <c r="N1915" s="144"/>
      <c r="O1915" s="141"/>
      <c r="P1915" s="53"/>
      <c r="Q1915" s="53"/>
      <c r="R1915" s="53"/>
      <c r="S1915" s="89"/>
    </row>
    <row r="1916" spans="2:19" ht="15" customHeight="1" x14ac:dyDescent="0.2">
      <c r="B1916" s="143"/>
      <c r="C1916" s="100" t="str">
        <f>IFERROR(IF(VLOOKUP(B1916,'Job Openings'!$B$5:$I$1005,2,FALSE)=0,"",VLOOKUP(B1916,'Job Openings'!$B$5:$I$1005,2,FALSE)),"")</f>
        <v/>
      </c>
      <c r="D1916" s="100" t="str">
        <f>IFERROR(IF(VLOOKUP(B1916,'Job Openings'!$B$5:$I$1005,3,FALSE)=0,"",VLOOKUP(B1916,'Job Openings'!$B$5:$I$1005,3,FALSE)),"")</f>
        <v/>
      </c>
      <c r="E1916" s="100" t="str">
        <f>IFERROR(IF(VLOOKUP(B1916,'Job Openings'!$B$5:$I$1005,5,FALSE)=0,"",VLOOKUP(B1916,'Job Openings'!$B$5:$I$1005,5,FALSE)),"")</f>
        <v/>
      </c>
      <c r="F1916" s="53"/>
      <c r="G1916" s="53"/>
      <c r="H1916" s="54"/>
      <c r="I1916" s="53"/>
      <c r="J1916" s="53"/>
      <c r="K1916" s="53"/>
      <c r="L1916" s="53"/>
      <c r="M1916" s="53"/>
      <c r="N1916" s="144"/>
      <c r="O1916" s="141"/>
      <c r="P1916" s="53"/>
      <c r="Q1916" s="53"/>
      <c r="R1916" s="53"/>
      <c r="S1916" s="89"/>
    </row>
    <row r="1917" spans="2:19" ht="15" customHeight="1" x14ac:dyDescent="0.2">
      <c r="B1917" s="143"/>
      <c r="C1917" s="100" t="str">
        <f>IFERROR(IF(VLOOKUP(B1917,'Job Openings'!$B$5:$I$1005,2,FALSE)=0,"",VLOOKUP(B1917,'Job Openings'!$B$5:$I$1005,2,FALSE)),"")</f>
        <v/>
      </c>
      <c r="D1917" s="100" t="str">
        <f>IFERROR(IF(VLOOKUP(B1917,'Job Openings'!$B$5:$I$1005,3,FALSE)=0,"",VLOOKUP(B1917,'Job Openings'!$B$5:$I$1005,3,FALSE)),"")</f>
        <v/>
      </c>
      <c r="E1917" s="100" t="str">
        <f>IFERROR(IF(VLOOKUP(B1917,'Job Openings'!$B$5:$I$1005,5,FALSE)=0,"",VLOOKUP(B1917,'Job Openings'!$B$5:$I$1005,5,FALSE)),"")</f>
        <v/>
      </c>
      <c r="F1917" s="53"/>
      <c r="G1917" s="53"/>
      <c r="H1917" s="54"/>
      <c r="I1917" s="53"/>
      <c r="J1917" s="53"/>
      <c r="K1917" s="53"/>
      <c r="L1917" s="53"/>
      <c r="M1917" s="53"/>
      <c r="N1917" s="144"/>
      <c r="O1917" s="141"/>
      <c r="P1917" s="53"/>
      <c r="Q1917" s="53"/>
      <c r="R1917" s="53"/>
      <c r="S1917" s="89"/>
    </row>
    <row r="1918" spans="2:19" ht="15" customHeight="1" x14ac:dyDescent="0.2">
      <c r="B1918" s="143"/>
      <c r="C1918" s="100" t="str">
        <f>IFERROR(IF(VLOOKUP(B1918,'Job Openings'!$B$5:$I$1005,2,FALSE)=0,"",VLOOKUP(B1918,'Job Openings'!$B$5:$I$1005,2,FALSE)),"")</f>
        <v/>
      </c>
      <c r="D1918" s="100" t="str">
        <f>IFERROR(IF(VLOOKUP(B1918,'Job Openings'!$B$5:$I$1005,3,FALSE)=0,"",VLOOKUP(B1918,'Job Openings'!$B$5:$I$1005,3,FALSE)),"")</f>
        <v/>
      </c>
      <c r="E1918" s="100" t="str">
        <f>IFERROR(IF(VLOOKUP(B1918,'Job Openings'!$B$5:$I$1005,5,FALSE)=0,"",VLOOKUP(B1918,'Job Openings'!$B$5:$I$1005,5,FALSE)),"")</f>
        <v/>
      </c>
      <c r="F1918" s="53"/>
      <c r="G1918" s="53"/>
      <c r="H1918" s="54"/>
      <c r="I1918" s="53"/>
      <c r="J1918" s="53"/>
      <c r="K1918" s="53"/>
      <c r="L1918" s="53"/>
      <c r="M1918" s="53"/>
      <c r="N1918" s="144"/>
      <c r="O1918" s="141"/>
      <c r="P1918" s="53"/>
      <c r="Q1918" s="53"/>
      <c r="R1918" s="53"/>
      <c r="S1918" s="89"/>
    </row>
    <row r="1919" spans="2:19" ht="15" customHeight="1" x14ac:dyDescent="0.2">
      <c r="B1919" s="143"/>
      <c r="C1919" s="100" t="str">
        <f>IFERROR(IF(VLOOKUP(B1919,'Job Openings'!$B$5:$I$1005,2,FALSE)=0,"",VLOOKUP(B1919,'Job Openings'!$B$5:$I$1005,2,FALSE)),"")</f>
        <v/>
      </c>
      <c r="D1919" s="100" t="str">
        <f>IFERROR(IF(VLOOKUP(B1919,'Job Openings'!$B$5:$I$1005,3,FALSE)=0,"",VLOOKUP(B1919,'Job Openings'!$B$5:$I$1005,3,FALSE)),"")</f>
        <v/>
      </c>
      <c r="E1919" s="100" t="str">
        <f>IFERROR(IF(VLOOKUP(B1919,'Job Openings'!$B$5:$I$1005,5,FALSE)=0,"",VLOOKUP(B1919,'Job Openings'!$B$5:$I$1005,5,FALSE)),"")</f>
        <v/>
      </c>
      <c r="F1919" s="53"/>
      <c r="G1919" s="53"/>
      <c r="H1919" s="54"/>
      <c r="I1919" s="53"/>
      <c r="J1919" s="53"/>
      <c r="K1919" s="53"/>
      <c r="L1919" s="53"/>
      <c r="M1919" s="53"/>
      <c r="N1919" s="144"/>
      <c r="O1919" s="141"/>
      <c r="P1919" s="53"/>
      <c r="Q1919" s="53"/>
      <c r="R1919" s="53"/>
      <c r="S1919" s="89"/>
    </row>
    <row r="1920" spans="2:19" ht="15" customHeight="1" x14ac:dyDescent="0.2">
      <c r="B1920" s="143"/>
      <c r="C1920" s="100" t="str">
        <f>IFERROR(IF(VLOOKUP(B1920,'Job Openings'!$B$5:$I$1005,2,FALSE)=0,"",VLOOKUP(B1920,'Job Openings'!$B$5:$I$1005,2,FALSE)),"")</f>
        <v/>
      </c>
      <c r="D1920" s="100" t="str">
        <f>IFERROR(IF(VLOOKUP(B1920,'Job Openings'!$B$5:$I$1005,3,FALSE)=0,"",VLOOKUP(B1920,'Job Openings'!$B$5:$I$1005,3,FALSE)),"")</f>
        <v/>
      </c>
      <c r="E1920" s="100" t="str">
        <f>IFERROR(IF(VLOOKUP(B1920,'Job Openings'!$B$5:$I$1005,5,FALSE)=0,"",VLOOKUP(B1920,'Job Openings'!$B$5:$I$1005,5,FALSE)),"")</f>
        <v/>
      </c>
      <c r="F1920" s="53"/>
      <c r="G1920" s="53"/>
      <c r="H1920" s="54"/>
      <c r="I1920" s="53"/>
      <c r="J1920" s="53"/>
      <c r="K1920" s="53"/>
      <c r="L1920" s="53"/>
      <c r="M1920" s="53"/>
      <c r="N1920" s="144"/>
      <c r="O1920" s="141"/>
      <c r="P1920" s="53"/>
      <c r="Q1920" s="53"/>
      <c r="R1920" s="53"/>
      <c r="S1920" s="89"/>
    </row>
    <row r="1921" spans="2:19" ht="15" customHeight="1" x14ac:dyDescent="0.2">
      <c r="B1921" s="143"/>
      <c r="C1921" s="100" t="str">
        <f>IFERROR(IF(VLOOKUP(B1921,'Job Openings'!$B$5:$I$1005,2,FALSE)=0,"",VLOOKUP(B1921,'Job Openings'!$B$5:$I$1005,2,FALSE)),"")</f>
        <v/>
      </c>
      <c r="D1921" s="100" t="str">
        <f>IFERROR(IF(VLOOKUP(B1921,'Job Openings'!$B$5:$I$1005,3,FALSE)=0,"",VLOOKUP(B1921,'Job Openings'!$B$5:$I$1005,3,FALSE)),"")</f>
        <v/>
      </c>
      <c r="E1921" s="100" t="str">
        <f>IFERROR(IF(VLOOKUP(B1921,'Job Openings'!$B$5:$I$1005,5,FALSE)=0,"",VLOOKUP(B1921,'Job Openings'!$B$5:$I$1005,5,FALSE)),"")</f>
        <v/>
      </c>
      <c r="F1921" s="53"/>
      <c r="G1921" s="53"/>
      <c r="H1921" s="54"/>
      <c r="I1921" s="53"/>
      <c r="J1921" s="53"/>
      <c r="K1921" s="53"/>
      <c r="L1921" s="53"/>
      <c r="M1921" s="53"/>
      <c r="N1921" s="144"/>
      <c r="O1921" s="141"/>
      <c r="P1921" s="53"/>
      <c r="Q1921" s="53"/>
      <c r="R1921" s="53"/>
      <c r="S1921" s="89"/>
    </row>
    <row r="1922" spans="2:19" ht="15" customHeight="1" x14ac:dyDescent="0.2">
      <c r="B1922" s="143"/>
      <c r="C1922" s="100" t="str">
        <f>IFERROR(IF(VLOOKUP(B1922,'Job Openings'!$B$5:$I$1005,2,FALSE)=0,"",VLOOKUP(B1922,'Job Openings'!$B$5:$I$1005,2,FALSE)),"")</f>
        <v/>
      </c>
      <c r="D1922" s="100" t="str">
        <f>IFERROR(IF(VLOOKUP(B1922,'Job Openings'!$B$5:$I$1005,3,FALSE)=0,"",VLOOKUP(B1922,'Job Openings'!$B$5:$I$1005,3,FALSE)),"")</f>
        <v/>
      </c>
      <c r="E1922" s="100" t="str">
        <f>IFERROR(IF(VLOOKUP(B1922,'Job Openings'!$B$5:$I$1005,5,FALSE)=0,"",VLOOKUP(B1922,'Job Openings'!$B$5:$I$1005,5,FALSE)),"")</f>
        <v/>
      </c>
      <c r="F1922" s="53"/>
      <c r="G1922" s="53"/>
      <c r="H1922" s="54"/>
      <c r="I1922" s="53"/>
      <c r="J1922" s="53"/>
      <c r="K1922" s="53"/>
      <c r="L1922" s="53"/>
      <c r="M1922" s="53"/>
      <c r="N1922" s="144"/>
      <c r="O1922" s="141"/>
      <c r="P1922" s="53"/>
      <c r="Q1922" s="53"/>
      <c r="R1922" s="53"/>
      <c r="S1922" s="89"/>
    </row>
    <row r="1923" spans="2:19" ht="15" customHeight="1" x14ac:dyDescent="0.2">
      <c r="B1923" s="143"/>
      <c r="C1923" s="100" t="str">
        <f>IFERROR(IF(VLOOKUP(B1923,'Job Openings'!$B$5:$I$1005,2,FALSE)=0,"",VLOOKUP(B1923,'Job Openings'!$B$5:$I$1005,2,FALSE)),"")</f>
        <v/>
      </c>
      <c r="D1923" s="100" t="str">
        <f>IFERROR(IF(VLOOKUP(B1923,'Job Openings'!$B$5:$I$1005,3,FALSE)=0,"",VLOOKUP(B1923,'Job Openings'!$B$5:$I$1005,3,FALSE)),"")</f>
        <v/>
      </c>
      <c r="E1923" s="100" t="str">
        <f>IFERROR(IF(VLOOKUP(B1923,'Job Openings'!$B$5:$I$1005,5,FALSE)=0,"",VLOOKUP(B1923,'Job Openings'!$B$5:$I$1005,5,FALSE)),"")</f>
        <v/>
      </c>
      <c r="F1923" s="53"/>
      <c r="G1923" s="53"/>
      <c r="H1923" s="54"/>
      <c r="I1923" s="53"/>
      <c r="J1923" s="53"/>
      <c r="K1923" s="53"/>
      <c r="L1923" s="53"/>
      <c r="M1923" s="53"/>
      <c r="N1923" s="144"/>
      <c r="O1923" s="141"/>
      <c r="P1923" s="53"/>
      <c r="Q1923" s="53"/>
      <c r="R1923" s="53"/>
      <c r="S1923" s="89"/>
    </row>
    <row r="1924" spans="2:19" ht="15" customHeight="1" x14ac:dyDescent="0.2">
      <c r="B1924" s="143"/>
      <c r="C1924" s="100" t="str">
        <f>IFERROR(IF(VLOOKUP(B1924,'Job Openings'!$B$5:$I$1005,2,FALSE)=0,"",VLOOKUP(B1924,'Job Openings'!$B$5:$I$1005,2,FALSE)),"")</f>
        <v/>
      </c>
      <c r="D1924" s="100" t="str">
        <f>IFERROR(IF(VLOOKUP(B1924,'Job Openings'!$B$5:$I$1005,3,FALSE)=0,"",VLOOKUP(B1924,'Job Openings'!$B$5:$I$1005,3,FALSE)),"")</f>
        <v/>
      </c>
      <c r="E1924" s="100" t="str">
        <f>IFERROR(IF(VLOOKUP(B1924,'Job Openings'!$B$5:$I$1005,5,FALSE)=0,"",VLOOKUP(B1924,'Job Openings'!$B$5:$I$1005,5,FALSE)),"")</f>
        <v/>
      </c>
      <c r="F1924" s="53"/>
      <c r="G1924" s="53"/>
      <c r="H1924" s="54"/>
      <c r="I1924" s="53"/>
      <c r="J1924" s="53"/>
      <c r="K1924" s="53"/>
      <c r="L1924" s="53"/>
      <c r="M1924" s="53"/>
      <c r="N1924" s="144"/>
      <c r="O1924" s="141"/>
      <c r="P1924" s="53"/>
      <c r="Q1924" s="53"/>
      <c r="R1924" s="53"/>
      <c r="S1924" s="89"/>
    </row>
    <row r="1925" spans="2:19" ht="15" customHeight="1" x14ac:dyDescent="0.2">
      <c r="B1925" s="143"/>
      <c r="C1925" s="100" t="str">
        <f>IFERROR(IF(VLOOKUP(B1925,'Job Openings'!$B$5:$I$1005,2,FALSE)=0,"",VLOOKUP(B1925,'Job Openings'!$B$5:$I$1005,2,FALSE)),"")</f>
        <v/>
      </c>
      <c r="D1925" s="100" t="str">
        <f>IFERROR(IF(VLOOKUP(B1925,'Job Openings'!$B$5:$I$1005,3,FALSE)=0,"",VLOOKUP(B1925,'Job Openings'!$B$5:$I$1005,3,FALSE)),"")</f>
        <v/>
      </c>
      <c r="E1925" s="100" t="str">
        <f>IFERROR(IF(VLOOKUP(B1925,'Job Openings'!$B$5:$I$1005,5,FALSE)=0,"",VLOOKUP(B1925,'Job Openings'!$B$5:$I$1005,5,FALSE)),"")</f>
        <v/>
      </c>
      <c r="F1925" s="53"/>
      <c r="G1925" s="53"/>
      <c r="H1925" s="54"/>
      <c r="I1925" s="53"/>
      <c r="J1925" s="53"/>
      <c r="K1925" s="53"/>
      <c r="L1925" s="53"/>
      <c r="M1925" s="53"/>
      <c r="N1925" s="144"/>
      <c r="O1925" s="141"/>
      <c r="P1925" s="53"/>
      <c r="Q1925" s="53"/>
      <c r="R1925" s="53"/>
      <c r="S1925" s="89"/>
    </row>
    <row r="1926" spans="2:19" ht="15" customHeight="1" x14ac:dyDescent="0.2">
      <c r="B1926" s="143"/>
      <c r="C1926" s="100" t="str">
        <f>IFERROR(IF(VLOOKUP(B1926,'Job Openings'!$B$5:$I$1005,2,FALSE)=0,"",VLOOKUP(B1926,'Job Openings'!$B$5:$I$1005,2,FALSE)),"")</f>
        <v/>
      </c>
      <c r="D1926" s="100" t="str">
        <f>IFERROR(IF(VLOOKUP(B1926,'Job Openings'!$B$5:$I$1005,3,FALSE)=0,"",VLOOKUP(B1926,'Job Openings'!$B$5:$I$1005,3,FALSE)),"")</f>
        <v/>
      </c>
      <c r="E1926" s="100" t="str">
        <f>IFERROR(IF(VLOOKUP(B1926,'Job Openings'!$B$5:$I$1005,5,FALSE)=0,"",VLOOKUP(B1926,'Job Openings'!$B$5:$I$1005,5,FALSE)),"")</f>
        <v/>
      </c>
      <c r="F1926" s="53"/>
      <c r="G1926" s="53"/>
      <c r="H1926" s="54"/>
      <c r="I1926" s="53"/>
      <c r="J1926" s="53"/>
      <c r="K1926" s="53"/>
      <c r="L1926" s="53"/>
      <c r="M1926" s="53"/>
      <c r="N1926" s="144"/>
      <c r="O1926" s="141"/>
      <c r="P1926" s="53"/>
      <c r="Q1926" s="53"/>
      <c r="R1926" s="53"/>
      <c r="S1926" s="89"/>
    </row>
    <row r="1927" spans="2:19" ht="15" customHeight="1" x14ac:dyDescent="0.2">
      <c r="B1927" s="143"/>
      <c r="C1927" s="100" t="str">
        <f>IFERROR(IF(VLOOKUP(B1927,'Job Openings'!$B$5:$I$1005,2,FALSE)=0,"",VLOOKUP(B1927,'Job Openings'!$B$5:$I$1005,2,FALSE)),"")</f>
        <v/>
      </c>
      <c r="D1927" s="100" t="str">
        <f>IFERROR(IF(VLOOKUP(B1927,'Job Openings'!$B$5:$I$1005,3,FALSE)=0,"",VLOOKUP(B1927,'Job Openings'!$B$5:$I$1005,3,FALSE)),"")</f>
        <v/>
      </c>
      <c r="E1927" s="100" t="str">
        <f>IFERROR(IF(VLOOKUP(B1927,'Job Openings'!$B$5:$I$1005,5,FALSE)=0,"",VLOOKUP(B1927,'Job Openings'!$B$5:$I$1005,5,FALSE)),"")</f>
        <v/>
      </c>
      <c r="F1927" s="53"/>
      <c r="G1927" s="53"/>
      <c r="H1927" s="54"/>
      <c r="I1927" s="53"/>
      <c r="J1927" s="53"/>
      <c r="K1927" s="53"/>
      <c r="L1927" s="53"/>
      <c r="M1927" s="53"/>
      <c r="N1927" s="144"/>
      <c r="O1927" s="141"/>
      <c r="P1927" s="53"/>
      <c r="Q1927" s="53"/>
      <c r="R1927" s="53"/>
      <c r="S1927" s="89"/>
    </row>
    <row r="1928" spans="2:19" ht="15" customHeight="1" x14ac:dyDescent="0.2">
      <c r="B1928" s="143"/>
      <c r="C1928" s="100" t="str">
        <f>IFERROR(IF(VLOOKUP(B1928,'Job Openings'!$B$5:$I$1005,2,FALSE)=0,"",VLOOKUP(B1928,'Job Openings'!$B$5:$I$1005,2,FALSE)),"")</f>
        <v/>
      </c>
      <c r="D1928" s="100" t="str">
        <f>IFERROR(IF(VLOOKUP(B1928,'Job Openings'!$B$5:$I$1005,3,FALSE)=0,"",VLOOKUP(B1928,'Job Openings'!$B$5:$I$1005,3,FALSE)),"")</f>
        <v/>
      </c>
      <c r="E1928" s="100" t="str">
        <f>IFERROR(IF(VLOOKUP(B1928,'Job Openings'!$B$5:$I$1005,5,FALSE)=0,"",VLOOKUP(B1928,'Job Openings'!$B$5:$I$1005,5,FALSE)),"")</f>
        <v/>
      </c>
      <c r="F1928" s="53"/>
      <c r="G1928" s="53"/>
      <c r="H1928" s="54"/>
      <c r="I1928" s="53"/>
      <c r="J1928" s="53"/>
      <c r="K1928" s="53"/>
      <c r="L1928" s="53"/>
      <c r="M1928" s="53"/>
      <c r="N1928" s="144"/>
      <c r="O1928" s="141"/>
      <c r="P1928" s="53"/>
      <c r="Q1928" s="53"/>
      <c r="R1928" s="53"/>
      <c r="S1928" s="89"/>
    </row>
    <row r="1929" spans="2:19" ht="15" customHeight="1" x14ac:dyDescent="0.2">
      <c r="B1929" s="143"/>
      <c r="C1929" s="100" t="str">
        <f>IFERROR(IF(VLOOKUP(B1929,'Job Openings'!$B$5:$I$1005,2,FALSE)=0,"",VLOOKUP(B1929,'Job Openings'!$B$5:$I$1005,2,FALSE)),"")</f>
        <v/>
      </c>
      <c r="D1929" s="100" t="str">
        <f>IFERROR(IF(VLOOKUP(B1929,'Job Openings'!$B$5:$I$1005,3,FALSE)=0,"",VLOOKUP(B1929,'Job Openings'!$B$5:$I$1005,3,FALSE)),"")</f>
        <v/>
      </c>
      <c r="E1929" s="100" t="str">
        <f>IFERROR(IF(VLOOKUP(B1929,'Job Openings'!$B$5:$I$1005,5,FALSE)=0,"",VLOOKUP(B1929,'Job Openings'!$B$5:$I$1005,5,FALSE)),"")</f>
        <v/>
      </c>
      <c r="F1929" s="53"/>
      <c r="G1929" s="53"/>
      <c r="H1929" s="54"/>
      <c r="I1929" s="53"/>
      <c r="J1929" s="53"/>
      <c r="K1929" s="53"/>
      <c r="L1929" s="53"/>
      <c r="M1929" s="53"/>
      <c r="N1929" s="144"/>
      <c r="O1929" s="141"/>
      <c r="P1929" s="53"/>
      <c r="Q1929" s="53"/>
      <c r="R1929" s="53"/>
      <c r="S1929" s="89"/>
    </row>
    <row r="1930" spans="2:19" ht="15" customHeight="1" x14ac:dyDescent="0.2">
      <c r="B1930" s="143"/>
      <c r="C1930" s="100" t="str">
        <f>IFERROR(IF(VLOOKUP(B1930,'Job Openings'!$B$5:$I$1005,2,FALSE)=0,"",VLOOKUP(B1930,'Job Openings'!$B$5:$I$1005,2,FALSE)),"")</f>
        <v/>
      </c>
      <c r="D1930" s="100" t="str">
        <f>IFERROR(IF(VLOOKUP(B1930,'Job Openings'!$B$5:$I$1005,3,FALSE)=0,"",VLOOKUP(B1930,'Job Openings'!$B$5:$I$1005,3,FALSE)),"")</f>
        <v/>
      </c>
      <c r="E1930" s="100" t="str">
        <f>IFERROR(IF(VLOOKUP(B1930,'Job Openings'!$B$5:$I$1005,5,FALSE)=0,"",VLOOKUP(B1930,'Job Openings'!$B$5:$I$1005,5,FALSE)),"")</f>
        <v/>
      </c>
      <c r="F1930" s="53"/>
      <c r="G1930" s="53"/>
      <c r="H1930" s="54"/>
      <c r="I1930" s="53"/>
      <c r="J1930" s="53"/>
      <c r="K1930" s="53"/>
      <c r="L1930" s="53"/>
      <c r="M1930" s="53"/>
      <c r="N1930" s="144"/>
      <c r="O1930" s="141"/>
      <c r="P1930" s="53"/>
      <c r="Q1930" s="53"/>
      <c r="R1930" s="53"/>
      <c r="S1930" s="89"/>
    </row>
    <row r="1931" spans="2:19" ht="15" customHeight="1" x14ac:dyDescent="0.2">
      <c r="B1931" s="143"/>
      <c r="C1931" s="100" t="str">
        <f>IFERROR(IF(VLOOKUP(B1931,'Job Openings'!$B$5:$I$1005,2,FALSE)=0,"",VLOOKUP(B1931,'Job Openings'!$B$5:$I$1005,2,FALSE)),"")</f>
        <v/>
      </c>
      <c r="D1931" s="100" t="str">
        <f>IFERROR(IF(VLOOKUP(B1931,'Job Openings'!$B$5:$I$1005,3,FALSE)=0,"",VLOOKUP(B1931,'Job Openings'!$B$5:$I$1005,3,FALSE)),"")</f>
        <v/>
      </c>
      <c r="E1931" s="100" t="str">
        <f>IFERROR(IF(VLOOKUP(B1931,'Job Openings'!$B$5:$I$1005,5,FALSE)=0,"",VLOOKUP(B1931,'Job Openings'!$B$5:$I$1005,5,FALSE)),"")</f>
        <v/>
      </c>
      <c r="F1931" s="53"/>
      <c r="G1931" s="53"/>
      <c r="H1931" s="54"/>
      <c r="I1931" s="53"/>
      <c r="J1931" s="53"/>
      <c r="K1931" s="53"/>
      <c r="L1931" s="53"/>
      <c r="M1931" s="53"/>
      <c r="N1931" s="144"/>
      <c r="O1931" s="141"/>
      <c r="P1931" s="53"/>
      <c r="Q1931" s="53"/>
      <c r="R1931" s="53"/>
      <c r="S1931" s="89"/>
    </row>
    <row r="1932" spans="2:19" ht="15" customHeight="1" x14ac:dyDescent="0.2">
      <c r="B1932" s="143"/>
      <c r="C1932" s="100" t="str">
        <f>IFERROR(IF(VLOOKUP(B1932,'Job Openings'!$B$5:$I$1005,2,FALSE)=0,"",VLOOKUP(B1932,'Job Openings'!$B$5:$I$1005,2,FALSE)),"")</f>
        <v/>
      </c>
      <c r="D1932" s="100" t="str">
        <f>IFERROR(IF(VLOOKUP(B1932,'Job Openings'!$B$5:$I$1005,3,FALSE)=0,"",VLOOKUP(B1932,'Job Openings'!$B$5:$I$1005,3,FALSE)),"")</f>
        <v/>
      </c>
      <c r="E1932" s="100" t="str">
        <f>IFERROR(IF(VLOOKUP(B1932,'Job Openings'!$B$5:$I$1005,5,FALSE)=0,"",VLOOKUP(B1932,'Job Openings'!$B$5:$I$1005,5,FALSE)),"")</f>
        <v/>
      </c>
      <c r="F1932" s="53"/>
      <c r="G1932" s="53"/>
      <c r="H1932" s="54"/>
      <c r="I1932" s="53"/>
      <c r="J1932" s="53"/>
      <c r="K1932" s="53"/>
      <c r="L1932" s="53"/>
      <c r="M1932" s="53"/>
      <c r="N1932" s="144"/>
      <c r="O1932" s="141"/>
      <c r="P1932" s="53"/>
      <c r="Q1932" s="53"/>
      <c r="R1932" s="53"/>
      <c r="S1932" s="89"/>
    </row>
    <row r="1933" spans="2:19" ht="15" customHeight="1" x14ac:dyDescent="0.2">
      <c r="B1933" s="143"/>
      <c r="C1933" s="100" t="str">
        <f>IFERROR(IF(VLOOKUP(B1933,'Job Openings'!$B$5:$I$1005,2,FALSE)=0,"",VLOOKUP(B1933,'Job Openings'!$B$5:$I$1005,2,FALSE)),"")</f>
        <v/>
      </c>
      <c r="D1933" s="100" t="str">
        <f>IFERROR(IF(VLOOKUP(B1933,'Job Openings'!$B$5:$I$1005,3,FALSE)=0,"",VLOOKUP(B1933,'Job Openings'!$B$5:$I$1005,3,FALSE)),"")</f>
        <v/>
      </c>
      <c r="E1933" s="100" t="str">
        <f>IFERROR(IF(VLOOKUP(B1933,'Job Openings'!$B$5:$I$1005,5,FALSE)=0,"",VLOOKUP(B1933,'Job Openings'!$B$5:$I$1005,5,FALSE)),"")</f>
        <v/>
      </c>
      <c r="F1933" s="53"/>
      <c r="G1933" s="53"/>
      <c r="H1933" s="54"/>
      <c r="I1933" s="53"/>
      <c r="J1933" s="53"/>
      <c r="K1933" s="53"/>
      <c r="L1933" s="53"/>
      <c r="M1933" s="53"/>
      <c r="N1933" s="144"/>
      <c r="O1933" s="141"/>
      <c r="P1933" s="53"/>
      <c r="Q1933" s="53"/>
      <c r="R1933" s="53"/>
      <c r="S1933" s="89"/>
    </row>
    <row r="1934" spans="2:19" ht="15" customHeight="1" x14ac:dyDescent="0.2">
      <c r="B1934" s="143"/>
      <c r="C1934" s="100" t="str">
        <f>IFERROR(IF(VLOOKUP(B1934,'Job Openings'!$B$5:$I$1005,2,FALSE)=0,"",VLOOKUP(B1934,'Job Openings'!$B$5:$I$1005,2,FALSE)),"")</f>
        <v/>
      </c>
      <c r="D1934" s="100" t="str">
        <f>IFERROR(IF(VLOOKUP(B1934,'Job Openings'!$B$5:$I$1005,3,FALSE)=0,"",VLOOKUP(B1934,'Job Openings'!$B$5:$I$1005,3,FALSE)),"")</f>
        <v/>
      </c>
      <c r="E1934" s="100" t="str">
        <f>IFERROR(IF(VLOOKUP(B1934,'Job Openings'!$B$5:$I$1005,5,FALSE)=0,"",VLOOKUP(B1934,'Job Openings'!$B$5:$I$1005,5,FALSE)),"")</f>
        <v/>
      </c>
      <c r="F1934" s="53"/>
      <c r="G1934" s="53"/>
      <c r="H1934" s="54"/>
      <c r="I1934" s="53"/>
      <c r="J1934" s="53"/>
      <c r="K1934" s="53"/>
      <c r="L1934" s="53"/>
      <c r="M1934" s="53"/>
      <c r="N1934" s="144"/>
      <c r="O1934" s="141"/>
      <c r="P1934" s="53"/>
      <c r="Q1934" s="53"/>
      <c r="R1934" s="53"/>
      <c r="S1934" s="89"/>
    </row>
    <row r="1935" spans="2:19" ht="15" customHeight="1" x14ac:dyDescent="0.2">
      <c r="B1935" s="143"/>
      <c r="C1935" s="100" t="str">
        <f>IFERROR(IF(VLOOKUP(B1935,'Job Openings'!$B$5:$I$1005,2,FALSE)=0,"",VLOOKUP(B1935,'Job Openings'!$B$5:$I$1005,2,FALSE)),"")</f>
        <v/>
      </c>
      <c r="D1935" s="100" t="str">
        <f>IFERROR(IF(VLOOKUP(B1935,'Job Openings'!$B$5:$I$1005,3,FALSE)=0,"",VLOOKUP(B1935,'Job Openings'!$B$5:$I$1005,3,FALSE)),"")</f>
        <v/>
      </c>
      <c r="E1935" s="100" t="str">
        <f>IFERROR(IF(VLOOKUP(B1935,'Job Openings'!$B$5:$I$1005,5,FALSE)=0,"",VLOOKUP(B1935,'Job Openings'!$B$5:$I$1005,5,FALSE)),"")</f>
        <v/>
      </c>
      <c r="F1935" s="53"/>
      <c r="G1935" s="53"/>
      <c r="H1935" s="54"/>
      <c r="I1935" s="53"/>
      <c r="J1935" s="53"/>
      <c r="K1935" s="53"/>
      <c r="L1935" s="53"/>
      <c r="M1935" s="53"/>
      <c r="N1935" s="144"/>
      <c r="O1935" s="141"/>
      <c r="P1935" s="53"/>
      <c r="Q1935" s="53"/>
      <c r="R1935" s="53"/>
      <c r="S1935" s="89"/>
    </row>
    <row r="1936" spans="2:19" ht="15" customHeight="1" x14ac:dyDescent="0.2">
      <c r="B1936" s="143"/>
      <c r="C1936" s="100" t="str">
        <f>IFERROR(IF(VLOOKUP(B1936,'Job Openings'!$B$5:$I$1005,2,FALSE)=0,"",VLOOKUP(B1936,'Job Openings'!$B$5:$I$1005,2,FALSE)),"")</f>
        <v/>
      </c>
      <c r="D1936" s="100" t="str">
        <f>IFERROR(IF(VLOOKUP(B1936,'Job Openings'!$B$5:$I$1005,3,FALSE)=0,"",VLOOKUP(B1936,'Job Openings'!$B$5:$I$1005,3,FALSE)),"")</f>
        <v/>
      </c>
      <c r="E1936" s="100" t="str">
        <f>IFERROR(IF(VLOOKUP(B1936,'Job Openings'!$B$5:$I$1005,5,FALSE)=0,"",VLOOKUP(B1936,'Job Openings'!$B$5:$I$1005,5,FALSE)),"")</f>
        <v/>
      </c>
      <c r="F1936" s="53"/>
      <c r="G1936" s="53"/>
      <c r="H1936" s="54"/>
      <c r="I1936" s="53"/>
      <c r="J1936" s="53"/>
      <c r="K1936" s="53"/>
      <c r="L1936" s="53"/>
      <c r="M1936" s="53"/>
      <c r="N1936" s="144"/>
      <c r="O1936" s="141"/>
      <c r="P1936" s="53"/>
      <c r="Q1936" s="53"/>
      <c r="R1936" s="53"/>
      <c r="S1936" s="89"/>
    </row>
    <row r="1937" spans="2:19" ht="15" customHeight="1" x14ac:dyDescent="0.2">
      <c r="B1937" s="143"/>
      <c r="C1937" s="100" t="str">
        <f>IFERROR(IF(VLOOKUP(B1937,'Job Openings'!$B$5:$I$1005,2,FALSE)=0,"",VLOOKUP(B1937,'Job Openings'!$B$5:$I$1005,2,FALSE)),"")</f>
        <v/>
      </c>
      <c r="D1937" s="100" t="str">
        <f>IFERROR(IF(VLOOKUP(B1937,'Job Openings'!$B$5:$I$1005,3,FALSE)=0,"",VLOOKUP(B1937,'Job Openings'!$B$5:$I$1005,3,FALSE)),"")</f>
        <v/>
      </c>
      <c r="E1937" s="100" t="str">
        <f>IFERROR(IF(VLOOKUP(B1937,'Job Openings'!$B$5:$I$1005,5,FALSE)=0,"",VLOOKUP(B1937,'Job Openings'!$B$5:$I$1005,5,FALSE)),"")</f>
        <v/>
      </c>
      <c r="F1937" s="53"/>
      <c r="G1937" s="53"/>
      <c r="H1937" s="54"/>
      <c r="I1937" s="53"/>
      <c r="J1937" s="53"/>
      <c r="K1937" s="53"/>
      <c r="L1937" s="53"/>
      <c r="M1937" s="53"/>
      <c r="N1937" s="144"/>
      <c r="O1937" s="141"/>
      <c r="P1937" s="53"/>
      <c r="Q1937" s="53"/>
      <c r="R1937" s="53"/>
      <c r="S1937" s="89"/>
    </row>
    <row r="1938" spans="2:19" ht="15" customHeight="1" x14ac:dyDescent="0.2">
      <c r="B1938" s="143"/>
      <c r="C1938" s="100" t="str">
        <f>IFERROR(IF(VLOOKUP(B1938,'Job Openings'!$B$5:$I$1005,2,FALSE)=0,"",VLOOKUP(B1938,'Job Openings'!$B$5:$I$1005,2,FALSE)),"")</f>
        <v/>
      </c>
      <c r="D1938" s="100" t="str">
        <f>IFERROR(IF(VLOOKUP(B1938,'Job Openings'!$B$5:$I$1005,3,FALSE)=0,"",VLOOKUP(B1938,'Job Openings'!$B$5:$I$1005,3,FALSE)),"")</f>
        <v/>
      </c>
      <c r="E1938" s="100" t="str">
        <f>IFERROR(IF(VLOOKUP(B1938,'Job Openings'!$B$5:$I$1005,5,FALSE)=0,"",VLOOKUP(B1938,'Job Openings'!$B$5:$I$1005,5,FALSE)),"")</f>
        <v/>
      </c>
      <c r="F1938" s="53"/>
      <c r="G1938" s="53"/>
      <c r="H1938" s="54"/>
      <c r="I1938" s="53"/>
      <c r="J1938" s="53"/>
      <c r="K1938" s="53"/>
      <c r="L1938" s="53"/>
      <c r="M1938" s="53"/>
      <c r="N1938" s="144"/>
      <c r="O1938" s="141"/>
      <c r="P1938" s="53"/>
      <c r="Q1938" s="53"/>
      <c r="R1938" s="53"/>
      <c r="S1938" s="89"/>
    </row>
    <row r="1939" spans="2:19" ht="15" customHeight="1" x14ac:dyDescent="0.2">
      <c r="B1939" s="143"/>
      <c r="C1939" s="100" t="str">
        <f>IFERROR(IF(VLOOKUP(B1939,'Job Openings'!$B$5:$I$1005,2,FALSE)=0,"",VLOOKUP(B1939,'Job Openings'!$B$5:$I$1005,2,FALSE)),"")</f>
        <v/>
      </c>
      <c r="D1939" s="100" t="str">
        <f>IFERROR(IF(VLOOKUP(B1939,'Job Openings'!$B$5:$I$1005,3,FALSE)=0,"",VLOOKUP(B1939,'Job Openings'!$B$5:$I$1005,3,FALSE)),"")</f>
        <v/>
      </c>
      <c r="E1939" s="100" t="str">
        <f>IFERROR(IF(VLOOKUP(B1939,'Job Openings'!$B$5:$I$1005,5,FALSE)=0,"",VLOOKUP(B1939,'Job Openings'!$B$5:$I$1005,5,FALSE)),"")</f>
        <v/>
      </c>
      <c r="F1939" s="53"/>
      <c r="G1939" s="53"/>
      <c r="H1939" s="54"/>
      <c r="I1939" s="53"/>
      <c r="J1939" s="53"/>
      <c r="K1939" s="53"/>
      <c r="L1939" s="53"/>
      <c r="M1939" s="53"/>
      <c r="N1939" s="144"/>
      <c r="O1939" s="141"/>
      <c r="P1939" s="53"/>
      <c r="Q1939" s="53"/>
      <c r="R1939" s="53"/>
      <c r="S1939" s="89"/>
    </row>
    <row r="1940" spans="2:19" ht="15" customHeight="1" x14ac:dyDescent="0.2">
      <c r="B1940" s="143"/>
      <c r="C1940" s="100" t="str">
        <f>IFERROR(IF(VLOOKUP(B1940,'Job Openings'!$B$5:$I$1005,2,FALSE)=0,"",VLOOKUP(B1940,'Job Openings'!$B$5:$I$1005,2,FALSE)),"")</f>
        <v/>
      </c>
      <c r="D1940" s="100" t="str">
        <f>IFERROR(IF(VLOOKUP(B1940,'Job Openings'!$B$5:$I$1005,3,FALSE)=0,"",VLOOKUP(B1940,'Job Openings'!$B$5:$I$1005,3,FALSE)),"")</f>
        <v/>
      </c>
      <c r="E1940" s="100" t="str">
        <f>IFERROR(IF(VLOOKUP(B1940,'Job Openings'!$B$5:$I$1005,5,FALSE)=0,"",VLOOKUP(B1940,'Job Openings'!$B$5:$I$1005,5,FALSE)),"")</f>
        <v/>
      </c>
      <c r="F1940" s="53"/>
      <c r="G1940" s="53"/>
      <c r="H1940" s="54"/>
      <c r="I1940" s="53"/>
      <c r="J1940" s="53"/>
      <c r="K1940" s="53"/>
      <c r="L1940" s="53"/>
      <c r="M1940" s="53"/>
      <c r="N1940" s="144"/>
      <c r="O1940" s="141"/>
      <c r="P1940" s="53"/>
      <c r="Q1940" s="53"/>
      <c r="R1940" s="53"/>
      <c r="S1940" s="89"/>
    </row>
    <row r="1941" spans="2:19" ht="15" customHeight="1" x14ac:dyDescent="0.2">
      <c r="B1941" s="143"/>
      <c r="C1941" s="100" t="str">
        <f>IFERROR(IF(VLOOKUP(B1941,'Job Openings'!$B$5:$I$1005,2,FALSE)=0,"",VLOOKUP(B1941,'Job Openings'!$B$5:$I$1005,2,FALSE)),"")</f>
        <v/>
      </c>
      <c r="D1941" s="100" t="str">
        <f>IFERROR(IF(VLOOKUP(B1941,'Job Openings'!$B$5:$I$1005,3,FALSE)=0,"",VLOOKUP(B1941,'Job Openings'!$B$5:$I$1005,3,FALSE)),"")</f>
        <v/>
      </c>
      <c r="E1941" s="100" t="str">
        <f>IFERROR(IF(VLOOKUP(B1941,'Job Openings'!$B$5:$I$1005,5,FALSE)=0,"",VLOOKUP(B1941,'Job Openings'!$B$5:$I$1005,5,FALSE)),"")</f>
        <v/>
      </c>
      <c r="F1941" s="53"/>
      <c r="G1941" s="53"/>
      <c r="H1941" s="54"/>
      <c r="I1941" s="53"/>
      <c r="J1941" s="53"/>
      <c r="K1941" s="53"/>
      <c r="L1941" s="53"/>
      <c r="M1941" s="53"/>
      <c r="N1941" s="144"/>
      <c r="O1941" s="141"/>
      <c r="P1941" s="53"/>
      <c r="Q1941" s="53"/>
      <c r="R1941" s="53"/>
      <c r="S1941" s="89"/>
    </row>
    <row r="1942" spans="2:19" ht="15" customHeight="1" x14ac:dyDescent="0.2">
      <c r="B1942" s="143"/>
      <c r="C1942" s="100" t="str">
        <f>IFERROR(IF(VLOOKUP(B1942,'Job Openings'!$B$5:$I$1005,2,FALSE)=0,"",VLOOKUP(B1942,'Job Openings'!$B$5:$I$1005,2,FALSE)),"")</f>
        <v/>
      </c>
      <c r="D1942" s="100" t="str">
        <f>IFERROR(IF(VLOOKUP(B1942,'Job Openings'!$B$5:$I$1005,3,FALSE)=0,"",VLOOKUP(B1942,'Job Openings'!$B$5:$I$1005,3,FALSE)),"")</f>
        <v/>
      </c>
      <c r="E1942" s="100" t="str">
        <f>IFERROR(IF(VLOOKUP(B1942,'Job Openings'!$B$5:$I$1005,5,FALSE)=0,"",VLOOKUP(B1942,'Job Openings'!$B$5:$I$1005,5,FALSE)),"")</f>
        <v/>
      </c>
      <c r="F1942" s="53"/>
      <c r="G1942" s="53"/>
      <c r="H1942" s="54"/>
      <c r="I1942" s="53"/>
      <c r="J1942" s="53"/>
      <c r="K1942" s="53"/>
      <c r="L1942" s="53"/>
      <c r="M1942" s="53"/>
      <c r="N1942" s="144"/>
      <c r="O1942" s="141"/>
      <c r="P1942" s="53"/>
      <c r="Q1942" s="53"/>
      <c r="R1942" s="53"/>
      <c r="S1942" s="89"/>
    </row>
    <row r="1943" spans="2:19" ht="15" customHeight="1" x14ac:dyDescent="0.2">
      <c r="B1943" s="143"/>
      <c r="C1943" s="100" t="str">
        <f>IFERROR(IF(VLOOKUP(B1943,'Job Openings'!$B$5:$I$1005,2,FALSE)=0,"",VLOOKUP(B1943,'Job Openings'!$B$5:$I$1005,2,FALSE)),"")</f>
        <v/>
      </c>
      <c r="D1943" s="100" t="str">
        <f>IFERROR(IF(VLOOKUP(B1943,'Job Openings'!$B$5:$I$1005,3,FALSE)=0,"",VLOOKUP(B1943,'Job Openings'!$B$5:$I$1005,3,FALSE)),"")</f>
        <v/>
      </c>
      <c r="E1943" s="100" t="str">
        <f>IFERROR(IF(VLOOKUP(B1943,'Job Openings'!$B$5:$I$1005,5,FALSE)=0,"",VLOOKUP(B1943,'Job Openings'!$B$5:$I$1005,5,FALSE)),"")</f>
        <v/>
      </c>
      <c r="F1943" s="53"/>
      <c r="G1943" s="53"/>
      <c r="H1943" s="54"/>
      <c r="I1943" s="53"/>
      <c r="J1943" s="53"/>
      <c r="K1943" s="53"/>
      <c r="L1943" s="53"/>
      <c r="M1943" s="53"/>
      <c r="N1943" s="144"/>
      <c r="O1943" s="141"/>
      <c r="P1943" s="53"/>
      <c r="Q1943" s="53"/>
      <c r="R1943" s="53"/>
      <c r="S1943" s="89"/>
    </row>
    <row r="1944" spans="2:19" ht="15" customHeight="1" x14ac:dyDescent="0.2">
      <c r="B1944" s="143"/>
      <c r="C1944" s="100" t="str">
        <f>IFERROR(IF(VLOOKUP(B1944,'Job Openings'!$B$5:$I$1005,2,FALSE)=0,"",VLOOKUP(B1944,'Job Openings'!$B$5:$I$1005,2,FALSE)),"")</f>
        <v/>
      </c>
      <c r="D1944" s="100" t="str">
        <f>IFERROR(IF(VLOOKUP(B1944,'Job Openings'!$B$5:$I$1005,3,FALSE)=0,"",VLOOKUP(B1944,'Job Openings'!$B$5:$I$1005,3,FALSE)),"")</f>
        <v/>
      </c>
      <c r="E1944" s="100" t="str">
        <f>IFERROR(IF(VLOOKUP(B1944,'Job Openings'!$B$5:$I$1005,5,FALSE)=0,"",VLOOKUP(B1944,'Job Openings'!$B$5:$I$1005,5,FALSE)),"")</f>
        <v/>
      </c>
      <c r="F1944" s="53"/>
      <c r="G1944" s="53"/>
      <c r="H1944" s="54"/>
      <c r="I1944" s="53"/>
      <c r="J1944" s="53"/>
      <c r="K1944" s="53"/>
      <c r="L1944" s="53"/>
      <c r="M1944" s="53"/>
      <c r="N1944" s="144"/>
      <c r="O1944" s="141"/>
      <c r="P1944" s="53"/>
      <c r="Q1944" s="53"/>
      <c r="R1944" s="53"/>
      <c r="S1944" s="89"/>
    </row>
    <row r="1945" spans="2:19" ht="15" customHeight="1" x14ac:dyDescent="0.2">
      <c r="B1945" s="143"/>
      <c r="C1945" s="100" t="str">
        <f>IFERROR(IF(VLOOKUP(B1945,'Job Openings'!$B$5:$I$1005,2,FALSE)=0,"",VLOOKUP(B1945,'Job Openings'!$B$5:$I$1005,2,FALSE)),"")</f>
        <v/>
      </c>
      <c r="D1945" s="100" t="str">
        <f>IFERROR(IF(VLOOKUP(B1945,'Job Openings'!$B$5:$I$1005,3,FALSE)=0,"",VLOOKUP(B1945,'Job Openings'!$B$5:$I$1005,3,FALSE)),"")</f>
        <v/>
      </c>
      <c r="E1945" s="100" t="str">
        <f>IFERROR(IF(VLOOKUP(B1945,'Job Openings'!$B$5:$I$1005,5,FALSE)=0,"",VLOOKUP(B1945,'Job Openings'!$B$5:$I$1005,5,FALSE)),"")</f>
        <v/>
      </c>
      <c r="F1945" s="53"/>
      <c r="G1945" s="53"/>
      <c r="H1945" s="54"/>
      <c r="I1945" s="53"/>
      <c r="J1945" s="53"/>
      <c r="K1945" s="53"/>
      <c r="L1945" s="53"/>
      <c r="M1945" s="53"/>
      <c r="N1945" s="144"/>
      <c r="O1945" s="141"/>
      <c r="P1945" s="53"/>
      <c r="Q1945" s="53"/>
      <c r="R1945" s="53"/>
      <c r="S1945" s="89"/>
    </row>
    <row r="1946" spans="2:19" ht="15" customHeight="1" x14ac:dyDescent="0.2">
      <c r="B1946" s="143"/>
      <c r="C1946" s="100" t="str">
        <f>IFERROR(IF(VLOOKUP(B1946,'Job Openings'!$B$5:$I$1005,2,FALSE)=0,"",VLOOKUP(B1946,'Job Openings'!$B$5:$I$1005,2,FALSE)),"")</f>
        <v/>
      </c>
      <c r="D1946" s="100" t="str">
        <f>IFERROR(IF(VLOOKUP(B1946,'Job Openings'!$B$5:$I$1005,3,FALSE)=0,"",VLOOKUP(B1946,'Job Openings'!$B$5:$I$1005,3,FALSE)),"")</f>
        <v/>
      </c>
      <c r="E1946" s="100" t="str">
        <f>IFERROR(IF(VLOOKUP(B1946,'Job Openings'!$B$5:$I$1005,5,FALSE)=0,"",VLOOKUP(B1946,'Job Openings'!$B$5:$I$1005,5,FALSE)),"")</f>
        <v/>
      </c>
      <c r="F1946" s="53"/>
      <c r="G1946" s="53"/>
      <c r="H1946" s="54"/>
      <c r="I1946" s="53"/>
      <c r="J1946" s="53"/>
      <c r="K1946" s="53"/>
      <c r="L1946" s="53"/>
      <c r="M1946" s="53"/>
      <c r="N1946" s="144"/>
      <c r="O1946" s="141"/>
      <c r="P1946" s="53"/>
      <c r="Q1946" s="53"/>
      <c r="R1946" s="53"/>
      <c r="S1946" s="89"/>
    </row>
    <row r="1947" spans="2:19" ht="15" customHeight="1" x14ac:dyDescent="0.2">
      <c r="B1947" s="143"/>
      <c r="C1947" s="100" t="str">
        <f>IFERROR(IF(VLOOKUP(B1947,'Job Openings'!$B$5:$I$1005,2,FALSE)=0,"",VLOOKUP(B1947,'Job Openings'!$B$5:$I$1005,2,FALSE)),"")</f>
        <v/>
      </c>
      <c r="D1947" s="100" t="str">
        <f>IFERROR(IF(VLOOKUP(B1947,'Job Openings'!$B$5:$I$1005,3,FALSE)=0,"",VLOOKUP(B1947,'Job Openings'!$B$5:$I$1005,3,FALSE)),"")</f>
        <v/>
      </c>
      <c r="E1947" s="100" t="str">
        <f>IFERROR(IF(VLOOKUP(B1947,'Job Openings'!$B$5:$I$1005,5,FALSE)=0,"",VLOOKUP(B1947,'Job Openings'!$B$5:$I$1005,5,FALSE)),"")</f>
        <v/>
      </c>
      <c r="F1947" s="53"/>
      <c r="G1947" s="53"/>
      <c r="H1947" s="54"/>
      <c r="I1947" s="53"/>
      <c r="J1947" s="53"/>
      <c r="K1947" s="53"/>
      <c r="L1947" s="53"/>
      <c r="M1947" s="53"/>
      <c r="N1947" s="144"/>
      <c r="O1947" s="141"/>
      <c r="P1947" s="53"/>
      <c r="Q1947" s="53"/>
      <c r="R1947" s="53"/>
      <c r="S1947" s="89"/>
    </row>
    <row r="1948" spans="2:19" ht="15" customHeight="1" x14ac:dyDescent="0.2">
      <c r="B1948" s="143"/>
      <c r="C1948" s="100" t="str">
        <f>IFERROR(IF(VLOOKUP(B1948,'Job Openings'!$B$5:$I$1005,2,FALSE)=0,"",VLOOKUP(B1948,'Job Openings'!$B$5:$I$1005,2,FALSE)),"")</f>
        <v/>
      </c>
      <c r="D1948" s="100" t="str">
        <f>IFERROR(IF(VLOOKUP(B1948,'Job Openings'!$B$5:$I$1005,3,FALSE)=0,"",VLOOKUP(B1948,'Job Openings'!$B$5:$I$1005,3,FALSE)),"")</f>
        <v/>
      </c>
      <c r="E1948" s="100" t="str">
        <f>IFERROR(IF(VLOOKUP(B1948,'Job Openings'!$B$5:$I$1005,5,FALSE)=0,"",VLOOKUP(B1948,'Job Openings'!$B$5:$I$1005,5,FALSE)),"")</f>
        <v/>
      </c>
      <c r="F1948" s="53"/>
      <c r="G1948" s="53"/>
      <c r="H1948" s="54"/>
      <c r="I1948" s="53"/>
      <c r="J1948" s="53"/>
      <c r="K1948" s="53"/>
      <c r="L1948" s="53"/>
      <c r="M1948" s="53"/>
      <c r="N1948" s="144"/>
      <c r="O1948" s="141"/>
      <c r="P1948" s="53"/>
      <c r="Q1948" s="53"/>
      <c r="R1948" s="53"/>
      <c r="S1948" s="89"/>
    </row>
    <row r="1949" spans="2:19" ht="15" customHeight="1" x14ac:dyDescent="0.2">
      <c r="B1949" s="143"/>
      <c r="C1949" s="100" t="str">
        <f>IFERROR(IF(VLOOKUP(B1949,'Job Openings'!$B$5:$I$1005,2,FALSE)=0,"",VLOOKUP(B1949,'Job Openings'!$B$5:$I$1005,2,FALSE)),"")</f>
        <v/>
      </c>
      <c r="D1949" s="100" t="str">
        <f>IFERROR(IF(VLOOKUP(B1949,'Job Openings'!$B$5:$I$1005,3,FALSE)=0,"",VLOOKUP(B1949,'Job Openings'!$B$5:$I$1005,3,FALSE)),"")</f>
        <v/>
      </c>
      <c r="E1949" s="100" t="str">
        <f>IFERROR(IF(VLOOKUP(B1949,'Job Openings'!$B$5:$I$1005,5,FALSE)=0,"",VLOOKUP(B1949,'Job Openings'!$B$5:$I$1005,5,FALSE)),"")</f>
        <v/>
      </c>
      <c r="F1949" s="53"/>
      <c r="G1949" s="53"/>
      <c r="H1949" s="54"/>
      <c r="I1949" s="53"/>
      <c r="J1949" s="53"/>
      <c r="K1949" s="53"/>
      <c r="L1949" s="53"/>
      <c r="M1949" s="53"/>
      <c r="N1949" s="144"/>
      <c r="O1949" s="141"/>
      <c r="P1949" s="53"/>
      <c r="Q1949" s="53"/>
      <c r="R1949" s="53"/>
      <c r="S1949" s="89"/>
    </row>
    <row r="1950" spans="2:19" ht="15" customHeight="1" x14ac:dyDescent="0.2">
      <c r="B1950" s="143"/>
      <c r="C1950" s="100" t="str">
        <f>IFERROR(IF(VLOOKUP(B1950,'Job Openings'!$B$5:$I$1005,2,FALSE)=0,"",VLOOKUP(B1950,'Job Openings'!$B$5:$I$1005,2,FALSE)),"")</f>
        <v/>
      </c>
      <c r="D1950" s="100" t="str">
        <f>IFERROR(IF(VLOOKUP(B1950,'Job Openings'!$B$5:$I$1005,3,FALSE)=0,"",VLOOKUP(B1950,'Job Openings'!$B$5:$I$1005,3,FALSE)),"")</f>
        <v/>
      </c>
      <c r="E1950" s="100" t="str">
        <f>IFERROR(IF(VLOOKUP(B1950,'Job Openings'!$B$5:$I$1005,5,FALSE)=0,"",VLOOKUP(B1950,'Job Openings'!$B$5:$I$1005,5,FALSE)),"")</f>
        <v/>
      </c>
      <c r="F1950" s="53"/>
      <c r="G1950" s="53"/>
      <c r="H1950" s="54"/>
      <c r="I1950" s="53"/>
      <c r="J1950" s="53"/>
      <c r="K1950" s="53"/>
      <c r="L1950" s="53"/>
      <c r="M1950" s="53"/>
      <c r="N1950" s="144"/>
      <c r="O1950" s="141"/>
      <c r="P1950" s="53"/>
      <c r="Q1950" s="53"/>
      <c r="R1950" s="53"/>
      <c r="S1950" s="89"/>
    </row>
    <row r="1951" spans="2:19" ht="15" customHeight="1" x14ac:dyDescent="0.2">
      <c r="B1951" s="143"/>
      <c r="C1951" s="100" t="str">
        <f>IFERROR(IF(VLOOKUP(B1951,'Job Openings'!$B$5:$I$1005,2,FALSE)=0,"",VLOOKUP(B1951,'Job Openings'!$B$5:$I$1005,2,FALSE)),"")</f>
        <v/>
      </c>
      <c r="D1951" s="100" t="str">
        <f>IFERROR(IF(VLOOKUP(B1951,'Job Openings'!$B$5:$I$1005,3,FALSE)=0,"",VLOOKUP(B1951,'Job Openings'!$B$5:$I$1005,3,FALSE)),"")</f>
        <v/>
      </c>
      <c r="E1951" s="100" t="str">
        <f>IFERROR(IF(VLOOKUP(B1951,'Job Openings'!$B$5:$I$1005,5,FALSE)=0,"",VLOOKUP(B1951,'Job Openings'!$B$5:$I$1005,5,FALSE)),"")</f>
        <v/>
      </c>
      <c r="F1951" s="53"/>
      <c r="G1951" s="53"/>
      <c r="H1951" s="54"/>
      <c r="I1951" s="53"/>
      <c r="J1951" s="53"/>
      <c r="K1951" s="53"/>
      <c r="L1951" s="53"/>
      <c r="M1951" s="53"/>
      <c r="N1951" s="144"/>
      <c r="O1951" s="141"/>
      <c r="P1951" s="53"/>
      <c r="Q1951" s="53"/>
      <c r="R1951" s="53"/>
      <c r="S1951" s="89"/>
    </row>
    <row r="1952" spans="2:19" ht="15" customHeight="1" x14ac:dyDescent="0.2">
      <c r="B1952" s="143"/>
      <c r="C1952" s="100" t="str">
        <f>IFERROR(IF(VLOOKUP(B1952,'Job Openings'!$B$5:$I$1005,2,FALSE)=0,"",VLOOKUP(B1952,'Job Openings'!$B$5:$I$1005,2,FALSE)),"")</f>
        <v/>
      </c>
      <c r="D1952" s="100" t="str">
        <f>IFERROR(IF(VLOOKUP(B1952,'Job Openings'!$B$5:$I$1005,3,FALSE)=0,"",VLOOKUP(B1952,'Job Openings'!$B$5:$I$1005,3,FALSE)),"")</f>
        <v/>
      </c>
      <c r="E1952" s="100" t="str">
        <f>IFERROR(IF(VLOOKUP(B1952,'Job Openings'!$B$5:$I$1005,5,FALSE)=0,"",VLOOKUP(B1952,'Job Openings'!$B$5:$I$1005,5,FALSE)),"")</f>
        <v/>
      </c>
      <c r="F1952" s="53"/>
      <c r="G1952" s="53"/>
      <c r="H1952" s="54"/>
      <c r="I1952" s="53"/>
      <c r="J1952" s="53"/>
      <c r="K1952" s="53"/>
      <c r="L1952" s="53"/>
      <c r="M1952" s="53"/>
      <c r="N1952" s="144"/>
      <c r="O1952" s="141"/>
      <c r="P1952" s="53"/>
      <c r="Q1952" s="53"/>
      <c r="R1952" s="53"/>
      <c r="S1952" s="89"/>
    </row>
    <row r="1953" spans="2:19" ht="15" customHeight="1" x14ac:dyDescent="0.2">
      <c r="B1953" s="143"/>
      <c r="C1953" s="100" t="str">
        <f>IFERROR(IF(VLOOKUP(B1953,'Job Openings'!$B$5:$I$1005,2,FALSE)=0,"",VLOOKUP(B1953,'Job Openings'!$B$5:$I$1005,2,FALSE)),"")</f>
        <v/>
      </c>
      <c r="D1953" s="100" t="str">
        <f>IFERROR(IF(VLOOKUP(B1953,'Job Openings'!$B$5:$I$1005,3,FALSE)=0,"",VLOOKUP(B1953,'Job Openings'!$B$5:$I$1005,3,FALSE)),"")</f>
        <v/>
      </c>
      <c r="E1953" s="100" t="str">
        <f>IFERROR(IF(VLOOKUP(B1953,'Job Openings'!$B$5:$I$1005,5,FALSE)=0,"",VLOOKUP(B1953,'Job Openings'!$B$5:$I$1005,5,FALSE)),"")</f>
        <v/>
      </c>
      <c r="F1953" s="53"/>
      <c r="G1953" s="53"/>
      <c r="H1953" s="54"/>
      <c r="I1953" s="53"/>
      <c r="J1953" s="53"/>
      <c r="K1953" s="53"/>
      <c r="L1953" s="53"/>
      <c r="M1953" s="53"/>
      <c r="N1953" s="144"/>
      <c r="O1953" s="141"/>
      <c r="P1953" s="53"/>
      <c r="Q1953" s="53"/>
      <c r="R1953" s="53"/>
      <c r="S1953" s="89"/>
    </row>
    <row r="1954" spans="2:19" ht="15" customHeight="1" x14ac:dyDescent="0.2">
      <c r="B1954" s="143"/>
      <c r="C1954" s="100" t="str">
        <f>IFERROR(IF(VLOOKUP(B1954,'Job Openings'!$B$5:$I$1005,2,FALSE)=0,"",VLOOKUP(B1954,'Job Openings'!$B$5:$I$1005,2,FALSE)),"")</f>
        <v/>
      </c>
      <c r="D1954" s="100" t="str">
        <f>IFERROR(IF(VLOOKUP(B1954,'Job Openings'!$B$5:$I$1005,3,FALSE)=0,"",VLOOKUP(B1954,'Job Openings'!$B$5:$I$1005,3,FALSE)),"")</f>
        <v/>
      </c>
      <c r="E1954" s="100" t="str">
        <f>IFERROR(IF(VLOOKUP(B1954,'Job Openings'!$B$5:$I$1005,5,FALSE)=0,"",VLOOKUP(B1954,'Job Openings'!$B$5:$I$1005,5,FALSE)),"")</f>
        <v/>
      </c>
      <c r="F1954" s="53"/>
      <c r="G1954" s="53"/>
      <c r="H1954" s="54"/>
      <c r="I1954" s="53"/>
      <c r="J1954" s="53"/>
      <c r="K1954" s="53"/>
      <c r="L1954" s="53"/>
      <c r="M1954" s="53"/>
      <c r="N1954" s="144"/>
      <c r="O1954" s="141"/>
      <c r="P1954" s="53"/>
      <c r="Q1954" s="53"/>
      <c r="R1954" s="53"/>
      <c r="S1954" s="89"/>
    </row>
    <row r="1955" spans="2:19" ht="15" customHeight="1" x14ac:dyDescent="0.2">
      <c r="B1955" s="143"/>
      <c r="C1955" s="100" t="str">
        <f>IFERROR(IF(VLOOKUP(B1955,'Job Openings'!$B$5:$I$1005,2,FALSE)=0,"",VLOOKUP(B1955,'Job Openings'!$B$5:$I$1005,2,FALSE)),"")</f>
        <v/>
      </c>
      <c r="D1955" s="100" t="str">
        <f>IFERROR(IF(VLOOKUP(B1955,'Job Openings'!$B$5:$I$1005,3,FALSE)=0,"",VLOOKUP(B1955,'Job Openings'!$B$5:$I$1005,3,FALSE)),"")</f>
        <v/>
      </c>
      <c r="E1955" s="100" t="str">
        <f>IFERROR(IF(VLOOKUP(B1955,'Job Openings'!$B$5:$I$1005,5,FALSE)=0,"",VLOOKUP(B1955,'Job Openings'!$B$5:$I$1005,5,FALSE)),"")</f>
        <v/>
      </c>
      <c r="F1955" s="53"/>
      <c r="G1955" s="53"/>
      <c r="H1955" s="54"/>
      <c r="I1955" s="53"/>
      <c r="J1955" s="53"/>
      <c r="K1955" s="53"/>
      <c r="L1955" s="53"/>
      <c r="M1955" s="53"/>
      <c r="N1955" s="144"/>
      <c r="O1955" s="141"/>
      <c r="P1955" s="53"/>
      <c r="Q1955" s="53"/>
      <c r="R1955" s="53"/>
      <c r="S1955" s="89"/>
    </row>
    <row r="1956" spans="2:19" ht="15" customHeight="1" x14ac:dyDescent="0.2">
      <c r="B1956" s="143"/>
      <c r="C1956" s="100" t="str">
        <f>IFERROR(IF(VLOOKUP(B1956,'Job Openings'!$B$5:$I$1005,2,FALSE)=0,"",VLOOKUP(B1956,'Job Openings'!$B$5:$I$1005,2,FALSE)),"")</f>
        <v/>
      </c>
      <c r="D1956" s="100" t="str">
        <f>IFERROR(IF(VLOOKUP(B1956,'Job Openings'!$B$5:$I$1005,3,FALSE)=0,"",VLOOKUP(B1956,'Job Openings'!$B$5:$I$1005,3,FALSE)),"")</f>
        <v/>
      </c>
      <c r="E1956" s="100" t="str">
        <f>IFERROR(IF(VLOOKUP(B1956,'Job Openings'!$B$5:$I$1005,5,FALSE)=0,"",VLOOKUP(B1956,'Job Openings'!$B$5:$I$1005,5,FALSE)),"")</f>
        <v/>
      </c>
      <c r="F1956" s="53"/>
      <c r="G1956" s="53"/>
      <c r="H1956" s="54"/>
      <c r="I1956" s="53"/>
      <c r="J1956" s="53"/>
      <c r="K1956" s="53"/>
      <c r="L1956" s="53"/>
      <c r="M1956" s="53"/>
      <c r="N1956" s="144"/>
      <c r="O1956" s="141"/>
      <c r="P1956" s="53"/>
      <c r="Q1956" s="53"/>
      <c r="R1956" s="53"/>
      <c r="S1956" s="89"/>
    </row>
    <row r="1957" spans="2:19" ht="15" customHeight="1" x14ac:dyDescent="0.2">
      <c r="B1957" s="143"/>
      <c r="C1957" s="100" t="str">
        <f>IFERROR(IF(VLOOKUP(B1957,'Job Openings'!$B$5:$I$1005,2,FALSE)=0,"",VLOOKUP(B1957,'Job Openings'!$B$5:$I$1005,2,FALSE)),"")</f>
        <v/>
      </c>
      <c r="D1957" s="100" t="str">
        <f>IFERROR(IF(VLOOKUP(B1957,'Job Openings'!$B$5:$I$1005,3,FALSE)=0,"",VLOOKUP(B1957,'Job Openings'!$B$5:$I$1005,3,FALSE)),"")</f>
        <v/>
      </c>
      <c r="E1957" s="100" t="str">
        <f>IFERROR(IF(VLOOKUP(B1957,'Job Openings'!$B$5:$I$1005,5,FALSE)=0,"",VLOOKUP(B1957,'Job Openings'!$B$5:$I$1005,5,FALSE)),"")</f>
        <v/>
      </c>
      <c r="F1957" s="53"/>
      <c r="G1957" s="53"/>
      <c r="H1957" s="54"/>
      <c r="I1957" s="53"/>
      <c r="J1957" s="53"/>
      <c r="K1957" s="53"/>
      <c r="L1957" s="53"/>
      <c r="M1957" s="53"/>
      <c r="N1957" s="144"/>
      <c r="O1957" s="141"/>
      <c r="P1957" s="53"/>
      <c r="Q1957" s="53"/>
      <c r="R1957" s="53"/>
      <c r="S1957" s="89"/>
    </row>
    <row r="1958" spans="2:19" ht="15" customHeight="1" x14ac:dyDescent="0.2">
      <c r="B1958" s="143"/>
      <c r="C1958" s="100" t="str">
        <f>IFERROR(IF(VLOOKUP(B1958,'Job Openings'!$B$5:$I$1005,2,FALSE)=0,"",VLOOKUP(B1958,'Job Openings'!$B$5:$I$1005,2,FALSE)),"")</f>
        <v/>
      </c>
      <c r="D1958" s="100" t="str">
        <f>IFERROR(IF(VLOOKUP(B1958,'Job Openings'!$B$5:$I$1005,3,FALSE)=0,"",VLOOKUP(B1958,'Job Openings'!$B$5:$I$1005,3,FALSE)),"")</f>
        <v/>
      </c>
      <c r="E1958" s="100" t="str">
        <f>IFERROR(IF(VLOOKUP(B1958,'Job Openings'!$B$5:$I$1005,5,FALSE)=0,"",VLOOKUP(B1958,'Job Openings'!$B$5:$I$1005,5,FALSE)),"")</f>
        <v/>
      </c>
      <c r="F1958" s="53"/>
      <c r="G1958" s="53"/>
      <c r="H1958" s="54"/>
      <c r="I1958" s="53"/>
      <c r="J1958" s="53"/>
      <c r="K1958" s="53"/>
      <c r="L1958" s="53"/>
      <c r="M1958" s="53"/>
      <c r="N1958" s="144"/>
      <c r="O1958" s="141"/>
      <c r="P1958" s="53"/>
      <c r="Q1958" s="53"/>
      <c r="R1958" s="53"/>
      <c r="S1958" s="89"/>
    </row>
    <row r="1959" spans="2:19" ht="15" customHeight="1" x14ac:dyDescent="0.2">
      <c r="B1959" s="143"/>
      <c r="C1959" s="100" t="str">
        <f>IFERROR(IF(VLOOKUP(B1959,'Job Openings'!$B$5:$I$1005,2,FALSE)=0,"",VLOOKUP(B1959,'Job Openings'!$B$5:$I$1005,2,FALSE)),"")</f>
        <v/>
      </c>
      <c r="D1959" s="100" t="str">
        <f>IFERROR(IF(VLOOKUP(B1959,'Job Openings'!$B$5:$I$1005,3,FALSE)=0,"",VLOOKUP(B1959,'Job Openings'!$B$5:$I$1005,3,FALSE)),"")</f>
        <v/>
      </c>
      <c r="E1959" s="100" t="str">
        <f>IFERROR(IF(VLOOKUP(B1959,'Job Openings'!$B$5:$I$1005,5,FALSE)=0,"",VLOOKUP(B1959,'Job Openings'!$B$5:$I$1005,5,FALSE)),"")</f>
        <v/>
      </c>
      <c r="F1959" s="53"/>
      <c r="G1959" s="53"/>
      <c r="H1959" s="54"/>
      <c r="I1959" s="53"/>
      <c r="J1959" s="53"/>
      <c r="K1959" s="53"/>
      <c r="L1959" s="53"/>
      <c r="M1959" s="53"/>
      <c r="N1959" s="144"/>
      <c r="O1959" s="141"/>
      <c r="P1959" s="53"/>
      <c r="Q1959" s="53"/>
      <c r="R1959" s="53"/>
      <c r="S1959" s="89"/>
    </row>
    <row r="1960" spans="2:19" ht="15" customHeight="1" x14ac:dyDescent="0.2">
      <c r="B1960" s="143"/>
      <c r="C1960" s="100" t="str">
        <f>IFERROR(IF(VLOOKUP(B1960,'Job Openings'!$B$5:$I$1005,2,FALSE)=0,"",VLOOKUP(B1960,'Job Openings'!$B$5:$I$1005,2,FALSE)),"")</f>
        <v/>
      </c>
      <c r="D1960" s="100" t="str">
        <f>IFERROR(IF(VLOOKUP(B1960,'Job Openings'!$B$5:$I$1005,3,FALSE)=0,"",VLOOKUP(B1960,'Job Openings'!$B$5:$I$1005,3,FALSE)),"")</f>
        <v/>
      </c>
      <c r="E1960" s="100" t="str">
        <f>IFERROR(IF(VLOOKUP(B1960,'Job Openings'!$B$5:$I$1005,5,FALSE)=0,"",VLOOKUP(B1960,'Job Openings'!$B$5:$I$1005,5,FALSE)),"")</f>
        <v/>
      </c>
      <c r="F1960" s="53"/>
      <c r="G1960" s="53"/>
      <c r="H1960" s="54"/>
      <c r="I1960" s="53"/>
      <c r="J1960" s="53"/>
      <c r="K1960" s="53"/>
      <c r="L1960" s="53"/>
      <c r="M1960" s="53"/>
      <c r="N1960" s="144"/>
      <c r="O1960" s="141"/>
      <c r="P1960" s="53"/>
      <c r="Q1960" s="53"/>
      <c r="R1960" s="53"/>
      <c r="S1960" s="89"/>
    </row>
    <row r="1961" spans="2:19" ht="15" customHeight="1" x14ac:dyDescent="0.2">
      <c r="B1961" s="143"/>
      <c r="C1961" s="100" t="str">
        <f>IFERROR(IF(VLOOKUP(B1961,'Job Openings'!$B$5:$I$1005,2,FALSE)=0,"",VLOOKUP(B1961,'Job Openings'!$B$5:$I$1005,2,FALSE)),"")</f>
        <v/>
      </c>
      <c r="D1961" s="100" t="str">
        <f>IFERROR(IF(VLOOKUP(B1961,'Job Openings'!$B$5:$I$1005,3,FALSE)=0,"",VLOOKUP(B1961,'Job Openings'!$B$5:$I$1005,3,FALSE)),"")</f>
        <v/>
      </c>
      <c r="E1961" s="100" t="str">
        <f>IFERROR(IF(VLOOKUP(B1961,'Job Openings'!$B$5:$I$1005,5,FALSE)=0,"",VLOOKUP(B1961,'Job Openings'!$B$5:$I$1005,5,FALSE)),"")</f>
        <v/>
      </c>
      <c r="F1961" s="53"/>
      <c r="G1961" s="53"/>
      <c r="H1961" s="54"/>
      <c r="I1961" s="53"/>
      <c r="J1961" s="53"/>
      <c r="K1961" s="53"/>
      <c r="L1961" s="53"/>
      <c r="M1961" s="53"/>
      <c r="N1961" s="144"/>
      <c r="O1961" s="141"/>
      <c r="P1961" s="53"/>
      <c r="Q1961" s="53"/>
      <c r="R1961" s="53"/>
      <c r="S1961" s="89"/>
    </row>
    <row r="1962" spans="2:19" ht="15" customHeight="1" x14ac:dyDescent="0.2">
      <c r="B1962" s="143"/>
      <c r="C1962" s="100" t="str">
        <f>IFERROR(IF(VLOOKUP(B1962,'Job Openings'!$B$5:$I$1005,2,FALSE)=0,"",VLOOKUP(B1962,'Job Openings'!$B$5:$I$1005,2,FALSE)),"")</f>
        <v/>
      </c>
      <c r="D1962" s="100" t="str">
        <f>IFERROR(IF(VLOOKUP(B1962,'Job Openings'!$B$5:$I$1005,3,FALSE)=0,"",VLOOKUP(B1962,'Job Openings'!$B$5:$I$1005,3,FALSE)),"")</f>
        <v/>
      </c>
      <c r="E1962" s="100" t="str">
        <f>IFERROR(IF(VLOOKUP(B1962,'Job Openings'!$B$5:$I$1005,5,FALSE)=0,"",VLOOKUP(B1962,'Job Openings'!$B$5:$I$1005,5,FALSE)),"")</f>
        <v/>
      </c>
      <c r="F1962" s="53"/>
      <c r="G1962" s="53"/>
      <c r="H1962" s="54"/>
      <c r="I1962" s="53"/>
      <c r="J1962" s="53"/>
      <c r="K1962" s="53"/>
      <c r="L1962" s="53"/>
      <c r="M1962" s="53"/>
      <c r="N1962" s="144"/>
      <c r="O1962" s="141"/>
      <c r="P1962" s="53"/>
      <c r="Q1962" s="53"/>
      <c r="R1962" s="53"/>
      <c r="S1962" s="89"/>
    </row>
    <row r="1963" spans="2:19" ht="15" customHeight="1" x14ac:dyDescent="0.2">
      <c r="B1963" s="143"/>
      <c r="C1963" s="100" t="str">
        <f>IFERROR(IF(VLOOKUP(B1963,'Job Openings'!$B$5:$I$1005,2,FALSE)=0,"",VLOOKUP(B1963,'Job Openings'!$B$5:$I$1005,2,FALSE)),"")</f>
        <v/>
      </c>
      <c r="D1963" s="100" t="str">
        <f>IFERROR(IF(VLOOKUP(B1963,'Job Openings'!$B$5:$I$1005,3,FALSE)=0,"",VLOOKUP(B1963,'Job Openings'!$B$5:$I$1005,3,FALSE)),"")</f>
        <v/>
      </c>
      <c r="E1963" s="100" t="str">
        <f>IFERROR(IF(VLOOKUP(B1963,'Job Openings'!$B$5:$I$1005,5,FALSE)=0,"",VLOOKUP(B1963,'Job Openings'!$B$5:$I$1005,5,FALSE)),"")</f>
        <v/>
      </c>
      <c r="F1963" s="53"/>
      <c r="G1963" s="53"/>
      <c r="H1963" s="54"/>
      <c r="I1963" s="53"/>
      <c r="J1963" s="53"/>
      <c r="K1963" s="53"/>
      <c r="L1963" s="53"/>
      <c r="M1963" s="53"/>
      <c r="N1963" s="144"/>
      <c r="O1963" s="141"/>
      <c r="P1963" s="53"/>
      <c r="Q1963" s="53"/>
      <c r="R1963" s="53"/>
      <c r="S1963" s="89"/>
    </row>
    <row r="1964" spans="2:19" ht="15" customHeight="1" x14ac:dyDescent="0.2">
      <c r="B1964" s="143"/>
      <c r="C1964" s="100" t="str">
        <f>IFERROR(IF(VLOOKUP(B1964,'Job Openings'!$B$5:$I$1005,2,FALSE)=0,"",VLOOKUP(B1964,'Job Openings'!$B$5:$I$1005,2,FALSE)),"")</f>
        <v/>
      </c>
      <c r="D1964" s="100" t="str">
        <f>IFERROR(IF(VLOOKUP(B1964,'Job Openings'!$B$5:$I$1005,3,FALSE)=0,"",VLOOKUP(B1964,'Job Openings'!$B$5:$I$1005,3,FALSE)),"")</f>
        <v/>
      </c>
      <c r="E1964" s="100" t="str">
        <f>IFERROR(IF(VLOOKUP(B1964,'Job Openings'!$B$5:$I$1005,5,FALSE)=0,"",VLOOKUP(B1964,'Job Openings'!$B$5:$I$1005,5,FALSE)),"")</f>
        <v/>
      </c>
      <c r="F1964" s="53"/>
      <c r="G1964" s="53"/>
      <c r="H1964" s="54"/>
      <c r="I1964" s="53"/>
      <c r="J1964" s="53"/>
      <c r="K1964" s="53"/>
      <c r="L1964" s="53"/>
      <c r="M1964" s="53"/>
      <c r="N1964" s="144"/>
      <c r="O1964" s="141"/>
      <c r="P1964" s="53"/>
      <c r="Q1964" s="53"/>
      <c r="R1964" s="53"/>
      <c r="S1964" s="89"/>
    </row>
    <row r="1965" spans="2:19" ht="15" customHeight="1" x14ac:dyDescent="0.2">
      <c r="B1965" s="143"/>
      <c r="C1965" s="100" t="str">
        <f>IFERROR(IF(VLOOKUP(B1965,'Job Openings'!$B$5:$I$1005,2,FALSE)=0,"",VLOOKUP(B1965,'Job Openings'!$B$5:$I$1005,2,FALSE)),"")</f>
        <v/>
      </c>
      <c r="D1965" s="100" t="str">
        <f>IFERROR(IF(VLOOKUP(B1965,'Job Openings'!$B$5:$I$1005,3,FALSE)=0,"",VLOOKUP(B1965,'Job Openings'!$B$5:$I$1005,3,FALSE)),"")</f>
        <v/>
      </c>
      <c r="E1965" s="100" t="str">
        <f>IFERROR(IF(VLOOKUP(B1965,'Job Openings'!$B$5:$I$1005,5,FALSE)=0,"",VLOOKUP(B1965,'Job Openings'!$B$5:$I$1005,5,FALSE)),"")</f>
        <v/>
      </c>
      <c r="F1965" s="53"/>
      <c r="G1965" s="53"/>
      <c r="H1965" s="54"/>
      <c r="I1965" s="53"/>
      <c r="J1965" s="53"/>
      <c r="K1965" s="53"/>
      <c r="L1965" s="53"/>
      <c r="M1965" s="53"/>
      <c r="N1965" s="144"/>
      <c r="O1965" s="141"/>
      <c r="P1965" s="53"/>
      <c r="Q1965" s="53"/>
      <c r="R1965" s="53"/>
      <c r="S1965" s="89"/>
    </row>
    <row r="1966" spans="2:19" ht="15" customHeight="1" x14ac:dyDescent="0.2">
      <c r="B1966" s="143"/>
      <c r="C1966" s="100" t="str">
        <f>IFERROR(IF(VLOOKUP(B1966,'Job Openings'!$B$5:$I$1005,2,FALSE)=0,"",VLOOKUP(B1966,'Job Openings'!$B$5:$I$1005,2,FALSE)),"")</f>
        <v/>
      </c>
      <c r="D1966" s="100" t="str">
        <f>IFERROR(IF(VLOOKUP(B1966,'Job Openings'!$B$5:$I$1005,3,FALSE)=0,"",VLOOKUP(B1966,'Job Openings'!$B$5:$I$1005,3,FALSE)),"")</f>
        <v/>
      </c>
      <c r="E1966" s="100" t="str">
        <f>IFERROR(IF(VLOOKUP(B1966,'Job Openings'!$B$5:$I$1005,5,FALSE)=0,"",VLOOKUP(B1966,'Job Openings'!$B$5:$I$1005,5,FALSE)),"")</f>
        <v/>
      </c>
      <c r="F1966" s="53"/>
      <c r="G1966" s="53"/>
      <c r="H1966" s="54"/>
      <c r="I1966" s="53"/>
      <c r="J1966" s="53"/>
      <c r="K1966" s="53"/>
      <c r="L1966" s="53"/>
      <c r="M1966" s="53"/>
      <c r="N1966" s="144"/>
      <c r="O1966" s="141"/>
      <c r="P1966" s="53"/>
      <c r="Q1966" s="53"/>
      <c r="R1966" s="53"/>
      <c r="S1966" s="89"/>
    </row>
    <row r="1967" spans="2:19" ht="15" customHeight="1" x14ac:dyDescent="0.2">
      <c r="B1967" s="143"/>
      <c r="C1967" s="100" t="str">
        <f>IFERROR(IF(VLOOKUP(B1967,'Job Openings'!$B$5:$I$1005,2,FALSE)=0,"",VLOOKUP(B1967,'Job Openings'!$B$5:$I$1005,2,FALSE)),"")</f>
        <v/>
      </c>
      <c r="D1967" s="100" t="str">
        <f>IFERROR(IF(VLOOKUP(B1967,'Job Openings'!$B$5:$I$1005,3,FALSE)=0,"",VLOOKUP(B1967,'Job Openings'!$B$5:$I$1005,3,FALSE)),"")</f>
        <v/>
      </c>
      <c r="E1967" s="100" t="str">
        <f>IFERROR(IF(VLOOKUP(B1967,'Job Openings'!$B$5:$I$1005,5,FALSE)=0,"",VLOOKUP(B1967,'Job Openings'!$B$5:$I$1005,5,FALSE)),"")</f>
        <v/>
      </c>
      <c r="F1967" s="53"/>
      <c r="G1967" s="53"/>
      <c r="H1967" s="54"/>
      <c r="I1967" s="53"/>
      <c r="J1967" s="53"/>
      <c r="K1967" s="53"/>
      <c r="L1967" s="53"/>
      <c r="M1967" s="53"/>
      <c r="N1967" s="144"/>
      <c r="O1967" s="141"/>
      <c r="P1967" s="53"/>
      <c r="Q1967" s="53"/>
      <c r="R1967" s="53"/>
      <c r="S1967" s="89"/>
    </row>
    <row r="1968" spans="2:19" ht="15" customHeight="1" x14ac:dyDescent="0.2">
      <c r="B1968" s="143"/>
      <c r="C1968" s="100" t="str">
        <f>IFERROR(IF(VLOOKUP(B1968,'Job Openings'!$B$5:$I$1005,2,FALSE)=0,"",VLOOKUP(B1968,'Job Openings'!$B$5:$I$1005,2,FALSE)),"")</f>
        <v/>
      </c>
      <c r="D1968" s="100" t="str">
        <f>IFERROR(IF(VLOOKUP(B1968,'Job Openings'!$B$5:$I$1005,3,FALSE)=0,"",VLOOKUP(B1968,'Job Openings'!$B$5:$I$1005,3,FALSE)),"")</f>
        <v/>
      </c>
      <c r="E1968" s="100" t="str">
        <f>IFERROR(IF(VLOOKUP(B1968,'Job Openings'!$B$5:$I$1005,5,FALSE)=0,"",VLOOKUP(B1968,'Job Openings'!$B$5:$I$1005,5,FALSE)),"")</f>
        <v/>
      </c>
      <c r="F1968" s="53"/>
      <c r="G1968" s="53"/>
      <c r="H1968" s="54"/>
      <c r="I1968" s="53"/>
      <c r="J1968" s="53"/>
      <c r="K1968" s="53"/>
      <c r="L1968" s="53"/>
      <c r="M1968" s="53"/>
      <c r="N1968" s="144"/>
      <c r="O1968" s="141"/>
      <c r="P1968" s="53"/>
      <c r="Q1968" s="53"/>
      <c r="R1968" s="53"/>
      <c r="S1968" s="89"/>
    </row>
    <row r="1969" spans="2:19" ht="15" customHeight="1" x14ac:dyDescent="0.2">
      <c r="B1969" s="143"/>
      <c r="C1969" s="100" t="str">
        <f>IFERROR(IF(VLOOKUP(B1969,'Job Openings'!$B$5:$I$1005,2,FALSE)=0,"",VLOOKUP(B1969,'Job Openings'!$B$5:$I$1005,2,FALSE)),"")</f>
        <v/>
      </c>
      <c r="D1969" s="100" t="str">
        <f>IFERROR(IF(VLOOKUP(B1969,'Job Openings'!$B$5:$I$1005,3,FALSE)=0,"",VLOOKUP(B1969,'Job Openings'!$B$5:$I$1005,3,FALSE)),"")</f>
        <v/>
      </c>
      <c r="E1969" s="100" t="str">
        <f>IFERROR(IF(VLOOKUP(B1969,'Job Openings'!$B$5:$I$1005,5,FALSE)=0,"",VLOOKUP(B1969,'Job Openings'!$B$5:$I$1005,5,FALSE)),"")</f>
        <v/>
      </c>
      <c r="F1969" s="53"/>
      <c r="G1969" s="53"/>
      <c r="H1969" s="54"/>
      <c r="I1969" s="53"/>
      <c r="J1969" s="53"/>
      <c r="K1969" s="53"/>
      <c r="L1969" s="53"/>
      <c r="M1969" s="53"/>
      <c r="N1969" s="144"/>
      <c r="O1969" s="141"/>
      <c r="P1969" s="53"/>
      <c r="Q1969" s="53"/>
      <c r="R1969" s="53"/>
      <c r="S1969" s="89"/>
    </row>
    <row r="1970" spans="2:19" ht="15" customHeight="1" x14ac:dyDescent="0.2">
      <c r="B1970" s="143"/>
      <c r="C1970" s="100" t="str">
        <f>IFERROR(IF(VLOOKUP(B1970,'Job Openings'!$B$5:$I$1005,2,FALSE)=0,"",VLOOKUP(B1970,'Job Openings'!$B$5:$I$1005,2,FALSE)),"")</f>
        <v/>
      </c>
      <c r="D1970" s="100" t="str">
        <f>IFERROR(IF(VLOOKUP(B1970,'Job Openings'!$B$5:$I$1005,3,FALSE)=0,"",VLOOKUP(B1970,'Job Openings'!$B$5:$I$1005,3,FALSE)),"")</f>
        <v/>
      </c>
      <c r="E1970" s="100" t="str">
        <f>IFERROR(IF(VLOOKUP(B1970,'Job Openings'!$B$5:$I$1005,5,FALSE)=0,"",VLOOKUP(B1970,'Job Openings'!$B$5:$I$1005,5,FALSE)),"")</f>
        <v/>
      </c>
      <c r="F1970" s="53"/>
      <c r="G1970" s="53"/>
      <c r="H1970" s="54"/>
      <c r="I1970" s="53"/>
      <c r="J1970" s="53"/>
      <c r="K1970" s="53"/>
      <c r="L1970" s="53"/>
      <c r="M1970" s="53"/>
      <c r="N1970" s="144"/>
      <c r="O1970" s="141"/>
      <c r="P1970" s="53"/>
      <c r="Q1970" s="53"/>
      <c r="R1970" s="53"/>
      <c r="S1970" s="89"/>
    </row>
    <row r="1971" spans="2:19" ht="15" customHeight="1" x14ac:dyDescent="0.2">
      <c r="B1971" s="143"/>
      <c r="C1971" s="100" t="str">
        <f>IFERROR(IF(VLOOKUP(B1971,'Job Openings'!$B$5:$I$1005,2,FALSE)=0,"",VLOOKUP(B1971,'Job Openings'!$B$5:$I$1005,2,FALSE)),"")</f>
        <v/>
      </c>
      <c r="D1971" s="100" t="str">
        <f>IFERROR(IF(VLOOKUP(B1971,'Job Openings'!$B$5:$I$1005,3,FALSE)=0,"",VLOOKUP(B1971,'Job Openings'!$B$5:$I$1005,3,FALSE)),"")</f>
        <v/>
      </c>
      <c r="E1971" s="100" t="str">
        <f>IFERROR(IF(VLOOKUP(B1971,'Job Openings'!$B$5:$I$1005,5,FALSE)=0,"",VLOOKUP(B1971,'Job Openings'!$B$5:$I$1005,5,FALSE)),"")</f>
        <v/>
      </c>
      <c r="F1971" s="53"/>
      <c r="G1971" s="53"/>
      <c r="H1971" s="54"/>
      <c r="I1971" s="53"/>
      <c r="J1971" s="53"/>
      <c r="K1971" s="53"/>
      <c r="L1971" s="53"/>
      <c r="M1971" s="53"/>
      <c r="N1971" s="144"/>
      <c r="O1971" s="141"/>
      <c r="P1971" s="53"/>
      <c r="Q1971" s="53"/>
      <c r="R1971" s="53"/>
      <c r="S1971" s="89"/>
    </row>
    <row r="1972" spans="2:19" ht="15" customHeight="1" x14ac:dyDescent="0.2">
      <c r="B1972" s="143"/>
      <c r="C1972" s="100" t="str">
        <f>IFERROR(IF(VLOOKUP(B1972,'Job Openings'!$B$5:$I$1005,2,FALSE)=0,"",VLOOKUP(B1972,'Job Openings'!$B$5:$I$1005,2,FALSE)),"")</f>
        <v/>
      </c>
      <c r="D1972" s="100" t="str">
        <f>IFERROR(IF(VLOOKUP(B1972,'Job Openings'!$B$5:$I$1005,3,FALSE)=0,"",VLOOKUP(B1972,'Job Openings'!$B$5:$I$1005,3,FALSE)),"")</f>
        <v/>
      </c>
      <c r="E1972" s="100" t="str">
        <f>IFERROR(IF(VLOOKUP(B1972,'Job Openings'!$B$5:$I$1005,5,FALSE)=0,"",VLOOKUP(B1972,'Job Openings'!$B$5:$I$1005,5,FALSE)),"")</f>
        <v/>
      </c>
      <c r="F1972" s="53"/>
      <c r="G1972" s="53"/>
      <c r="H1972" s="54"/>
      <c r="I1972" s="53"/>
      <c r="J1972" s="53"/>
      <c r="K1972" s="53"/>
      <c r="L1972" s="53"/>
      <c r="M1972" s="53"/>
      <c r="N1972" s="144"/>
      <c r="O1972" s="141"/>
      <c r="P1972" s="53"/>
      <c r="Q1972" s="53"/>
      <c r="R1972" s="53"/>
      <c r="S1972" s="89"/>
    </row>
    <row r="1973" spans="2:19" ht="15" customHeight="1" x14ac:dyDescent="0.2">
      <c r="B1973" s="143"/>
      <c r="C1973" s="100" t="str">
        <f>IFERROR(IF(VLOOKUP(B1973,'Job Openings'!$B$5:$I$1005,2,FALSE)=0,"",VLOOKUP(B1973,'Job Openings'!$B$5:$I$1005,2,FALSE)),"")</f>
        <v/>
      </c>
      <c r="D1973" s="100" t="str">
        <f>IFERROR(IF(VLOOKUP(B1973,'Job Openings'!$B$5:$I$1005,3,FALSE)=0,"",VLOOKUP(B1973,'Job Openings'!$B$5:$I$1005,3,FALSE)),"")</f>
        <v/>
      </c>
      <c r="E1973" s="100" t="str">
        <f>IFERROR(IF(VLOOKUP(B1973,'Job Openings'!$B$5:$I$1005,5,FALSE)=0,"",VLOOKUP(B1973,'Job Openings'!$B$5:$I$1005,5,FALSE)),"")</f>
        <v/>
      </c>
      <c r="F1973" s="53"/>
      <c r="G1973" s="53"/>
      <c r="H1973" s="54"/>
      <c r="I1973" s="53"/>
      <c r="J1973" s="53"/>
      <c r="K1973" s="53"/>
      <c r="L1973" s="53"/>
      <c r="M1973" s="53"/>
      <c r="N1973" s="144"/>
      <c r="O1973" s="141"/>
      <c r="P1973" s="53"/>
      <c r="Q1973" s="53"/>
      <c r="R1973" s="53"/>
      <c r="S1973" s="89"/>
    </row>
    <row r="1974" spans="2:19" ht="15" customHeight="1" x14ac:dyDescent="0.2">
      <c r="B1974" s="143"/>
      <c r="C1974" s="100" t="str">
        <f>IFERROR(IF(VLOOKUP(B1974,'Job Openings'!$B$5:$I$1005,2,FALSE)=0,"",VLOOKUP(B1974,'Job Openings'!$B$5:$I$1005,2,FALSE)),"")</f>
        <v/>
      </c>
      <c r="D1974" s="100" t="str">
        <f>IFERROR(IF(VLOOKUP(B1974,'Job Openings'!$B$5:$I$1005,3,FALSE)=0,"",VLOOKUP(B1974,'Job Openings'!$B$5:$I$1005,3,FALSE)),"")</f>
        <v/>
      </c>
      <c r="E1974" s="100" t="str">
        <f>IFERROR(IF(VLOOKUP(B1974,'Job Openings'!$B$5:$I$1005,5,FALSE)=0,"",VLOOKUP(B1974,'Job Openings'!$B$5:$I$1005,5,FALSE)),"")</f>
        <v/>
      </c>
      <c r="F1974" s="53"/>
      <c r="G1974" s="53"/>
      <c r="H1974" s="54"/>
      <c r="I1974" s="53"/>
      <c r="J1974" s="53"/>
      <c r="K1974" s="53"/>
      <c r="L1974" s="53"/>
      <c r="M1974" s="53"/>
      <c r="N1974" s="144"/>
      <c r="O1974" s="141"/>
      <c r="P1974" s="53"/>
      <c r="Q1974" s="53"/>
      <c r="R1974" s="53"/>
      <c r="S1974" s="89"/>
    </row>
    <row r="1975" spans="2:19" ht="15" customHeight="1" x14ac:dyDescent="0.2">
      <c r="B1975" s="143"/>
      <c r="C1975" s="100" t="str">
        <f>IFERROR(IF(VLOOKUP(B1975,'Job Openings'!$B$5:$I$1005,2,FALSE)=0,"",VLOOKUP(B1975,'Job Openings'!$B$5:$I$1005,2,FALSE)),"")</f>
        <v/>
      </c>
      <c r="D1975" s="100" t="str">
        <f>IFERROR(IF(VLOOKUP(B1975,'Job Openings'!$B$5:$I$1005,3,FALSE)=0,"",VLOOKUP(B1975,'Job Openings'!$B$5:$I$1005,3,FALSE)),"")</f>
        <v/>
      </c>
      <c r="E1975" s="100" t="str">
        <f>IFERROR(IF(VLOOKUP(B1975,'Job Openings'!$B$5:$I$1005,5,FALSE)=0,"",VLOOKUP(B1975,'Job Openings'!$B$5:$I$1005,5,FALSE)),"")</f>
        <v/>
      </c>
      <c r="F1975" s="53"/>
      <c r="G1975" s="53"/>
      <c r="H1975" s="54"/>
      <c r="I1975" s="53"/>
      <c r="J1975" s="53"/>
      <c r="K1975" s="53"/>
      <c r="L1975" s="53"/>
      <c r="M1975" s="53"/>
      <c r="N1975" s="144"/>
      <c r="O1975" s="141"/>
      <c r="P1975" s="53"/>
      <c r="Q1975" s="53"/>
      <c r="R1975" s="53"/>
      <c r="S1975" s="89"/>
    </row>
    <row r="1976" spans="2:19" ht="15" customHeight="1" x14ac:dyDescent="0.2">
      <c r="B1976" s="143"/>
      <c r="C1976" s="100" t="str">
        <f>IFERROR(IF(VLOOKUP(B1976,'Job Openings'!$B$5:$I$1005,2,FALSE)=0,"",VLOOKUP(B1976,'Job Openings'!$B$5:$I$1005,2,FALSE)),"")</f>
        <v/>
      </c>
      <c r="D1976" s="100" t="str">
        <f>IFERROR(IF(VLOOKUP(B1976,'Job Openings'!$B$5:$I$1005,3,FALSE)=0,"",VLOOKUP(B1976,'Job Openings'!$B$5:$I$1005,3,FALSE)),"")</f>
        <v/>
      </c>
      <c r="E1976" s="100" t="str">
        <f>IFERROR(IF(VLOOKUP(B1976,'Job Openings'!$B$5:$I$1005,5,FALSE)=0,"",VLOOKUP(B1976,'Job Openings'!$B$5:$I$1005,5,FALSE)),"")</f>
        <v/>
      </c>
      <c r="F1976" s="53"/>
      <c r="G1976" s="53"/>
      <c r="H1976" s="54"/>
      <c r="I1976" s="53"/>
      <c r="J1976" s="53"/>
      <c r="K1976" s="53"/>
      <c r="L1976" s="53"/>
      <c r="M1976" s="53"/>
      <c r="N1976" s="144"/>
      <c r="O1976" s="141"/>
      <c r="P1976" s="53"/>
      <c r="Q1976" s="53"/>
      <c r="R1976" s="53"/>
      <c r="S1976" s="89"/>
    </row>
    <row r="1977" spans="2:19" ht="15" customHeight="1" x14ac:dyDescent="0.2">
      <c r="B1977" s="143"/>
      <c r="C1977" s="100" t="str">
        <f>IFERROR(IF(VLOOKUP(B1977,'Job Openings'!$B$5:$I$1005,2,FALSE)=0,"",VLOOKUP(B1977,'Job Openings'!$B$5:$I$1005,2,FALSE)),"")</f>
        <v/>
      </c>
      <c r="D1977" s="100" t="str">
        <f>IFERROR(IF(VLOOKUP(B1977,'Job Openings'!$B$5:$I$1005,3,FALSE)=0,"",VLOOKUP(B1977,'Job Openings'!$B$5:$I$1005,3,FALSE)),"")</f>
        <v/>
      </c>
      <c r="E1977" s="100" t="str">
        <f>IFERROR(IF(VLOOKUP(B1977,'Job Openings'!$B$5:$I$1005,5,FALSE)=0,"",VLOOKUP(B1977,'Job Openings'!$B$5:$I$1005,5,FALSE)),"")</f>
        <v/>
      </c>
      <c r="F1977" s="53"/>
      <c r="G1977" s="53"/>
      <c r="H1977" s="54"/>
      <c r="I1977" s="53"/>
      <c r="J1977" s="53"/>
      <c r="K1977" s="53"/>
      <c r="L1977" s="53"/>
      <c r="M1977" s="53"/>
      <c r="N1977" s="144"/>
      <c r="O1977" s="141"/>
      <c r="P1977" s="53"/>
      <c r="Q1977" s="53"/>
      <c r="R1977" s="53"/>
      <c r="S1977" s="89"/>
    </row>
    <row r="1978" spans="2:19" ht="15" customHeight="1" x14ac:dyDescent="0.2">
      <c r="B1978" s="143"/>
      <c r="C1978" s="100" t="str">
        <f>IFERROR(IF(VLOOKUP(B1978,'Job Openings'!$B$5:$I$1005,2,FALSE)=0,"",VLOOKUP(B1978,'Job Openings'!$B$5:$I$1005,2,FALSE)),"")</f>
        <v/>
      </c>
      <c r="D1978" s="100" t="str">
        <f>IFERROR(IF(VLOOKUP(B1978,'Job Openings'!$B$5:$I$1005,3,FALSE)=0,"",VLOOKUP(B1978,'Job Openings'!$B$5:$I$1005,3,FALSE)),"")</f>
        <v/>
      </c>
      <c r="E1978" s="100" t="str">
        <f>IFERROR(IF(VLOOKUP(B1978,'Job Openings'!$B$5:$I$1005,5,FALSE)=0,"",VLOOKUP(B1978,'Job Openings'!$B$5:$I$1005,5,FALSE)),"")</f>
        <v/>
      </c>
      <c r="F1978" s="53"/>
      <c r="G1978" s="53"/>
      <c r="H1978" s="54"/>
      <c r="I1978" s="53"/>
      <c r="J1978" s="53"/>
      <c r="K1978" s="53"/>
      <c r="L1978" s="53"/>
      <c r="M1978" s="53"/>
      <c r="N1978" s="144"/>
      <c r="O1978" s="141"/>
      <c r="P1978" s="53"/>
      <c r="Q1978" s="53"/>
      <c r="R1978" s="53"/>
      <c r="S1978" s="89"/>
    </row>
    <row r="1979" spans="2:19" ht="15" customHeight="1" x14ac:dyDescent="0.2">
      <c r="B1979" s="143"/>
      <c r="C1979" s="100" t="str">
        <f>IFERROR(IF(VLOOKUP(B1979,'Job Openings'!$B$5:$I$1005,2,FALSE)=0,"",VLOOKUP(B1979,'Job Openings'!$B$5:$I$1005,2,FALSE)),"")</f>
        <v/>
      </c>
      <c r="D1979" s="100" t="str">
        <f>IFERROR(IF(VLOOKUP(B1979,'Job Openings'!$B$5:$I$1005,3,FALSE)=0,"",VLOOKUP(B1979,'Job Openings'!$B$5:$I$1005,3,FALSE)),"")</f>
        <v/>
      </c>
      <c r="E1979" s="100" t="str">
        <f>IFERROR(IF(VLOOKUP(B1979,'Job Openings'!$B$5:$I$1005,5,FALSE)=0,"",VLOOKUP(B1979,'Job Openings'!$B$5:$I$1005,5,FALSE)),"")</f>
        <v/>
      </c>
      <c r="F1979" s="53"/>
      <c r="G1979" s="53"/>
      <c r="H1979" s="54"/>
      <c r="I1979" s="53"/>
      <c r="J1979" s="53"/>
      <c r="K1979" s="53"/>
      <c r="L1979" s="53"/>
      <c r="M1979" s="53"/>
      <c r="N1979" s="144"/>
      <c r="O1979" s="141"/>
      <c r="P1979" s="53"/>
      <c r="Q1979" s="53"/>
      <c r="R1979" s="53"/>
      <c r="S1979" s="89"/>
    </row>
    <row r="1980" spans="2:19" ht="15" customHeight="1" x14ac:dyDescent="0.2">
      <c r="B1980" s="143"/>
      <c r="C1980" s="100" t="str">
        <f>IFERROR(IF(VLOOKUP(B1980,'Job Openings'!$B$5:$I$1005,2,FALSE)=0,"",VLOOKUP(B1980,'Job Openings'!$B$5:$I$1005,2,FALSE)),"")</f>
        <v/>
      </c>
      <c r="D1980" s="100" t="str">
        <f>IFERROR(IF(VLOOKUP(B1980,'Job Openings'!$B$5:$I$1005,3,FALSE)=0,"",VLOOKUP(B1980,'Job Openings'!$B$5:$I$1005,3,FALSE)),"")</f>
        <v/>
      </c>
      <c r="E1980" s="100" t="str">
        <f>IFERROR(IF(VLOOKUP(B1980,'Job Openings'!$B$5:$I$1005,5,FALSE)=0,"",VLOOKUP(B1980,'Job Openings'!$B$5:$I$1005,5,FALSE)),"")</f>
        <v/>
      </c>
      <c r="F1980" s="53"/>
      <c r="G1980" s="53"/>
      <c r="H1980" s="54"/>
      <c r="I1980" s="53"/>
      <c r="J1980" s="53"/>
      <c r="K1980" s="53"/>
      <c r="L1980" s="53"/>
      <c r="M1980" s="53"/>
      <c r="N1980" s="144"/>
      <c r="O1980" s="141"/>
      <c r="P1980" s="53"/>
      <c r="Q1980" s="53"/>
      <c r="R1980" s="53"/>
      <c r="S1980" s="89"/>
    </row>
    <row r="1981" spans="2:19" ht="15" customHeight="1" x14ac:dyDescent="0.2">
      <c r="B1981" s="143"/>
      <c r="C1981" s="100" t="str">
        <f>IFERROR(IF(VLOOKUP(B1981,'Job Openings'!$B$5:$I$1005,2,FALSE)=0,"",VLOOKUP(B1981,'Job Openings'!$B$5:$I$1005,2,FALSE)),"")</f>
        <v/>
      </c>
      <c r="D1981" s="100" t="str">
        <f>IFERROR(IF(VLOOKUP(B1981,'Job Openings'!$B$5:$I$1005,3,FALSE)=0,"",VLOOKUP(B1981,'Job Openings'!$B$5:$I$1005,3,FALSE)),"")</f>
        <v/>
      </c>
      <c r="E1981" s="100" t="str">
        <f>IFERROR(IF(VLOOKUP(B1981,'Job Openings'!$B$5:$I$1005,5,FALSE)=0,"",VLOOKUP(B1981,'Job Openings'!$B$5:$I$1005,5,FALSE)),"")</f>
        <v/>
      </c>
      <c r="F1981" s="53"/>
      <c r="G1981" s="53"/>
      <c r="H1981" s="54"/>
      <c r="I1981" s="53"/>
      <c r="J1981" s="53"/>
      <c r="K1981" s="53"/>
      <c r="L1981" s="53"/>
      <c r="M1981" s="53"/>
      <c r="N1981" s="144"/>
      <c r="O1981" s="141"/>
      <c r="P1981" s="53"/>
      <c r="Q1981" s="53"/>
      <c r="R1981" s="53"/>
      <c r="S1981" s="89"/>
    </row>
    <row r="1982" spans="2:19" ht="15" customHeight="1" x14ac:dyDescent="0.2">
      <c r="B1982" s="143"/>
      <c r="C1982" s="100" t="str">
        <f>IFERROR(IF(VLOOKUP(B1982,'Job Openings'!$B$5:$I$1005,2,FALSE)=0,"",VLOOKUP(B1982,'Job Openings'!$B$5:$I$1005,2,FALSE)),"")</f>
        <v/>
      </c>
      <c r="D1982" s="100" t="str">
        <f>IFERROR(IF(VLOOKUP(B1982,'Job Openings'!$B$5:$I$1005,3,FALSE)=0,"",VLOOKUP(B1982,'Job Openings'!$B$5:$I$1005,3,FALSE)),"")</f>
        <v/>
      </c>
      <c r="E1982" s="100" t="str">
        <f>IFERROR(IF(VLOOKUP(B1982,'Job Openings'!$B$5:$I$1005,5,FALSE)=0,"",VLOOKUP(B1982,'Job Openings'!$B$5:$I$1005,5,FALSE)),"")</f>
        <v/>
      </c>
      <c r="F1982" s="53"/>
      <c r="G1982" s="53"/>
      <c r="H1982" s="54"/>
      <c r="I1982" s="53"/>
      <c r="J1982" s="53"/>
      <c r="K1982" s="53"/>
      <c r="L1982" s="53"/>
      <c r="M1982" s="53"/>
      <c r="N1982" s="144"/>
      <c r="O1982" s="141"/>
      <c r="P1982" s="53"/>
      <c r="Q1982" s="53"/>
      <c r="R1982" s="53"/>
      <c r="S1982" s="89"/>
    </row>
    <row r="1983" spans="2:19" ht="15" customHeight="1" x14ac:dyDescent="0.2">
      <c r="B1983" s="143"/>
      <c r="C1983" s="100" t="str">
        <f>IFERROR(IF(VLOOKUP(B1983,'Job Openings'!$B$5:$I$1005,2,FALSE)=0,"",VLOOKUP(B1983,'Job Openings'!$B$5:$I$1005,2,FALSE)),"")</f>
        <v/>
      </c>
      <c r="D1983" s="100" t="str">
        <f>IFERROR(IF(VLOOKUP(B1983,'Job Openings'!$B$5:$I$1005,3,FALSE)=0,"",VLOOKUP(B1983,'Job Openings'!$B$5:$I$1005,3,FALSE)),"")</f>
        <v/>
      </c>
      <c r="E1983" s="100" t="str">
        <f>IFERROR(IF(VLOOKUP(B1983,'Job Openings'!$B$5:$I$1005,5,FALSE)=0,"",VLOOKUP(B1983,'Job Openings'!$B$5:$I$1005,5,FALSE)),"")</f>
        <v/>
      </c>
      <c r="F1983" s="53"/>
      <c r="G1983" s="53"/>
      <c r="H1983" s="54"/>
      <c r="I1983" s="53"/>
      <c r="J1983" s="53"/>
      <c r="K1983" s="53"/>
      <c r="L1983" s="53"/>
      <c r="M1983" s="53"/>
      <c r="N1983" s="144"/>
      <c r="O1983" s="141"/>
      <c r="P1983" s="53"/>
      <c r="Q1983" s="53"/>
      <c r="R1983" s="53"/>
      <c r="S1983" s="89"/>
    </row>
    <row r="1984" spans="2:19" ht="15" customHeight="1" x14ac:dyDescent="0.2">
      <c r="B1984" s="143"/>
      <c r="C1984" s="100" t="str">
        <f>IFERROR(IF(VLOOKUP(B1984,'Job Openings'!$B$5:$I$1005,2,FALSE)=0,"",VLOOKUP(B1984,'Job Openings'!$B$5:$I$1005,2,FALSE)),"")</f>
        <v/>
      </c>
      <c r="D1984" s="100" t="str">
        <f>IFERROR(IF(VLOOKUP(B1984,'Job Openings'!$B$5:$I$1005,3,FALSE)=0,"",VLOOKUP(B1984,'Job Openings'!$B$5:$I$1005,3,FALSE)),"")</f>
        <v/>
      </c>
      <c r="E1984" s="100" t="str">
        <f>IFERROR(IF(VLOOKUP(B1984,'Job Openings'!$B$5:$I$1005,5,FALSE)=0,"",VLOOKUP(B1984,'Job Openings'!$B$5:$I$1005,5,FALSE)),"")</f>
        <v/>
      </c>
      <c r="F1984" s="53"/>
      <c r="G1984" s="53"/>
      <c r="H1984" s="54"/>
      <c r="I1984" s="53"/>
      <c r="J1984" s="53"/>
      <c r="K1984" s="53"/>
      <c r="L1984" s="53"/>
      <c r="M1984" s="53"/>
      <c r="N1984" s="144"/>
      <c r="O1984" s="141"/>
      <c r="P1984" s="53"/>
      <c r="Q1984" s="53"/>
      <c r="R1984" s="53"/>
      <c r="S1984" s="89"/>
    </row>
    <row r="1985" spans="2:19" ht="15" customHeight="1" x14ac:dyDescent="0.2">
      <c r="B1985" s="143"/>
      <c r="C1985" s="100" t="str">
        <f>IFERROR(IF(VLOOKUP(B1985,'Job Openings'!$B$5:$I$1005,2,FALSE)=0,"",VLOOKUP(B1985,'Job Openings'!$B$5:$I$1005,2,FALSE)),"")</f>
        <v/>
      </c>
      <c r="D1985" s="100" t="str">
        <f>IFERROR(IF(VLOOKUP(B1985,'Job Openings'!$B$5:$I$1005,3,FALSE)=0,"",VLOOKUP(B1985,'Job Openings'!$B$5:$I$1005,3,FALSE)),"")</f>
        <v/>
      </c>
      <c r="E1985" s="100" t="str">
        <f>IFERROR(IF(VLOOKUP(B1985,'Job Openings'!$B$5:$I$1005,5,FALSE)=0,"",VLOOKUP(B1985,'Job Openings'!$B$5:$I$1005,5,FALSE)),"")</f>
        <v/>
      </c>
      <c r="F1985" s="53"/>
      <c r="G1985" s="53"/>
      <c r="H1985" s="54"/>
      <c r="I1985" s="53"/>
      <c r="J1985" s="53"/>
      <c r="K1985" s="53"/>
      <c r="L1985" s="53"/>
      <c r="M1985" s="53"/>
      <c r="N1985" s="144"/>
      <c r="O1985" s="141"/>
      <c r="P1985" s="53"/>
      <c r="Q1985" s="53"/>
      <c r="R1985" s="53"/>
      <c r="S1985" s="89"/>
    </row>
    <row r="1986" spans="2:19" ht="15" customHeight="1" x14ac:dyDescent="0.2">
      <c r="B1986" s="143"/>
      <c r="C1986" s="100" t="str">
        <f>IFERROR(IF(VLOOKUP(B1986,'Job Openings'!$B$5:$I$1005,2,FALSE)=0,"",VLOOKUP(B1986,'Job Openings'!$B$5:$I$1005,2,FALSE)),"")</f>
        <v/>
      </c>
      <c r="D1986" s="100" t="str">
        <f>IFERROR(IF(VLOOKUP(B1986,'Job Openings'!$B$5:$I$1005,3,FALSE)=0,"",VLOOKUP(B1986,'Job Openings'!$B$5:$I$1005,3,FALSE)),"")</f>
        <v/>
      </c>
      <c r="E1986" s="100" t="str">
        <f>IFERROR(IF(VLOOKUP(B1986,'Job Openings'!$B$5:$I$1005,5,FALSE)=0,"",VLOOKUP(B1986,'Job Openings'!$B$5:$I$1005,5,FALSE)),"")</f>
        <v/>
      </c>
      <c r="F1986" s="53"/>
      <c r="G1986" s="53"/>
      <c r="H1986" s="54"/>
      <c r="I1986" s="53"/>
      <c r="J1986" s="53"/>
      <c r="K1986" s="53"/>
      <c r="L1986" s="53"/>
      <c r="M1986" s="53"/>
      <c r="N1986" s="144"/>
      <c r="O1986" s="141"/>
      <c r="P1986" s="53"/>
      <c r="Q1986" s="53"/>
      <c r="R1986" s="53"/>
      <c r="S1986" s="89"/>
    </row>
    <row r="1987" spans="2:19" ht="15" customHeight="1" x14ac:dyDescent="0.2">
      <c r="B1987" s="143"/>
      <c r="C1987" s="100" t="str">
        <f>IFERROR(IF(VLOOKUP(B1987,'Job Openings'!$B$5:$I$1005,2,FALSE)=0,"",VLOOKUP(B1987,'Job Openings'!$B$5:$I$1005,2,FALSE)),"")</f>
        <v/>
      </c>
      <c r="D1987" s="100" t="str">
        <f>IFERROR(IF(VLOOKUP(B1987,'Job Openings'!$B$5:$I$1005,3,FALSE)=0,"",VLOOKUP(B1987,'Job Openings'!$B$5:$I$1005,3,FALSE)),"")</f>
        <v/>
      </c>
      <c r="E1987" s="100" t="str">
        <f>IFERROR(IF(VLOOKUP(B1987,'Job Openings'!$B$5:$I$1005,5,FALSE)=0,"",VLOOKUP(B1987,'Job Openings'!$B$5:$I$1005,5,FALSE)),"")</f>
        <v/>
      </c>
      <c r="F1987" s="53"/>
      <c r="G1987" s="53"/>
      <c r="H1987" s="54"/>
      <c r="I1987" s="53"/>
      <c r="J1987" s="53"/>
      <c r="K1987" s="53"/>
      <c r="L1987" s="53"/>
      <c r="M1987" s="53"/>
      <c r="N1987" s="144"/>
      <c r="O1987" s="141"/>
      <c r="P1987" s="53"/>
      <c r="Q1987" s="53"/>
      <c r="R1987" s="53"/>
      <c r="S1987" s="89"/>
    </row>
    <row r="1988" spans="2:19" ht="15" customHeight="1" x14ac:dyDescent="0.2">
      <c r="B1988" s="143"/>
      <c r="C1988" s="100" t="str">
        <f>IFERROR(IF(VLOOKUP(B1988,'Job Openings'!$B$5:$I$1005,2,FALSE)=0,"",VLOOKUP(B1988,'Job Openings'!$B$5:$I$1005,2,FALSE)),"")</f>
        <v/>
      </c>
      <c r="D1988" s="100" t="str">
        <f>IFERROR(IF(VLOOKUP(B1988,'Job Openings'!$B$5:$I$1005,3,FALSE)=0,"",VLOOKUP(B1988,'Job Openings'!$B$5:$I$1005,3,FALSE)),"")</f>
        <v/>
      </c>
      <c r="E1988" s="100" t="str">
        <f>IFERROR(IF(VLOOKUP(B1988,'Job Openings'!$B$5:$I$1005,5,FALSE)=0,"",VLOOKUP(B1988,'Job Openings'!$B$5:$I$1005,5,FALSE)),"")</f>
        <v/>
      </c>
      <c r="F1988" s="53"/>
      <c r="G1988" s="53"/>
      <c r="H1988" s="54"/>
      <c r="I1988" s="53"/>
      <c r="J1988" s="53"/>
      <c r="K1988" s="53"/>
      <c r="L1988" s="53"/>
      <c r="M1988" s="53"/>
      <c r="N1988" s="144"/>
      <c r="O1988" s="141"/>
      <c r="P1988" s="53"/>
      <c r="Q1988" s="53"/>
      <c r="R1988" s="53"/>
      <c r="S1988" s="89"/>
    </row>
    <row r="1989" spans="2:19" ht="15" customHeight="1" x14ac:dyDescent="0.2">
      <c r="B1989" s="143"/>
      <c r="C1989" s="100" t="str">
        <f>IFERROR(IF(VLOOKUP(B1989,'Job Openings'!$B$5:$I$1005,2,FALSE)=0,"",VLOOKUP(B1989,'Job Openings'!$B$5:$I$1005,2,FALSE)),"")</f>
        <v/>
      </c>
      <c r="D1989" s="100" t="str">
        <f>IFERROR(IF(VLOOKUP(B1989,'Job Openings'!$B$5:$I$1005,3,FALSE)=0,"",VLOOKUP(B1989,'Job Openings'!$B$5:$I$1005,3,FALSE)),"")</f>
        <v/>
      </c>
      <c r="E1989" s="100" t="str">
        <f>IFERROR(IF(VLOOKUP(B1989,'Job Openings'!$B$5:$I$1005,5,FALSE)=0,"",VLOOKUP(B1989,'Job Openings'!$B$5:$I$1005,5,FALSE)),"")</f>
        <v/>
      </c>
      <c r="F1989" s="53"/>
      <c r="G1989" s="53"/>
      <c r="H1989" s="54"/>
      <c r="I1989" s="53"/>
      <c r="J1989" s="53"/>
      <c r="K1989" s="53"/>
      <c r="L1989" s="53"/>
      <c r="M1989" s="53"/>
      <c r="N1989" s="144"/>
      <c r="O1989" s="141"/>
      <c r="P1989" s="53"/>
      <c r="Q1989" s="53"/>
      <c r="R1989" s="53"/>
      <c r="S1989" s="89"/>
    </row>
    <row r="1990" spans="2:19" ht="15" customHeight="1" x14ac:dyDescent="0.2">
      <c r="B1990" s="143"/>
      <c r="C1990" s="100" t="str">
        <f>IFERROR(IF(VLOOKUP(B1990,'Job Openings'!$B$5:$I$1005,2,FALSE)=0,"",VLOOKUP(B1990,'Job Openings'!$B$5:$I$1005,2,FALSE)),"")</f>
        <v/>
      </c>
      <c r="D1990" s="100" t="str">
        <f>IFERROR(IF(VLOOKUP(B1990,'Job Openings'!$B$5:$I$1005,3,FALSE)=0,"",VLOOKUP(B1990,'Job Openings'!$B$5:$I$1005,3,FALSE)),"")</f>
        <v/>
      </c>
      <c r="E1990" s="100" t="str">
        <f>IFERROR(IF(VLOOKUP(B1990,'Job Openings'!$B$5:$I$1005,5,FALSE)=0,"",VLOOKUP(B1990,'Job Openings'!$B$5:$I$1005,5,FALSE)),"")</f>
        <v/>
      </c>
      <c r="F1990" s="53"/>
      <c r="G1990" s="53"/>
      <c r="H1990" s="54"/>
      <c r="I1990" s="53"/>
      <c r="J1990" s="53"/>
      <c r="K1990" s="53"/>
      <c r="L1990" s="53"/>
      <c r="M1990" s="53"/>
      <c r="N1990" s="144"/>
      <c r="O1990" s="141"/>
      <c r="P1990" s="53"/>
      <c r="Q1990" s="53"/>
      <c r="R1990" s="53"/>
      <c r="S1990" s="89"/>
    </row>
    <row r="1991" spans="2:19" ht="15" customHeight="1" x14ac:dyDescent="0.2">
      <c r="B1991" s="143"/>
      <c r="C1991" s="100" t="str">
        <f>IFERROR(IF(VLOOKUP(B1991,'Job Openings'!$B$5:$I$1005,2,FALSE)=0,"",VLOOKUP(B1991,'Job Openings'!$B$5:$I$1005,2,FALSE)),"")</f>
        <v/>
      </c>
      <c r="D1991" s="100" t="str">
        <f>IFERROR(IF(VLOOKUP(B1991,'Job Openings'!$B$5:$I$1005,3,FALSE)=0,"",VLOOKUP(B1991,'Job Openings'!$B$5:$I$1005,3,FALSE)),"")</f>
        <v/>
      </c>
      <c r="E1991" s="100" t="str">
        <f>IFERROR(IF(VLOOKUP(B1991,'Job Openings'!$B$5:$I$1005,5,FALSE)=0,"",VLOOKUP(B1991,'Job Openings'!$B$5:$I$1005,5,FALSE)),"")</f>
        <v/>
      </c>
      <c r="F1991" s="53"/>
      <c r="G1991" s="53"/>
      <c r="H1991" s="54"/>
      <c r="I1991" s="53"/>
      <c r="J1991" s="53"/>
      <c r="K1991" s="53"/>
      <c r="L1991" s="53"/>
      <c r="M1991" s="53"/>
      <c r="N1991" s="144"/>
      <c r="O1991" s="141"/>
      <c r="P1991" s="53"/>
      <c r="Q1991" s="53"/>
      <c r="R1991" s="53"/>
      <c r="S1991" s="89"/>
    </row>
    <row r="1992" spans="2:19" ht="15" customHeight="1" x14ac:dyDescent="0.2">
      <c r="B1992" s="143"/>
      <c r="C1992" s="100" t="str">
        <f>IFERROR(IF(VLOOKUP(B1992,'Job Openings'!$B$5:$I$1005,2,FALSE)=0,"",VLOOKUP(B1992,'Job Openings'!$B$5:$I$1005,2,FALSE)),"")</f>
        <v/>
      </c>
      <c r="D1992" s="100" t="str">
        <f>IFERROR(IF(VLOOKUP(B1992,'Job Openings'!$B$5:$I$1005,3,FALSE)=0,"",VLOOKUP(B1992,'Job Openings'!$B$5:$I$1005,3,FALSE)),"")</f>
        <v/>
      </c>
      <c r="E1992" s="100" t="str">
        <f>IFERROR(IF(VLOOKUP(B1992,'Job Openings'!$B$5:$I$1005,5,FALSE)=0,"",VLOOKUP(B1992,'Job Openings'!$B$5:$I$1005,5,FALSE)),"")</f>
        <v/>
      </c>
      <c r="F1992" s="53"/>
      <c r="G1992" s="53"/>
      <c r="H1992" s="54"/>
      <c r="I1992" s="53"/>
      <c r="J1992" s="53"/>
      <c r="K1992" s="53"/>
      <c r="L1992" s="53"/>
      <c r="M1992" s="53"/>
      <c r="N1992" s="144"/>
      <c r="O1992" s="141"/>
      <c r="P1992" s="53"/>
      <c r="Q1992" s="53"/>
      <c r="R1992" s="53"/>
      <c r="S1992" s="89"/>
    </row>
    <row r="1993" spans="2:19" ht="15" customHeight="1" x14ac:dyDescent="0.2">
      <c r="B1993" s="143"/>
      <c r="C1993" s="100" t="str">
        <f>IFERROR(IF(VLOOKUP(B1993,'Job Openings'!$B$5:$I$1005,2,FALSE)=0,"",VLOOKUP(B1993,'Job Openings'!$B$5:$I$1005,2,FALSE)),"")</f>
        <v/>
      </c>
      <c r="D1993" s="100" t="str">
        <f>IFERROR(IF(VLOOKUP(B1993,'Job Openings'!$B$5:$I$1005,3,FALSE)=0,"",VLOOKUP(B1993,'Job Openings'!$B$5:$I$1005,3,FALSE)),"")</f>
        <v/>
      </c>
      <c r="E1993" s="100" t="str">
        <f>IFERROR(IF(VLOOKUP(B1993,'Job Openings'!$B$5:$I$1005,5,FALSE)=0,"",VLOOKUP(B1993,'Job Openings'!$B$5:$I$1005,5,FALSE)),"")</f>
        <v/>
      </c>
      <c r="F1993" s="53"/>
      <c r="G1993" s="53"/>
      <c r="H1993" s="54"/>
      <c r="I1993" s="53"/>
      <c r="J1993" s="53"/>
      <c r="K1993" s="53"/>
      <c r="L1993" s="53"/>
      <c r="M1993" s="53"/>
      <c r="N1993" s="144"/>
      <c r="O1993" s="141"/>
      <c r="P1993" s="53"/>
      <c r="Q1993" s="53"/>
      <c r="R1993" s="53"/>
      <c r="S1993" s="89"/>
    </row>
    <row r="1994" spans="2:19" ht="15" customHeight="1" x14ac:dyDescent="0.2">
      <c r="B1994" s="143"/>
      <c r="C1994" s="100" t="str">
        <f>IFERROR(IF(VLOOKUP(B1994,'Job Openings'!$B$5:$I$1005,2,FALSE)=0,"",VLOOKUP(B1994,'Job Openings'!$B$5:$I$1005,2,FALSE)),"")</f>
        <v/>
      </c>
      <c r="D1994" s="100" t="str">
        <f>IFERROR(IF(VLOOKUP(B1994,'Job Openings'!$B$5:$I$1005,3,FALSE)=0,"",VLOOKUP(B1994,'Job Openings'!$B$5:$I$1005,3,FALSE)),"")</f>
        <v/>
      </c>
      <c r="E1994" s="100" t="str">
        <f>IFERROR(IF(VLOOKUP(B1994,'Job Openings'!$B$5:$I$1005,5,FALSE)=0,"",VLOOKUP(B1994,'Job Openings'!$B$5:$I$1005,5,FALSE)),"")</f>
        <v/>
      </c>
      <c r="F1994" s="53"/>
      <c r="G1994" s="53"/>
      <c r="H1994" s="54"/>
      <c r="I1994" s="53"/>
      <c r="J1994" s="53"/>
      <c r="K1994" s="53"/>
      <c r="L1994" s="53"/>
      <c r="M1994" s="53"/>
      <c r="N1994" s="144"/>
      <c r="O1994" s="141"/>
      <c r="P1994" s="53"/>
      <c r="Q1994" s="53"/>
      <c r="R1994" s="53"/>
      <c r="S1994" s="89"/>
    </row>
    <row r="1995" spans="2:19" ht="15" customHeight="1" x14ac:dyDescent="0.2">
      <c r="B1995" s="143"/>
      <c r="C1995" s="100" t="str">
        <f>IFERROR(IF(VLOOKUP(B1995,'Job Openings'!$B$5:$I$1005,2,FALSE)=0,"",VLOOKUP(B1995,'Job Openings'!$B$5:$I$1005,2,FALSE)),"")</f>
        <v/>
      </c>
      <c r="D1995" s="100" t="str">
        <f>IFERROR(IF(VLOOKUP(B1995,'Job Openings'!$B$5:$I$1005,3,FALSE)=0,"",VLOOKUP(B1995,'Job Openings'!$B$5:$I$1005,3,FALSE)),"")</f>
        <v/>
      </c>
      <c r="E1995" s="100" t="str">
        <f>IFERROR(IF(VLOOKUP(B1995,'Job Openings'!$B$5:$I$1005,5,FALSE)=0,"",VLOOKUP(B1995,'Job Openings'!$B$5:$I$1005,5,FALSE)),"")</f>
        <v/>
      </c>
      <c r="F1995" s="53"/>
      <c r="G1995" s="53"/>
      <c r="H1995" s="54"/>
      <c r="I1995" s="53"/>
      <c r="J1995" s="53"/>
      <c r="K1995" s="53"/>
      <c r="L1995" s="53"/>
      <c r="M1995" s="53"/>
      <c r="N1995" s="144"/>
      <c r="O1995" s="141"/>
      <c r="P1995" s="53"/>
      <c r="Q1995" s="53"/>
      <c r="R1995" s="53"/>
      <c r="S1995" s="89"/>
    </row>
    <row r="1996" spans="2:19" ht="15" customHeight="1" x14ac:dyDescent="0.2">
      <c r="B1996" s="143"/>
      <c r="C1996" s="100" t="str">
        <f>IFERROR(IF(VLOOKUP(B1996,'Job Openings'!$B$5:$I$1005,2,FALSE)=0,"",VLOOKUP(B1996,'Job Openings'!$B$5:$I$1005,2,FALSE)),"")</f>
        <v/>
      </c>
      <c r="D1996" s="100" t="str">
        <f>IFERROR(IF(VLOOKUP(B1996,'Job Openings'!$B$5:$I$1005,3,FALSE)=0,"",VLOOKUP(B1996,'Job Openings'!$B$5:$I$1005,3,FALSE)),"")</f>
        <v/>
      </c>
      <c r="E1996" s="100" t="str">
        <f>IFERROR(IF(VLOOKUP(B1996,'Job Openings'!$B$5:$I$1005,5,FALSE)=0,"",VLOOKUP(B1996,'Job Openings'!$B$5:$I$1005,5,FALSE)),"")</f>
        <v/>
      </c>
      <c r="F1996" s="53"/>
      <c r="G1996" s="53"/>
      <c r="H1996" s="54"/>
      <c r="I1996" s="53"/>
      <c r="J1996" s="53"/>
      <c r="K1996" s="53"/>
      <c r="L1996" s="53"/>
      <c r="M1996" s="53"/>
      <c r="N1996" s="144"/>
      <c r="O1996" s="141"/>
      <c r="P1996" s="53"/>
      <c r="Q1996" s="53"/>
      <c r="R1996" s="53"/>
      <c r="S1996" s="89"/>
    </row>
    <row r="1997" spans="2:19" ht="15" customHeight="1" x14ac:dyDescent="0.2">
      <c r="B1997" s="143"/>
      <c r="C1997" s="100" t="str">
        <f>IFERROR(IF(VLOOKUP(B1997,'Job Openings'!$B$5:$I$1005,2,FALSE)=0,"",VLOOKUP(B1997,'Job Openings'!$B$5:$I$1005,2,FALSE)),"")</f>
        <v/>
      </c>
      <c r="D1997" s="100" t="str">
        <f>IFERROR(IF(VLOOKUP(B1997,'Job Openings'!$B$5:$I$1005,3,FALSE)=0,"",VLOOKUP(B1997,'Job Openings'!$B$5:$I$1005,3,FALSE)),"")</f>
        <v/>
      </c>
      <c r="E1997" s="100" t="str">
        <f>IFERROR(IF(VLOOKUP(B1997,'Job Openings'!$B$5:$I$1005,5,FALSE)=0,"",VLOOKUP(B1997,'Job Openings'!$B$5:$I$1005,5,FALSE)),"")</f>
        <v/>
      </c>
      <c r="F1997" s="53"/>
      <c r="G1997" s="53"/>
      <c r="H1997" s="54"/>
      <c r="I1997" s="53"/>
      <c r="J1997" s="53"/>
      <c r="K1997" s="53"/>
      <c r="L1997" s="53"/>
      <c r="M1997" s="53"/>
      <c r="N1997" s="144"/>
      <c r="O1997" s="141"/>
      <c r="P1997" s="53"/>
      <c r="Q1997" s="53"/>
      <c r="R1997" s="53"/>
      <c r="S1997" s="89"/>
    </row>
    <row r="1998" spans="2:19" ht="15" customHeight="1" x14ac:dyDescent="0.2">
      <c r="B1998" s="143"/>
      <c r="C1998" s="100" t="str">
        <f>IFERROR(IF(VLOOKUP(B1998,'Job Openings'!$B$5:$I$1005,2,FALSE)=0,"",VLOOKUP(B1998,'Job Openings'!$B$5:$I$1005,2,FALSE)),"")</f>
        <v/>
      </c>
      <c r="D1998" s="100" t="str">
        <f>IFERROR(IF(VLOOKUP(B1998,'Job Openings'!$B$5:$I$1005,3,FALSE)=0,"",VLOOKUP(B1998,'Job Openings'!$B$5:$I$1005,3,FALSE)),"")</f>
        <v/>
      </c>
      <c r="E1998" s="100" t="str">
        <f>IFERROR(IF(VLOOKUP(B1998,'Job Openings'!$B$5:$I$1005,5,FALSE)=0,"",VLOOKUP(B1998,'Job Openings'!$B$5:$I$1005,5,FALSE)),"")</f>
        <v/>
      </c>
      <c r="F1998" s="53"/>
      <c r="G1998" s="53"/>
      <c r="H1998" s="54"/>
      <c r="I1998" s="53"/>
      <c r="J1998" s="53"/>
      <c r="K1998" s="53"/>
      <c r="L1998" s="53"/>
      <c r="M1998" s="53"/>
      <c r="N1998" s="144"/>
      <c r="O1998" s="141"/>
      <c r="P1998" s="53"/>
      <c r="Q1998" s="53"/>
      <c r="R1998" s="53"/>
      <c r="S1998" s="89"/>
    </row>
    <row r="1999" spans="2:19" ht="15" customHeight="1" x14ac:dyDescent="0.2">
      <c r="B1999" s="143"/>
      <c r="C1999" s="100" t="str">
        <f>IFERROR(IF(VLOOKUP(B1999,'Job Openings'!$B$5:$I$1005,2,FALSE)=0,"",VLOOKUP(B1999,'Job Openings'!$B$5:$I$1005,2,FALSE)),"")</f>
        <v/>
      </c>
      <c r="D1999" s="100" t="str">
        <f>IFERROR(IF(VLOOKUP(B1999,'Job Openings'!$B$5:$I$1005,3,FALSE)=0,"",VLOOKUP(B1999,'Job Openings'!$B$5:$I$1005,3,FALSE)),"")</f>
        <v/>
      </c>
      <c r="E1999" s="100" t="str">
        <f>IFERROR(IF(VLOOKUP(B1999,'Job Openings'!$B$5:$I$1005,5,FALSE)=0,"",VLOOKUP(B1999,'Job Openings'!$B$5:$I$1005,5,FALSE)),"")</f>
        <v/>
      </c>
      <c r="F1999" s="53"/>
      <c r="G1999" s="53"/>
      <c r="H1999" s="54"/>
      <c r="I1999" s="53"/>
      <c r="J1999" s="53"/>
      <c r="K1999" s="53"/>
      <c r="L1999" s="53"/>
      <c r="M1999" s="53"/>
      <c r="N1999" s="144"/>
      <c r="O1999" s="141"/>
      <c r="P1999" s="53"/>
      <c r="Q1999" s="53"/>
      <c r="R1999" s="53"/>
      <c r="S1999" s="89"/>
    </row>
    <row r="2000" spans="2:19" ht="15" customHeight="1" x14ac:dyDescent="0.2">
      <c r="B2000" s="143"/>
      <c r="C2000" s="100" t="str">
        <f>IFERROR(IF(VLOOKUP(B2000,'Job Openings'!$B$5:$I$1005,2,FALSE)=0,"",VLOOKUP(B2000,'Job Openings'!$B$5:$I$1005,2,FALSE)),"")</f>
        <v/>
      </c>
      <c r="D2000" s="100" t="str">
        <f>IFERROR(IF(VLOOKUP(B2000,'Job Openings'!$B$5:$I$1005,3,FALSE)=0,"",VLOOKUP(B2000,'Job Openings'!$B$5:$I$1005,3,FALSE)),"")</f>
        <v/>
      </c>
      <c r="E2000" s="100" t="str">
        <f>IFERROR(IF(VLOOKUP(B2000,'Job Openings'!$B$5:$I$1005,5,FALSE)=0,"",VLOOKUP(B2000,'Job Openings'!$B$5:$I$1005,5,FALSE)),"")</f>
        <v/>
      </c>
      <c r="F2000" s="53"/>
      <c r="G2000" s="53"/>
      <c r="H2000" s="54"/>
      <c r="I2000" s="53"/>
      <c r="J2000" s="53"/>
      <c r="K2000" s="53"/>
      <c r="L2000" s="53"/>
      <c r="M2000" s="53"/>
      <c r="N2000" s="144"/>
      <c r="O2000" s="141"/>
      <c r="P2000" s="53"/>
      <c r="Q2000" s="53"/>
      <c r="R2000" s="53"/>
      <c r="S2000" s="89"/>
    </row>
    <row r="2001" spans="2:19" ht="15" customHeight="1" x14ac:dyDescent="0.2">
      <c r="B2001" s="143"/>
      <c r="C2001" s="100" t="str">
        <f>IFERROR(IF(VLOOKUP(B2001,'Job Openings'!$B$5:$I$1005,2,FALSE)=0,"",VLOOKUP(B2001,'Job Openings'!$B$5:$I$1005,2,FALSE)),"")</f>
        <v/>
      </c>
      <c r="D2001" s="100" t="str">
        <f>IFERROR(IF(VLOOKUP(B2001,'Job Openings'!$B$5:$I$1005,3,FALSE)=0,"",VLOOKUP(B2001,'Job Openings'!$B$5:$I$1005,3,FALSE)),"")</f>
        <v/>
      </c>
      <c r="E2001" s="100" t="str">
        <f>IFERROR(IF(VLOOKUP(B2001,'Job Openings'!$B$5:$I$1005,5,FALSE)=0,"",VLOOKUP(B2001,'Job Openings'!$B$5:$I$1005,5,FALSE)),"")</f>
        <v/>
      </c>
      <c r="F2001" s="53"/>
      <c r="G2001" s="53"/>
      <c r="H2001" s="54"/>
      <c r="I2001" s="53"/>
      <c r="J2001" s="53"/>
      <c r="K2001" s="53"/>
      <c r="L2001" s="53"/>
      <c r="M2001" s="53"/>
      <c r="N2001" s="144"/>
      <c r="O2001" s="141"/>
      <c r="P2001" s="53"/>
      <c r="Q2001" s="53"/>
      <c r="R2001" s="53"/>
      <c r="S2001" s="89"/>
    </row>
    <row r="2002" spans="2:19" ht="15" customHeight="1" x14ac:dyDescent="0.2">
      <c r="B2002" s="143"/>
      <c r="C2002" s="100" t="str">
        <f>IFERROR(IF(VLOOKUP(B2002,'Job Openings'!$B$5:$I$1005,2,FALSE)=0,"",VLOOKUP(B2002,'Job Openings'!$B$5:$I$1005,2,FALSE)),"")</f>
        <v/>
      </c>
      <c r="D2002" s="100" t="str">
        <f>IFERROR(IF(VLOOKUP(B2002,'Job Openings'!$B$5:$I$1005,3,FALSE)=0,"",VLOOKUP(B2002,'Job Openings'!$B$5:$I$1005,3,FALSE)),"")</f>
        <v/>
      </c>
      <c r="E2002" s="100" t="str">
        <f>IFERROR(IF(VLOOKUP(B2002,'Job Openings'!$B$5:$I$1005,5,FALSE)=0,"",VLOOKUP(B2002,'Job Openings'!$B$5:$I$1005,5,FALSE)),"")</f>
        <v/>
      </c>
      <c r="F2002" s="53"/>
      <c r="G2002" s="53"/>
      <c r="H2002" s="54"/>
      <c r="I2002" s="53"/>
      <c r="J2002" s="53"/>
      <c r="K2002" s="53"/>
      <c r="L2002" s="53"/>
      <c r="M2002" s="53"/>
      <c r="N2002" s="144"/>
      <c r="O2002" s="141"/>
      <c r="P2002" s="53"/>
      <c r="Q2002" s="53"/>
      <c r="R2002" s="53"/>
      <c r="S2002" s="89"/>
    </row>
    <row r="2003" spans="2:19" ht="15" customHeight="1" x14ac:dyDescent="0.2">
      <c r="B2003" s="143"/>
      <c r="C2003" s="100" t="str">
        <f>IFERROR(IF(VLOOKUP(B2003,'Job Openings'!$B$5:$I$1005,2,FALSE)=0,"",VLOOKUP(B2003,'Job Openings'!$B$5:$I$1005,2,FALSE)),"")</f>
        <v/>
      </c>
      <c r="D2003" s="100" t="str">
        <f>IFERROR(IF(VLOOKUP(B2003,'Job Openings'!$B$5:$I$1005,3,FALSE)=0,"",VLOOKUP(B2003,'Job Openings'!$B$5:$I$1005,3,FALSE)),"")</f>
        <v/>
      </c>
      <c r="E2003" s="100" t="str">
        <f>IFERROR(IF(VLOOKUP(B2003,'Job Openings'!$B$5:$I$1005,5,FALSE)=0,"",VLOOKUP(B2003,'Job Openings'!$B$5:$I$1005,5,FALSE)),"")</f>
        <v/>
      </c>
      <c r="F2003" s="53"/>
      <c r="G2003" s="53"/>
      <c r="H2003" s="54"/>
      <c r="I2003" s="53"/>
      <c r="J2003" s="53"/>
      <c r="K2003" s="53"/>
      <c r="L2003" s="53"/>
      <c r="M2003" s="53"/>
      <c r="N2003" s="144"/>
      <c r="O2003" s="141"/>
      <c r="P2003" s="53"/>
      <c r="Q2003" s="53"/>
      <c r="R2003" s="53"/>
      <c r="S2003" s="89"/>
    </row>
    <row r="2004" spans="2:19" ht="15" customHeight="1" x14ac:dyDescent="0.2">
      <c r="B2004" s="143"/>
      <c r="C2004" s="100" t="str">
        <f>IFERROR(IF(VLOOKUP(B2004,'Job Openings'!$B$5:$I$1005,2,FALSE)=0,"",VLOOKUP(B2004,'Job Openings'!$B$5:$I$1005,2,FALSE)),"")</f>
        <v/>
      </c>
      <c r="D2004" s="100" t="str">
        <f>IFERROR(IF(VLOOKUP(B2004,'Job Openings'!$B$5:$I$1005,3,FALSE)=0,"",VLOOKUP(B2004,'Job Openings'!$B$5:$I$1005,3,FALSE)),"")</f>
        <v/>
      </c>
      <c r="E2004" s="100" t="str">
        <f>IFERROR(IF(VLOOKUP(B2004,'Job Openings'!$B$5:$I$1005,5,FALSE)=0,"",VLOOKUP(B2004,'Job Openings'!$B$5:$I$1005,5,FALSE)),"")</f>
        <v/>
      </c>
      <c r="F2004" s="53"/>
      <c r="G2004" s="53"/>
      <c r="H2004" s="54"/>
      <c r="I2004" s="53"/>
      <c r="J2004" s="53"/>
      <c r="K2004" s="53"/>
      <c r="L2004" s="53"/>
      <c r="M2004" s="53"/>
      <c r="N2004" s="144"/>
      <c r="O2004" s="141"/>
      <c r="P2004" s="53"/>
      <c r="Q2004" s="53"/>
      <c r="R2004" s="53"/>
      <c r="S2004" s="89"/>
    </row>
    <row r="2005" spans="2:19" ht="15" customHeight="1" x14ac:dyDescent="0.2">
      <c r="B2005" s="143"/>
      <c r="C2005" s="100" t="str">
        <f>IFERROR(IF(VLOOKUP(B2005,'Job Openings'!$B$5:$I$1005,2,FALSE)=0,"",VLOOKUP(B2005,'Job Openings'!$B$5:$I$1005,2,FALSE)),"")</f>
        <v/>
      </c>
      <c r="D2005" s="100" t="str">
        <f>IFERROR(IF(VLOOKUP(B2005,'Job Openings'!$B$5:$I$1005,3,FALSE)=0,"",VLOOKUP(B2005,'Job Openings'!$B$5:$I$1005,3,FALSE)),"")</f>
        <v/>
      </c>
      <c r="E2005" s="100" t="str">
        <f>IFERROR(IF(VLOOKUP(B2005,'Job Openings'!$B$5:$I$1005,5,FALSE)=0,"",VLOOKUP(B2005,'Job Openings'!$B$5:$I$1005,5,FALSE)),"")</f>
        <v/>
      </c>
      <c r="F2005" s="53"/>
      <c r="G2005" s="53"/>
      <c r="H2005" s="54"/>
      <c r="I2005" s="53"/>
      <c r="J2005" s="53"/>
      <c r="K2005" s="53"/>
      <c r="L2005" s="53"/>
      <c r="M2005" s="53"/>
      <c r="N2005" s="144"/>
      <c r="O2005" s="141"/>
      <c r="P2005" s="53"/>
      <c r="Q2005" s="53"/>
      <c r="R2005" s="53"/>
      <c r="S2005" s="89"/>
    </row>
    <row r="2006" spans="2:19" ht="15" customHeight="1" x14ac:dyDescent="0.2">
      <c r="B2006" s="143"/>
      <c r="C2006" s="100" t="str">
        <f>IFERROR(IF(VLOOKUP(B2006,'Job Openings'!$B$5:$I$1005,2,FALSE)=0,"",VLOOKUP(B2006,'Job Openings'!$B$5:$I$1005,2,FALSE)),"")</f>
        <v/>
      </c>
      <c r="D2006" s="100" t="str">
        <f>IFERROR(IF(VLOOKUP(B2006,'Job Openings'!$B$5:$I$1005,3,FALSE)=0,"",VLOOKUP(B2006,'Job Openings'!$B$5:$I$1005,3,FALSE)),"")</f>
        <v/>
      </c>
      <c r="E2006" s="100" t="str">
        <f>IFERROR(IF(VLOOKUP(B2006,'Job Openings'!$B$5:$I$1005,5,FALSE)=0,"",VLOOKUP(B2006,'Job Openings'!$B$5:$I$1005,5,FALSE)),"")</f>
        <v/>
      </c>
      <c r="F2006" s="53"/>
      <c r="G2006" s="53"/>
      <c r="H2006" s="54"/>
      <c r="I2006" s="53"/>
      <c r="J2006" s="53"/>
      <c r="K2006" s="53"/>
      <c r="L2006" s="53"/>
      <c r="M2006" s="53"/>
      <c r="N2006" s="144"/>
      <c r="O2006" s="141"/>
      <c r="P2006" s="53"/>
      <c r="Q2006" s="53"/>
      <c r="R2006" s="53"/>
      <c r="S2006" s="89"/>
    </row>
    <row r="2007" spans="2:19" ht="15" customHeight="1" x14ac:dyDescent="0.2">
      <c r="B2007" s="143"/>
      <c r="C2007" s="100" t="str">
        <f>IFERROR(IF(VLOOKUP(B2007,'Job Openings'!$B$5:$I$1005,2,FALSE)=0,"",VLOOKUP(B2007,'Job Openings'!$B$5:$I$1005,2,FALSE)),"")</f>
        <v/>
      </c>
      <c r="D2007" s="100" t="str">
        <f>IFERROR(IF(VLOOKUP(B2007,'Job Openings'!$B$5:$I$1005,3,FALSE)=0,"",VLOOKUP(B2007,'Job Openings'!$B$5:$I$1005,3,FALSE)),"")</f>
        <v/>
      </c>
      <c r="E2007" s="100" t="str">
        <f>IFERROR(IF(VLOOKUP(B2007,'Job Openings'!$B$5:$I$1005,5,FALSE)=0,"",VLOOKUP(B2007,'Job Openings'!$B$5:$I$1005,5,FALSE)),"")</f>
        <v/>
      </c>
      <c r="F2007" s="53"/>
      <c r="G2007" s="53"/>
      <c r="H2007" s="54"/>
      <c r="I2007" s="53"/>
      <c r="J2007" s="53"/>
      <c r="K2007" s="53"/>
      <c r="L2007" s="53"/>
      <c r="M2007" s="53"/>
      <c r="N2007" s="144"/>
      <c r="O2007" s="141"/>
      <c r="P2007" s="53"/>
      <c r="Q2007" s="53"/>
      <c r="R2007" s="53"/>
      <c r="S2007" s="89"/>
    </row>
    <row r="2008" spans="2:19" ht="15" customHeight="1" x14ac:dyDescent="0.2">
      <c r="B2008" s="143"/>
      <c r="C2008" s="100" t="str">
        <f>IFERROR(IF(VLOOKUP(B2008,'Job Openings'!$B$5:$I$1005,2,FALSE)=0,"",VLOOKUP(B2008,'Job Openings'!$B$5:$I$1005,2,FALSE)),"")</f>
        <v/>
      </c>
      <c r="D2008" s="100" t="str">
        <f>IFERROR(IF(VLOOKUP(B2008,'Job Openings'!$B$5:$I$1005,3,FALSE)=0,"",VLOOKUP(B2008,'Job Openings'!$B$5:$I$1005,3,FALSE)),"")</f>
        <v/>
      </c>
      <c r="E2008" s="100" t="str">
        <f>IFERROR(IF(VLOOKUP(B2008,'Job Openings'!$B$5:$I$1005,5,FALSE)=0,"",VLOOKUP(B2008,'Job Openings'!$B$5:$I$1005,5,FALSE)),"")</f>
        <v/>
      </c>
      <c r="F2008" s="53"/>
      <c r="G2008" s="53"/>
      <c r="H2008" s="54"/>
      <c r="I2008" s="53"/>
      <c r="J2008" s="53"/>
      <c r="K2008" s="53"/>
      <c r="L2008" s="53"/>
      <c r="M2008" s="53"/>
      <c r="N2008" s="144"/>
      <c r="O2008" s="141"/>
      <c r="P2008" s="53"/>
      <c r="Q2008" s="53"/>
      <c r="R2008" s="53"/>
      <c r="S2008" s="89"/>
    </row>
    <row r="2009" spans="2:19" ht="15" customHeight="1" x14ac:dyDescent="0.2">
      <c r="B2009" s="143"/>
      <c r="C2009" s="100" t="str">
        <f>IFERROR(IF(VLOOKUP(B2009,'Job Openings'!$B$5:$I$1005,2,FALSE)=0,"",VLOOKUP(B2009,'Job Openings'!$B$5:$I$1005,2,FALSE)),"")</f>
        <v/>
      </c>
      <c r="D2009" s="100" t="str">
        <f>IFERROR(IF(VLOOKUP(B2009,'Job Openings'!$B$5:$I$1005,3,FALSE)=0,"",VLOOKUP(B2009,'Job Openings'!$B$5:$I$1005,3,FALSE)),"")</f>
        <v/>
      </c>
      <c r="E2009" s="100" t="str">
        <f>IFERROR(IF(VLOOKUP(B2009,'Job Openings'!$B$5:$I$1005,5,FALSE)=0,"",VLOOKUP(B2009,'Job Openings'!$B$5:$I$1005,5,FALSE)),"")</f>
        <v/>
      </c>
      <c r="F2009" s="53"/>
      <c r="G2009" s="53"/>
      <c r="H2009" s="54"/>
      <c r="I2009" s="53"/>
      <c r="J2009" s="53"/>
      <c r="K2009" s="53"/>
      <c r="L2009" s="53"/>
      <c r="M2009" s="53"/>
      <c r="N2009" s="144"/>
      <c r="O2009" s="141"/>
      <c r="P2009" s="53"/>
      <c r="Q2009" s="53"/>
      <c r="R2009" s="53"/>
      <c r="S2009" s="89"/>
    </row>
    <row r="2010" spans="2:19" ht="15" customHeight="1" x14ac:dyDescent="0.2">
      <c r="B2010" s="143"/>
      <c r="C2010" s="100" t="str">
        <f>IFERROR(IF(VLOOKUP(B2010,'Job Openings'!$B$5:$I$1005,2,FALSE)=0,"",VLOOKUP(B2010,'Job Openings'!$B$5:$I$1005,2,FALSE)),"")</f>
        <v/>
      </c>
      <c r="D2010" s="100" t="str">
        <f>IFERROR(IF(VLOOKUP(B2010,'Job Openings'!$B$5:$I$1005,3,FALSE)=0,"",VLOOKUP(B2010,'Job Openings'!$B$5:$I$1005,3,FALSE)),"")</f>
        <v/>
      </c>
      <c r="E2010" s="100" t="str">
        <f>IFERROR(IF(VLOOKUP(B2010,'Job Openings'!$B$5:$I$1005,5,FALSE)=0,"",VLOOKUP(B2010,'Job Openings'!$B$5:$I$1005,5,FALSE)),"")</f>
        <v/>
      </c>
      <c r="F2010" s="53"/>
      <c r="G2010" s="53"/>
      <c r="H2010" s="54"/>
      <c r="I2010" s="53"/>
      <c r="J2010" s="53"/>
      <c r="K2010" s="53"/>
      <c r="L2010" s="53"/>
      <c r="M2010" s="53"/>
      <c r="N2010" s="144"/>
      <c r="O2010" s="141"/>
      <c r="P2010" s="53"/>
      <c r="Q2010" s="53"/>
      <c r="R2010" s="53"/>
      <c r="S2010" s="89"/>
    </row>
    <row r="2011" spans="2:19" ht="15" customHeight="1" x14ac:dyDescent="0.2">
      <c r="B2011" s="143"/>
      <c r="C2011" s="100" t="str">
        <f>IFERROR(IF(VLOOKUP(B2011,'Job Openings'!$B$5:$I$1005,2,FALSE)=0,"",VLOOKUP(B2011,'Job Openings'!$B$5:$I$1005,2,FALSE)),"")</f>
        <v/>
      </c>
      <c r="D2011" s="100" t="str">
        <f>IFERROR(IF(VLOOKUP(B2011,'Job Openings'!$B$5:$I$1005,3,FALSE)=0,"",VLOOKUP(B2011,'Job Openings'!$B$5:$I$1005,3,FALSE)),"")</f>
        <v/>
      </c>
      <c r="E2011" s="100" t="str">
        <f>IFERROR(IF(VLOOKUP(B2011,'Job Openings'!$B$5:$I$1005,5,FALSE)=0,"",VLOOKUP(B2011,'Job Openings'!$B$5:$I$1005,5,FALSE)),"")</f>
        <v/>
      </c>
      <c r="F2011" s="53"/>
      <c r="G2011" s="53"/>
      <c r="H2011" s="54"/>
      <c r="I2011" s="53"/>
      <c r="J2011" s="53"/>
      <c r="K2011" s="53"/>
      <c r="L2011" s="53"/>
      <c r="M2011" s="53"/>
      <c r="N2011" s="144"/>
      <c r="O2011" s="141"/>
      <c r="P2011" s="53"/>
      <c r="Q2011" s="53"/>
      <c r="R2011" s="53"/>
      <c r="S2011" s="89"/>
    </row>
    <row r="2012" spans="2:19" ht="15" customHeight="1" x14ac:dyDescent="0.2">
      <c r="B2012" s="143"/>
      <c r="C2012" s="100" t="str">
        <f>IFERROR(IF(VLOOKUP(B2012,'Job Openings'!$B$5:$I$1005,2,FALSE)=0,"",VLOOKUP(B2012,'Job Openings'!$B$5:$I$1005,2,FALSE)),"")</f>
        <v/>
      </c>
      <c r="D2012" s="100" t="str">
        <f>IFERROR(IF(VLOOKUP(B2012,'Job Openings'!$B$5:$I$1005,3,FALSE)=0,"",VLOOKUP(B2012,'Job Openings'!$B$5:$I$1005,3,FALSE)),"")</f>
        <v/>
      </c>
      <c r="E2012" s="100" t="str">
        <f>IFERROR(IF(VLOOKUP(B2012,'Job Openings'!$B$5:$I$1005,5,FALSE)=0,"",VLOOKUP(B2012,'Job Openings'!$B$5:$I$1005,5,FALSE)),"")</f>
        <v/>
      </c>
      <c r="F2012" s="53"/>
      <c r="G2012" s="53"/>
      <c r="H2012" s="54"/>
      <c r="I2012" s="53"/>
      <c r="J2012" s="53"/>
      <c r="K2012" s="53"/>
      <c r="L2012" s="53"/>
      <c r="M2012" s="53"/>
      <c r="N2012" s="144"/>
      <c r="O2012" s="141"/>
      <c r="P2012" s="53"/>
      <c r="Q2012" s="53"/>
      <c r="R2012" s="53"/>
      <c r="S2012" s="89"/>
    </row>
    <row r="2013" spans="2:19" ht="15" customHeight="1" x14ac:dyDescent="0.2">
      <c r="B2013" s="143"/>
      <c r="C2013" s="100" t="str">
        <f>IFERROR(IF(VLOOKUP(B2013,'Job Openings'!$B$5:$I$1005,2,FALSE)=0,"",VLOOKUP(B2013,'Job Openings'!$B$5:$I$1005,2,FALSE)),"")</f>
        <v/>
      </c>
      <c r="D2013" s="100" t="str">
        <f>IFERROR(IF(VLOOKUP(B2013,'Job Openings'!$B$5:$I$1005,3,FALSE)=0,"",VLOOKUP(B2013,'Job Openings'!$B$5:$I$1005,3,FALSE)),"")</f>
        <v/>
      </c>
      <c r="E2013" s="100" t="str">
        <f>IFERROR(IF(VLOOKUP(B2013,'Job Openings'!$B$5:$I$1005,5,FALSE)=0,"",VLOOKUP(B2013,'Job Openings'!$B$5:$I$1005,5,FALSE)),"")</f>
        <v/>
      </c>
      <c r="F2013" s="53"/>
      <c r="G2013" s="53"/>
      <c r="H2013" s="54"/>
      <c r="I2013" s="53"/>
      <c r="J2013" s="53"/>
      <c r="K2013" s="53"/>
      <c r="L2013" s="53"/>
      <c r="M2013" s="53"/>
      <c r="N2013" s="144"/>
      <c r="O2013" s="141"/>
      <c r="P2013" s="53"/>
      <c r="Q2013" s="53"/>
      <c r="R2013" s="53"/>
      <c r="S2013" s="89"/>
    </row>
    <row r="2014" spans="2:19" ht="15" customHeight="1" x14ac:dyDescent="0.2">
      <c r="B2014" s="143"/>
      <c r="C2014" s="100" t="str">
        <f>IFERROR(IF(VLOOKUP(B2014,'Job Openings'!$B$5:$I$1005,2,FALSE)=0,"",VLOOKUP(B2014,'Job Openings'!$B$5:$I$1005,2,FALSE)),"")</f>
        <v/>
      </c>
      <c r="D2014" s="100" t="str">
        <f>IFERROR(IF(VLOOKUP(B2014,'Job Openings'!$B$5:$I$1005,3,FALSE)=0,"",VLOOKUP(B2014,'Job Openings'!$B$5:$I$1005,3,FALSE)),"")</f>
        <v/>
      </c>
      <c r="E2014" s="100" t="str">
        <f>IFERROR(IF(VLOOKUP(B2014,'Job Openings'!$B$5:$I$1005,5,FALSE)=0,"",VLOOKUP(B2014,'Job Openings'!$B$5:$I$1005,5,FALSE)),"")</f>
        <v/>
      </c>
      <c r="F2014" s="53"/>
      <c r="G2014" s="53"/>
      <c r="H2014" s="54"/>
      <c r="I2014" s="53"/>
      <c r="J2014" s="53"/>
      <c r="K2014" s="53"/>
      <c r="L2014" s="53"/>
      <c r="M2014" s="53"/>
      <c r="N2014" s="144"/>
      <c r="O2014" s="141"/>
      <c r="P2014" s="53"/>
      <c r="Q2014" s="53"/>
      <c r="R2014" s="53"/>
      <c r="S2014" s="89"/>
    </row>
    <row r="2015" spans="2:19" ht="15" customHeight="1" x14ac:dyDescent="0.2">
      <c r="B2015" s="143"/>
      <c r="C2015" s="100" t="str">
        <f>IFERROR(IF(VLOOKUP(B2015,'Job Openings'!$B$5:$I$1005,2,FALSE)=0,"",VLOOKUP(B2015,'Job Openings'!$B$5:$I$1005,2,FALSE)),"")</f>
        <v/>
      </c>
      <c r="D2015" s="100" t="str">
        <f>IFERROR(IF(VLOOKUP(B2015,'Job Openings'!$B$5:$I$1005,3,FALSE)=0,"",VLOOKUP(B2015,'Job Openings'!$B$5:$I$1005,3,FALSE)),"")</f>
        <v/>
      </c>
      <c r="E2015" s="100" t="str">
        <f>IFERROR(IF(VLOOKUP(B2015,'Job Openings'!$B$5:$I$1005,5,FALSE)=0,"",VLOOKUP(B2015,'Job Openings'!$B$5:$I$1005,5,FALSE)),"")</f>
        <v/>
      </c>
      <c r="F2015" s="53"/>
      <c r="G2015" s="53"/>
      <c r="H2015" s="54"/>
      <c r="I2015" s="53"/>
      <c r="J2015" s="53"/>
      <c r="K2015" s="53"/>
      <c r="L2015" s="53"/>
      <c r="M2015" s="53"/>
      <c r="N2015" s="144"/>
      <c r="O2015" s="141"/>
      <c r="P2015" s="53"/>
      <c r="Q2015" s="53"/>
      <c r="R2015" s="53"/>
      <c r="S2015" s="89"/>
    </row>
    <row r="2016" spans="2:19" ht="15" customHeight="1" x14ac:dyDescent="0.2">
      <c r="B2016" s="143"/>
      <c r="C2016" s="100" t="str">
        <f>IFERROR(IF(VLOOKUP(B2016,'Job Openings'!$B$5:$I$1005,2,FALSE)=0,"",VLOOKUP(B2016,'Job Openings'!$B$5:$I$1005,2,FALSE)),"")</f>
        <v/>
      </c>
      <c r="D2016" s="100" t="str">
        <f>IFERROR(IF(VLOOKUP(B2016,'Job Openings'!$B$5:$I$1005,3,FALSE)=0,"",VLOOKUP(B2016,'Job Openings'!$B$5:$I$1005,3,FALSE)),"")</f>
        <v/>
      </c>
      <c r="E2016" s="100" t="str">
        <f>IFERROR(IF(VLOOKUP(B2016,'Job Openings'!$B$5:$I$1005,5,FALSE)=0,"",VLOOKUP(B2016,'Job Openings'!$B$5:$I$1005,5,FALSE)),"")</f>
        <v/>
      </c>
      <c r="F2016" s="53"/>
      <c r="G2016" s="53"/>
      <c r="H2016" s="54"/>
      <c r="I2016" s="53"/>
      <c r="J2016" s="53"/>
      <c r="K2016" s="53"/>
      <c r="L2016" s="53"/>
      <c r="M2016" s="53"/>
      <c r="N2016" s="144"/>
      <c r="O2016" s="141"/>
      <c r="P2016" s="53"/>
      <c r="Q2016" s="53"/>
      <c r="R2016" s="53"/>
      <c r="S2016" s="89"/>
    </row>
    <row r="2017" spans="2:19" ht="15" customHeight="1" x14ac:dyDescent="0.2">
      <c r="B2017" s="143"/>
      <c r="C2017" s="100" t="str">
        <f>IFERROR(IF(VLOOKUP(B2017,'Job Openings'!$B$5:$I$1005,2,FALSE)=0,"",VLOOKUP(B2017,'Job Openings'!$B$5:$I$1005,2,FALSE)),"")</f>
        <v/>
      </c>
      <c r="D2017" s="100" t="str">
        <f>IFERROR(IF(VLOOKUP(B2017,'Job Openings'!$B$5:$I$1005,3,FALSE)=0,"",VLOOKUP(B2017,'Job Openings'!$B$5:$I$1005,3,FALSE)),"")</f>
        <v/>
      </c>
      <c r="E2017" s="100" t="str">
        <f>IFERROR(IF(VLOOKUP(B2017,'Job Openings'!$B$5:$I$1005,5,FALSE)=0,"",VLOOKUP(B2017,'Job Openings'!$B$5:$I$1005,5,FALSE)),"")</f>
        <v/>
      </c>
      <c r="F2017" s="53"/>
      <c r="G2017" s="53"/>
      <c r="H2017" s="54"/>
      <c r="I2017" s="53"/>
      <c r="J2017" s="53"/>
      <c r="K2017" s="53"/>
      <c r="L2017" s="53"/>
      <c r="M2017" s="53"/>
      <c r="N2017" s="144"/>
      <c r="O2017" s="141"/>
      <c r="P2017" s="53"/>
      <c r="Q2017" s="53"/>
      <c r="R2017" s="53"/>
      <c r="S2017" s="89"/>
    </row>
    <row r="2018" spans="2:19" ht="15" customHeight="1" x14ac:dyDescent="0.2">
      <c r="B2018" s="143"/>
      <c r="C2018" s="100" t="str">
        <f>IFERROR(IF(VLOOKUP(B2018,'Job Openings'!$B$5:$I$1005,2,FALSE)=0,"",VLOOKUP(B2018,'Job Openings'!$B$5:$I$1005,2,FALSE)),"")</f>
        <v/>
      </c>
      <c r="D2018" s="100" t="str">
        <f>IFERROR(IF(VLOOKUP(B2018,'Job Openings'!$B$5:$I$1005,3,FALSE)=0,"",VLOOKUP(B2018,'Job Openings'!$B$5:$I$1005,3,FALSE)),"")</f>
        <v/>
      </c>
      <c r="E2018" s="100" t="str">
        <f>IFERROR(IF(VLOOKUP(B2018,'Job Openings'!$B$5:$I$1005,5,FALSE)=0,"",VLOOKUP(B2018,'Job Openings'!$B$5:$I$1005,5,FALSE)),"")</f>
        <v/>
      </c>
      <c r="F2018" s="53"/>
      <c r="G2018" s="53"/>
      <c r="H2018" s="54"/>
      <c r="I2018" s="53"/>
      <c r="J2018" s="53"/>
      <c r="K2018" s="53"/>
      <c r="L2018" s="53"/>
      <c r="M2018" s="53"/>
      <c r="N2018" s="144"/>
      <c r="O2018" s="141"/>
      <c r="P2018" s="53"/>
      <c r="Q2018" s="53"/>
      <c r="R2018" s="53"/>
      <c r="S2018" s="89"/>
    </row>
    <row r="2019" spans="2:19" ht="15" customHeight="1" x14ac:dyDescent="0.2">
      <c r="B2019" s="143"/>
      <c r="C2019" s="100" t="str">
        <f>IFERROR(IF(VLOOKUP(B2019,'Job Openings'!$B$5:$I$1005,2,FALSE)=0,"",VLOOKUP(B2019,'Job Openings'!$B$5:$I$1005,2,FALSE)),"")</f>
        <v/>
      </c>
      <c r="D2019" s="100" t="str">
        <f>IFERROR(IF(VLOOKUP(B2019,'Job Openings'!$B$5:$I$1005,3,FALSE)=0,"",VLOOKUP(B2019,'Job Openings'!$B$5:$I$1005,3,FALSE)),"")</f>
        <v/>
      </c>
      <c r="E2019" s="100" t="str">
        <f>IFERROR(IF(VLOOKUP(B2019,'Job Openings'!$B$5:$I$1005,5,FALSE)=0,"",VLOOKUP(B2019,'Job Openings'!$B$5:$I$1005,5,FALSE)),"")</f>
        <v/>
      </c>
      <c r="F2019" s="53"/>
      <c r="G2019" s="53"/>
      <c r="H2019" s="54"/>
      <c r="I2019" s="53"/>
      <c r="J2019" s="53"/>
      <c r="K2019" s="53"/>
      <c r="L2019" s="53"/>
      <c r="M2019" s="53"/>
      <c r="N2019" s="144"/>
      <c r="O2019" s="141"/>
      <c r="P2019" s="53"/>
      <c r="Q2019" s="53"/>
      <c r="R2019" s="53"/>
      <c r="S2019" s="89"/>
    </row>
    <row r="2020" spans="2:19" ht="15" customHeight="1" x14ac:dyDescent="0.2">
      <c r="B2020" s="143"/>
      <c r="C2020" s="100" t="str">
        <f>IFERROR(IF(VLOOKUP(B2020,'Job Openings'!$B$5:$I$1005,2,FALSE)=0,"",VLOOKUP(B2020,'Job Openings'!$B$5:$I$1005,2,FALSE)),"")</f>
        <v/>
      </c>
      <c r="D2020" s="100" t="str">
        <f>IFERROR(IF(VLOOKUP(B2020,'Job Openings'!$B$5:$I$1005,3,FALSE)=0,"",VLOOKUP(B2020,'Job Openings'!$B$5:$I$1005,3,FALSE)),"")</f>
        <v/>
      </c>
      <c r="E2020" s="100" t="str">
        <f>IFERROR(IF(VLOOKUP(B2020,'Job Openings'!$B$5:$I$1005,5,FALSE)=0,"",VLOOKUP(B2020,'Job Openings'!$B$5:$I$1005,5,FALSE)),"")</f>
        <v/>
      </c>
      <c r="F2020" s="53"/>
      <c r="G2020" s="53"/>
      <c r="H2020" s="54"/>
      <c r="I2020" s="53"/>
      <c r="J2020" s="53"/>
      <c r="K2020" s="53"/>
      <c r="L2020" s="53"/>
      <c r="M2020" s="53"/>
      <c r="N2020" s="144"/>
      <c r="O2020" s="141"/>
      <c r="P2020" s="53"/>
      <c r="Q2020" s="53"/>
      <c r="R2020" s="53"/>
      <c r="S2020" s="89"/>
    </row>
    <row r="2021" spans="2:19" ht="15" customHeight="1" x14ac:dyDescent="0.2">
      <c r="B2021" s="143"/>
      <c r="C2021" s="100" t="str">
        <f>IFERROR(IF(VLOOKUP(B2021,'Job Openings'!$B$5:$I$1005,2,FALSE)=0,"",VLOOKUP(B2021,'Job Openings'!$B$5:$I$1005,2,FALSE)),"")</f>
        <v/>
      </c>
      <c r="D2021" s="100" t="str">
        <f>IFERROR(IF(VLOOKUP(B2021,'Job Openings'!$B$5:$I$1005,3,FALSE)=0,"",VLOOKUP(B2021,'Job Openings'!$B$5:$I$1005,3,FALSE)),"")</f>
        <v/>
      </c>
      <c r="E2021" s="100" t="str">
        <f>IFERROR(IF(VLOOKUP(B2021,'Job Openings'!$B$5:$I$1005,5,FALSE)=0,"",VLOOKUP(B2021,'Job Openings'!$B$5:$I$1005,5,FALSE)),"")</f>
        <v/>
      </c>
      <c r="F2021" s="53"/>
      <c r="G2021" s="53"/>
      <c r="H2021" s="54"/>
      <c r="I2021" s="53"/>
      <c r="J2021" s="53"/>
      <c r="K2021" s="53"/>
      <c r="L2021" s="53"/>
      <c r="M2021" s="53"/>
      <c r="N2021" s="144"/>
      <c r="O2021" s="141"/>
      <c r="P2021" s="53"/>
      <c r="Q2021" s="53"/>
      <c r="R2021" s="53"/>
      <c r="S2021" s="89"/>
    </row>
    <row r="2022" spans="2:19" ht="15" customHeight="1" x14ac:dyDescent="0.2">
      <c r="B2022" s="143"/>
      <c r="C2022" s="100" t="str">
        <f>IFERROR(IF(VLOOKUP(B2022,'Job Openings'!$B$5:$I$1005,2,FALSE)=0,"",VLOOKUP(B2022,'Job Openings'!$B$5:$I$1005,2,FALSE)),"")</f>
        <v/>
      </c>
      <c r="D2022" s="100" t="str">
        <f>IFERROR(IF(VLOOKUP(B2022,'Job Openings'!$B$5:$I$1005,3,FALSE)=0,"",VLOOKUP(B2022,'Job Openings'!$B$5:$I$1005,3,FALSE)),"")</f>
        <v/>
      </c>
      <c r="E2022" s="100" t="str">
        <f>IFERROR(IF(VLOOKUP(B2022,'Job Openings'!$B$5:$I$1005,5,FALSE)=0,"",VLOOKUP(B2022,'Job Openings'!$B$5:$I$1005,5,FALSE)),"")</f>
        <v/>
      </c>
      <c r="F2022" s="53"/>
      <c r="G2022" s="53"/>
      <c r="H2022" s="54"/>
      <c r="I2022" s="53"/>
      <c r="J2022" s="53"/>
      <c r="K2022" s="53"/>
      <c r="L2022" s="53"/>
      <c r="M2022" s="53"/>
      <c r="N2022" s="144"/>
      <c r="O2022" s="141"/>
      <c r="P2022" s="53"/>
      <c r="Q2022" s="53"/>
      <c r="R2022" s="53"/>
      <c r="S2022" s="89"/>
    </row>
    <row r="2023" spans="2:19" ht="15" customHeight="1" x14ac:dyDescent="0.2">
      <c r="B2023" s="143"/>
      <c r="C2023" s="100" t="str">
        <f>IFERROR(IF(VLOOKUP(B2023,'Job Openings'!$B$5:$I$1005,2,FALSE)=0,"",VLOOKUP(B2023,'Job Openings'!$B$5:$I$1005,2,FALSE)),"")</f>
        <v/>
      </c>
      <c r="D2023" s="100" t="str">
        <f>IFERROR(IF(VLOOKUP(B2023,'Job Openings'!$B$5:$I$1005,3,FALSE)=0,"",VLOOKUP(B2023,'Job Openings'!$B$5:$I$1005,3,FALSE)),"")</f>
        <v/>
      </c>
      <c r="E2023" s="100" t="str">
        <f>IFERROR(IF(VLOOKUP(B2023,'Job Openings'!$B$5:$I$1005,5,FALSE)=0,"",VLOOKUP(B2023,'Job Openings'!$B$5:$I$1005,5,FALSE)),"")</f>
        <v/>
      </c>
      <c r="F2023" s="53"/>
      <c r="G2023" s="53"/>
      <c r="H2023" s="54"/>
      <c r="I2023" s="53"/>
      <c r="J2023" s="53"/>
      <c r="K2023" s="53"/>
      <c r="L2023" s="53"/>
      <c r="M2023" s="53"/>
      <c r="N2023" s="144"/>
      <c r="O2023" s="141"/>
      <c r="P2023" s="53"/>
      <c r="Q2023" s="53"/>
      <c r="R2023" s="53"/>
      <c r="S2023" s="89"/>
    </row>
    <row r="2024" spans="2:19" ht="15" customHeight="1" x14ac:dyDescent="0.2">
      <c r="B2024" s="143"/>
      <c r="C2024" s="100" t="str">
        <f>IFERROR(IF(VLOOKUP(B2024,'Job Openings'!$B$5:$I$1005,2,FALSE)=0,"",VLOOKUP(B2024,'Job Openings'!$B$5:$I$1005,2,FALSE)),"")</f>
        <v/>
      </c>
      <c r="D2024" s="100" t="str">
        <f>IFERROR(IF(VLOOKUP(B2024,'Job Openings'!$B$5:$I$1005,3,FALSE)=0,"",VLOOKUP(B2024,'Job Openings'!$B$5:$I$1005,3,FALSE)),"")</f>
        <v/>
      </c>
      <c r="E2024" s="100" t="str">
        <f>IFERROR(IF(VLOOKUP(B2024,'Job Openings'!$B$5:$I$1005,5,FALSE)=0,"",VLOOKUP(B2024,'Job Openings'!$B$5:$I$1005,5,FALSE)),"")</f>
        <v/>
      </c>
      <c r="F2024" s="53"/>
      <c r="G2024" s="53"/>
      <c r="H2024" s="54"/>
      <c r="I2024" s="53"/>
      <c r="J2024" s="53"/>
      <c r="K2024" s="53"/>
      <c r="L2024" s="53"/>
      <c r="M2024" s="53"/>
      <c r="N2024" s="144"/>
      <c r="O2024" s="141"/>
      <c r="P2024" s="53"/>
      <c r="Q2024" s="53"/>
      <c r="R2024" s="53"/>
      <c r="S2024" s="89"/>
    </row>
    <row r="2025" spans="2:19" ht="15" customHeight="1" x14ac:dyDescent="0.2">
      <c r="B2025" s="143"/>
      <c r="C2025" s="100" t="str">
        <f>IFERROR(IF(VLOOKUP(B2025,'Job Openings'!$B$5:$I$1005,2,FALSE)=0,"",VLOOKUP(B2025,'Job Openings'!$B$5:$I$1005,2,FALSE)),"")</f>
        <v/>
      </c>
      <c r="D2025" s="100" t="str">
        <f>IFERROR(IF(VLOOKUP(B2025,'Job Openings'!$B$5:$I$1005,3,FALSE)=0,"",VLOOKUP(B2025,'Job Openings'!$B$5:$I$1005,3,FALSE)),"")</f>
        <v/>
      </c>
      <c r="E2025" s="100" t="str">
        <f>IFERROR(IF(VLOOKUP(B2025,'Job Openings'!$B$5:$I$1005,5,FALSE)=0,"",VLOOKUP(B2025,'Job Openings'!$B$5:$I$1005,5,FALSE)),"")</f>
        <v/>
      </c>
      <c r="F2025" s="53"/>
      <c r="G2025" s="53"/>
      <c r="H2025" s="54"/>
      <c r="I2025" s="53"/>
      <c r="J2025" s="53"/>
      <c r="K2025" s="53"/>
      <c r="L2025" s="53"/>
      <c r="M2025" s="53"/>
      <c r="N2025" s="144"/>
      <c r="O2025" s="141"/>
      <c r="P2025" s="53"/>
      <c r="Q2025" s="53"/>
      <c r="R2025" s="53"/>
      <c r="S2025" s="89"/>
    </row>
    <row r="2026" spans="2:19" ht="15" customHeight="1" x14ac:dyDescent="0.2">
      <c r="B2026" s="143"/>
      <c r="C2026" s="100" t="str">
        <f>IFERROR(IF(VLOOKUP(B2026,'Job Openings'!$B$5:$I$1005,2,FALSE)=0,"",VLOOKUP(B2026,'Job Openings'!$B$5:$I$1005,2,FALSE)),"")</f>
        <v/>
      </c>
      <c r="D2026" s="100" t="str">
        <f>IFERROR(IF(VLOOKUP(B2026,'Job Openings'!$B$5:$I$1005,3,FALSE)=0,"",VLOOKUP(B2026,'Job Openings'!$B$5:$I$1005,3,FALSE)),"")</f>
        <v/>
      </c>
      <c r="E2026" s="100" t="str">
        <f>IFERROR(IF(VLOOKUP(B2026,'Job Openings'!$B$5:$I$1005,5,FALSE)=0,"",VLOOKUP(B2026,'Job Openings'!$B$5:$I$1005,5,FALSE)),"")</f>
        <v/>
      </c>
      <c r="F2026" s="53"/>
      <c r="G2026" s="53"/>
      <c r="H2026" s="54"/>
      <c r="I2026" s="53"/>
      <c r="J2026" s="53"/>
      <c r="K2026" s="53"/>
      <c r="L2026" s="53"/>
      <c r="M2026" s="53"/>
      <c r="N2026" s="144"/>
      <c r="O2026" s="141"/>
      <c r="P2026" s="53"/>
      <c r="Q2026" s="53"/>
      <c r="R2026" s="53"/>
      <c r="S2026" s="89"/>
    </row>
    <row r="2027" spans="2:19" ht="15" customHeight="1" x14ac:dyDescent="0.2">
      <c r="B2027" s="143"/>
      <c r="C2027" s="100" t="str">
        <f>IFERROR(IF(VLOOKUP(B2027,'Job Openings'!$B$5:$I$1005,2,FALSE)=0,"",VLOOKUP(B2027,'Job Openings'!$B$5:$I$1005,2,FALSE)),"")</f>
        <v/>
      </c>
      <c r="D2027" s="100" t="str">
        <f>IFERROR(IF(VLOOKUP(B2027,'Job Openings'!$B$5:$I$1005,3,FALSE)=0,"",VLOOKUP(B2027,'Job Openings'!$B$5:$I$1005,3,FALSE)),"")</f>
        <v/>
      </c>
      <c r="E2027" s="100" t="str">
        <f>IFERROR(IF(VLOOKUP(B2027,'Job Openings'!$B$5:$I$1005,5,FALSE)=0,"",VLOOKUP(B2027,'Job Openings'!$B$5:$I$1005,5,FALSE)),"")</f>
        <v/>
      </c>
      <c r="F2027" s="53"/>
      <c r="G2027" s="53"/>
      <c r="H2027" s="54"/>
      <c r="I2027" s="53"/>
      <c r="J2027" s="53"/>
      <c r="K2027" s="53"/>
      <c r="L2027" s="53"/>
      <c r="M2027" s="53"/>
      <c r="N2027" s="144"/>
      <c r="O2027" s="141"/>
      <c r="P2027" s="53"/>
      <c r="Q2027" s="53"/>
      <c r="R2027" s="53"/>
      <c r="S2027" s="89"/>
    </row>
    <row r="2028" spans="2:19" ht="15" customHeight="1" x14ac:dyDescent="0.2">
      <c r="B2028" s="143"/>
      <c r="C2028" s="100" t="str">
        <f>IFERROR(IF(VLOOKUP(B2028,'Job Openings'!$B$5:$I$1005,2,FALSE)=0,"",VLOOKUP(B2028,'Job Openings'!$B$5:$I$1005,2,FALSE)),"")</f>
        <v/>
      </c>
      <c r="D2028" s="100" t="str">
        <f>IFERROR(IF(VLOOKUP(B2028,'Job Openings'!$B$5:$I$1005,3,FALSE)=0,"",VLOOKUP(B2028,'Job Openings'!$B$5:$I$1005,3,FALSE)),"")</f>
        <v/>
      </c>
      <c r="E2028" s="100" t="str">
        <f>IFERROR(IF(VLOOKUP(B2028,'Job Openings'!$B$5:$I$1005,5,FALSE)=0,"",VLOOKUP(B2028,'Job Openings'!$B$5:$I$1005,5,FALSE)),"")</f>
        <v/>
      </c>
      <c r="F2028" s="53"/>
      <c r="G2028" s="53"/>
      <c r="H2028" s="54"/>
      <c r="I2028" s="53"/>
      <c r="J2028" s="53"/>
      <c r="K2028" s="53"/>
      <c r="L2028" s="53"/>
      <c r="M2028" s="53"/>
      <c r="N2028" s="144"/>
      <c r="O2028" s="141"/>
      <c r="P2028" s="53"/>
      <c r="Q2028" s="53"/>
      <c r="R2028" s="53"/>
      <c r="S2028" s="89"/>
    </row>
    <row r="2029" spans="2:19" ht="15" customHeight="1" x14ac:dyDescent="0.2">
      <c r="B2029" s="143"/>
      <c r="C2029" s="100" t="str">
        <f>IFERROR(IF(VLOOKUP(B2029,'Job Openings'!$B$5:$I$1005,2,FALSE)=0,"",VLOOKUP(B2029,'Job Openings'!$B$5:$I$1005,2,FALSE)),"")</f>
        <v/>
      </c>
      <c r="D2029" s="100" t="str">
        <f>IFERROR(IF(VLOOKUP(B2029,'Job Openings'!$B$5:$I$1005,3,FALSE)=0,"",VLOOKUP(B2029,'Job Openings'!$B$5:$I$1005,3,FALSE)),"")</f>
        <v/>
      </c>
      <c r="E2029" s="100" t="str">
        <f>IFERROR(IF(VLOOKUP(B2029,'Job Openings'!$B$5:$I$1005,5,FALSE)=0,"",VLOOKUP(B2029,'Job Openings'!$B$5:$I$1005,5,FALSE)),"")</f>
        <v/>
      </c>
      <c r="F2029" s="53"/>
      <c r="G2029" s="53"/>
      <c r="H2029" s="54"/>
      <c r="I2029" s="53"/>
      <c r="J2029" s="53"/>
      <c r="K2029" s="53"/>
      <c r="L2029" s="53"/>
      <c r="M2029" s="53"/>
      <c r="N2029" s="144"/>
      <c r="O2029" s="141"/>
      <c r="P2029" s="53"/>
      <c r="Q2029" s="53"/>
      <c r="R2029" s="53"/>
      <c r="S2029" s="89"/>
    </row>
    <row r="2030" spans="2:19" ht="15" customHeight="1" x14ac:dyDescent="0.2">
      <c r="B2030" s="143"/>
      <c r="C2030" s="100" t="str">
        <f>IFERROR(IF(VLOOKUP(B2030,'Job Openings'!$B$5:$I$1005,2,FALSE)=0,"",VLOOKUP(B2030,'Job Openings'!$B$5:$I$1005,2,FALSE)),"")</f>
        <v/>
      </c>
      <c r="D2030" s="100" t="str">
        <f>IFERROR(IF(VLOOKUP(B2030,'Job Openings'!$B$5:$I$1005,3,FALSE)=0,"",VLOOKUP(B2030,'Job Openings'!$B$5:$I$1005,3,FALSE)),"")</f>
        <v/>
      </c>
      <c r="E2030" s="100" t="str">
        <f>IFERROR(IF(VLOOKUP(B2030,'Job Openings'!$B$5:$I$1005,5,FALSE)=0,"",VLOOKUP(B2030,'Job Openings'!$B$5:$I$1005,5,FALSE)),"")</f>
        <v/>
      </c>
      <c r="F2030" s="53"/>
      <c r="G2030" s="53"/>
      <c r="H2030" s="54"/>
      <c r="I2030" s="53"/>
      <c r="J2030" s="53"/>
      <c r="K2030" s="53"/>
      <c r="L2030" s="53"/>
      <c r="M2030" s="53"/>
      <c r="N2030" s="144"/>
      <c r="O2030" s="141"/>
      <c r="P2030" s="53"/>
      <c r="Q2030" s="53"/>
      <c r="R2030" s="53"/>
      <c r="S2030" s="89"/>
    </row>
    <row r="2031" spans="2:19" ht="15" customHeight="1" x14ac:dyDescent="0.2">
      <c r="B2031" s="143"/>
      <c r="C2031" s="100" t="str">
        <f>IFERROR(IF(VLOOKUP(B2031,'Job Openings'!$B$5:$I$1005,2,FALSE)=0,"",VLOOKUP(B2031,'Job Openings'!$B$5:$I$1005,2,FALSE)),"")</f>
        <v/>
      </c>
      <c r="D2031" s="100" t="str">
        <f>IFERROR(IF(VLOOKUP(B2031,'Job Openings'!$B$5:$I$1005,3,FALSE)=0,"",VLOOKUP(B2031,'Job Openings'!$B$5:$I$1005,3,FALSE)),"")</f>
        <v/>
      </c>
      <c r="E2031" s="100" t="str">
        <f>IFERROR(IF(VLOOKUP(B2031,'Job Openings'!$B$5:$I$1005,5,FALSE)=0,"",VLOOKUP(B2031,'Job Openings'!$B$5:$I$1005,5,FALSE)),"")</f>
        <v/>
      </c>
      <c r="F2031" s="53"/>
      <c r="G2031" s="53"/>
      <c r="H2031" s="54"/>
      <c r="I2031" s="53"/>
      <c r="J2031" s="53"/>
      <c r="K2031" s="53"/>
      <c r="L2031" s="53"/>
      <c r="M2031" s="53"/>
      <c r="N2031" s="144"/>
      <c r="O2031" s="141"/>
      <c r="P2031" s="53"/>
      <c r="Q2031" s="53"/>
      <c r="R2031" s="53"/>
      <c r="S2031" s="89"/>
    </row>
    <row r="2032" spans="2:19" ht="15" customHeight="1" x14ac:dyDescent="0.2">
      <c r="B2032" s="143"/>
      <c r="C2032" s="100" t="str">
        <f>IFERROR(IF(VLOOKUP(B2032,'Job Openings'!$B$5:$I$1005,2,FALSE)=0,"",VLOOKUP(B2032,'Job Openings'!$B$5:$I$1005,2,FALSE)),"")</f>
        <v/>
      </c>
      <c r="D2032" s="100" t="str">
        <f>IFERROR(IF(VLOOKUP(B2032,'Job Openings'!$B$5:$I$1005,3,FALSE)=0,"",VLOOKUP(B2032,'Job Openings'!$B$5:$I$1005,3,FALSE)),"")</f>
        <v/>
      </c>
      <c r="E2032" s="100" t="str">
        <f>IFERROR(IF(VLOOKUP(B2032,'Job Openings'!$B$5:$I$1005,5,FALSE)=0,"",VLOOKUP(B2032,'Job Openings'!$B$5:$I$1005,5,FALSE)),"")</f>
        <v/>
      </c>
      <c r="F2032" s="53"/>
      <c r="G2032" s="53"/>
      <c r="H2032" s="54"/>
      <c r="I2032" s="53"/>
      <c r="J2032" s="53"/>
      <c r="K2032" s="53"/>
      <c r="L2032" s="53"/>
      <c r="M2032" s="53"/>
      <c r="N2032" s="144"/>
      <c r="O2032" s="141"/>
      <c r="P2032" s="53"/>
      <c r="Q2032" s="53"/>
      <c r="R2032" s="53"/>
      <c r="S2032" s="89"/>
    </row>
    <row r="2033" spans="2:19" ht="15" customHeight="1" x14ac:dyDescent="0.2">
      <c r="B2033" s="143"/>
      <c r="C2033" s="100" t="str">
        <f>IFERROR(IF(VLOOKUP(B2033,'Job Openings'!$B$5:$I$1005,2,FALSE)=0,"",VLOOKUP(B2033,'Job Openings'!$B$5:$I$1005,2,FALSE)),"")</f>
        <v/>
      </c>
      <c r="D2033" s="100" t="str">
        <f>IFERROR(IF(VLOOKUP(B2033,'Job Openings'!$B$5:$I$1005,3,FALSE)=0,"",VLOOKUP(B2033,'Job Openings'!$B$5:$I$1005,3,FALSE)),"")</f>
        <v/>
      </c>
      <c r="E2033" s="100" t="str">
        <f>IFERROR(IF(VLOOKUP(B2033,'Job Openings'!$B$5:$I$1005,5,FALSE)=0,"",VLOOKUP(B2033,'Job Openings'!$B$5:$I$1005,5,FALSE)),"")</f>
        <v/>
      </c>
      <c r="F2033" s="53"/>
      <c r="G2033" s="53"/>
      <c r="H2033" s="54"/>
      <c r="I2033" s="53"/>
      <c r="J2033" s="53"/>
      <c r="K2033" s="53"/>
      <c r="L2033" s="53"/>
      <c r="M2033" s="53"/>
      <c r="N2033" s="144"/>
      <c r="O2033" s="141"/>
      <c r="P2033" s="53"/>
      <c r="Q2033" s="53"/>
      <c r="R2033" s="53"/>
      <c r="S2033" s="89"/>
    </row>
    <row r="2034" spans="2:19" ht="15" customHeight="1" x14ac:dyDescent="0.2">
      <c r="B2034" s="143"/>
      <c r="C2034" s="100" t="str">
        <f>IFERROR(IF(VLOOKUP(B2034,'Job Openings'!$B$5:$I$1005,2,FALSE)=0,"",VLOOKUP(B2034,'Job Openings'!$B$5:$I$1005,2,FALSE)),"")</f>
        <v/>
      </c>
      <c r="D2034" s="100" t="str">
        <f>IFERROR(IF(VLOOKUP(B2034,'Job Openings'!$B$5:$I$1005,3,FALSE)=0,"",VLOOKUP(B2034,'Job Openings'!$B$5:$I$1005,3,FALSE)),"")</f>
        <v/>
      </c>
      <c r="E2034" s="100" t="str">
        <f>IFERROR(IF(VLOOKUP(B2034,'Job Openings'!$B$5:$I$1005,5,FALSE)=0,"",VLOOKUP(B2034,'Job Openings'!$B$5:$I$1005,5,FALSE)),"")</f>
        <v/>
      </c>
      <c r="F2034" s="53"/>
      <c r="G2034" s="53"/>
      <c r="H2034" s="54"/>
      <c r="I2034" s="53"/>
      <c r="J2034" s="53"/>
      <c r="K2034" s="53"/>
      <c r="L2034" s="53"/>
      <c r="M2034" s="53"/>
      <c r="N2034" s="144"/>
      <c r="O2034" s="141"/>
      <c r="P2034" s="53"/>
      <c r="Q2034" s="53"/>
      <c r="R2034" s="53"/>
      <c r="S2034" s="89"/>
    </row>
    <row r="2035" spans="2:19" ht="15" customHeight="1" x14ac:dyDescent="0.2">
      <c r="B2035" s="143"/>
      <c r="C2035" s="100" t="str">
        <f>IFERROR(IF(VLOOKUP(B2035,'Job Openings'!$B$5:$I$1005,2,FALSE)=0,"",VLOOKUP(B2035,'Job Openings'!$B$5:$I$1005,2,FALSE)),"")</f>
        <v/>
      </c>
      <c r="D2035" s="100" t="str">
        <f>IFERROR(IF(VLOOKUP(B2035,'Job Openings'!$B$5:$I$1005,3,FALSE)=0,"",VLOOKUP(B2035,'Job Openings'!$B$5:$I$1005,3,FALSE)),"")</f>
        <v/>
      </c>
      <c r="E2035" s="100" t="str">
        <f>IFERROR(IF(VLOOKUP(B2035,'Job Openings'!$B$5:$I$1005,5,FALSE)=0,"",VLOOKUP(B2035,'Job Openings'!$B$5:$I$1005,5,FALSE)),"")</f>
        <v/>
      </c>
      <c r="F2035" s="53"/>
      <c r="G2035" s="53"/>
      <c r="H2035" s="54"/>
      <c r="I2035" s="53"/>
      <c r="J2035" s="53"/>
      <c r="K2035" s="53"/>
      <c r="L2035" s="53"/>
      <c r="M2035" s="53"/>
      <c r="N2035" s="144"/>
      <c r="O2035" s="141"/>
      <c r="P2035" s="53"/>
      <c r="Q2035" s="53"/>
      <c r="R2035" s="53"/>
      <c r="S2035" s="89"/>
    </row>
    <row r="2036" spans="2:19" ht="15" customHeight="1" x14ac:dyDescent="0.2">
      <c r="B2036" s="143"/>
      <c r="C2036" s="100" t="str">
        <f>IFERROR(IF(VLOOKUP(B2036,'Job Openings'!$B$5:$I$1005,2,FALSE)=0,"",VLOOKUP(B2036,'Job Openings'!$B$5:$I$1005,2,FALSE)),"")</f>
        <v/>
      </c>
      <c r="D2036" s="100" t="str">
        <f>IFERROR(IF(VLOOKUP(B2036,'Job Openings'!$B$5:$I$1005,3,FALSE)=0,"",VLOOKUP(B2036,'Job Openings'!$B$5:$I$1005,3,FALSE)),"")</f>
        <v/>
      </c>
      <c r="E2036" s="100" t="str">
        <f>IFERROR(IF(VLOOKUP(B2036,'Job Openings'!$B$5:$I$1005,5,FALSE)=0,"",VLOOKUP(B2036,'Job Openings'!$B$5:$I$1005,5,FALSE)),"")</f>
        <v/>
      </c>
      <c r="F2036" s="53"/>
      <c r="G2036" s="53"/>
      <c r="H2036" s="54"/>
      <c r="I2036" s="53"/>
      <c r="J2036" s="53"/>
      <c r="K2036" s="53"/>
      <c r="L2036" s="53"/>
      <c r="M2036" s="53"/>
      <c r="N2036" s="144"/>
      <c r="O2036" s="141"/>
      <c r="P2036" s="53"/>
      <c r="Q2036" s="53"/>
      <c r="R2036" s="53"/>
      <c r="S2036" s="89"/>
    </row>
    <row r="2037" spans="2:19" ht="15" customHeight="1" x14ac:dyDescent="0.2">
      <c r="B2037" s="143"/>
      <c r="C2037" s="100" t="str">
        <f>IFERROR(IF(VLOOKUP(B2037,'Job Openings'!$B$5:$I$1005,2,FALSE)=0,"",VLOOKUP(B2037,'Job Openings'!$B$5:$I$1005,2,FALSE)),"")</f>
        <v/>
      </c>
      <c r="D2037" s="100" t="str">
        <f>IFERROR(IF(VLOOKUP(B2037,'Job Openings'!$B$5:$I$1005,3,FALSE)=0,"",VLOOKUP(B2037,'Job Openings'!$B$5:$I$1005,3,FALSE)),"")</f>
        <v/>
      </c>
      <c r="E2037" s="100" t="str">
        <f>IFERROR(IF(VLOOKUP(B2037,'Job Openings'!$B$5:$I$1005,5,FALSE)=0,"",VLOOKUP(B2037,'Job Openings'!$B$5:$I$1005,5,FALSE)),"")</f>
        <v/>
      </c>
      <c r="F2037" s="53"/>
      <c r="G2037" s="53"/>
      <c r="H2037" s="54"/>
      <c r="I2037" s="53"/>
      <c r="J2037" s="53"/>
      <c r="K2037" s="53"/>
      <c r="L2037" s="53"/>
      <c r="M2037" s="53"/>
      <c r="N2037" s="144"/>
      <c r="O2037" s="141"/>
      <c r="P2037" s="53"/>
      <c r="Q2037" s="53"/>
      <c r="R2037" s="53"/>
      <c r="S2037" s="89"/>
    </row>
    <row r="2038" spans="2:19" ht="15" customHeight="1" x14ac:dyDescent="0.2">
      <c r="B2038" s="143"/>
      <c r="C2038" s="100" t="str">
        <f>IFERROR(IF(VLOOKUP(B2038,'Job Openings'!$B$5:$I$1005,2,FALSE)=0,"",VLOOKUP(B2038,'Job Openings'!$B$5:$I$1005,2,FALSE)),"")</f>
        <v/>
      </c>
      <c r="D2038" s="100" t="str">
        <f>IFERROR(IF(VLOOKUP(B2038,'Job Openings'!$B$5:$I$1005,3,FALSE)=0,"",VLOOKUP(B2038,'Job Openings'!$B$5:$I$1005,3,FALSE)),"")</f>
        <v/>
      </c>
      <c r="E2038" s="100" t="str">
        <f>IFERROR(IF(VLOOKUP(B2038,'Job Openings'!$B$5:$I$1005,5,FALSE)=0,"",VLOOKUP(B2038,'Job Openings'!$B$5:$I$1005,5,FALSE)),"")</f>
        <v/>
      </c>
      <c r="F2038" s="53"/>
      <c r="G2038" s="53"/>
      <c r="H2038" s="54"/>
      <c r="I2038" s="53"/>
      <c r="J2038" s="53"/>
      <c r="K2038" s="53"/>
      <c r="L2038" s="53"/>
      <c r="M2038" s="53"/>
      <c r="N2038" s="144"/>
      <c r="O2038" s="141"/>
      <c r="P2038" s="53"/>
      <c r="Q2038" s="53"/>
      <c r="R2038" s="53"/>
      <c r="S2038" s="89"/>
    </row>
    <row r="2039" spans="2:19" ht="15" customHeight="1" x14ac:dyDescent="0.2">
      <c r="B2039" s="143"/>
      <c r="C2039" s="100" t="str">
        <f>IFERROR(IF(VLOOKUP(B2039,'Job Openings'!$B$5:$I$1005,2,FALSE)=0,"",VLOOKUP(B2039,'Job Openings'!$B$5:$I$1005,2,FALSE)),"")</f>
        <v/>
      </c>
      <c r="D2039" s="100" t="str">
        <f>IFERROR(IF(VLOOKUP(B2039,'Job Openings'!$B$5:$I$1005,3,FALSE)=0,"",VLOOKUP(B2039,'Job Openings'!$B$5:$I$1005,3,FALSE)),"")</f>
        <v/>
      </c>
      <c r="E2039" s="100" t="str">
        <f>IFERROR(IF(VLOOKUP(B2039,'Job Openings'!$B$5:$I$1005,5,FALSE)=0,"",VLOOKUP(B2039,'Job Openings'!$B$5:$I$1005,5,FALSE)),"")</f>
        <v/>
      </c>
      <c r="F2039" s="53"/>
      <c r="G2039" s="53"/>
      <c r="H2039" s="54"/>
      <c r="I2039" s="53"/>
      <c r="J2039" s="53"/>
      <c r="K2039" s="53"/>
      <c r="L2039" s="53"/>
      <c r="M2039" s="53"/>
      <c r="N2039" s="144"/>
      <c r="O2039" s="141"/>
      <c r="P2039" s="53"/>
      <c r="Q2039" s="53"/>
      <c r="R2039" s="53"/>
      <c r="S2039" s="89"/>
    </row>
    <row r="2040" spans="2:19" ht="15" customHeight="1" x14ac:dyDescent="0.2">
      <c r="B2040" s="143"/>
      <c r="C2040" s="100" t="str">
        <f>IFERROR(IF(VLOOKUP(B2040,'Job Openings'!$B$5:$I$1005,2,FALSE)=0,"",VLOOKUP(B2040,'Job Openings'!$B$5:$I$1005,2,FALSE)),"")</f>
        <v/>
      </c>
      <c r="D2040" s="100" t="str">
        <f>IFERROR(IF(VLOOKUP(B2040,'Job Openings'!$B$5:$I$1005,3,FALSE)=0,"",VLOOKUP(B2040,'Job Openings'!$B$5:$I$1005,3,FALSE)),"")</f>
        <v/>
      </c>
      <c r="E2040" s="100" t="str">
        <f>IFERROR(IF(VLOOKUP(B2040,'Job Openings'!$B$5:$I$1005,5,FALSE)=0,"",VLOOKUP(B2040,'Job Openings'!$B$5:$I$1005,5,FALSE)),"")</f>
        <v/>
      </c>
      <c r="F2040" s="53"/>
      <c r="G2040" s="53"/>
      <c r="H2040" s="54"/>
      <c r="I2040" s="53"/>
      <c r="J2040" s="53"/>
      <c r="K2040" s="53"/>
      <c r="L2040" s="53"/>
      <c r="M2040" s="53"/>
      <c r="N2040" s="144"/>
      <c r="O2040" s="141"/>
      <c r="P2040" s="53"/>
      <c r="Q2040" s="53"/>
      <c r="R2040" s="53"/>
      <c r="S2040" s="89"/>
    </row>
    <row r="2041" spans="2:19" ht="15" customHeight="1" x14ac:dyDescent="0.2">
      <c r="B2041" s="143"/>
      <c r="C2041" s="100" t="str">
        <f>IFERROR(IF(VLOOKUP(B2041,'Job Openings'!$B$5:$I$1005,2,FALSE)=0,"",VLOOKUP(B2041,'Job Openings'!$B$5:$I$1005,2,FALSE)),"")</f>
        <v/>
      </c>
      <c r="D2041" s="100" t="str">
        <f>IFERROR(IF(VLOOKUP(B2041,'Job Openings'!$B$5:$I$1005,3,FALSE)=0,"",VLOOKUP(B2041,'Job Openings'!$B$5:$I$1005,3,FALSE)),"")</f>
        <v/>
      </c>
      <c r="E2041" s="100" t="str">
        <f>IFERROR(IF(VLOOKUP(B2041,'Job Openings'!$B$5:$I$1005,5,FALSE)=0,"",VLOOKUP(B2041,'Job Openings'!$B$5:$I$1005,5,FALSE)),"")</f>
        <v/>
      </c>
      <c r="F2041" s="53"/>
      <c r="G2041" s="53"/>
      <c r="H2041" s="54"/>
      <c r="I2041" s="53"/>
      <c r="J2041" s="53"/>
      <c r="K2041" s="53"/>
      <c r="L2041" s="53"/>
      <c r="M2041" s="53"/>
      <c r="N2041" s="144"/>
      <c r="O2041" s="141"/>
      <c r="P2041" s="53"/>
      <c r="Q2041" s="53"/>
      <c r="R2041" s="53"/>
      <c r="S2041" s="89"/>
    </row>
    <row r="2042" spans="2:19" ht="15" customHeight="1" x14ac:dyDescent="0.2">
      <c r="B2042" s="143"/>
      <c r="C2042" s="100" t="str">
        <f>IFERROR(IF(VLOOKUP(B2042,'Job Openings'!$B$5:$I$1005,2,FALSE)=0,"",VLOOKUP(B2042,'Job Openings'!$B$5:$I$1005,2,FALSE)),"")</f>
        <v/>
      </c>
      <c r="D2042" s="100" t="str">
        <f>IFERROR(IF(VLOOKUP(B2042,'Job Openings'!$B$5:$I$1005,3,FALSE)=0,"",VLOOKUP(B2042,'Job Openings'!$B$5:$I$1005,3,FALSE)),"")</f>
        <v/>
      </c>
      <c r="E2042" s="100" t="str">
        <f>IFERROR(IF(VLOOKUP(B2042,'Job Openings'!$B$5:$I$1005,5,FALSE)=0,"",VLOOKUP(B2042,'Job Openings'!$B$5:$I$1005,5,FALSE)),"")</f>
        <v/>
      </c>
      <c r="F2042" s="53"/>
      <c r="G2042" s="53"/>
      <c r="H2042" s="54"/>
      <c r="I2042" s="53"/>
      <c r="J2042" s="53"/>
      <c r="K2042" s="53"/>
      <c r="L2042" s="53"/>
      <c r="M2042" s="53"/>
      <c r="N2042" s="144"/>
      <c r="O2042" s="141"/>
      <c r="P2042" s="53"/>
      <c r="Q2042" s="53"/>
      <c r="R2042" s="53"/>
      <c r="S2042" s="89"/>
    </row>
    <row r="2043" spans="2:19" ht="15" customHeight="1" x14ac:dyDescent="0.2">
      <c r="B2043" s="143"/>
      <c r="C2043" s="100" t="str">
        <f>IFERROR(IF(VLOOKUP(B2043,'Job Openings'!$B$5:$I$1005,2,FALSE)=0,"",VLOOKUP(B2043,'Job Openings'!$B$5:$I$1005,2,FALSE)),"")</f>
        <v/>
      </c>
      <c r="D2043" s="100" t="str">
        <f>IFERROR(IF(VLOOKUP(B2043,'Job Openings'!$B$5:$I$1005,3,FALSE)=0,"",VLOOKUP(B2043,'Job Openings'!$B$5:$I$1005,3,FALSE)),"")</f>
        <v/>
      </c>
      <c r="E2043" s="100" t="str">
        <f>IFERROR(IF(VLOOKUP(B2043,'Job Openings'!$B$5:$I$1005,5,FALSE)=0,"",VLOOKUP(B2043,'Job Openings'!$B$5:$I$1005,5,FALSE)),"")</f>
        <v/>
      </c>
      <c r="F2043" s="53"/>
      <c r="G2043" s="53"/>
      <c r="H2043" s="54"/>
      <c r="I2043" s="53"/>
      <c r="J2043" s="53"/>
      <c r="K2043" s="53"/>
      <c r="L2043" s="53"/>
      <c r="M2043" s="53"/>
      <c r="N2043" s="144"/>
      <c r="O2043" s="141"/>
      <c r="P2043" s="53"/>
      <c r="Q2043" s="53"/>
      <c r="R2043" s="53"/>
      <c r="S2043" s="89"/>
    </row>
    <row r="2044" spans="2:19" ht="15" customHeight="1" x14ac:dyDescent="0.2">
      <c r="B2044" s="143"/>
      <c r="C2044" s="100" t="str">
        <f>IFERROR(IF(VLOOKUP(B2044,'Job Openings'!$B$5:$I$1005,2,FALSE)=0,"",VLOOKUP(B2044,'Job Openings'!$B$5:$I$1005,2,FALSE)),"")</f>
        <v/>
      </c>
      <c r="D2044" s="100" t="str">
        <f>IFERROR(IF(VLOOKUP(B2044,'Job Openings'!$B$5:$I$1005,3,FALSE)=0,"",VLOOKUP(B2044,'Job Openings'!$B$5:$I$1005,3,FALSE)),"")</f>
        <v/>
      </c>
      <c r="E2044" s="100" t="str">
        <f>IFERROR(IF(VLOOKUP(B2044,'Job Openings'!$B$5:$I$1005,5,FALSE)=0,"",VLOOKUP(B2044,'Job Openings'!$B$5:$I$1005,5,FALSE)),"")</f>
        <v/>
      </c>
      <c r="F2044" s="53"/>
      <c r="G2044" s="53"/>
      <c r="H2044" s="54"/>
      <c r="I2044" s="53"/>
      <c r="J2044" s="53"/>
      <c r="K2044" s="53"/>
      <c r="L2044" s="53"/>
      <c r="M2044" s="53"/>
      <c r="N2044" s="144"/>
      <c r="O2044" s="141"/>
      <c r="P2044" s="53"/>
      <c r="Q2044" s="53"/>
      <c r="R2044" s="53"/>
      <c r="S2044" s="89"/>
    </row>
    <row r="2045" spans="2:19" ht="15" customHeight="1" x14ac:dyDescent="0.2">
      <c r="B2045" s="143"/>
      <c r="C2045" s="100" t="str">
        <f>IFERROR(IF(VLOOKUP(B2045,'Job Openings'!$B$5:$I$1005,2,FALSE)=0,"",VLOOKUP(B2045,'Job Openings'!$B$5:$I$1005,2,FALSE)),"")</f>
        <v/>
      </c>
      <c r="D2045" s="100" t="str">
        <f>IFERROR(IF(VLOOKUP(B2045,'Job Openings'!$B$5:$I$1005,3,FALSE)=0,"",VLOOKUP(B2045,'Job Openings'!$B$5:$I$1005,3,FALSE)),"")</f>
        <v/>
      </c>
      <c r="E2045" s="100" t="str">
        <f>IFERROR(IF(VLOOKUP(B2045,'Job Openings'!$B$5:$I$1005,5,FALSE)=0,"",VLOOKUP(B2045,'Job Openings'!$B$5:$I$1005,5,FALSE)),"")</f>
        <v/>
      </c>
      <c r="F2045" s="53"/>
      <c r="G2045" s="53"/>
      <c r="H2045" s="54"/>
      <c r="I2045" s="53"/>
      <c r="J2045" s="53"/>
      <c r="K2045" s="53"/>
      <c r="L2045" s="53"/>
      <c r="M2045" s="53"/>
      <c r="N2045" s="144"/>
      <c r="O2045" s="141"/>
      <c r="P2045" s="53"/>
      <c r="Q2045" s="53"/>
      <c r="R2045" s="53"/>
      <c r="S2045" s="89"/>
    </row>
    <row r="2046" spans="2:19" ht="15" customHeight="1" x14ac:dyDescent="0.2">
      <c r="B2046" s="143"/>
      <c r="C2046" s="100" t="str">
        <f>IFERROR(IF(VLOOKUP(B2046,'Job Openings'!$B$5:$I$1005,2,FALSE)=0,"",VLOOKUP(B2046,'Job Openings'!$B$5:$I$1005,2,FALSE)),"")</f>
        <v/>
      </c>
      <c r="D2046" s="100" t="str">
        <f>IFERROR(IF(VLOOKUP(B2046,'Job Openings'!$B$5:$I$1005,3,FALSE)=0,"",VLOOKUP(B2046,'Job Openings'!$B$5:$I$1005,3,FALSE)),"")</f>
        <v/>
      </c>
      <c r="E2046" s="100" t="str">
        <f>IFERROR(IF(VLOOKUP(B2046,'Job Openings'!$B$5:$I$1005,5,FALSE)=0,"",VLOOKUP(B2046,'Job Openings'!$B$5:$I$1005,5,FALSE)),"")</f>
        <v/>
      </c>
      <c r="F2046" s="53"/>
      <c r="G2046" s="53"/>
      <c r="H2046" s="54"/>
      <c r="I2046" s="53"/>
      <c r="J2046" s="53"/>
      <c r="K2046" s="53"/>
      <c r="L2046" s="53"/>
      <c r="M2046" s="53"/>
      <c r="N2046" s="144"/>
      <c r="O2046" s="141"/>
      <c r="P2046" s="53"/>
      <c r="Q2046" s="53"/>
      <c r="R2046" s="53"/>
      <c r="S2046" s="89"/>
    </row>
    <row r="2047" spans="2:19" ht="15" customHeight="1" x14ac:dyDescent="0.2">
      <c r="B2047" s="143"/>
      <c r="C2047" s="100" t="str">
        <f>IFERROR(IF(VLOOKUP(B2047,'Job Openings'!$B$5:$I$1005,2,FALSE)=0,"",VLOOKUP(B2047,'Job Openings'!$B$5:$I$1005,2,FALSE)),"")</f>
        <v/>
      </c>
      <c r="D2047" s="100" t="str">
        <f>IFERROR(IF(VLOOKUP(B2047,'Job Openings'!$B$5:$I$1005,3,FALSE)=0,"",VLOOKUP(B2047,'Job Openings'!$B$5:$I$1005,3,FALSE)),"")</f>
        <v/>
      </c>
      <c r="E2047" s="100" t="str">
        <f>IFERROR(IF(VLOOKUP(B2047,'Job Openings'!$B$5:$I$1005,5,FALSE)=0,"",VLOOKUP(B2047,'Job Openings'!$B$5:$I$1005,5,FALSE)),"")</f>
        <v/>
      </c>
      <c r="F2047" s="53"/>
      <c r="G2047" s="53"/>
      <c r="H2047" s="54"/>
      <c r="I2047" s="53"/>
      <c r="J2047" s="53"/>
      <c r="K2047" s="53"/>
      <c r="L2047" s="53"/>
      <c r="M2047" s="53"/>
      <c r="N2047" s="144"/>
      <c r="O2047" s="141"/>
      <c r="P2047" s="53"/>
      <c r="Q2047" s="53"/>
      <c r="R2047" s="53"/>
      <c r="S2047" s="89"/>
    </row>
    <row r="2048" spans="2:19" ht="15" customHeight="1" x14ac:dyDescent="0.2">
      <c r="B2048" s="143"/>
      <c r="C2048" s="100" t="str">
        <f>IFERROR(IF(VLOOKUP(B2048,'Job Openings'!$B$5:$I$1005,2,FALSE)=0,"",VLOOKUP(B2048,'Job Openings'!$B$5:$I$1005,2,FALSE)),"")</f>
        <v/>
      </c>
      <c r="D2048" s="100" t="str">
        <f>IFERROR(IF(VLOOKUP(B2048,'Job Openings'!$B$5:$I$1005,3,FALSE)=0,"",VLOOKUP(B2048,'Job Openings'!$B$5:$I$1005,3,FALSE)),"")</f>
        <v/>
      </c>
      <c r="E2048" s="100" t="str">
        <f>IFERROR(IF(VLOOKUP(B2048,'Job Openings'!$B$5:$I$1005,5,FALSE)=0,"",VLOOKUP(B2048,'Job Openings'!$B$5:$I$1005,5,FALSE)),"")</f>
        <v/>
      </c>
      <c r="F2048" s="53"/>
      <c r="G2048" s="53"/>
      <c r="H2048" s="54"/>
      <c r="I2048" s="53"/>
      <c r="J2048" s="53"/>
      <c r="K2048" s="53"/>
      <c r="L2048" s="53"/>
      <c r="M2048" s="53"/>
      <c r="N2048" s="144"/>
      <c r="O2048" s="141"/>
      <c r="P2048" s="53"/>
      <c r="Q2048" s="53"/>
      <c r="R2048" s="53"/>
      <c r="S2048" s="89"/>
    </row>
    <row r="2049" spans="2:19" ht="15" customHeight="1" x14ac:dyDescent="0.2">
      <c r="B2049" s="143"/>
      <c r="C2049" s="100" t="str">
        <f>IFERROR(IF(VLOOKUP(B2049,'Job Openings'!$B$5:$I$1005,2,FALSE)=0,"",VLOOKUP(B2049,'Job Openings'!$B$5:$I$1005,2,FALSE)),"")</f>
        <v/>
      </c>
      <c r="D2049" s="100" t="str">
        <f>IFERROR(IF(VLOOKUP(B2049,'Job Openings'!$B$5:$I$1005,3,FALSE)=0,"",VLOOKUP(B2049,'Job Openings'!$B$5:$I$1005,3,FALSE)),"")</f>
        <v/>
      </c>
      <c r="E2049" s="100" t="str">
        <f>IFERROR(IF(VLOOKUP(B2049,'Job Openings'!$B$5:$I$1005,5,FALSE)=0,"",VLOOKUP(B2049,'Job Openings'!$B$5:$I$1005,5,FALSE)),"")</f>
        <v/>
      </c>
      <c r="F2049" s="53"/>
      <c r="G2049" s="53"/>
      <c r="H2049" s="54"/>
      <c r="I2049" s="53"/>
      <c r="J2049" s="53"/>
      <c r="K2049" s="53"/>
      <c r="L2049" s="53"/>
      <c r="M2049" s="53"/>
      <c r="N2049" s="144"/>
      <c r="O2049" s="141"/>
      <c r="P2049" s="53"/>
      <c r="Q2049" s="53"/>
      <c r="R2049" s="53"/>
      <c r="S2049" s="89"/>
    </row>
    <row r="2050" spans="2:19" ht="15" customHeight="1" x14ac:dyDescent="0.2">
      <c r="B2050" s="143"/>
      <c r="C2050" s="100" t="str">
        <f>IFERROR(IF(VLOOKUP(B2050,'Job Openings'!$B$5:$I$1005,2,FALSE)=0,"",VLOOKUP(B2050,'Job Openings'!$B$5:$I$1005,2,FALSE)),"")</f>
        <v/>
      </c>
      <c r="D2050" s="100" t="str">
        <f>IFERROR(IF(VLOOKUP(B2050,'Job Openings'!$B$5:$I$1005,3,FALSE)=0,"",VLOOKUP(B2050,'Job Openings'!$B$5:$I$1005,3,FALSE)),"")</f>
        <v/>
      </c>
      <c r="E2050" s="100" t="str">
        <f>IFERROR(IF(VLOOKUP(B2050,'Job Openings'!$B$5:$I$1005,5,FALSE)=0,"",VLOOKUP(B2050,'Job Openings'!$B$5:$I$1005,5,FALSE)),"")</f>
        <v/>
      </c>
      <c r="F2050" s="53"/>
      <c r="G2050" s="53"/>
      <c r="H2050" s="54"/>
      <c r="I2050" s="53"/>
      <c r="J2050" s="53"/>
      <c r="K2050" s="53"/>
      <c r="L2050" s="53"/>
      <c r="M2050" s="53"/>
      <c r="N2050" s="144"/>
      <c r="O2050" s="141"/>
      <c r="P2050" s="53"/>
      <c r="Q2050" s="53"/>
      <c r="R2050" s="53"/>
      <c r="S2050" s="89"/>
    </row>
    <row r="2051" spans="2:19" ht="15" customHeight="1" x14ac:dyDescent="0.2">
      <c r="B2051" s="143"/>
      <c r="C2051" s="100" t="str">
        <f>IFERROR(IF(VLOOKUP(B2051,'Job Openings'!$B$5:$I$1005,2,FALSE)=0,"",VLOOKUP(B2051,'Job Openings'!$B$5:$I$1005,2,FALSE)),"")</f>
        <v/>
      </c>
      <c r="D2051" s="100" t="str">
        <f>IFERROR(IF(VLOOKUP(B2051,'Job Openings'!$B$5:$I$1005,3,FALSE)=0,"",VLOOKUP(B2051,'Job Openings'!$B$5:$I$1005,3,FALSE)),"")</f>
        <v/>
      </c>
      <c r="E2051" s="100" t="str">
        <f>IFERROR(IF(VLOOKUP(B2051,'Job Openings'!$B$5:$I$1005,5,FALSE)=0,"",VLOOKUP(B2051,'Job Openings'!$B$5:$I$1005,5,FALSE)),"")</f>
        <v/>
      </c>
      <c r="F2051" s="53"/>
      <c r="G2051" s="53"/>
      <c r="H2051" s="54"/>
      <c r="I2051" s="53"/>
      <c r="J2051" s="53"/>
      <c r="K2051" s="53"/>
      <c r="L2051" s="53"/>
      <c r="M2051" s="53"/>
      <c r="N2051" s="144"/>
      <c r="O2051" s="141"/>
      <c r="P2051" s="53"/>
      <c r="Q2051" s="53"/>
      <c r="R2051" s="53"/>
      <c r="S2051" s="89"/>
    </row>
    <row r="2052" spans="2:19" ht="15" customHeight="1" x14ac:dyDescent="0.2">
      <c r="B2052" s="143"/>
      <c r="C2052" s="100" t="str">
        <f>IFERROR(IF(VLOOKUP(B2052,'Job Openings'!$B$5:$I$1005,2,FALSE)=0,"",VLOOKUP(B2052,'Job Openings'!$B$5:$I$1005,2,FALSE)),"")</f>
        <v/>
      </c>
      <c r="D2052" s="100" t="str">
        <f>IFERROR(IF(VLOOKUP(B2052,'Job Openings'!$B$5:$I$1005,3,FALSE)=0,"",VLOOKUP(B2052,'Job Openings'!$B$5:$I$1005,3,FALSE)),"")</f>
        <v/>
      </c>
      <c r="E2052" s="100" t="str">
        <f>IFERROR(IF(VLOOKUP(B2052,'Job Openings'!$B$5:$I$1005,5,FALSE)=0,"",VLOOKUP(B2052,'Job Openings'!$B$5:$I$1005,5,FALSE)),"")</f>
        <v/>
      </c>
      <c r="F2052" s="53"/>
      <c r="G2052" s="53"/>
      <c r="H2052" s="54"/>
      <c r="I2052" s="53"/>
      <c r="J2052" s="53"/>
      <c r="K2052" s="53"/>
      <c r="L2052" s="53"/>
      <c r="M2052" s="53"/>
      <c r="N2052" s="144"/>
      <c r="O2052" s="141"/>
      <c r="P2052" s="53"/>
      <c r="Q2052" s="53"/>
      <c r="R2052" s="53"/>
      <c r="S2052" s="89"/>
    </row>
    <row r="2053" spans="2:19" ht="15" customHeight="1" x14ac:dyDescent="0.2">
      <c r="B2053" s="143"/>
      <c r="C2053" s="100" t="str">
        <f>IFERROR(IF(VLOOKUP(B2053,'Job Openings'!$B$5:$I$1005,2,FALSE)=0,"",VLOOKUP(B2053,'Job Openings'!$B$5:$I$1005,2,FALSE)),"")</f>
        <v/>
      </c>
      <c r="D2053" s="100" t="str">
        <f>IFERROR(IF(VLOOKUP(B2053,'Job Openings'!$B$5:$I$1005,3,FALSE)=0,"",VLOOKUP(B2053,'Job Openings'!$B$5:$I$1005,3,FALSE)),"")</f>
        <v/>
      </c>
      <c r="E2053" s="100" t="str">
        <f>IFERROR(IF(VLOOKUP(B2053,'Job Openings'!$B$5:$I$1005,5,FALSE)=0,"",VLOOKUP(B2053,'Job Openings'!$B$5:$I$1005,5,FALSE)),"")</f>
        <v/>
      </c>
      <c r="F2053" s="53"/>
      <c r="G2053" s="53"/>
      <c r="H2053" s="54"/>
      <c r="I2053" s="53"/>
      <c r="J2053" s="53"/>
      <c r="K2053" s="53"/>
      <c r="L2053" s="53"/>
      <c r="M2053" s="53"/>
      <c r="N2053" s="144"/>
      <c r="O2053" s="141"/>
      <c r="P2053" s="53"/>
      <c r="Q2053" s="53"/>
      <c r="R2053" s="53"/>
      <c r="S2053" s="89"/>
    </row>
    <row r="2054" spans="2:19" ht="15" customHeight="1" x14ac:dyDescent="0.2">
      <c r="B2054" s="143"/>
      <c r="C2054" s="100" t="str">
        <f>IFERROR(IF(VLOOKUP(B2054,'Job Openings'!$B$5:$I$1005,2,FALSE)=0,"",VLOOKUP(B2054,'Job Openings'!$B$5:$I$1005,2,FALSE)),"")</f>
        <v/>
      </c>
      <c r="D2054" s="100" t="str">
        <f>IFERROR(IF(VLOOKUP(B2054,'Job Openings'!$B$5:$I$1005,3,FALSE)=0,"",VLOOKUP(B2054,'Job Openings'!$B$5:$I$1005,3,FALSE)),"")</f>
        <v/>
      </c>
      <c r="E2054" s="100" t="str">
        <f>IFERROR(IF(VLOOKUP(B2054,'Job Openings'!$B$5:$I$1005,5,FALSE)=0,"",VLOOKUP(B2054,'Job Openings'!$B$5:$I$1005,5,FALSE)),"")</f>
        <v/>
      </c>
      <c r="F2054" s="53"/>
      <c r="G2054" s="53"/>
      <c r="H2054" s="54"/>
      <c r="I2054" s="53"/>
      <c r="J2054" s="53"/>
      <c r="K2054" s="53"/>
      <c r="L2054" s="53"/>
      <c r="M2054" s="53"/>
      <c r="N2054" s="144"/>
      <c r="O2054" s="141"/>
      <c r="P2054" s="53"/>
      <c r="Q2054" s="53"/>
      <c r="R2054" s="53"/>
      <c r="S2054" s="89"/>
    </row>
    <row r="2055" spans="2:19" ht="15" customHeight="1" x14ac:dyDescent="0.2">
      <c r="B2055" s="143"/>
      <c r="C2055" s="100" t="str">
        <f>IFERROR(IF(VLOOKUP(B2055,'Job Openings'!$B$5:$I$1005,2,FALSE)=0,"",VLOOKUP(B2055,'Job Openings'!$B$5:$I$1005,2,FALSE)),"")</f>
        <v/>
      </c>
      <c r="D2055" s="100" t="str">
        <f>IFERROR(IF(VLOOKUP(B2055,'Job Openings'!$B$5:$I$1005,3,FALSE)=0,"",VLOOKUP(B2055,'Job Openings'!$B$5:$I$1005,3,FALSE)),"")</f>
        <v/>
      </c>
      <c r="E2055" s="100" t="str">
        <f>IFERROR(IF(VLOOKUP(B2055,'Job Openings'!$B$5:$I$1005,5,FALSE)=0,"",VLOOKUP(B2055,'Job Openings'!$B$5:$I$1005,5,FALSE)),"")</f>
        <v/>
      </c>
      <c r="F2055" s="53"/>
      <c r="G2055" s="53"/>
      <c r="H2055" s="54"/>
      <c r="I2055" s="53"/>
      <c r="J2055" s="53"/>
      <c r="K2055" s="53"/>
      <c r="L2055" s="53"/>
      <c r="M2055" s="53"/>
      <c r="N2055" s="144"/>
      <c r="O2055" s="141"/>
      <c r="P2055" s="53"/>
      <c r="Q2055" s="53"/>
      <c r="R2055" s="53"/>
      <c r="S2055" s="89"/>
    </row>
    <row r="2056" spans="2:19" ht="15" customHeight="1" x14ac:dyDescent="0.2">
      <c r="B2056" s="143"/>
      <c r="C2056" s="100" t="str">
        <f>IFERROR(IF(VLOOKUP(B2056,'Job Openings'!$B$5:$I$1005,2,FALSE)=0,"",VLOOKUP(B2056,'Job Openings'!$B$5:$I$1005,2,FALSE)),"")</f>
        <v/>
      </c>
      <c r="D2056" s="100" t="str">
        <f>IFERROR(IF(VLOOKUP(B2056,'Job Openings'!$B$5:$I$1005,3,FALSE)=0,"",VLOOKUP(B2056,'Job Openings'!$B$5:$I$1005,3,FALSE)),"")</f>
        <v/>
      </c>
      <c r="E2056" s="100" t="str">
        <f>IFERROR(IF(VLOOKUP(B2056,'Job Openings'!$B$5:$I$1005,5,FALSE)=0,"",VLOOKUP(B2056,'Job Openings'!$B$5:$I$1005,5,FALSE)),"")</f>
        <v/>
      </c>
      <c r="F2056" s="53"/>
      <c r="G2056" s="53"/>
      <c r="H2056" s="54"/>
      <c r="I2056" s="53"/>
      <c r="J2056" s="53"/>
      <c r="K2056" s="53"/>
      <c r="L2056" s="53"/>
      <c r="M2056" s="53"/>
      <c r="N2056" s="144"/>
      <c r="O2056" s="141"/>
      <c r="P2056" s="53"/>
      <c r="Q2056" s="53"/>
      <c r="R2056" s="53"/>
      <c r="S2056" s="89"/>
    </row>
    <row r="2057" spans="2:19" ht="15" customHeight="1" x14ac:dyDescent="0.2">
      <c r="B2057" s="143"/>
      <c r="C2057" s="100" t="str">
        <f>IFERROR(IF(VLOOKUP(B2057,'Job Openings'!$B$5:$I$1005,2,FALSE)=0,"",VLOOKUP(B2057,'Job Openings'!$B$5:$I$1005,2,FALSE)),"")</f>
        <v/>
      </c>
      <c r="D2057" s="100" t="str">
        <f>IFERROR(IF(VLOOKUP(B2057,'Job Openings'!$B$5:$I$1005,3,FALSE)=0,"",VLOOKUP(B2057,'Job Openings'!$B$5:$I$1005,3,FALSE)),"")</f>
        <v/>
      </c>
      <c r="E2057" s="100" t="str">
        <f>IFERROR(IF(VLOOKUP(B2057,'Job Openings'!$B$5:$I$1005,5,FALSE)=0,"",VLOOKUP(B2057,'Job Openings'!$B$5:$I$1005,5,FALSE)),"")</f>
        <v/>
      </c>
      <c r="F2057" s="53"/>
      <c r="G2057" s="53"/>
      <c r="H2057" s="54"/>
      <c r="I2057" s="53"/>
      <c r="J2057" s="53"/>
      <c r="K2057" s="53"/>
      <c r="L2057" s="53"/>
      <c r="M2057" s="53"/>
      <c r="N2057" s="144"/>
      <c r="O2057" s="141"/>
      <c r="P2057" s="53"/>
      <c r="Q2057" s="53"/>
      <c r="R2057" s="53"/>
      <c r="S2057" s="89"/>
    </row>
    <row r="2058" spans="2:19" ht="15" customHeight="1" x14ac:dyDescent="0.2">
      <c r="B2058" s="143"/>
      <c r="C2058" s="100" t="str">
        <f>IFERROR(IF(VLOOKUP(B2058,'Job Openings'!$B$5:$I$1005,2,FALSE)=0,"",VLOOKUP(B2058,'Job Openings'!$B$5:$I$1005,2,FALSE)),"")</f>
        <v/>
      </c>
      <c r="D2058" s="100" t="str">
        <f>IFERROR(IF(VLOOKUP(B2058,'Job Openings'!$B$5:$I$1005,3,FALSE)=0,"",VLOOKUP(B2058,'Job Openings'!$B$5:$I$1005,3,FALSE)),"")</f>
        <v/>
      </c>
      <c r="E2058" s="100" t="str">
        <f>IFERROR(IF(VLOOKUP(B2058,'Job Openings'!$B$5:$I$1005,5,FALSE)=0,"",VLOOKUP(B2058,'Job Openings'!$B$5:$I$1005,5,FALSE)),"")</f>
        <v/>
      </c>
      <c r="F2058" s="53"/>
      <c r="G2058" s="53"/>
      <c r="H2058" s="54"/>
      <c r="I2058" s="53"/>
      <c r="J2058" s="53"/>
      <c r="K2058" s="53"/>
      <c r="L2058" s="53"/>
      <c r="M2058" s="53"/>
      <c r="N2058" s="144"/>
      <c r="O2058" s="141"/>
      <c r="P2058" s="53"/>
      <c r="Q2058" s="53"/>
      <c r="R2058" s="53"/>
      <c r="S2058" s="89"/>
    </row>
    <row r="2059" spans="2:19" ht="15" customHeight="1" x14ac:dyDescent="0.2">
      <c r="B2059" s="143"/>
      <c r="C2059" s="100" t="str">
        <f>IFERROR(IF(VLOOKUP(B2059,'Job Openings'!$B$5:$I$1005,2,FALSE)=0,"",VLOOKUP(B2059,'Job Openings'!$B$5:$I$1005,2,FALSE)),"")</f>
        <v/>
      </c>
      <c r="D2059" s="100" t="str">
        <f>IFERROR(IF(VLOOKUP(B2059,'Job Openings'!$B$5:$I$1005,3,FALSE)=0,"",VLOOKUP(B2059,'Job Openings'!$B$5:$I$1005,3,FALSE)),"")</f>
        <v/>
      </c>
      <c r="E2059" s="100" t="str">
        <f>IFERROR(IF(VLOOKUP(B2059,'Job Openings'!$B$5:$I$1005,5,FALSE)=0,"",VLOOKUP(B2059,'Job Openings'!$B$5:$I$1005,5,FALSE)),"")</f>
        <v/>
      </c>
      <c r="F2059" s="53"/>
      <c r="G2059" s="53"/>
      <c r="H2059" s="54"/>
      <c r="I2059" s="53"/>
      <c r="J2059" s="53"/>
      <c r="K2059" s="53"/>
      <c r="L2059" s="53"/>
      <c r="M2059" s="53"/>
      <c r="N2059" s="144"/>
      <c r="O2059" s="141"/>
      <c r="P2059" s="53"/>
      <c r="Q2059" s="53"/>
      <c r="R2059" s="53"/>
      <c r="S2059" s="89"/>
    </row>
    <row r="2060" spans="2:19" ht="15" customHeight="1" x14ac:dyDescent="0.2">
      <c r="B2060" s="143"/>
      <c r="C2060" s="100" t="str">
        <f>IFERROR(IF(VLOOKUP(B2060,'Job Openings'!$B$5:$I$1005,2,FALSE)=0,"",VLOOKUP(B2060,'Job Openings'!$B$5:$I$1005,2,FALSE)),"")</f>
        <v/>
      </c>
      <c r="D2060" s="100" t="str">
        <f>IFERROR(IF(VLOOKUP(B2060,'Job Openings'!$B$5:$I$1005,3,FALSE)=0,"",VLOOKUP(B2060,'Job Openings'!$B$5:$I$1005,3,FALSE)),"")</f>
        <v/>
      </c>
      <c r="E2060" s="100" t="str">
        <f>IFERROR(IF(VLOOKUP(B2060,'Job Openings'!$B$5:$I$1005,5,FALSE)=0,"",VLOOKUP(B2060,'Job Openings'!$B$5:$I$1005,5,FALSE)),"")</f>
        <v/>
      </c>
      <c r="F2060" s="53"/>
      <c r="G2060" s="53"/>
      <c r="H2060" s="54"/>
      <c r="I2060" s="53"/>
      <c r="J2060" s="53"/>
      <c r="K2060" s="53"/>
      <c r="L2060" s="53"/>
      <c r="M2060" s="53"/>
      <c r="N2060" s="144"/>
      <c r="O2060" s="141"/>
      <c r="P2060" s="53"/>
      <c r="Q2060" s="53"/>
      <c r="R2060" s="53"/>
      <c r="S2060" s="89"/>
    </row>
    <row r="2061" spans="2:19" ht="15" customHeight="1" x14ac:dyDescent="0.2">
      <c r="B2061" s="143"/>
      <c r="C2061" s="100" t="str">
        <f>IFERROR(IF(VLOOKUP(B2061,'Job Openings'!$B$5:$I$1005,2,FALSE)=0,"",VLOOKUP(B2061,'Job Openings'!$B$5:$I$1005,2,FALSE)),"")</f>
        <v/>
      </c>
      <c r="D2061" s="100" t="str">
        <f>IFERROR(IF(VLOOKUP(B2061,'Job Openings'!$B$5:$I$1005,3,FALSE)=0,"",VLOOKUP(B2061,'Job Openings'!$B$5:$I$1005,3,FALSE)),"")</f>
        <v/>
      </c>
      <c r="E2061" s="100" t="str">
        <f>IFERROR(IF(VLOOKUP(B2061,'Job Openings'!$B$5:$I$1005,5,FALSE)=0,"",VLOOKUP(B2061,'Job Openings'!$B$5:$I$1005,5,FALSE)),"")</f>
        <v/>
      </c>
      <c r="F2061" s="53"/>
      <c r="G2061" s="53"/>
      <c r="H2061" s="54"/>
      <c r="I2061" s="53"/>
      <c r="J2061" s="53"/>
      <c r="K2061" s="53"/>
      <c r="L2061" s="53"/>
      <c r="M2061" s="53"/>
      <c r="N2061" s="144"/>
      <c r="O2061" s="141"/>
      <c r="P2061" s="53"/>
      <c r="Q2061" s="53"/>
      <c r="R2061" s="53"/>
      <c r="S2061" s="89"/>
    </row>
    <row r="2062" spans="2:19" ht="15" customHeight="1" x14ac:dyDescent="0.2">
      <c r="B2062" s="143"/>
      <c r="C2062" s="100" t="str">
        <f>IFERROR(IF(VLOOKUP(B2062,'Job Openings'!$B$5:$I$1005,2,FALSE)=0,"",VLOOKUP(B2062,'Job Openings'!$B$5:$I$1005,2,FALSE)),"")</f>
        <v/>
      </c>
      <c r="D2062" s="100" t="str">
        <f>IFERROR(IF(VLOOKUP(B2062,'Job Openings'!$B$5:$I$1005,3,FALSE)=0,"",VLOOKUP(B2062,'Job Openings'!$B$5:$I$1005,3,FALSE)),"")</f>
        <v/>
      </c>
      <c r="E2062" s="100" t="str">
        <f>IFERROR(IF(VLOOKUP(B2062,'Job Openings'!$B$5:$I$1005,5,FALSE)=0,"",VLOOKUP(B2062,'Job Openings'!$B$5:$I$1005,5,FALSE)),"")</f>
        <v/>
      </c>
      <c r="F2062" s="53"/>
      <c r="G2062" s="53"/>
      <c r="H2062" s="54"/>
      <c r="I2062" s="53"/>
      <c r="J2062" s="53"/>
      <c r="K2062" s="53"/>
      <c r="L2062" s="53"/>
      <c r="M2062" s="53"/>
      <c r="N2062" s="144"/>
      <c r="O2062" s="141"/>
      <c r="P2062" s="53"/>
      <c r="Q2062" s="53"/>
      <c r="R2062" s="53"/>
      <c r="S2062" s="89"/>
    </row>
    <row r="2063" spans="2:19" ht="15" customHeight="1" x14ac:dyDescent="0.2">
      <c r="B2063" s="143"/>
      <c r="C2063" s="100" t="str">
        <f>IFERROR(IF(VLOOKUP(B2063,'Job Openings'!$B$5:$I$1005,2,FALSE)=0,"",VLOOKUP(B2063,'Job Openings'!$B$5:$I$1005,2,FALSE)),"")</f>
        <v/>
      </c>
      <c r="D2063" s="100" t="str">
        <f>IFERROR(IF(VLOOKUP(B2063,'Job Openings'!$B$5:$I$1005,3,FALSE)=0,"",VLOOKUP(B2063,'Job Openings'!$B$5:$I$1005,3,FALSE)),"")</f>
        <v/>
      </c>
      <c r="E2063" s="100" t="str">
        <f>IFERROR(IF(VLOOKUP(B2063,'Job Openings'!$B$5:$I$1005,5,FALSE)=0,"",VLOOKUP(B2063,'Job Openings'!$B$5:$I$1005,5,FALSE)),"")</f>
        <v/>
      </c>
      <c r="F2063" s="53"/>
      <c r="G2063" s="53"/>
      <c r="H2063" s="54"/>
      <c r="I2063" s="53"/>
      <c r="J2063" s="53"/>
      <c r="K2063" s="53"/>
      <c r="L2063" s="53"/>
      <c r="M2063" s="53"/>
      <c r="N2063" s="144"/>
      <c r="O2063" s="141"/>
      <c r="P2063" s="53"/>
      <c r="Q2063" s="53"/>
      <c r="R2063" s="53"/>
      <c r="S2063" s="89"/>
    </row>
    <row r="2064" spans="2:19" ht="15" customHeight="1" x14ac:dyDescent="0.2">
      <c r="B2064" s="143"/>
      <c r="C2064" s="100" t="str">
        <f>IFERROR(IF(VLOOKUP(B2064,'Job Openings'!$B$5:$I$1005,2,FALSE)=0,"",VLOOKUP(B2064,'Job Openings'!$B$5:$I$1005,2,FALSE)),"")</f>
        <v/>
      </c>
      <c r="D2064" s="100" t="str">
        <f>IFERROR(IF(VLOOKUP(B2064,'Job Openings'!$B$5:$I$1005,3,FALSE)=0,"",VLOOKUP(B2064,'Job Openings'!$B$5:$I$1005,3,FALSE)),"")</f>
        <v/>
      </c>
      <c r="E2064" s="100" t="str">
        <f>IFERROR(IF(VLOOKUP(B2064,'Job Openings'!$B$5:$I$1005,5,FALSE)=0,"",VLOOKUP(B2064,'Job Openings'!$B$5:$I$1005,5,FALSE)),"")</f>
        <v/>
      </c>
      <c r="F2064" s="53"/>
      <c r="G2064" s="53"/>
      <c r="H2064" s="54"/>
      <c r="I2064" s="53"/>
      <c r="J2064" s="53"/>
      <c r="K2064" s="53"/>
      <c r="L2064" s="53"/>
      <c r="M2064" s="53"/>
      <c r="N2064" s="144"/>
      <c r="O2064" s="141"/>
      <c r="P2064" s="53"/>
      <c r="Q2064" s="53"/>
      <c r="R2064" s="53"/>
      <c r="S2064" s="89"/>
    </row>
    <row r="2065" spans="2:19" ht="15" customHeight="1" x14ac:dyDescent="0.2">
      <c r="B2065" s="143"/>
      <c r="C2065" s="100" t="str">
        <f>IFERROR(IF(VLOOKUP(B2065,'Job Openings'!$B$5:$I$1005,2,FALSE)=0,"",VLOOKUP(B2065,'Job Openings'!$B$5:$I$1005,2,FALSE)),"")</f>
        <v/>
      </c>
      <c r="D2065" s="100" t="str">
        <f>IFERROR(IF(VLOOKUP(B2065,'Job Openings'!$B$5:$I$1005,3,FALSE)=0,"",VLOOKUP(B2065,'Job Openings'!$B$5:$I$1005,3,FALSE)),"")</f>
        <v/>
      </c>
      <c r="E2065" s="100" t="str">
        <f>IFERROR(IF(VLOOKUP(B2065,'Job Openings'!$B$5:$I$1005,5,FALSE)=0,"",VLOOKUP(B2065,'Job Openings'!$B$5:$I$1005,5,FALSE)),"")</f>
        <v/>
      </c>
      <c r="F2065" s="53"/>
      <c r="G2065" s="53"/>
      <c r="H2065" s="54"/>
      <c r="I2065" s="53"/>
      <c r="J2065" s="53"/>
      <c r="K2065" s="53"/>
      <c r="L2065" s="53"/>
      <c r="M2065" s="53"/>
      <c r="N2065" s="144"/>
      <c r="O2065" s="141"/>
      <c r="P2065" s="53"/>
      <c r="Q2065" s="53"/>
      <c r="R2065" s="53"/>
      <c r="S2065" s="89"/>
    </row>
    <row r="2066" spans="2:19" ht="15" customHeight="1" x14ac:dyDescent="0.2">
      <c r="B2066" s="143"/>
      <c r="C2066" s="100" t="str">
        <f>IFERROR(IF(VLOOKUP(B2066,'Job Openings'!$B$5:$I$1005,2,FALSE)=0,"",VLOOKUP(B2066,'Job Openings'!$B$5:$I$1005,2,FALSE)),"")</f>
        <v/>
      </c>
      <c r="D2066" s="100" t="str">
        <f>IFERROR(IF(VLOOKUP(B2066,'Job Openings'!$B$5:$I$1005,3,FALSE)=0,"",VLOOKUP(B2066,'Job Openings'!$B$5:$I$1005,3,FALSE)),"")</f>
        <v/>
      </c>
      <c r="E2066" s="100" t="str">
        <f>IFERROR(IF(VLOOKUP(B2066,'Job Openings'!$B$5:$I$1005,5,FALSE)=0,"",VLOOKUP(B2066,'Job Openings'!$B$5:$I$1005,5,FALSE)),"")</f>
        <v/>
      </c>
      <c r="F2066" s="53"/>
      <c r="G2066" s="53"/>
      <c r="H2066" s="54"/>
      <c r="I2066" s="53"/>
      <c r="J2066" s="53"/>
      <c r="K2066" s="53"/>
      <c r="L2066" s="53"/>
      <c r="M2066" s="53"/>
      <c r="N2066" s="144"/>
      <c r="O2066" s="141"/>
      <c r="P2066" s="53"/>
      <c r="Q2066" s="53"/>
      <c r="R2066" s="53"/>
      <c r="S2066" s="89"/>
    </row>
    <row r="2067" spans="2:19" ht="15" customHeight="1" x14ac:dyDescent="0.2">
      <c r="B2067" s="143"/>
      <c r="C2067" s="100" t="str">
        <f>IFERROR(IF(VLOOKUP(B2067,'Job Openings'!$B$5:$I$1005,2,FALSE)=0,"",VLOOKUP(B2067,'Job Openings'!$B$5:$I$1005,2,FALSE)),"")</f>
        <v/>
      </c>
      <c r="D2067" s="100" t="str">
        <f>IFERROR(IF(VLOOKUP(B2067,'Job Openings'!$B$5:$I$1005,3,FALSE)=0,"",VLOOKUP(B2067,'Job Openings'!$B$5:$I$1005,3,FALSE)),"")</f>
        <v/>
      </c>
      <c r="E2067" s="100" t="str">
        <f>IFERROR(IF(VLOOKUP(B2067,'Job Openings'!$B$5:$I$1005,5,FALSE)=0,"",VLOOKUP(B2067,'Job Openings'!$B$5:$I$1005,5,FALSE)),"")</f>
        <v/>
      </c>
      <c r="F2067" s="53"/>
      <c r="G2067" s="53"/>
      <c r="H2067" s="54"/>
      <c r="I2067" s="53"/>
      <c r="J2067" s="53"/>
      <c r="K2067" s="53"/>
      <c r="L2067" s="53"/>
      <c r="M2067" s="53"/>
      <c r="N2067" s="144"/>
      <c r="O2067" s="141"/>
      <c r="P2067" s="53"/>
      <c r="Q2067" s="53"/>
      <c r="R2067" s="53"/>
      <c r="S2067" s="89"/>
    </row>
    <row r="2068" spans="2:19" ht="15" customHeight="1" x14ac:dyDescent="0.2">
      <c r="B2068" s="143"/>
      <c r="C2068" s="100" t="str">
        <f>IFERROR(IF(VLOOKUP(B2068,'Job Openings'!$B$5:$I$1005,2,FALSE)=0,"",VLOOKUP(B2068,'Job Openings'!$B$5:$I$1005,2,FALSE)),"")</f>
        <v/>
      </c>
      <c r="D2068" s="100" t="str">
        <f>IFERROR(IF(VLOOKUP(B2068,'Job Openings'!$B$5:$I$1005,3,FALSE)=0,"",VLOOKUP(B2068,'Job Openings'!$B$5:$I$1005,3,FALSE)),"")</f>
        <v/>
      </c>
      <c r="E2068" s="100" t="str">
        <f>IFERROR(IF(VLOOKUP(B2068,'Job Openings'!$B$5:$I$1005,5,FALSE)=0,"",VLOOKUP(B2068,'Job Openings'!$B$5:$I$1005,5,FALSE)),"")</f>
        <v/>
      </c>
      <c r="F2068" s="53"/>
      <c r="G2068" s="53"/>
      <c r="H2068" s="54"/>
      <c r="I2068" s="53"/>
      <c r="J2068" s="53"/>
      <c r="K2068" s="53"/>
      <c r="L2068" s="53"/>
      <c r="M2068" s="53"/>
      <c r="N2068" s="144"/>
      <c r="O2068" s="141"/>
      <c r="P2068" s="53"/>
      <c r="Q2068" s="53"/>
      <c r="R2068" s="53"/>
      <c r="S2068" s="89"/>
    </row>
    <row r="2069" spans="2:19" ht="15" customHeight="1" x14ac:dyDescent="0.2">
      <c r="B2069" s="143"/>
      <c r="C2069" s="100" t="str">
        <f>IFERROR(IF(VLOOKUP(B2069,'Job Openings'!$B$5:$I$1005,2,FALSE)=0,"",VLOOKUP(B2069,'Job Openings'!$B$5:$I$1005,2,FALSE)),"")</f>
        <v/>
      </c>
      <c r="D2069" s="100" t="str">
        <f>IFERROR(IF(VLOOKUP(B2069,'Job Openings'!$B$5:$I$1005,3,FALSE)=0,"",VLOOKUP(B2069,'Job Openings'!$B$5:$I$1005,3,FALSE)),"")</f>
        <v/>
      </c>
      <c r="E2069" s="100" t="str">
        <f>IFERROR(IF(VLOOKUP(B2069,'Job Openings'!$B$5:$I$1005,5,FALSE)=0,"",VLOOKUP(B2069,'Job Openings'!$B$5:$I$1005,5,FALSE)),"")</f>
        <v/>
      </c>
      <c r="F2069" s="53"/>
      <c r="G2069" s="53"/>
      <c r="H2069" s="54"/>
      <c r="I2069" s="53"/>
      <c r="J2069" s="53"/>
      <c r="K2069" s="53"/>
      <c r="L2069" s="53"/>
      <c r="M2069" s="53"/>
      <c r="N2069" s="144"/>
      <c r="O2069" s="141"/>
      <c r="P2069" s="53"/>
      <c r="Q2069" s="53"/>
      <c r="R2069" s="53"/>
      <c r="S2069" s="89"/>
    </row>
    <row r="2070" spans="2:19" ht="15" customHeight="1" x14ac:dyDescent="0.2">
      <c r="B2070" s="143"/>
      <c r="C2070" s="100" t="str">
        <f>IFERROR(IF(VLOOKUP(B2070,'Job Openings'!$B$5:$I$1005,2,FALSE)=0,"",VLOOKUP(B2070,'Job Openings'!$B$5:$I$1005,2,FALSE)),"")</f>
        <v/>
      </c>
      <c r="D2070" s="100" t="str">
        <f>IFERROR(IF(VLOOKUP(B2070,'Job Openings'!$B$5:$I$1005,3,FALSE)=0,"",VLOOKUP(B2070,'Job Openings'!$B$5:$I$1005,3,FALSE)),"")</f>
        <v/>
      </c>
      <c r="E2070" s="100" t="str">
        <f>IFERROR(IF(VLOOKUP(B2070,'Job Openings'!$B$5:$I$1005,5,FALSE)=0,"",VLOOKUP(B2070,'Job Openings'!$B$5:$I$1005,5,FALSE)),"")</f>
        <v/>
      </c>
      <c r="F2070" s="53"/>
      <c r="G2070" s="53"/>
      <c r="H2070" s="54"/>
      <c r="I2070" s="53"/>
      <c r="J2070" s="53"/>
      <c r="K2070" s="53"/>
      <c r="L2070" s="53"/>
      <c r="M2070" s="53"/>
      <c r="N2070" s="144"/>
      <c r="O2070" s="141"/>
      <c r="P2070" s="53"/>
      <c r="Q2070" s="53"/>
      <c r="R2070" s="53"/>
      <c r="S2070" s="89"/>
    </row>
    <row r="2071" spans="2:19" ht="15" customHeight="1" x14ac:dyDescent="0.2">
      <c r="B2071" s="143"/>
      <c r="C2071" s="100" t="str">
        <f>IFERROR(IF(VLOOKUP(B2071,'Job Openings'!$B$5:$I$1005,2,FALSE)=0,"",VLOOKUP(B2071,'Job Openings'!$B$5:$I$1005,2,FALSE)),"")</f>
        <v/>
      </c>
      <c r="D2071" s="100" t="str">
        <f>IFERROR(IF(VLOOKUP(B2071,'Job Openings'!$B$5:$I$1005,3,FALSE)=0,"",VLOOKUP(B2071,'Job Openings'!$B$5:$I$1005,3,FALSE)),"")</f>
        <v/>
      </c>
      <c r="E2071" s="100" t="str">
        <f>IFERROR(IF(VLOOKUP(B2071,'Job Openings'!$B$5:$I$1005,5,FALSE)=0,"",VLOOKUP(B2071,'Job Openings'!$B$5:$I$1005,5,FALSE)),"")</f>
        <v/>
      </c>
      <c r="F2071" s="53"/>
      <c r="G2071" s="53"/>
      <c r="H2071" s="54"/>
      <c r="I2071" s="53"/>
      <c r="J2071" s="53"/>
      <c r="K2071" s="53"/>
      <c r="L2071" s="53"/>
      <c r="M2071" s="53"/>
      <c r="N2071" s="144"/>
      <c r="O2071" s="141"/>
      <c r="P2071" s="53"/>
      <c r="Q2071" s="53"/>
      <c r="R2071" s="53"/>
      <c r="S2071" s="89"/>
    </row>
    <row r="2072" spans="2:19" ht="15" customHeight="1" x14ac:dyDescent="0.2">
      <c r="B2072" s="143"/>
      <c r="C2072" s="100" t="str">
        <f>IFERROR(IF(VLOOKUP(B2072,'Job Openings'!$B$5:$I$1005,2,FALSE)=0,"",VLOOKUP(B2072,'Job Openings'!$B$5:$I$1005,2,FALSE)),"")</f>
        <v/>
      </c>
      <c r="D2072" s="100" t="str">
        <f>IFERROR(IF(VLOOKUP(B2072,'Job Openings'!$B$5:$I$1005,3,FALSE)=0,"",VLOOKUP(B2072,'Job Openings'!$B$5:$I$1005,3,FALSE)),"")</f>
        <v/>
      </c>
      <c r="E2072" s="100" t="str">
        <f>IFERROR(IF(VLOOKUP(B2072,'Job Openings'!$B$5:$I$1005,5,FALSE)=0,"",VLOOKUP(B2072,'Job Openings'!$B$5:$I$1005,5,FALSE)),"")</f>
        <v/>
      </c>
      <c r="F2072" s="53"/>
      <c r="G2072" s="53"/>
      <c r="H2072" s="54"/>
      <c r="I2072" s="53"/>
      <c r="J2072" s="53"/>
      <c r="K2072" s="53"/>
      <c r="L2072" s="53"/>
      <c r="M2072" s="53"/>
      <c r="N2072" s="144"/>
      <c r="O2072" s="141"/>
      <c r="P2072" s="53"/>
      <c r="Q2072" s="53"/>
      <c r="R2072" s="53"/>
      <c r="S2072" s="89"/>
    </row>
    <row r="2073" spans="2:19" ht="15" customHeight="1" x14ac:dyDescent="0.2">
      <c r="B2073" s="143"/>
      <c r="C2073" s="100" t="str">
        <f>IFERROR(IF(VLOOKUP(B2073,'Job Openings'!$B$5:$I$1005,2,FALSE)=0,"",VLOOKUP(B2073,'Job Openings'!$B$5:$I$1005,2,FALSE)),"")</f>
        <v/>
      </c>
      <c r="D2073" s="100" t="str">
        <f>IFERROR(IF(VLOOKUP(B2073,'Job Openings'!$B$5:$I$1005,3,FALSE)=0,"",VLOOKUP(B2073,'Job Openings'!$B$5:$I$1005,3,FALSE)),"")</f>
        <v/>
      </c>
      <c r="E2073" s="100" t="str">
        <f>IFERROR(IF(VLOOKUP(B2073,'Job Openings'!$B$5:$I$1005,5,FALSE)=0,"",VLOOKUP(B2073,'Job Openings'!$B$5:$I$1005,5,FALSE)),"")</f>
        <v/>
      </c>
      <c r="F2073" s="53"/>
      <c r="G2073" s="53"/>
      <c r="H2073" s="54"/>
      <c r="I2073" s="53"/>
      <c r="J2073" s="53"/>
      <c r="K2073" s="53"/>
      <c r="L2073" s="53"/>
      <c r="M2073" s="53"/>
      <c r="N2073" s="144"/>
      <c r="O2073" s="141"/>
      <c r="P2073" s="53"/>
      <c r="Q2073" s="53"/>
      <c r="R2073" s="53"/>
      <c r="S2073" s="89"/>
    </row>
    <row r="2074" spans="2:19" ht="15" customHeight="1" x14ac:dyDescent="0.2">
      <c r="B2074" s="143"/>
      <c r="C2074" s="100" t="str">
        <f>IFERROR(IF(VLOOKUP(B2074,'Job Openings'!$B$5:$I$1005,2,FALSE)=0,"",VLOOKUP(B2074,'Job Openings'!$B$5:$I$1005,2,FALSE)),"")</f>
        <v/>
      </c>
      <c r="D2074" s="100" t="str">
        <f>IFERROR(IF(VLOOKUP(B2074,'Job Openings'!$B$5:$I$1005,3,FALSE)=0,"",VLOOKUP(B2074,'Job Openings'!$B$5:$I$1005,3,FALSE)),"")</f>
        <v/>
      </c>
      <c r="E2074" s="100" t="str">
        <f>IFERROR(IF(VLOOKUP(B2074,'Job Openings'!$B$5:$I$1005,5,FALSE)=0,"",VLOOKUP(B2074,'Job Openings'!$B$5:$I$1005,5,FALSE)),"")</f>
        <v/>
      </c>
      <c r="F2074" s="53"/>
      <c r="G2074" s="53"/>
      <c r="H2074" s="54"/>
      <c r="I2074" s="53"/>
      <c r="J2074" s="53"/>
      <c r="K2074" s="53"/>
      <c r="L2074" s="53"/>
      <c r="M2074" s="53"/>
      <c r="N2074" s="144"/>
      <c r="O2074" s="141"/>
      <c r="P2074" s="53"/>
      <c r="Q2074" s="53"/>
      <c r="R2074" s="53"/>
      <c r="S2074" s="89"/>
    </row>
    <row r="2075" spans="2:19" ht="15" customHeight="1" x14ac:dyDescent="0.2">
      <c r="B2075" s="143"/>
      <c r="C2075" s="100" t="str">
        <f>IFERROR(IF(VLOOKUP(B2075,'Job Openings'!$B$5:$I$1005,2,FALSE)=0,"",VLOOKUP(B2075,'Job Openings'!$B$5:$I$1005,2,FALSE)),"")</f>
        <v/>
      </c>
      <c r="D2075" s="100" t="str">
        <f>IFERROR(IF(VLOOKUP(B2075,'Job Openings'!$B$5:$I$1005,3,FALSE)=0,"",VLOOKUP(B2075,'Job Openings'!$B$5:$I$1005,3,FALSE)),"")</f>
        <v/>
      </c>
      <c r="E2075" s="100" t="str">
        <f>IFERROR(IF(VLOOKUP(B2075,'Job Openings'!$B$5:$I$1005,5,FALSE)=0,"",VLOOKUP(B2075,'Job Openings'!$B$5:$I$1005,5,FALSE)),"")</f>
        <v/>
      </c>
      <c r="F2075" s="53"/>
      <c r="G2075" s="53"/>
      <c r="H2075" s="54"/>
      <c r="I2075" s="53"/>
      <c r="J2075" s="53"/>
      <c r="K2075" s="53"/>
      <c r="L2075" s="53"/>
      <c r="M2075" s="53"/>
      <c r="N2075" s="144"/>
      <c r="O2075" s="141"/>
      <c r="P2075" s="53"/>
      <c r="Q2075" s="53"/>
      <c r="R2075" s="53"/>
      <c r="S2075" s="89"/>
    </row>
    <row r="2076" spans="2:19" ht="15" customHeight="1" x14ac:dyDescent="0.2">
      <c r="B2076" s="143"/>
      <c r="C2076" s="100" t="str">
        <f>IFERROR(IF(VLOOKUP(B2076,'Job Openings'!$B$5:$I$1005,2,FALSE)=0,"",VLOOKUP(B2076,'Job Openings'!$B$5:$I$1005,2,FALSE)),"")</f>
        <v/>
      </c>
      <c r="D2076" s="100" t="str">
        <f>IFERROR(IF(VLOOKUP(B2076,'Job Openings'!$B$5:$I$1005,3,FALSE)=0,"",VLOOKUP(B2076,'Job Openings'!$B$5:$I$1005,3,FALSE)),"")</f>
        <v/>
      </c>
      <c r="E2076" s="100" t="str">
        <f>IFERROR(IF(VLOOKUP(B2076,'Job Openings'!$B$5:$I$1005,5,FALSE)=0,"",VLOOKUP(B2076,'Job Openings'!$B$5:$I$1005,5,FALSE)),"")</f>
        <v/>
      </c>
      <c r="F2076" s="53"/>
      <c r="G2076" s="53"/>
      <c r="H2076" s="54"/>
      <c r="I2076" s="53"/>
      <c r="J2076" s="53"/>
      <c r="K2076" s="53"/>
      <c r="L2076" s="53"/>
      <c r="M2076" s="53"/>
      <c r="N2076" s="144"/>
      <c r="O2076" s="141"/>
      <c r="P2076" s="53"/>
      <c r="Q2076" s="53"/>
      <c r="R2076" s="53"/>
      <c r="S2076" s="89"/>
    </row>
    <row r="2077" spans="2:19" ht="15" customHeight="1" x14ac:dyDescent="0.2">
      <c r="B2077" s="143"/>
      <c r="C2077" s="100" t="str">
        <f>IFERROR(IF(VLOOKUP(B2077,'Job Openings'!$B$5:$I$1005,2,FALSE)=0,"",VLOOKUP(B2077,'Job Openings'!$B$5:$I$1005,2,FALSE)),"")</f>
        <v/>
      </c>
      <c r="D2077" s="100" t="str">
        <f>IFERROR(IF(VLOOKUP(B2077,'Job Openings'!$B$5:$I$1005,3,FALSE)=0,"",VLOOKUP(B2077,'Job Openings'!$B$5:$I$1005,3,FALSE)),"")</f>
        <v/>
      </c>
      <c r="E2077" s="100" t="str">
        <f>IFERROR(IF(VLOOKUP(B2077,'Job Openings'!$B$5:$I$1005,5,FALSE)=0,"",VLOOKUP(B2077,'Job Openings'!$B$5:$I$1005,5,FALSE)),"")</f>
        <v/>
      </c>
      <c r="F2077" s="53"/>
      <c r="G2077" s="53"/>
      <c r="H2077" s="54"/>
      <c r="I2077" s="53"/>
      <c r="J2077" s="53"/>
      <c r="K2077" s="53"/>
      <c r="L2077" s="53"/>
      <c r="M2077" s="53"/>
      <c r="N2077" s="144"/>
      <c r="O2077" s="141"/>
      <c r="P2077" s="53"/>
      <c r="Q2077" s="53"/>
      <c r="R2077" s="53"/>
      <c r="S2077" s="89"/>
    </row>
    <row r="2078" spans="2:19" ht="15" customHeight="1" x14ac:dyDescent="0.2">
      <c r="B2078" s="143"/>
      <c r="C2078" s="100" t="str">
        <f>IFERROR(IF(VLOOKUP(B2078,'Job Openings'!$B$5:$I$1005,2,FALSE)=0,"",VLOOKUP(B2078,'Job Openings'!$B$5:$I$1005,2,FALSE)),"")</f>
        <v/>
      </c>
      <c r="D2078" s="100" t="str">
        <f>IFERROR(IF(VLOOKUP(B2078,'Job Openings'!$B$5:$I$1005,3,FALSE)=0,"",VLOOKUP(B2078,'Job Openings'!$B$5:$I$1005,3,FALSE)),"")</f>
        <v/>
      </c>
      <c r="E2078" s="100" t="str">
        <f>IFERROR(IF(VLOOKUP(B2078,'Job Openings'!$B$5:$I$1005,5,FALSE)=0,"",VLOOKUP(B2078,'Job Openings'!$B$5:$I$1005,5,FALSE)),"")</f>
        <v/>
      </c>
      <c r="F2078" s="53"/>
      <c r="G2078" s="53"/>
      <c r="H2078" s="54"/>
      <c r="I2078" s="53"/>
      <c r="J2078" s="53"/>
      <c r="K2078" s="53"/>
      <c r="L2078" s="53"/>
      <c r="M2078" s="53"/>
      <c r="N2078" s="144"/>
      <c r="O2078" s="141"/>
      <c r="P2078" s="53"/>
      <c r="Q2078" s="53"/>
      <c r="R2078" s="53"/>
      <c r="S2078" s="89"/>
    </row>
    <row r="2079" spans="2:19" ht="15" customHeight="1" x14ac:dyDescent="0.2">
      <c r="B2079" s="143"/>
      <c r="C2079" s="100" t="str">
        <f>IFERROR(IF(VLOOKUP(B2079,'Job Openings'!$B$5:$I$1005,2,FALSE)=0,"",VLOOKUP(B2079,'Job Openings'!$B$5:$I$1005,2,FALSE)),"")</f>
        <v/>
      </c>
      <c r="D2079" s="100" t="str">
        <f>IFERROR(IF(VLOOKUP(B2079,'Job Openings'!$B$5:$I$1005,3,FALSE)=0,"",VLOOKUP(B2079,'Job Openings'!$B$5:$I$1005,3,FALSE)),"")</f>
        <v/>
      </c>
      <c r="E2079" s="100" t="str">
        <f>IFERROR(IF(VLOOKUP(B2079,'Job Openings'!$B$5:$I$1005,5,FALSE)=0,"",VLOOKUP(B2079,'Job Openings'!$B$5:$I$1005,5,FALSE)),"")</f>
        <v/>
      </c>
      <c r="F2079" s="53"/>
      <c r="G2079" s="53"/>
      <c r="H2079" s="54"/>
      <c r="I2079" s="53"/>
      <c r="J2079" s="53"/>
      <c r="K2079" s="53"/>
      <c r="L2079" s="53"/>
      <c r="M2079" s="53"/>
      <c r="N2079" s="144"/>
      <c r="O2079" s="141"/>
      <c r="P2079" s="53"/>
      <c r="Q2079" s="53"/>
      <c r="R2079" s="53"/>
      <c r="S2079" s="89"/>
    </row>
    <row r="2080" spans="2:19" ht="15" customHeight="1" x14ac:dyDescent="0.2">
      <c r="B2080" s="143"/>
      <c r="C2080" s="100" t="str">
        <f>IFERROR(IF(VLOOKUP(B2080,'Job Openings'!$B$5:$I$1005,2,FALSE)=0,"",VLOOKUP(B2080,'Job Openings'!$B$5:$I$1005,2,FALSE)),"")</f>
        <v/>
      </c>
      <c r="D2080" s="100" t="str">
        <f>IFERROR(IF(VLOOKUP(B2080,'Job Openings'!$B$5:$I$1005,3,FALSE)=0,"",VLOOKUP(B2080,'Job Openings'!$B$5:$I$1005,3,FALSE)),"")</f>
        <v/>
      </c>
      <c r="E2080" s="100" t="str">
        <f>IFERROR(IF(VLOOKUP(B2080,'Job Openings'!$B$5:$I$1005,5,FALSE)=0,"",VLOOKUP(B2080,'Job Openings'!$B$5:$I$1005,5,FALSE)),"")</f>
        <v/>
      </c>
      <c r="F2080" s="53"/>
      <c r="G2080" s="53"/>
      <c r="H2080" s="54"/>
      <c r="I2080" s="53"/>
      <c r="J2080" s="53"/>
      <c r="K2080" s="53"/>
      <c r="L2080" s="53"/>
      <c r="M2080" s="53"/>
      <c r="N2080" s="144"/>
      <c r="O2080" s="141"/>
      <c r="P2080" s="53"/>
      <c r="Q2080" s="53"/>
      <c r="R2080" s="53"/>
      <c r="S2080" s="89"/>
    </row>
    <row r="2081" spans="2:19" ht="15" customHeight="1" x14ac:dyDescent="0.2">
      <c r="B2081" s="143"/>
      <c r="C2081" s="100" t="str">
        <f>IFERROR(IF(VLOOKUP(B2081,'Job Openings'!$B$5:$I$1005,2,FALSE)=0,"",VLOOKUP(B2081,'Job Openings'!$B$5:$I$1005,2,FALSE)),"")</f>
        <v/>
      </c>
      <c r="D2081" s="100" t="str">
        <f>IFERROR(IF(VLOOKUP(B2081,'Job Openings'!$B$5:$I$1005,3,FALSE)=0,"",VLOOKUP(B2081,'Job Openings'!$B$5:$I$1005,3,FALSE)),"")</f>
        <v/>
      </c>
      <c r="E2081" s="100" t="str">
        <f>IFERROR(IF(VLOOKUP(B2081,'Job Openings'!$B$5:$I$1005,5,FALSE)=0,"",VLOOKUP(B2081,'Job Openings'!$B$5:$I$1005,5,FALSE)),"")</f>
        <v/>
      </c>
      <c r="F2081" s="53"/>
      <c r="G2081" s="53"/>
      <c r="H2081" s="54"/>
      <c r="I2081" s="53"/>
      <c r="J2081" s="53"/>
      <c r="K2081" s="53"/>
      <c r="L2081" s="53"/>
      <c r="M2081" s="53"/>
      <c r="N2081" s="144"/>
      <c r="O2081" s="141"/>
      <c r="P2081" s="53"/>
      <c r="Q2081" s="53"/>
      <c r="R2081" s="53"/>
      <c r="S2081" s="89"/>
    </row>
    <row r="2082" spans="2:19" ht="15" customHeight="1" x14ac:dyDescent="0.2">
      <c r="B2082" s="143"/>
      <c r="C2082" s="100" t="str">
        <f>IFERROR(IF(VLOOKUP(B2082,'Job Openings'!$B$5:$I$1005,2,FALSE)=0,"",VLOOKUP(B2082,'Job Openings'!$B$5:$I$1005,2,FALSE)),"")</f>
        <v/>
      </c>
      <c r="D2082" s="100" t="str">
        <f>IFERROR(IF(VLOOKUP(B2082,'Job Openings'!$B$5:$I$1005,3,FALSE)=0,"",VLOOKUP(B2082,'Job Openings'!$B$5:$I$1005,3,FALSE)),"")</f>
        <v/>
      </c>
      <c r="E2082" s="100" t="str">
        <f>IFERROR(IF(VLOOKUP(B2082,'Job Openings'!$B$5:$I$1005,5,FALSE)=0,"",VLOOKUP(B2082,'Job Openings'!$B$5:$I$1005,5,FALSE)),"")</f>
        <v/>
      </c>
      <c r="F2082" s="53"/>
      <c r="G2082" s="53"/>
      <c r="H2082" s="54"/>
      <c r="I2082" s="53"/>
      <c r="J2082" s="53"/>
      <c r="K2082" s="53"/>
      <c r="L2082" s="53"/>
      <c r="M2082" s="53"/>
      <c r="N2082" s="144"/>
      <c r="O2082" s="141"/>
      <c r="P2082" s="53"/>
      <c r="Q2082" s="53"/>
      <c r="R2082" s="53"/>
      <c r="S2082" s="89"/>
    </row>
    <row r="2083" spans="2:19" ht="15" customHeight="1" x14ac:dyDescent="0.2">
      <c r="B2083" s="143"/>
      <c r="C2083" s="100" t="str">
        <f>IFERROR(IF(VLOOKUP(B2083,'Job Openings'!$B$5:$I$1005,2,FALSE)=0,"",VLOOKUP(B2083,'Job Openings'!$B$5:$I$1005,2,FALSE)),"")</f>
        <v/>
      </c>
      <c r="D2083" s="100" t="str">
        <f>IFERROR(IF(VLOOKUP(B2083,'Job Openings'!$B$5:$I$1005,3,FALSE)=0,"",VLOOKUP(B2083,'Job Openings'!$B$5:$I$1005,3,FALSE)),"")</f>
        <v/>
      </c>
      <c r="E2083" s="100" t="str">
        <f>IFERROR(IF(VLOOKUP(B2083,'Job Openings'!$B$5:$I$1005,5,FALSE)=0,"",VLOOKUP(B2083,'Job Openings'!$B$5:$I$1005,5,FALSE)),"")</f>
        <v/>
      </c>
      <c r="F2083" s="53"/>
      <c r="G2083" s="53"/>
      <c r="H2083" s="54"/>
      <c r="I2083" s="53"/>
      <c r="J2083" s="53"/>
      <c r="K2083" s="53"/>
      <c r="L2083" s="53"/>
      <c r="M2083" s="53"/>
      <c r="N2083" s="144"/>
      <c r="O2083" s="141"/>
      <c r="P2083" s="53"/>
      <c r="Q2083" s="53"/>
      <c r="R2083" s="53"/>
      <c r="S2083" s="89"/>
    </row>
    <row r="2084" spans="2:19" ht="15" customHeight="1" x14ac:dyDescent="0.2">
      <c r="B2084" s="143"/>
      <c r="C2084" s="100" t="str">
        <f>IFERROR(IF(VLOOKUP(B2084,'Job Openings'!$B$5:$I$1005,2,FALSE)=0,"",VLOOKUP(B2084,'Job Openings'!$B$5:$I$1005,2,FALSE)),"")</f>
        <v/>
      </c>
      <c r="D2084" s="100" t="str">
        <f>IFERROR(IF(VLOOKUP(B2084,'Job Openings'!$B$5:$I$1005,3,FALSE)=0,"",VLOOKUP(B2084,'Job Openings'!$B$5:$I$1005,3,FALSE)),"")</f>
        <v/>
      </c>
      <c r="E2084" s="100" t="str">
        <f>IFERROR(IF(VLOOKUP(B2084,'Job Openings'!$B$5:$I$1005,5,FALSE)=0,"",VLOOKUP(B2084,'Job Openings'!$B$5:$I$1005,5,FALSE)),"")</f>
        <v/>
      </c>
      <c r="F2084" s="53"/>
      <c r="G2084" s="53"/>
      <c r="H2084" s="54"/>
      <c r="I2084" s="53"/>
      <c r="J2084" s="53"/>
      <c r="K2084" s="53"/>
      <c r="L2084" s="53"/>
      <c r="M2084" s="53"/>
      <c r="N2084" s="144"/>
      <c r="O2084" s="141"/>
      <c r="P2084" s="53"/>
      <c r="Q2084" s="53"/>
      <c r="R2084" s="53"/>
      <c r="S2084" s="89"/>
    </row>
    <row r="2085" spans="2:19" ht="15" customHeight="1" x14ac:dyDescent="0.2">
      <c r="B2085" s="143"/>
      <c r="C2085" s="100" t="str">
        <f>IFERROR(IF(VLOOKUP(B2085,'Job Openings'!$B$5:$I$1005,2,FALSE)=0,"",VLOOKUP(B2085,'Job Openings'!$B$5:$I$1005,2,FALSE)),"")</f>
        <v/>
      </c>
      <c r="D2085" s="100" t="str">
        <f>IFERROR(IF(VLOOKUP(B2085,'Job Openings'!$B$5:$I$1005,3,FALSE)=0,"",VLOOKUP(B2085,'Job Openings'!$B$5:$I$1005,3,FALSE)),"")</f>
        <v/>
      </c>
      <c r="E2085" s="100" t="str">
        <f>IFERROR(IF(VLOOKUP(B2085,'Job Openings'!$B$5:$I$1005,5,FALSE)=0,"",VLOOKUP(B2085,'Job Openings'!$B$5:$I$1005,5,FALSE)),"")</f>
        <v/>
      </c>
      <c r="F2085" s="53"/>
      <c r="G2085" s="53"/>
      <c r="H2085" s="54"/>
      <c r="I2085" s="53"/>
      <c r="J2085" s="53"/>
      <c r="K2085" s="53"/>
      <c r="L2085" s="53"/>
      <c r="M2085" s="53"/>
      <c r="N2085" s="144"/>
      <c r="O2085" s="141"/>
      <c r="P2085" s="53"/>
      <c r="Q2085" s="53"/>
      <c r="R2085" s="53"/>
      <c r="S2085" s="89"/>
    </row>
    <row r="2086" spans="2:19" ht="15" customHeight="1" x14ac:dyDescent="0.2">
      <c r="B2086" s="143"/>
      <c r="C2086" s="100" t="str">
        <f>IFERROR(IF(VLOOKUP(B2086,'Job Openings'!$B$5:$I$1005,2,FALSE)=0,"",VLOOKUP(B2086,'Job Openings'!$B$5:$I$1005,2,FALSE)),"")</f>
        <v/>
      </c>
      <c r="D2086" s="100" t="str">
        <f>IFERROR(IF(VLOOKUP(B2086,'Job Openings'!$B$5:$I$1005,3,FALSE)=0,"",VLOOKUP(B2086,'Job Openings'!$B$5:$I$1005,3,FALSE)),"")</f>
        <v/>
      </c>
      <c r="E2086" s="100" t="str">
        <f>IFERROR(IF(VLOOKUP(B2086,'Job Openings'!$B$5:$I$1005,5,FALSE)=0,"",VLOOKUP(B2086,'Job Openings'!$B$5:$I$1005,5,FALSE)),"")</f>
        <v/>
      </c>
      <c r="F2086" s="53"/>
      <c r="G2086" s="53"/>
      <c r="H2086" s="54"/>
      <c r="I2086" s="53"/>
      <c r="J2086" s="53"/>
      <c r="K2086" s="53"/>
      <c r="L2086" s="53"/>
      <c r="M2086" s="53"/>
      <c r="N2086" s="144"/>
      <c r="O2086" s="141"/>
      <c r="P2086" s="53"/>
      <c r="Q2086" s="53"/>
      <c r="R2086" s="53"/>
      <c r="S2086" s="89"/>
    </row>
    <row r="2087" spans="2:19" ht="15" customHeight="1" x14ac:dyDescent="0.2">
      <c r="B2087" s="143"/>
      <c r="C2087" s="100" t="str">
        <f>IFERROR(IF(VLOOKUP(B2087,'Job Openings'!$B$5:$I$1005,2,FALSE)=0,"",VLOOKUP(B2087,'Job Openings'!$B$5:$I$1005,2,FALSE)),"")</f>
        <v/>
      </c>
      <c r="D2087" s="100" t="str">
        <f>IFERROR(IF(VLOOKUP(B2087,'Job Openings'!$B$5:$I$1005,3,FALSE)=0,"",VLOOKUP(B2087,'Job Openings'!$B$5:$I$1005,3,FALSE)),"")</f>
        <v/>
      </c>
      <c r="E2087" s="100" t="str">
        <f>IFERROR(IF(VLOOKUP(B2087,'Job Openings'!$B$5:$I$1005,5,FALSE)=0,"",VLOOKUP(B2087,'Job Openings'!$B$5:$I$1005,5,FALSE)),"")</f>
        <v/>
      </c>
      <c r="F2087" s="53"/>
      <c r="G2087" s="53"/>
      <c r="H2087" s="54"/>
      <c r="I2087" s="53"/>
      <c r="J2087" s="53"/>
      <c r="K2087" s="53"/>
      <c r="L2087" s="53"/>
      <c r="M2087" s="53"/>
      <c r="N2087" s="144"/>
      <c r="O2087" s="141"/>
      <c r="P2087" s="53"/>
      <c r="Q2087" s="53"/>
      <c r="R2087" s="53"/>
      <c r="S2087" s="89"/>
    </row>
    <row r="2088" spans="2:19" ht="15" customHeight="1" x14ac:dyDescent="0.2">
      <c r="B2088" s="143"/>
      <c r="C2088" s="100" t="str">
        <f>IFERROR(IF(VLOOKUP(B2088,'Job Openings'!$B$5:$I$1005,2,FALSE)=0,"",VLOOKUP(B2088,'Job Openings'!$B$5:$I$1005,2,FALSE)),"")</f>
        <v/>
      </c>
      <c r="D2088" s="100" t="str">
        <f>IFERROR(IF(VLOOKUP(B2088,'Job Openings'!$B$5:$I$1005,3,FALSE)=0,"",VLOOKUP(B2088,'Job Openings'!$B$5:$I$1005,3,FALSE)),"")</f>
        <v/>
      </c>
      <c r="E2088" s="100" t="str">
        <f>IFERROR(IF(VLOOKUP(B2088,'Job Openings'!$B$5:$I$1005,5,FALSE)=0,"",VLOOKUP(B2088,'Job Openings'!$B$5:$I$1005,5,FALSE)),"")</f>
        <v/>
      </c>
      <c r="F2088" s="53"/>
      <c r="G2088" s="53"/>
      <c r="H2088" s="54"/>
      <c r="I2088" s="53"/>
      <c r="J2088" s="53"/>
      <c r="K2088" s="53"/>
      <c r="L2088" s="53"/>
      <c r="M2088" s="53"/>
      <c r="N2088" s="144"/>
      <c r="O2088" s="141"/>
      <c r="P2088" s="53"/>
      <c r="Q2088" s="53"/>
      <c r="R2088" s="53"/>
      <c r="S2088" s="89"/>
    </row>
    <row r="2089" spans="2:19" ht="15" customHeight="1" x14ac:dyDescent="0.2">
      <c r="B2089" s="143"/>
      <c r="C2089" s="100" t="str">
        <f>IFERROR(IF(VLOOKUP(B2089,'Job Openings'!$B$5:$I$1005,2,FALSE)=0,"",VLOOKUP(B2089,'Job Openings'!$B$5:$I$1005,2,FALSE)),"")</f>
        <v/>
      </c>
      <c r="D2089" s="100" t="str">
        <f>IFERROR(IF(VLOOKUP(B2089,'Job Openings'!$B$5:$I$1005,3,FALSE)=0,"",VLOOKUP(B2089,'Job Openings'!$B$5:$I$1005,3,FALSE)),"")</f>
        <v/>
      </c>
      <c r="E2089" s="100" t="str">
        <f>IFERROR(IF(VLOOKUP(B2089,'Job Openings'!$B$5:$I$1005,5,FALSE)=0,"",VLOOKUP(B2089,'Job Openings'!$B$5:$I$1005,5,FALSE)),"")</f>
        <v/>
      </c>
      <c r="F2089" s="53"/>
      <c r="G2089" s="53"/>
      <c r="H2089" s="54"/>
      <c r="I2089" s="53"/>
      <c r="J2089" s="53"/>
      <c r="K2089" s="53"/>
      <c r="L2089" s="53"/>
      <c r="M2089" s="53"/>
      <c r="N2089" s="144"/>
      <c r="O2089" s="141"/>
      <c r="P2089" s="53"/>
      <c r="Q2089" s="53"/>
      <c r="R2089" s="53"/>
      <c r="S2089" s="89"/>
    </row>
    <row r="2090" spans="2:19" ht="15" customHeight="1" x14ac:dyDescent="0.2">
      <c r="B2090" s="143"/>
      <c r="C2090" s="100" t="str">
        <f>IFERROR(IF(VLOOKUP(B2090,'Job Openings'!$B$5:$I$1005,2,FALSE)=0,"",VLOOKUP(B2090,'Job Openings'!$B$5:$I$1005,2,FALSE)),"")</f>
        <v/>
      </c>
      <c r="D2090" s="100" t="str">
        <f>IFERROR(IF(VLOOKUP(B2090,'Job Openings'!$B$5:$I$1005,3,FALSE)=0,"",VLOOKUP(B2090,'Job Openings'!$B$5:$I$1005,3,FALSE)),"")</f>
        <v/>
      </c>
      <c r="E2090" s="100" t="str">
        <f>IFERROR(IF(VLOOKUP(B2090,'Job Openings'!$B$5:$I$1005,5,FALSE)=0,"",VLOOKUP(B2090,'Job Openings'!$B$5:$I$1005,5,FALSE)),"")</f>
        <v/>
      </c>
      <c r="F2090" s="53"/>
      <c r="G2090" s="53"/>
      <c r="H2090" s="54"/>
      <c r="I2090" s="53"/>
      <c r="J2090" s="53"/>
      <c r="K2090" s="53"/>
      <c r="L2090" s="53"/>
      <c r="M2090" s="53"/>
      <c r="N2090" s="144"/>
      <c r="O2090" s="141"/>
      <c r="P2090" s="53"/>
      <c r="Q2090" s="53"/>
      <c r="R2090" s="53"/>
      <c r="S2090" s="89"/>
    </row>
    <row r="2091" spans="2:19" ht="15" customHeight="1" x14ac:dyDescent="0.2">
      <c r="B2091" s="143"/>
      <c r="C2091" s="100" t="str">
        <f>IFERROR(IF(VLOOKUP(B2091,'Job Openings'!$B$5:$I$1005,2,FALSE)=0,"",VLOOKUP(B2091,'Job Openings'!$B$5:$I$1005,2,FALSE)),"")</f>
        <v/>
      </c>
      <c r="D2091" s="100" t="str">
        <f>IFERROR(IF(VLOOKUP(B2091,'Job Openings'!$B$5:$I$1005,3,FALSE)=0,"",VLOOKUP(B2091,'Job Openings'!$B$5:$I$1005,3,FALSE)),"")</f>
        <v/>
      </c>
      <c r="E2091" s="100" t="str">
        <f>IFERROR(IF(VLOOKUP(B2091,'Job Openings'!$B$5:$I$1005,5,FALSE)=0,"",VLOOKUP(B2091,'Job Openings'!$B$5:$I$1005,5,FALSE)),"")</f>
        <v/>
      </c>
      <c r="F2091" s="53"/>
      <c r="G2091" s="53"/>
      <c r="H2091" s="54"/>
      <c r="I2091" s="53"/>
      <c r="J2091" s="53"/>
      <c r="K2091" s="53"/>
      <c r="L2091" s="53"/>
      <c r="M2091" s="53"/>
      <c r="N2091" s="144"/>
      <c r="O2091" s="141"/>
      <c r="P2091" s="53"/>
      <c r="Q2091" s="53"/>
      <c r="R2091" s="53"/>
      <c r="S2091" s="89"/>
    </row>
    <row r="2092" spans="2:19" ht="15" customHeight="1" x14ac:dyDescent="0.2">
      <c r="B2092" s="143"/>
      <c r="C2092" s="100" t="str">
        <f>IFERROR(IF(VLOOKUP(B2092,'Job Openings'!$B$5:$I$1005,2,FALSE)=0,"",VLOOKUP(B2092,'Job Openings'!$B$5:$I$1005,2,FALSE)),"")</f>
        <v/>
      </c>
      <c r="D2092" s="100" t="str">
        <f>IFERROR(IF(VLOOKUP(B2092,'Job Openings'!$B$5:$I$1005,3,FALSE)=0,"",VLOOKUP(B2092,'Job Openings'!$B$5:$I$1005,3,FALSE)),"")</f>
        <v/>
      </c>
      <c r="E2092" s="100" t="str">
        <f>IFERROR(IF(VLOOKUP(B2092,'Job Openings'!$B$5:$I$1005,5,FALSE)=0,"",VLOOKUP(B2092,'Job Openings'!$B$5:$I$1005,5,FALSE)),"")</f>
        <v/>
      </c>
      <c r="F2092" s="53"/>
      <c r="G2092" s="53"/>
      <c r="H2092" s="54"/>
      <c r="I2092" s="53"/>
      <c r="J2092" s="53"/>
      <c r="K2092" s="53"/>
      <c r="L2092" s="53"/>
      <c r="M2092" s="53"/>
      <c r="N2092" s="144"/>
      <c r="O2092" s="141"/>
      <c r="P2092" s="53"/>
      <c r="Q2092" s="53"/>
      <c r="R2092" s="53"/>
      <c r="S2092" s="89"/>
    </row>
    <row r="2093" spans="2:19" ht="15" customHeight="1" x14ac:dyDescent="0.2">
      <c r="B2093" s="143"/>
      <c r="C2093" s="100" t="str">
        <f>IFERROR(IF(VLOOKUP(B2093,'Job Openings'!$B$5:$I$1005,2,FALSE)=0,"",VLOOKUP(B2093,'Job Openings'!$B$5:$I$1005,2,FALSE)),"")</f>
        <v/>
      </c>
      <c r="D2093" s="100" t="str">
        <f>IFERROR(IF(VLOOKUP(B2093,'Job Openings'!$B$5:$I$1005,3,FALSE)=0,"",VLOOKUP(B2093,'Job Openings'!$B$5:$I$1005,3,FALSE)),"")</f>
        <v/>
      </c>
      <c r="E2093" s="100" t="str">
        <f>IFERROR(IF(VLOOKUP(B2093,'Job Openings'!$B$5:$I$1005,5,FALSE)=0,"",VLOOKUP(B2093,'Job Openings'!$B$5:$I$1005,5,FALSE)),"")</f>
        <v/>
      </c>
      <c r="F2093" s="53"/>
      <c r="G2093" s="53"/>
      <c r="H2093" s="54"/>
      <c r="I2093" s="53"/>
      <c r="J2093" s="53"/>
      <c r="K2093" s="53"/>
      <c r="L2093" s="53"/>
      <c r="M2093" s="53"/>
      <c r="N2093" s="144"/>
      <c r="O2093" s="141"/>
      <c r="P2093" s="53"/>
      <c r="Q2093" s="53"/>
      <c r="R2093" s="53"/>
      <c r="S2093" s="89"/>
    </row>
    <row r="2094" spans="2:19" ht="15" customHeight="1" x14ac:dyDescent="0.2">
      <c r="B2094" s="143"/>
      <c r="C2094" s="100" t="str">
        <f>IFERROR(IF(VLOOKUP(B2094,'Job Openings'!$B$5:$I$1005,2,FALSE)=0,"",VLOOKUP(B2094,'Job Openings'!$B$5:$I$1005,2,FALSE)),"")</f>
        <v/>
      </c>
      <c r="D2094" s="100" t="str">
        <f>IFERROR(IF(VLOOKUP(B2094,'Job Openings'!$B$5:$I$1005,3,FALSE)=0,"",VLOOKUP(B2094,'Job Openings'!$B$5:$I$1005,3,FALSE)),"")</f>
        <v/>
      </c>
      <c r="E2094" s="100" t="str">
        <f>IFERROR(IF(VLOOKUP(B2094,'Job Openings'!$B$5:$I$1005,5,FALSE)=0,"",VLOOKUP(B2094,'Job Openings'!$B$5:$I$1005,5,FALSE)),"")</f>
        <v/>
      </c>
      <c r="F2094" s="53"/>
      <c r="G2094" s="53"/>
      <c r="H2094" s="54"/>
      <c r="I2094" s="53"/>
      <c r="J2094" s="53"/>
      <c r="K2094" s="53"/>
      <c r="L2094" s="53"/>
      <c r="M2094" s="53"/>
      <c r="N2094" s="144"/>
      <c r="O2094" s="141"/>
      <c r="P2094" s="53"/>
      <c r="Q2094" s="53"/>
      <c r="R2094" s="53"/>
      <c r="S2094" s="89"/>
    </row>
    <row r="2095" spans="2:19" ht="15" customHeight="1" x14ac:dyDescent="0.2">
      <c r="B2095" s="143"/>
      <c r="C2095" s="100" t="str">
        <f>IFERROR(IF(VLOOKUP(B2095,'Job Openings'!$B$5:$I$1005,2,FALSE)=0,"",VLOOKUP(B2095,'Job Openings'!$B$5:$I$1005,2,FALSE)),"")</f>
        <v/>
      </c>
      <c r="D2095" s="100" t="str">
        <f>IFERROR(IF(VLOOKUP(B2095,'Job Openings'!$B$5:$I$1005,3,FALSE)=0,"",VLOOKUP(B2095,'Job Openings'!$B$5:$I$1005,3,FALSE)),"")</f>
        <v/>
      </c>
      <c r="E2095" s="100" t="str">
        <f>IFERROR(IF(VLOOKUP(B2095,'Job Openings'!$B$5:$I$1005,5,FALSE)=0,"",VLOOKUP(B2095,'Job Openings'!$B$5:$I$1005,5,FALSE)),"")</f>
        <v/>
      </c>
      <c r="F2095" s="53"/>
      <c r="G2095" s="53"/>
      <c r="H2095" s="54"/>
      <c r="I2095" s="53"/>
      <c r="J2095" s="53"/>
      <c r="K2095" s="53"/>
      <c r="L2095" s="53"/>
      <c r="M2095" s="53"/>
      <c r="N2095" s="144"/>
      <c r="O2095" s="141"/>
      <c r="P2095" s="53"/>
      <c r="Q2095" s="53"/>
      <c r="R2095" s="53"/>
      <c r="S2095" s="89"/>
    </row>
    <row r="2096" spans="2:19" ht="15" customHeight="1" x14ac:dyDescent="0.2">
      <c r="B2096" s="143"/>
      <c r="C2096" s="100" t="str">
        <f>IFERROR(IF(VLOOKUP(B2096,'Job Openings'!$B$5:$I$1005,2,FALSE)=0,"",VLOOKUP(B2096,'Job Openings'!$B$5:$I$1005,2,FALSE)),"")</f>
        <v/>
      </c>
      <c r="D2096" s="100" t="str">
        <f>IFERROR(IF(VLOOKUP(B2096,'Job Openings'!$B$5:$I$1005,3,FALSE)=0,"",VLOOKUP(B2096,'Job Openings'!$B$5:$I$1005,3,FALSE)),"")</f>
        <v/>
      </c>
      <c r="E2096" s="100" t="str">
        <f>IFERROR(IF(VLOOKUP(B2096,'Job Openings'!$B$5:$I$1005,5,FALSE)=0,"",VLOOKUP(B2096,'Job Openings'!$B$5:$I$1005,5,FALSE)),"")</f>
        <v/>
      </c>
      <c r="F2096" s="53"/>
      <c r="G2096" s="53"/>
      <c r="H2096" s="54"/>
      <c r="I2096" s="53"/>
      <c r="J2096" s="53"/>
      <c r="K2096" s="53"/>
      <c r="L2096" s="53"/>
      <c r="M2096" s="53"/>
      <c r="N2096" s="144"/>
      <c r="O2096" s="141"/>
      <c r="P2096" s="53"/>
      <c r="Q2096" s="53"/>
      <c r="R2096" s="53"/>
      <c r="S2096" s="89"/>
    </row>
    <row r="2097" spans="2:19" ht="15" customHeight="1" x14ac:dyDescent="0.2">
      <c r="B2097" s="143"/>
      <c r="C2097" s="100" t="str">
        <f>IFERROR(IF(VLOOKUP(B2097,'Job Openings'!$B$5:$I$1005,2,FALSE)=0,"",VLOOKUP(B2097,'Job Openings'!$B$5:$I$1005,2,FALSE)),"")</f>
        <v/>
      </c>
      <c r="D2097" s="100" t="str">
        <f>IFERROR(IF(VLOOKUP(B2097,'Job Openings'!$B$5:$I$1005,3,FALSE)=0,"",VLOOKUP(B2097,'Job Openings'!$B$5:$I$1005,3,FALSE)),"")</f>
        <v/>
      </c>
      <c r="E2097" s="100" t="str">
        <f>IFERROR(IF(VLOOKUP(B2097,'Job Openings'!$B$5:$I$1005,5,FALSE)=0,"",VLOOKUP(B2097,'Job Openings'!$B$5:$I$1005,5,FALSE)),"")</f>
        <v/>
      </c>
      <c r="F2097" s="53"/>
      <c r="G2097" s="53"/>
      <c r="H2097" s="54"/>
      <c r="I2097" s="53"/>
      <c r="J2097" s="53"/>
      <c r="K2097" s="53"/>
      <c r="L2097" s="53"/>
      <c r="M2097" s="53"/>
      <c r="N2097" s="144"/>
      <c r="O2097" s="141"/>
      <c r="P2097" s="53"/>
      <c r="Q2097" s="53"/>
      <c r="R2097" s="53"/>
      <c r="S2097" s="89"/>
    </row>
    <row r="2098" spans="2:19" ht="15" customHeight="1" x14ac:dyDescent="0.2">
      <c r="B2098" s="143"/>
      <c r="C2098" s="100" t="str">
        <f>IFERROR(IF(VLOOKUP(B2098,'Job Openings'!$B$5:$I$1005,2,FALSE)=0,"",VLOOKUP(B2098,'Job Openings'!$B$5:$I$1005,2,FALSE)),"")</f>
        <v/>
      </c>
      <c r="D2098" s="100" t="str">
        <f>IFERROR(IF(VLOOKUP(B2098,'Job Openings'!$B$5:$I$1005,3,FALSE)=0,"",VLOOKUP(B2098,'Job Openings'!$B$5:$I$1005,3,FALSE)),"")</f>
        <v/>
      </c>
      <c r="E2098" s="100" t="str">
        <f>IFERROR(IF(VLOOKUP(B2098,'Job Openings'!$B$5:$I$1005,5,FALSE)=0,"",VLOOKUP(B2098,'Job Openings'!$B$5:$I$1005,5,FALSE)),"")</f>
        <v/>
      </c>
      <c r="F2098" s="53"/>
      <c r="G2098" s="53"/>
      <c r="H2098" s="54"/>
      <c r="I2098" s="53"/>
      <c r="J2098" s="53"/>
      <c r="K2098" s="53"/>
      <c r="L2098" s="53"/>
      <c r="M2098" s="53"/>
      <c r="N2098" s="144"/>
      <c r="O2098" s="141"/>
      <c r="P2098" s="53"/>
      <c r="Q2098" s="53"/>
      <c r="R2098" s="53"/>
      <c r="S2098" s="89"/>
    </row>
    <row r="2099" spans="2:19" ht="15" customHeight="1" x14ac:dyDescent="0.2">
      <c r="B2099" s="143"/>
      <c r="C2099" s="100" t="str">
        <f>IFERROR(IF(VLOOKUP(B2099,'Job Openings'!$B$5:$I$1005,2,FALSE)=0,"",VLOOKUP(B2099,'Job Openings'!$B$5:$I$1005,2,FALSE)),"")</f>
        <v/>
      </c>
      <c r="D2099" s="100" t="str">
        <f>IFERROR(IF(VLOOKUP(B2099,'Job Openings'!$B$5:$I$1005,3,FALSE)=0,"",VLOOKUP(B2099,'Job Openings'!$B$5:$I$1005,3,FALSE)),"")</f>
        <v/>
      </c>
      <c r="E2099" s="100" t="str">
        <f>IFERROR(IF(VLOOKUP(B2099,'Job Openings'!$B$5:$I$1005,5,FALSE)=0,"",VLOOKUP(B2099,'Job Openings'!$B$5:$I$1005,5,FALSE)),"")</f>
        <v/>
      </c>
      <c r="F2099" s="53"/>
      <c r="G2099" s="53"/>
      <c r="H2099" s="54"/>
      <c r="I2099" s="53"/>
      <c r="J2099" s="53"/>
      <c r="K2099" s="53"/>
      <c r="L2099" s="53"/>
      <c r="M2099" s="53"/>
      <c r="N2099" s="144"/>
      <c r="O2099" s="141"/>
      <c r="P2099" s="53"/>
      <c r="Q2099" s="53"/>
      <c r="R2099" s="53"/>
      <c r="S2099" s="89"/>
    </row>
    <row r="2100" spans="2:19" ht="15" customHeight="1" x14ac:dyDescent="0.2">
      <c r="B2100" s="143"/>
      <c r="C2100" s="100" t="str">
        <f>IFERROR(IF(VLOOKUP(B2100,'Job Openings'!$B$5:$I$1005,2,FALSE)=0,"",VLOOKUP(B2100,'Job Openings'!$B$5:$I$1005,2,FALSE)),"")</f>
        <v/>
      </c>
      <c r="D2100" s="100" t="str">
        <f>IFERROR(IF(VLOOKUP(B2100,'Job Openings'!$B$5:$I$1005,3,FALSE)=0,"",VLOOKUP(B2100,'Job Openings'!$B$5:$I$1005,3,FALSE)),"")</f>
        <v/>
      </c>
      <c r="E2100" s="100" t="str">
        <f>IFERROR(IF(VLOOKUP(B2100,'Job Openings'!$B$5:$I$1005,5,FALSE)=0,"",VLOOKUP(B2100,'Job Openings'!$B$5:$I$1005,5,FALSE)),"")</f>
        <v/>
      </c>
      <c r="F2100" s="53"/>
      <c r="G2100" s="53"/>
      <c r="H2100" s="54"/>
      <c r="I2100" s="53"/>
      <c r="J2100" s="53"/>
      <c r="K2100" s="53"/>
      <c r="L2100" s="53"/>
      <c r="M2100" s="53"/>
      <c r="N2100" s="144"/>
      <c r="O2100" s="141"/>
      <c r="P2100" s="53"/>
      <c r="Q2100" s="53"/>
      <c r="R2100" s="53"/>
      <c r="S2100" s="89"/>
    </row>
    <row r="2101" spans="2:19" ht="15" customHeight="1" x14ac:dyDescent="0.2">
      <c r="B2101" s="143"/>
      <c r="C2101" s="100" t="str">
        <f>IFERROR(IF(VLOOKUP(B2101,'Job Openings'!$B$5:$I$1005,2,FALSE)=0,"",VLOOKUP(B2101,'Job Openings'!$B$5:$I$1005,2,FALSE)),"")</f>
        <v/>
      </c>
      <c r="D2101" s="100" t="str">
        <f>IFERROR(IF(VLOOKUP(B2101,'Job Openings'!$B$5:$I$1005,3,FALSE)=0,"",VLOOKUP(B2101,'Job Openings'!$B$5:$I$1005,3,FALSE)),"")</f>
        <v/>
      </c>
      <c r="E2101" s="100" t="str">
        <f>IFERROR(IF(VLOOKUP(B2101,'Job Openings'!$B$5:$I$1005,5,FALSE)=0,"",VLOOKUP(B2101,'Job Openings'!$B$5:$I$1005,5,FALSE)),"")</f>
        <v/>
      </c>
      <c r="F2101" s="53"/>
      <c r="G2101" s="53"/>
      <c r="H2101" s="54"/>
      <c r="I2101" s="53"/>
      <c r="J2101" s="53"/>
      <c r="K2101" s="53"/>
      <c r="L2101" s="53"/>
      <c r="M2101" s="53"/>
      <c r="N2101" s="144"/>
      <c r="O2101" s="141"/>
      <c r="P2101" s="53"/>
      <c r="Q2101" s="53"/>
      <c r="R2101" s="53"/>
      <c r="S2101" s="89"/>
    </row>
    <row r="2102" spans="2:19" ht="15" customHeight="1" x14ac:dyDescent="0.2">
      <c r="B2102" s="143"/>
      <c r="C2102" s="100" t="str">
        <f>IFERROR(IF(VLOOKUP(B2102,'Job Openings'!$B$5:$I$1005,2,FALSE)=0,"",VLOOKUP(B2102,'Job Openings'!$B$5:$I$1005,2,FALSE)),"")</f>
        <v/>
      </c>
      <c r="D2102" s="100" t="str">
        <f>IFERROR(IF(VLOOKUP(B2102,'Job Openings'!$B$5:$I$1005,3,FALSE)=0,"",VLOOKUP(B2102,'Job Openings'!$B$5:$I$1005,3,FALSE)),"")</f>
        <v/>
      </c>
      <c r="E2102" s="100" t="str">
        <f>IFERROR(IF(VLOOKUP(B2102,'Job Openings'!$B$5:$I$1005,5,FALSE)=0,"",VLOOKUP(B2102,'Job Openings'!$B$5:$I$1005,5,FALSE)),"")</f>
        <v/>
      </c>
      <c r="F2102" s="53"/>
      <c r="G2102" s="53"/>
      <c r="H2102" s="54"/>
      <c r="I2102" s="53"/>
      <c r="J2102" s="53"/>
      <c r="K2102" s="53"/>
      <c r="L2102" s="53"/>
      <c r="M2102" s="53"/>
      <c r="N2102" s="144"/>
      <c r="O2102" s="141"/>
      <c r="P2102" s="53"/>
      <c r="Q2102" s="53"/>
      <c r="R2102" s="53"/>
      <c r="S2102" s="89"/>
    </row>
    <row r="2103" spans="2:19" ht="15" customHeight="1" x14ac:dyDescent="0.2">
      <c r="B2103" s="143"/>
      <c r="C2103" s="100" t="str">
        <f>IFERROR(IF(VLOOKUP(B2103,'Job Openings'!$B$5:$I$1005,2,FALSE)=0,"",VLOOKUP(B2103,'Job Openings'!$B$5:$I$1005,2,FALSE)),"")</f>
        <v/>
      </c>
      <c r="D2103" s="100" t="str">
        <f>IFERROR(IF(VLOOKUP(B2103,'Job Openings'!$B$5:$I$1005,3,FALSE)=0,"",VLOOKUP(B2103,'Job Openings'!$B$5:$I$1005,3,FALSE)),"")</f>
        <v/>
      </c>
      <c r="E2103" s="100" t="str">
        <f>IFERROR(IF(VLOOKUP(B2103,'Job Openings'!$B$5:$I$1005,5,FALSE)=0,"",VLOOKUP(B2103,'Job Openings'!$B$5:$I$1005,5,FALSE)),"")</f>
        <v/>
      </c>
      <c r="F2103" s="53"/>
      <c r="G2103" s="53"/>
      <c r="H2103" s="54"/>
      <c r="I2103" s="53"/>
      <c r="J2103" s="53"/>
      <c r="K2103" s="53"/>
      <c r="L2103" s="53"/>
      <c r="M2103" s="53"/>
      <c r="N2103" s="144"/>
      <c r="O2103" s="141"/>
      <c r="P2103" s="53"/>
      <c r="Q2103" s="53"/>
      <c r="R2103" s="53"/>
      <c r="S2103" s="89"/>
    </row>
    <row r="2104" spans="2:19" ht="15" customHeight="1" x14ac:dyDescent="0.2">
      <c r="B2104" s="143"/>
      <c r="C2104" s="100" t="str">
        <f>IFERROR(IF(VLOOKUP(B2104,'Job Openings'!$B$5:$I$1005,2,FALSE)=0,"",VLOOKUP(B2104,'Job Openings'!$B$5:$I$1005,2,FALSE)),"")</f>
        <v/>
      </c>
      <c r="D2104" s="100" t="str">
        <f>IFERROR(IF(VLOOKUP(B2104,'Job Openings'!$B$5:$I$1005,3,FALSE)=0,"",VLOOKUP(B2104,'Job Openings'!$B$5:$I$1005,3,FALSE)),"")</f>
        <v/>
      </c>
      <c r="E2104" s="100" t="str">
        <f>IFERROR(IF(VLOOKUP(B2104,'Job Openings'!$B$5:$I$1005,5,FALSE)=0,"",VLOOKUP(B2104,'Job Openings'!$B$5:$I$1005,5,FALSE)),"")</f>
        <v/>
      </c>
      <c r="F2104" s="53"/>
      <c r="G2104" s="53"/>
      <c r="H2104" s="54"/>
      <c r="I2104" s="53"/>
      <c r="J2104" s="53"/>
      <c r="K2104" s="53"/>
      <c r="L2104" s="53"/>
      <c r="M2104" s="53"/>
      <c r="N2104" s="144"/>
      <c r="O2104" s="141"/>
      <c r="P2104" s="53"/>
      <c r="Q2104" s="53"/>
      <c r="R2104" s="53"/>
      <c r="S2104" s="89"/>
    </row>
    <row r="2105" spans="2:19" ht="15" customHeight="1" x14ac:dyDescent="0.2">
      <c r="B2105" s="143"/>
      <c r="C2105" s="100" t="str">
        <f>IFERROR(IF(VLOOKUP(B2105,'Job Openings'!$B$5:$I$1005,2,FALSE)=0,"",VLOOKUP(B2105,'Job Openings'!$B$5:$I$1005,2,FALSE)),"")</f>
        <v/>
      </c>
      <c r="D2105" s="100" t="str">
        <f>IFERROR(IF(VLOOKUP(B2105,'Job Openings'!$B$5:$I$1005,3,FALSE)=0,"",VLOOKUP(B2105,'Job Openings'!$B$5:$I$1005,3,FALSE)),"")</f>
        <v/>
      </c>
      <c r="E2105" s="100" t="str">
        <f>IFERROR(IF(VLOOKUP(B2105,'Job Openings'!$B$5:$I$1005,5,FALSE)=0,"",VLOOKUP(B2105,'Job Openings'!$B$5:$I$1005,5,FALSE)),"")</f>
        <v/>
      </c>
      <c r="F2105" s="53"/>
      <c r="G2105" s="53"/>
      <c r="H2105" s="54"/>
      <c r="I2105" s="53"/>
      <c r="J2105" s="53"/>
      <c r="K2105" s="53"/>
      <c r="L2105" s="53"/>
      <c r="M2105" s="53"/>
      <c r="N2105" s="144"/>
      <c r="O2105" s="141"/>
      <c r="P2105" s="53"/>
      <c r="Q2105" s="53"/>
      <c r="R2105" s="53"/>
      <c r="S2105" s="89"/>
    </row>
    <row r="2106" spans="2:19" ht="15" customHeight="1" x14ac:dyDescent="0.2">
      <c r="B2106" s="143"/>
      <c r="C2106" s="100" t="str">
        <f>IFERROR(IF(VLOOKUP(B2106,'Job Openings'!$B$5:$I$1005,2,FALSE)=0,"",VLOOKUP(B2106,'Job Openings'!$B$5:$I$1005,2,FALSE)),"")</f>
        <v/>
      </c>
      <c r="D2106" s="100" t="str">
        <f>IFERROR(IF(VLOOKUP(B2106,'Job Openings'!$B$5:$I$1005,3,FALSE)=0,"",VLOOKUP(B2106,'Job Openings'!$B$5:$I$1005,3,FALSE)),"")</f>
        <v/>
      </c>
      <c r="E2106" s="100" t="str">
        <f>IFERROR(IF(VLOOKUP(B2106,'Job Openings'!$B$5:$I$1005,5,FALSE)=0,"",VLOOKUP(B2106,'Job Openings'!$B$5:$I$1005,5,FALSE)),"")</f>
        <v/>
      </c>
      <c r="F2106" s="53"/>
      <c r="G2106" s="53"/>
      <c r="H2106" s="54"/>
      <c r="I2106" s="53"/>
      <c r="J2106" s="53"/>
      <c r="K2106" s="53"/>
      <c r="L2106" s="53"/>
      <c r="M2106" s="53"/>
      <c r="N2106" s="144"/>
      <c r="O2106" s="141"/>
      <c r="P2106" s="53"/>
      <c r="Q2106" s="53"/>
      <c r="R2106" s="53"/>
      <c r="S2106" s="89"/>
    </row>
    <row r="2107" spans="2:19" ht="15" customHeight="1" x14ac:dyDescent="0.2">
      <c r="B2107" s="143"/>
      <c r="C2107" s="100" t="str">
        <f>IFERROR(IF(VLOOKUP(B2107,'Job Openings'!$B$5:$I$1005,2,FALSE)=0,"",VLOOKUP(B2107,'Job Openings'!$B$5:$I$1005,2,FALSE)),"")</f>
        <v/>
      </c>
      <c r="D2107" s="100" t="str">
        <f>IFERROR(IF(VLOOKUP(B2107,'Job Openings'!$B$5:$I$1005,3,FALSE)=0,"",VLOOKUP(B2107,'Job Openings'!$B$5:$I$1005,3,FALSE)),"")</f>
        <v/>
      </c>
      <c r="E2107" s="100" t="str">
        <f>IFERROR(IF(VLOOKUP(B2107,'Job Openings'!$B$5:$I$1005,5,FALSE)=0,"",VLOOKUP(B2107,'Job Openings'!$B$5:$I$1005,5,FALSE)),"")</f>
        <v/>
      </c>
      <c r="F2107" s="53"/>
      <c r="G2107" s="53"/>
      <c r="H2107" s="54"/>
      <c r="I2107" s="53"/>
      <c r="J2107" s="53"/>
      <c r="K2107" s="53"/>
      <c r="L2107" s="53"/>
      <c r="M2107" s="53"/>
      <c r="N2107" s="144"/>
      <c r="O2107" s="141"/>
      <c r="P2107" s="53"/>
      <c r="Q2107" s="53"/>
      <c r="R2107" s="53"/>
      <c r="S2107" s="89"/>
    </row>
    <row r="2108" spans="2:19" ht="15" customHeight="1" x14ac:dyDescent="0.2">
      <c r="B2108" s="143"/>
      <c r="C2108" s="100" t="str">
        <f>IFERROR(IF(VLOOKUP(B2108,'Job Openings'!$B$5:$I$1005,2,FALSE)=0,"",VLOOKUP(B2108,'Job Openings'!$B$5:$I$1005,2,FALSE)),"")</f>
        <v/>
      </c>
      <c r="D2108" s="100" t="str">
        <f>IFERROR(IF(VLOOKUP(B2108,'Job Openings'!$B$5:$I$1005,3,FALSE)=0,"",VLOOKUP(B2108,'Job Openings'!$B$5:$I$1005,3,FALSE)),"")</f>
        <v/>
      </c>
      <c r="E2108" s="100" t="str">
        <f>IFERROR(IF(VLOOKUP(B2108,'Job Openings'!$B$5:$I$1005,5,FALSE)=0,"",VLOOKUP(B2108,'Job Openings'!$B$5:$I$1005,5,FALSE)),"")</f>
        <v/>
      </c>
      <c r="F2108" s="53"/>
      <c r="G2108" s="53"/>
      <c r="H2108" s="54"/>
      <c r="I2108" s="53"/>
      <c r="J2108" s="53"/>
      <c r="K2108" s="53"/>
      <c r="L2108" s="53"/>
      <c r="M2108" s="53"/>
      <c r="N2108" s="144"/>
      <c r="O2108" s="141"/>
      <c r="P2108" s="53"/>
      <c r="Q2108" s="53"/>
      <c r="R2108" s="53"/>
      <c r="S2108" s="89"/>
    </row>
    <row r="2109" spans="2:19" ht="15" customHeight="1" x14ac:dyDescent="0.2">
      <c r="B2109" s="143"/>
      <c r="C2109" s="100" t="str">
        <f>IFERROR(IF(VLOOKUP(B2109,'Job Openings'!$B$5:$I$1005,2,FALSE)=0,"",VLOOKUP(B2109,'Job Openings'!$B$5:$I$1005,2,FALSE)),"")</f>
        <v/>
      </c>
      <c r="D2109" s="100" t="str">
        <f>IFERROR(IF(VLOOKUP(B2109,'Job Openings'!$B$5:$I$1005,3,FALSE)=0,"",VLOOKUP(B2109,'Job Openings'!$B$5:$I$1005,3,FALSE)),"")</f>
        <v/>
      </c>
      <c r="E2109" s="100" t="str">
        <f>IFERROR(IF(VLOOKUP(B2109,'Job Openings'!$B$5:$I$1005,5,FALSE)=0,"",VLOOKUP(B2109,'Job Openings'!$B$5:$I$1005,5,FALSE)),"")</f>
        <v/>
      </c>
      <c r="F2109" s="53"/>
      <c r="G2109" s="53"/>
      <c r="H2109" s="54"/>
      <c r="I2109" s="53"/>
      <c r="J2109" s="53"/>
      <c r="K2109" s="53"/>
      <c r="L2109" s="53"/>
      <c r="M2109" s="53"/>
      <c r="N2109" s="144"/>
      <c r="O2109" s="141"/>
      <c r="P2109" s="53"/>
      <c r="Q2109" s="53"/>
      <c r="R2109" s="53"/>
      <c r="S2109" s="89"/>
    </row>
    <row r="2110" spans="2:19" ht="15" customHeight="1" x14ac:dyDescent="0.2">
      <c r="B2110" s="143"/>
      <c r="C2110" s="100" t="str">
        <f>IFERROR(IF(VLOOKUP(B2110,'Job Openings'!$B$5:$I$1005,2,FALSE)=0,"",VLOOKUP(B2110,'Job Openings'!$B$5:$I$1005,2,FALSE)),"")</f>
        <v/>
      </c>
      <c r="D2110" s="100" t="str">
        <f>IFERROR(IF(VLOOKUP(B2110,'Job Openings'!$B$5:$I$1005,3,FALSE)=0,"",VLOOKUP(B2110,'Job Openings'!$B$5:$I$1005,3,FALSE)),"")</f>
        <v/>
      </c>
      <c r="E2110" s="100" t="str">
        <f>IFERROR(IF(VLOOKUP(B2110,'Job Openings'!$B$5:$I$1005,5,FALSE)=0,"",VLOOKUP(B2110,'Job Openings'!$B$5:$I$1005,5,FALSE)),"")</f>
        <v/>
      </c>
      <c r="F2110" s="53"/>
      <c r="G2110" s="53"/>
      <c r="H2110" s="54"/>
      <c r="I2110" s="53"/>
      <c r="J2110" s="53"/>
      <c r="K2110" s="53"/>
      <c r="L2110" s="53"/>
      <c r="M2110" s="53"/>
      <c r="N2110" s="144"/>
      <c r="O2110" s="141"/>
      <c r="P2110" s="53"/>
      <c r="Q2110" s="53"/>
      <c r="R2110" s="53"/>
      <c r="S2110" s="89"/>
    </row>
    <row r="2111" spans="2:19" ht="15" customHeight="1" x14ac:dyDescent="0.2">
      <c r="B2111" s="143"/>
      <c r="C2111" s="100" t="str">
        <f>IFERROR(IF(VLOOKUP(B2111,'Job Openings'!$B$5:$I$1005,2,FALSE)=0,"",VLOOKUP(B2111,'Job Openings'!$B$5:$I$1005,2,FALSE)),"")</f>
        <v/>
      </c>
      <c r="D2111" s="100" t="str">
        <f>IFERROR(IF(VLOOKUP(B2111,'Job Openings'!$B$5:$I$1005,3,FALSE)=0,"",VLOOKUP(B2111,'Job Openings'!$B$5:$I$1005,3,FALSE)),"")</f>
        <v/>
      </c>
      <c r="E2111" s="100" t="str">
        <f>IFERROR(IF(VLOOKUP(B2111,'Job Openings'!$B$5:$I$1005,5,FALSE)=0,"",VLOOKUP(B2111,'Job Openings'!$B$5:$I$1005,5,FALSE)),"")</f>
        <v/>
      </c>
      <c r="F2111" s="53"/>
      <c r="G2111" s="53"/>
      <c r="H2111" s="54"/>
      <c r="I2111" s="53"/>
      <c r="J2111" s="53"/>
      <c r="K2111" s="53"/>
      <c r="L2111" s="53"/>
      <c r="M2111" s="53"/>
      <c r="N2111" s="144"/>
      <c r="O2111" s="141"/>
      <c r="P2111" s="53"/>
      <c r="Q2111" s="53"/>
      <c r="R2111" s="53"/>
      <c r="S2111" s="89"/>
    </row>
    <row r="2112" spans="2:19" ht="15" customHeight="1" x14ac:dyDescent="0.2">
      <c r="B2112" s="143"/>
      <c r="C2112" s="100" t="str">
        <f>IFERROR(IF(VLOOKUP(B2112,'Job Openings'!$B$5:$I$1005,2,FALSE)=0,"",VLOOKUP(B2112,'Job Openings'!$B$5:$I$1005,2,FALSE)),"")</f>
        <v/>
      </c>
      <c r="D2112" s="100" t="str">
        <f>IFERROR(IF(VLOOKUP(B2112,'Job Openings'!$B$5:$I$1005,3,FALSE)=0,"",VLOOKUP(B2112,'Job Openings'!$B$5:$I$1005,3,FALSE)),"")</f>
        <v/>
      </c>
      <c r="E2112" s="100" t="str">
        <f>IFERROR(IF(VLOOKUP(B2112,'Job Openings'!$B$5:$I$1005,5,FALSE)=0,"",VLOOKUP(B2112,'Job Openings'!$B$5:$I$1005,5,FALSE)),"")</f>
        <v/>
      </c>
      <c r="F2112" s="53"/>
      <c r="G2112" s="53"/>
      <c r="H2112" s="54"/>
      <c r="I2112" s="53"/>
      <c r="J2112" s="53"/>
      <c r="K2112" s="53"/>
      <c r="L2112" s="53"/>
      <c r="M2112" s="53"/>
      <c r="N2112" s="144"/>
      <c r="O2112" s="141"/>
      <c r="P2112" s="53"/>
      <c r="Q2112" s="53"/>
      <c r="R2112" s="53"/>
      <c r="S2112" s="89"/>
    </row>
    <row r="2113" spans="2:19" ht="15" customHeight="1" x14ac:dyDescent="0.2">
      <c r="B2113" s="143"/>
      <c r="C2113" s="100" t="str">
        <f>IFERROR(IF(VLOOKUP(B2113,'Job Openings'!$B$5:$I$1005,2,FALSE)=0,"",VLOOKUP(B2113,'Job Openings'!$B$5:$I$1005,2,FALSE)),"")</f>
        <v/>
      </c>
      <c r="D2113" s="100" t="str">
        <f>IFERROR(IF(VLOOKUP(B2113,'Job Openings'!$B$5:$I$1005,3,FALSE)=0,"",VLOOKUP(B2113,'Job Openings'!$B$5:$I$1005,3,FALSE)),"")</f>
        <v/>
      </c>
      <c r="E2113" s="100" t="str">
        <f>IFERROR(IF(VLOOKUP(B2113,'Job Openings'!$B$5:$I$1005,5,FALSE)=0,"",VLOOKUP(B2113,'Job Openings'!$B$5:$I$1005,5,FALSE)),"")</f>
        <v/>
      </c>
      <c r="F2113" s="53"/>
      <c r="G2113" s="53"/>
      <c r="H2113" s="54"/>
      <c r="I2113" s="53"/>
      <c r="J2113" s="53"/>
      <c r="K2113" s="53"/>
      <c r="L2113" s="53"/>
      <c r="M2113" s="53"/>
      <c r="N2113" s="144"/>
      <c r="O2113" s="141"/>
      <c r="P2113" s="53"/>
      <c r="Q2113" s="53"/>
      <c r="R2113" s="53"/>
      <c r="S2113" s="89"/>
    </row>
    <row r="2114" spans="2:19" ht="15" customHeight="1" x14ac:dyDescent="0.2">
      <c r="B2114" s="143"/>
      <c r="C2114" s="100" t="str">
        <f>IFERROR(IF(VLOOKUP(B2114,'Job Openings'!$B$5:$I$1005,2,FALSE)=0,"",VLOOKUP(B2114,'Job Openings'!$B$5:$I$1005,2,FALSE)),"")</f>
        <v/>
      </c>
      <c r="D2114" s="100" t="str">
        <f>IFERROR(IF(VLOOKUP(B2114,'Job Openings'!$B$5:$I$1005,3,FALSE)=0,"",VLOOKUP(B2114,'Job Openings'!$B$5:$I$1005,3,FALSE)),"")</f>
        <v/>
      </c>
      <c r="E2114" s="100" t="str">
        <f>IFERROR(IF(VLOOKUP(B2114,'Job Openings'!$B$5:$I$1005,5,FALSE)=0,"",VLOOKUP(B2114,'Job Openings'!$B$5:$I$1005,5,FALSE)),"")</f>
        <v/>
      </c>
      <c r="F2114" s="53"/>
      <c r="G2114" s="53"/>
      <c r="H2114" s="54"/>
      <c r="I2114" s="53"/>
      <c r="J2114" s="53"/>
      <c r="K2114" s="53"/>
      <c r="L2114" s="53"/>
      <c r="M2114" s="53"/>
      <c r="N2114" s="144"/>
      <c r="O2114" s="141"/>
      <c r="P2114" s="53"/>
      <c r="Q2114" s="53"/>
      <c r="R2114" s="53"/>
      <c r="S2114" s="89"/>
    </row>
    <row r="2115" spans="2:19" ht="15" customHeight="1" x14ac:dyDescent="0.2">
      <c r="B2115" s="143"/>
      <c r="C2115" s="100" t="str">
        <f>IFERROR(IF(VLOOKUP(B2115,'Job Openings'!$B$5:$I$1005,2,FALSE)=0,"",VLOOKUP(B2115,'Job Openings'!$B$5:$I$1005,2,FALSE)),"")</f>
        <v/>
      </c>
      <c r="D2115" s="100" t="str">
        <f>IFERROR(IF(VLOOKUP(B2115,'Job Openings'!$B$5:$I$1005,3,FALSE)=0,"",VLOOKUP(B2115,'Job Openings'!$B$5:$I$1005,3,FALSE)),"")</f>
        <v/>
      </c>
      <c r="E2115" s="100" t="str">
        <f>IFERROR(IF(VLOOKUP(B2115,'Job Openings'!$B$5:$I$1005,5,FALSE)=0,"",VLOOKUP(B2115,'Job Openings'!$B$5:$I$1005,5,FALSE)),"")</f>
        <v/>
      </c>
      <c r="F2115" s="53"/>
      <c r="G2115" s="53"/>
      <c r="H2115" s="54"/>
      <c r="I2115" s="53"/>
      <c r="J2115" s="53"/>
      <c r="K2115" s="53"/>
      <c r="L2115" s="53"/>
      <c r="M2115" s="53"/>
      <c r="N2115" s="144"/>
      <c r="O2115" s="141"/>
      <c r="P2115" s="53"/>
      <c r="Q2115" s="53"/>
      <c r="R2115" s="53"/>
      <c r="S2115" s="89"/>
    </row>
    <row r="2116" spans="2:19" ht="15" customHeight="1" x14ac:dyDescent="0.2">
      <c r="B2116" s="143"/>
      <c r="C2116" s="100" t="str">
        <f>IFERROR(IF(VLOOKUP(B2116,'Job Openings'!$B$5:$I$1005,2,FALSE)=0,"",VLOOKUP(B2116,'Job Openings'!$B$5:$I$1005,2,FALSE)),"")</f>
        <v/>
      </c>
      <c r="D2116" s="100" t="str">
        <f>IFERROR(IF(VLOOKUP(B2116,'Job Openings'!$B$5:$I$1005,3,FALSE)=0,"",VLOOKUP(B2116,'Job Openings'!$B$5:$I$1005,3,FALSE)),"")</f>
        <v/>
      </c>
      <c r="E2116" s="100" t="str">
        <f>IFERROR(IF(VLOOKUP(B2116,'Job Openings'!$B$5:$I$1005,5,FALSE)=0,"",VLOOKUP(B2116,'Job Openings'!$B$5:$I$1005,5,FALSE)),"")</f>
        <v/>
      </c>
      <c r="F2116" s="53"/>
      <c r="G2116" s="53"/>
      <c r="H2116" s="54"/>
      <c r="I2116" s="53"/>
      <c r="J2116" s="53"/>
      <c r="K2116" s="53"/>
      <c r="L2116" s="53"/>
      <c r="M2116" s="53"/>
      <c r="N2116" s="144"/>
      <c r="O2116" s="141"/>
      <c r="P2116" s="53"/>
      <c r="Q2116" s="53"/>
      <c r="R2116" s="53"/>
      <c r="S2116" s="89"/>
    </row>
    <row r="2117" spans="2:19" ht="15" customHeight="1" x14ac:dyDescent="0.2">
      <c r="B2117" s="143"/>
      <c r="C2117" s="100" t="str">
        <f>IFERROR(IF(VLOOKUP(B2117,'Job Openings'!$B$5:$I$1005,2,FALSE)=0,"",VLOOKUP(B2117,'Job Openings'!$B$5:$I$1005,2,FALSE)),"")</f>
        <v/>
      </c>
      <c r="D2117" s="100" t="str">
        <f>IFERROR(IF(VLOOKUP(B2117,'Job Openings'!$B$5:$I$1005,3,FALSE)=0,"",VLOOKUP(B2117,'Job Openings'!$B$5:$I$1005,3,FALSE)),"")</f>
        <v/>
      </c>
      <c r="E2117" s="100" t="str">
        <f>IFERROR(IF(VLOOKUP(B2117,'Job Openings'!$B$5:$I$1005,5,FALSE)=0,"",VLOOKUP(B2117,'Job Openings'!$B$5:$I$1005,5,FALSE)),"")</f>
        <v/>
      </c>
      <c r="F2117" s="53"/>
      <c r="G2117" s="53"/>
      <c r="H2117" s="54"/>
      <c r="I2117" s="53"/>
      <c r="J2117" s="53"/>
      <c r="K2117" s="53"/>
      <c r="L2117" s="53"/>
      <c r="M2117" s="53"/>
      <c r="N2117" s="144"/>
      <c r="O2117" s="141"/>
      <c r="P2117" s="53"/>
      <c r="Q2117" s="53"/>
      <c r="R2117" s="53"/>
      <c r="S2117" s="89"/>
    </row>
    <row r="2118" spans="2:19" ht="15" customHeight="1" x14ac:dyDescent="0.2">
      <c r="B2118" s="143"/>
      <c r="C2118" s="100" t="str">
        <f>IFERROR(IF(VLOOKUP(B2118,'Job Openings'!$B$5:$I$1005,2,FALSE)=0,"",VLOOKUP(B2118,'Job Openings'!$B$5:$I$1005,2,FALSE)),"")</f>
        <v/>
      </c>
      <c r="D2118" s="100" t="str">
        <f>IFERROR(IF(VLOOKUP(B2118,'Job Openings'!$B$5:$I$1005,3,FALSE)=0,"",VLOOKUP(B2118,'Job Openings'!$B$5:$I$1005,3,FALSE)),"")</f>
        <v/>
      </c>
      <c r="E2118" s="100" t="str">
        <f>IFERROR(IF(VLOOKUP(B2118,'Job Openings'!$B$5:$I$1005,5,FALSE)=0,"",VLOOKUP(B2118,'Job Openings'!$B$5:$I$1005,5,FALSE)),"")</f>
        <v/>
      </c>
      <c r="F2118" s="53"/>
      <c r="G2118" s="53"/>
      <c r="H2118" s="54"/>
      <c r="I2118" s="53"/>
      <c r="J2118" s="53"/>
      <c r="K2118" s="53"/>
      <c r="L2118" s="53"/>
      <c r="M2118" s="53"/>
      <c r="N2118" s="144"/>
      <c r="O2118" s="141"/>
      <c r="P2118" s="53"/>
      <c r="Q2118" s="53"/>
      <c r="R2118" s="53"/>
      <c r="S2118" s="89"/>
    </row>
    <row r="2119" spans="2:19" ht="15" customHeight="1" x14ac:dyDescent="0.2">
      <c r="B2119" s="143"/>
      <c r="C2119" s="100" t="str">
        <f>IFERROR(IF(VLOOKUP(B2119,'Job Openings'!$B$5:$I$1005,2,FALSE)=0,"",VLOOKUP(B2119,'Job Openings'!$B$5:$I$1005,2,FALSE)),"")</f>
        <v/>
      </c>
      <c r="D2119" s="100" t="str">
        <f>IFERROR(IF(VLOOKUP(B2119,'Job Openings'!$B$5:$I$1005,3,FALSE)=0,"",VLOOKUP(B2119,'Job Openings'!$B$5:$I$1005,3,FALSE)),"")</f>
        <v/>
      </c>
      <c r="E2119" s="100" t="str">
        <f>IFERROR(IF(VLOOKUP(B2119,'Job Openings'!$B$5:$I$1005,5,FALSE)=0,"",VLOOKUP(B2119,'Job Openings'!$B$5:$I$1005,5,FALSE)),"")</f>
        <v/>
      </c>
      <c r="F2119" s="53"/>
      <c r="G2119" s="53"/>
      <c r="H2119" s="54"/>
      <c r="I2119" s="53"/>
      <c r="J2119" s="53"/>
      <c r="K2119" s="53"/>
      <c r="L2119" s="53"/>
      <c r="M2119" s="53"/>
      <c r="N2119" s="144"/>
      <c r="O2119" s="141"/>
      <c r="P2119" s="53"/>
      <c r="Q2119" s="53"/>
      <c r="R2119" s="53"/>
      <c r="S2119" s="89"/>
    </row>
    <row r="2120" spans="2:19" ht="15" customHeight="1" x14ac:dyDescent="0.2">
      <c r="B2120" s="143"/>
      <c r="C2120" s="100" t="str">
        <f>IFERROR(IF(VLOOKUP(B2120,'Job Openings'!$B$5:$I$1005,2,FALSE)=0,"",VLOOKUP(B2120,'Job Openings'!$B$5:$I$1005,2,FALSE)),"")</f>
        <v/>
      </c>
      <c r="D2120" s="100" t="str">
        <f>IFERROR(IF(VLOOKUP(B2120,'Job Openings'!$B$5:$I$1005,3,FALSE)=0,"",VLOOKUP(B2120,'Job Openings'!$B$5:$I$1005,3,FALSE)),"")</f>
        <v/>
      </c>
      <c r="E2120" s="100" t="str">
        <f>IFERROR(IF(VLOOKUP(B2120,'Job Openings'!$B$5:$I$1005,5,FALSE)=0,"",VLOOKUP(B2120,'Job Openings'!$B$5:$I$1005,5,FALSE)),"")</f>
        <v/>
      </c>
      <c r="F2120" s="53"/>
      <c r="G2120" s="53"/>
      <c r="H2120" s="54"/>
      <c r="I2120" s="53"/>
      <c r="J2120" s="53"/>
      <c r="K2120" s="53"/>
      <c r="L2120" s="53"/>
      <c r="M2120" s="53"/>
      <c r="N2120" s="144"/>
      <c r="O2120" s="141"/>
      <c r="P2120" s="53"/>
      <c r="Q2120" s="53"/>
      <c r="R2120" s="53"/>
      <c r="S2120" s="89"/>
    </row>
    <row r="2121" spans="2:19" ht="15" customHeight="1" x14ac:dyDescent="0.2">
      <c r="B2121" s="143"/>
      <c r="C2121" s="100" t="str">
        <f>IFERROR(IF(VLOOKUP(B2121,'Job Openings'!$B$5:$I$1005,2,FALSE)=0,"",VLOOKUP(B2121,'Job Openings'!$B$5:$I$1005,2,FALSE)),"")</f>
        <v/>
      </c>
      <c r="D2121" s="100" t="str">
        <f>IFERROR(IF(VLOOKUP(B2121,'Job Openings'!$B$5:$I$1005,3,FALSE)=0,"",VLOOKUP(B2121,'Job Openings'!$B$5:$I$1005,3,FALSE)),"")</f>
        <v/>
      </c>
      <c r="E2121" s="100" t="str">
        <f>IFERROR(IF(VLOOKUP(B2121,'Job Openings'!$B$5:$I$1005,5,FALSE)=0,"",VLOOKUP(B2121,'Job Openings'!$B$5:$I$1005,5,FALSE)),"")</f>
        <v/>
      </c>
      <c r="F2121" s="53"/>
      <c r="G2121" s="53"/>
      <c r="H2121" s="54"/>
      <c r="I2121" s="53"/>
      <c r="J2121" s="53"/>
      <c r="K2121" s="53"/>
      <c r="L2121" s="53"/>
      <c r="M2121" s="53"/>
      <c r="N2121" s="144"/>
      <c r="O2121" s="141"/>
      <c r="P2121" s="53"/>
      <c r="Q2121" s="53"/>
      <c r="R2121" s="53"/>
      <c r="S2121" s="89"/>
    </row>
    <row r="2122" spans="2:19" ht="15" customHeight="1" x14ac:dyDescent="0.2">
      <c r="B2122" s="143"/>
      <c r="C2122" s="100" t="str">
        <f>IFERROR(IF(VLOOKUP(B2122,'Job Openings'!$B$5:$I$1005,2,FALSE)=0,"",VLOOKUP(B2122,'Job Openings'!$B$5:$I$1005,2,FALSE)),"")</f>
        <v/>
      </c>
      <c r="D2122" s="100" t="str">
        <f>IFERROR(IF(VLOOKUP(B2122,'Job Openings'!$B$5:$I$1005,3,FALSE)=0,"",VLOOKUP(B2122,'Job Openings'!$B$5:$I$1005,3,FALSE)),"")</f>
        <v/>
      </c>
      <c r="E2122" s="100" t="str">
        <f>IFERROR(IF(VLOOKUP(B2122,'Job Openings'!$B$5:$I$1005,5,FALSE)=0,"",VLOOKUP(B2122,'Job Openings'!$B$5:$I$1005,5,FALSE)),"")</f>
        <v/>
      </c>
      <c r="F2122" s="53"/>
      <c r="G2122" s="53"/>
      <c r="H2122" s="54"/>
      <c r="I2122" s="53"/>
      <c r="J2122" s="53"/>
      <c r="K2122" s="53"/>
      <c r="L2122" s="53"/>
      <c r="M2122" s="53"/>
      <c r="N2122" s="144"/>
      <c r="O2122" s="141"/>
      <c r="P2122" s="53"/>
      <c r="Q2122" s="53"/>
      <c r="R2122" s="53"/>
      <c r="S2122" s="89"/>
    </row>
    <row r="2123" spans="2:19" ht="15" customHeight="1" x14ac:dyDescent="0.2">
      <c r="B2123" s="143"/>
      <c r="C2123" s="100" t="str">
        <f>IFERROR(IF(VLOOKUP(B2123,'Job Openings'!$B$5:$I$1005,2,FALSE)=0,"",VLOOKUP(B2123,'Job Openings'!$B$5:$I$1005,2,FALSE)),"")</f>
        <v/>
      </c>
      <c r="D2123" s="100" t="str">
        <f>IFERROR(IF(VLOOKUP(B2123,'Job Openings'!$B$5:$I$1005,3,FALSE)=0,"",VLOOKUP(B2123,'Job Openings'!$B$5:$I$1005,3,FALSE)),"")</f>
        <v/>
      </c>
      <c r="E2123" s="100" t="str">
        <f>IFERROR(IF(VLOOKUP(B2123,'Job Openings'!$B$5:$I$1005,5,FALSE)=0,"",VLOOKUP(B2123,'Job Openings'!$B$5:$I$1005,5,FALSE)),"")</f>
        <v/>
      </c>
      <c r="F2123" s="53"/>
      <c r="G2123" s="53"/>
      <c r="H2123" s="54"/>
      <c r="I2123" s="53"/>
      <c r="J2123" s="53"/>
      <c r="K2123" s="53"/>
      <c r="L2123" s="53"/>
      <c r="M2123" s="53"/>
      <c r="N2123" s="144"/>
      <c r="O2123" s="141"/>
      <c r="P2123" s="53"/>
      <c r="Q2123" s="53"/>
      <c r="R2123" s="53"/>
      <c r="S2123" s="89"/>
    </row>
    <row r="2124" spans="2:19" ht="15" customHeight="1" x14ac:dyDescent="0.2">
      <c r="B2124" s="143"/>
      <c r="C2124" s="100" t="str">
        <f>IFERROR(IF(VLOOKUP(B2124,'Job Openings'!$B$5:$I$1005,2,FALSE)=0,"",VLOOKUP(B2124,'Job Openings'!$B$5:$I$1005,2,FALSE)),"")</f>
        <v/>
      </c>
      <c r="D2124" s="100" t="str">
        <f>IFERROR(IF(VLOOKUP(B2124,'Job Openings'!$B$5:$I$1005,3,FALSE)=0,"",VLOOKUP(B2124,'Job Openings'!$B$5:$I$1005,3,FALSE)),"")</f>
        <v/>
      </c>
      <c r="E2124" s="100" t="str">
        <f>IFERROR(IF(VLOOKUP(B2124,'Job Openings'!$B$5:$I$1005,5,FALSE)=0,"",VLOOKUP(B2124,'Job Openings'!$B$5:$I$1005,5,FALSE)),"")</f>
        <v/>
      </c>
      <c r="F2124" s="53"/>
      <c r="G2124" s="53"/>
      <c r="H2124" s="54"/>
      <c r="I2124" s="53"/>
      <c r="J2124" s="53"/>
      <c r="K2124" s="53"/>
      <c r="L2124" s="53"/>
      <c r="M2124" s="53"/>
      <c r="N2124" s="144"/>
      <c r="O2124" s="141"/>
      <c r="P2124" s="53"/>
      <c r="Q2124" s="53"/>
      <c r="R2124" s="53"/>
      <c r="S2124" s="89"/>
    </row>
    <row r="2125" spans="2:19" ht="15" customHeight="1" x14ac:dyDescent="0.2">
      <c r="B2125" s="143"/>
      <c r="C2125" s="100" t="str">
        <f>IFERROR(IF(VLOOKUP(B2125,'Job Openings'!$B$5:$I$1005,2,FALSE)=0,"",VLOOKUP(B2125,'Job Openings'!$B$5:$I$1005,2,FALSE)),"")</f>
        <v/>
      </c>
      <c r="D2125" s="100" t="str">
        <f>IFERROR(IF(VLOOKUP(B2125,'Job Openings'!$B$5:$I$1005,3,FALSE)=0,"",VLOOKUP(B2125,'Job Openings'!$B$5:$I$1005,3,FALSE)),"")</f>
        <v/>
      </c>
      <c r="E2125" s="100" t="str">
        <f>IFERROR(IF(VLOOKUP(B2125,'Job Openings'!$B$5:$I$1005,5,FALSE)=0,"",VLOOKUP(B2125,'Job Openings'!$B$5:$I$1005,5,FALSE)),"")</f>
        <v/>
      </c>
      <c r="F2125" s="53"/>
      <c r="G2125" s="53"/>
      <c r="H2125" s="54"/>
      <c r="I2125" s="53"/>
      <c r="J2125" s="53"/>
      <c r="K2125" s="53"/>
      <c r="L2125" s="53"/>
      <c r="M2125" s="53"/>
      <c r="N2125" s="144"/>
      <c r="O2125" s="141"/>
      <c r="P2125" s="53"/>
      <c r="Q2125" s="53"/>
      <c r="R2125" s="53"/>
      <c r="S2125" s="89"/>
    </row>
    <row r="2126" spans="2:19" ht="15" customHeight="1" x14ac:dyDescent="0.2">
      <c r="B2126" s="143"/>
      <c r="C2126" s="100" t="str">
        <f>IFERROR(IF(VLOOKUP(B2126,'Job Openings'!$B$5:$I$1005,2,FALSE)=0,"",VLOOKUP(B2126,'Job Openings'!$B$5:$I$1005,2,FALSE)),"")</f>
        <v/>
      </c>
      <c r="D2126" s="100" t="str">
        <f>IFERROR(IF(VLOOKUP(B2126,'Job Openings'!$B$5:$I$1005,3,FALSE)=0,"",VLOOKUP(B2126,'Job Openings'!$B$5:$I$1005,3,FALSE)),"")</f>
        <v/>
      </c>
      <c r="E2126" s="100" t="str">
        <f>IFERROR(IF(VLOOKUP(B2126,'Job Openings'!$B$5:$I$1005,5,FALSE)=0,"",VLOOKUP(B2126,'Job Openings'!$B$5:$I$1005,5,FALSE)),"")</f>
        <v/>
      </c>
      <c r="F2126" s="53"/>
      <c r="G2126" s="53"/>
      <c r="H2126" s="54"/>
      <c r="I2126" s="53"/>
      <c r="J2126" s="53"/>
      <c r="K2126" s="53"/>
      <c r="L2126" s="53"/>
      <c r="M2126" s="53"/>
      <c r="N2126" s="144"/>
      <c r="O2126" s="141"/>
      <c r="P2126" s="53"/>
      <c r="Q2126" s="53"/>
      <c r="R2126" s="53"/>
      <c r="S2126" s="89"/>
    </row>
    <row r="2127" spans="2:19" ht="15" customHeight="1" x14ac:dyDescent="0.2">
      <c r="B2127" s="143"/>
      <c r="C2127" s="100" t="str">
        <f>IFERROR(IF(VLOOKUP(B2127,'Job Openings'!$B$5:$I$1005,2,FALSE)=0,"",VLOOKUP(B2127,'Job Openings'!$B$5:$I$1005,2,FALSE)),"")</f>
        <v/>
      </c>
      <c r="D2127" s="100" t="str">
        <f>IFERROR(IF(VLOOKUP(B2127,'Job Openings'!$B$5:$I$1005,3,FALSE)=0,"",VLOOKUP(B2127,'Job Openings'!$B$5:$I$1005,3,FALSE)),"")</f>
        <v/>
      </c>
      <c r="E2127" s="100" t="str">
        <f>IFERROR(IF(VLOOKUP(B2127,'Job Openings'!$B$5:$I$1005,5,FALSE)=0,"",VLOOKUP(B2127,'Job Openings'!$B$5:$I$1005,5,FALSE)),"")</f>
        <v/>
      </c>
      <c r="F2127" s="53"/>
      <c r="G2127" s="53"/>
      <c r="H2127" s="54"/>
      <c r="I2127" s="53"/>
      <c r="J2127" s="53"/>
      <c r="K2127" s="53"/>
      <c r="L2127" s="53"/>
      <c r="M2127" s="53"/>
      <c r="N2127" s="144"/>
      <c r="O2127" s="141"/>
      <c r="P2127" s="53"/>
      <c r="Q2127" s="53"/>
      <c r="R2127" s="53"/>
      <c r="S2127" s="89"/>
    </row>
    <row r="2128" spans="2:19" ht="15" customHeight="1" x14ac:dyDescent="0.2">
      <c r="B2128" s="143"/>
      <c r="C2128" s="100" t="str">
        <f>IFERROR(IF(VLOOKUP(B2128,'Job Openings'!$B$5:$I$1005,2,FALSE)=0,"",VLOOKUP(B2128,'Job Openings'!$B$5:$I$1005,2,FALSE)),"")</f>
        <v/>
      </c>
      <c r="D2128" s="100" t="str">
        <f>IFERROR(IF(VLOOKUP(B2128,'Job Openings'!$B$5:$I$1005,3,FALSE)=0,"",VLOOKUP(B2128,'Job Openings'!$B$5:$I$1005,3,FALSE)),"")</f>
        <v/>
      </c>
      <c r="E2128" s="100" t="str">
        <f>IFERROR(IF(VLOOKUP(B2128,'Job Openings'!$B$5:$I$1005,5,FALSE)=0,"",VLOOKUP(B2128,'Job Openings'!$B$5:$I$1005,5,FALSE)),"")</f>
        <v/>
      </c>
      <c r="F2128" s="53"/>
      <c r="G2128" s="53"/>
      <c r="H2128" s="54"/>
      <c r="I2128" s="53"/>
      <c r="J2128" s="53"/>
      <c r="K2128" s="53"/>
      <c r="L2128" s="53"/>
      <c r="M2128" s="53"/>
      <c r="N2128" s="144"/>
      <c r="O2128" s="141"/>
      <c r="P2128" s="53"/>
      <c r="Q2128" s="53"/>
      <c r="R2128" s="53"/>
      <c r="S2128" s="89"/>
    </row>
    <row r="2129" spans="2:19" ht="15" customHeight="1" x14ac:dyDescent="0.2">
      <c r="B2129" s="143"/>
      <c r="C2129" s="100" t="str">
        <f>IFERROR(IF(VLOOKUP(B2129,'Job Openings'!$B$5:$I$1005,2,FALSE)=0,"",VLOOKUP(B2129,'Job Openings'!$B$5:$I$1005,2,FALSE)),"")</f>
        <v/>
      </c>
      <c r="D2129" s="100" t="str">
        <f>IFERROR(IF(VLOOKUP(B2129,'Job Openings'!$B$5:$I$1005,3,FALSE)=0,"",VLOOKUP(B2129,'Job Openings'!$B$5:$I$1005,3,FALSE)),"")</f>
        <v/>
      </c>
      <c r="E2129" s="100" t="str">
        <f>IFERROR(IF(VLOOKUP(B2129,'Job Openings'!$B$5:$I$1005,5,FALSE)=0,"",VLOOKUP(B2129,'Job Openings'!$B$5:$I$1005,5,FALSE)),"")</f>
        <v/>
      </c>
      <c r="F2129" s="53"/>
      <c r="G2129" s="53"/>
      <c r="H2129" s="54"/>
      <c r="I2129" s="53"/>
      <c r="J2129" s="53"/>
      <c r="K2129" s="53"/>
      <c r="L2129" s="53"/>
      <c r="M2129" s="53"/>
      <c r="N2129" s="144"/>
      <c r="O2129" s="141"/>
      <c r="P2129" s="53"/>
      <c r="Q2129" s="53"/>
      <c r="R2129" s="53"/>
      <c r="S2129" s="89"/>
    </row>
    <row r="2130" spans="2:19" ht="15" customHeight="1" x14ac:dyDescent="0.2">
      <c r="B2130" s="143"/>
      <c r="C2130" s="100" t="str">
        <f>IFERROR(IF(VLOOKUP(B2130,'Job Openings'!$B$5:$I$1005,2,FALSE)=0,"",VLOOKUP(B2130,'Job Openings'!$B$5:$I$1005,2,FALSE)),"")</f>
        <v/>
      </c>
      <c r="D2130" s="100" t="str">
        <f>IFERROR(IF(VLOOKUP(B2130,'Job Openings'!$B$5:$I$1005,3,FALSE)=0,"",VLOOKUP(B2130,'Job Openings'!$B$5:$I$1005,3,FALSE)),"")</f>
        <v/>
      </c>
      <c r="E2130" s="100" t="str">
        <f>IFERROR(IF(VLOOKUP(B2130,'Job Openings'!$B$5:$I$1005,5,FALSE)=0,"",VLOOKUP(B2130,'Job Openings'!$B$5:$I$1005,5,FALSE)),"")</f>
        <v/>
      </c>
      <c r="F2130" s="53"/>
      <c r="G2130" s="53"/>
      <c r="H2130" s="54"/>
      <c r="I2130" s="53"/>
      <c r="J2130" s="53"/>
      <c r="K2130" s="53"/>
      <c r="L2130" s="53"/>
      <c r="M2130" s="53"/>
      <c r="N2130" s="144"/>
      <c r="O2130" s="141"/>
      <c r="P2130" s="53"/>
      <c r="Q2130" s="53"/>
      <c r="R2130" s="53"/>
      <c r="S2130" s="89"/>
    </row>
    <row r="2131" spans="2:19" ht="15" customHeight="1" x14ac:dyDescent="0.2">
      <c r="B2131" s="143"/>
      <c r="C2131" s="100" t="str">
        <f>IFERROR(IF(VLOOKUP(B2131,'Job Openings'!$B$5:$I$1005,2,FALSE)=0,"",VLOOKUP(B2131,'Job Openings'!$B$5:$I$1005,2,FALSE)),"")</f>
        <v/>
      </c>
      <c r="D2131" s="100" t="str">
        <f>IFERROR(IF(VLOOKUP(B2131,'Job Openings'!$B$5:$I$1005,3,FALSE)=0,"",VLOOKUP(B2131,'Job Openings'!$B$5:$I$1005,3,FALSE)),"")</f>
        <v/>
      </c>
      <c r="E2131" s="100" t="str">
        <f>IFERROR(IF(VLOOKUP(B2131,'Job Openings'!$B$5:$I$1005,5,FALSE)=0,"",VLOOKUP(B2131,'Job Openings'!$B$5:$I$1005,5,FALSE)),"")</f>
        <v/>
      </c>
      <c r="F2131" s="53"/>
      <c r="G2131" s="53"/>
      <c r="H2131" s="54"/>
      <c r="I2131" s="53"/>
      <c r="J2131" s="53"/>
      <c r="K2131" s="53"/>
      <c r="L2131" s="53"/>
      <c r="M2131" s="53"/>
      <c r="N2131" s="144"/>
      <c r="O2131" s="141"/>
      <c r="P2131" s="53"/>
      <c r="Q2131" s="53"/>
      <c r="R2131" s="53"/>
      <c r="S2131" s="89"/>
    </row>
    <row r="2132" spans="2:19" ht="15" customHeight="1" x14ac:dyDescent="0.2">
      <c r="B2132" s="143"/>
      <c r="C2132" s="100" t="str">
        <f>IFERROR(IF(VLOOKUP(B2132,'Job Openings'!$B$5:$I$1005,2,FALSE)=0,"",VLOOKUP(B2132,'Job Openings'!$B$5:$I$1005,2,FALSE)),"")</f>
        <v/>
      </c>
      <c r="D2132" s="100" t="str">
        <f>IFERROR(IF(VLOOKUP(B2132,'Job Openings'!$B$5:$I$1005,3,FALSE)=0,"",VLOOKUP(B2132,'Job Openings'!$B$5:$I$1005,3,FALSE)),"")</f>
        <v/>
      </c>
      <c r="E2132" s="100" t="str">
        <f>IFERROR(IF(VLOOKUP(B2132,'Job Openings'!$B$5:$I$1005,5,FALSE)=0,"",VLOOKUP(B2132,'Job Openings'!$B$5:$I$1005,5,FALSE)),"")</f>
        <v/>
      </c>
      <c r="F2132" s="53"/>
      <c r="G2132" s="53"/>
      <c r="H2132" s="54"/>
      <c r="I2132" s="53"/>
      <c r="J2132" s="53"/>
      <c r="K2132" s="53"/>
      <c r="L2132" s="53"/>
      <c r="M2132" s="53"/>
      <c r="N2132" s="144"/>
      <c r="O2132" s="141"/>
      <c r="P2132" s="53"/>
      <c r="Q2132" s="53"/>
      <c r="R2132" s="53"/>
      <c r="S2132" s="89"/>
    </row>
    <row r="2133" spans="2:19" ht="15" customHeight="1" x14ac:dyDescent="0.2">
      <c r="B2133" s="143"/>
      <c r="C2133" s="100" t="str">
        <f>IFERROR(IF(VLOOKUP(B2133,'Job Openings'!$B$5:$I$1005,2,FALSE)=0,"",VLOOKUP(B2133,'Job Openings'!$B$5:$I$1005,2,FALSE)),"")</f>
        <v/>
      </c>
      <c r="D2133" s="100" t="str">
        <f>IFERROR(IF(VLOOKUP(B2133,'Job Openings'!$B$5:$I$1005,3,FALSE)=0,"",VLOOKUP(B2133,'Job Openings'!$B$5:$I$1005,3,FALSE)),"")</f>
        <v/>
      </c>
      <c r="E2133" s="100" t="str">
        <f>IFERROR(IF(VLOOKUP(B2133,'Job Openings'!$B$5:$I$1005,5,FALSE)=0,"",VLOOKUP(B2133,'Job Openings'!$B$5:$I$1005,5,FALSE)),"")</f>
        <v/>
      </c>
      <c r="F2133" s="53"/>
      <c r="G2133" s="53"/>
      <c r="H2133" s="54"/>
      <c r="I2133" s="53"/>
      <c r="J2133" s="53"/>
      <c r="K2133" s="53"/>
      <c r="L2133" s="53"/>
      <c r="M2133" s="53"/>
      <c r="N2133" s="144"/>
      <c r="O2133" s="141"/>
      <c r="P2133" s="53"/>
      <c r="Q2133" s="53"/>
      <c r="R2133" s="53"/>
      <c r="S2133" s="89"/>
    </row>
    <row r="2134" spans="2:19" ht="15" customHeight="1" x14ac:dyDescent="0.2">
      <c r="B2134" s="143"/>
      <c r="C2134" s="100" t="str">
        <f>IFERROR(IF(VLOOKUP(B2134,'Job Openings'!$B$5:$I$1005,2,FALSE)=0,"",VLOOKUP(B2134,'Job Openings'!$B$5:$I$1005,2,FALSE)),"")</f>
        <v/>
      </c>
      <c r="D2134" s="100" t="str">
        <f>IFERROR(IF(VLOOKUP(B2134,'Job Openings'!$B$5:$I$1005,3,FALSE)=0,"",VLOOKUP(B2134,'Job Openings'!$B$5:$I$1005,3,FALSE)),"")</f>
        <v/>
      </c>
      <c r="E2134" s="100" t="str">
        <f>IFERROR(IF(VLOOKUP(B2134,'Job Openings'!$B$5:$I$1005,5,FALSE)=0,"",VLOOKUP(B2134,'Job Openings'!$B$5:$I$1005,5,FALSE)),"")</f>
        <v/>
      </c>
      <c r="F2134" s="53"/>
      <c r="G2134" s="53"/>
      <c r="H2134" s="54"/>
      <c r="I2134" s="53"/>
      <c r="J2134" s="53"/>
      <c r="K2134" s="53"/>
      <c r="L2134" s="53"/>
      <c r="M2134" s="53"/>
      <c r="N2134" s="144"/>
      <c r="O2134" s="141"/>
      <c r="P2134" s="53"/>
      <c r="Q2134" s="53"/>
      <c r="R2134" s="53"/>
      <c r="S2134" s="89"/>
    </row>
    <row r="2135" spans="2:19" ht="15" customHeight="1" x14ac:dyDescent="0.2">
      <c r="B2135" s="143"/>
      <c r="C2135" s="100" t="str">
        <f>IFERROR(IF(VLOOKUP(B2135,'Job Openings'!$B$5:$I$1005,2,FALSE)=0,"",VLOOKUP(B2135,'Job Openings'!$B$5:$I$1005,2,FALSE)),"")</f>
        <v/>
      </c>
      <c r="D2135" s="100" t="str">
        <f>IFERROR(IF(VLOOKUP(B2135,'Job Openings'!$B$5:$I$1005,3,FALSE)=0,"",VLOOKUP(B2135,'Job Openings'!$B$5:$I$1005,3,FALSE)),"")</f>
        <v/>
      </c>
      <c r="E2135" s="100" t="str">
        <f>IFERROR(IF(VLOOKUP(B2135,'Job Openings'!$B$5:$I$1005,5,FALSE)=0,"",VLOOKUP(B2135,'Job Openings'!$B$5:$I$1005,5,FALSE)),"")</f>
        <v/>
      </c>
      <c r="F2135" s="53"/>
      <c r="G2135" s="53"/>
      <c r="H2135" s="54"/>
      <c r="I2135" s="53"/>
      <c r="J2135" s="53"/>
      <c r="K2135" s="53"/>
      <c r="L2135" s="53"/>
      <c r="M2135" s="53"/>
      <c r="N2135" s="144"/>
      <c r="O2135" s="141"/>
      <c r="P2135" s="53"/>
      <c r="Q2135" s="53"/>
      <c r="R2135" s="53"/>
      <c r="S2135" s="89"/>
    </row>
    <row r="2136" spans="2:19" ht="15" customHeight="1" x14ac:dyDescent="0.2">
      <c r="B2136" s="143"/>
      <c r="C2136" s="100" t="str">
        <f>IFERROR(IF(VLOOKUP(B2136,'Job Openings'!$B$5:$I$1005,2,FALSE)=0,"",VLOOKUP(B2136,'Job Openings'!$B$5:$I$1005,2,FALSE)),"")</f>
        <v/>
      </c>
      <c r="D2136" s="100" t="str">
        <f>IFERROR(IF(VLOOKUP(B2136,'Job Openings'!$B$5:$I$1005,3,FALSE)=0,"",VLOOKUP(B2136,'Job Openings'!$B$5:$I$1005,3,FALSE)),"")</f>
        <v/>
      </c>
      <c r="E2136" s="100" t="str">
        <f>IFERROR(IF(VLOOKUP(B2136,'Job Openings'!$B$5:$I$1005,5,FALSE)=0,"",VLOOKUP(B2136,'Job Openings'!$B$5:$I$1005,5,FALSE)),"")</f>
        <v/>
      </c>
      <c r="F2136" s="53"/>
      <c r="G2136" s="53"/>
      <c r="H2136" s="54"/>
      <c r="I2136" s="53"/>
      <c r="J2136" s="53"/>
      <c r="K2136" s="53"/>
      <c r="L2136" s="53"/>
      <c r="M2136" s="53"/>
      <c r="N2136" s="144"/>
      <c r="O2136" s="141"/>
      <c r="P2136" s="53"/>
      <c r="Q2136" s="53"/>
      <c r="R2136" s="53"/>
      <c r="S2136" s="89"/>
    </row>
    <row r="2137" spans="2:19" ht="15" customHeight="1" x14ac:dyDescent="0.2">
      <c r="B2137" s="143"/>
      <c r="C2137" s="100" t="str">
        <f>IFERROR(IF(VLOOKUP(B2137,'Job Openings'!$B$5:$I$1005,2,FALSE)=0,"",VLOOKUP(B2137,'Job Openings'!$B$5:$I$1005,2,FALSE)),"")</f>
        <v/>
      </c>
      <c r="D2137" s="100" t="str">
        <f>IFERROR(IF(VLOOKUP(B2137,'Job Openings'!$B$5:$I$1005,3,FALSE)=0,"",VLOOKUP(B2137,'Job Openings'!$B$5:$I$1005,3,FALSE)),"")</f>
        <v/>
      </c>
      <c r="E2137" s="100" t="str">
        <f>IFERROR(IF(VLOOKUP(B2137,'Job Openings'!$B$5:$I$1005,5,FALSE)=0,"",VLOOKUP(B2137,'Job Openings'!$B$5:$I$1005,5,FALSE)),"")</f>
        <v/>
      </c>
      <c r="F2137" s="53"/>
      <c r="G2137" s="53"/>
      <c r="H2137" s="54"/>
      <c r="I2137" s="53"/>
      <c r="J2137" s="53"/>
      <c r="K2137" s="53"/>
      <c r="L2137" s="53"/>
      <c r="M2137" s="53"/>
      <c r="N2137" s="144"/>
      <c r="O2137" s="141"/>
      <c r="P2137" s="53"/>
      <c r="Q2137" s="53"/>
      <c r="R2137" s="53"/>
      <c r="S2137" s="89"/>
    </row>
    <row r="2138" spans="2:19" ht="15" customHeight="1" x14ac:dyDescent="0.2">
      <c r="B2138" s="143"/>
      <c r="C2138" s="100" t="str">
        <f>IFERROR(IF(VLOOKUP(B2138,'Job Openings'!$B$5:$I$1005,2,FALSE)=0,"",VLOOKUP(B2138,'Job Openings'!$B$5:$I$1005,2,FALSE)),"")</f>
        <v/>
      </c>
      <c r="D2138" s="100" t="str">
        <f>IFERROR(IF(VLOOKUP(B2138,'Job Openings'!$B$5:$I$1005,3,FALSE)=0,"",VLOOKUP(B2138,'Job Openings'!$B$5:$I$1005,3,FALSE)),"")</f>
        <v/>
      </c>
      <c r="E2138" s="100" t="str">
        <f>IFERROR(IF(VLOOKUP(B2138,'Job Openings'!$B$5:$I$1005,5,FALSE)=0,"",VLOOKUP(B2138,'Job Openings'!$B$5:$I$1005,5,FALSE)),"")</f>
        <v/>
      </c>
      <c r="F2138" s="53"/>
      <c r="G2138" s="53"/>
      <c r="H2138" s="54"/>
      <c r="I2138" s="53"/>
      <c r="J2138" s="53"/>
      <c r="K2138" s="53"/>
      <c r="L2138" s="53"/>
      <c r="M2138" s="53"/>
      <c r="N2138" s="144"/>
      <c r="O2138" s="141"/>
      <c r="P2138" s="53"/>
      <c r="Q2138" s="53"/>
      <c r="R2138" s="53"/>
      <c r="S2138" s="89"/>
    </row>
    <row r="2139" spans="2:19" ht="15" customHeight="1" x14ac:dyDescent="0.2">
      <c r="B2139" s="143"/>
      <c r="C2139" s="100" t="str">
        <f>IFERROR(IF(VLOOKUP(B2139,'Job Openings'!$B$5:$I$1005,2,FALSE)=0,"",VLOOKUP(B2139,'Job Openings'!$B$5:$I$1005,2,FALSE)),"")</f>
        <v/>
      </c>
      <c r="D2139" s="100" t="str">
        <f>IFERROR(IF(VLOOKUP(B2139,'Job Openings'!$B$5:$I$1005,3,FALSE)=0,"",VLOOKUP(B2139,'Job Openings'!$B$5:$I$1005,3,FALSE)),"")</f>
        <v/>
      </c>
      <c r="E2139" s="100" t="str">
        <f>IFERROR(IF(VLOOKUP(B2139,'Job Openings'!$B$5:$I$1005,5,FALSE)=0,"",VLOOKUP(B2139,'Job Openings'!$B$5:$I$1005,5,FALSE)),"")</f>
        <v/>
      </c>
      <c r="F2139" s="53"/>
      <c r="G2139" s="53"/>
      <c r="H2139" s="54"/>
      <c r="I2139" s="53"/>
      <c r="J2139" s="53"/>
      <c r="K2139" s="53"/>
      <c r="L2139" s="53"/>
      <c r="M2139" s="53"/>
      <c r="N2139" s="144"/>
      <c r="O2139" s="141"/>
      <c r="P2139" s="53"/>
      <c r="Q2139" s="53"/>
      <c r="R2139" s="53"/>
      <c r="S2139" s="89"/>
    </row>
    <row r="2140" spans="2:19" ht="15" customHeight="1" x14ac:dyDescent="0.2">
      <c r="B2140" s="143"/>
      <c r="C2140" s="100" t="str">
        <f>IFERROR(IF(VLOOKUP(B2140,'Job Openings'!$B$5:$I$1005,2,FALSE)=0,"",VLOOKUP(B2140,'Job Openings'!$B$5:$I$1005,2,FALSE)),"")</f>
        <v/>
      </c>
      <c r="D2140" s="100" t="str">
        <f>IFERROR(IF(VLOOKUP(B2140,'Job Openings'!$B$5:$I$1005,3,FALSE)=0,"",VLOOKUP(B2140,'Job Openings'!$B$5:$I$1005,3,FALSE)),"")</f>
        <v/>
      </c>
      <c r="E2140" s="100" t="str">
        <f>IFERROR(IF(VLOOKUP(B2140,'Job Openings'!$B$5:$I$1005,5,FALSE)=0,"",VLOOKUP(B2140,'Job Openings'!$B$5:$I$1005,5,FALSE)),"")</f>
        <v/>
      </c>
      <c r="F2140" s="53"/>
      <c r="G2140" s="53"/>
      <c r="H2140" s="54"/>
      <c r="I2140" s="53"/>
      <c r="J2140" s="53"/>
      <c r="K2140" s="53"/>
      <c r="L2140" s="53"/>
      <c r="M2140" s="53"/>
      <c r="N2140" s="144"/>
      <c r="O2140" s="141"/>
      <c r="P2140" s="53"/>
      <c r="Q2140" s="53"/>
      <c r="R2140" s="53"/>
      <c r="S2140" s="89"/>
    </row>
    <row r="2141" spans="2:19" ht="15" customHeight="1" x14ac:dyDescent="0.2">
      <c r="B2141" s="143"/>
      <c r="C2141" s="100" t="str">
        <f>IFERROR(IF(VLOOKUP(B2141,'Job Openings'!$B$5:$I$1005,2,FALSE)=0,"",VLOOKUP(B2141,'Job Openings'!$B$5:$I$1005,2,FALSE)),"")</f>
        <v/>
      </c>
      <c r="D2141" s="100" t="str">
        <f>IFERROR(IF(VLOOKUP(B2141,'Job Openings'!$B$5:$I$1005,3,FALSE)=0,"",VLOOKUP(B2141,'Job Openings'!$B$5:$I$1005,3,FALSE)),"")</f>
        <v/>
      </c>
      <c r="E2141" s="100" t="str">
        <f>IFERROR(IF(VLOOKUP(B2141,'Job Openings'!$B$5:$I$1005,5,FALSE)=0,"",VLOOKUP(B2141,'Job Openings'!$B$5:$I$1005,5,FALSE)),"")</f>
        <v/>
      </c>
      <c r="F2141" s="53"/>
      <c r="G2141" s="53"/>
      <c r="H2141" s="54"/>
      <c r="I2141" s="53"/>
      <c r="J2141" s="53"/>
      <c r="K2141" s="53"/>
      <c r="L2141" s="53"/>
      <c r="M2141" s="53"/>
      <c r="N2141" s="144"/>
      <c r="O2141" s="141"/>
      <c r="P2141" s="53"/>
      <c r="Q2141" s="53"/>
      <c r="R2141" s="53"/>
      <c r="S2141" s="89"/>
    </row>
    <row r="2142" spans="2:19" ht="15" customHeight="1" x14ac:dyDescent="0.2">
      <c r="B2142" s="143"/>
      <c r="C2142" s="100" t="str">
        <f>IFERROR(IF(VLOOKUP(B2142,'Job Openings'!$B$5:$I$1005,2,FALSE)=0,"",VLOOKUP(B2142,'Job Openings'!$B$5:$I$1005,2,FALSE)),"")</f>
        <v/>
      </c>
      <c r="D2142" s="100" t="str">
        <f>IFERROR(IF(VLOOKUP(B2142,'Job Openings'!$B$5:$I$1005,3,FALSE)=0,"",VLOOKUP(B2142,'Job Openings'!$B$5:$I$1005,3,FALSE)),"")</f>
        <v/>
      </c>
      <c r="E2142" s="100" t="str">
        <f>IFERROR(IF(VLOOKUP(B2142,'Job Openings'!$B$5:$I$1005,5,FALSE)=0,"",VLOOKUP(B2142,'Job Openings'!$B$5:$I$1005,5,FALSE)),"")</f>
        <v/>
      </c>
      <c r="F2142" s="53"/>
      <c r="G2142" s="53"/>
      <c r="H2142" s="54"/>
      <c r="I2142" s="53"/>
      <c r="J2142" s="53"/>
      <c r="K2142" s="53"/>
      <c r="L2142" s="53"/>
      <c r="M2142" s="53"/>
      <c r="N2142" s="144"/>
      <c r="O2142" s="141"/>
      <c r="P2142" s="53"/>
      <c r="Q2142" s="53"/>
      <c r="R2142" s="53"/>
      <c r="S2142" s="89"/>
    </row>
    <row r="2143" spans="2:19" ht="15" customHeight="1" x14ac:dyDescent="0.2">
      <c r="B2143" s="143"/>
      <c r="C2143" s="100" t="str">
        <f>IFERROR(IF(VLOOKUP(B2143,'Job Openings'!$B$5:$I$1005,2,FALSE)=0,"",VLOOKUP(B2143,'Job Openings'!$B$5:$I$1005,2,FALSE)),"")</f>
        <v/>
      </c>
      <c r="D2143" s="100" t="str">
        <f>IFERROR(IF(VLOOKUP(B2143,'Job Openings'!$B$5:$I$1005,3,FALSE)=0,"",VLOOKUP(B2143,'Job Openings'!$B$5:$I$1005,3,FALSE)),"")</f>
        <v/>
      </c>
      <c r="E2143" s="100" t="str">
        <f>IFERROR(IF(VLOOKUP(B2143,'Job Openings'!$B$5:$I$1005,5,FALSE)=0,"",VLOOKUP(B2143,'Job Openings'!$B$5:$I$1005,5,FALSE)),"")</f>
        <v/>
      </c>
      <c r="F2143" s="53"/>
      <c r="G2143" s="53"/>
      <c r="H2143" s="54"/>
      <c r="I2143" s="53"/>
      <c r="J2143" s="53"/>
      <c r="K2143" s="53"/>
      <c r="L2143" s="53"/>
      <c r="M2143" s="53"/>
      <c r="N2143" s="144"/>
      <c r="O2143" s="141"/>
      <c r="P2143" s="53"/>
      <c r="Q2143" s="53"/>
      <c r="R2143" s="53"/>
      <c r="S2143" s="89"/>
    </row>
    <row r="2144" spans="2:19" ht="15" customHeight="1" x14ac:dyDescent="0.2">
      <c r="B2144" s="143"/>
      <c r="C2144" s="100" t="str">
        <f>IFERROR(IF(VLOOKUP(B2144,'Job Openings'!$B$5:$I$1005,2,FALSE)=0,"",VLOOKUP(B2144,'Job Openings'!$B$5:$I$1005,2,FALSE)),"")</f>
        <v/>
      </c>
      <c r="D2144" s="100" t="str">
        <f>IFERROR(IF(VLOOKUP(B2144,'Job Openings'!$B$5:$I$1005,3,FALSE)=0,"",VLOOKUP(B2144,'Job Openings'!$B$5:$I$1005,3,FALSE)),"")</f>
        <v/>
      </c>
      <c r="E2144" s="100" t="str">
        <f>IFERROR(IF(VLOOKUP(B2144,'Job Openings'!$B$5:$I$1005,5,FALSE)=0,"",VLOOKUP(B2144,'Job Openings'!$B$5:$I$1005,5,FALSE)),"")</f>
        <v/>
      </c>
      <c r="F2144" s="53"/>
      <c r="G2144" s="53"/>
      <c r="H2144" s="54"/>
      <c r="I2144" s="53"/>
      <c r="J2144" s="53"/>
      <c r="K2144" s="53"/>
      <c r="L2144" s="53"/>
      <c r="M2144" s="53"/>
      <c r="N2144" s="144"/>
      <c r="O2144" s="141"/>
      <c r="P2144" s="53"/>
      <c r="Q2144" s="53"/>
      <c r="R2144" s="53"/>
      <c r="S2144" s="89"/>
    </row>
    <row r="2145" spans="2:19" ht="15" customHeight="1" x14ac:dyDescent="0.2">
      <c r="B2145" s="143"/>
      <c r="C2145" s="100" t="str">
        <f>IFERROR(IF(VLOOKUP(B2145,'Job Openings'!$B$5:$I$1005,2,FALSE)=0,"",VLOOKUP(B2145,'Job Openings'!$B$5:$I$1005,2,FALSE)),"")</f>
        <v/>
      </c>
      <c r="D2145" s="100" t="str">
        <f>IFERROR(IF(VLOOKUP(B2145,'Job Openings'!$B$5:$I$1005,3,FALSE)=0,"",VLOOKUP(B2145,'Job Openings'!$B$5:$I$1005,3,FALSE)),"")</f>
        <v/>
      </c>
      <c r="E2145" s="100" t="str">
        <f>IFERROR(IF(VLOOKUP(B2145,'Job Openings'!$B$5:$I$1005,5,FALSE)=0,"",VLOOKUP(B2145,'Job Openings'!$B$5:$I$1005,5,FALSE)),"")</f>
        <v/>
      </c>
      <c r="F2145" s="53"/>
      <c r="G2145" s="53"/>
      <c r="H2145" s="54"/>
      <c r="I2145" s="53"/>
      <c r="J2145" s="53"/>
      <c r="K2145" s="53"/>
      <c r="L2145" s="53"/>
      <c r="M2145" s="53"/>
      <c r="N2145" s="144"/>
      <c r="O2145" s="141"/>
      <c r="P2145" s="53"/>
      <c r="Q2145" s="53"/>
      <c r="R2145" s="53"/>
      <c r="S2145" s="89"/>
    </row>
    <row r="2146" spans="2:19" ht="15" customHeight="1" x14ac:dyDescent="0.2">
      <c r="B2146" s="143"/>
      <c r="C2146" s="100" t="str">
        <f>IFERROR(IF(VLOOKUP(B2146,'Job Openings'!$B$5:$I$1005,2,FALSE)=0,"",VLOOKUP(B2146,'Job Openings'!$B$5:$I$1005,2,FALSE)),"")</f>
        <v/>
      </c>
      <c r="D2146" s="100" t="str">
        <f>IFERROR(IF(VLOOKUP(B2146,'Job Openings'!$B$5:$I$1005,3,FALSE)=0,"",VLOOKUP(B2146,'Job Openings'!$B$5:$I$1005,3,FALSE)),"")</f>
        <v/>
      </c>
      <c r="E2146" s="100" t="str">
        <f>IFERROR(IF(VLOOKUP(B2146,'Job Openings'!$B$5:$I$1005,5,FALSE)=0,"",VLOOKUP(B2146,'Job Openings'!$B$5:$I$1005,5,FALSE)),"")</f>
        <v/>
      </c>
      <c r="F2146" s="53"/>
      <c r="G2146" s="53"/>
      <c r="H2146" s="54"/>
      <c r="I2146" s="53"/>
      <c r="J2146" s="53"/>
      <c r="K2146" s="53"/>
      <c r="L2146" s="53"/>
      <c r="M2146" s="53"/>
      <c r="N2146" s="144"/>
      <c r="O2146" s="141"/>
      <c r="P2146" s="53"/>
      <c r="Q2146" s="53"/>
      <c r="R2146" s="53"/>
      <c r="S2146" s="89"/>
    </row>
    <row r="2147" spans="2:19" ht="15" customHeight="1" x14ac:dyDescent="0.2">
      <c r="B2147" s="143"/>
      <c r="C2147" s="100" t="str">
        <f>IFERROR(IF(VLOOKUP(B2147,'Job Openings'!$B$5:$I$1005,2,FALSE)=0,"",VLOOKUP(B2147,'Job Openings'!$B$5:$I$1005,2,FALSE)),"")</f>
        <v/>
      </c>
      <c r="D2147" s="100" t="str">
        <f>IFERROR(IF(VLOOKUP(B2147,'Job Openings'!$B$5:$I$1005,3,FALSE)=0,"",VLOOKUP(B2147,'Job Openings'!$B$5:$I$1005,3,FALSE)),"")</f>
        <v/>
      </c>
      <c r="E2147" s="100" t="str">
        <f>IFERROR(IF(VLOOKUP(B2147,'Job Openings'!$B$5:$I$1005,5,FALSE)=0,"",VLOOKUP(B2147,'Job Openings'!$B$5:$I$1005,5,FALSE)),"")</f>
        <v/>
      </c>
      <c r="F2147" s="53"/>
      <c r="G2147" s="53"/>
      <c r="H2147" s="54"/>
      <c r="I2147" s="53"/>
      <c r="J2147" s="53"/>
      <c r="K2147" s="53"/>
      <c r="L2147" s="53"/>
      <c r="M2147" s="53"/>
      <c r="N2147" s="144"/>
      <c r="O2147" s="141"/>
      <c r="P2147" s="53"/>
      <c r="Q2147" s="53"/>
      <c r="R2147" s="53"/>
      <c r="S2147" s="89"/>
    </row>
    <row r="2148" spans="2:19" ht="15" customHeight="1" x14ac:dyDescent="0.2">
      <c r="B2148" s="143"/>
      <c r="C2148" s="100" t="str">
        <f>IFERROR(IF(VLOOKUP(B2148,'Job Openings'!$B$5:$I$1005,2,FALSE)=0,"",VLOOKUP(B2148,'Job Openings'!$B$5:$I$1005,2,FALSE)),"")</f>
        <v/>
      </c>
      <c r="D2148" s="100" t="str">
        <f>IFERROR(IF(VLOOKUP(B2148,'Job Openings'!$B$5:$I$1005,3,FALSE)=0,"",VLOOKUP(B2148,'Job Openings'!$B$5:$I$1005,3,FALSE)),"")</f>
        <v/>
      </c>
      <c r="E2148" s="100" t="str">
        <f>IFERROR(IF(VLOOKUP(B2148,'Job Openings'!$B$5:$I$1005,5,FALSE)=0,"",VLOOKUP(B2148,'Job Openings'!$B$5:$I$1005,5,FALSE)),"")</f>
        <v/>
      </c>
      <c r="F2148" s="53"/>
      <c r="G2148" s="53"/>
      <c r="H2148" s="54"/>
      <c r="I2148" s="53"/>
      <c r="J2148" s="53"/>
      <c r="K2148" s="53"/>
      <c r="L2148" s="53"/>
      <c r="M2148" s="53"/>
      <c r="N2148" s="144"/>
      <c r="O2148" s="141"/>
      <c r="P2148" s="53"/>
      <c r="Q2148" s="53"/>
      <c r="R2148" s="53"/>
      <c r="S2148" s="89"/>
    </row>
    <row r="2149" spans="2:19" ht="15" customHeight="1" x14ac:dyDescent="0.2">
      <c r="B2149" s="143"/>
      <c r="C2149" s="100" t="str">
        <f>IFERROR(IF(VLOOKUP(B2149,'Job Openings'!$B$5:$I$1005,2,FALSE)=0,"",VLOOKUP(B2149,'Job Openings'!$B$5:$I$1005,2,FALSE)),"")</f>
        <v/>
      </c>
      <c r="D2149" s="100" t="str">
        <f>IFERROR(IF(VLOOKUP(B2149,'Job Openings'!$B$5:$I$1005,3,FALSE)=0,"",VLOOKUP(B2149,'Job Openings'!$B$5:$I$1005,3,FALSE)),"")</f>
        <v/>
      </c>
      <c r="E2149" s="100" t="str">
        <f>IFERROR(IF(VLOOKUP(B2149,'Job Openings'!$B$5:$I$1005,5,FALSE)=0,"",VLOOKUP(B2149,'Job Openings'!$B$5:$I$1005,5,FALSE)),"")</f>
        <v/>
      </c>
      <c r="F2149" s="53"/>
      <c r="G2149" s="53"/>
      <c r="H2149" s="54"/>
      <c r="I2149" s="53"/>
      <c r="J2149" s="53"/>
      <c r="K2149" s="53"/>
      <c r="L2149" s="53"/>
      <c r="M2149" s="53"/>
      <c r="N2149" s="144"/>
      <c r="O2149" s="141"/>
      <c r="P2149" s="53"/>
      <c r="Q2149" s="53"/>
      <c r="R2149" s="53"/>
      <c r="S2149" s="89"/>
    </row>
    <row r="2150" spans="2:19" ht="15" customHeight="1" x14ac:dyDescent="0.2">
      <c r="B2150" s="143"/>
      <c r="C2150" s="100" t="str">
        <f>IFERROR(IF(VLOOKUP(B2150,'Job Openings'!$B$5:$I$1005,2,FALSE)=0,"",VLOOKUP(B2150,'Job Openings'!$B$5:$I$1005,2,FALSE)),"")</f>
        <v/>
      </c>
      <c r="D2150" s="100" t="str">
        <f>IFERROR(IF(VLOOKUP(B2150,'Job Openings'!$B$5:$I$1005,3,FALSE)=0,"",VLOOKUP(B2150,'Job Openings'!$B$5:$I$1005,3,FALSE)),"")</f>
        <v/>
      </c>
      <c r="E2150" s="100" t="str">
        <f>IFERROR(IF(VLOOKUP(B2150,'Job Openings'!$B$5:$I$1005,5,FALSE)=0,"",VLOOKUP(B2150,'Job Openings'!$B$5:$I$1005,5,FALSE)),"")</f>
        <v/>
      </c>
      <c r="F2150" s="53"/>
      <c r="G2150" s="53"/>
      <c r="H2150" s="54"/>
      <c r="I2150" s="53"/>
      <c r="J2150" s="53"/>
      <c r="K2150" s="53"/>
      <c r="L2150" s="53"/>
      <c r="M2150" s="53"/>
      <c r="N2150" s="144"/>
      <c r="O2150" s="141"/>
      <c r="P2150" s="53"/>
      <c r="Q2150" s="53"/>
      <c r="R2150" s="53"/>
      <c r="S2150" s="89"/>
    </row>
    <row r="2151" spans="2:19" ht="15" customHeight="1" x14ac:dyDescent="0.2">
      <c r="B2151" s="143"/>
      <c r="C2151" s="100" t="str">
        <f>IFERROR(IF(VLOOKUP(B2151,'Job Openings'!$B$5:$I$1005,2,FALSE)=0,"",VLOOKUP(B2151,'Job Openings'!$B$5:$I$1005,2,FALSE)),"")</f>
        <v/>
      </c>
      <c r="D2151" s="100" t="str">
        <f>IFERROR(IF(VLOOKUP(B2151,'Job Openings'!$B$5:$I$1005,3,FALSE)=0,"",VLOOKUP(B2151,'Job Openings'!$B$5:$I$1005,3,FALSE)),"")</f>
        <v/>
      </c>
      <c r="E2151" s="100" t="str">
        <f>IFERROR(IF(VLOOKUP(B2151,'Job Openings'!$B$5:$I$1005,5,FALSE)=0,"",VLOOKUP(B2151,'Job Openings'!$B$5:$I$1005,5,FALSE)),"")</f>
        <v/>
      </c>
      <c r="F2151" s="53"/>
      <c r="G2151" s="53"/>
      <c r="H2151" s="54"/>
      <c r="I2151" s="53"/>
      <c r="J2151" s="53"/>
      <c r="K2151" s="53"/>
      <c r="L2151" s="53"/>
      <c r="M2151" s="53"/>
      <c r="N2151" s="144"/>
      <c r="O2151" s="141"/>
      <c r="P2151" s="53"/>
      <c r="Q2151" s="53"/>
      <c r="R2151" s="53"/>
      <c r="S2151" s="89"/>
    </row>
    <row r="2152" spans="2:19" ht="15" customHeight="1" x14ac:dyDescent="0.2">
      <c r="B2152" s="143"/>
      <c r="C2152" s="100" t="str">
        <f>IFERROR(IF(VLOOKUP(B2152,'Job Openings'!$B$5:$I$1005,2,FALSE)=0,"",VLOOKUP(B2152,'Job Openings'!$B$5:$I$1005,2,FALSE)),"")</f>
        <v/>
      </c>
      <c r="D2152" s="100" t="str">
        <f>IFERROR(IF(VLOOKUP(B2152,'Job Openings'!$B$5:$I$1005,3,FALSE)=0,"",VLOOKUP(B2152,'Job Openings'!$B$5:$I$1005,3,FALSE)),"")</f>
        <v/>
      </c>
      <c r="E2152" s="100" t="str">
        <f>IFERROR(IF(VLOOKUP(B2152,'Job Openings'!$B$5:$I$1005,5,FALSE)=0,"",VLOOKUP(B2152,'Job Openings'!$B$5:$I$1005,5,FALSE)),"")</f>
        <v/>
      </c>
      <c r="F2152" s="53"/>
      <c r="G2152" s="53"/>
      <c r="H2152" s="54"/>
      <c r="I2152" s="53"/>
      <c r="J2152" s="53"/>
      <c r="K2152" s="53"/>
      <c r="L2152" s="53"/>
      <c r="M2152" s="53"/>
      <c r="N2152" s="144"/>
      <c r="O2152" s="141"/>
      <c r="P2152" s="53"/>
      <c r="Q2152" s="53"/>
      <c r="R2152" s="53"/>
      <c r="S2152" s="89"/>
    </row>
    <row r="2153" spans="2:19" ht="15" customHeight="1" x14ac:dyDescent="0.2">
      <c r="B2153" s="143"/>
      <c r="C2153" s="100" t="str">
        <f>IFERROR(IF(VLOOKUP(B2153,'Job Openings'!$B$5:$I$1005,2,FALSE)=0,"",VLOOKUP(B2153,'Job Openings'!$B$5:$I$1005,2,FALSE)),"")</f>
        <v/>
      </c>
      <c r="D2153" s="100" t="str">
        <f>IFERROR(IF(VLOOKUP(B2153,'Job Openings'!$B$5:$I$1005,3,FALSE)=0,"",VLOOKUP(B2153,'Job Openings'!$B$5:$I$1005,3,FALSE)),"")</f>
        <v/>
      </c>
      <c r="E2153" s="100" t="str">
        <f>IFERROR(IF(VLOOKUP(B2153,'Job Openings'!$B$5:$I$1005,5,FALSE)=0,"",VLOOKUP(B2153,'Job Openings'!$B$5:$I$1005,5,FALSE)),"")</f>
        <v/>
      </c>
      <c r="F2153" s="53"/>
      <c r="G2153" s="53"/>
      <c r="H2153" s="54"/>
      <c r="I2153" s="53"/>
      <c r="J2153" s="53"/>
      <c r="K2153" s="53"/>
      <c r="L2153" s="53"/>
      <c r="M2153" s="53"/>
      <c r="N2153" s="144"/>
      <c r="O2153" s="141"/>
      <c r="P2153" s="53"/>
      <c r="Q2153" s="53"/>
      <c r="R2153" s="53"/>
      <c r="S2153" s="89"/>
    </row>
    <row r="2154" spans="2:19" ht="15" customHeight="1" x14ac:dyDescent="0.2">
      <c r="B2154" s="143"/>
      <c r="C2154" s="100" t="str">
        <f>IFERROR(IF(VLOOKUP(B2154,'Job Openings'!$B$5:$I$1005,2,FALSE)=0,"",VLOOKUP(B2154,'Job Openings'!$B$5:$I$1005,2,FALSE)),"")</f>
        <v/>
      </c>
      <c r="D2154" s="100" t="str">
        <f>IFERROR(IF(VLOOKUP(B2154,'Job Openings'!$B$5:$I$1005,3,FALSE)=0,"",VLOOKUP(B2154,'Job Openings'!$B$5:$I$1005,3,FALSE)),"")</f>
        <v/>
      </c>
      <c r="E2154" s="100" t="str">
        <f>IFERROR(IF(VLOOKUP(B2154,'Job Openings'!$B$5:$I$1005,5,FALSE)=0,"",VLOOKUP(B2154,'Job Openings'!$B$5:$I$1005,5,FALSE)),"")</f>
        <v/>
      </c>
      <c r="F2154" s="53"/>
      <c r="G2154" s="53"/>
      <c r="H2154" s="54"/>
      <c r="I2154" s="53"/>
      <c r="J2154" s="53"/>
      <c r="K2154" s="53"/>
      <c r="L2154" s="53"/>
      <c r="M2154" s="53"/>
      <c r="N2154" s="144"/>
      <c r="O2154" s="141"/>
      <c r="P2154" s="53"/>
      <c r="Q2154" s="53"/>
      <c r="R2154" s="53"/>
      <c r="S2154" s="89"/>
    </row>
    <row r="2155" spans="2:19" ht="15" customHeight="1" x14ac:dyDescent="0.2">
      <c r="B2155" s="143"/>
      <c r="C2155" s="100" t="str">
        <f>IFERROR(IF(VLOOKUP(B2155,'Job Openings'!$B$5:$I$1005,2,FALSE)=0,"",VLOOKUP(B2155,'Job Openings'!$B$5:$I$1005,2,FALSE)),"")</f>
        <v/>
      </c>
      <c r="D2155" s="100" t="str">
        <f>IFERROR(IF(VLOOKUP(B2155,'Job Openings'!$B$5:$I$1005,3,FALSE)=0,"",VLOOKUP(B2155,'Job Openings'!$B$5:$I$1005,3,FALSE)),"")</f>
        <v/>
      </c>
      <c r="E2155" s="100" t="str">
        <f>IFERROR(IF(VLOOKUP(B2155,'Job Openings'!$B$5:$I$1005,5,FALSE)=0,"",VLOOKUP(B2155,'Job Openings'!$B$5:$I$1005,5,FALSE)),"")</f>
        <v/>
      </c>
      <c r="F2155" s="53"/>
      <c r="G2155" s="53"/>
      <c r="H2155" s="54"/>
      <c r="I2155" s="53"/>
      <c r="J2155" s="53"/>
      <c r="K2155" s="53"/>
      <c r="L2155" s="53"/>
      <c r="M2155" s="53"/>
      <c r="N2155" s="144"/>
      <c r="O2155" s="141"/>
      <c r="P2155" s="53"/>
      <c r="Q2155" s="53"/>
      <c r="R2155" s="53"/>
      <c r="S2155" s="89"/>
    </row>
    <row r="2156" spans="2:19" ht="15" customHeight="1" x14ac:dyDescent="0.2">
      <c r="B2156" s="143"/>
      <c r="C2156" s="100" t="str">
        <f>IFERROR(IF(VLOOKUP(B2156,'Job Openings'!$B$5:$I$1005,2,FALSE)=0,"",VLOOKUP(B2156,'Job Openings'!$B$5:$I$1005,2,FALSE)),"")</f>
        <v/>
      </c>
      <c r="D2156" s="100" t="str">
        <f>IFERROR(IF(VLOOKUP(B2156,'Job Openings'!$B$5:$I$1005,3,FALSE)=0,"",VLOOKUP(B2156,'Job Openings'!$B$5:$I$1005,3,FALSE)),"")</f>
        <v/>
      </c>
      <c r="E2156" s="100" t="str">
        <f>IFERROR(IF(VLOOKUP(B2156,'Job Openings'!$B$5:$I$1005,5,FALSE)=0,"",VLOOKUP(B2156,'Job Openings'!$B$5:$I$1005,5,FALSE)),"")</f>
        <v/>
      </c>
      <c r="F2156" s="53"/>
      <c r="G2156" s="53"/>
      <c r="H2156" s="54"/>
      <c r="I2156" s="53"/>
      <c r="J2156" s="53"/>
      <c r="K2156" s="53"/>
      <c r="L2156" s="53"/>
      <c r="M2156" s="53"/>
      <c r="N2156" s="144"/>
      <c r="O2156" s="141"/>
      <c r="P2156" s="53"/>
      <c r="Q2156" s="53"/>
      <c r="R2156" s="53"/>
      <c r="S2156" s="89"/>
    </row>
    <row r="2157" spans="2:19" ht="15" customHeight="1" x14ac:dyDescent="0.2">
      <c r="B2157" s="143"/>
      <c r="C2157" s="100" t="str">
        <f>IFERROR(IF(VLOOKUP(B2157,'Job Openings'!$B$5:$I$1005,2,FALSE)=0,"",VLOOKUP(B2157,'Job Openings'!$B$5:$I$1005,2,FALSE)),"")</f>
        <v/>
      </c>
      <c r="D2157" s="100" t="str">
        <f>IFERROR(IF(VLOOKUP(B2157,'Job Openings'!$B$5:$I$1005,3,FALSE)=0,"",VLOOKUP(B2157,'Job Openings'!$B$5:$I$1005,3,FALSE)),"")</f>
        <v/>
      </c>
      <c r="E2157" s="100" t="str">
        <f>IFERROR(IF(VLOOKUP(B2157,'Job Openings'!$B$5:$I$1005,5,FALSE)=0,"",VLOOKUP(B2157,'Job Openings'!$B$5:$I$1005,5,FALSE)),"")</f>
        <v/>
      </c>
      <c r="F2157" s="53"/>
      <c r="G2157" s="53"/>
      <c r="H2157" s="54"/>
      <c r="I2157" s="53"/>
      <c r="J2157" s="53"/>
      <c r="K2157" s="53"/>
      <c r="L2157" s="53"/>
      <c r="M2157" s="53"/>
      <c r="N2157" s="144"/>
      <c r="O2157" s="141"/>
      <c r="P2157" s="53"/>
      <c r="Q2157" s="53"/>
      <c r="R2157" s="53"/>
      <c r="S2157" s="89"/>
    </row>
    <row r="2158" spans="2:19" ht="15" customHeight="1" x14ac:dyDescent="0.2">
      <c r="B2158" s="143"/>
      <c r="C2158" s="100" t="str">
        <f>IFERROR(IF(VLOOKUP(B2158,'Job Openings'!$B$5:$I$1005,2,FALSE)=0,"",VLOOKUP(B2158,'Job Openings'!$B$5:$I$1005,2,FALSE)),"")</f>
        <v/>
      </c>
      <c r="D2158" s="100" t="str">
        <f>IFERROR(IF(VLOOKUP(B2158,'Job Openings'!$B$5:$I$1005,3,FALSE)=0,"",VLOOKUP(B2158,'Job Openings'!$B$5:$I$1005,3,FALSE)),"")</f>
        <v/>
      </c>
      <c r="E2158" s="100" t="str">
        <f>IFERROR(IF(VLOOKUP(B2158,'Job Openings'!$B$5:$I$1005,5,FALSE)=0,"",VLOOKUP(B2158,'Job Openings'!$B$5:$I$1005,5,FALSE)),"")</f>
        <v/>
      </c>
      <c r="F2158" s="53"/>
      <c r="G2158" s="53"/>
      <c r="H2158" s="54"/>
      <c r="I2158" s="53"/>
      <c r="J2158" s="53"/>
      <c r="K2158" s="53"/>
      <c r="L2158" s="53"/>
      <c r="M2158" s="53"/>
      <c r="N2158" s="144"/>
      <c r="O2158" s="141"/>
      <c r="P2158" s="53"/>
      <c r="Q2158" s="53"/>
      <c r="R2158" s="53"/>
      <c r="S2158" s="89"/>
    </row>
    <row r="2159" spans="2:19" ht="15" customHeight="1" x14ac:dyDescent="0.2">
      <c r="B2159" s="143"/>
      <c r="C2159" s="100" t="str">
        <f>IFERROR(IF(VLOOKUP(B2159,'Job Openings'!$B$5:$I$1005,2,FALSE)=0,"",VLOOKUP(B2159,'Job Openings'!$B$5:$I$1005,2,FALSE)),"")</f>
        <v/>
      </c>
      <c r="D2159" s="100" t="str">
        <f>IFERROR(IF(VLOOKUP(B2159,'Job Openings'!$B$5:$I$1005,3,FALSE)=0,"",VLOOKUP(B2159,'Job Openings'!$B$5:$I$1005,3,FALSE)),"")</f>
        <v/>
      </c>
      <c r="E2159" s="100" t="str">
        <f>IFERROR(IF(VLOOKUP(B2159,'Job Openings'!$B$5:$I$1005,5,FALSE)=0,"",VLOOKUP(B2159,'Job Openings'!$B$5:$I$1005,5,FALSE)),"")</f>
        <v/>
      </c>
      <c r="F2159" s="53"/>
      <c r="G2159" s="53"/>
      <c r="H2159" s="54"/>
      <c r="I2159" s="53"/>
      <c r="J2159" s="53"/>
      <c r="K2159" s="53"/>
      <c r="L2159" s="53"/>
      <c r="M2159" s="53"/>
      <c r="N2159" s="144"/>
      <c r="O2159" s="141"/>
      <c r="P2159" s="53"/>
      <c r="Q2159" s="53"/>
      <c r="R2159" s="53"/>
      <c r="S2159" s="89"/>
    </row>
    <row r="2160" spans="2:19" ht="15" customHeight="1" x14ac:dyDescent="0.2">
      <c r="B2160" s="143"/>
      <c r="C2160" s="100" t="str">
        <f>IFERROR(IF(VLOOKUP(B2160,'Job Openings'!$B$5:$I$1005,2,FALSE)=0,"",VLOOKUP(B2160,'Job Openings'!$B$5:$I$1005,2,FALSE)),"")</f>
        <v/>
      </c>
      <c r="D2160" s="100" t="str">
        <f>IFERROR(IF(VLOOKUP(B2160,'Job Openings'!$B$5:$I$1005,3,FALSE)=0,"",VLOOKUP(B2160,'Job Openings'!$B$5:$I$1005,3,FALSE)),"")</f>
        <v/>
      </c>
      <c r="E2160" s="100" t="str">
        <f>IFERROR(IF(VLOOKUP(B2160,'Job Openings'!$B$5:$I$1005,5,FALSE)=0,"",VLOOKUP(B2160,'Job Openings'!$B$5:$I$1005,5,FALSE)),"")</f>
        <v/>
      </c>
      <c r="F2160" s="53"/>
      <c r="G2160" s="53"/>
      <c r="H2160" s="54"/>
      <c r="I2160" s="53"/>
      <c r="J2160" s="53"/>
      <c r="K2160" s="53"/>
      <c r="L2160" s="53"/>
      <c r="M2160" s="53"/>
      <c r="N2160" s="144"/>
      <c r="O2160" s="141"/>
      <c r="P2160" s="53"/>
      <c r="Q2160" s="53"/>
      <c r="R2160" s="53"/>
      <c r="S2160" s="89"/>
    </row>
    <row r="2161" spans="2:19" ht="15" customHeight="1" x14ac:dyDescent="0.2">
      <c r="B2161" s="143"/>
      <c r="C2161" s="100" t="str">
        <f>IFERROR(IF(VLOOKUP(B2161,'Job Openings'!$B$5:$I$1005,2,FALSE)=0,"",VLOOKUP(B2161,'Job Openings'!$B$5:$I$1005,2,FALSE)),"")</f>
        <v/>
      </c>
      <c r="D2161" s="100" t="str">
        <f>IFERROR(IF(VLOOKUP(B2161,'Job Openings'!$B$5:$I$1005,3,FALSE)=0,"",VLOOKUP(B2161,'Job Openings'!$B$5:$I$1005,3,FALSE)),"")</f>
        <v/>
      </c>
      <c r="E2161" s="100" t="str">
        <f>IFERROR(IF(VLOOKUP(B2161,'Job Openings'!$B$5:$I$1005,5,FALSE)=0,"",VLOOKUP(B2161,'Job Openings'!$B$5:$I$1005,5,FALSE)),"")</f>
        <v/>
      </c>
      <c r="F2161" s="53"/>
      <c r="G2161" s="53"/>
      <c r="H2161" s="54"/>
      <c r="I2161" s="53"/>
      <c r="J2161" s="53"/>
      <c r="K2161" s="53"/>
      <c r="L2161" s="53"/>
      <c r="M2161" s="53"/>
      <c r="N2161" s="144"/>
      <c r="O2161" s="141"/>
      <c r="P2161" s="53"/>
      <c r="Q2161" s="53"/>
      <c r="R2161" s="53"/>
      <c r="S2161" s="89"/>
    </row>
    <row r="2162" spans="2:19" ht="15" customHeight="1" x14ac:dyDescent="0.2">
      <c r="B2162" s="143"/>
      <c r="C2162" s="100" t="str">
        <f>IFERROR(IF(VLOOKUP(B2162,'Job Openings'!$B$5:$I$1005,2,FALSE)=0,"",VLOOKUP(B2162,'Job Openings'!$B$5:$I$1005,2,FALSE)),"")</f>
        <v/>
      </c>
      <c r="D2162" s="100" t="str">
        <f>IFERROR(IF(VLOOKUP(B2162,'Job Openings'!$B$5:$I$1005,3,FALSE)=0,"",VLOOKUP(B2162,'Job Openings'!$B$5:$I$1005,3,FALSE)),"")</f>
        <v/>
      </c>
      <c r="E2162" s="100" t="str">
        <f>IFERROR(IF(VLOOKUP(B2162,'Job Openings'!$B$5:$I$1005,5,FALSE)=0,"",VLOOKUP(B2162,'Job Openings'!$B$5:$I$1005,5,FALSE)),"")</f>
        <v/>
      </c>
      <c r="F2162" s="53"/>
      <c r="G2162" s="53"/>
      <c r="H2162" s="54"/>
      <c r="I2162" s="53"/>
      <c r="J2162" s="53"/>
      <c r="K2162" s="53"/>
      <c r="L2162" s="53"/>
      <c r="M2162" s="53"/>
      <c r="N2162" s="144"/>
      <c r="O2162" s="141"/>
      <c r="P2162" s="53"/>
      <c r="Q2162" s="53"/>
      <c r="R2162" s="53"/>
      <c r="S2162" s="89"/>
    </row>
    <row r="2163" spans="2:19" ht="15" customHeight="1" x14ac:dyDescent="0.2">
      <c r="B2163" s="143"/>
      <c r="C2163" s="100" t="str">
        <f>IFERROR(IF(VLOOKUP(B2163,'Job Openings'!$B$5:$I$1005,2,FALSE)=0,"",VLOOKUP(B2163,'Job Openings'!$B$5:$I$1005,2,FALSE)),"")</f>
        <v/>
      </c>
      <c r="D2163" s="100" t="str">
        <f>IFERROR(IF(VLOOKUP(B2163,'Job Openings'!$B$5:$I$1005,3,FALSE)=0,"",VLOOKUP(B2163,'Job Openings'!$B$5:$I$1005,3,FALSE)),"")</f>
        <v/>
      </c>
      <c r="E2163" s="100" t="str">
        <f>IFERROR(IF(VLOOKUP(B2163,'Job Openings'!$B$5:$I$1005,5,FALSE)=0,"",VLOOKUP(B2163,'Job Openings'!$B$5:$I$1005,5,FALSE)),"")</f>
        <v/>
      </c>
      <c r="F2163" s="53"/>
      <c r="G2163" s="53"/>
      <c r="H2163" s="54"/>
      <c r="I2163" s="53"/>
      <c r="J2163" s="53"/>
      <c r="K2163" s="53"/>
      <c r="L2163" s="53"/>
      <c r="M2163" s="53"/>
      <c r="N2163" s="144"/>
      <c r="O2163" s="141"/>
      <c r="P2163" s="53"/>
      <c r="Q2163" s="53"/>
      <c r="R2163" s="53"/>
      <c r="S2163" s="89"/>
    </row>
    <row r="2164" spans="2:19" ht="15" customHeight="1" x14ac:dyDescent="0.2">
      <c r="B2164" s="143"/>
      <c r="C2164" s="100" t="str">
        <f>IFERROR(IF(VLOOKUP(B2164,'Job Openings'!$B$5:$I$1005,2,FALSE)=0,"",VLOOKUP(B2164,'Job Openings'!$B$5:$I$1005,2,FALSE)),"")</f>
        <v/>
      </c>
      <c r="D2164" s="100" t="str">
        <f>IFERROR(IF(VLOOKUP(B2164,'Job Openings'!$B$5:$I$1005,3,FALSE)=0,"",VLOOKUP(B2164,'Job Openings'!$B$5:$I$1005,3,FALSE)),"")</f>
        <v/>
      </c>
      <c r="E2164" s="100" t="str">
        <f>IFERROR(IF(VLOOKUP(B2164,'Job Openings'!$B$5:$I$1005,5,FALSE)=0,"",VLOOKUP(B2164,'Job Openings'!$B$5:$I$1005,5,FALSE)),"")</f>
        <v/>
      </c>
      <c r="F2164" s="53"/>
      <c r="G2164" s="53"/>
      <c r="H2164" s="54"/>
      <c r="I2164" s="53"/>
      <c r="J2164" s="53"/>
      <c r="K2164" s="53"/>
      <c r="L2164" s="53"/>
      <c r="M2164" s="53"/>
      <c r="N2164" s="144"/>
      <c r="O2164" s="141"/>
      <c r="P2164" s="53"/>
      <c r="Q2164" s="53"/>
      <c r="R2164" s="53"/>
      <c r="S2164" s="89"/>
    </row>
    <row r="2165" spans="2:19" ht="15" customHeight="1" x14ac:dyDescent="0.2">
      <c r="B2165" s="143"/>
      <c r="C2165" s="100" t="str">
        <f>IFERROR(IF(VLOOKUP(B2165,'Job Openings'!$B$5:$I$1005,2,FALSE)=0,"",VLOOKUP(B2165,'Job Openings'!$B$5:$I$1005,2,FALSE)),"")</f>
        <v/>
      </c>
      <c r="D2165" s="100" t="str">
        <f>IFERROR(IF(VLOOKUP(B2165,'Job Openings'!$B$5:$I$1005,3,FALSE)=0,"",VLOOKUP(B2165,'Job Openings'!$B$5:$I$1005,3,FALSE)),"")</f>
        <v/>
      </c>
      <c r="E2165" s="100" t="str">
        <f>IFERROR(IF(VLOOKUP(B2165,'Job Openings'!$B$5:$I$1005,5,FALSE)=0,"",VLOOKUP(B2165,'Job Openings'!$B$5:$I$1005,5,FALSE)),"")</f>
        <v/>
      </c>
      <c r="F2165" s="53"/>
      <c r="G2165" s="53"/>
      <c r="H2165" s="54"/>
      <c r="I2165" s="53"/>
      <c r="J2165" s="53"/>
      <c r="K2165" s="53"/>
      <c r="L2165" s="53"/>
      <c r="M2165" s="53"/>
      <c r="N2165" s="144"/>
      <c r="O2165" s="141"/>
      <c r="P2165" s="53"/>
      <c r="Q2165" s="53"/>
      <c r="R2165" s="53"/>
      <c r="S2165" s="89"/>
    </row>
    <row r="2166" spans="2:19" ht="15" customHeight="1" x14ac:dyDescent="0.2">
      <c r="B2166" s="143"/>
      <c r="C2166" s="100" t="str">
        <f>IFERROR(IF(VLOOKUP(B2166,'Job Openings'!$B$5:$I$1005,2,FALSE)=0,"",VLOOKUP(B2166,'Job Openings'!$B$5:$I$1005,2,FALSE)),"")</f>
        <v/>
      </c>
      <c r="D2166" s="100" t="str">
        <f>IFERROR(IF(VLOOKUP(B2166,'Job Openings'!$B$5:$I$1005,3,FALSE)=0,"",VLOOKUP(B2166,'Job Openings'!$B$5:$I$1005,3,FALSE)),"")</f>
        <v/>
      </c>
      <c r="E2166" s="100" t="str">
        <f>IFERROR(IF(VLOOKUP(B2166,'Job Openings'!$B$5:$I$1005,5,FALSE)=0,"",VLOOKUP(B2166,'Job Openings'!$B$5:$I$1005,5,FALSE)),"")</f>
        <v/>
      </c>
      <c r="F2166" s="53"/>
      <c r="G2166" s="53"/>
      <c r="H2166" s="54"/>
      <c r="I2166" s="53"/>
      <c r="J2166" s="53"/>
      <c r="K2166" s="53"/>
      <c r="L2166" s="53"/>
      <c r="M2166" s="53"/>
      <c r="N2166" s="144"/>
      <c r="O2166" s="141"/>
      <c r="P2166" s="53"/>
      <c r="Q2166" s="53"/>
      <c r="R2166" s="53"/>
      <c r="S2166" s="89"/>
    </row>
    <row r="2167" spans="2:19" ht="15" customHeight="1" x14ac:dyDescent="0.2">
      <c r="B2167" s="143"/>
      <c r="C2167" s="100" t="str">
        <f>IFERROR(IF(VLOOKUP(B2167,'Job Openings'!$B$5:$I$1005,2,FALSE)=0,"",VLOOKUP(B2167,'Job Openings'!$B$5:$I$1005,2,FALSE)),"")</f>
        <v/>
      </c>
      <c r="D2167" s="100" t="str">
        <f>IFERROR(IF(VLOOKUP(B2167,'Job Openings'!$B$5:$I$1005,3,FALSE)=0,"",VLOOKUP(B2167,'Job Openings'!$B$5:$I$1005,3,FALSE)),"")</f>
        <v/>
      </c>
      <c r="E2167" s="100" t="str">
        <f>IFERROR(IF(VLOOKUP(B2167,'Job Openings'!$B$5:$I$1005,5,FALSE)=0,"",VLOOKUP(B2167,'Job Openings'!$B$5:$I$1005,5,FALSE)),"")</f>
        <v/>
      </c>
      <c r="F2167" s="53"/>
      <c r="G2167" s="53"/>
      <c r="H2167" s="54"/>
      <c r="I2167" s="53"/>
      <c r="J2167" s="53"/>
      <c r="K2167" s="53"/>
      <c r="L2167" s="53"/>
      <c r="M2167" s="53"/>
      <c r="N2167" s="144"/>
      <c r="O2167" s="141"/>
      <c r="P2167" s="53"/>
      <c r="Q2167" s="53"/>
      <c r="R2167" s="53"/>
      <c r="S2167" s="89"/>
    </row>
    <row r="2168" spans="2:19" ht="15" customHeight="1" x14ac:dyDescent="0.2">
      <c r="B2168" s="143"/>
      <c r="C2168" s="100" t="str">
        <f>IFERROR(IF(VLOOKUP(B2168,'Job Openings'!$B$5:$I$1005,2,FALSE)=0,"",VLOOKUP(B2168,'Job Openings'!$B$5:$I$1005,2,FALSE)),"")</f>
        <v/>
      </c>
      <c r="D2168" s="100" t="str">
        <f>IFERROR(IF(VLOOKUP(B2168,'Job Openings'!$B$5:$I$1005,3,FALSE)=0,"",VLOOKUP(B2168,'Job Openings'!$B$5:$I$1005,3,FALSE)),"")</f>
        <v/>
      </c>
      <c r="E2168" s="100" t="str">
        <f>IFERROR(IF(VLOOKUP(B2168,'Job Openings'!$B$5:$I$1005,5,FALSE)=0,"",VLOOKUP(B2168,'Job Openings'!$B$5:$I$1005,5,FALSE)),"")</f>
        <v/>
      </c>
      <c r="F2168" s="53"/>
      <c r="G2168" s="53"/>
      <c r="H2168" s="54"/>
      <c r="I2168" s="53"/>
      <c r="J2168" s="53"/>
      <c r="K2168" s="53"/>
      <c r="L2168" s="53"/>
      <c r="M2168" s="53"/>
      <c r="N2168" s="144"/>
      <c r="O2168" s="141"/>
      <c r="P2168" s="53"/>
      <c r="Q2168" s="53"/>
      <c r="R2168" s="53"/>
      <c r="S2168" s="89"/>
    </row>
    <row r="2169" spans="2:19" ht="15" customHeight="1" x14ac:dyDescent="0.2">
      <c r="B2169" s="143"/>
      <c r="C2169" s="100" t="str">
        <f>IFERROR(IF(VLOOKUP(B2169,'Job Openings'!$B$5:$I$1005,2,FALSE)=0,"",VLOOKUP(B2169,'Job Openings'!$B$5:$I$1005,2,FALSE)),"")</f>
        <v/>
      </c>
      <c r="D2169" s="100" t="str">
        <f>IFERROR(IF(VLOOKUP(B2169,'Job Openings'!$B$5:$I$1005,3,FALSE)=0,"",VLOOKUP(B2169,'Job Openings'!$B$5:$I$1005,3,FALSE)),"")</f>
        <v/>
      </c>
      <c r="E2169" s="100" t="str">
        <f>IFERROR(IF(VLOOKUP(B2169,'Job Openings'!$B$5:$I$1005,5,FALSE)=0,"",VLOOKUP(B2169,'Job Openings'!$B$5:$I$1005,5,FALSE)),"")</f>
        <v/>
      </c>
      <c r="F2169" s="53"/>
      <c r="G2169" s="53"/>
      <c r="H2169" s="54"/>
      <c r="I2169" s="53"/>
      <c r="J2169" s="53"/>
      <c r="K2169" s="53"/>
      <c r="L2169" s="53"/>
      <c r="M2169" s="53"/>
      <c r="N2169" s="144"/>
      <c r="O2169" s="141"/>
      <c r="P2169" s="53"/>
      <c r="Q2169" s="53"/>
      <c r="R2169" s="53"/>
      <c r="S2169" s="89"/>
    </row>
    <row r="2170" spans="2:19" ht="15" customHeight="1" x14ac:dyDescent="0.2">
      <c r="B2170" s="143"/>
      <c r="C2170" s="100" t="str">
        <f>IFERROR(IF(VLOOKUP(B2170,'Job Openings'!$B$5:$I$1005,2,FALSE)=0,"",VLOOKUP(B2170,'Job Openings'!$B$5:$I$1005,2,FALSE)),"")</f>
        <v/>
      </c>
      <c r="D2170" s="100" t="str">
        <f>IFERROR(IF(VLOOKUP(B2170,'Job Openings'!$B$5:$I$1005,3,FALSE)=0,"",VLOOKUP(B2170,'Job Openings'!$B$5:$I$1005,3,FALSE)),"")</f>
        <v/>
      </c>
      <c r="E2170" s="100" t="str">
        <f>IFERROR(IF(VLOOKUP(B2170,'Job Openings'!$B$5:$I$1005,5,FALSE)=0,"",VLOOKUP(B2170,'Job Openings'!$B$5:$I$1005,5,FALSE)),"")</f>
        <v/>
      </c>
      <c r="F2170" s="53"/>
      <c r="G2170" s="53"/>
      <c r="H2170" s="54"/>
      <c r="I2170" s="53"/>
      <c r="J2170" s="53"/>
      <c r="K2170" s="53"/>
      <c r="L2170" s="53"/>
      <c r="M2170" s="53"/>
      <c r="N2170" s="144"/>
      <c r="O2170" s="141"/>
      <c r="P2170" s="53"/>
      <c r="Q2170" s="53"/>
      <c r="R2170" s="53"/>
      <c r="S2170" s="89"/>
    </row>
    <row r="2171" spans="2:19" ht="15" customHeight="1" x14ac:dyDescent="0.2">
      <c r="B2171" s="143"/>
      <c r="C2171" s="100" t="str">
        <f>IFERROR(IF(VLOOKUP(B2171,'Job Openings'!$B$5:$I$1005,2,FALSE)=0,"",VLOOKUP(B2171,'Job Openings'!$B$5:$I$1005,2,FALSE)),"")</f>
        <v/>
      </c>
      <c r="D2171" s="100" t="str">
        <f>IFERROR(IF(VLOOKUP(B2171,'Job Openings'!$B$5:$I$1005,3,FALSE)=0,"",VLOOKUP(B2171,'Job Openings'!$B$5:$I$1005,3,FALSE)),"")</f>
        <v/>
      </c>
      <c r="E2171" s="100" t="str">
        <f>IFERROR(IF(VLOOKUP(B2171,'Job Openings'!$B$5:$I$1005,5,FALSE)=0,"",VLOOKUP(B2171,'Job Openings'!$B$5:$I$1005,5,FALSE)),"")</f>
        <v/>
      </c>
      <c r="F2171" s="53"/>
      <c r="G2171" s="53"/>
      <c r="H2171" s="54"/>
      <c r="I2171" s="53"/>
      <c r="J2171" s="53"/>
      <c r="K2171" s="53"/>
      <c r="L2171" s="53"/>
      <c r="M2171" s="53"/>
      <c r="N2171" s="144"/>
      <c r="O2171" s="141"/>
      <c r="P2171" s="53"/>
      <c r="Q2171" s="53"/>
      <c r="R2171" s="53"/>
      <c r="S2171" s="89"/>
    </row>
    <row r="2172" spans="2:19" ht="15" customHeight="1" x14ac:dyDescent="0.2">
      <c r="B2172" s="143"/>
      <c r="C2172" s="100" t="str">
        <f>IFERROR(IF(VLOOKUP(B2172,'Job Openings'!$B$5:$I$1005,2,FALSE)=0,"",VLOOKUP(B2172,'Job Openings'!$B$5:$I$1005,2,FALSE)),"")</f>
        <v/>
      </c>
      <c r="D2172" s="100" t="str">
        <f>IFERROR(IF(VLOOKUP(B2172,'Job Openings'!$B$5:$I$1005,3,FALSE)=0,"",VLOOKUP(B2172,'Job Openings'!$B$5:$I$1005,3,FALSE)),"")</f>
        <v/>
      </c>
      <c r="E2172" s="100" t="str">
        <f>IFERROR(IF(VLOOKUP(B2172,'Job Openings'!$B$5:$I$1005,5,FALSE)=0,"",VLOOKUP(B2172,'Job Openings'!$B$5:$I$1005,5,FALSE)),"")</f>
        <v/>
      </c>
      <c r="F2172" s="53"/>
      <c r="G2172" s="53"/>
      <c r="H2172" s="54"/>
      <c r="I2172" s="53"/>
      <c r="J2172" s="53"/>
      <c r="K2172" s="53"/>
      <c r="L2172" s="53"/>
      <c r="M2172" s="53"/>
      <c r="N2172" s="144"/>
      <c r="O2172" s="141"/>
      <c r="P2172" s="53"/>
      <c r="Q2172" s="53"/>
      <c r="R2172" s="53"/>
      <c r="S2172" s="89"/>
    </row>
    <row r="2173" spans="2:19" ht="15" customHeight="1" x14ac:dyDescent="0.2">
      <c r="B2173" s="143"/>
      <c r="C2173" s="100" t="str">
        <f>IFERROR(IF(VLOOKUP(B2173,'Job Openings'!$B$5:$I$1005,2,FALSE)=0,"",VLOOKUP(B2173,'Job Openings'!$B$5:$I$1005,2,FALSE)),"")</f>
        <v/>
      </c>
      <c r="D2173" s="100" t="str">
        <f>IFERROR(IF(VLOOKUP(B2173,'Job Openings'!$B$5:$I$1005,3,FALSE)=0,"",VLOOKUP(B2173,'Job Openings'!$B$5:$I$1005,3,FALSE)),"")</f>
        <v/>
      </c>
      <c r="E2173" s="100" t="str">
        <f>IFERROR(IF(VLOOKUP(B2173,'Job Openings'!$B$5:$I$1005,5,FALSE)=0,"",VLOOKUP(B2173,'Job Openings'!$B$5:$I$1005,5,FALSE)),"")</f>
        <v/>
      </c>
      <c r="F2173" s="53"/>
      <c r="G2173" s="53"/>
      <c r="H2173" s="54"/>
      <c r="I2173" s="53"/>
      <c r="J2173" s="53"/>
      <c r="K2173" s="53"/>
      <c r="L2173" s="53"/>
      <c r="M2173" s="53"/>
      <c r="N2173" s="144"/>
      <c r="O2173" s="141"/>
      <c r="P2173" s="53"/>
      <c r="Q2173" s="53"/>
      <c r="R2173" s="53"/>
      <c r="S2173" s="89"/>
    </row>
    <row r="2174" spans="2:19" ht="15" customHeight="1" x14ac:dyDescent="0.2">
      <c r="B2174" s="143"/>
      <c r="C2174" s="100" t="str">
        <f>IFERROR(IF(VLOOKUP(B2174,'Job Openings'!$B$5:$I$1005,2,FALSE)=0,"",VLOOKUP(B2174,'Job Openings'!$B$5:$I$1005,2,FALSE)),"")</f>
        <v/>
      </c>
      <c r="D2174" s="100" t="str">
        <f>IFERROR(IF(VLOOKUP(B2174,'Job Openings'!$B$5:$I$1005,3,FALSE)=0,"",VLOOKUP(B2174,'Job Openings'!$B$5:$I$1005,3,FALSE)),"")</f>
        <v/>
      </c>
      <c r="E2174" s="100" t="str">
        <f>IFERROR(IF(VLOOKUP(B2174,'Job Openings'!$B$5:$I$1005,5,FALSE)=0,"",VLOOKUP(B2174,'Job Openings'!$B$5:$I$1005,5,FALSE)),"")</f>
        <v/>
      </c>
      <c r="F2174" s="53"/>
      <c r="G2174" s="53"/>
      <c r="H2174" s="54"/>
      <c r="I2174" s="53"/>
      <c r="J2174" s="53"/>
      <c r="K2174" s="53"/>
      <c r="L2174" s="53"/>
      <c r="M2174" s="53"/>
      <c r="N2174" s="144"/>
      <c r="O2174" s="141"/>
      <c r="P2174" s="53"/>
      <c r="Q2174" s="53"/>
      <c r="R2174" s="53"/>
      <c r="S2174" s="89"/>
    </row>
    <row r="2175" spans="2:19" ht="15" customHeight="1" x14ac:dyDescent="0.2">
      <c r="B2175" s="143"/>
      <c r="C2175" s="100" t="str">
        <f>IFERROR(IF(VLOOKUP(B2175,'Job Openings'!$B$5:$I$1005,2,FALSE)=0,"",VLOOKUP(B2175,'Job Openings'!$B$5:$I$1005,2,FALSE)),"")</f>
        <v/>
      </c>
      <c r="D2175" s="100" t="str">
        <f>IFERROR(IF(VLOOKUP(B2175,'Job Openings'!$B$5:$I$1005,3,FALSE)=0,"",VLOOKUP(B2175,'Job Openings'!$B$5:$I$1005,3,FALSE)),"")</f>
        <v/>
      </c>
      <c r="E2175" s="100" t="str">
        <f>IFERROR(IF(VLOOKUP(B2175,'Job Openings'!$B$5:$I$1005,5,FALSE)=0,"",VLOOKUP(B2175,'Job Openings'!$B$5:$I$1005,5,FALSE)),"")</f>
        <v/>
      </c>
      <c r="F2175" s="53"/>
      <c r="G2175" s="53"/>
      <c r="H2175" s="54"/>
      <c r="I2175" s="53"/>
      <c r="J2175" s="53"/>
      <c r="K2175" s="53"/>
      <c r="L2175" s="53"/>
      <c r="M2175" s="53"/>
      <c r="N2175" s="144"/>
      <c r="O2175" s="141"/>
      <c r="P2175" s="53"/>
      <c r="Q2175" s="53"/>
      <c r="R2175" s="53"/>
      <c r="S2175" s="89"/>
    </row>
    <row r="2176" spans="2:19" ht="15" customHeight="1" x14ac:dyDescent="0.2">
      <c r="B2176" s="143"/>
      <c r="C2176" s="100" t="str">
        <f>IFERROR(IF(VLOOKUP(B2176,'Job Openings'!$B$5:$I$1005,2,FALSE)=0,"",VLOOKUP(B2176,'Job Openings'!$B$5:$I$1005,2,FALSE)),"")</f>
        <v/>
      </c>
      <c r="D2176" s="100" t="str">
        <f>IFERROR(IF(VLOOKUP(B2176,'Job Openings'!$B$5:$I$1005,3,FALSE)=0,"",VLOOKUP(B2176,'Job Openings'!$B$5:$I$1005,3,FALSE)),"")</f>
        <v/>
      </c>
      <c r="E2176" s="100" t="str">
        <f>IFERROR(IF(VLOOKUP(B2176,'Job Openings'!$B$5:$I$1005,5,FALSE)=0,"",VLOOKUP(B2176,'Job Openings'!$B$5:$I$1005,5,FALSE)),"")</f>
        <v/>
      </c>
      <c r="F2176" s="53"/>
      <c r="G2176" s="53"/>
      <c r="H2176" s="54"/>
      <c r="I2176" s="53"/>
      <c r="J2176" s="53"/>
      <c r="K2176" s="53"/>
      <c r="L2176" s="53"/>
      <c r="M2176" s="53"/>
      <c r="N2176" s="144"/>
      <c r="O2176" s="141"/>
      <c r="P2176" s="53"/>
      <c r="Q2176" s="53"/>
      <c r="R2176" s="53"/>
      <c r="S2176" s="89"/>
    </row>
    <row r="2177" spans="2:19" ht="15" customHeight="1" x14ac:dyDescent="0.2">
      <c r="B2177" s="143"/>
      <c r="C2177" s="100" t="str">
        <f>IFERROR(IF(VLOOKUP(B2177,'Job Openings'!$B$5:$I$1005,2,FALSE)=0,"",VLOOKUP(B2177,'Job Openings'!$B$5:$I$1005,2,FALSE)),"")</f>
        <v/>
      </c>
      <c r="D2177" s="100" t="str">
        <f>IFERROR(IF(VLOOKUP(B2177,'Job Openings'!$B$5:$I$1005,3,FALSE)=0,"",VLOOKUP(B2177,'Job Openings'!$B$5:$I$1005,3,FALSE)),"")</f>
        <v/>
      </c>
      <c r="E2177" s="100" t="str">
        <f>IFERROR(IF(VLOOKUP(B2177,'Job Openings'!$B$5:$I$1005,5,FALSE)=0,"",VLOOKUP(B2177,'Job Openings'!$B$5:$I$1005,5,FALSE)),"")</f>
        <v/>
      </c>
      <c r="F2177" s="53"/>
      <c r="G2177" s="53"/>
      <c r="H2177" s="54"/>
      <c r="I2177" s="53"/>
      <c r="J2177" s="53"/>
      <c r="K2177" s="53"/>
      <c r="L2177" s="53"/>
      <c r="M2177" s="53"/>
      <c r="N2177" s="144"/>
      <c r="O2177" s="141"/>
      <c r="P2177" s="53"/>
      <c r="Q2177" s="53"/>
      <c r="R2177" s="53"/>
      <c r="S2177" s="89"/>
    </row>
    <row r="2178" spans="2:19" ht="15" customHeight="1" x14ac:dyDescent="0.2">
      <c r="B2178" s="143"/>
      <c r="C2178" s="100" t="str">
        <f>IFERROR(IF(VLOOKUP(B2178,'Job Openings'!$B$5:$I$1005,2,FALSE)=0,"",VLOOKUP(B2178,'Job Openings'!$B$5:$I$1005,2,FALSE)),"")</f>
        <v/>
      </c>
      <c r="D2178" s="100" t="str">
        <f>IFERROR(IF(VLOOKUP(B2178,'Job Openings'!$B$5:$I$1005,3,FALSE)=0,"",VLOOKUP(B2178,'Job Openings'!$B$5:$I$1005,3,FALSE)),"")</f>
        <v/>
      </c>
      <c r="E2178" s="100" t="str">
        <f>IFERROR(IF(VLOOKUP(B2178,'Job Openings'!$B$5:$I$1005,5,FALSE)=0,"",VLOOKUP(B2178,'Job Openings'!$B$5:$I$1005,5,FALSE)),"")</f>
        <v/>
      </c>
      <c r="F2178" s="53"/>
      <c r="G2178" s="53"/>
      <c r="H2178" s="54"/>
      <c r="I2178" s="53"/>
      <c r="J2178" s="53"/>
      <c r="K2178" s="53"/>
      <c r="L2178" s="53"/>
      <c r="M2178" s="53"/>
      <c r="N2178" s="144"/>
      <c r="O2178" s="141"/>
      <c r="P2178" s="53"/>
      <c r="Q2178" s="53"/>
      <c r="R2178" s="53"/>
      <c r="S2178" s="89"/>
    </row>
    <row r="2179" spans="2:19" ht="15" customHeight="1" x14ac:dyDescent="0.2">
      <c r="B2179" s="143"/>
      <c r="C2179" s="100" t="str">
        <f>IFERROR(IF(VLOOKUP(B2179,'Job Openings'!$B$5:$I$1005,2,FALSE)=0,"",VLOOKUP(B2179,'Job Openings'!$B$5:$I$1005,2,FALSE)),"")</f>
        <v/>
      </c>
      <c r="D2179" s="100" t="str">
        <f>IFERROR(IF(VLOOKUP(B2179,'Job Openings'!$B$5:$I$1005,3,FALSE)=0,"",VLOOKUP(B2179,'Job Openings'!$B$5:$I$1005,3,FALSE)),"")</f>
        <v/>
      </c>
      <c r="E2179" s="100" t="str">
        <f>IFERROR(IF(VLOOKUP(B2179,'Job Openings'!$B$5:$I$1005,5,FALSE)=0,"",VLOOKUP(B2179,'Job Openings'!$B$5:$I$1005,5,FALSE)),"")</f>
        <v/>
      </c>
      <c r="F2179" s="53"/>
      <c r="G2179" s="53"/>
      <c r="H2179" s="54"/>
      <c r="I2179" s="53"/>
      <c r="J2179" s="53"/>
      <c r="K2179" s="53"/>
      <c r="L2179" s="53"/>
      <c r="M2179" s="53"/>
      <c r="N2179" s="144"/>
      <c r="O2179" s="141"/>
      <c r="P2179" s="53"/>
      <c r="Q2179" s="53"/>
      <c r="R2179" s="53"/>
      <c r="S2179" s="89"/>
    </row>
    <row r="2180" spans="2:19" ht="15" customHeight="1" x14ac:dyDescent="0.2">
      <c r="B2180" s="143"/>
      <c r="C2180" s="100" t="str">
        <f>IFERROR(IF(VLOOKUP(B2180,'Job Openings'!$B$5:$I$1005,2,FALSE)=0,"",VLOOKUP(B2180,'Job Openings'!$B$5:$I$1005,2,FALSE)),"")</f>
        <v/>
      </c>
      <c r="D2180" s="100" t="str">
        <f>IFERROR(IF(VLOOKUP(B2180,'Job Openings'!$B$5:$I$1005,3,FALSE)=0,"",VLOOKUP(B2180,'Job Openings'!$B$5:$I$1005,3,FALSE)),"")</f>
        <v/>
      </c>
      <c r="E2180" s="100" t="str">
        <f>IFERROR(IF(VLOOKUP(B2180,'Job Openings'!$B$5:$I$1005,5,FALSE)=0,"",VLOOKUP(B2180,'Job Openings'!$B$5:$I$1005,5,FALSE)),"")</f>
        <v/>
      </c>
      <c r="F2180" s="53"/>
      <c r="G2180" s="53"/>
      <c r="H2180" s="54"/>
      <c r="I2180" s="53"/>
      <c r="J2180" s="53"/>
      <c r="K2180" s="53"/>
      <c r="L2180" s="53"/>
      <c r="M2180" s="53"/>
      <c r="N2180" s="144"/>
      <c r="O2180" s="141"/>
      <c r="P2180" s="53"/>
      <c r="Q2180" s="53"/>
      <c r="R2180" s="53"/>
      <c r="S2180" s="89"/>
    </row>
    <row r="2181" spans="2:19" ht="15" customHeight="1" x14ac:dyDescent="0.2">
      <c r="B2181" s="143"/>
      <c r="C2181" s="100" t="str">
        <f>IFERROR(IF(VLOOKUP(B2181,'Job Openings'!$B$5:$I$1005,2,FALSE)=0,"",VLOOKUP(B2181,'Job Openings'!$B$5:$I$1005,2,FALSE)),"")</f>
        <v/>
      </c>
      <c r="D2181" s="100" t="str">
        <f>IFERROR(IF(VLOOKUP(B2181,'Job Openings'!$B$5:$I$1005,3,FALSE)=0,"",VLOOKUP(B2181,'Job Openings'!$B$5:$I$1005,3,FALSE)),"")</f>
        <v/>
      </c>
      <c r="E2181" s="100" t="str">
        <f>IFERROR(IF(VLOOKUP(B2181,'Job Openings'!$B$5:$I$1005,5,FALSE)=0,"",VLOOKUP(B2181,'Job Openings'!$B$5:$I$1005,5,FALSE)),"")</f>
        <v/>
      </c>
      <c r="F2181" s="53"/>
      <c r="G2181" s="53"/>
      <c r="H2181" s="54"/>
      <c r="I2181" s="53"/>
      <c r="J2181" s="53"/>
      <c r="K2181" s="53"/>
      <c r="L2181" s="53"/>
      <c r="M2181" s="53"/>
      <c r="N2181" s="144"/>
      <c r="O2181" s="141"/>
      <c r="P2181" s="53"/>
      <c r="Q2181" s="53"/>
      <c r="R2181" s="53"/>
      <c r="S2181" s="89"/>
    </row>
    <row r="2182" spans="2:19" ht="15" customHeight="1" x14ac:dyDescent="0.2">
      <c r="B2182" s="143"/>
      <c r="C2182" s="100" t="str">
        <f>IFERROR(IF(VLOOKUP(B2182,'Job Openings'!$B$5:$I$1005,2,FALSE)=0,"",VLOOKUP(B2182,'Job Openings'!$B$5:$I$1005,2,FALSE)),"")</f>
        <v/>
      </c>
      <c r="D2182" s="100" t="str">
        <f>IFERROR(IF(VLOOKUP(B2182,'Job Openings'!$B$5:$I$1005,3,FALSE)=0,"",VLOOKUP(B2182,'Job Openings'!$B$5:$I$1005,3,FALSE)),"")</f>
        <v/>
      </c>
      <c r="E2182" s="100" t="str">
        <f>IFERROR(IF(VLOOKUP(B2182,'Job Openings'!$B$5:$I$1005,5,FALSE)=0,"",VLOOKUP(B2182,'Job Openings'!$B$5:$I$1005,5,FALSE)),"")</f>
        <v/>
      </c>
      <c r="F2182" s="53"/>
      <c r="G2182" s="53"/>
      <c r="H2182" s="54"/>
      <c r="I2182" s="53"/>
      <c r="J2182" s="53"/>
      <c r="K2182" s="53"/>
      <c r="L2182" s="53"/>
      <c r="M2182" s="53"/>
      <c r="N2182" s="144"/>
      <c r="O2182" s="141"/>
      <c r="P2182" s="53"/>
      <c r="Q2182" s="53"/>
      <c r="R2182" s="53"/>
      <c r="S2182" s="89"/>
    </row>
    <row r="2183" spans="2:19" ht="15" customHeight="1" x14ac:dyDescent="0.2">
      <c r="B2183" s="143"/>
      <c r="C2183" s="100" t="str">
        <f>IFERROR(IF(VLOOKUP(B2183,'Job Openings'!$B$5:$I$1005,2,FALSE)=0,"",VLOOKUP(B2183,'Job Openings'!$B$5:$I$1005,2,FALSE)),"")</f>
        <v/>
      </c>
      <c r="D2183" s="100" t="str">
        <f>IFERROR(IF(VLOOKUP(B2183,'Job Openings'!$B$5:$I$1005,3,FALSE)=0,"",VLOOKUP(B2183,'Job Openings'!$B$5:$I$1005,3,FALSE)),"")</f>
        <v/>
      </c>
      <c r="E2183" s="100" t="str">
        <f>IFERROR(IF(VLOOKUP(B2183,'Job Openings'!$B$5:$I$1005,5,FALSE)=0,"",VLOOKUP(B2183,'Job Openings'!$B$5:$I$1005,5,FALSE)),"")</f>
        <v/>
      </c>
      <c r="F2183" s="53"/>
      <c r="G2183" s="53"/>
      <c r="H2183" s="54"/>
      <c r="I2183" s="53"/>
      <c r="J2183" s="53"/>
      <c r="K2183" s="53"/>
      <c r="L2183" s="53"/>
      <c r="M2183" s="53"/>
      <c r="N2183" s="144"/>
      <c r="O2183" s="141"/>
      <c r="P2183" s="53"/>
      <c r="Q2183" s="53"/>
      <c r="R2183" s="53"/>
      <c r="S2183" s="89"/>
    </row>
    <row r="2184" spans="2:19" ht="15" customHeight="1" x14ac:dyDescent="0.2">
      <c r="B2184" s="143"/>
      <c r="C2184" s="100" t="str">
        <f>IFERROR(IF(VLOOKUP(B2184,'Job Openings'!$B$5:$I$1005,2,FALSE)=0,"",VLOOKUP(B2184,'Job Openings'!$B$5:$I$1005,2,FALSE)),"")</f>
        <v/>
      </c>
      <c r="D2184" s="100" t="str">
        <f>IFERROR(IF(VLOOKUP(B2184,'Job Openings'!$B$5:$I$1005,3,FALSE)=0,"",VLOOKUP(B2184,'Job Openings'!$B$5:$I$1005,3,FALSE)),"")</f>
        <v/>
      </c>
      <c r="E2184" s="100" t="str">
        <f>IFERROR(IF(VLOOKUP(B2184,'Job Openings'!$B$5:$I$1005,5,FALSE)=0,"",VLOOKUP(B2184,'Job Openings'!$B$5:$I$1005,5,FALSE)),"")</f>
        <v/>
      </c>
      <c r="F2184" s="53"/>
      <c r="G2184" s="53"/>
      <c r="H2184" s="54"/>
      <c r="I2184" s="53"/>
      <c r="J2184" s="53"/>
      <c r="K2184" s="53"/>
      <c r="L2184" s="53"/>
      <c r="M2184" s="53"/>
      <c r="N2184" s="144"/>
      <c r="O2184" s="141"/>
      <c r="P2184" s="53"/>
      <c r="Q2184" s="53"/>
      <c r="R2184" s="53"/>
      <c r="S2184" s="89"/>
    </row>
    <row r="2185" spans="2:19" ht="15" customHeight="1" x14ac:dyDescent="0.2">
      <c r="B2185" s="143"/>
      <c r="C2185" s="100" t="str">
        <f>IFERROR(IF(VLOOKUP(B2185,'Job Openings'!$B$5:$I$1005,2,FALSE)=0,"",VLOOKUP(B2185,'Job Openings'!$B$5:$I$1005,2,FALSE)),"")</f>
        <v/>
      </c>
      <c r="D2185" s="100" t="str">
        <f>IFERROR(IF(VLOOKUP(B2185,'Job Openings'!$B$5:$I$1005,3,FALSE)=0,"",VLOOKUP(B2185,'Job Openings'!$B$5:$I$1005,3,FALSE)),"")</f>
        <v/>
      </c>
      <c r="E2185" s="100" t="str">
        <f>IFERROR(IF(VLOOKUP(B2185,'Job Openings'!$B$5:$I$1005,5,FALSE)=0,"",VLOOKUP(B2185,'Job Openings'!$B$5:$I$1005,5,FALSE)),"")</f>
        <v/>
      </c>
      <c r="F2185" s="53"/>
      <c r="G2185" s="53"/>
      <c r="H2185" s="54"/>
      <c r="I2185" s="53"/>
      <c r="J2185" s="53"/>
      <c r="K2185" s="53"/>
      <c r="L2185" s="53"/>
      <c r="M2185" s="53"/>
      <c r="N2185" s="144"/>
      <c r="O2185" s="141"/>
      <c r="P2185" s="53"/>
      <c r="Q2185" s="53"/>
      <c r="R2185" s="53"/>
      <c r="S2185" s="89"/>
    </row>
    <row r="2186" spans="2:19" ht="15" customHeight="1" x14ac:dyDescent="0.2">
      <c r="B2186" s="143"/>
      <c r="C2186" s="100" t="str">
        <f>IFERROR(IF(VLOOKUP(B2186,'Job Openings'!$B$5:$I$1005,2,FALSE)=0,"",VLOOKUP(B2186,'Job Openings'!$B$5:$I$1005,2,FALSE)),"")</f>
        <v/>
      </c>
      <c r="D2186" s="100" t="str">
        <f>IFERROR(IF(VLOOKUP(B2186,'Job Openings'!$B$5:$I$1005,3,FALSE)=0,"",VLOOKUP(B2186,'Job Openings'!$B$5:$I$1005,3,FALSE)),"")</f>
        <v/>
      </c>
      <c r="E2186" s="100" t="str">
        <f>IFERROR(IF(VLOOKUP(B2186,'Job Openings'!$B$5:$I$1005,5,FALSE)=0,"",VLOOKUP(B2186,'Job Openings'!$B$5:$I$1005,5,FALSE)),"")</f>
        <v/>
      </c>
      <c r="F2186" s="53"/>
      <c r="G2186" s="53"/>
      <c r="H2186" s="54"/>
      <c r="I2186" s="53"/>
      <c r="J2186" s="53"/>
      <c r="K2186" s="53"/>
      <c r="L2186" s="53"/>
      <c r="M2186" s="53"/>
      <c r="N2186" s="144"/>
      <c r="O2186" s="141"/>
      <c r="P2186" s="53"/>
      <c r="Q2186" s="53"/>
      <c r="R2186" s="53"/>
      <c r="S2186" s="89"/>
    </row>
    <row r="2187" spans="2:19" ht="15" customHeight="1" x14ac:dyDescent="0.2">
      <c r="B2187" s="143"/>
      <c r="C2187" s="100" t="str">
        <f>IFERROR(IF(VLOOKUP(B2187,'Job Openings'!$B$5:$I$1005,2,FALSE)=0,"",VLOOKUP(B2187,'Job Openings'!$B$5:$I$1005,2,FALSE)),"")</f>
        <v/>
      </c>
      <c r="D2187" s="100" t="str">
        <f>IFERROR(IF(VLOOKUP(B2187,'Job Openings'!$B$5:$I$1005,3,FALSE)=0,"",VLOOKUP(B2187,'Job Openings'!$B$5:$I$1005,3,FALSE)),"")</f>
        <v/>
      </c>
      <c r="E2187" s="100" t="str">
        <f>IFERROR(IF(VLOOKUP(B2187,'Job Openings'!$B$5:$I$1005,5,FALSE)=0,"",VLOOKUP(B2187,'Job Openings'!$B$5:$I$1005,5,FALSE)),"")</f>
        <v/>
      </c>
      <c r="F2187" s="53"/>
      <c r="G2187" s="53"/>
      <c r="H2187" s="54"/>
      <c r="I2187" s="53"/>
      <c r="J2187" s="53"/>
      <c r="K2187" s="53"/>
      <c r="L2187" s="53"/>
      <c r="M2187" s="53"/>
      <c r="N2187" s="144"/>
      <c r="O2187" s="141"/>
      <c r="P2187" s="53"/>
      <c r="Q2187" s="53"/>
      <c r="R2187" s="53"/>
      <c r="S2187" s="89"/>
    </row>
    <row r="2188" spans="2:19" ht="15" customHeight="1" x14ac:dyDescent="0.2">
      <c r="B2188" s="143"/>
      <c r="C2188" s="100" t="str">
        <f>IFERROR(IF(VLOOKUP(B2188,'Job Openings'!$B$5:$I$1005,2,FALSE)=0,"",VLOOKUP(B2188,'Job Openings'!$B$5:$I$1005,2,FALSE)),"")</f>
        <v/>
      </c>
      <c r="D2188" s="100" t="str">
        <f>IFERROR(IF(VLOOKUP(B2188,'Job Openings'!$B$5:$I$1005,3,FALSE)=0,"",VLOOKUP(B2188,'Job Openings'!$B$5:$I$1005,3,FALSE)),"")</f>
        <v/>
      </c>
      <c r="E2188" s="100" t="str">
        <f>IFERROR(IF(VLOOKUP(B2188,'Job Openings'!$B$5:$I$1005,5,FALSE)=0,"",VLOOKUP(B2188,'Job Openings'!$B$5:$I$1005,5,FALSE)),"")</f>
        <v/>
      </c>
      <c r="F2188" s="53"/>
      <c r="G2188" s="53"/>
      <c r="H2188" s="54"/>
      <c r="I2188" s="53"/>
      <c r="J2188" s="53"/>
      <c r="K2188" s="53"/>
      <c r="L2188" s="53"/>
      <c r="M2188" s="53"/>
      <c r="N2188" s="144"/>
      <c r="O2188" s="141"/>
      <c r="P2188" s="53"/>
      <c r="Q2188" s="53"/>
      <c r="R2188" s="53"/>
      <c r="S2188" s="89"/>
    </row>
    <row r="2189" spans="2:19" ht="15" customHeight="1" x14ac:dyDescent="0.2">
      <c r="B2189" s="143"/>
      <c r="C2189" s="100" t="str">
        <f>IFERROR(IF(VLOOKUP(B2189,'Job Openings'!$B$5:$I$1005,2,FALSE)=0,"",VLOOKUP(B2189,'Job Openings'!$B$5:$I$1005,2,FALSE)),"")</f>
        <v/>
      </c>
      <c r="D2189" s="100" t="str">
        <f>IFERROR(IF(VLOOKUP(B2189,'Job Openings'!$B$5:$I$1005,3,FALSE)=0,"",VLOOKUP(B2189,'Job Openings'!$B$5:$I$1005,3,FALSE)),"")</f>
        <v/>
      </c>
      <c r="E2189" s="100" t="str">
        <f>IFERROR(IF(VLOOKUP(B2189,'Job Openings'!$B$5:$I$1005,5,FALSE)=0,"",VLOOKUP(B2189,'Job Openings'!$B$5:$I$1005,5,FALSE)),"")</f>
        <v/>
      </c>
      <c r="F2189" s="53"/>
      <c r="G2189" s="53"/>
      <c r="H2189" s="54"/>
      <c r="I2189" s="53"/>
      <c r="J2189" s="53"/>
      <c r="K2189" s="53"/>
      <c r="L2189" s="53"/>
      <c r="M2189" s="53"/>
      <c r="N2189" s="144"/>
      <c r="O2189" s="141"/>
      <c r="P2189" s="53"/>
      <c r="Q2189" s="53"/>
      <c r="R2189" s="53"/>
      <c r="S2189" s="89"/>
    </row>
    <row r="2190" spans="2:19" ht="15" customHeight="1" x14ac:dyDescent="0.2">
      <c r="B2190" s="143"/>
      <c r="C2190" s="100" t="str">
        <f>IFERROR(IF(VLOOKUP(B2190,'Job Openings'!$B$5:$I$1005,2,FALSE)=0,"",VLOOKUP(B2190,'Job Openings'!$B$5:$I$1005,2,FALSE)),"")</f>
        <v/>
      </c>
      <c r="D2190" s="100" t="str">
        <f>IFERROR(IF(VLOOKUP(B2190,'Job Openings'!$B$5:$I$1005,3,FALSE)=0,"",VLOOKUP(B2190,'Job Openings'!$B$5:$I$1005,3,FALSE)),"")</f>
        <v/>
      </c>
      <c r="E2190" s="100" t="str">
        <f>IFERROR(IF(VLOOKUP(B2190,'Job Openings'!$B$5:$I$1005,5,FALSE)=0,"",VLOOKUP(B2190,'Job Openings'!$B$5:$I$1005,5,FALSE)),"")</f>
        <v/>
      </c>
      <c r="F2190" s="53"/>
      <c r="G2190" s="53"/>
      <c r="H2190" s="54"/>
      <c r="I2190" s="53"/>
      <c r="J2190" s="53"/>
      <c r="K2190" s="53"/>
      <c r="L2190" s="53"/>
      <c r="M2190" s="53"/>
      <c r="N2190" s="144"/>
      <c r="O2190" s="141"/>
      <c r="P2190" s="53"/>
      <c r="Q2190" s="53"/>
      <c r="R2190" s="53"/>
      <c r="S2190" s="89"/>
    </row>
    <row r="2191" spans="2:19" ht="15" customHeight="1" x14ac:dyDescent="0.2">
      <c r="B2191" s="143"/>
      <c r="C2191" s="100" t="str">
        <f>IFERROR(IF(VLOOKUP(B2191,'Job Openings'!$B$5:$I$1005,2,FALSE)=0,"",VLOOKUP(B2191,'Job Openings'!$B$5:$I$1005,2,FALSE)),"")</f>
        <v/>
      </c>
      <c r="D2191" s="100" t="str">
        <f>IFERROR(IF(VLOOKUP(B2191,'Job Openings'!$B$5:$I$1005,3,FALSE)=0,"",VLOOKUP(B2191,'Job Openings'!$B$5:$I$1005,3,FALSE)),"")</f>
        <v/>
      </c>
      <c r="E2191" s="100" t="str">
        <f>IFERROR(IF(VLOOKUP(B2191,'Job Openings'!$B$5:$I$1005,5,FALSE)=0,"",VLOOKUP(B2191,'Job Openings'!$B$5:$I$1005,5,FALSE)),"")</f>
        <v/>
      </c>
      <c r="F2191" s="53"/>
      <c r="G2191" s="53"/>
      <c r="H2191" s="54"/>
      <c r="I2191" s="53"/>
      <c r="J2191" s="53"/>
      <c r="K2191" s="53"/>
      <c r="L2191" s="53"/>
      <c r="M2191" s="53"/>
      <c r="N2191" s="144"/>
      <c r="O2191" s="141"/>
      <c r="P2191" s="53"/>
      <c r="Q2191" s="53"/>
      <c r="R2191" s="53"/>
      <c r="S2191" s="89"/>
    </row>
    <row r="2192" spans="2:19" ht="15" customHeight="1" x14ac:dyDescent="0.2">
      <c r="B2192" s="143"/>
      <c r="C2192" s="100" t="str">
        <f>IFERROR(IF(VLOOKUP(B2192,'Job Openings'!$B$5:$I$1005,2,FALSE)=0,"",VLOOKUP(B2192,'Job Openings'!$B$5:$I$1005,2,FALSE)),"")</f>
        <v/>
      </c>
      <c r="D2192" s="100" t="str">
        <f>IFERROR(IF(VLOOKUP(B2192,'Job Openings'!$B$5:$I$1005,3,FALSE)=0,"",VLOOKUP(B2192,'Job Openings'!$B$5:$I$1005,3,FALSE)),"")</f>
        <v/>
      </c>
      <c r="E2192" s="100" t="str">
        <f>IFERROR(IF(VLOOKUP(B2192,'Job Openings'!$B$5:$I$1005,5,FALSE)=0,"",VLOOKUP(B2192,'Job Openings'!$B$5:$I$1005,5,FALSE)),"")</f>
        <v/>
      </c>
      <c r="F2192" s="53"/>
      <c r="G2192" s="53"/>
      <c r="H2192" s="54"/>
      <c r="I2192" s="53"/>
      <c r="J2192" s="53"/>
      <c r="K2192" s="53"/>
      <c r="L2192" s="53"/>
      <c r="M2192" s="53"/>
      <c r="N2192" s="144"/>
      <c r="O2192" s="141"/>
      <c r="P2192" s="53"/>
      <c r="Q2192" s="53"/>
      <c r="R2192" s="53"/>
      <c r="S2192" s="89"/>
    </row>
    <row r="2193" spans="2:19" ht="15" customHeight="1" x14ac:dyDescent="0.2">
      <c r="B2193" s="143"/>
      <c r="C2193" s="100" t="str">
        <f>IFERROR(IF(VLOOKUP(B2193,'Job Openings'!$B$5:$I$1005,2,FALSE)=0,"",VLOOKUP(B2193,'Job Openings'!$B$5:$I$1005,2,FALSE)),"")</f>
        <v/>
      </c>
      <c r="D2193" s="100" t="str">
        <f>IFERROR(IF(VLOOKUP(B2193,'Job Openings'!$B$5:$I$1005,3,FALSE)=0,"",VLOOKUP(B2193,'Job Openings'!$B$5:$I$1005,3,FALSE)),"")</f>
        <v/>
      </c>
      <c r="E2193" s="100" t="str">
        <f>IFERROR(IF(VLOOKUP(B2193,'Job Openings'!$B$5:$I$1005,5,FALSE)=0,"",VLOOKUP(B2193,'Job Openings'!$B$5:$I$1005,5,FALSE)),"")</f>
        <v/>
      </c>
      <c r="F2193" s="53"/>
      <c r="G2193" s="53"/>
      <c r="H2193" s="54"/>
      <c r="I2193" s="53"/>
      <c r="J2193" s="53"/>
      <c r="K2193" s="53"/>
      <c r="L2193" s="53"/>
      <c r="M2193" s="53"/>
      <c r="N2193" s="144"/>
      <c r="O2193" s="141"/>
      <c r="P2193" s="53"/>
      <c r="Q2193" s="53"/>
      <c r="R2193" s="53"/>
      <c r="S2193" s="89"/>
    </row>
    <row r="2194" spans="2:19" ht="15" customHeight="1" x14ac:dyDescent="0.2">
      <c r="B2194" s="143"/>
      <c r="C2194" s="100" t="str">
        <f>IFERROR(IF(VLOOKUP(B2194,'Job Openings'!$B$5:$I$1005,2,FALSE)=0,"",VLOOKUP(B2194,'Job Openings'!$B$5:$I$1005,2,FALSE)),"")</f>
        <v/>
      </c>
      <c r="D2194" s="100" t="str">
        <f>IFERROR(IF(VLOOKUP(B2194,'Job Openings'!$B$5:$I$1005,3,FALSE)=0,"",VLOOKUP(B2194,'Job Openings'!$B$5:$I$1005,3,FALSE)),"")</f>
        <v/>
      </c>
      <c r="E2194" s="100" t="str">
        <f>IFERROR(IF(VLOOKUP(B2194,'Job Openings'!$B$5:$I$1005,5,FALSE)=0,"",VLOOKUP(B2194,'Job Openings'!$B$5:$I$1005,5,FALSE)),"")</f>
        <v/>
      </c>
      <c r="F2194" s="53"/>
      <c r="G2194" s="53"/>
      <c r="H2194" s="54"/>
      <c r="I2194" s="53"/>
      <c r="J2194" s="53"/>
      <c r="K2194" s="53"/>
      <c r="L2194" s="53"/>
      <c r="M2194" s="53"/>
      <c r="N2194" s="144"/>
      <c r="O2194" s="141"/>
      <c r="P2194" s="53"/>
      <c r="Q2194" s="53"/>
      <c r="R2194" s="53"/>
      <c r="S2194" s="89"/>
    </row>
    <row r="2195" spans="2:19" ht="15" customHeight="1" x14ac:dyDescent="0.2">
      <c r="B2195" s="143"/>
      <c r="C2195" s="100" t="str">
        <f>IFERROR(IF(VLOOKUP(B2195,'Job Openings'!$B$5:$I$1005,2,FALSE)=0,"",VLOOKUP(B2195,'Job Openings'!$B$5:$I$1005,2,FALSE)),"")</f>
        <v/>
      </c>
      <c r="D2195" s="100" t="str">
        <f>IFERROR(IF(VLOOKUP(B2195,'Job Openings'!$B$5:$I$1005,3,FALSE)=0,"",VLOOKUP(B2195,'Job Openings'!$B$5:$I$1005,3,FALSE)),"")</f>
        <v/>
      </c>
      <c r="E2195" s="100" t="str">
        <f>IFERROR(IF(VLOOKUP(B2195,'Job Openings'!$B$5:$I$1005,5,FALSE)=0,"",VLOOKUP(B2195,'Job Openings'!$B$5:$I$1005,5,FALSE)),"")</f>
        <v/>
      </c>
      <c r="F2195" s="53"/>
      <c r="G2195" s="53"/>
      <c r="H2195" s="54"/>
      <c r="I2195" s="53"/>
      <c r="J2195" s="53"/>
      <c r="K2195" s="53"/>
      <c r="L2195" s="53"/>
      <c r="M2195" s="53"/>
      <c r="N2195" s="144"/>
      <c r="O2195" s="141"/>
      <c r="P2195" s="53"/>
      <c r="Q2195" s="53"/>
      <c r="R2195" s="53"/>
      <c r="S2195" s="89"/>
    </row>
    <row r="2196" spans="2:19" ht="15" customHeight="1" x14ac:dyDescent="0.2">
      <c r="B2196" s="143"/>
      <c r="C2196" s="100" t="str">
        <f>IFERROR(IF(VLOOKUP(B2196,'Job Openings'!$B$5:$I$1005,2,FALSE)=0,"",VLOOKUP(B2196,'Job Openings'!$B$5:$I$1005,2,FALSE)),"")</f>
        <v/>
      </c>
      <c r="D2196" s="100" t="str">
        <f>IFERROR(IF(VLOOKUP(B2196,'Job Openings'!$B$5:$I$1005,3,FALSE)=0,"",VLOOKUP(B2196,'Job Openings'!$B$5:$I$1005,3,FALSE)),"")</f>
        <v/>
      </c>
      <c r="E2196" s="100" t="str">
        <f>IFERROR(IF(VLOOKUP(B2196,'Job Openings'!$B$5:$I$1005,5,FALSE)=0,"",VLOOKUP(B2196,'Job Openings'!$B$5:$I$1005,5,FALSE)),"")</f>
        <v/>
      </c>
      <c r="F2196" s="53"/>
      <c r="G2196" s="53"/>
      <c r="H2196" s="54"/>
      <c r="I2196" s="53"/>
      <c r="J2196" s="53"/>
      <c r="K2196" s="53"/>
      <c r="L2196" s="53"/>
      <c r="M2196" s="53"/>
      <c r="N2196" s="144"/>
      <c r="O2196" s="141"/>
      <c r="P2196" s="53"/>
      <c r="Q2196" s="53"/>
      <c r="R2196" s="53"/>
      <c r="S2196" s="89"/>
    </row>
    <row r="2197" spans="2:19" ht="15" customHeight="1" x14ac:dyDescent="0.2">
      <c r="B2197" s="143"/>
      <c r="C2197" s="100" t="str">
        <f>IFERROR(IF(VLOOKUP(B2197,'Job Openings'!$B$5:$I$1005,2,FALSE)=0,"",VLOOKUP(B2197,'Job Openings'!$B$5:$I$1005,2,FALSE)),"")</f>
        <v/>
      </c>
      <c r="D2197" s="100" t="str">
        <f>IFERROR(IF(VLOOKUP(B2197,'Job Openings'!$B$5:$I$1005,3,FALSE)=0,"",VLOOKUP(B2197,'Job Openings'!$B$5:$I$1005,3,FALSE)),"")</f>
        <v/>
      </c>
      <c r="E2197" s="100" t="str">
        <f>IFERROR(IF(VLOOKUP(B2197,'Job Openings'!$B$5:$I$1005,5,FALSE)=0,"",VLOOKUP(B2197,'Job Openings'!$B$5:$I$1005,5,FALSE)),"")</f>
        <v/>
      </c>
      <c r="F2197" s="53"/>
      <c r="G2197" s="53"/>
      <c r="H2197" s="54"/>
      <c r="I2197" s="53"/>
      <c r="J2197" s="53"/>
      <c r="K2197" s="53"/>
      <c r="L2197" s="53"/>
      <c r="M2197" s="53"/>
      <c r="N2197" s="144"/>
      <c r="O2197" s="141"/>
      <c r="P2197" s="53"/>
      <c r="Q2197" s="53"/>
      <c r="R2197" s="53"/>
      <c r="S2197" s="89"/>
    </row>
    <row r="2198" spans="2:19" ht="15" customHeight="1" x14ac:dyDescent="0.2">
      <c r="B2198" s="143"/>
      <c r="C2198" s="100" t="str">
        <f>IFERROR(IF(VLOOKUP(B2198,'Job Openings'!$B$5:$I$1005,2,FALSE)=0,"",VLOOKUP(B2198,'Job Openings'!$B$5:$I$1005,2,FALSE)),"")</f>
        <v/>
      </c>
      <c r="D2198" s="100" t="str">
        <f>IFERROR(IF(VLOOKUP(B2198,'Job Openings'!$B$5:$I$1005,3,FALSE)=0,"",VLOOKUP(B2198,'Job Openings'!$B$5:$I$1005,3,FALSE)),"")</f>
        <v/>
      </c>
      <c r="E2198" s="100" t="str">
        <f>IFERROR(IF(VLOOKUP(B2198,'Job Openings'!$B$5:$I$1005,5,FALSE)=0,"",VLOOKUP(B2198,'Job Openings'!$B$5:$I$1005,5,FALSE)),"")</f>
        <v/>
      </c>
      <c r="F2198" s="53"/>
      <c r="G2198" s="53"/>
      <c r="H2198" s="54"/>
      <c r="I2198" s="53"/>
      <c r="J2198" s="53"/>
      <c r="K2198" s="53"/>
      <c r="L2198" s="53"/>
      <c r="M2198" s="53"/>
      <c r="N2198" s="144"/>
      <c r="O2198" s="141"/>
      <c r="P2198" s="53"/>
      <c r="Q2198" s="53"/>
      <c r="R2198" s="53"/>
      <c r="S2198" s="89"/>
    </row>
    <row r="2199" spans="2:19" ht="15" customHeight="1" x14ac:dyDescent="0.2">
      <c r="B2199" s="143"/>
      <c r="C2199" s="100" t="str">
        <f>IFERROR(IF(VLOOKUP(B2199,'Job Openings'!$B$5:$I$1005,2,FALSE)=0,"",VLOOKUP(B2199,'Job Openings'!$B$5:$I$1005,2,FALSE)),"")</f>
        <v/>
      </c>
      <c r="D2199" s="100" t="str">
        <f>IFERROR(IF(VLOOKUP(B2199,'Job Openings'!$B$5:$I$1005,3,FALSE)=0,"",VLOOKUP(B2199,'Job Openings'!$B$5:$I$1005,3,FALSE)),"")</f>
        <v/>
      </c>
      <c r="E2199" s="100" t="str">
        <f>IFERROR(IF(VLOOKUP(B2199,'Job Openings'!$B$5:$I$1005,5,FALSE)=0,"",VLOOKUP(B2199,'Job Openings'!$B$5:$I$1005,5,FALSE)),"")</f>
        <v/>
      </c>
      <c r="F2199" s="53"/>
      <c r="G2199" s="53"/>
      <c r="H2199" s="54"/>
      <c r="I2199" s="53"/>
      <c r="J2199" s="53"/>
      <c r="K2199" s="53"/>
      <c r="L2199" s="53"/>
      <c r="M2199" s="53"/>
      <c r="N2199" s="144"/>
      <c r="O2199" s="141"/>
      <c r="P2199" s="53"/>
      <c r="Q2199" s="53"/>
      <c r="R2199" s="53"/>
      <c r="S2199" s="89"/>
    </row>
    <row r="2200" spans="2:19" ht="15" customHeight="1" x14ac:dyDescent="0.2">
      <c r="B2200" s="143"/>
      <c r="C2200" s="100" t="str">
        <f>IFERROR(IF(VLOOKUP(B2200,'Job Openings'!$B$5:$I$1005,2,FALSE)=0,"",VLOOKUP(B2200,'Job Openings'!$B$5:$I$1005,2,FALSE)),"")</f>
        <v/>
      </c>
      <c r="D2200" s="100" t="str">
        <f>IFERROR(IF(VLOOKUP(B2200,'Job Openings'!$B$5:$I$1005,3,FALSE)=0,"",VLOOKUP(B2200,'Job Openings'!$B$5:$I$1005,3,FALSE)),"")</f>
        <v/>
      </c>
      <c r="E2200" s="100" t="str">
        <f>IFERROR(IF(VLOOKUP(B2200,'Job Openings'!$B$5:$I$1005,5,FALSE)=0,"",VLOOKUP(B2200,'Job Openings'!$B$5:$I$1005,5,FALSE)),"")</f>
        <v/>
      </c>
      <c r="F2200" s="53"/>
      <c r="G2200" s="53"/>
      <c r="H2200" s="54"/>
      <c r="I2200" s="53"/>
      <c r="J2200" s="53"/>
      <c r="K2200" s="53"/>
      <c r="L2200" s="53"/>
      <c r="M2200" s="53"/>
      <c r="N2200" s="144"/>
      <c r="O2200" s="141"/>
      <c r="P2200" s="53"/>
      <c r="Q2200" s="53"/>
      <c r="R2200" s="53"/>
      <c r="S2200" s="89"/>
    </row>
    <row r="2201" spans="2:19" ht="15" customHeight="1" x14ac:dyDescent="0.2">
      <c r="B2201" s="143"/>
      <c r="C2201" s="100" t="str">
        <f>IFERROR(IF(VLOOKUP(B2201,'Job Openings'!$B$5:$I$1005,2,FALSE)=0,"",VLOOKUP(B2201,'Job Openings'!$B$5:$I$1005,2,FALSE)),"")</f>
        <v/>
      </c>
      <c r="D2201" s="100" t="str">
        <f>IFERROR(IF(VLOOKUP(B2201,'Job Openings'!$B$5:$I$1005,3,FALSE)=0,"",VLOOKUP(B2201,'Job Openings'!$B$5:$I$1005,3,FALSE)),"")</f>
        <v/>
      </c>
      <c r="E2201" s="100" t="str">
        <f>IFERROR(IF(VLOOKUP(B2201,'Job Openings'!$B$5:$I$1005,5,FALSE)=0,"",VLOOKUP(B2201,'Job Openings'!$B$5:$I$1005,5,FALSE)),"")</f>
        <v/>
      </c>
      <c r="F2201" s="53"/>
      <c r="G2201" s="53"/>
      <c r="H2201" s="54"/>
      <c r="I2201" s="53"/>
      <c r="J2201" s="53"/>
      <c r="K2201" s="53"/>
      <c r="L2201" s="53"/>
      <c r="M2201" s="53"/>
      <c r="N2201" s="144"/>
      <c r="O2201" s="141"/>
      <c r="P2201" s="53"/>
      <c r="Q2201" s="53"/>
      <c r="R2201" s="53"/>
      <c r="S2201" s="89"/>
    </row>
    <row r="2202" spans="2:19" ht="15" customHeight="1" x14ac:dyDescent="0.2">
      <c r="B2202" s="143"/>
      <c r="C2202" s="100" t="str">
        <f>IFERROR(IF(VLOOKUP(B2202,'Job Openings'!$B$5:$I$1005,2,FALSE)=0,"",VLOOKUP(B2202,'Job Openings'!$B$5:$I$1005,2,FALSE)),"")</f>
        <v/>
      </c>
      <c r="D2202" s="100" t="str">
        <f>IFERROR(IF(VLOOKUP(B2202,'Job Openings'!$B$5:$I$1005,3,FALSE)=0,"",VLOOKUP(B2202,'Job Openings'!$B$5:$I$1005,3,FALSE)),"")</f>
        <v/>
      </c>
      <c r="E2202" s="100" t="str">
        <f>IFERROR(IF(VLOOKUP(B2202,'Job Openings'!$B$5:$I$1005,5,FALSE)=0,"",VLOOKUP(B2202,'Job Openings'!$B$5:$I$1005,5,FALSE)),"")</f>
        <v/>
      </c>
      <c r="F2202" s="53"/>
      <c r="G2202" s="53"/>
      <c r="H2202" s="54"/>
      <c r="I2202" s="53"/>
      <c r="J2202" s="53"/>
      <c r="K2202" s="53"/>
      <c r="L2202" s="53"/>
      <c r="M2202" s="53"/>
      <c r="N2202" s="144"/>
      <c r="O2202" s="141"/>
      <c r="P2202" s="53"/>
      <c r="Q2202" s="53"/>
      <c r="R2202" s="53"/>
      <c r="S2202" s="89"/>
    </row>
    <row r="2203" spans="2:19" ht="15" customHeight="1" x14ac:dyDescent="0.2">
      <c r="B2203" s="143"/>
      <c r="C2203" s="100" t="str">
        <f>IFERROR(IF(VLOOKUP(B2203,'Job Openings'!$B$5:$I$1005,2,FALSE)=0,"",VLOOKUP(B2203,'Job Openings'!$B$5:$I$1005,2,FALSE)),"")</f>
        <v/>
      </c>
      <c r="D2203" s="100" t="str">
        <f>IFERROR(IF(VLOOKUP(B2203,'Job Openings'!$B$5:$I$1005,3,FALSE)=0,"",VLOOKUP(B2203,'Job Openings'!$B$5:$I$1005,3,FALSE)),"")</f>
        <v/>
      </c>
      <c r="E2203" s="100" t="str">
        <f>IFERROR(IF(VLOOKUP(B2203,'Job Openings'!$B$5:$I$1005,5,FALSE)=0,"",VLOOKUP(B2203,'Job Openings'!$B$5:$I$1005,5,FALSE)),"")</f>
        <v/>
      </c>
      <c r="F2203" s="53"/>
      <c r="G2203" s="53"/>
      <c r="H2203" s="54"/>
      <c r="I2203" s="53"/>
      <c r="J2203" s="53"/>
      <c r="K2203" s="53"/>
      <c r="L2203" s="53"/>
      <c r="M2203" s="53"/>
      <c r="N2203" s="144"/>
      <c r="O2203" s="141"/>
      <c r="P2203" s="53"/>
      <c r="Q2203" s="53"/>
      <c r="R2203" s="53"/>
      <c r="S2203" s="89"/>
    </row>
    <row r="2204" spans="2:19" ht="15" customHeight="1" x14ac:dyDescent="0.2">
      <c r="B2204" s="143"/>
      <c r="C2204" s="100" t="str">
        <f>IFERROR(IF(VLOOKUP(B2204,'Job Openings'!$B$5:$I$1005,2,FALSE)=0,"",VLOOKUP(B2204,'Job Openings'!$B$5:$I$1005,2,FALSE)),"")</f>
        <v/>
      </c>
      <c r="D2204" s="100" t="str">
        <f>IFERROR(IF(VLOOKUP(B2204,'Job Openings'!$B$5:$I$1005,3,FALSE)=0,"",VLOOKUP(B2204,'Job Openings'!$B$5:$I$1005,3,FALSE)),"")</f>
        <v/>
      </c>
      <c r="E2204" s="100" t="str">
        <f>IFERROR(IF(VLOOKUP(B2204,'Job Openings'!$B$5:$I$1005,5,FALSE)=0,"",VLOOKUP(B2204,'Job Openings'!$B$5:$I$1005,5,FALSE)),"")</f>
        <v/>
      </c>
      <c r="F2204" s="53"/>
      <c r="G2204" s="53"/>
      <c r="H2204" s="54"/>
      <c r="I2204" s="53"/>
      <c r="J2204" s="53"/>
      <c r="K2204" s="53"/>
      <c r="L2204" s="53"/>
      <c r="M2204" s="53"/>
      <c r="N2204" s="144"/>
      <c r="O2204" s="141"/>
      <c r="P2204" s="53"/>
      <c r="Q2204" s="53"/>
      <c r="R2204" s="53"/>
      <c r="S2204" s="89"/>
    </row>
    <row r="2205" spans="2:19" ht="15" customHeight="1" x14ac:dyDescent="0.2">
      <c r="B2205" s="143"/>
      <c r="C2205" s="100" t="str">
        <f>IFERROR(IF(VLOOKUP(B2205,'Job Openings'!$B$5:$I$1005,2,FALSE)=0,"",VLOOKUP(B2205,'Job Openings'!$B$5:$I$1005,2,FALSE)),"")</f>
        <v/>
      </c>
      <c r="D2205" s="100" t="str">
        <f>IFERROR(IF(VLOOKUP(B2205,'Job Openings'!$B$5:$I$1005,3,FALSE)=0,"",VLOOKUP(B2205,'Job Openings'!$B$5:$I$1005,3,FALSE)),"")</f>
        <v/>
      </c>
      <c r="E2205" s="100" t="str">
        <f>IFERROR(IF(VLOOKUP(B2205,'Job Openings'!$B$5:$I$1005,5,FALSE)=0,"",VLOOKUP(B2205,'Job Openings'!$B$5:$I$1005,5,FALSE)),"")</f>
        <v/>
      </c>
      <c r="F2205" s="53"/>
      <c r="G2205" s="53"/>
      <c r="H2205" s="54"/>
      <c r="I2205" s="53"/>
      <c r="J2205" s="53"/>
      <c r="K2205" s="53"/>
      <c r="L2205" s="53"/>
      <c r="M2205" s="53"/>
      <c r="N2205" s="144"/>
      <c r="O2205" s="141"/>
      <c r="P2205" s="53"/>
      <c r="Q2205" s="53"/>
      <c r="R2205" s="53"/>
      <c r="S2205" s="89"/>
    </row>
    <row r="2206" spans="2:19" ht="15" customHeight="1" x14ac:dyDescent="0.2">
      <c r="B2206" s="143"/>
      <c r="C2206" s="100" t="str">
        <f>IFERROR(IF(VLOOKUP(B2206,'Job Openings'!$B$5:$I$1005,2,FALSE)=0,"",VLOOKUP(B2206,'Job Openings'!$B$5:$I$1005,2,FALSE)),"")</f>
        <v/>
      </c>
      <c r="D2206" s="100" t="str">
        <f>IFERROR(IF(VLOOKUP(B2206,'Job Openings'!$B$5:$I$1005,3,FALSE)=0,"",VLOOKUP(B2206,'Job Openings'!$B$5:$I$1005,3,FALSE)),"")</f>
        <v/>
      </c>
      <c r="E2206" s="100" t="str">
        <f>IFERROR(IF(VLOOKUP(B2206,'Job Openings'!$B$5:$I$1005,5,FALSE)=0,"",VLOOKUP(B2206,'Job Openings'!$B$5:$I$1005,5,FALSE)),"")</f>
        <v/>
      </c>
      <c r="F2206" s="53"/>
      <c r="G2206" s="53"/>
      <c r="H2206" s="54"/>
      <c r="I2206" s="53"/>
      <c r="J2206" s="53"/>
      <c r="K2206" s="53"/>
      <c r="L2206" s="53"/>
      <c r="M2206" s="53"/>
      <c r="N2206" s="144"/>
      <c r="O2206" s="141"/>
      <c r="P2206" s="53"/>
      <c r="Q2206" s="53"/>
      <c r="R2206" s="53"/>
      <c r="S2206" s="89"/>
    </row>
    <row r="2207" spans="2:19" ht="15" customHeight="1" x14ac:dyDescent="0.2">
      <c r="B2207" s="143"/>
      <c r="C2207" s="100" t="str">
        <f>IFERROR(IF(VLOOKUP(B2207,'Job Openings'!$B$5:$I$1005,2,FALSE)=0,"",VLOOKUP(B2207,'Job Openings'!$B$5:$I$1005,2,FALSE)),"")</f>
        <v/>
      </c>
      <c r="D2207" s="100" t="str">
        <f>IFERROR(IF(VLOOKUP(B2207,'Job Openings'!$B$5:$I$1005,3,FALSE)=0,"",VLOOKUP(B2207,'Job Openings'!$B$5:$I$1005,3,FALSE)),"")</f>
        <v/>
      </c>
      <c r="E2207" s="100" t="str">
        <f>IFERROR(IF(VLOOKUP(B2207,'Job Openings'!$B$5:$I$1005,5,FALSE)=0,"",VLOOKUP(B2207,'Job Openings'!$B$5:$I$1005,5,FALSE)),"")</f>
        <v/>
      </c>
      <c r="F2207" s="53"/>
      <c r="G2207" s="53"/>
      <c r="H2207" s="54"/>
      <c r="I2207" s="53"/>
      <c r="J2207" s="53"/>
      <c r="K2207" s="53"/>
      <c r="L2207" s="53"/>
      <c r="M2207" s="53"/>
      <c r="N2207" s="144"/>
      <c r="O2207" s="141"/>
      <c r="P2207" s="53"/>
      <c r="Q2207" s="53"/>
      <c r="R2207" s="53"/>
      <c r="S2207" s="89"/>
    </row>
    <row r="2208" spans="2:19" ht="15" customHeight="1" x14ac:dyDescent="0.2">
      <c r="B2208" s="143"/>
      <c r="C2208" s="100" t="str">
        <f>IFERROR(IF(VLOOKUP(B2208,'Job Openings'!$B$5:$I$1005,2,FALSE)=0,"",VLOOKUP(B2208,'Job Openings'!$B$5:$I$1005,2,FALSE)),"")</f>
        <v/>
      </c>
      <c r="D2208" s="100" t="str">
        <f>IFERROR(IF(VLOOKUP(B2208,'Job Openings'!$B$5:$I$1005,3,FALSE)=0,"",VLOOKUP(B2208,'Job Openings'!$B$5:$I$1005,3,FALSE)),"")</f>
        <v/>
      </c>
      <c r="E2208" s="100" t="str">
        <f>IFERROR(IF(VLOOKUP(B2208,'Job Openings'!$B$5:$I$1005,5,FALSE)=0,"",VLOOKUP(B2208,'Job Openings'!$B$5:$I$1005,5,FALSE)),"")</f>
        <v/>
      </c>
      <c r="F2208" s="53"/>
      <c r="G2208" s="53"/>
      <c r="H2208" s="54"/>
      <c r="I2208" s="53"/>
      <c r="J2208" s="53"/>
      <c r="K2208" s="53"/>
      <c r="L2208" s="53"/>
      <c r="M2208" s="53"/>
      <c r="N2208" s="144"/>
      <c r="O2208" s="141"/>
      <c r="P2208" s="53"/>
      <c r="Q2208" s="53"/>
      <c r="R2208" s="53"/>
      <c r="S2208" s="89"/>
    </row>
    <row r="2209" spans="2:19" ht="15" customHeight="1" x14ac:dyDescent="0.2">
      <c r="B2209" s="143"/>
      <c r="C2209" s="100" t="str">
        <f>IFERROR(IF(VLOOKUP(B2209,'Job Openings'!$B$5:$I$1005,2,FALSE)=0,"",VLOOKUP(B2209,'Job Openings'!$B$5:$I$1005,2,FALSE)),"")</f>
        <v/>
      </c>
      <c r="D2209" s="100" t="str">
        <f>IFERROR(IF(VLOOKUP(B2209,'Job Openings'!$B$5:$I$1005,3,FALSE)=0,"",VLOOKUP(B2209,'Job Openings'!$B$5:$I$1005,3,FALSE)),"")</f>
        <v/>
      </c>
      <c r="E2209" s="100" t="str">
        <f>IFERROR(IF(VLOOKUP(B2209,'Job Openings'!$B$5:$I$1005,5,FALSE)=0,"",VLOOKUP(B2209,'Job Openings'!$B$5:$I$1005,5,FALSE)),"")</f>
        <v/>
      </c>
      <c r="F2209" s="53"/>
      <c r="G2209" s="53"/>
      <c r="H2209" s="54"/>
      <c r="I2209" s="53"/>
      <c r="J2209" s="53"/>
      <c r="K2209" s="53"/>
      <c r="L2209" s="53"/>
      <c r="M2209" s="53"/>
      <c r="N2209" s="144"/>
      <c r="O2209" s="141"/>
      <c r="P2209" s="53"/>
      <c r="Q2209" s="53"/>
      <c r="R2209" s="53"/>
      <c r="S2209" s="89"/>
    </row>
    <row r="2210" spans="2:19" ht="15" customHeight="1" x14ac:dyDescent="0.2">
      <c r="B2210" s="143"/>
      <c r="C2210" s="100" t="str">
        <f>IFERROR(IF(VLOOKUP(B2210,'Job Openings'!$B$5:$I$1005,2,FALSE)=0,"",VLOOKUP(B2210,'Job Openings'!$B$5:$I$1005,2,FALSE)),"")</f>
        <v/>
      </c>
      <c r="D2210" s="100" t="str">
        <f>IFERROR(IF(VLOOKUP(B2210,'Job Openings'!$B$5:$I$1005,3,FALSE)=0,"",VLOOKUP(B2210,'Job Openings'!$B$5:$I$1005,3,FALSE)),"")</f>
        <v/>
      </c>
      <c r="E2210" s="100" t="str">
        <f>IFERROR(IF(VLOOKUP(B2210,'Job Openings'!$B$5:$I$1005,5,FALSE)=0,"",VLOOKUP(B2210,'Job Openings'!$B$5:$I$1005,5,FALSE)),"")</f>
        <v/>
      </c>
      <c r="F2210" s="53"/>
      <c r="G2210" s="53"/>
      <c r="H2210" s="54"/>
      <c r="I2210" s="53"/>
      <c r="J2210" s="53"/>
      <c r="K2210" s="53"/>
      <c r="L2210" s="53"/>
      <c r="M2210" s="53"/>
      <c r="N2210" s="144"/>
      <c r="O2210" s="141"/>
      <c r="P2210" s="53"/>
      <c r="Q2210" s="53"/>
      <c r="R2210" s="53"/>
      <c r="S2210" s="89"/>
    </row>
    <row r="2211" spans="2:19" ht="15" customHeight="1" x14ac:dyDescent="0.2">
      <c r="B2211" s="143"/>
      <c r="C2211" s="100" t="str">
        <f>IFERROR(IF(VLOOKUP(B2211,'Job Openings'!$B$5:$I$1005,2,FALSE)=0,"",VLOOKUP(B2211,'Job Openings'!$B$5:$I$1005,2,FALSE)),"")</f>
        <v/>
      </c>
      <c r="D2211" s="100" t="str">
        <f>IFERROR(IF(VLOOKUP(B2211,'Job Openings'!$B$5:$I$1005,3,FALSE)=0,"",VLOOKUP(B2211,'Job Openings'!$B$5:$I$1005,3,FALSE)),"")</f>
        <v/>
      </c>
      <c r="E2211" s="100" t="str">
        <f>IFERROR(IF(VLOOKUP(B2211,'Job Openings'!$B$5:$I$1005,5,FALSE)=0,"",VLOOKUP(B2211,'Job Openings'!$B$5:$I$1005,5,FALSE)),"")</f>
        <v/>
      </c>
      <c r="F2211" s="53"/>
      <c r="G2211" s="53"/>
      <c r="H2211" s="54"/>
      <c r="I2211" s="53"/>
      <c r="J2211" s="53"/>
      <c r="K2211" s="53"/>
      <c r="L2211" s="53"/>
      <c r="M2211" s="53"/>
      <c r="N2211" s="144"/>
      <c r="O2211" s="141"/>
      <c r="P2211" s="53"/>
      <c r="Q2211" s="53"/>
      <c r="R2211" s="53"/>
      <c r="S2211" s="89"/>
    </row>
    <row r="2212" spans="2:19" ht="15" customHeight="1" x14ac:dyDescent="0.2">
      <c r="B2212" s="143"/>
      <c r="C2212" s="100" t="str">
        <f>IFERROR(IF(VLOOKUP(B2212,'Job Openings'!$B$5:$I$1005,2,FALSE)=0,"",VLOOKUP(B2212,'Job Openings'!$B$5:$I$1005,2,FALSE)),"")</f>
        <v/>
      </c>
      <c r="D2212" s="100" t="str">
        <f>IFERROR(IF(VLOOKUP(B2212,'Job Openings'!$B$5:$I$1005,3,FALSE)=0,"",VLOOKUP(B2212,'Job Openings'!$B$5:$I$1005,3,FALSE)),"")</f>
        <v/>
      </c>
      <c r="E2212" s="100" t="str">
        <f>IFERROR(IF(VLOOKUP(B2212,'Job Openings'!$B$5:$I$1005,5,FALSE)=0,"",VLOOKUP(B2212,'Job Openings'!$B$5:$I$1005,5,FALSE)),"")</f>
        <v/>
      </c>
      <c r="F2212" s="53"/>
      <c r="G2212" s="53"/>
      <c r="H2212" s="54"/>
      <c r="I2212" s="53"/>
      <c r="J2212" s="53"/>
      <c r="K2212" s="53"/>
      <c r="L2212" s="53"/>
      <c r="M2212" s="53"/>
      <c r="N2212" s="144"/>
      <c r="O2212" s="141"/>
      <c r="P2212" s="53"/>
      <c r="Q2212" s="53"/>
      <c r="R2212" s="53"/>
      <c r="S2212" s="89"/>
    </row>
    <row r="2213" spans="2:19" ht="15" customHeight="1" x14ac:dyDescent="0.2">
      <c r="B2213" s="143"/>
      <c r="C2213" s="100" t="str">
        <f>IFERROR(IF(VLOOKUP(B2213,'Job Openings'!$B$5:$I$1005,2,FALSE)=0,"",VLOOKUP(B2213,'Job Openings'!$B$5:$I$1005,2,FALSE)),"")</f>
        <v/>
      </c>
      <c r="D2213" s="100" t="str">
        <f>IFERROR(IF(VLOOKUP(B2213,'Job Openings'!$B$5:$I$1005,3,FALSE)=0,"",VLOOKUP(B2213,'Job Openings'!$B$5:$I$1005,3,FALSE)),"")</f>
        <v/>
      </c>
      <c r="E2213" s="100" t="str">
        <f>IFERROR(IF(VLOOKUP(B2213,'Job Openings'!$B$5:$I$1005,5,FALSE)=0,"",VLOOKUP(B2213,'Job Openings'!$B$5:$I$1005,5,FALSE)),"")</f>
        <v/>
      </c>
      <c r="F2213" s="53"/>
      <c r="G2213" s="53"/>
      <c r="H2213" s="54"/>
      <c r="I2213" s="53"/>
      <c r="J2213" s="53"/>
      <c r="K2213" s="53"/>
      <c r="L2213" s="53"/>
      <c r="M2213" s="53"/>
      <c r="N2213" s="144"/>
      <c r="O2213" s="141"/>
      <c r="P2213" s="53"/>
      <c r="Q2213" s="53"/>
      <c r="R2213" s="53"/>
      <c r="S2213" s="89"/>
    </row>
    <row r="2214" spans="2:19" ht="15" customHeight="1" x14ac:dyDescent="0.2">
      <c r="B2214" s="143"/>
      <c r="C2214" s="100" t="str">
        <f>IFERROR(IF(VLOOKUP(B2214,'Job Openings'!$B$5:$I$1005,2,FALSE)=0,"",VLOOKUP(B2214,'Job Openings'!$B$5:$I$1005,2,FALSE)),"")</f>
        <v/>
      </c>
      <c r="D2214" s="100" t="str">
        <f>IFERROR(IF(VLOOKUP(B2214,'Job Openings'!$B$5:$I$1005,3,FALSE)=0,"",VLOOKUP(B2214,'Job Openings'!$B$5:$I$1005,3,FALSE)),"")</f>
        <v/>
      </c>
      <c r="E2214" s="100" t="str">
        <f>IFERROR(IF(VLOOKUP(B2214,'Job Openings'!$B$5:$I$1005,5,FALSE)=0,"",VLOOKUP(B2214,'Job Openings'!$B$5:$I$1005,5,FALSE)),"")</f>
        <v/>
      </c>
      <c r="F2214" s="53"/>
      <c r="G2214" s="53"/>
      <c r="H2214" s="54"/>
      <c r="I2214" s="53"/>
      <c r="J2214" s="53"/>
      <c r="K2214" s="53"/>
      <c r="L2214" s="53"/>
      <c r="M2214" s="53"/>
      <c r="N2214" s="144"/>
      <c r="O2214" s="141"/>
      <c r="P2214" s="53"/>
      <c r="Q2214" s="53"/>
      <c r="R2214" s="53"/>
      <c r="S2214" s="89"/>
    </row>
    <row r="2215" spans="2:19" ht="15" customHeight="1" x14ac:dyDescent="0.2">
      <c r="B2215" s="143"/>
      <c r="C2215" s="100" t="str">
        <f>IFERROR(IF(VLOOKUP(B2215,'Job Openings'!$B$5:$I$1005,2,FALSE)=0,"",VLOOKUP(B2215,'Job Openings'!$B$5:$I$1005,2,FALSE)),"")</f>
        <v/>
      </c>
      <c r="D2215" s="100" t="str">
        <f>IFERROR(IF(VLOOKUP(B2215,'Job Openings'!$B$5:$I$1005,3,FALSE)=0,"",VLOOKUP(B2215,'Job Openings'!$B$5:$I$1005,3,FALSE)),"")</f>
        <v/>
      </c>
      <c r="E2215" s="100" t="str">
        <f>IFERROR(IF(VLOOKUP(B2215,'Job Openings'!$B$5:$I$1005,5,FALSE)=0,"",VLOOKUP(B2215,'Job Openings'!$B$5:$I$1005,5,FALSE)),"")</f>
        <v/>
      </c>
      <c r="F2215" s="53"/>
      <c r="G2215" s="53"/>
      <c r="H2215" s="54"/>
      <c r="I2215" s="53"/>
      <c r="J2215" s="53"/>
      <c r="K2215" s="53"/>
      <c r="L2215" s="53"/>
      <c r="M2215" s="53"/>
      <c r="N2215" s="144"/>
      <c r="O2215" s="141"/>
      <c r="P2215" s="53"/>
      <c r="Q2215" s="53"/>
      <c r="R2215" s="53"/>
      <c r="S2215" s="89"/>
    </row>
    <row r="2216" spans="2:19" ht="15" customHeight="1" x14ac:dyDescent="0.2">
      <c r="B2216" s="143"/>
      <c r="C2216" s="100" t="str">
        <f>IFERROR(IF(VLOOKUP(B2216,'Job Openings'!$B$5:$I$1005,2,FALSE)=0,"",VLOOKUP(B2216,'Job Openings'!$B$5:$I$1005,2,FALSE)),"")</f>
        <v/>
      </c>
      <c r="D2216" s="100" t="str">
        <f>IFERROR(IF(VLOOKUP(B2216,'Job Openings'!$B$5:$I$1005,3,FALSE)=0,"",VLOOKUP(B2216,'Job Openings'!$B$5:$I$1005,3,FALSE)),"")</f>
        <v/>
      </c>
      <c r="E2216" s="100" t="str">
        <f>IFERROR(IF(VLOOKUP(B2216,'Job Openings'!$B$5:$I$1005,5,FALSE)=0,"",VLOOKUP(B2216,'Job Openings'!$B$5:$I$1005,5,FALSE)),"")</f>
        <v/>
      </c>
      <c r="F2216" s="53"/>
      <c r="G2216" s="53"/>
      <c r="H2216" s="54"/>
      <c r="I2216" s="53"/>
      <c r="J2216" s="53"/>
      <c r="K2216" s="53"/>
      <c r="L2216" s="53"/>
      <c r="M2216" s="53"/>
      <c r="N2216" s="144"/>
      <c r="O2216" s="141"/>
      <c r="P2216" s="53"/>
      <c r="Q2216" s="53"/>
      <c r="R2216" s="53"/>
      <c r="S2216" s="89"/>
    </row>
    <row r="2217" spans="2:19" ht="15" customHeight="1" x14ac:dyDescent="0.2">
      <c r="B2217" s="143"/>
      <c r="C2217" s="100" t="str">
        <f>IFERROR(IF(VLOOKUP(B2217,'Job Openings'!$B$5:$I$1005,2,FALSE)=0,"",VLOOKUP(B2217,'Job Openings'!$B$5:$I$1005,2,FALSE)),"")</f>
        <v/>
      </c>
      <c r="D2217" s="100" t="str">
        <f>IFERROR(IF(VLOOKUP(B2217,'Job Openings'!$B$5:$I$1005,3,FALSE)=0,"",VLOOKUP(B2217,'Job Openings'!$B$5:$I$1005,3,FALSE)),"")</f>
        <v/>
      </c>
      <c r="E2217" s="100" t="str">
        <f>IFERROR(IF(VLOOKUP(B2217,'Job Openings'!$B$5:$I$1005,5,FALSE)=0,"",VLOOKUP(B2217,'Job Openings'!$B$5:$I$1005,5,FALSE)),"")</f>
        <v/>
      </c>
      <c r="F2217" s="53"/>
      <c r="G2217" s="53"/>
      <c r="H2217" s="54"/>
      <c r="I2217" s="53"/>
      <c r="J2217" s="53"/>
      <c r="K2217" s="53"/>
      <c r="L2217" s="53"/>
      <c r="M2217" s="53"/>
      <c r="N2217" s="144"/>
      <c r="O2217" s="141"/>
      <c r="P2217" s="53"/>
      <c r="Q2217" s="53"/>
      <c r="R2217" s="53"/>
      <c r="S2217" s="89"/>
    </row>
    <row r="2218" spans="2:19" ht="15" customHeight="1" x14ac:dyDescent="0.2">
      <c r="B2218" s="143"/>
      <c r="C2218" s="100" t="str">
        <f>IFERROR(IF(VLOOKUP(B2218,'Job Openings'!$B$5:$I$1005,2,FALSE)=0,"",VLOOKUP(B2218,'Job Openings'!$B$5:$I$1005,2,FALSE)),"")</f>
        <v/>
      </c>
      <c r="D2218" s="100" t="str">
        <f>IFERROR(IF(VLOOKUP(B2218,'Job Openings'!$B$5:$I$1005,3,FALSE)=0,"",VLOOKUP(B2218,'Job Openings'!$B$5:$I$1005,3,FALSE)),"")</f>
        <v/>
      </c>
      <c r="E2218" s="100" t="str">
        <f>IFERROR(IF(VLOOKUP(B2218,'Job Openings'!$B$5:$I$1005,5,FALSE)=0,"",VLOOKUP(B2218,'Job Openings'!$B$5:$I$1005,5,FALSE)),"")</f>
        <v/>
      </c>
      <c r="F2218" s="53"/>
      <c r="G2218" s="53"/>
      <c r="H2218" s="54"/>
      <c r="I2218" s="53"/>
      <c r="J2218" s="53"/>
      <c r="K2218" s="53"/>
      <c r="L2218" s="53"/>
      <c r="M2218" s="53"/>
      <c r="N2218" s="144"/>
      <c r="O2218" s="141"/>
      <c r="P2218" s="53"/>
      <c r="Q2218" s="53"/>
      <c r="R2218" s="53"/>
      <c r="S2218" s="89"/>
    </row>
    <row r="2219" spans="2:19" ht="15" customHeight="1" x14ac:dyDescent="0.2">
      <c r="B2219" s="143"/>
      <c r="C2219" s="100" t="str">
        <f>IFERROR(IF(VLOOKUP(B2219,'Job Openings'!$B$5:$I$1005,2,FALSE)=0,"",VLOOKUP(B2219,'Job Openings'!$B$5:$I$1005,2,FALSE)),"")</f>
        <v/>
      </c>
      <c r="D2219" s="100" t="str">
        <f>IFERROR(IF(VLOOKUP(B2219,'Job Openings'!$B$5:$I$1005,3,FALSE)=0,"",VLOOKUP(B2219,'Job Openings'!$B$5:$I$1005,3,FALSE)),"")</f>
        <v/>
      </c>
      <c r="E2219" s="100" t="str">
        <f>IFERROR(IF(VLOOKUP(B2219,'Job Openings'!$B$5:$I$1005,5,FALSE)=0,"",VLOOKUP(B2219,'Job Openings'!$B$5:$I$1005,5,FALSE)),"")</f>
        <v/>
      </c>
      <c r="F2219" s="53"/>
      <c r="G2219" s="53"/>
      <c r="H2219" s="54"/>
      <c r="I2219" s="53"/>
      <c r="J2219" s="53"/>
      <c r="K2219" s="53"/>
      <c r="L2219" s="53"/>
      <c r="M2219" s="53"/>
      <c r="N2219" s="144"/>
      <c r="O2219" s="141"/>
      <c r="P2219" s="53"/>
      <c r="Q2219" s="53"/>
      <c r="R2219" s="53"/>
      <c r="S2219" s="89"/>
    </row>
    <row r="2220" spans="2:19" ht="15" customHeight="1" x14ac:dyDescent="0.2">
      <c r="B2220" s="143"/>
      <c r="C2220" s="100" t="str">
        <f>IFERROR(IF(VLOOKUP(B2220,'Job Openings'!$B$5:$I$1005,2,FALSE)=0,"",VLOOKUP(B2220,'Job Openings'!$B$5:$I$1005,2,FALSE)),"")</f>
        <v/>
      </c>
      <c r="D2220" s="100" t="str">
        <f>IFERROR(IF(VLOOKUP(B2220,'Job Openings'!$B$5:$I$1005,3,FALSE)=0,"",VLOOKUP(B2220,'Job Openings'!$B$5:$I$1005,3,FALSE)),"")</f>
        <v/>
      </c>
      <c r="E2220" s="100" t="str">
        <f>IFERROR(IF(VLOOKUP(B2220,'Job Openings'!$B$5:$I$1005,5,FALSE)=0,"",VLOOKUP(B2220,'Job Openings'!$B$5:$I$1005,5,FALSE)),"")</f>
        <v/>
      </c>
      <c r="F2220" s="53"/>
      <c r="G2220" s="53"/>
      <c r="H2220" s="54"/>
      <c r="I2220" s="53"/>
      <c r="J2220" s="53"/>
      <c r="K2220" s="53"/>
      <c r="L2220" s="53"/>
      <c r="M2220" s="53"/>
      <c r="N2220" s="144"/>
      <c r="O2220" s="141"/>
      <c r="P2220" s="53"/>
      <c r="Q2220" s="53"/>
      <c r="R2220" s="53"/>
      <c r="S2220" s="89"/>
    </row>
    <row r="2221" spans="2:19" ht="15" customHeight="1" x14ac:dyDescent="0.2">
      <c r="B2221" s="143"/>
      <c r="C2221" s="100" t="str">
        <f>IFERROR(IF(VLOOKUP(B2221,'Job Openings'!$B$5:$I$1005,2,FALSE)=0,"",VLOOKUP(B2221,'Job Openings'!$B$5:$I$1005,2,FALSE)),"")</f>
        <v/>
      </c>
      <c r="D2221" s="100" t="str">
        <f>IFERROR(IF(VLOOKUP(B2221,'Job Openings'!$B$5:$I$1005,3,FALSE)=0,"",VLOOKUP(B2221,'Job Openings'!$B$5:$I$1005,3,FALSE)),"")</f>
        <v/>
      </c>
      <c r="E2221" s="100" t="str">
        <f>IFERROR(IF(VLOOKUP(B2221,'Job Openings'!$B$5:$I$1005,5,FALSE)=0,"",VLOOKUP(B2221,'Job Openings'!$B$5:$I$1005,5,FALSE)),"")</f>
        <v/>
      </c>
      <c r="F2221" s="53"/>
      <c r="G2221" s="53"/>
      <c r="H2221" s="54"/>
      <c r="I2221" s="53"/>
      <c r="J2221" s="53"/>
      <c r="K2221" s="53"/>
      <c r="L2221" s="53"/>
      <c r="M2221" s="53"/>
      <c r="N2221" s="144"/>
      <c r="O2221" s="141"/>
      <c r="P2221" s="53"/>
      <c r="Q2221" s="53"/>
      <c r="R2221" s="53"/>
      <c r="S2221" s="89"/>
    </row>
    <row r="2222" spans="2:19" ht="15" customHeight="1" x14ac:dyDescent="0.2">
      <c r="B2222" s="143"/>
      <c r="C2222" s="100" t="str">
        <f>IFERROR(IF(VLOOKUP(B2222,'Job Openings'!$B$5:$I$1005,2,FALSE)=0,"",VLOOKUP(B2222,'Job Openings'!$B$5:$I$1005,2,FALSE)),"")</f>
        <v/>
      </c>
      <c r="D2222" s="100" t="str">
        <f>IFERROR(IF(VLOOKUP(B2222,'Job Openings'!$B$5:$I$1005,3,FALSE)=0,"",VLOOKUP(B2222,'Job Openings'!$B$5:$I$1005,3,FALSE)),"")</f>
        <v/>
      </c>
      <c r="E2222" s="100" t="str">
        <f>IFERROR(IF(VLOOKUP(B2222,'Job Openings'!$B$5:$I$1005,5,FALSE)=0,"",VLOOKUP(B2222,'Job Openings'!$B$5:$I$1005,5,FALSE)),"")</f>
        <v/>
      </c>
      <c r="F2222" s="53"/>
      <c r="G2222" s="53"/>
      <c r="H2222" s="54"/>
      <c r="I2222" s="53"/>
      <c r="J2222" s="53"/>
      <c r="K2222" s="53"/>
      <c r="L2222" s="53"/>
      <c r="M2222" s="53"/>
      <c r="N2222" s="144"/>
      <c r="O2222" s="141"/>
      <c r="P2222" s="53"/>
      <c r="Q2222" s="53"/>
      <c r="R2222" s="53"/>
      <c r="S2222" s="89"/>
    </row>
    <row r="2223" spans="2:19" ht="15" customHeight="1" x14ac:dyDescent="0.2">
      <c r="B2223" s="143"/>
      <c r="C2223" s="100" t="str">
        <f>IFERROR(IF(VLOOKUP(B2223,'Job Openings'!$B$5:$I$1005,2,FALSE)=0,"",VLOOKUP(B2223,'Job Openings'!$B$5:$I$1005,2,FALSE)),"")</f>
        <v/>
      </c>
      <c r="D2223" s="100" t="str">
        <f>IFERROR(IF(VLOOKUP(B2223,'Job Openings'!$B$5:$I$1005,3,FALSE)=0,"",VLOOKUP(B2223,'Job Openings'!$B$5:$I$1005,3,FALSE)),"")</f>
        <v/>
      </c>
      <c r="E2223" s="100" t="str">
        <f>IFERROR(IF(VLOOKUP(B2223,'Job Openings'!$B$5:$I$1005,5,FALSE)=0,"",VLOOKUP(B2223,'Job Openings'!$B$5:$I$1005,5,FALSE)),"")</f>
        <v/>
      </c>
      <c r="F2223" s="53"/>
      <c r="G2223" s="53"/>
      <c r="H2223" s="54"/>
      <c r="I2223" s="53"/>
      <c r="J2223" s="53"/>
      <c r="K2223" s="53"/>
      <c r="L2223" s="53"/>
      <c r="M2223" s="53"/>
      <c r="N2223" s="144"/>
      <c r="O2223" s="141"/>
      <c r="P2223" s="53"/>
      <c r="Q2223" s="53"/>
      <c r="R2223" s="53"/>
      <c r="S2223" s="89"/>
    </row>
    <row r="2224" spans="2:19" ht="15" customHeight="1" x14ac:dyDescent="0.2">
      <c r="B2224" s="143"/>
      <c r="C2224" s="100" t="str">
        <f>IFERROR(IF(VLOOKUP(B2224,'Job Openings'!$B$5:$I$1005,2,FALSE)=0,"",VLOOKUP(B2224,'Job Openings'!$B$5:$I$1005,2,FALSE)),"")</f>
        <v/>
      </c>
      <c r="D2224" s="100" t="str">
        <f>IFERROR(IF(VLOOKUP(B2224,'Job Openings'!$B$5:$I$1005,3,FALSE)=0,"",VLOOKUP(B2224,'Job Openings'!$B$5:$I$1005,3,FALSE)),"")</f>
        <v/>
      </c>
      <c r="E2224" s="100" t="str">
        <f>IFERROR(IF(VLOOKUP(B2224,'Job Openings'!$B$5:$I$1005,5,FALSE)=0,"",VLOOKUP(B2224,'Job Openings'!$B$5:$I$1005,5,FALSE)),"")</f>
        <v/>
      </c>
      <c r="F2224" s="53"/>
      <c r="G2224" s="53"/>
      <c r="H2224" s="54"/>
      <c r="I2224" s="53"/>
      <c r="J2224" s="53"/>
      <c r="K2224" s="53"/>
      <c r="L2224" s="53"/>
      <c r="M2224" s="53"/>
      <c r="N2224" s="144"/>
      <c r="O2224" s="141"/>
      <c r="P2224" s="53"/>
      <c r="Q2224" s="53"/>
      <c r="R2224" s="53"/>
      <c r="S2224" s="89"/>
    </row>
    <row r="2225" spans="2:19" ht="15" customHeight="1" x14ac:dyDescent="0.2">
      <c r="B2225" s="143"/>
      <c r="C2225" s="100" t="str">
        <f>IFERROR(IF(VLOOKUP(B2225,'Job Openings'!$B$5:$I$1005,2,FALSE)=0,"",VLOOKUP(B2225,'Job Openings'!$B$5:$I$1005,2,FALSE)),"")</f>
        <v/>
      </c>
      <c r="D2225" s="100" t="str">
        <f>IFERROR(IF(VLOOKUP(B2225,'Job Openings'!$B$5:$I$1005,3,FALSE)=0,"",VLOOKUP(B2225,'Job Openings'!$B$5:$I$1005,3,FALSE)),"")</f>
        <v/>
      </c>
      <c r="E2225" s="100" t="str">
        <f>IFERROR(IF(VLOOKUP(B2225,'Job Openings'!$B$5:$I$1005,5,FALSE)=0,"",VLOOKUP(B2225,'Job Openings'!$B$5:$I$1005,5,FALSE)),"")</f>
        <v/>
      </c>
      <c r="F2225" s="53"/>
      <c r="G2225" s="53"/>
      <c r="H2225" s="54"/>
      <c r="I2225" s="53"/>
      <c r="J2225" s="53"/>
      <c r="K2225" s="53"/>
      <c r="L2225" s="53"/>
      <c r="M2225" s="53"/>
      <c r="N2225" s="144"/>
      <c r="O2225" s="141"/>
      <c r="P2225" s="53"/>
      <c r="Q2225" s="53"/>
      <c r="R2225" s="53"/>
      <c r="S2225" s="89"/>
    </row>
    <row r="2226" spans="2:19" ht="15" customHeight="1" x14ac:dyDescent="0.2">
      <c r="B2226" s="143"/>
      <c r="C2226" s="100" t="str">
        <f>IFERROR(IF(VLOOKUP(B2226,'Job Openings'!$B$5:$I$1005,2,FALSE)=0,"",VLOOKUP(B2226,'Job Openings'!$B$5:$I$1005,2,FALSE)),"")</f>
        <v/>
      </c>
      <c r="D2226" s="100" t="str">
        <f>IFERROR(IF(VLOOKUP(B2226,'Job Openings'!$B$5:$I$1005,3,FALSE)=0,"",VLOOKUP(B2226,'Job Openings'!$B$5:$I$1005,3,FALSE)),"")</f>
        <v/>
      </c>
      <c r="E2226" s="100" t="str">
        <f>IFERROR(IF(VLOOKUP(B2226,'Job Openings'!$B$5:$I$1005,5,FALSE)=0,"",VLOOKUP(B2226,'Job Openings'!$B$5:$I$1005,5,FALSE)),"")</f>
        <v/>
      </c>
      <c r="F2226" s="53"/>
      <c r="G2226" s="53"/>
      <c r="H2226" s="54"/>
      <c r="I2226" s="53"/>
      <c r="J2226" s="53"/>
      <c r="K2226" s="53"/>
      <c r="L2226" s="53"/>
      <c r="M2226" s="53"/>
      <c r="N2226" s="144"/>
      <c r="O2226" s="141"/>
      <c r="P2226" s="53"/>
      <c r="Q2226" s="53"/>
      <c r="R2226" s="53"/>
      <c r="S2226" s="89"/>
    </row>
    <row r="2227" spans="2:19" ht="15" customHeight="1" x14ac:dyDescent="0.2">
      <c r="B2227" s="143"/>
      <c r="C2227" s="100" t="str">
        <f>IFERROR(IF(VLOOKUP(B2227,'Job Openings'!$B$5:$I$1005,2,FALSE)=0,"",VLOOKUP(B2227,'Job Openings'!$B$5:$I$1005,2,FALSE)),"")</f>
        <v/>
      </c>
      <c r="D2227" s="100" t="str">
        <f>IFERROR(IF(VLOOKUP(B2227,'Job Openings'!$B$5:$I$1005,3,FALSE)=0,"",VLOOKUP(B2227,'Job Openings'!$B$5:$I$1005,3,FALSE)),"")</f>
        <v/>
      </c>
      <c r="E2227" s="100" t="str">
        <f>IFERROR(IF(VLOOKUP(B2227,'Job Openings'!$B$5:$I$1005,5,FALSE)=0,"",VLOOKUP(B2227,'Job Openings'!$B$5:$I$1005,5,FALSE)),"")</f>
        <v/>
      </c>
      <c r="F2227" s="53"/>
      <c r="G2227" s="53"/>
      <c r="H2227" s="54"/>
      <c r="I2227" s="53"/>
      <c r="J2227" s="53"/>
      <c r="K2227" s="53"/>
      <c r="L2227" s="53"/>
      <c r="M2227" s="53"/>
      <c r="N2227" s="144"/>
      <c r="O2227" s="141"/>
      <c r="P2227" s="53"/>
      <c r="Q2227" s="53"/>
      <c r="R2227" s="53"/>
      <c r="S2227" s="89"/>
    </row>
    <row r="2228" spans="2:19" ht="15" customHeight="1" x14ac:dyDescent="0.2">
      <c r="B2228" s="143"/>
      <c r="C2228" s="100" t="str">
        <f>IFERROR(IF(VLOOKUP(B2228,'Job Openings'!$B$5:$I$1005,2,FALSE)=0,"",VLOOKUP(B2228,'Job Openings'!$B$5:$I$1005,2,FALSE)),"")</f>
        <v/>
      </c>
      <c r="D2228" s="100" t="str">
        <f>IFERROR(IF(VLOOKUP(B2228,'Job Openings'!$B$5:$I$1005,3,FALSE)=0,"",VLOOKUP(B2228,'Job Openings'!$B$5:$I$1005,3,FALSE)),"")</f>
        <v/>
      </c>
      <c r="E2228" s="100" t="str">
        <f>IFERROR(IF(VLOOKUP(B2228,'Job Openings'!$B$5:$I$1005,5,FALSE)=0,"",VLOOKUP(B2228,'Job Openings'!$B$5:$I$1005,5,FALSE)),"")</f>
        <v/>
      </c>
      <c r="F2228" s="53"/>
      <c r="G2228" s="53"/>
      <c r="H2228" s="54"/>
      <c r="I2228" s="53"/>
      <c r="J2228" s="53"/>
      <c r="K2228" s="53"/>
      <c r="L2228" s="53"/>
      <c r="M2228" s="53"/>
      <c r="N2228" s="144"/>
      <c r="O2228" s="141"/>
      <c r="P2228" s="53"/>
      <c r="Q2228" s="53"/>
      <c r="R2228" s="53"/>
      <c r="S2228" s="89"/>
    </row>
    <row r="2229" spans="2:19" ht="15" customHeight="1" x14ac:dyDescent="0.2">
      <c r="B2229" s="143"/>
      <c r="C2229" s="100" t="str">
        <f>IFERROR(IF(VLOOKUP(B2229,'Job Openings'!$B$5:$I$1005,2,FALSE)=0,"",VLOOKUP(B2229,'Job Openings'!$B$5:$I$1005,2,FALSE)),"")</f>
        <v/>
      </c>
      <c r="D2229" s="100" t="str">
        <f>IFERROR(IF(VLOOKUP(B2229,'Job Openings'!$B$5:$I$1005,3,FALSE)=0,"",VLOOKUP(B2229,'Job Openings'!$B$5:$I$1005,3,FALSE)),"")</f>
        <v/>
      </c>
      <c r="E2229" s="100" t="str">
        <f>IFERROR(IF(VLOOKUP(B2229,'Job Openings'!$B$5:$I$1005,5,FALSE)=0,"",VLOOKUP(B2229,'Job Openings'!$B$5:$I$1005,5,FALSE)),"")</f>
        <v/>
      </c>
      <c r="F2229" s="53"/>
      <c r="G2229" s="53"/>
      <c r="H2229" s="54"/>
      <c r="I2229" s="53"/>
      <c r="J2229" s="53"/>
      <c r="K2229" s="53"/>
      <c r="L2229" s="53"/>
      <c r="M2229" s="53"/>
      <c r="N2229" s="144"/>
      <c r="O2229" s="141"/>
      <c r="P2229" s="53"/>
      <c r="Q2229" s="53"/>
      <c r="R2229" s="53"/>
      <c r="S2229" s="89"/>
    </row>
    <row r="2230" spans="2:19" ht="15" customHeight="1" x14ac:dyDescent="0.2">
      <c r="B2230" s="143"/>
      <c r="C2230" s="100" t="str">
        <f>IFERROR(IF(VLOOKUP(B2230,'Job Openings'!$B$5:$I$1005,2,FALSE)=0,"",VLOOKUP(B2230,'Job Openings'!$B$5:$I$1005,2,FALSE)),"")</f>
        <v/>
      </c>
      <c r="D2230" s="100" t="str">
        <f>IFERROR(IF(VLOOKUP(B2230,'Job Openings'!$B$5:$I$1005,3,FALSE)=0,"",VLOOKUP(B2230,'Job Openings'!$B$5:$I$1005,3,FALSE)),"")</f>
        <v/>
      </c>
      <c r="E2230" s="100" t="str">
        <f>IFERROR(IF(VLOOKUP(B2230,'Job Openings'!$B$5:$I$1005,5,FALSE)=0,"",VLOOKUP(B2230,'Job Openings'!$B$5:$I$1005,5,FALSE)),"")</f>
        <v/>
      </c>
      <c r="F2230" s="53"/>
      <c r="G2230" s="53"/>
      <c r="H2230" s="54"/>
      <c r="I2230" s="53"/>
      <c r="J2230" s="53"/>
      <c r="K2230" s="53"/>
      <c r="L2230" s="53"/>
      <c r="M2230" s="53"/>
      <c r="N2230" s="144"/>
      <c r="O2230" s="141"/>
      <c r="P2230" s="53"/>
      <c r="Q2230" s="53"/>
      <c r="R2230" s="53"/>
      <c r="S2230" s="89"/>
    </row>
    <row r="2231" spans="2:19" ht="15" customHeight="1" x14ac:dyDescent="0.2">
      <c r="B2231" s="143"/>
      <c r="C2231" s="100" t="str">
        <f>IFERROR(IF(VLOOKUP(B2231,'Job Openings'!$B$5:$I$1005,2,FALSE)=0,"",VLOOKUP(B2231,'Job Openings'!$B$5:$I$1005,2,FALSE)),"")</f>
        <v/>
      </c>
      <c r="D2231" s="100" t="str">
        <f>IFERROR(IF(VLOOKUP(B2231,'Job Openings'!$B$5:$I$1005,3,FALSE)=0,"",VLOOKUP(B2231,'Job Openings'!$B$5:$I$1005,3,FALSE)),"")</f>
        <v/>
      </c>
      <c r="E2231" s="100" t="str">
        <f>IFERROR(IF(VLOOKUP(B2231,'Job Openings'!$B$5:$I$1005,5,FALSE)=0,"",VLOOKUP(B2231,'Job Openings'!$B$5:$I$1005,5,FALSE)),"")</f>
        <v/>
      </c>
      <c r="F2231" s="53"/>
      <c r="G2231" s="53"/>
      <c r="H2231" s="54"/>
      <c r="I2231" s="53"/>
      <c r="J2231" s="53"/>
      <c r="K2231" s="53"/>
      <c r="L2231" s="53"/>
      <c r="M2231" s="53"/>
      <c r="N2231" s="144"/>
      <c r="O2231" s="141"/>
      <c r="P2231" s="53"/>
      <c r="Q2231" s="53"/>
      <c r="R2231" s="53"/>
      <c r="S2231" s="89"/>
    </row>
    <row r="2232" spans="2:19" ht="15" customHeight="1" x14ac:dyDescent="0.2">
      <c r="B2232" s="143"/>
      <c r="C2232" s="100" t="str">
        <f>IFERROR(IF(VLOOKUP(B2232,'Job Openings'!$B$5:$I$1005,2,FALSE)=0,"",VLOOKUP(B2232,'Job Openings'!$B$5:$I$1005,2,FALSE)),"")</f>
        <v/>
      </c>
      <c r="D2232" s="100" t="str">
        <f>IFERROR(IF(VLOOKUP(B2232,'Job Openings'!$B$5:$I$1005,3,FALSE)=0,"",VLOOKUP(B2232,'Job Openings'!$B$5:$I$1005,3,FALSE)),"")</f>
        <v/>
      </c>
      <c r="E2232" s="100" t="str">
        <f>IFERROR(IF(VLOOKUP(B2232,'Job Openings'!$B$5:$I$1005,5,FALSE)=0,"",VLOOKUP(B2232,'Job Openings'!$B$5:$I$1005,5,FALSE)),"")</f>
        <v/>
      </c>
      <c r="F2232" s="53"/>
      <c r="G2232" s="53"/>
      <c r="H2232" s="54"/>
      <c r="I2232" s="53"/>
      <c r="J2232" s="53"/>
      <c r="K2232" s="53"/>
      <c r="L2232" s="53"/>
      <c r="M2232" s="53"/>
      <c r="N2232" s="144"/>
      <c r="O2232" s="141"/>
      <c r="P2232" s="53"/>
      <c r="Q2232" s="53"/>
      <c r="R2232" s="53"/>
      <c r="S2232" s="89"/>
    </row>
    <row r="2233" spans="2:19" ht="15" customHeight="1" x14ac:dyDescent="0.2">
      <c r="B2233" s="143"/>
      <c r="C2233" s="100" t="str">
        <f>IFERROR(IF(VLOOKUP(B2233,'Job Openings'!$B$5:$I$1005,2,FALSE)=0,"",VLOOKUP(B2233,'Job Openings'!$B$5:$I$1005,2,FALSE)),"")</f>
        <v/>
      </c>
      <c r="D2233" s="100" t="str">
        <f>IFERROR(IF(VLOOKUP(B2233,'Job Openings'!$B$5:$I$1005,3,FALSE)=0,"",VLOOKUP(B2233,'Job Openings'!$B$5:$I$1005,3,FALSE)),"")</f>
        <v/>
      </c>
      <c r="E2233" s="100" t="str">
        <f>IFERROR(IF(VLOOKUP(B2233,'Job Openings'!$B$5:$I$1005,5,FALSE)=0,"",VLOOKUP(B2233,'Job Openings'!$B$5:$I$1005,5,FALSE)),"")</f>
        <v/>
      </c>
      <c r="F2233" s="53"/>
      <c r="G2233" s="53"/>
      <c r="H2233" s="54"/>
      <c r="I2233" s="53"/>
      <c r="J2233" s="53"/>
      <c r="K2233" s="53"/>
      <c r="L2233" s="53"/>
      <c r="M2233" s="53"/>
      <c r="N2233" s="144"/>
      <c r="O2233" s="141"/>
      <c r="P2233" s="53"/>
      <c r="Q2233" s="53"/>
      <c r="R2233" s="53"/>
      <c r="S2233" s="89"/>
    </row>
    <row r="2234" spans="2:19" ht="15" customHeight="1" x14ac:dyDescent="0.2">
      <c r="B2234" s="143"/>
      <c r="C2234" s="100" t="str">
        <f>IFERROR(IF(VLOOKUP(B2234,'Job Openings'!$B$5:$I$1005,2,FALSE)=0,"",VLOOKUP(B2234,'Job Openings'!$B$5:$I$1005,2,FALSE)),"")</f>
        <v/>
      </c>
      <c r="D2234" s="100" t="str">
        <f>IFERROR(IF(VLOOKUP(B2234,'Job Openings'!$B$5:$I$1005,3,FALSE)=0,"",VLOOKUP(B2234,'Job Openings'!$B$5:$I$1005,3,FALSE)),"")</f>
        <v/>
      </c>
      <c r="E2234" s="100" t="str">
        <f>IFERROR(IF(VLOOKUP(B2234,'Job Openings'!$B$5:$I$1005,5,FALSE)=0,"",VLOOKUP(B2234,'Job Openings'!$B$5:$I$1005,5,FALSE)),"")</f>
        <v/>
      </c>
      <c r="F2234" s="53"/>
      <c r="G2234" s="53"/>
      <c r="H2234" s="54"/>
      <c r="I2234" s="53"/>
      <c r="J2234" s="53"/>
      <c r="K2234" s="53"/>
      <c r="L2234" s="53"/>
      <c r="M2234" s="53"/>
      <c r="N2234" s="144"/>
      <c r="O2234" s="141"/>
      <c r="P2234" s="53"/>
      <c r="Q2234" s="53"/>
      <c r="R2234" s="53"/>
      <c r="S2234" s="89"/>
    </row>
    <row r="2235" spans="2:19" ht="15" customHeight="1" x14ac:dyDescent="0.2">
      <c r="B2235" s="143"/>
      <c r="C2235" s="100" t="str">
        <f>IFERROR(IF(VLOOKUP(B2235,'Job Openings'!$B$5:$I$1005,2,FALSE)=0,"",VLOOKUP(B2235,'Job Openings'!$B$5:$I$1005,2,FALSE)),"")</f>
        <v/>
      </c>
      <c r="D2235" s="100" t="str">
        <f>IFERROR(IF(VLOOKUP(B2235,'Job Openings'!$B$5:$I$1005,3,FALSE)=0,"",VLOOKUP(B2235,'Job Openings'!$B$5:$I$1005,3,FALSE)),"")</f>
        <v/>
      </c>
      <c r="E2235" s="100" t="str">
        <f>IFERROR(IF(VLOOKUP(B2235,'Job Openings'!$B$5:$I$1005,5,FALSE)=0,"",VLOOKUP(B2235,'Job Openings'!$B$5:$I$1005,5,FALSE)),"")</f>
        <v/>
      </c>
      <c r="F2235" s="53"/>
      <c r="G2235" s="53"/>
      <c r="H2235" s="54"/>
      <c r="I2235" s="53"/>
      <c r="J2235" s="53"/>
      <c r="K2235" s="53"/>
      <c r="L2235" s="53"/>
      <c r="M2235" s="53"/>
      <c r="N2235" s="144"/>
      <c r="O2235" s="141"/>
      <c r="P2235" s="53"/>
      <c r="Q2235" s="53"/>
      <c r="R2235" s="53"/>
      <c r="S2235" s="89"/>
    </row>
    <row r="2236" spans="2:19" ht="15" customHeight="1" x14ac:dyDescent="0.2">
      <c r="B2236" s="143"/>
      <c r="C2236" s="100" t="str">
        <f>IFERROR(IF(VLOOKUP(B2236,'Job Openings'!$B$5:$I$1005,2,FALSE)=0,"",VLOOKUP(B2236,'Job Openings'!$B$5:$I$1005,2,FALSE)),"")</f>
        <v/>
      </c>
      <c r="D2236" s="100" t="str">
        <f>IFERROR(IF(VLOOKUP(B2236,'Job Openings'!$B$5:$I$1005,3,FALSE)=0,"",VLOOKUP(B2236,'Job Openings'!$B$5:$I$1005,3,FALSE)),"")</f>
        <v/>
      </c>
      <c r="E2236" s="100" t="str">
        <f>IFERROR(IF(VLOOKUP(B2236,'Job Openings'!$B$5:$I$1005,5,FALSE)=0,"",VLOOKUP(B2236,'Job Openings'!$B$5:$I$1005,5,FALSE)),"")</f>
        <v/>
      </c>
      <c r="F2236" s="53"/>
      <c r="G2236" s="53"/>
      <c r="H2236" s="54"/>
      <c r="I2236" s="53"/>
      <c r="J2236" s="53"/>
      <c r="K2236" s="53"/>
      <c r="L2236" s="53"/>
      <c r="M2236" s="53"/>
      <c r="N2236" s="144"/>
      <c r="O2236" s="141"/>
      <c r="P2236" s="53"/>
      <c r="Q2236" s="53"/>
      <c r="R2236" s="53"/>
      <c r="S2236" s="89"/>
    </row>
    <row r="2237" spans="2:19" ht="15" customHeight="1" x14ac:dyDescent="0.2">
      <c r="B2237" s="143"/>
      <c r="C2237" s="100" t="str">
        <f>IFERROR(IF(VLOOKUP(B2237,'Job Openings'!$B$5:$I$1005,2,FALSE)=0,"",VLOOKUP(B2237,'Job Openings'!$B$5:$I$1005,2,FALSE)),"")</f>
        <v/>
      </c>
      <c r="D2237" s="100" t="str">
        <f>IFERROR(IF(VLOOKUP(B2237,'Job Openings'!$B$5:$I$1005,3,FALSE)=0,"",VLOOKUP(B2237,'Job Openings'!$B$5:$I$1005,3,FALSE)),"")</f>
        <v/>
      </c>
      <c r="E2237" s="100" t="str">
        <f>IFERROR(IF(VLOOKUP(B2237,'Job Openings'!$B$5:$I$1005,5,FALSE)=0,"",VLOOKUP(B2237,'Job Openings'!$B$5:$I$1005,5,FALSE)),"")</f>
        <v/>
      </c>
      <c r="F2237" s="53"/>
      <c r="G2237" s="53"/>
      <c r="H2237" s="54"/>
      <c r="I2237" s="53"/>
      <c r="J2237" s="53"/>
      <c r="K2237" s="53"/>
      <c r="L2237" s="53"/>
      <c r="M2237" s="53"/>
      <c r="N2237" s="144"/>
      <c r="O2237" s="141"/>
      <c r="P2237" s="53"/>
      <c r="Q2237" s="53"/>
      <c r="R2237" s="53"/>
      <c r="S2237" s="89"/>
    </row>
    <row r="2238" spans="2:19" ht="15" customHeight="1" x14ac:dyDescent="0.2">
      <c r="B2238" s="143"/>
      <c r="C2238" s="100" t="str">
        <f>IFERROR(IF(VLOOKUP(B2238,'Job Openings'!$B$5:$I$1005,2,FALSE)=0,"",VLOOKUP(B2238,'Job Openings'!$B$5:$I$1005,2,FALSE)),"")</f>
        <v/>
      </c>
      <c r="D2238" s="100" t="str">
        <f>IFERROR(IF(VLOOKUP(B2238,'Job Openings'!$B$5:$I$1005,3,FALSE)=0,"",VLOOKUP(B2238,'Job Openings'!$B$5:$I$1005,3,FALSE)),"")</f>
        <v/>
      </c>
      <c r="E2238" s="100" t="str">
        <f>IFERROR(IF(VLOOKUP(B2238,'Job Openings'!$B$5:$I$1005,5,FALSE)=0,"",VLOOKUP(B2238,'Job Openings'!$B$5:$I$1005,5,FALSE)),"")</f>
        <v/>
      </c>
      <c r="F2238" s="53"/>
      <c r="G2238" s="53"/>
      <c r="H2238" s="54"/>
      <c r="I2238" s="53"/>
      <c r="J2238" s="53"/>
      <c r="K2238" s="53"/>
      <c r="L2238" s="53"/>
      <c r="M2238" s="53"/>
      <c r="N2238" s="144"/>
      <c r="O2238" s="141"/>
      <c r="P2238" s="53"/>
      <c r="Q2238" s="53"/>
      <c r="R2238" s="53"/>
      <c r="S2238" s="89"/>
    </row>
    <row r="2239" spans="2:19" ht="15" customHeight="1" x14ac:dyDescent="0.2">
      <c r="B2239" s="143"/>
      <c r="C2239" s="100" t="str">
        <f>IFERROR(IF(VLOOKUP(B2239,'Job Openings'!$B$5:$I$1005,2,FALSE)=0,"",VLOOKUP(B2239,'Job Openings'!$B$5:$I$1005,2,FALSE)),"")</f>
        <v/>
      </c>
      <c r="D2239" s="100" t="str">
        <f>IFERROR(IF(VLOOKUP(B2239,'Job Openings'!$B$5:$I$1005,3,FALSE)=0,"",VLOOKUP(B2239,'Job Openings'!$B$5:$I$1005,3,FALSE)),"")</f>
        <v/>
      </c>
      <c r="E2239" s="100" t="str">
        <f>IFERROR(IF(VLOOKUP(B2239,'Job Openings'!$B$5:$I$1005,5,FALSE)=0,"",VLOOKUP(B2239,'Job Openings'!$B$5:$I$1005,5,FALSE)),"")</f>
        <v/>
      </c>
      <c r="F2239" s="53"/>
      <c r="G2239" s="53"/>
      <c r="H2239" s="54"/>
      <c r="I2239" s="53"/>
      <c r="J2239" s="53"/>
      <c r="K2239" s="53"/>
      <c r="L2239" s="53"/>
      <c r="M2239" s="53"/>
      <c r="N2239" s="144"/>
      <c r="O2239" s="141"/>
      <c r="P2239" s="53"/>
      <c r="Q2239" s="53"/>
      <c r="R2239" s="53"/>
      <c r="S2239" s="89"/>
    </row>
    <row r="2240" spans="2:19" ht="15" customHeight="1" x14ac:dyDescent="0.2">
      <c r="B2240" s="143"/>
      <c r="C2240" s="100" t="str">
        <f>IFERROR(IF(VLOOKUP(B2240,'Job Openings'!$B$5:$I$1005,2,FALSE)=0,"",VLOOKUP(B2240,'Job Openings'!$B$5:$I$1005,2,FALSE)),"")</f>
        <v/>
      </c>
      <c r="D2240" s="100" t="str">
        <f>IFERROR(IF(VLOOKUP(B2240,'Job Openings'!$B$5:$I$1005,3,FALSE)=0,"",VLOOKUP(B2240,'Job Openings'!$B$5:$I$1005,3,FALSE)),"")</f>
        <v/>
      </c>
      <c r="E2240" s="100" t="str">
        <f>IFERROR(IF(VLOOKUP(B2240,'Job Openings'!$B$5:$I$1005,5,FALSE)=0,"",VLOOKUP(B2240,'Job Openings'!$B$5:$I$1005,5,FALSE)),"")</f>
        <v/>
      </c>
      <c r="F2240" s="53"/>
      <c r="G2240" s="53"/>
      <c r="H2240" s="54"/>
      <c r="I2240" s="53"/>
      <c r="J2240" s="53"/>
      <c r="K2240" s="53"/>
      <c r="L2240" s="53"/>
      <c r="M2240" s="53"/>
      <c r="N2240" s="144"/>
      <c r="O2240" s="141"/>
      <c r="P2240" s="53"/>
      <c r="Q2240" s="53"/>
      <c r="R2240" s="53"/>
      <c r="S2240" s="89"/>
    </row>
    <row r="2241" spans="2:19" ht="15" customHeight="1" x14ac:dyDescent="0.2">
      <c r="B2241" s="143"/>
      <c r="C2241" s="100" t="str">
        <f>IFERROR(IF(VLOOKUP(B2241,'Job Openings'!$B$5:$I$1005,2,FALSE)=0,"",VLOOKUP(B2241,'Job Openings'!$B$5:$I$1005,2,FALSE)),"")</f>
        <v/>
      </c>
      <c r="D2241" s="100" t="str">
        <f>IFERROR(IF(VLOOKUP(B2241,'Job Openings'!$B$5:$I$1005,3,FALSE)=0,"",VLOOKUP(B2241,'Job Openings'!$B$5:$I$1005,3,FALSE)),"")</f>
        <v/>
      </c>
      <c r="E2241" s="100" t="str">
        <f>IFERROR(IF(VLOOKUP(B2241,'Job Openings'!$B$5:$I$1005,5,FALSE)=0,"",VLOOKUP(B2241,'Job Openings'!$B$5:$I$1005,5,FALSE)),"")</f>
        <v/>
      </c>
      <c r="F2241" s="53"/>
      <c r="G2241" s="53"/>
      <c r="H2241" s="54"/>
      <c r="I2241" s="53"/>
      <c r="J2241" s="53"/>
      <c r="K2241" s="53"/>
      <c r="L2241" s="53"/>
      <c r="M2241" s="53"/>
      <c r="N2241" s="144"/>
      <c r="O2241" s="141"/>
      <c r="P2241" s="53"/>
      <c r="Q2241" s="53"/>
      <c r="R2241" s="53"/>
      <c r="S2241" s="89"/>
    </row>
    <row r="2242" spans="2:19" ht="15" customHeight="1" x14ac:dyDescent="0.2">
      <c r="B2242" s="143"/>
      <c r="C2242" s="100" t="str">
        <f>IFERROR(IF(VLOOKUP(B2242,'Job Openings'!$B$5:$I$1005,2,FALSE)=0,"",VLOOKUP(B2242,'Job Openings'!$B$5:$I$1005,2,FALSE)),"")</f>
        <v/>
      </c>
      <c r="D2242" s="100" t="str">
        <f>IFERROR(IF(VLOOKUP(B2242,'Job Openings'!$B$5:$I$1005,3,FALSE)=0,"",VLOOKUP(B2242,'Job Openings'!$B$5:$I$1005,3,FALSE)),"")</f>
        <v/>
      </c>
      <c r="E2242" s="100" t="str">
        <f>IFERROR(IF(VLOOKUP(B2242,'Job Openings'!$B$5:$I$1005,5,FALSE)=0,"",VLOOKUP(B2242,'Job Openings'!$B$5:$I$1005,5,FALSE)),"")</f>
        <v/>
      </c>
      <c r="F2242" s="53"/>
      <c r="G2242" s="53"/>
      <c r="H2242" s="54"/>
      <c r="I2242" s="53"/>
      <c r="J2242" s="53"/>
      <c r="K2242" s="53"/>
      <c r="L2242" s="53"/>
      <c r="M2242" s="53"/>
      <c r="N2242" s="144"/>
      <c r="O2242" s="141"/>
      <c r="P2242" s="53"/>
      <c r="Q2242" s="53"/>
      <c r="R2242" s="53"/>
      <c r="S2242" s="89"/>
    </row>
    <row r="2243" spans="2:19" ht="15" customHeight="1" x14ac:dyDescent="0.2">
      <c r="B2243" s="143"/>
      <c r="C2243" s="100" t="str">
        <f>IFERROR(IF(VLOOKUP(B2243,'Job Openings'!$B$5:$I$1005,2,FALSE)=0,"",VLOOKUP(B2243,'Job Openings'!$B$5:$I$1005,2,FALSE)),"")</f>
        <v/>
      </c>
      <c r="D2243" s="100" t="str">
        <f>IFERROR(IF(VLOOKUP(B2243,'Job Openings'!$B$5:$I$1005,3,FALSE)=0,"",VLOOKUP(B2243,'Job Openings'!$B$5:$I$1005,3,FALSE)),"")</f>
        <v/>
      </c>
      <c r="E2243" s="100" t="str">
        <f>IFERROR(IF(VLOOKUP(B2243,'Job Openings'!$B$5:$I$1005,5,FALSE)=0,"",VLOOKUP(B2243,'Job Openings'!$B$5:$I$1005,5,FALSE)),"")</f>
        <v/>
      </c>
      <c r="F2243" s="53"/>
      <c r="G2243" s="53"/>
      <c r="H2243" s="54"/>
      <c r="I2243" s="53"/>
      <c r="J2243" s="53"/>
      <c r="K2243" s="53"/>
      <c r="L2243" s="53"/>
      <c r="M2243" s="53"/>
      <c r="N2243" s="144"/>
      <c r="O2243" s="141"/>
      <c r="P2243" s="53"/>
      <c r="Q2243" s="53"/>
      <c r="R2243" s="53"/>
      <c r="S2243" s="89"/>
    </row>
    <row r="2244" spans="2:19" ht="15" customHeight="1" x14ac:dyDescent="0.2">
      <c r="B2244" s="143"/>
      <c r="C2244" s="100" t="str">
        <f>IFERROR(IF(VLOOKUP(B2244,'Job Openings'!$B$5:$I$1005,2,FALSE)=0,"",VLOOKUP(B2244,'Job Openings'!$B$5:$I$1005,2,FALSE)),"")</f>
        <v/>
      </c>
      <c r="D2244" s="100" t="str">
        <f>IFERROR(IF(VLOOKUP(B2244,'Job Openings'!$B$5:$I$1005,3,FALSE)=0,"",VLOOKUP(B2244,'Job Openings'!$B$5:$I$1005,3,FALSE)),"")</f>
        <v/>
      </c>
      <c r="E2244" s="100" t="str">
        <f>IFERROR(IF(VLOOKUP(B2244,'Job Openings'!$B$5:$I$1005,5,FALSE)=0,"",VLOOKUP(B2244,'Job Openings'!$B$5:$I$1005,5,FALSE)),"")</f>
        <v/>
      </c>
      <c r="F2244" s="53"/>
      <c r="G2244" s="53"/>
      <c r="H2244" s="54"/>
      <c r="I2244" s="53"/>
      <c r="J2244" s="53"/>
      <c r="K2244" s="53"/>
      <c r="L2244" s="53"/>
      <c r="M2244" s="53"/>
      <c r="N2244" s="144"/>
      <c r="O2244" s="141"/>
      <c r="P2244" s="53"/>
      <c r="Q2244" s="53"/>
      <c r="R2244" s="53"/>
      <c r="S2244" s="89"/>
    </row>
    <row r="2245" spans="2:19" ht="15" customHeight="1" x14ac:dyDescent="0.2">
      <c r="B2245" s="143"/>
      <c r="C2245" s="100" t="str">
        <f>IFERROR(IF(VLOOKUP(B2245,'Job Openings'!$B$5:$I$1005,2,FALSE)=0,"",VLOOKUP(B2245,'Job Openings'!$B$5:$I$1005,2,FALSE)),"")</f>
        <v/>
      </c>
      <c r="D2245" s="100" t="str">
        <f>IFERROR(IF(VLOOKUP(B2245,'Job Openings'!$B$5:$I$1005,3,FALSE)=0,"",VLOOKUP(B2245,'Job Openings'!$B$5:$I$1005,3,FALSE)),"")</f>
        <v/>
      </c>
      <c r="E2245" s="100" t="str">
        <f>IFERROR(IF(VLOOKUP(B2245,'Job Openings'!$B$5:$I$1005,5,FALSE)=0,"",VLOOKUP(B2245,'Job Openings'!$B$5:$I$1005,5,FALSE)),"")</f>
        <v/>
      </c>
      <c r="F2245" s="53"/>
      <c r="G2245" s="53"/>
      <c r="H2245" s="54"/>
      <c r="I2245" s="53"/>
      <c r="J2245" s="53"/>
      <c r="K2245" s="53"/>
      <c r="L2245" s="53"/>
      <c r="M2245" s="53"/>
      <c r="N2245" s="144"/>
      <c r="O2245" s="141"/>
      <c r="P2245" s="53"/>
      <c r="Q2245" s="53"/>
      <c r="R2245" s="53"/>
      <c r="S2245" s="89"/>
    </row>
    <row r="2246" spans="2:19" ht="15" customHeight="1" x14ac:dyDescent="0.2">
      <c r="B2246" s="143"/>
      <c r="C2246" s="100" t="str">
        <f>IFERROR(IF(VLOOKUP(B2246,'Job Openings'!$B$5:$I$1005,2,FALSE)=0,"",VLOOKUP(B2246,'Job Openings'!$B$5:$I$1005,2,FALSE)),"")</f>
        <v/>
      </c>
      <c r="D2246" s="100" t="str">
        <f>IFERROR(IF(VLOOKUP(B2246,'Job Openings'!$B$5:$I$1005,3,FALSE)=0,"",VLOOKUP(B2246,'Job Openings'!$B$5:$I$1005,3,FALSE)),"")</f>
        <v/>
      </c>
      <c r="E2246" s="100" t="str">
        <f>IFERROR(IF(VLOOKUP(B2246,'Job Openings'!$B$5:$I$1005,5,FALSE)=0,"",VLOOKUP(B2246,'Job Openings'!$B$5:$I$1005,5,FALSE)),"")</f>
        <v/>
      </c>
      <c r="F2246" s="53"/>
      <c r="G2246" s="53"/>
      <c r="H2246" s="54"/>
      <c r="I2246" s="53"/>
      <c r="J2246" s="53"/>
      <c r="K2246" s="53"/>
      <c r="L2246" s="53"/>
      <c r="M2246" s="53"/>
      <c r="N2246" s="144"/>
      <c r="O2246" s="141"/>
      <c r="P2246" s="53"/>
      <c r="Q2246" s="53"/>
      <c r="R2246" s="53"/>
      <c r="S2246" s="89"/>
    </row>
    <row r="2247" spans="2:19" ht="15" customHeight="1" x14ac:dyDescent="0.2">
      <c r="B2247" s="143"/>
      <c r="C2247" s="100" t="str">
        <f>IFERROR(IF(VLOOKUP(B2247,'Job Openings'!$B$5:$I$1005,2,FALSE)=0,"",VLOOKUP(B2247,'Job Openings'!$B$5:$I$1005,2,FALSE)),"")</f>
        <v/>
      </c>
      <c r="D2247" s="100" t="str">
        <f>IFERROR(IF(VLOOKUP(B2247,'Job Openings'!$B$5:$I$1005,3,FALSE)=0,"",VLOOKUP(B2247,'Job Openings'!$B$5:$I$1005,3,FALSE)),"")</f>
        <v/>
      </c>
      <c r="E2247" s="100" t="str">
        <f>IFERROR(IF(VLOOKUP(B2247,'Job Openings'!$B$5:$I$1005,5,FALSE)=0,"",VLOOKUP(B2247,'Job Openings'!$B$5:$I$1005,5,FALSE)),"")</f>
        <v/>
      </c>
      <c r="F2247" s="53"/>
      <c r="G2247" s="53"/>
      <c r="H2247" s="54"/>
      <c r="I2247" s="53"/>
      <c r="J2247" s="53"/>
      <c r="K2247" s="53"/>
      <c r="L2247" s="53"/>
      <c r="M2247" s="53"/>
      <c r="N2247" s="144"/>
      <c r="O2247" s="141"/>
      <c r="P2247" s="53"/>
      <c r="Q2247" s="53"/>
      <c r="R2247" s="53"/>
      <c r="S2247" s="89"/>
    </row>
    <row r="2248" spans="2:19" ht="15" customHeight="1" x14ac:dyDescent="0.2">
      <c r="B2248" s="143"/>
      <c r="C2248" s="100" t="str">
        <f>IFERROR(IF(VLOOKUP(B2248,'Job Openings'!$B$5:$I$1005,2,FALSE)=0,"",VLOOKUP(B2248,'Job Openings'!$B$5:$I$1005,2,FALSE)),"")</f>
        <v/>
      </c>
      <c r="D2248" s="100" t="str">
        <f>IFERROR(IF(VLOOKUP(B2248,'Job Openings'!$B$5:$I$1005,3,FALSE)=0,"",VLOOKUP(B2248,'Job Openings'!$B$5:$I$1005,3,FALSE)),"")</f>
        <v/>
      </c>
      <c r="E2248" s="100" t="str">
        <f>IFERROR(IF(VLOOKUP(B2248,'Job Openings'!$B$5:$I$1005,5,FALSE)=0,"",VLOOKUP(B2248,'Job Openings'!$B$5:$I$1005,5,FALSE)),"")</f>
        <v/>
      </c>
      <c r="F2248" s="53"/>
      <c r="G2248" s="53"/>
      <c r="H2248" s="54"/>
      <c r="I2248" s="53"/>
      <c r="J2248" s="53"/>
      <c r="K2248" s="53"/>
      <c r="L2248" s="53"/>
      <c r="M2248" s="53"/>
      <c r="N2248" s="144"/>
      <c r="O2248" s="141"/>
      <c r="P2248" s="53"/>
      <c r="Q2248" s="53"/>
      <c r="R2248" s="53"/>
      <c r="S2248" s="89"/>
    </row>
    <row r="2249" spans="2:19" ht="15" customHeight="1" x14ac:dyDescent="0.2">
      <c r="B2249" s="143"/>
      <c r="C2249" s="100" t="str">
        <f>IFERROR(IF(VLOOKUP(B2249,'Job Openings'!$B$5:$I$1005,2,FALSE)=0,"",VLOOKUP(B2249,'Job Openings'!$B$5:$I$1005,2,FALSE)),"")</f>
        <v/>
      </c>
      <c r="D2249" s="100" t="str">
        <f>IFERROR(IF(VLOOKUP(B2249,'Job Openings'!$B$5:$I$1005,3,FALSE)=0,"",VLOOKUP(B2249,'Job Openings'!$B$5:$I$1005,3,FALSE)),"")</f>
        <v/>
      </c>
      <c r="E2249" s="100" t="str">
        <f>IFERROR(IF(VLOOKUP(B2249,'Job Openings'!$B$5:$I$1005,5,FALSE)=0,"",VLOOKUP(B2249,'Job Openings'!$B$5:$I$1005,5,FALSE)),"")</f>
        <v/>
      </c>
      <c r="F2249" s="53"/>
      <c r="G2249" s="53"/>
      <c r="H2249" s="54"/>
      <c r="I2249" s="53"/>
      <c r="J2249" s="53"/>
      <c r="K2249" s="53"/>
      <c r="L2249" s="53"/>
      <c r="M2249" s="53"/>
      <c r="N2249" s="144"/>
      <c r="O2249" s="141"/>
      <c r="P2249" s="53"/>
      <c r="Q2249" s="53"/>
      <c r="R2249" s="53"/>
      <c r="S2249" s="89"/>
    </row>
    <row r="2250" spans="2:19" ht="15" customHeight="1" x14ac:dyDescent="0.2">
      <c r="B2250" s="143"/>
      <c r="C2250" s="100" t="str">
        <f>IFERROR(IF(VLOOKUP(B2250,'Job Openings'!$B$5:$I$1005,2,FALSE)=0,"",VLOOKUP(B2250,'Job Openings'!$B$5:$I$1005,2,FALSE)),"")</f>
        <v/>
      </c>
      <c r="D2250" s="100" t="str">
        <f>IFERROR(IF(VLOOKUP(B2250,'Job Openings'!$B$5:$I$1005,3,FALSE)=0,"",VLOOKUP(B2250,'Job Openings'!$B$5:$I$1005,3,FALSE)),"")</f>
        <v/>
      </c>
      <c r="E2250" s="100" t="str">
        <f>IFERROR(IF(VLOOKUP(B2250,'Job Openings'!$B$5:$I$1005,5,FALSE)=0,"",VLOOKUP(B2250,'Job Openings'!$B$5:$I$1005,5,FALSE)),"")</f>
        <v/>
      </c>
      <c r="F2250" s="53"/>
      <c r="G2250" s="53"/>
      <c r="H2250" s="54"/>
      <c r="I2250" s="53"/>
      <c r="J2250" s="53"/>
      <c r="K2250" s="53"/>
      <c r="L2250" s="53"/>
      <c r="M2250" s="53"/>
      <c r="N2250" s="144"/>
      <c r="O2250" s="141"/>
      <c r="P2250" s="53"/>
      <c r="Q2250" s="53"/>
      <c r="R2250" s="53"/>
      <c r="S2250" s="89"/>
    </row>
    <row r="2251" spans="2:19" ht="15" customHeight="1" x14ac:dyDescent="0.2">
      <c r="B2251" s="143"/>
      <c r="C2251" s="100" t="str">
        <f>IFERROR(IF(VLOOKUP(B2251,'Job Openings'!$B$5:$I$1005,2,FALSE)=0,"",VLOOKUP(B2251,'Job Openings'!$B$5:$I$1005,2,FALSE)),"")</f>
        <v/>
      </c>
      <c r="D2251" s="100" t="str">
        <f>IFERROR(IF(VLOOKUP(B2251,'Job Openings'!$B$5:$I$1005,3,FALSE)=0,"",VLOOKUP(B2251,'Job Openings'!$B$5:$I$1005,3,FALSE)),"")</f>
        <v/>
      </c>
      <c r="E2251" s="100" t="str">
        <f>IFERROR(IF(VLOOKUP(B2251,'Job Openings'!$B$5:$I$1005,5,FALSE)=0,"",VLOOKUP(B2251,'Job Openings'!$B$5:$I$1005,5,FALSE)),"")</f>
        <v/>
      </c>
      <c r="F2251" s="53"/>
      <c r="G2251" s="53"/>
      <c r="H2251" s="54"/>
      <c r="I2251" s="53"/>
      <c r="J2251" s="53"/>
      <c r="K2251" s="53"/>
      <c r="L2251" s="53"/>
      <c r="M2251" s="53"/>
      <c r="N2251" s="144"/>
      <c r="O2251" s="141"/>
      <c r="P2251" s="53"/>
      <c r="Q2251" s="53"/>
      <c r="R2251" s="53"/>
      <c r="S2251" s="89"/>
    </row>
    <row r="2252" spans="2:19" ht="15" customHeight="1" x14ac:dyDescent="0.2">
      <c r="B2252" s="143"/>
      <c r="C2252" s="100" t="str">
        <f>IFERROR(IF(VLOOKUP(B2252,'Job Openings'!$B$5:$I$1005,2,FALSE)=0,"",VLOOKUP(B2252,'Job Openings'!$B$5:$I$1005,2,FALSE)),"")</f>
        <v/>
      </c>
      <c r="D2252" s="100" t="str">
        <f>IFERROR(IF(VLOOKUP(B2252,'Job Openings'!$B$5:$I$1005,3,FALSE)=0,"",VLOOKUP(B2252,'Job Openings'!$B$5:$I$1005,3,FALSE)),"")</f>
        <v/>
      </c>
      <c r="E2252" s="100" t="str">
        <f>IFERROR(IF(VLOOKUP(B2252,'Job Openings'!$B$5:$I$1005,5,FALSE)=0,"",VLOOKUP(B2252,'Job Openings'!$B$5:$I$1005,5,FALSE)),"")</f>
        <v/>
      </c>
      <c r="F2252" s="53"/>
      <c r="G2252" s="53"/>
      <c r="H2252" s="54"/>
      <c r="I2252" s="53"/>
      <c r="J2252" s="53"/>
      <c r="K2252" s="53"/>
      <c r="L2252" s="53"/>
      <c r="M2252" s="53"/>
      <c r="N2252" s="144"/>
      <c r="O2252" s="141"/>
      <c r="P2252" s="53"/>
      <c r="Q2252" s="53"/>
      <c r="R2252" s="53"/>
      <c r="S2252" s="89"/>
    </row>
    <row r="2253" spans="2:19" ht="15" customHeight="1" x14ac:dyDescent="0.2">
      <c r="B2253" s="143"/>
      <c r="C2253" s="100" t="str">
        <f>IFERROR(IF(VLOOKUP(B2253,'Job Openings'!$B$5:$I$1005,2,FALSE)=0,"",VLOOKUP(B2253,'Job Openings'!$B$5:$I$1005,2,FALSE)),"")</f>
        <v/>
      </c>
      <c r="D2253" s="100" t="str">
        <f>IFERROR(IF(VLOOKUP(B2253,'Job Openings'!$B$5:$I$1005,3,FALSE)=0,"",VLOOKUP(B2253,'Job Openings'!$B$5:$I$1005,3,FALSE)),"")</f>
        <v/>
      </c>
      <c r="E2253" s="100" t="str">
        <f>IFERROR(IF(VLOOKUP(B2253,'Job Openings'!$B$5:$I$1005,5,FALSE)=0,"",VLOOKUP(B2253,'Job Openings'!$B$5:$I$1005,5,FALSE)),"")</f>
        <v/>
      </c>
      <c r="F2253" s="53"/>
      <c r="G2253" s="53"/>
      <c r="H2253" s="54"/>
      <c r="I2253" s="53"/>
      <c r="J2253" s="53"/>
      <c r="K2253" s="53"/>
      <c r="L2253" s="53"/>
      <c r="M2253" s="53"/>
      <c r="N2253" s="144"/>
      <c r="O2253" s="141"/>
      <c r="P2253" s="53"/>
      <c r="Q2253" s="53"/>
      <c r="R2253" s="53"/>
      <c r="S2253" s="89"/>
    </row>
    <row r="2254" spans="2:19" ht="15" customHeight="1" x14ac:dyDescent="0.2">
      <c r="B2254" s="143"/>
      <c r="C2254" s="100" t="str">
        <f>IFERROR(IF(VLOOKUP(B2254,'Job Openings'!$B$5:$I$1005,2,FALSE)=0,"",VLOOKUP(B2254,'Job Openings'!$B$5:$I$1005,2,FALSE)),"")</f>
        <v/>
      </c>
      <c r="D2254" s="100" t="str">
        <f>IFERROR(IF(VLOOKUP(B2254,'Job Openings'!$B$5:$I$1005,3,FALSE)=0,"",VLOOKUP(B2254,'Job Openings'!$B$5:$I$1005,3,FALSE)),"")</f>
        <v/>
      </c>
      <c r="E2254" s="100" t="str">
        <f>IFERROR(IF(VLOOKUP(B2254,'Job Openings'!$B$5:$I$1005,5,FALSE)=0,"",VLOOKUP(B2254,'Job Openings'!$B$5:$I$1005,5,FALSE)),"")</f>
        <v/>
      </c>
      <c r="F2254" s="53"/>
      <c r="G2254" s="53"/>
      <c r="H2254" s="54"/>
      <c r="I2254" s="53"/>
      <c r="J2254" s="53"/>
      <c r="K2254" s="53"/>
      <c r="L2254" s="53"/>
      <c r="M2254" s="53"/>
      <c r="N2254" s="144"/>
      <c r="O2254" s="141"/>
      <c r="P2254" s="53"/>
      <c r="Q2254" s="53"/>
      <c r="R2254" s="53"/>
      <c r="S2254" s="89"/>
    </row>
    <row r="2255" spans="2:19" ht="15" customHeight="1" x14ac:dyDescent="0.2">
      <c r="B2255" s="143"/>
      <c r="C2255" s="100" t="str">
        <f>IFERROR(IF(VLOOKUP(B2255,'Job Openings'!$B$5:$I$1005,2,FALSE)=0,"",VLOOKUP(B2255,'Job Openings'!$B$5:$I$1005,2,FALSE)),"")</f>
        <v/>
      </c>
      <c r="D2255" s="100" t="str">
        <f>IFERROR(IF(VLOOKUP(B2255,'Job Openings'!$B$5:$I$1005,3,FALSE)=0,"",VLOOKUP(B2255,'Job Openings'!$B$5:$I$1005,3,FALSE)),"")</f>
        <v/>
      </c>
      <c r="E2255" s="100" t="str">
        <f>IFERROR(IF(VLOOKUP(B2255,'Job Openings'!$B$5:$I$1005,5,FALSE)=0,"",VLOOKUP(B2255,'Job Openings'!$B$5:$I$1005,5,FALSE)),"")</f>
        <v/>
      </c>
      <c r="F2255" s="53"/>
      <c r="G2255" s="53"/>
      <c r="H2255" s="54"/>
      <c r="I2255" s="53"/>
      <c r="J2255" s="53"/>
      <c r="K2255" s="53"/>
      <c r="L2255" s="53"/>
      <c r="M2255" s="53"/>
      <c r="N2255" s="144"/>
      <c r="O2255" s="141"/>
      <c r="P2255" s="53"/>
      <c r="Q2255" s="53"/>
      <c r="R2255" s="53"/>
      <c r="S2255" s="89"/>
    </row>
    <row r="2256" spans="2:19" ht="15" customHeight="1" x14ac:dyDescent="0.2">
      <c r="B2256" s="143"/>
      <c r="C2256" s="100" t="str">
        <f>IFERROR(IF(VLOOKUP(B2256,'Job Openings'!$B$5:$I$1005,2,FALSE)=0,"",VLOOKUP(B2256,'Job Openings'!$B$5:$I$1005,2,FALSE)),"")</f>
        <v/>
      </c>
      <c r="D2256" s="100" t="str">
        <f>IFERROR(IF(VLOOKUP(B2256,'Job Openings'!$B$5:$I$1005,3,FALSE)=0,"",VLOOKUP(B2256,'Job Openings'!$B$5:$I$1005,3,FALSE)),"")</f>
        <v/>
      </c>
      <c r="E2256" s="100" t="str">
        <f>IFERROR(IF(VLOOKUP(B2256,'Job Openings'!$B$5:$I$1005,5,FALSE)=0,"",VLOOKUP(B2256,'Job Openings'!$B$5:$I$1005,5,FALSE)),"")</f>
        <v/>
      </c>
      <c r="F2256" s="53"/>
      <c r="G2256" s="53"/>
      <c r="H2256" s="54"/>
      <c r="I2256" s="53"/>
      <c r="J2256" s="53"/>
      <c r="K2256" s="53"/>
      <c r="L2256" s="53"/>
      <c r="M2256" s="53"/>
      <c r="N2256" s="144"/>
      <c r="O2256" s="141"/>
      <c r="P2256" s="53"/>
      <c r="Q2256" s="53"/>
      <c r="R2256" s="53"/>
      <c r="S2256" s="89"/>
    </row>
    <row r="2257" spans="2:19" ht="15" customHeight="1" x14ac:dyDescent="0.2">
      <c r="B2257" s="143"/>
      <c r="C2257" s="100" t="str">
        <f>IFERROR(IF(VLOOKUP(B2257,'Job Openings'!$B$5:$I$1005,2,FALSE)=0,"",VLOOKUP(B2257,'Job Openings'!$B$5:$I$1005,2,FALSE)),"")</f>
        <v/>
      </c>
      <c r="D2257" s="100" t="str">
        <f>IFERROR(IF(VLOOKUP(B2257,'Job Openings'!$B$5:$I$1005,3,FALSE)=0,"",VLOOKUP(B2257,'Job Openings'!$B$5:$I$1005,3,FALSE)),"")</f>
        <v/>
      </c>
      <c r="E2257" s="100" t="str">
        <f>IFERROR(IF(VLOOKUP(B2257,'Job Openings'!$B$5:$I$1005,5,FALSE)=0,"",VLOOKUP(B2257,'Job Openings'!$B$5:$I$1005,5,FALSE)),"")</f>
        <v/>
      </c>
      <c r="F2257" s="53"/>
      <c r="G2257" s="53"/>
      <c r="H2257" s="54"/>
      <c r="I2257" s="53"/>
      <c r="J2257" s="53"/>
      <c r="K2257" s="53"/>
      <c r="L2257" s="53"/>
      <c r="M2257" s="53"/>
      <c r="N2257" s="144"/>
      <c r="O2257" s="141"/>
      <c r="P2257" s="53"/>
      <c r="Q2257" s="53"/>
      <c r="R2257" s="53"/>
      <c r="S2257" s="89"/>
    </row>
    <row r="2258" spans="2:19" ht="15" customHeight="1" x14ac:dyDescent="0.2">
      <c r="B2258" s="143"/>
      <c r="C2258" s="100" t="str">
        <f>IFERROR(IF(VLOOKUP(B2258,'Job Openings'!$B$5:$I$1005,2,FALSE)=0,"",VLOOKUP(B2258,'Job Openings'!$B$5:$I$1005,2,FALSE)),"")</f>
        <v/>
      </c>
      <c r="D2258" s="100" t="str">
        <f>IFERROR(IF(VLOOKUP(B2258,'Job Openings'!$B$5:$I$1005,3,FALSE)=0,"",VLOOKUP(B2258,'Job Openings'!$B$5:$I$1005,3,FALSE)),"")</f>
        <v/>
      </c>
      <c r="E2258" s="100" t="str">
        <f>IFERROR(IF(VLOOKUP(B2258,'Job Openings'!$B$5:$I$1005,5,FALSE)=0,"",VLOOKUP(B2258,'Job Openings'!$B$5:$I$1005,5,FALSE)),"")</f>
        <v/>
      </c>
      <c r="F2258" s="53"/>
      <c r="G2258" s="53"/>
      <c r="H2258" s="54"/>
      <c r="I2258" s="53"/>
      <c r="J2258" s="53"/>
      <c r="K2258" s="53"/>
      <c r="L2258" s="53"/>
      <c r="M2258" s="53"/>
      <c r="N2258" s="144"/>
      <c r="O2258" s="141"/>
      <c r="P2258" s="53"/>
      <c r="Q2258" s="53"/>
      <c r="R2258" s="53"/>
      <c r="S2258" s="89"/>
    </row>
    <row r="2259" spans="2:19" ht="15" customHeight="1" x14ac:dyDescent="0.2">
      <c r="B2259" s="143"/>
      <c r="C2259" s="100" t="str">
        <f>IFERROR(IF(VLOOKUP(B2259,'Job Openings'!$B$5:$I$1005,2,FALSE)=0,"",VLOOKUP(B2259,'Job Openings'!$B$5:$I$1005,2,FALSE)),"")</f>
        <v/>
      </c>
      <c r="D2259" s="100" t="str">
        <f>IFERROR(IF(VLOOKUP(B2259,'Job Openings'!$B$5:$I$1005,3,FALSE)=0,"",VLOOKUP(B2259,'Job Openings'!$B$5:$I$1005,3,FALSE)),"")</f>
        <v/>
      </c>
      <c r="E2259" s="100" t="str">
        <f>IFERROR(IF(VLOOKUP(B2259,'Job Openings'!$B$5:$I$1005,5,FALSE)=0,"",VLOOKUP(B2259,'Job Openings'!$B$5:$I$1005,5,FALSE)),"")</f>
        <v/>
      </c>
      <c r="F2259" s="53"/>
      <c r="G2259" s="53"/>
      <c r="H2259" s="54"/>
      <c r="I2259" s="53"/>
      <c r="J2259" s="53"/>
      <c r="K2259" s="53"/>
      <c r="L2259" s="53"/>
      <c r="M2259" s="53"/>
      <c r="N2259" s="144"/>
      <c r="O2259" s="141"/>
      <c r="P2259" s="53"/>
      <c r="Q2259" s="53"/>
      <c r="R2259" s="53"/>
      <c r="S2259" s="89"/>
    </row>
    <row r="2260" spans="2:19" ht="15" customHeight="1" x14ac:dyDescent="0.2">
      <c r="B2260" s="143"/>
      <c r="C2260" s="100" t="str">
        <f>IFERROR(IF(VLOOKUP(B2260,'Job Openings'!$B$5:$I$1005,2,FALSE)=0,"",VLOOKUP(B2260,'Job Openings'!$B$5:$I$1005,2,FALSE)),"")</f>
        <v/>
      </c>
      <c r="D2260" s="100" t="str">
        <f>IFERROR(IF(VLOOKUP(B2260,'Job Openings'!$B$5:$I$1005,3,FALSE)=0,"",VLOOKUP(B2260,'Job Openings'!$B$5:$I$1005,3,FALSE)),"")</f>
        <v/>
      </c>
      <c r="E2260" s="100" t="str">
        <f>IFERROR(IF(VLOOKUP(B2260,'Job Openings'!$B$5:$I$1005,5,FALSE)=0,"",VLOOKUP(B2260,'Job Openings'!$B$5:$I$1005,5,FALSE)),"")</f>
        <v/>
      </c>
      <c r="F2260" s="53"/>
      <c r="G2260" s="53"/>
      <c r="H2260" s="54"/>
      <c r="I2260" s="53"/>
      <c r="J2260" s="53"/>
      <c r="K2260" s="53"/>
      <c r="L2260" s="53"/>
      <c r="M2260" s="53"/>
      <c r="N2260" s="144"/>
      <c r="O2260" s="141"/>
      <c r="P2260" s="53"/>
      <c r="Q2260" s="53"/>
      <c r="R2260" s="53"/>
      <c r="S2260" s="89"/>
    </row>
    <row r="2261" spans="2:19" ht="15" customHeight="1" x14ac:dyDescent="0.2">
      <c r="B2261" s="143"/>
      <c r="C2261" s="100" t="str">
        <f>IFERROR(IF(VLOOKUP(B2261,'Job Openings'!$B$5:$I$1005,2,FALSE)=0,"",VLOOKUP(B2261,'Job Openings'!$B$5:$I$1005,2,FALSE)),"")</f>
        <v/>
      </c>
      <c r="D2261" s="100" t="str">
        <f>IFERROR(IF(VLOOKUP(B2261,'Job Openings'!$B$5:$I$1005,3,FALSE)=0,"",VLOOKUP(B2261,'Job Openings'!$B$5:$I$1005,3,FALSE)),"")</f>
        <v/>
      </c>
      <c r="E2261" s="100" t="str">
        <f>IFERROR(IF(VLOOKUP(B2261,'Job Openings'!$B$5:$I$1005,5,FALSE)=0,"",VLOOKUP(B2261,'Job Openings'!$B$5:$I$1005,5,FALSE)),"")</f>
        <v/>
      </c>
      <c r="F2261" s="53"/>
      <c r="G2261" s="53"/>
      <c r="H2261" s="54"/>
      <c r="I2261" s="53"/>
      <c r="J2261" s="53"/>
      <c r="K2261" s="53"/>
      <c r="L2261" s="53"/>
      <c r="M2261" s="53"/>
      <c r="N2261" s="144"/>
      <c r="O2261" s="141"/>
      <c r="P2261" s="53"/>
      <c r="Q2261" s="53"/>
      <c r="R2261" s="53"/>
      <c r="S2261" s="89"/>
    </row>
    <row r="2262" spans="2:19" ht="15" customHeight="1" x14ac:dyDescent="0.2">
      <c r="B2262" s="143"/>
      <c r="C2262" s="100" t="str">
        <f>IFERROR(IF(VLOOKUP(B2262,'Job Openings'!$B$5:$I$1005,2,FALSE)=0,"",VLOOKUP(B2262,'Job Openings'!$B$5:$I$1005,2,FALSE)),"")</f>
        <v/>
      </c>
      <c r="D2262" s="100" t="str">
        <f>IFERROR(IF(VLOOKUP(B2262,'Job Openings'!$B$5:$I$1005,3,FALSE)=0,"",VLOOKUP(B2262,'Job Openings'!$B$5:$I$1005,3,FALSE)),"")</f>
        <v/>
      </c>
      <c r="E2262" s="100" t="str">
        <f>IFERROR(IF(VLOOKUP(B2262,'Job Openings'!$B$5:$I$1005,5,FALSE)=0,"",VLOOKUP(B2262,'Job Openings'!$B$5:$I$1005,5,FALSE)),"")</f>
        <v/>
      </c>
      <c r="F2262" s="53"/>
      <c r="G2262" s="53"/>
      <c r="H2262" s="54"/>
      <c r="I2262" s="53"/>
      <c r="J2262" s="53"/>
      <c r="K2262" s="53"/>
      <c r="L2262" s="53"/>
      <c r="M2262" s="53"/>
      <c r="N2262" s="144"/>
      <c r="O2262" s="141"/>
      <c r="P2262" s="53"/>
      <c r="Q2262" s="53"/>
      <c r="R2262" s="53"/>
      <c r="S2262" s="89"/>
    </row>
    <row r="2263" spans="2:19" ht="15" customHeight="1" x14ac:dyDescent="0.2">
      <c r="B2263" s="143"/>
      <c r="C2263" s="100" t="str">
        <f>IFERROR(IF(VLOOKUP(B2263,'Job Openings'!$B$5:$I$1005,2,FALSE)=0,"",VLOOKUP(B2263,'Job Openings'!$B$5:$I$1005,2,FALSE)),"")</f>
        <v/>
      </c>
      <c r="D2263" s="100" t="str">
        <f>IFERROR(IF(VLOOKUP(B2263,'Job Openings'!$B$5:$I$1005,3,FALSE)=0,"",VLOOKUP(B2263,'Job Openings'!$B$5:$I$1005,3,FALSE)),"")</f>
        <v/>
      </c>
      <c r="E2263" s="100" t="str">
        <f>IFERROR(IF(VLOOKUP(B2263,'Job Openings'!$B$5:$I$1005,5,FALSE)=0,"",VLOOKUP(B2263,'Job Openings'!$B$5:$I$1005,5,FALSE)),"")</f>
        <v/>
      </c>
      <c r="F2263" s="53"/>
      <c r="G2263" s="53"/>
      <c r="H2263" s="54"/>
      <c r="I2263" s="53"/>
      <c r="J2263" s="53"/>
      <c r="K2263" s="53"/>
      <c r="L2263" s="53"/>
      <c r="M2263" s="53"/>
      <c r="N2263" s="144"/>
      <c r="O2263" s="141"/>
      <c r="P2263" s="53"/>
      <c r="Q2263" s="53"/>
      <c r="R2263" s="53"/>
      <c r="S2263" s="89"/>
    </row>
    <row r="2264" spans="2:19" ht="15" customHeight="1" x14ac:dyDescent="0.2">
      <c r="B2264" s="143"/>
      <c r="C2264" s="100" t="str">
        <f>IFERROR(IF(VLOOKUP(B2264,'Job Openings'!$B$5:$I$1005,2,FALSE)=0,"",VLOOKUP(B2264,'Job Openings'!$B$5:$I$1005,2,FALSE)),"")</f>
        <v/>
      </c>
      <c r="D2264" s="100" t="str">
        <f>IFERROR(IF(VLOOKUP(B2264,'Job Openings'!$B$5:$I$1005,3,FALSE)=0,"",VLOOKUP(B2264,'Job Openings'!$B$5:$I$1005,3,FALSE)),"")</f>
        <v/>
      </c>
      <c r="E2264" s="100" t="str">
        <f>IFERROR(IF(VLOOKUP(B2264,'Job Openings'!$B$5:$I$1005,5,FALSE)=0,"",VLOOKUP(B2264,'Job Openings'!$B$5:$I$1005,5,FALSE)),"")</f>
        <v/>
      </c>
      <c r="F2264" s="53"/>
      <c r="G2264" s="53"/>
      <c r="H2264" s="54"/>
      <c r="I2264" s="53"/>
      <c r="J2264" s="53"/>
      <c r="K2264" s="53"/>
      <c r="L2264" s="53"/>
      <c r="M2264" s="53"/>
      <c r="N2264" s="144"/>
      <c r="O2264" s="141"/>
      <c r="P2264" s="53"/>
      <c r="Q2264" s="53"/>
      <c r="R2264" s="53"/>
      <c r="S2264" s="89"/>
    </row>
    <row r="2265" spans="2:19" ht="15" customHeight="1" x14ac:dyDescent="0.2">
      <c r="B2265" s="143"/>
      <c r="C2265" s="100" t="str">
        <f>IFERROR(IF(VLOOKUP(B2265,'Job Openings'!$B$5:$I$1005,2,FALSE)=0,"",VLOOKUP(B2265,'Job Openings'!$B$5:$I$1005,2,FALSE)),"")</f>
        <v/>
      </c>
      <c r="D2265" s="100" t="str">
        <f>IFERROR(IF(VLOOKUP(B2265,'Job Openings'!$B$5:$I$1005,3,FALSE)=0,"",VLOOKUP(B2265,'Job Openings'!$B$5:$I$1005,3,FALSE)),"")</f>
        <v/>
      </c>
      <c r="E2265" s="100" t="str">
        <f>IFERROR(IF(VLOOKUP(B2265,'Job Openings'!$B$5:$I$1005,5,FALSE)=0,"",VLOOKUP(B2265,'Job Openings'!$B$5:$I$1005,5,FALSE)),"")</f>
        <v/>
      </c>
      <c r="F2265" s="53"/>
      <c r="G2265" s="53"/>
      <c r="H2265" s="54"/>
      <c r="I2265" s="53"/>
      <c r="J2265" s="53"/>
      <c r="K2265" s="53"/>
      <c r="L2265" s="53"/>
      <c r="M2265" s="53"/>
      <c r="N2265" s="144"/>
      <c r="O2265" s="141"/>
      <c r="P2265" s="53"/>
      <c r="Q2265" s="53"/>
      <c r="R2265" s="53"/>
      <c r="S2265" s="89"/>
    </row>
    <row r="2266" spans="2:19" ht="15" customHeight="1" x14ac:dyDescent="0.2">
      <c r="B2266" s="143"/>
      <c r="C2266" s="100" t="str">
        <f>IFERROR(IF(VLOOKUP(B2266,'Job Openings'!$B$5:$I$1005,2,FALSE)=0,"",VLOOKUP(B2266,'Job Openings'!$B$5:$I$1005,2,FALSE)),"")</f>
        <v/>
      </c>
      <c r="D2266" s="100" t="str">
        <f>IFERROR(IF(VLOOKUP(B2266,'Job Openings'!$B$5:$I$1005,3,FALSE)=0,"",VLOOKUP(B2266,'Job Openings'!$B$5:$I$1005,3,FALSE)),"")</f>
        <v/>
      </c>
      <c r="E2266" s="100" t="str">
        <f>IFERROR(IF(VLOOKUP(B2266,'Job Openings'!$B$5:$I$1005,5,FALSE)=0,"",VLOOKUP(B2266,'Job Openings'!$B$5:$I$1005,5,FALSE)),"")</f>
        <v/>
      </c>
      <c r="F2266" s="53"/>
      <c r="G2266" s="53"/>
      <c r="H2266" s="54"/>
      <c r="I2266" s="53"/>
      <c r="J2266" s="53"/>
      <c r="K2266" s="53"/>
      <c r="L2266" s="53"/>
      <c r="M2266" s="53"/>
      <c r="N2266" s="144"/>
      <c r="O2266" s="141"/>
      <c r="P2266" s="53"/>
      <c r="Q2266" s="53"/>
      <c r="R2266" s="53"/>
      <c r="S2266" s="89"/>
    </row>
    <row r="2267" spans="2:19" ht="15" customHeight="1" x14ac:dyDescent="0.2">
      <c r="B2267" s="143"/>
      <c r="C2267" s="100" t="str">
        <f>IFERROR(IF(VLOOKUP(B2267,'Job Openings'!$B$5:$I$1005,2,FALSE)=0,"",VLOOKUP(B2267,'Job Openings'!$B$5:$I$1005,2,FALSE)),"")</f>
        <v/>
      </c>
      <c r="D2267" s="100" t="str">
        <f>IFERROR(IF(VLOOKUP(B2267,'Job Openings'!$B$5:$I$1005,3,FALSE)=0,"",VLOOKUP(B2267,'Job Openings'!$B$5:$I$1005,3,FALSE)),"")</f>
        <v/>
      </c>
      <c r="E2267" s="100" t="str">
        <f>IFERROR(IF(VLOOKUP(B2267,'Job Openings'!$B$5:$I$1005,5,FALSE)=0,"",VLOOKUP(B2267,'Job Openings'!$B$5:$I$1005,5,FALSE)),"")</f>
        <v/>
      </c>
      <c r="F2267" s="53"/>
      <c r="G2267" s="53"/>
      <c r="H2267" s="54"/>
      <c r="I2267" s="53"/>
      <c r="J2267" s="53"/>
      <c r="K2267" s="53"/>
      <c r="L2267" s="53"/>
      <c r="M2267" s="53"/>
      <c r="N2267" s="144"/>
      <c r="O2267" s="141"/>
      <c r="P2267" s="53"/>
      <c r="Q2267" s="53"/>
      <c r="R2267" s="53"/>
      <c r="S2267" s="89"/>
    </row>
    <row r="2268" spans="2:19" ht="15" customHeight="1" x14ac:dyDescent="0.2">
      <c r="B2268" s="143"/>
      <c r="C2268" s="100" t="str">
        <f>IFERROR(IF(VLOOKUP(B2268,'Job Openings'!$B$5:$I$1005,2,FALSE)=0,"",VLOOKUP(B2268,'Job Openings'!$B$5:$I$1005,2,FALSE)),"")</f>
        <v/>
      </c>
      <c r="D2268" s="100" t="str">
        <f>IFERROR(IF(VLOOKUP(B2268,'Job Openings'!$B$5:$I$1005,3,FALSE)=0,"",VLOOKUP(B2268,'Job Openings'!$B$5:$I$1005,3,FALSE)),"")</f>
        <v/>
      </c>
      <c r="E2268" s="100" t="str">
        <f>IFERROR(IF(VLOOKUP(B2268,'Job Openings'!$B$5:$I$1005,5,FALSE)=0,"",VLOOKUP(B2268,'Job Openings'!$B$5:$I$1005,5,FALSE)),"")</f>
        <v/>
      </c>
      <c r="F2268" s="53"/>
      <c r="G2268" s="53"/>
      <c r="H2268" s="54"/>
      <c r="I2268" s="53"/>
      <c r="J2268" s="53"/>
      <c r="K2268" s="53"/>
      <c r="L2268" s="53"/>
      <c r="M2268" s="53"/>
      <c r="N2268" s="144"/>
      <c r="O2268" s="141"/>
      <c r="P2268" s="53"/>
      <c r="Q2268" s="53"/>
      <c r="R2268" s="53"/>
      <c r="S2268" s="89"/>
    </row>
    <row r="2269" spans="2:19" ht="15" customHeight="1" x14ac:dyDescent="0.2">
      <c r="B2269" s="143"/>
      <c r="C2269" s="100" t="str">
        <f>IFERROR(IF(VLOOKUP(B2269,'Job Openings'!$B$5:$I$1005,2,FALSE)=0,"",VLOOKUP(B2269,'Job Openings'!$B$5:$I$1005,2,FALSE)),"")</f>
        <v/>
      </c>
      <c r="D2269" s="100" t="str">
        <f>IFERROR(IF(VLOOKUP(B2269,'Job Openings'!$B$5:$I$1005,3,FALSE)=0,"",VLOOKUP(B2269,'Job Openings'!$B$5:$I$1005,3,FALSE)),"")</f>
        <v/>
      </c>
      <c r="E2269" s="100" t="str">
        <f>IFERROR(IF(VLOOKUP(B2269,'Job Openings'!$B$5:$I$1005,5,FALSE)=0,"",VLOOKUP(B2269,'Job Openings'!$B$5:$I$1005,5,FALSE)),"")</f>
        <v/>
      </c>
      <c r="F2269" s="53"/>
      <c r="G2269" s="53"/>
      <c r="H2269" s="54"/>
      <c r="I2269" s="53"/>
      <c r="J2269" s="53"/>
      <c r="K2269" s="53"/>
      <c r="L2269" s="53"/>
      <c r="M2269" s="53"/>
      <c r="N2269" s="144"/>
      <c r="O2269" s="141"/>
      <c r="P2269" s="53"/>
      <c r="Q2269" s="53"/>
      <c r="R2269" s="53"/>
      <c r="S2269" s="89"/>
    </row>
    <row r="2270" spans="2:19" ht="15" customHeight="1" x14ac:dyDescent="0.2">
      <c r="B2270" s="143"/>
      <c r="C2270" s="100" t="str">
        <f>IFERROR(IF(VLOOKUP(B2270,'Job Openings'!$B$5:$I$1005,2,FALSE)=0,"",VLOOKUP(B2270,'Job Openings'!$B$5:$I$1005,2,FALSE)),"")</f>
        <v/>
      </c>
      <c r="D2270" s="100" t="str">
        <f>IFERROR(IF(VLOOKUP(B2270,'Job Openings'!$B$5:$I$1005,3,FALSE)=0,"",VLOOKUP(B2270,'Job Openings'!$B$5:$I$1005,3,FALSE)),"")</f>
        <v/>
      </c>
      <c r="E2270" s="100" t="str">
        <f>IFERROR(IF(VLOOKUP(B2270,'Job Openings'!$B$5:$I$1005,5,FALSE)=0,"",VLOOKUP(B2270,'Job Openings'!$B$5:$I$1005,5,FALSE)),"")</f>
        <v/>
      </c>
      <c r="F2270" s="53"/>
      <c r="G2270" s="53"/>
      <c r="H2270" s="54"/>
      <c r="I2270" s="53"/>
      <c r="J2270" s="53"/>
      <c r="K2270" s="53"/>
      <c r="L2270" s="53"/>
      <c r="M2270" s="53"/>
      <c r="N2270" s="144"/>
      <c r="O2270" s="141"/>
      <c r="P2270" s="53"/>
      <c r="Q2270" s="53"/>
      <c r="R2270" s="53"/>
      <c r="S2270" s="89"/>
    </row>
    <row r="2271" spans="2:19" ht="15" customHeight="1" x14ac:dyDescent="0.2">
      <c r="B2271" s="143"/>
      <c r="C2271" s="100" t="str">
        <f>IFERROR(IF(VLOOKUP(B2271,'Job Openings'!$B$5:$I$1005,2,FALSE)=0,"",VLOOKUP(B2271,'Job Openings'!$B$5:$I$1005,2,FALSE)),"")</f>
        <v/>
      </c>
      <c r="D2271" s="100" t="str">
        <f>IFERROR(IF(VLOOKUP(B2271,'Job Openings'!$B$5:$I$1005,3,FALSE)=0,"",VLOOKUP(B2271,'Job Openings'!$B$5:$I$1005,3,FALSE)),"")</f>
        <v/>
      </c>
      <c r="E2271" s="100" t="str">
        <f>IFERROR(IF(VLOOKUP(B2271,'Job Openings'!$B$5:$I$1005,5,FALSE)=0,"",VLOOKUP(B2271,'Job Openings'!$B$5:$I$1005,5,FALSE)),"")</f>
        <v/>
      </c>
      <c r="F2271" s="53"/>
      <c r="G2271" s="53"/>
      <c r="H2271" s="54"/>
      <c r="I2271" s="53"/>
      <c r="J2271" s="53"/>
      <c r="K2271" s="53"/>
      <c r="L2271" s="53"/>
      <c r="M2271" s="53"/>
      <c r="N2271" s="144"/>
      <c r="O2271" s="141"/>
      <c r="P2271" s="53"/>
      <c r="Q2271" s="53"/>
      <c r="R2271" s="53"/>
      <c r="S2271" s="89"/>
    </row>
    <row r="2272" spans="2:19" ht="15" customHeight="1" x14ac:dyDescent="0.2">
      <c r="B2272" s="143"/>
      <c r="C2272" s="100" t="str">
        <f>IFERROR(IF(VLOOKUP(B2272,'Job Openings'!$B$5:$I$1005,2,FALSE)=0,"",VLOOKUP(B2272,'Job Openings'!$B$5:$I$1005,2,FALSE)),"")</f>
        <v/>
      </c>
      <c r="D2272" s="100" t="str">
        <f>IFERROR(IF(VLOOKUP(B2272,'Job Openings'!$B$5:$I$1005,3,FALSE)=0,"",VLOOKUP(B2272,'Job Openings'!$B$5:$I$1005,3,FALSE)),"")</f>
        <v/>
      </c>
      <c r="E2272" s="100" t="str">
        <f>IFERROR(IF(VLOOKUP(B2272,'Job Openings'!$B$5:$I$1005,5,FALSE)=0,"",VLOOKUP(B2272,'Job Openings'!$B$5:$I$1005,5,FALSE)),"")</f>
        <v/>
      </c>
      <c r="F2272" s="53"/>
      <c r="G2272" s="53"/>
      <c r="H2272" s="54"/>
      <c r="I2272" s="53"/>
      <c r="J2272" s="53"/>
      <c r="K2272" s="53"/>
      <c r="L2272" s="53"/>
      <c r="M2272" s="53"/>
      <c r="N2272" s="144"/>
      <c r="O2272" s="141"/>
      <c r="P2272" s="53"/>
      <c r="Q2272" s="53"/>
      <c r="R2272" s="53"/>
      <c r="S2272" s="89"/>
    </row>
    <row r="2273" spans="2:19" ht="15" customHeight="1" x14ac:dyDescent="0.2">
      <c r="B2273" s="143"/>
      <c r="C2273" s="100" t="str">
        <f>IFERROR(IF(VLOOKUP(B2273,'Job Openings'!$B$5:$I$1005,2,FALSE)=0,"",VLOOKUP(B2273,'Job Openings'!$B$5:$I$1005,2,FALSE)),"")</f>
        <v/>
      </c>
      <c r="D2273" s="100" t="str">
        <f>IFERROR(IF(VLOOKUP(B2273,'Job Openings'!$B$5:$I$1005,3,FALSE)=0,"",VLOOKUP(B2273,'Job Openings'!$B$5:$I$1005,3,FALSE)),"")</f>
        <v/>
      </c>
      <c r="E2273" s="100" t="str">
        <f>IFERROR(IF(VLOOKUP(B2273,'Job Openings'!$B$5:$I$1005,5,FALSE)=0,"",VLOOKUP(B2273,'Job Openings'!$B$5:$I$1005,5,FALSE)),"")</f>
        <v/>
      </c>
      <c r="F2273" s="53"/>
      <c r="G2273" s="53"/>
      <c r="H2273" s="54"/>
      <c r="I2273" s="53"/>
      <c r="J2273" s="53"/>
      <c r="K2273" s="53"/>
      <c r="L2273" s="53"/>
      <c r="M2273" s="53"/>
      <c r="N2273" s="144"/>
      <c r="O2273" s="141"/>
      <c r="P2273" s="53"/>
      <c r="Q2273" s="53"/>
      <c r="R2273" s="53"/>
      <c r="S2273" s="89"/>
    </row>
    <row r="2274" spans="2:19" ht="15" customHeight="1" x14ac:dyDescent="0.2">
      <c r="B2274" s="143"/>
      <c r="C2274" s="100" t="str">
        <f>IFERROR(IF(VLOOKUP(B2274,'Job Openings'!$B$5:$I$1005,2,FALSE)=0,"",VLOOKUP(B2274,'Job Openings'!$B$5:$I$1005,2,FALSE)),"")</f>
        <v/>
      </c>
      <c r="D2274" s="100" t="str">
        <f>IFERROR(IF(VLOOKUP(B2274,'Job Openings'!$B$5:$I$1005,3,FALSE)=0,"",VLOOKUP(B2274,'Job Openings'!$B$5:$I$1005,3,FALSE)),"")</f>
        <v/>
      </c>
      <c r="E2274" s="100" t="str">
        <f>IFERROR(IF(VLOOKUP(B2274,'Job Openings'!$B$5:$I$1005,5,FALSE)=0,"",VLOOKUP(B2274,'Job Openings'!$B$5:$I$1005,5,FALSE)),"")</f>
        <v/>
      </c>
      <c r="F2274" s="53"/>
      <c r="G2274" s="53"/>
      <c r="H2274" s="54"/>
      <c r="I2274" s="53"/>
      <c r="J2274" s="53"/>
      <c r="K2274" s="53"/>
      <c r="L2274" s="53"/>
      <c r="M2274" s="53"/>
      <c r="N2274" s="144"/>
      <c r="O2274" s="141"/>
      <c r="P2274" s="53"/>
      <c r="Q2274" s="53"/>
      <c r="R2274" s="53"/>
      <c r="S2274" s="89"/>
    </row>
    <row r="2275" spans="2:19" ht="15" customHeight="1" x14ac:dyDescent="0.2">
      <c r="B2275" s="143"/>
      <c r="C2275" s="100" t="str">
        <f>IFERROR(IF(VLOOKUP(B2275,'Job Openings'!$B$5:$I$1005,2,FALSE)=0,"",VLOOKUP(B2275,'Job Openings'!$B$5:$I$1005,2,FALSE)),"")</f>
        <v/>
      </c>
      <c r="D2275" s="100" t="str">
        <f>IFERROR(IF(VLOOKUP(B2275,'Job Openings'!$B$5:$I$1005,3,FALSE)=0,"",VLOOKUP(B2275,'Job Openings'!$B$5:$I$1005,3,FALSE)),"")</f>
        <v/>
      </c>
      <c r="E2275" s="100" t="str">
        <f>IFERROR(IF(VLOOKUP(B2275,'Job Openings'!$B$5:$I$1005,5,FALSE)=0,"",VLOOKUP(B2275,'Job Openings'!$B$5:$I$1005,5,FALSE)),"")</f>
        <v/>
      </c>
      <c r="F2275" s="53"/>
      <c r="G2275" s="53"/>
      <c r="H2275" s="54"/>
      <c r="I2275" s="53"/>
      <c r="J2275" s="53"/>
      <c r="K2275" s="53"/>
      <c r="L2275" s="53"/>
      <c r="M2275" s="53"/>
      <c r="N2275" s="144"/>
      <c r="O2275" s="141"/>
      <c r="P2275" s="53"/>
      <c r="Q2275" s="53"/>
      <c r="R2275" s="53"/>
      <c r="S2275" s="89"/>
    </row>
    <row r="2276" spans="2:19" ht="15" customHeight="1" x14ac:dyDescent="0.2">
      <c r="B2276" s="143"/>
      <c r="C2276" s="100" t="str">
        <f>IFERROR(IF(VLOOKUP(B2276,'Job Openings'!$B$5:$I$1005,2,FALSE)=0,"",VLOOKUP(B2276,'Job Openings'!$B$5:$I$1005,2,FALSE)),"")</f>
        <v/>
      </c>
      <c r="D2276" s="100" t="str">
        <f>IFERROR(IF(VLOOKUP(B2276,'Job Openings'!$B$5:$I$1005,3,FALSE)=0,"",VLOOKUP(B2276,'Job Openings'!$B$5:$I$1005,3,FALSE)),"")</f>
        <v/>
      </c>
      <c r="E2276" s="100" t="str">
        <f>IFERROR(IF(VLOOKUP(B2276,'Job Openings'!$B$5:$I$1005,5,FALSE)=0,"",VLOOKUP(B2276,'Job Openings'!$B$5:$I$1005,5,FALSE)),"")</f>
        <v/>
      </c>
      <c r="F2276" s="53"/>
      <c r="G2276" s="53"/>
      <c r="H2276" s="54"/>
      <c r="I2276" s="53"/>
      <c r="J2276" s="53"/>
      <c r="K2276" s="53"/>
      <c r="L2276" s="53"/>
      <c r="M2276" s="53"/>
      <c r="N2276" s="144"/>
      <c r="O2276" s="141"/>
      <c r="P2276" s="53"/>
      <c r="Q2276" s="53"/>
      <c r="R2276" s="53"/>
      <c r="S2276" s="89"/>
    </row>
    <row r="2277" spans="2:19" ht="15" customHeight="1" x14ac:dyDescent="0.2">
      <c r="B2277" s="143"/>
      <c r="C2277" s="100" t="str">
        <f>IFERROR(IF(VLOOKUP(B2277,'Job Openings'!$B$5:$I$1005,2,FALSE)=0,"",VLOOKUP(B2277,'Job Openings'!$B$5:$I$1005,2,FALSE)),"")</f>
        <v/>
      </c>
      <c r="D2277" s="100" t="str">
        <f>IFERROR(IF(VLOOKUP(B2277,'Job Openings'!$B$5:$I$1005,3,FALSE)=0,"",VLOOKUP(B2277,'Job Openings'!$B$5:$I$1005,3,FALSE)),"")</f>
        <v/>
      </c>
      <c r="E2277" s="100" t="str">
        <f>IFERROR(IF(VLOOKUP(B2277,'Job Openings'!$B$5:$I$1005,5,FALSE)=0,"",VLOOKUP(B2277,'Job Openings'!$B$5:$I$1005,5,FALSE)),"")</f>
        <v/>
      </c>
      <c r="F2277" s="53"/>
      <c r="G2277" s="53"/>
      <c r="H2277" s="54"/>
      <c r="I2277" s="53"/>
      <c r="J2277" s="53"/>
      <c r="K2277" s="53"/>
      <c r="L2277" s="53"/>
      <c r="M2277" s="53"/>
      <c r="N2277" s="144"/>
      <c r="O2277" s="141"/>
      <c r="P2277" s="53"/>
      <c r="Q2277" s="53"/>
      <c r="R2277" s="53"/>
      <c r="S2277" s="89"/>
    </row>
    <row r="2278" spans="2:19" ht="15" customHeight="1" x14ac:dyDescent="0.2">
      <c r="B2278" s="143"/>
      <c r="C2278" s="100" t="str">
        <f>IFERROR(IF(VLOOKUP(B2278,'Job Openings'!$B$5:$I$1005,2,FALSE)=0,"",VLOOKUP(B2278,'Job Openings'!$B$5:$I$1005,2,FALSE)),"")</f>
        <v/>
      </c>
      <c r="D2278" s="100" t="str">
        <f>IFERROR(IF(VLOOKUP(B2278,'Job Openings'!$B$5:$I$1005,3,FALSE)=0,"",VLOOKUP(B2278,'Job Openings'!$B$5:$I$1005,3,FALSE)),"")</f>
        <v/>
      </c>
      <c r="E2278" s="100" t="str">
        <f>IFERROR(IF(VLOOKUP(B2278,'Job Openings'!$B$5:$I$1005,5,FALSE)=0,"",VLOOKUP(B2278,'Job Openings'!$B$5:$I$1005,5,FALSE)),"")</f>
        <v/>
      </c>
      <c r="F2278" s="53"/>
      <c r="G2278" s="53"/>
      <c r="H2278" s="54"/>
      <c r="I2278" s="53"/>
      <c r="J2278" s="53"/>
      <c r="K2278" s="53"/>
      <c r="L2278" s="53"/>
      <c r="M2278" s="53"/>
      <c r="N2278" s="144"/>
      <c r="O2278" s="141"/>
      <c r="P2278" s="53"/>
      <c r="Q2278" s="53"/>
      <c r="R2278" s="53"/>
      <c r="S2278" s="89"/>
    </row>
    <row r="2279" spans="2:19" ht="15" customHeight="1" x14ac:dyDescent="0.2">
      <c r="B2279" s="143"/>
      <c r="C2279" s="100" t="str">
        <f>IFERROR(IF(VLOOKUP(B2279,'Job Openings'!$B$5:$I$1005,2,FALSE)=0,"",VLOOKUP(B2279,'Job Openings'!$B$5:$I$1005,2,FALSE)),"")</f>
        <v/>
      </c>
      <c r="D2279" s="100" t="str">
        <f>IFERROR(IF(VLOOKUP(B2279,'Job Openings'!$B$5:$I$1005,3,FALSE)=0,"",VLOOKUP(B2279,'Job Openings'!$B$5:$I$1005,3,FALSE)),"")</f>
        <v/>
      </c>
      <c r="E2279" s="100" t="str">
        <f>IFERROR(IF(VLOOKUP(B2279,'Job Openings'!$B$5:$I$1005,5,FALSE)=0,"",VLOOKUP(B2279,'Job Openings'!$B$5:$I$1005,5,FALSE)),"")</f>
        <v/>
      </c>
      <c r="F2279" s="53"/>
      <c r="G2279" s="53"/>
      <c r="H2279" s="54"/>
      <c r="I2279" s="53"/>
      <c r="J2279" s="53"/>
      <c r="K2279" s="53"/>
      <c r="L2279" s="53"/>
      <c r="M2279" s="53"/>
      <c r="N2279" s="144"/>
      <c r="O2279" s="141"/>
      <c r="P2279" s="53"/>
      <c r="Q2279" s="53"/>
      <c r="R2279" s="53"/>
      <c r="S2279" s="89"/>
    </row>
    <row r="2280" spans="2:19" ht="15" customHeight="1" x14ac:dyDescent="0.2">
      <c r="B2280" s="143"/>
      <c r="C2280" s="100" t="str">
        <f>IFERROR(IF(VLOOKUP(B2280,'Job Openings'!$B$5:$I$1005,2,FALSE)=0,"",VLOOKUP(B2280,'Job Openings'!$B$5:$I$1005,2,FALSE)),"")</f>
        <v/>
      </c>
      <c r="D2280" s="100" t="str">
        <f>IFERROR(IF(VLOOKUP(B2280,'Job Openings'!$B$5:$I$1005,3,FALSE)=0,"",VLOOKUP(B2280,'Job Openings'!$B$5:$I$1005,3,FALSE)),"")</f>
        <v/>
      </c>
      <c r="E2280" s="100" t="str">
        <f>IFERROR(IF(VLOOKUP(B2280,'Job Openings'!$B$5:$I$1005,5,FALSE)=0,"",VLOOKUP(B2280,'Job Openings'!$B$5:$I$1005,5,FALSE)),"")</f>
        <v/>
      </c>
      <c r="F2280" s="53"/>
      <c r="G2280" s="53"/>
      <c r="H2280" s="54"/>
      <c r="I2280" s="53"/>
      <c r="J2280" s="53"/>
      <c r="K2280" s="53"/>
      <c r="L2280" s="53"/>
      <c r="M2280" s="53"/>
      <c r="N2280" s="144"/>
      <c r="O2280" s="141"/>
      <c r="P2280" s="53"/>
      <c r="Q2280" s="53"/>
      <c r="R2280" s="53"/>
      <c r="S2280" s="89"/>
    </row>
    <row r="2281" spans="2:19" ht="15" customHeight="1" x14ac:dyDescent="0.2">
      <c r="B2281" s="143"/>
      <c r="C2281" s="100" t="str">
        <f>IFERROR(IF(VLOOKUP(B2281,'Job Openings'!$B$5:$I$1005,2,FALSE)=0,"",VLOOKUP(B2281,'Job Openings'!$B$5:$I$1005,2,FALSE)),"")</f>
        <v/>
      </c>
      <c r="D2281" s="100" t="str">
        <f>IFERROR(IF(VLOOKUP(B2281,'Job Openings'!$B$5:$I$1005,3,FALSE)=0,"",VLOOKUP(B2281,'Job Openings'!$B$5:$I$1005,3,FALSE)),"")</f>
        <v/>
      </c>
      <c r="E2281" s="100" t="str">
        <f>IFERROR(IF(VLOOKUP(B2281,'Job Openings'!$B$5:$I$1005,5,FALSE)=0,"",VLOOKUP(B2281,'Job Openings'!$B$5:$I$1005,5,FALSE)),"")</f>
        <v/>
      </c>
      <c r="F2281" s="53"/>
      <c r="G2281" s="53"/>
      <c r="H2281" s="54"/>
      <c r="I2281" s="53"/>
      <c r="J2281" s="53"/>
      <c r="K2281" s="53"/>
      <c r="L2281" s="53"/>
      <c r="M2281" s="53"/>
      <c r="N2281" s="144"/>
      <c r="O2281" s="141"/>
      <c r="P2281" s="53"/>
      <c r="Q2281" s="53"/>
      <c r="R2281" s="53"/>
      <c r="S2281" s="89"/>
    </row>
    <row r="2282" spans="2:19" ht="15" customHeight="1" x14ac:dyDescent="0.2">
      <c r="B2282" s="143"/>
      <c r="C2282" s="100" t="str">
        <f>IFERROR(IF(VLOOKUP(B2282,'Job Openings'!$B$5:$I$1005,2,FALSE)=0,"",VLOOKUP(B2282,'Job Openings'!$B$5:$I$1005,2,FALSE)),"")</f>
        <v/>
      </c>
      <c r="D2282" s="100" t="str">
        <f>IFERROR(IF(VLOOKUP(B2282,'Job Openings'!$B$5:$I$1005,3,FALSE)=0,"",VLOOKUP(B2282,'Job Openings'!$B$5:$I$1005,3,FALSE)),"")</f>
        <v/>
      </c>
      <c r="E2282" s="100" t="str">
        <f>IFERROR(IF(VLOOKUP(B2282,'Job Openings'!$B$5:$I$1005,5,FALSE)=0,"",VLOOKUP(B2282,'Job Openings'!$B$5:$I$1005,5,FALSE)),"")</f>
        <v/>
      </c>
      <c r="F2282" s="53"/>
      <c r="G2282" s="53"/>
      <c r="H2282" s="54"/>
      <c r="I2282" s="53"/>
      <c r="J2282" s="53"/>
      <c r="K2282" s="53"/>
      <c r="L2282" s="53"/>
      <c r="M2282" s="53"/>
      <c r="N2282" s="144"/>
      <c r="O2282" s="141"/>
      <c r="P2282" s="53"/>
      <c r="Q2282" s="53"/>
      <c r="R2282" s="53"/>
      <c r="S2282" s="89"/>
    </row>
    <row r="2283" spans="2:19" ht="15" customHeight="1" x14ac:dyDescent="0.2">
      <c r="B2283" s="143"/>
      <c r="C2283" s="100" t="str">
        <f>IFERROR(IF(VLOOKUP(B2283,'Job Openings'!$B$5:$I$1005,2,FALSE)=0,"",VLOOKUP(B2283,'Job Openings'!$B$5:$I$1005,2,FALSE)),"")</f>
        <v/>
      </c>
      <c r="D2283" s="100" t="str">
        <f>IFERROR(IF(VLOOKUP(B2283,'Job Openings'!$B$5:$I$1005,3,FALSE)=0,"",VLOOKUP(B2283,'Job Openings'!$B$5:$I$1005,3,FALSE)),"")</f>
        <v/>
      </c>
      <c r="E2283" s="100" t="str">
        <f>IFERROR(IF(VLOOKUP(B2283,'Job Openings'!$B$5:$I$1005,5,FALSE)=0,"",VLOOKUP(B2283,'Job Openings'!$B$5:$I$1005,5,FALSE)),"")</f>
        <v/>
      </c>
      <c r="F2283" s="53"/>
      <c r="G2283" s="53"/>
      <c r="H2283" s="54"/>
      <c r="I2283" s="53"/>
      <c r="J2283" s="53"/>
      <c r="K2283" s="53"/>
      <c r="L2283" s="53"/>
      <c r="M2283" s="53"/>
      <c r="N2283" s="144"/>
      <c r="O2283" s="141"/>
      <c r="P2283" s="53"/>
      <c r="Q2283" s="53"/>
      <c r="R2283" s="53"/>
      <c r="S2283" s="89"/>
    </row>
    <row r="2284" spans="2:19" ht="15" customHeight="1" x14ac:dyDescent="0.2">
      <c r="B2284" s="143"/>
      <c r="C2284" s="100" t="str">
        <f>IFERROR(IF(VLOOKUP(B2284,'Job Openings'!$B$5:$I$1005,2,FALSE)=0,"",VLOOKUP(B2284,'Job Openings'!$B$5:$I$1005,2,FALSE)),"")</f>
        <v/>
      </c>
      <c r="D2284" s="100" t="str">
        <f>IFERROR(IF(VLOOKUP(B2284,'Job Openings'!$B$5:$I$1005,3,FALSE)=0,"",VLOOKUP(B2284,'Job Openings'!$B$5:$I$1005,3,FALSE)),"")</f>
        <v/>
      </c>
      <c r="E2284" s="100" t="str">
        <f>IFERROR(IF(VLOOKUP(B2284,'Job Openings'!$B$5:$I$1005,5,FALSE)=0,"",VLOOKUP(B2284,'Job Openings'!$B$5:$I$1005,5,FALSE)),"")</f>
        <v/>
      </c>
      <c r="F2284" s="53"/>
      <c r="G2284" s="53"/>
      <c r="H2284" s="54"/>
      <c r="I2284" s="53"/>
      <c r="J2284" s="53"/>
      <c r="K2284" s="53"/>
      <c r="L2284" s="53"/>
      <c r="M2284" s="53"/>
      <c r="N2284" s="144"/>
      <c r="O2284" s="141"/>
      <c r="P2284" s="53"/>
      <c r="Q2284" s="53"/>
      <c r="R2284" s="53"/>
      <c r="S2284" s="89"/>
    </row>
    <row r="2285" spans="2:19" ht="15" customHeight="1" x14ac:dyDescent="0.2">
      <c r="B2285" s="143"/>
      <c r="C2285" s="100" t="str">
        <f>IFERROR(IF(VLOOKUP(B2285,'Job Openings'!$B$5:$I$1005,2,FALSE)=0,"",VLOOKUP(B2285,'Job Openings'!$B$5:$I$1005,2,FALSE)),"")</f>
        <v/>
      </c>
      <c r="D2285" s="100" t="str">
        <f>IFERROR(IF(VLOOKUP(B2285,'Job Openings'!$B$5:$I$1005,3,FALSE)=0,"",VLOOKUP(B2285,'Job Openings'!$B$5:$I$1005,3,FALSE)),"")</f>
        <v/>
      </c>
      <c r="E2285" s="100" t="str">
        <f>IFERROR(IF(VLOOKUP(B2285,'Job Openings'!$B$5:$I$1005,5,FALSE)=0,"",VLOOKUP(B2285,'Job Openings'!$B$5:$I$1005,5,FALSE)),"")</f>
        <v/>
      </c>
      <c r="F2285" s="53"/>
      <c r="G2285" s="53"/>
      <c r="H2285" s="54"/>
      <c r="I2285" s="53"/>
      <c r="J2285" s="53"/>
      <c r="K2285" s="53"/>
      <c r="L2285" s="53"/>
      <c r="M2285" s="53"/>
      <c r="N2285" s="144"/>
      <c r="O2285" s="141"/>
      <c r="P2285" s="53"/>
      <c r="Q2285" s="53"/>
      <c r="R2285" s="53"/>
      <c r="S2285" s="89"/>
    </row>
    <row r="2286" spans="2:19" ht="15" customHeight="1" x14ac:dyDescent="0.2">
      <c r="B2286" s="143"/>
      <c r="C2286" s="100" t="str">
        <f>IFERROR(IF(VLOOKUP(B2286,'Job Openings'!$B$5:$I$1005,2,FALSE)=0,"",VLOOKUP(B2286,'Job Openings'!$B$5:$I$1005,2,FALSE)),"")</f>
        <v/>
      </c>
      <c r="D2286" s="100" t="str">
        <f>IFERROR(IF(VLOOKUP(B2286,'Job Openings'!$B$5:$I$1005,3,FALSE)=0,"",VLOOKUP(B2286,'Job Openings'!$B$5:$I$1005,3,FALSE)),"")</f>
        <v/>
      </c>
      <c r="E2286" s="100" t="str">
        <f>IFERROR(IF(VLOOKUP(B2286,'Job Openings'!$B$5:$I$1005,5,FALSE)=0,"",VLOOKUP(B2286,'Job Openings'!$B$5:$I$1005,5,FALSE)),"")</f>
        <v/>
      </c>
      <c r="F2286" s="53"/>
      <c r="G2286" s="53"/>
      <c r="H2286" s="54"/>
      <c r="I2286" s="53"/>
      <c r="J2286" s="53"/>
      <c r="K2286" s="53"/>
      <c r="L2286" s="53"/>
      <c r="M2286" s="53"/>
      <c r="N2286" s="144"/>
      <c r="O2286" s="141"/>
      <c r="P2286" s="53"/>
      <c r="Q2286" s="53"/>
      <c r="R2286" s="53"/>
      <c r="S2286" s="89"/>
    </row>
    <row r="2287" spans="2:19" ht="15" customHeight="1" x14ac:dyDescent="0.2">
      <c r="B2287" s="143"/>
      <c r="C2287" s="100" t="str">
        <f>IFERROR(IF(VLOOKUP(B2287,'Job Openings'!$B$5:$I$1005,2,FALSE)=0,"",VLOOKUP(B2287,'Job Openings'!$B$5:$I$1005,2,FALSE)),"")</f>
        <v/>
      </c>
      <c r="D2287" s="100" t="str">
        <f>IFERROR(IF(VLOOKUP(B2287,'Job Openings'!$B$5:$I$1005,3,FALSE)=0,"",VLOOKUP(B2287,'Job Openings'!$B$5:$I$1005,3,FALSE)),"")</f>
        <v/>
      </c>
      <c r="E2287" s="100" t="str">
        <f>IFERROR(IF(VLOOKUP(B2287,'Job Openings'!$B$5:$I$1005,5,FALSE)=0,"",VLOOKUP(B2287,'Job Openings'!$B$5:$I$1005,5,FALSE)),"")</f>
        <v/>
      </c>
      <c r="F2287" s="53"/>
      <c r="G2287" s="53"/>
      <c r="H2287" s="54"/>
      <c r="I2287" s="53"/>
      <c r="J2287" s="53"/>
      <c r="K2287" s="53"/>
      <c r="L2287" s="53"/>
      <c r="M2287" s="53"/>
      <c r="N2287" s="144"/>
      <c r="O2287" s="141"/>
      <c r="P2287" s="53"/>
      <c r="Q2287" s="53"/>
      <c r="R2287" s="53"/>
      <c r="S2287" s="89"/>
    </row>
    <row r="2288" spans="2:19" ht="15" customHeight="1" x14ac:dyDescent="0.2">
      <c r="B2288" s="143"/>
      <c r="C2288" s="100" t="str">
        <f>IFERROR(IF(VLOOKUP(B2288,'Job Openings'!$B$5:$I$1005,2,FALSE)=0,"",VLOOKUP(B2288,'Job Openings'!$B$5:$I$1005,2,FALSE)),"")</f>
        <v/>
      </c>
      <c r="D2288" s="100" t="str">
        <f>IFERROR(IF(VLOOKUP(B2288,'Job Openings'!$B$5:$I$1005,3,FALSE)=0,"",VLOOKUP(B2288,'Job Openings'!$B$5:$I$1005,3,FALSE)),"")</f>
        <v/>
      </c>
      <c r="E2288" s="100" t="str">
        <f>IFERROR(IF(VLOOKUP(B2288,'Job Openings'!$B$5:$I$1005,5,FALSE)=0,"",VLOOKUP(B2288,'Job Openings'!$B$5:$I$1005,5,FALSE)),"")</f>
        <v/>
      </c>
      <c r="F2288" s="53"/>
      <c r="G2288" s="53"/>
      <c r="H2288" s="54"/>
      <c r="I2288" s="53"/>
      <c r="J2288" s="53"/>
      <c r="K2288" s="53"/>
      <c r="L2288" s="53"/>
      <c r="M2288" s="53"/>
      <c r="N2288" s="144"/>
      <c r="O2288" s="141"/>
      <c r="P2288" s="53"/>
      <c r="Q2288" s="53"/>
      <c r="R2288" s="53"/>
      <c r="S2288" s="89"/>
    </row>
    <row r="2289" spans="2:19" ht="15" customHeight="1" x14ac:dyDescent="0.2">
      <c r="B2289" s="143"/>
      <c r="C2289" s="100" t="str">
        <f>IFERROR(IF(VLOOKUP(B2289,'Job Openings'!$B$5:$I$1005,2,FALSE)=0,"",VLOOKUP(B2289,'Job Openings'!$B$5:$I$1005,2,FALSE)),"")</f>
        <v/>
      </c>
      <c r="D2289" s="100" t="str">
        <f>IFERROR(IF(VLOOKUP(B2289,'Job Openings'!$B$5:$I$1005,3,FALSE)=0,"",VLOOKUP(B2289,'Job Openings'!$B$5:$I$1005,3,FALSE)),"")</f>
        <v/>
      </c>
      <c r="E2289" s="100" t="str">
        <f>IFERROR(IF(VLOOKUP(B2289,'Job Openings'!$B$5:$I$1005,5,FALSE)=0,"",VLOOKUP(B2289,'Job Openings'!$B$5:$I$1005,5,FALSE)),"")</f>
        <v/>
      </c>
      <c r="F2289" s="53"/>
      <c r="G2289" s="53"/>
      <c r="H2289" s="54"/>
      <c r="I2289" s="53"/>
      <c r="J2289" s="53"/>
      <c r="K2289" s="53"/>
      <c r="L2289" s="53"/>
      <c r="M2289" s="53"/>
      <c r="N2289" s="144"/>
      <c r="O2289" s="141"/>
      <c r="P2289" s="53"/>
      <c r="Q2289" s="53"/>
      <c r="R2289" s="53"/>
      <c r="S2289" s="89"/>
    </row>
    <row r="2290" spans="2:19" ht="15" customHeight="1" x14ac:dyDescent="0.2">
      <c r="B2290" s="143"/>
      <c r="C2290" s="100" t="str">
        <f>IFERROR(IF(VLOOKUP(B2290,'Job Openings'!$B$5:$I$1005,2,FALSE)=0,"",VLOOKUP(B2290,'Job Openings'!$B$5:$I$1005,2,FALSE)),"")</f>
        <v/>
      </c>
      <c r="D2290" s="100" t="str">
        <f>IFERROR(IF(VLOOKUP(B2290,'Job Openings'!$B$5:$I$1005,3,FALSE)=0,"",VLOOKUP(B2290,'Job Openings'!$B$5:$I$1005,3,FALSE)),"")</f>
        <v/>
      </c>
      <c r="E2290" s="100" t="str">
        <f>IFERROR(IF(VLOOKUP(B2290,'Job Openings'!$B$5:$I$1005,5,FALSE)=0,"",VLOOKUP(B2290,'Job Openings'!$B$5:$I$1005,5,FALSE)),"")</f>
        <v/>
      </c>
      <c r="F2290" s="53"/>
      <c r="G2290" s="53"/>
      <c r="H2290" s="54"/>
      <c r="I2290" s="53"/>
      <c r="J2290" s="53"/>
      <c r="K2290" s="53"/>
      <c r="L2290" s="53"/>
      <c r="M2290" s="53"/>
      <c r="N2290" s="144"/>
      <c r="O2290" s="141"/>
      <c r="P2290" s="53"/>
      <c r="Q2290" s="53"/>
      <c r="R2290" s="53"/>
      <c r="S2290" s="89"/>
    </row>
    <row r="2291" spans="2:19" ht="15" customHeight="1" x14ac:dyDescent="0.2">
      <c r="B2291" s="143"/>
      <c r="C2291" s="100" t="str">
        <f>IFERROR(IF(VLOOKUP(B2291,'Job Openings'!$B$5:$I$1005,2,FALSE)=0,"",VLOOKUP(B2291,'Job Openings'!$B$5:$I$1005,2,FALSE)),"")</f>
        <v/>
      </c>
      <c r="D2291" s="100" t="str">
        <f>IFERROR(IF(VLOOKUP(B2291,'Job Openings'!$B$5:$I$1005,3,FALSE)=0,"",VLOOKUP(B2291,'Job Openings'!$B$5:$I$1005,3,FALSE)),"")</f>
        <v/>
      </c>
      <c r="E2291" s="100" t="str">
        <f>IFERROR(IF(VLOOKUP(B2291,'Job Openings'!$B$5:$I$1005,5,FALSE)=0,"",VLOOKUP(B2291,'Job Openings'!$B$5:$I$1005,5,FALSE)),"")</f>
        <v/>
      </c>
      <c r="F2291" s="53"/>
      <c r="G2291" s="53"/>
      <c r="H2291" s="54"/>
      <c r="I2291" s="53"/>
      <c r="J2291" s="53"/>
      <c r="K2291" s="53"/>
      <c r="L2291" s="53"/>
      <c r="M2291" s="53"/>
      <c r="N2291" s="144"/>
      <c r="O2291" s="141"/>
      <c r="P2291" s="53"/>
      <c r="Q2291" s="53"/>
      <c r="R2291" s="53"/>
      <c r="S2291" s="89"/>
    </row>
    <row r="2292" spans="2:19" ht="15" customHeight="1" x14ac:dyDescent="0.2">
      <c r="B2292" s="143"/>
      <c r="C2292" s="100" t="str">
        <f>IFERROR(IF(VLOOKUP(B2292,'Job Openings'!$B$5:$I$1005,2,FALSE)=0,"",VLOOKUP(B2292,'Job Openings'!$B$5:$I$1005,2,FALSE)),"")</f>
        <v/>
      </c>
      <c r="D2292" s="100" t="str">
        <f>IFERROR(IF(VLOOKUP(B2292,'Job Openings'!$B$5:$I$1005,3,FALSE)=0,"",VLOOKUP(B2292,'Job Openings'!$B$5:$I$1005,3,FALSE)),"")</f>
        <v/>
      </c>
      <c r="E2292" s="100" t="str">
        <f>IFERROR(IF(VLOOKUP(B2292,'Job Openings'!$B$5:$I$1005,5,FALSE)=0,"",VLOOKUP(B2292,'Job Openings'!$B$5:$I$1005,5,FALSE)),"")</f>
        <v/>
      </c>
      <c r="F2292" s="53"/>
      <c r="G2292" s="53"/>
      <c r="H2292" s="54"/>
      <c r="I2292" s="53"/>
      <c r="J2292" s="53"/>
      <c r="K2292" s="53"/>
      <c r="L2292" s="53"/>
      <c r="M2292" s="53"/>
      <c r="N2292" s="144"/>
      <c r="O2292" s="141"/>
      <c r="P2292" s="53"/>
      <c r="Q2292" s="53"/>
      <c r="R2292" s="53"/>
      <c r="S2292" s="89"/>
    </row>
    <row r="2293" spans="2:19" ht="15" customHeight="1" x14ac:dyDescent="0.2">
      <c r="B2293" s="143"/>
      <c r="C2293" s="100" t="str">
        <f>IFERROR(IF(VLOOKUP(B2293,'Job Openings'!$B$5:$I$1005,2,FALSE)=0,"",VLOOKUP(B2293,'Job Openings'!$B$5:$I$1005,2,FALSE)),"")</f>
        <v/>
      </c>
      <c r="D2293" s="100" t="str">
        <f>IFERROR(IF(VLOOKUP(B2293,'Job Openings'!$B$5:$I$1005,3,FALSE)=0,"",VLOOKUP(B2293,'Job Openings'!$B$5:$I$1005,3,FALSE)),"")</f>
        <v/>
      </c>
      <c r="E2293" s="100" t="str">
        <f>IFERROR(IF(VLOOKUP(B2293,'Job Openings'!$B$5:$I$1005,5,FALSE)=0,"",VLOOKUP(B2293,'Job Openings'!$B$5:$I$1005,5,FALSE)),"")</f>
        <v/>
      </c>
      <c r="F2293" s="53"/>
      <c r="G2293" s="53"/>
      <c r="H2293" s="54"/>
      <c r="I2293" s="53"/>
      <c r="J2293" s="53"/>
      <c r="K2293" s="53"/>
      <c r="L2293" s="53"/>
      <c r="M2293" s="53"/>
      <c r="N2293" s="144"/>
      <c r="O2293" s="141"/>
      <c r="P2293" s="53"/>
      <c r="Q2293" s="53"/>
      <c r="R2293" s="53"/>
      <c r="S2293" s="89"/>
    </row>
    <row r="2294" spans="2:19" ht="15" customHeight="1" x14ac:dyDescent="0.2">
      <c r="B2294" s="143"/>
      <c r="C2294" s="100" t="str">
        <f>IFERROR(IF(VLOOKUP(B2294,'Job Openings'!$B$5:$I$1005,2,FALSE)=0,"",VLOOKUP(B2294,'Job Openings'!$B$5:$I$1005,2,FALSE)),"")</f>
        <v/>
      </c>
      <c r="D2294" s="100" t="str">
        <f>IFERROR(IF(VLOOKUP(B2294,'Job Openings'!$B$5:$I$1005,3,FALSE)=0,"",VLOOKUP(B2294,'Job Openings'!$B$5:$I$1005,3,FALSE)),"")</f>
        <v/>
      </c>
      <c r="E2294" s="100" t="str">
        <f>IFERROR(IF(VLOOKUP(B2294,'Job Openings'!$B$5:$I$1005,5,FALSE)=0,"",VLOOKUP(B2294,'Job Openings'!$B$5:$I$1005,5,FALSE)),"")</f>
        <v/>
      </c>
      <c r="F2294" s="53"/>
      <c r="G2294" s="53"/>
      <c r="H2294" s="54"/>
      <c r="I2294" s="53"/>
      <c r="J2294" s="53"/>
      <c r="K2294" s="53"/>
      <c r="L2294" s="53"/>
      <c r="M2294" s="53"/>
      <c r="N2294" s="144"/>
      <c r="O2294" s="141"/>
      <c r="P2294" s="53"/>
      <c r="Q2294" s="53"/>
      <c r="R2294" s="53"/>
      <c r="S2294" s="89"/>
    </row>
    <row r="2295" spans="2:19" ht="15" customHeight="1" x14ac:dyDescent="0.2">
      <c r="B2295" s="143"/>
      <c r="C2295" s="100" t="str">
        <f>IFERROR(IF(VLOOKUP(B2295,'Job Openings'!$B$5:$I$1005,2,FALSE)=0,"",VLOOKUP(B2295,'Job Openings'!$B$5:$I$1005,2,FALSE)),"")</f>
        <v/>
      </c>
      <c r="D2295" s="100" t="str">
        <f>IFERROR(IF(VLOOKUP(B2295,'Job Openings'!$B$5:$I$1005,3,FALSE)=0,"",VLOOKUP(B2295,'Job Openings'!$B$5:$I$1005,3,FALSE)),"")</f>
        <v/>
      </c>
      <c r="E2295" s="100" t="str">
        <f>IFERROR(IF(VLOOKUP(B2295,'Job Openings'!$B$5:$I$1005,5,FALSE)=0,"",VLOOKUP(B2295,'Job Openings'!$B$5:$I$1005,5,FALSE)),"")</f>
        <v/>
      </c>
      <c r="F2295" s="53"/>
      <c r="G2295" s="53"/>
      <c r="H2295" s="54"/>
      <c r="I2295" s="53"/>
      <c r="J2295" s="53"/>
      <c r="K2295" s="53"/>
      <c r="L2295" s="53"/>
      <c r="M2295" s="53"/>
      <c r="N2295" s="144"/>
      <c r="O2295" s="141"/>
      <c r="P2295" s="53"/>
      <c r="Q2295" s="53"/>
      <c r="R2295" s="53"/>
      <c r="S2295" s="89"/>
    </row>
    <row r="2296" spans="2:19" ht="15" customHeight="1" x14ac:dyDescent="0.2">
      <c r="B2296" s="143"/>
      <c r="C2296" s="100" t="str">
        <f>IFERROR(IF(VLOOKUP(B2296,'Job Openings'!$B$5:$I$1005,2,FALSE)=0,"",VLOOKUP(B2296,'Job Openings'!$B$5:$I$1005,2,FALSE)),"")</f>
        <v/>
      </c>
      <c r="D2296" s="100" t="str">
        <f>IFERROR(IF(VLOOKUP(B2296,'Job Openings'!$B$5:$I$1005,3,FALSE)=0,"",VLOOKUP(B2296,'Job Openings'!$B$5:$I$1005,3,FALSE)),"")</f>
        <v/>
      </c>
      <c r="E2296" s="100" t="str">
        <f>IFERROR(IF(VLOOKUP(B2296,'Job Openings'!$B$5:$I$1005,5,FALSE)=0,"",VLOOKUP(B2296,'Job Openings'!$B$5:$I$1005,5,FALSE)),"")</f>
        <v/>
      </c>
      <c r="F2296" s="53"/>
      <c r="G2296" s="53"/>
      <c r="H2296" s="54"/>
      <c r="I2296" s="53"/>
      <c r="J2296" s="53"/>
      <c r="K2296" s="53"/>
      <c r="L2296" s="53"/>
      <c r="M2296" s="53"/>
      <c r="N2296" s="144"/>
      <c r="O2296" s="141"/>
      <c r="P2296" s="53"/>
      <c r="Q2296" s="53"/>
      <c r="R2296" s="53"/>
      <c r="S2296" s="89"/>
    </row>
    <row r="2297" spans="2:19" ht="15" customHeight="1" x14ac:dyDescent="0.2">
      <c r="B2297" s="143"/>
      <c r="C2297" s="100" t="str">
        <f>IFERROR(IF(VLOOKUP(B2297,'Job Openings'!$B$5:$I$1005,2,FALSE)=0,"",VLOOKUP(B2297,'Job Openings'!$B$5:$I$1005,2,FALSE)),"")</f>
        <v/>
      </c>
      <c r="D2297" s="100" t="str">
        <f>IFERROR(IF(VLOOKUP(B2297,'Job Openings'!$B$5:$I$1005,3,FALSE)=0,"",VLOOKUP(B2297,'Job Openings'!$B$5:$I$1005,3,FALSE)),"")</f>
        <v/>
      </c>
      <c r="E2297" s="100" t="str">
        <f>IFERROR(IF(VLOOKUP(B2297,'Job Openings'!$B$5:$I$1005,5,FALSE)=0,"",VLOOKUP(B2297,'Job Openings'!$B$5:$I$1005,5,FALSE)),"")</f>
        <v/>
      </c>
      <c r="F2297" s="53"/>
      <c r="G2297" s="53"/>
      <c r="H2297" s="54"/>
      <c r="I2297" s="53"/>
      <c r="J2297" s="53"/>
      <c r="K2297" s="53"/>
      <c r="L2297" s="53"/>
      <c r="M2297" s="53"/>
      <c r="N2297" s="144"/>
      <c r="O2297" s="141"/>
      <c r="P2297" s="53"/>
      <c r="Q2297" s="53"/>
      <c r="R2297" s="53"/>
      <c r="S2297" s="89"/>
    </row>
    <row r="2298" spans="2:19" ht="15" customHeight="1" x14ac:dyDescent="0.2">
      <c r="B2298" s="143"/>
      <c r="C2298" s="100" t="str">
        <f>IFERROR(IF(VLOOKUP(B2298,'Job Openings'!$B$5:$I$1005,2,FALSE)=0,"",VLOOKUP(B2298,'Job Openings'!$B$5:$I$1005,2,FALSE)),"")</f>
        <v/>
      </c>
      <c r="D2298" s="100" t="str">
        <f>IFERROR(IF(VLOOKUP(B2298,'Job Openings'!$B$5:$I$1005,3,FALSE)=0,"",VLOOKUP(B2298,'Job Openings'!$B$5:$I$1005,3,FALSE)),"")</f>
        <v/>
      </c>
      <c r="E2298" s="100" t="str">
        <f>IFERROR(IF(VLOOKUP(B2298,'Job Openings'!$B$5:$I$1005,5,FALSE)=0,"",VLOOKUP(B2298,'Job Openings'!$B$5:$I$1005,5,FALSE)),"")</f>
        <v/>
      </c>
      <c r="F2298" s="53"/>
      <c r="G2298" s="53"/>
      <c r="H2298" s="54"/>
      <c r="I2298" s="53"/>
      <c r="J2298" s="53"/>
      <c r="K2298" s="53"/>
      <c r="L2298" s="53"/>
      <c r="M2298" s="53"/>
      <c r="N2298" s="144"/>
      <c r="O2298" s="141"/>
      <c r="P2298" s="53"/>
      <c r="Q2298" s="53"/>
      <c r="R2298" s="53"/>
      <c r="S2298" s="89"/>
    </row>
    <row r="2299" spans="2:19" ht="15" customHeight="1" x14ac:dyDescent="0.2">
      <c r="B2299" s="143"/>
      <c r="C2299" s="100" t="str">
        <f>IFERROR(IF(VLOOKUP(B2299,'Job Openings'!$B$5:$I$1005,2,FALSE)=0,"",VLOOKUP(B2299,'Job Openings'!$B$5:$I$1005,2,FALSE)),"")</f>
        <v/>
      </c>
      <c r="D2299" s="100" t="str">
        <f>IFERROR(IF(VLOOKUP(B2299,'Job Openings'!$B$5:$I$1005,3,FALSE)=0,"",VLOOKUP(B2299,'Job Openings'!$B$5:$I$1005,3,FALSE)),"")</f>
        <v/>
      </c>
      <c r="E2299" s="100" t="str">
        <f>IFERROR(IF(VLOOKUP(B2299,'Job Openings'!$B$5:$I$1005,5,FALSE)=0,"",VLOOKUP(B2299,'Job Openings'!$B$5:$I$1005,5,FALSE)),"")</f>
        <v/>
      </c>
      <c r="F2299" s="53"/>
      <c r="G2299" s="53"/>
      <c r="H2299" s="54"/>
      <c r="I2299" s="53"/>
      <c r="J2299" s="53"/>
      <c r="K2299" s="53"/>
      <c r="L2299" s="53"/>
      <c r="M2299" s="53"/>
      <c r="N2299" s="144"/>
      <c r="O2299" s="141"/>
      <c r="P2299" s="53"/>
      <c r="Q2299" s="53"/>
      <c r="R2299" s="53"/>
      <c r="S2299" s="89"/>
    </row>
    <row r="2300" spans="2:19" ht="15" customHeight="1" x14ac:dyDescent="0.2">
      <c r="B2300" s="143"/>
      <c r="C2300" s="100" t="str">
        <f>IFERROR(IF(VLOOKUP(B2300,'Job Openings'!$B$5:$I$1005,2,FALSE)=0,"",VLOOKUP(B2300,'Job Openings'!$B$5:$I$1005,2,FALSE)),"")</f>
        <v/>
      </c>
      <c r="D2300" s="100" t="str">
        <f>IFERROR(IF(VLOOKUP(B2300,'Job Openings'!$B$5:$I$1005,3,FALSE)=0,"",VLOOKUP(B2300,'Job Openings'!$B$5:$I$1005,3,FALSE)),"")</f>
        <v/>
      </c>
      <c r="E2300" s="100" t="str">
        <f>IFERROR(IF(VLOOKUP(B2300,'Job Openings'!$B$5:$I$1005,5,FALSE)=0,"",VLOOKUP(B2300,'Job Openings'!$B$5:$I$1005,5,FALSE)),"")</f>
        <v/>
      </c>
      <c r="F2300" s="53"/>
      <c r="G2300" s="53"/>
      <c r="H2300" s="54"/>
      <c r="I2300" s="53"/>
      <c r="J2300" s="53"/>
      <c r="K2300" s="53"/>
      <c r="L2300" s="53"/>
      <c r="M2300" s="53"/>
      <c r="N2300" s="144"/>
      <c r="O2300" s="141"/>
      <c r="P2300" s="53"/>
      <c r="Q2300" s="53"/>
      <c r="R2300" s="53"/>
      <c r="S2300" s="89"/>
    </row>
    <row r="2301" spans="2:19" ht="15" customHeight="1" x14ac:dyDescent="0.2">
      <c r="B2301" s="143"/>
      <c r="C2301" s="100" t="str">
        <f>IFERROR(IF(VLOOKUP(B2301,'Job Openings'!$B$5:$I$1005,2,FALSE)=0,"",VLOOKUP(B2301,'Job Openings'!$B$5:$I$1005,2,FALSE)),"")</f>
        <v/>
      </c>
      <c r="D2301" s="100" t="str">
        <f>IFERROR(IF(VLOOKUP(B2301,'Job Openings'!$B$5:$I$1005,3,FALSE)=0,"",VLOOKUP(B2301,'Job Openings'!$B$5:$I$1005,3,FALSE)),"")</f>
        <v/>
      </c>
      <c r="E2301" s="100" t="str">
        <f>IFERROR(IF(VLOOKUP(B2301,'Job Openings'!$B$5:$I$1005,5,FALSE)=0,"",VLOOKUP(B2301,'Job Openings'!$B$5:$I$1005,5,FALSE)),"")</f>
        <v/>
      </c>
      <c r="F2301" s="53"/>
      <c r="G2301" s="53"/>
      <c r="H2301" s="54"/>
      <c r="I2301" s="53"/>
      <c r="J2301" s="53"/>
      <c r="K2301" s="53"/>
      <c r="L2301" s="53"/>
      <c r="M2301" s="53"/>
      <c r="N2301" s="144"/>
      <c r="O2301" s="141"/>
      <c r="P2301" s="53"/>
      <c r="Q2301" s="53"/>
      <c r="R2301" s="53"/>
      <c r="S2301" s="89"/>
    </row>
    <row r="2302" spans="2:19" ht="15" customHeight="1" x14ac:dyDescent="0.2">
      <c r="B2302" s="143"/>
      <c r="C2302" s="100" t="str">
        <f>IFERROR(IF(VLOOKUP(B2302,'Job Openings'!$B$5:$I$1005,2,FALSE)=0,"",VLOOKUP(B2302,'Job Openings'!$B$5:$I$1005,2,FALSE)),"")</f>
        <v/>
      </c>
      <c r="D2302" s="100" t="str">
        <f>IFERROR(IF(VLOOKUP(B2302,'Job Openings'!$B$5:$I$1005,3,FALSE)=0,"",VLOOKUP(B2302,'Job Openings'!$B$5:$I$1005,3,FALSE)),"")</f>
        <v/>
      </c>
      <c r="E2302" s="100" t="str">
        <f>IFERROR(IF(VLOOKUP(B2302,'Job Openings'!$B$5:$I$1005,5,FALSE)=0,"",VLOOKUP(B2302,'Job Openings'!$B$5:$I$1005,5,FALSE)),"")</f>
        <v/>
      </c>
      <c r="F2302" s="53"/>
      <c r="G2302" s="53"/>
      <c r="H2302" s="54"/>
      <c r="I2302" s="53"/>
      <c r="J2302" s="53"/>
      <c r="K2302" s="53"/>
      <c r="L2302" s="53"/>
      <c r="M2302" s="53"/>
      <c r="N2302" s="144"/>
      <c r="O2302" s="141"/>
      <c r="P2302" s="53"/>
      <c r="Q2302" s="53"/>
      <c r="R2302" s="53"/>
      <c r="S2302" s="89"/>
    </row>
    <row r="2303" spans="2:19" ht="15" customHeight="1" x14ac:dyDescent="0.2">
      <c r="B2303" s="143"/>
      <c r="C2303" s="100" t="str">
        <f>IFERROR(IF(VLOOKUP(B2303,'Job Openings'!$B$5:$I$1005,2,FALSE)=0,"",VLOOKUP(B2303,'Job Openings'!$B$5:$I$1005,2,FALSE)),"")</f>
        <v/>
      </c>
      <c r="D2303" s="100" t="str">
        <f>IFERROR(IF(VLOOKUP(B2303,'Job Openings'!$B$5:$I$1005,3,FALSE)=0,"",VLOOKUP(B2303,'Job Openings'!$B$5:$I$1005,3,FALSE)),"")</f>
        <v/>
      </c>
      <c r="E2303" s="100" t="str">
        <f>IFERROR(IF(VLOOKUP(B2303,'Job Openings'!$B$5:$I$1005,5,FALSE)=0,"",VLOOKUP(B2303,'Job Openings'!$B$5:$I$1005,5,FALSE)),"")</f>
        <v/>
      </c>
      <c r="F2303" s="53"/>
      <c r="G2303" s="53"/>
      <c r="H2303" s="54"/>
      <c r="I2303" s="53"/>
      <c r="J2303" s="53"/>
      <c r="K2303" s="53"/>
      <c r="L2303" s="53"/>
      <c r="M2303" s="53"/>
      <c r="N2303" s="144"/>
      <c r="O2303" s="141"/>
      <c r="P2303" s="53"/>
      <c r="Q2303" s="53"/>
      <c r="R2303" s="53"/>
      <c r="S2303" s="89"/>
    </row>
    <row r="2304" spans="2:19" ht="15" customHeight="1" x14ac:dyDescent="0.2">
      <c r="B2304" s="143"/>
      <c r="C2304" s="100" t="str">
        <f>IFERROR(IF(VLOOKUP(B2304,'Job Openings'!$B$5:$I$1005,2,FALSE)=0,"",VLOOKUP(B2304,'Job Openings'!$B$5:$I$1005,2,FALSE)),"")</f>
        <v/>
      </c>
      <c r="D2304" s="100" t="str">
        <f>IFERROR(IF(VLOOKUP(B2304,'Job Openings'!$B$5:$I$1005,3,FALSE)=0,"",VLOOKUP(B2304,'Job Openings'!$B$5:$I$1005,3,FALSE)),"")</f>
        <v/>
      </c>
      <c r="E2304" s="100" t="str">
        <f>IFERROR(IF(VLOOKUP(B2304,'Job Openings'!$B$5:$I$1005,5,FALSE)=0,"",VLOOKUP(B2304,'Job Openings'!$B$5:$I$1005,5,FALSE)),"")</f>
        <v/>
      </c>
      <c r="F2304" s="53"/>
      <c r="G2304" s="53"/>
      <c r="H2304" s="54"/>
      <c r="I2304" s="53"/>
      <c r="J2304" s="53"/>
      <c r="K2304" s="53"/>
      <c r="L2304" s="53"/>
      <c r="M2304" s="53"/>
      <c r="N2304" s="144"/>
      <c r="O2304" s="141"/>
      <c r="P2304" s="53"/>
      <c r="Q2304" s="53"/>
      <c r="R2304" s="53"/>
      <c r="S2304" s="89"/>
    </row>
    <row r="2305" spans="2:19" ht="15" customHeight="1" x14ac:dyDescent="0.2">
      <c r="B2305" s="143"/>
      <c r="C2305" s="100" t="str">
        <f>IFERROR(IF(VLOOKUP(B2305,'Job Openings'!$B$5:$I$1005,2,FALSE)=0,"",VLOOKUP(B2305,'Job Openings'!$B$5:$I$1005,2,FALSE)),"")</f>
        <v/>
      </c>
      <c r="D2305" s="100" t="str">
        <f>IFERROR(IF(VLOOKUP(B2305,'Job Openings'!$B$5:$I$1005,3,FALSE)=0,"",VLOOKUP(B2305,'Job Openings'!$B$5:$I$1005,3,FALSE)),"")</f>
        <v/>
      </c>
      <c r="E2305" s="100" t="str">
        <f>IFERROR(IF(VLOOKUP(B2305,'Job Openings'!$B$5:$I$1005,5,FALSE)=0,"",VLOOKUP(B2305,'Job Openings'!$B$5:$I$1005,5,FALSE)),"")</f>
        <v/>
      </c>
      <c r="F2305" s="53"/>
      <c r="G2305" s="53"/>
      <c r="H2305" s="54"/>
      <c r="I2305" s="53"/>
      <c r="J2305" s="53"/>
      <c r="K2305" s="53"/>
      <c r="L2305" s="53"/>
      <c r="M2305" s="53"/>
      <c r="N2305" s="144"/>
      <c r="O2305" s="141"/>
      <c r="P2305" s="53"/>
      <c r="Q2305" s="53"/>
      <c r="R2305" s="53"/>
      <c r="S2305" s="89"/>
    </row>
    <row r="2306" spans="2:19" ht="15" customHeight="1" x14ac:dyDescent="0.2">
      <c r="B2306" s="143"/>
      <c r="C2306" s="100" t="str">
        <f>IFERROR(IF(VLOOKUP(B2306,'Job Openings'!$B$5:$I$1005,2,FALSE)=0,"",VLOOKUP(B2306,'Job Openings'!$B$5:$I$1005,2,FALSE)),"")</f>
        <v/>
      </c>
      <c r="D2306" s="100" t="str">
        <f>IFERROR(IF(VLOOKUP(B2306,'Job Openings'!$B$5:$I$1005,3,FALSE)=0,"",VLOOKUP(B2306,'Job Openings'!$B$5:$I$1005,3,FALSE)),"")</f>
        <v/>
      </c>
      <c r="E2306" s="100" t="str">
        <f>IFERROR(IF(VLOOKUP(B2306,'Job Openings'!$B$5:$I$1005,5,FALSE)=0,"",VLOOKUP(B2306,'Job Openings'!$B$5:$I$1005,5,FALSE)),"")</f>
        <v/>
      </c>
      <c r="F2306" s="53"/>
      <c r="G2306" s="53"/>
      <c r="H2306" s="54"/>
      <c r="I2306" s="53"/>
      <c r="J2306" s="53"/>
      <c r="K2306" s="53"/>
      <c r="L2306" s="53"/>
      <c r="M2306" s="53"/>
      <c r="N2306" s="144"/>
      <c r="O2306" s="141"/>
      <c r="P2306" s="53"/>
      <c r="Q2306" s="53"/>
      <c r="R2306" s="53"/>
      <c r="S2306" s="89"/>
    </row>
    <row r="2307" spans="2:19" ht="15" customHeight="1" x14ac:dyDescent="0.2">
      <c r="B2307" s="143"/>
      <c r="C2307" s="100" t="str">
        <f>IFERROR(IF(VLOOKUP(B2307,'Job Openings'!$B$5:$I$1005,2,FALSE)=0,"",VLOOKUP(B2307,'Job Openings'!$B$5:$I$1005,2,FALSE)),"")</f>
        <v/>
      </c>
      <c r="D2307" s="100" t="str">
        <f>IFERROR(IF(VLOOKUP(B2307,'Job Openings'!$B$5:$I$1005,3,FALSE)=0,"",VLOOKUP(B2307,'Job Openings'!$B$5:$I$1005,3,FALSE)),"")</f>
        <v/>
      </c>
      <c r="E2307" s="100" t="str">
        <f>IFERROR(IF(VLOOKUP(B2307,'Job Openings'!$B$5:$I$1005,5,FALSE)=0,"",VLOOKUP(B2307,'Job Openings'!$B$5:$I$1005,5,FALSE)),"")</f>
        <v/>
      </c>
      <c r="F2307" s="53"/>
      <c r="G2307" s="53"/>
      <c r="H2307" s="54"/>
      <c r="I2307" s="53"/>
      <c r="J2307" s="53"/>
      <c r="K2307" s="53"/>
      <c r="L2307" s="53"/>
      <c r="M2307" s="53"/>
      <c r="N2307" s="144"/>
      <c r="O2307" s="141"/>
      <c r="P2307" s="53"/>
      <c r="Q2307" s="53"/>
      <c r="R2307" s="53"/>
      <c r="S2307" s="89"/>
    </row>
    <row r="2308" spans="2:19" ht="15" customHeight="1" x14ac:dyDescent="0.2">
      <c r="B2308" s="143"/>
      <c r="C2308" s="100" t="str">
        <f>IFERROR(IF(VLOOKUP(B2308,'Job Openings'!$B$5:$I$1005,2,FALSE)=0,"",VLOOKUP(B2308,'Job Openings'!$B$5:$I$1005,2,FALSE)),"")</f>
        <v/>
      </c>
      <c r="D2308" s="100" t="str">
        <f>IFERROR(IF(VLOOKUP(B2308,'Job Openings'!$B$5:$I$1005,3,FALSE)=0,"",VLOOKUP(B2308,'Job Openings'!$B$5:$I$1005,3,FALSE)),"")</f>
        <v/>
      </c>
      <c r="E2308" s="100" t="str">
        <f>IFERROR(IF(VLOOKUP(B2308,'Job Openings'!$B$5:$I$1005,5,FALSE)=0,"",VLOOKUP(B2308,'Job Openings'!$B$5:$I$1005,5,FALSE)),"")</f>
        <v/>
      </c>
      <c r="F2308" s="53"/>
      <c r="G2308" s="53"/>
      <c r="H2308" s="54"/>
      <c r="I2308" s="53"/>
      <c r="J2308" s="53"/>
      <c r="K2308" s="53"/>
      <c r="L2308" s="53"/>
      <c r="M2308" s="53"/>
      <c r="N2308" s="144"/>
      <c r="O2308" s="141"/>
      <c r="P2308" s="53"/>
      <c r="Q2308" s="53"/>
      <c r="R2308" s="53"/>
      <c r="S2308" s="89"/>
    </row>
    <row r="2309" spans="2:19" ht="15" customHeight="1" x14ac:dyDescent="0.2">
      <c r="B2309" s="143"/>
      <c r="C2309" s="100" t="str">
        <f>IFERROR(IF(VLOOKUP(B2309,'Job Openings'!$B$5:$I$1005,2,FALSE)=0,"",VLOOKUP(B2309,'Job Openings'!$B$5:$I$1005,2,FALSE)),"")</f>
        <v/>
      </c>
      <c r="D2309" s="100" t="str">
        <f>IFERROR(IF(VLOOKUP(B2309,'Job Openings'!$B$5:$I$1005,3,FALSE)=0,"",VLOOKUP(B2309,'Job Openings'!$B$5:$I$1005,3,FALSE)),"")</f>
        <v/>
      </c>
      <c r="E2309" s="100" t="str">
        <f>IFERROR(IF(VLOOKUP(B2309,'Job Openings'!$B$5:$I$1005,5,FALSE)=0,"",VLOOKUP(B2309,'Job Openings'!$B$5:$I$1005,5,FALSE)),"")</f>
        <v/>
      </c>
      <c r="F2309" s="53"/>
      <c r="G2309" s="53"/>
      <c r="H2309" s="54"/>
      <c r="I2309" s="53"/>
      <c r="J2309" s="53"/>
      <c r="K2309" s="53"/>
      <c r="L2309" s="53"/>
      <c r="M2309" s="53"/>
      <c r="N2309" s="144"/>
      <c r="O2309" s="141"/>
      <c r="P2309" s="53"/>
      <c r="Q2309" s="53"/>
      <c r="R2309" s="53"/>
      <c r="S2309" s="89"/>
    </row>
    <row r="2310" spans="2:19" ht="15" customHeight="1" x14ac:dyDescent="0.2">
      <c r="B2310" s="143"/>
      <c r="C2310" s="100" t="str">
        <f>IFERROR(IF(VLOOKUP(B2310,'Job Openings'!$B$5:$I$1005,2,FALSE)=0,"",VLOOKUP(B2310,'Job Openings'!$B$5:$I$1005,2,FALSE)),"")</f>
        <v/>
      </c>
      <c r="D2310" s="100" t="str">
        <f>IFERROR(IF(VLOOKUP(B2310,'Job Openings'!$B$5:$I$1005,3,FALSE)=0,"",VLOOKUP(B2310,'Job Openings'!$B$5:$I$1005,3,FALSE)),"")</f>
        <v/>
      </c>
      <c r="E2310" s="100" t="str">
        <f>IFERROR(IF(VLOOKUP(B2310,'Job Openings'!$B$5:$I$1005,5,FALSE)=0,"",VLOOKUP(B2310,'Job Openings'!$B$5:$I$1005,5,FALSE)),"")</f>
        <v/>
      </c>
      <c r="F2310" s="53"/>
      <c r="G2310" s="53"/>
      <c r="H2310" s="54"/>
      <c r="I2310" s="53"/>
      <c r="J2310" s="53"/>
      <c r="K2310" s="53"/>
      <c r="L2310" s="53"/>
      <c r="M2310" s="53"/>
      <c r="N2310" s="144"/>
      <c r="O2310" s="141"/>
      <c r="P2310" s="53"/>
      <c r="Q2310" s="53"/>
      <c r="R2310" s="53"/>
      <c r="S2310" s="89"/>
    </row>
    <row r="2311" spans="2:19" ht="15" customHeight="1" x14ac:dyDescent="0.2">
      <c r="B2311" s="143"/>
      <c r="C2311" s="100" t="str">
        <f>IFERROR(IF(VLOOKUP(B2311,'Job Openings'!$B$5:$I$1005,2,FALSE)=0,"",VLOOKUP(B2311,'Job Openings'!$B$5:$I$1005,2,FALSE)),"")</f>
        <v/>
      </c>
      <c r="D2311" s="100" t="str">
        <f>IFERROR(IF(VLOOKUP(B2311,'Job Openings'!$B$5:$I$1005,3,FALSE)=0,"",VLOOKUP(B2311,'Job Openings'!$B$5:$I$1005,3,FALSE)),"")</f>
        <v/>
      </c>
      <c r="E2311" s="100" t="str">
        <f>IFERROR(IF(VLOOKUP(B2311,'Job Openings'!$B$5:$I$1005,5,FALSE)=0,"",VLOOKUP(B2311,'Job Openings'!$B$5:$I$1005,5,FALSE)),"")</f>
        <v/>
      </c>
      <c r="F2311" s="53"/>
      <c r="G2311" s="53"/>
      <c r="H2311" s="54"/>
      <c r="I2311" s="53"/>
      <c r="J2311" s="53"/>
      <c r="K2311" s="53"/>
      <c r="L2311" s="53"/>
      <c r="M2311" s="53"/>
      <c r="N2311" s="144"/>
      <c r="O2311" s="141"/>
      <c r="P2311" s="53"/>
      <c r="Q2311" s="53"/>
      <c r="R2311" s="53"/>
      <c r="S2311" s="89"/>
    </row>
    <row r="2312" spans="2:19" ht="15" customHeight="1" x14ac:dyDescent="0.2">
      <c r="B2312" s="143"/>
      <c r="C2312" s="100" t="str">
        <f>IFERROR(IF(VLOOKUP(B2312,'Job Openings'!$B$5:$I$1005,2,FALSE)=0,"",VLOOKUP(B2312,'Job Openings'!$B$5:$I$1005,2,FALSE)),"")</f>
        <v/>
      </c>
      <c r="D2312" s="100" t="str">
        <f>IFERROR(IF(VLOOKUP(B2312,'Job Openings'!$B$5:$I$1005,3,FALSE)=0,"",VLOOKUP(B2312,'Job Openings'!$B$5:$I$1005,3,FALSE)),"")</f>
        <v/>
      </c>
      <c r="E2312" s="100" t="str">
        <f>IFERROR(IF(VLOOKUP(B2312,'Job Openings'!$B$5:$I$1005,5,FALSE)=0,"",VLOOKUP(B2312,'Job Openings'!$B$5:$I$1005,5,FALSE)),"")</f>
        <v/>
      </c>
      <c r="F2312" s="53"/>
      <c r="G2312" s="53"/>
      <c r="H2312" s="54"/>
      <c r="I2312" s="53"/>
      <c r="J2312" s="53"/>
      <c r="K2312" s="53"/>
      <c r="L2312" s="53"/>
      <c r="M2312" s="53"/>
      <c r="N2312" s="144"/>
      <c r="O2312" s="141"/>
      <c r="P2312" s="53"/>
      <c r="Q2312" s="53"/>
      <c r="R2312" s="53"/>
      <c r="S2312" s="89"/>
    </row>
    <row r="2313" spans="2:19" ht="15" customHeight="1" x14ac:dyDescent="0.2">
      <c r="B2313" s="143"/>
      <c r="C2313" s="100" t="str">
        <f>IFERROR(IF(VLOOKUP(B2313,'Job Openings'!$B$5:$I$1005,2,FALSE)=0,"",VLOOKUP(B2313,'Job Openings'!$B$5:$I$1005,2,FALSE)),"")</f>
        <v/>
      </c>
      <c r="D2313" s="100" t="str">
        <f>IFERROR(IF(VLOOKUP(B2313,'Job Openings'!$B$5:$I$1005,3,FALSE)=0,"",VLOOKUP(B2313,'Job Openings'!$B$5:$I$1005,3,FALSE)),"")</f>
        <v/>
      </c>
      <c r="E2313" s="100" t="str">
        <f>IFERROR(IF(VLOOKUP(B2313,'Job Openings'!$B$5:$I$1005,5,FALSE)=0,"",VLOOKUP(B2313,'Job Openings'!$B$5:$I$1005,5,FALSE)),"")</f>
        <v/>
      </c>
      <c r="F2313" s="53"/>
      <c r="G2313" s="53"/>
      <c r="H2313" s="54"/>
      <c r="I2313" s="53"/>
      <c r="J2313" s="53"/>
      <c r="K2313" s="53"/>
      <c r="L2313" s="53"/>
      <c r="M2313" s="53"/>
      <c r="N2313" s="144"/>
      <c r="O2313" s="141"/>
      <c r="P2313" s="53"/>
      <c r="Q2313" s="53"/>
      <c r="R2313" s="53"/>
      <c r="S2313" s="89"/>
    </row>
    <row r="2314" spans="2:19" ht="15" customHeight="1" x14ac:dyDescent="0.2">
      <c r="B2314" s="143"/>
      <c r="C2314" s="100" t="str">
        <f>IFERROR(IF(VLOOKUP(B2314,'Job Openings'!$B$5:$I$1005,2,FALSE)=0,"",VLOOKUP(B2314,'Job Openings'!$B$5:$I$1005,2,FALSE)),"")</f>
        <v/>
      </c>
      <c r="D2314" s="100" t="str">
        <f>IFERROR(IF(VLOOKUP(B2314,'Job Openings'!$B$5:$I$1005,3,FALSE)=0,"",VLOOKUP(B2314,'Job Openings'!$B$5:$I$1005,3,FALSE)),"")</f>
        <v/>
      </c>
      <c r="E2314" s="100" t="str">
        <f>IFERROR(IF(VLOOKUP(B2314,'Job Openings'!$B$5:$I$1005,5,FALSE)=0,"",VLOOKUP(B2314,'Job Openings'!$B$5:$I$1005,5,FALSE)),"")</f>
        <v/>
      </c>
      <c r="F2314" s="53"/>
      <c r="G2314" s="53"/>
      <c r="H2314" s="54"/>
      <c r="I2314" s="53"/>
      <c r="J2314" s="53"/>
      <c r="K2314" s="53"/>
      <c r="L2314" s="53"/>
      <c r="M2314" s="53"/>
      <c r="N2314" s="144"/>
      <c r="O2314" s="141"/>
      <c r="P2314" s="53"/>
      <c r="Q2314" s="53"/>
      <c r="R2314" s="53"/>
      <c r="S2314" s="89"/>
    </row>
    <row r="2315" spans="2:19" ht="15" customHeight="1" x14ac:dyDescent="0.2">
      <c r="B2315" s="143"/>
      <c r="C2315" s="100" t="str">
        <f>IFERROR(IF(VLOOKUP(B2315,'Job Openings'!$B$5:$I$1005,2,FALSE)=0,"",VLOOKUP(B2315,'Job Openings'!$B$5:$I$1005,2,FALSE)),"")</f>
        <v/>
      </c>
      <c r="D2315" s="100" t="str">
        <f>IFERROR(IF(VLOOKUP(B2315,'Job Openings'!$B$5:$I$1005,3,FALSE)=0,"",VLOOKUP(B2315,'Job Openings'!$B$5:$I$1005,3,FALSE)),"")</f>
        <v/>
      </c>
      <c r="E2315" s="100" t="str">
        <f>IFERROR(IF(VLOOKUP(B2315,'Job Openings'!$B$5:$I$1005,5,FALSE)=0,"",VLOOKUP(B2315,'Job Openings'!$B$5:$I$1005,5,FALSE)),"")</f>
        <v/>
      </c>
      <c r="F2315" s="53"/>
      <c r="G2315" s="53"/>
      <c r="H2315" s="54"/>
      <c r="I2315" s="53"/>
      <c r="J2315" s="53"/>
      <c r="K2315" s="53"/>
      <c r="L2315" s="53"/>
      <c r="M2315" s="53"/>
      <c r="N2315" s="144"/>
      <c r="O2315" s="141"/>
      <c r="P2315" s="53"/>
      <c r="Q2315" s="53"/>
      <c r="R2315" s="53"/>
      <c r="S2315" s="89"/>
    </row>
    <row r="2316" spans="2:19" ht="15" customHeight="1" x14ac:dyDescent="0.2">
      <c r="B2316" s="143"/>
      <c r="C2316" s="100" t="str">
        <f>IFERROR(IF(VLOOKUP(B2316,'Job Openings'!$B$5:$I$1005,2,FALSE)=0,"",VLOOKUP(B2316,'Job Openings'!$B$5:$I$1005,2,FALSE)),"")</f>
        <v/>
      </c>
      <c r="D2316" s="100" t="str">
        <f>IFERROR(IF(VLOOKUP(B2316,'Job Openings'!$B$5:$I$1005,3,FALSE)=0,"",VLOOKUP(B2316,'Job Openings'!$B$5:$I$1005,3,FALSE)),"")</f>
        <v/>
      </c>
      <c r="E2316" s="100" t="str">
        <f>IFERROR(IF(VLOOKUP(B2316,'Job Openings'!$B$5:$I$1005,5,FALSE)=0,"",VLOOKUP(B2316,'Job Openings'!$B$5:$I$1005,5,FALSE)),"")</f>
        <v/>
      </c>
      <c r="F2316" s="53"/>
      <c r="G2316" s="53"/>
      <c r="H2316" s="54"/>
      <c r="I2316" s="53"/>
      <c r="J2316" s="53"/>
      <c r="K2316" s="53"/>
      <c r="L2316" s="53"/>
      <c r="M2316" s="53"/>
      <c r="N2316" s="144"/>
      <c r="O2316" s="141"/>
      <c r="P2316" s="53"/>
      <c r="Q2316" s="53"/>
      <c r="R2316" s="53"/>
      <c r="S2316" s="89"/>
    </row>
    <row r="2317" spans="2:19" ht="15" customHeight="1" x14ac:dyDescent="0.2">
      <c r="B2317" s="143"/>
      <c r="C2317" s="100" t="str">
        <f>IFERROR(IF(VLOOKUP(B2317,'Job Openings'!$B$5:$I$1005,2,FALSE)=0,"",VLOOKUP(B2317,'Job Openings'!$B$5:$I$1005,2,FALSE)),"")</f>
        <v/>
      </c>
      <c r="D2317" s="100" t="str">
        <f>IFERROR(IF(VLOOKUP(B2317,'Job Openings'!$B$5:$I$1005,3,FALSE)=0,"",VLOOKUP(B2317,'Job Openings'!$B$5:$I$1005,3,FALSE)),"")</f>
        <v/>
      </c>
      <c r="E2317" s="100" t="str">
        <f>IFERROR(IF(VLOOKUP(B2317,'Job Openings'!$B$5:$I$1005,5,FALSE)=0,"",VLOOKUP(B2317,'Job Openings'!$B$5:$I$1005,5,FALSE)),"")</f>
        <v/>
      </c>
      <c r="F2317" s="53"/>
      <c r="G2317" s="53"/>
      <c r="H2317" s="54"/>
      <c r="I2317" s="53"/>
      <c r="J2317" s="53"/>
      <c r="K2317" s="53"/>
      <c r="L2317" s="53"/>
      <c r="M2317" s="53"/>
      <c r="N2317" s="144"/>
      <c r="O2317" s="141"/>
      <c r="P2317" s="53"/>
      <c r="Q2317" s="53"/>
      <c r="R2317" s="53"/>
      <c r="S2317" s="89"/>
    </row>
    <row r="2318" spans="2:19" ht="15" customHeight="1" x14ac:dyDescent="0.2">
      <c r="B2318" s="143"/>
      <c r="C2318" s="100" t="str">
        <f>IFERROR(IF(VLOOKUP(B2318,'Job Openings'!$B$5:$I$1005,2,FALSE)=0,"",VLOOKUP(B2318,'Job Openings'!$B$5:$I$1005,2,FALSE)),"")</f>
        <v/>
      </c>
      <c r="D2318" s="100" t="str">
        <f>IFERROR(IF(VLOOKUP(B2318,'Job Openings'!$B$5:$I$1005,3,FALSE)=0,"",VLOOKUP(B2318,'Job Openings'!$B$5:$I$1005,3,FALSE)),"")</f>
        <v/>
      </c>
      <c r="E2318" s="100" t="str">
        <f>IFERROR(IF(VLOOKUP(B2318,'Job Openings'!$B$5:$I$1005,5,FALSE)=0,"",VLOOKUP(B2318,'Job Openings'!$B$5:$I$1005,5,FALSE)),"")</f>
        <v/>
      </c>
      <c r="F2318" s="53"/>
      <c r="G2318" s="53"/>
      <c r="H2318" s="54"/>
      <c r="I2318" s="53"/>
      <c r="J2318" s="53"/>
      <c r="K2318" s="53"/>
      <c r="L2318" s="53"/>
      <c r="M2318" s="53"/>
      <c r="N2318" s="144"/>
      <c r="O2318" s="141"/>
      <c r="P2318" s="53"/>
      <c r="Q2318" s="53"/>
      <c r="R2318" s="53"/>
      <c r="S2318" s="89"/>
    </row>
    <row r="2319" spans="2:19" ht="15" customHeight="1" x14ac:dyDescent="0.2">
      <c r="B2319" s="143"/>
      <c r="C2319" s="100" t="str">
        <f>IFERROR(IF(VLOOKUP(B2319,'Job Openings'!$B$5:$I$1005,2,FALSE)=0,"",VLOOKUP(B2319,'Job Openings'!$B$5:$I$1005,2,FALSE)),"")</f>
        <v/>
      </c>
      <c r="D2319" s="100" t="str">
        <f>IFERROR(IF(VLOOKUP(B2319,'Job Openings'!$B$5:$I$1005,3,FALSE)=0,"",VLOOKUP(B2319,'Job Openings'!$B$5:$I$1005,3,FALSE)),"")</f>
        <v/>
      </c>
      <c r="E2319" s="100" t="str">
        <f>IFERROR(IF(VLOOKUP(B2319,'Job Openings'!$B$5:$I$1005,5,FALSE)=0,"",VLOOKUP(B2319,'Job Openings'!$B$5:$I$1005,5,FALSE)),"")</f>
        <v/>
      </c>
      <c r="F2319" s="53"/>
      <c r="G2319" s="53"/>
      <c r="H2319" s="54"/>
      <c r="I2319" s="53"/>
      <c r="J2319" s="53"/>
      <c r="K2319" s="53"/>
      <c r="L2319" s="53"/>
      <c r="M2319" s="53"/>
      <c r="N2319" s="144"/>
      <c r="O2319" s="141"/>
      <c r="P2319" s="53"/>
      <c r="Q2319" s="53"/>
      <c r="R2319" s="53"/>
      <c r="S2319" s="89"/>
    </row>
    <row r="2320" spans="2:19" ht="15" customHeight="1" x14ac:dyDescent="0.2">
      <c r="B2320" s="143"/>
      <c r="C2320" s="100" t="str">
        <f>IFERROR(IF(VLOOKUP(B2320,'Job Openings'!$B$5:$I$1005,2,FALSE)=0,"",VLOOKUP(B2320,'Job Openings'!$B$5:$I$1005,2,FALSE)),"")</f>
        <v/>
      </c>
      <c r="D2320" s="100" t="str">
        <f>IFERROR(IF(VLOOKUP(B2320,'Job Openings'!$B$5:$I$1005,3,FALSE)=0,"",VLOOKUP(B2320,'Job Openings'!$B$5:$I$1005,3,FALSE)),"")</f>
        <v/>
      </c>
      <c r="E2320" s="100" t="str">
        <f>IFERROR(IF(VLOOKUP(B2320,'Job Openings'!$B$5:$I$1005,5,FALSE)=0,"",VLOOKUP(B2320,'Job Openings'!$B$5:$I$1005,5,FALSE)),"")</f>
        <v/>
      </c>
      <c r="F2320" s="53"/>
      <c r="G2320" s="53"/>
      <c r="H2320" s="54"/>
      <c r="I2320" s="53"/>
      <c r="J2320" s="53"/>
      <c r="K2320" s="53"/>
      <c r="L2320" s="53"/>
      <c r="M2320" s="53"/>
      <c r="N2320" s="144"/>
      <c r="O2320" s="141"/>
      <c r="P2320" s="53"/>
      <c r="Q2320" s="53"/>
      <c r="R2320" s="53"/>
      <c r="S2320" s="89"/>
    </row>
    <row r="2321" spans="2:19" ht="15" customHeight="1" x14ac:dyDescent="0.2">
      <c r="B2321" s="143"/>
      <c r="C2321" s="100" t="str">
        <f>IFERROR(IF(VLOOKUP(B2321,'Job Openings'!$B$5:$I$1005,2,FALSE)=0,"",VLOOKUP(B2321,'Job Openings'!$B$5:$I$1005,2,FALSE)),"")</f>
        <v/>
      </c>
      <c r="D2321" s="100" t="str">
        <f>IFERROR(IF(VLOOKUP(B2321,'Job Openings'!$B$5:$I$1005,3,FALSE)=0,"",VLOOKUP(B2321,'Job Openings'!$B$5:$I$1005,3,FALSE)),"")</f>
        <v/>
      </c>
      <c r="E2321" s="100" t="str">
        <f>IFERROR(IF(VLOOKUP(B2321,'Job Openings'!$B$5:$I$1005,5,FALSE)=0,"",VLOOKUP(B2321,'Job Openings'!$B$5:$I$1005,5,FALSE)),"")</f>
        <v/>
      </c>
      <c r="F2321" s="53"/>
      <c r="G2321" s="53"/>
      <c r="H2321" s="54"/>
      <c r="I2321" s="53"/>
      <c r="J2321" s="53"/>
      <c r="K2321" s="53"/>
      <c r="L2321" s="53"/>
      <c r="M2321" s="53"/>
      <c r="N2321" s="144"/>
      <c r="O2321" s="141"/>
      <c r="P2321" s="53"/>
      <c r="Q2321" s="53"/>
      <c r="R2321" s="53"/>
      <c r="S2321" s="89"/>
    </row>
    <row r="2322" spans="2:19" ht="15" customHeight="1" x14ac:dyDescent="0.2">
      <c r="B2322" s="143"/>
      <c r="C2322" s="100" t="str">
        <f>IFERROR(IF(VLOOKUP(B2322,'Job Openings'!$B$5:$I$1005,2,FALSE)=0,"",VLOOKUP(B2322,'Job Openings'!$B$5:$I$1005,2,FALSE)),"")</f>
        <v/>
      </c>
      <c r="D2322" s="100" t="str">
        <f>IFERROR(IF(VLOOKUP(B2322,'Job Openings'!$B$5:$I$1005,3,FALSE)=0,"",VLOOKUP(B2322,'Job Openings'!$B$5:$I$1005,3,FALSE)),"")</f>
        <v/>
      </c>
      <c r="E2322" s="100" t="str">
        <f>IFERROR(IF(VLOOKUP(B2322,'Job Openings'!$B$5:$I$1005,5,FALSE)=0,"",VLOOKUP(B2322,'Job Openings'!$B$5:$I$1005,5,FALSE)),"")</f>
        <v/>
      </c>
      <c r="F2322" s="53"/>
      <c r="G2322" s="53"/>
      <c r="H2322" s="54"/>
      <c r="I2322" s="53"/>
      <c r="J2322" s="53"/>
      <c r="K2322" s="53"/>
      <c r="L2322" s="53"/>
      <c r="M2322" s="53"/>
      <c r="N2322" s="144"/>
      <c r="O2322" s="141"/>
      <c r="P2322" s="53"/>
      <c r="Q2322" s="53"/>
      <c r="R2322" s="53"/>
      <c r="S2322" s="89"/>
    </row>
    <row r="2323" spans="2:19" ht="15" customHeight="1" x14ac:dyDescent="0.2">
      <c r="B2323" s="143"/>
      <c r="C2323" s="100" t="str">
        <f>IFERROR(IF(VLOOKUP(B2323,'Job Openings'!$B$5:$I$1005,2,FALSE)=0,"",VLOOKUP(B2323,'Job Openings'!$B$5:$I$1005,2,FALSE)),"")</f>
        <v/>
      </c>
      <c r="D2323" s="100" t="str">
        <f>IFERROR(IF(VLOOKUP(B2323,'Job Openings'!$B$5:$I$1005,3,FALSE)=0,"",VLOOKUP(B2323,'Job Openings'!$B$5:$I$1005,3,FALSE)),"")</f>
        <v/>
      </c>
      <c r="E2323" s="100" t="str">
        <f>IFERROR(IF(VLOOKUP(B2323,'Job Openings'!$B$5:$I$1005,5,FALSE)=0,"",VLOOKUP(B2323,'Job Openings'!$B$5:$I$1005,5,FALSE)),"")</f>
        <v/>
      </c>
      <c r="F2323" s="53"/>
      <c r="G2323" s="53"/>
      <c r="H2323" s="54"/>
      <c r="I2323" s="53"/>
      <c r="J2323" s="53"/>
      <c r="K2323" s="53"/>
      <c r="L2323" s="53"/>
      <c r="M2323" s="53"/>
      <c r="N2323" s="144"/>
      <c r="O2323" s="141"/>
      <c r="P2323" s="53"/>
      <c r="Q2323" s="53"/>
      <c r="R2323" s="53"/>
      <c r="S2323" s="89"/>
    </row>
    <row r="2324" spans="2:19" ht="15" customHeight="1" x14ac:dyDescent="0.2">
      <c r="B2324" s="143"/>
      <c r="C2324" s="100" t="str">
        <f>IFERROR(IF(VLOOKUP(B2324,'Job Openings'!$B$5:$I$1005,2,FALSE)=0,"",VLOOKUP(B2324,'Job Openings'!$B$5:$I$1005,2,FALSE)),"")</f>
        <v/>
      </c>
      <c r="D2324" s="100" t="str">
        <f>IFERROR(IF(VLOOKUP(B2324,'Job Openings'!$B$5:$I$1005,3,FALSE)=0,"",VLOOKUP(B2324,'Job Openings'!$B$5:$I$1005,3,FALSE)),"")</f>
        <v/>
      </c>
      <c r="E2324" s="100" t="str">
        <f>IFERROR(IF(VLOOKUP(B2324,'Job Openings'!$B$5:$I$1005,5,FALSE)=0,"",VLOOKUP(B2324,'Job Openings'!$B$5:$I$1005,5,FALSE)),"")</f>
        <v/>
      </c>
      <c r="F2324" s="53"/>
      <c r="G2324" s="53"/>
      <c r="H2324" s="54"/>
      <c r="I2324" s="53"/>
      <c r="J2324" s="53"/>
      <c r="K2324" s="53"/>
      <c r="L2324" s="53"/>
      <c r="M2324" s="53"/>
      <c r="N2324" s="144"/>
      <c r="O2324" s="141"/>
      <c r="P2324" s="53"/>
      <c r="Q2324" s="53"/>
      <c r="R2324" s="53"/>
      <c r="S2324" s="89"/>
    </row>
    <row r="2325" spans="2:19" ht="15" customHeight="1" x14ac:dyDescent="0.2">
      <c r="B2325" s="143"/>
      <c r="C2325" s="100" t="str">
        <f>IFERROR(IF(VLOOKUP(B2325,'Job Openings'!$B$5:$I$1005,2,FALSE)=0,"",VLOOKUP(B2325,'Job Openings'!$B$5:$I$1005,2,FALSE)),"")</f>
        <v/>
      </c>
      <c r="D2325" s="100" t="str">
        <f>IFERROR(IF(VLOOKUP(B2325,'Job Openings'!$B$5:$I$1005,3,FALSE)=0,"",VLOOKUP(B2325,'Job Openings'!$B$5:$I$1005,3,FALSE)),"")</f>
        <v/>
      </c>
      <c r="E2325" s="100" t="str">
        <f>IFERROR(IF(VLOOKUP(B2325,'Job Openings'!$B$5:$I$1005,5,FALSE)=0,"",VLOOKUP(B2325,'Job Openings'!$B$5:$I$1005,5,FALSE)),"")</f>
        <v/>
      </c>
      <c r="F2325" s="53"/>
      <c r="G2325" s="53"/>
      <c r="H2325" s="54"/>
      <c r="I2325" s="53"/>
      <c r="J2325" s="53"/>
      <c r="K2325" s="53"/>
      <c r="L2325" s="53"/>
      <c r="M2325" s="53"/>
      <c r="N2325" s="144"/>
      <c r="O2325" s="141"/>
      <c r="P2325" s="53"/>
      <c r="Q2325" s="53"/>
      <c r="R2325" s="53"/>
      <c r="S2325" s="89"/>
    </row>
    <row r="2326" spans="2:19" ht="15" customHeight="1" x14ac:dyDescent="0.2">
      <c r="B2326" s="143"/>
      <c r="C2326" s="100" t="str">
        <f>IFERROR(IF(VLOOKUP(B2326,'Job Openings'!$B$5:$I$1005,2,FALSE)=0,"",VLOOKUP(B2326,'Job Openings'!$B$5:$I$1005,2,FALSE)),"")</f>
        <v/>
      </c>
      <c r="D2326" s="100" t="str">
        <f>IFERROR(IF(VLOOKUP(B2326,'Job Openings'!$B$5:$I$1005,3,FALSE)=0,"",VLOOKUP(B2326,'Job Openings'!$B$5:$I$1005,3,FALSE)),"")</f>
        <v/>
      </c>
      <c r="E2326" s="100" t="str">
        <f>IFERROR(IF(VLOOKUP(B2326,'Job Openings'!$B$5:$I$1005,5,FALSE)=0,"",VLOOKUP(B2326,'Job Openings'!$B$5:$I$1005,5,FALSE)),"")</f>
        <v/>
      </c>
      <c r="F2326" s="53"/>
      <c r="G2326" s="53"/>
      <c r="H2326" s="54"/>
      <c r="I2326" s="53"/>
      <c r="J2326" s="53"/>
      <c r="K2326" s="53"/>
      <c r="L2326" s="53"/>
      <c r="M2326" s="53"/>
      <c r="N2326" s="144"/>
      <c r="O2326" s="141"/>
      <c r="P2326" s="53"/>
      <c r="Q2326" s="53"/>
      <c r="R2326" s="53"/>
      <c r="S2326" s="89"/>
    </row>
    <row r="2327" spans="2:19" ht="15" customHeight="1" x14ac:dyDescent="0.2">
      <c r="B2327" s="143"/>
      <c r="C2327" s="100" t="str">
        <f>IFERROR(IF(VLOOKUP(B2327,'Job Openings'!$B$5:$I$1005,2,FALSE)=0,"",VLOOKUP(B2327,'Job Openings'!$B$5:$I$1005,2,FALSE)),"")</f>
        <v/>
      </c>
      <c r="D2327" s="100" t="str">
        <f>IFERROR(IF(VLOOKUP(B2327,'Job Openings'!$B$5:$I$1005,3,FALSE)=0,"",VLOOKUP(B2327,'Job Openings'!$B$5:$I$1005,3,FALSE)),"")</f>
        <v/>
      </c>
      <c r="E2327" s="100" t="str">
        <f>IFERROR(IF(VLOOKUP(B2327,'Job Openings'!$B$5:$I$1005,5,FALSE)=0,"",VLOOKUP(B2327,'Job Openings'!$B$5:$I$1005,5,FALSE)),"")</f>
        <v/>
      </c>
      <c r="F2327" s="53"/>
      <c r="G2327" s="53"/>
      <c r="H2327" s="54"/>
      <c r="I2327" s="53"/>
      <c r="J2327" s="53"/>
      <c r="K2327" s="53"/>
      <c r="L2327" s="53"/>
      <c r="M2327" s="53"/>
      <c r="N2327" s="144"/>
      <c r="O2327" s="141"/>
      <c r="P2327" s="53"/>
      <c r="Q2327" s="53"/>
      <c r="R2327" s="53"/>
      <c r="S2327" s="89"/>
    </row>
    <row r="2328" spans="2:19" ht="15" customHeight="1" x14ac:dyDescent="0.2">
      <c r="B2328" s="143"/>
      <c r="C2328" s="100" t="str">
        <f>IFERROR(IF(VLOOKUP(B2328,'Job Openings'!$B$5:$I$1005,2,FALSE)=0,"",VLOOKUP(B2328,'Job Openings'!$B$5:$I$1005,2,FALSE)),"")</f>
        <v/>
      </c>
      <c r="D2328" s="100" t="str">
        <f>IFERROR(IF(VLOOKUP(B2328,'Job Openings'!$B$5:$I$1005,3,FALSE)=0,"",VLOOKUP(B2328,'Job Openings'!$B$5:$I$1005,3,FALSE)),"")</f>
        <v/>
      </c>
      <c r="E2328" s="100" t="str">
        <f>IFERROR(IF(VLOOKUP(B2328,'Job Openings'!$B$5:$I$1005,5,FALSE)=0,"",VLOOKUP(B2328,'Job Openings'!$B$5:$I$1005,5,FALSE)),"")</f>
        <v/>
      </c>
      <c r="F2328" s="53"/>
      <c r="G2328" s="53"/>
      <c r="H2328" s="54"/>
      <c r="I2328" s="53"/>
      <c r="J2328" s="53"/>
      <c r="K2328" s="53"/>
      <c r="L2328" s="53"/>
      <c r="M2328" s="53"/>
      <c r="N2328" s="144"/>
      <c r="O2328" s="141"/>
      <c r="P2328" s="53"/>
      <c r="Q2328" s="53"/>
      <c r="R2328" s="53"/>
      <c r="S2328" s="89"/>
    </row>
    <row r="2329" spans="2:19" ht="15" customHeight="1" x14ac:dyDescent="0.2">
      <c r="B2329" s="143"/>
      <c r="C2329" s="100" t="str">
        <f>IFERROR(IF(VLOOKUP(B2329,'Job Openings'!$B$5:$I$1005,2,FALSE)=0,"",VLOOKUP(B2329,'Job Openings'!$B$5:$I$1005,2,FALSE)),"")</f>
        <v/>
      </c>
      <c r="D2329" s="100" t="str">
        <f>IFERROR(IF(VLOOKUP(B2329,'Job Openings'!$B$5:$I$1005,3,FALSE)=0,"",VLOOKUP(B2329,'Job Openings'!$B$5:$I$1005,3,FALSE)),"")</f>
        <v/>
      </c>
      <c r="E2329" s="100" t="str">
        <f>IFERROR(IF(VLOOKUP(B2329,'Job Openings'!$B$5:$I$1005,5,FALSE)=0,"",VLOOKUP(B2329,'Job Openings'!$B$5:$I$1005,5,FALSE)),"")</f>
        <v/>
      </c>
      <c r="F2329" s="53"/>
      <c r="G2329" s="53"/>
      <c r="H2329" s="54"/>
      <c r="I2329" s="53"/>
      <c r="J2329" s="53"/>
      <c r="K2329" s="53"/>
      <c r="L2329" s="53"/>
      <c r="M2329" s="53"/>
      <c r="N2329" s="144"/>
      <c r="O2329" s="141"/>
      <c r="P2329" s="53"/>
      <c r="Q2329" s="53"/>
      <c r="R2329" s="53"/>
      <c r="S2329" s="89"/>
    </row>
    <row r="2330" spans="2:19" ht="15" customHeight="1" x14ac:dyDescent="0.2">
      <c r="B2330" s="143"/>
      <c r="C2330" s="100" t="str">
        <f>IFERROR(IF(VLOOKUP(B2330,'Job Openings'!$B$5:$I$1005,2,FALSE)=0,"",VLOOKUP(B2330,'Job Openings'!$B$5:$I$1005,2,FALSE)),"")</f>
        <v/>
      </c>
      <c r="D2330" s="100" t="str">
        <f>IFERROR(IF(VLOOKUP(B2330,'Job Openings'!$B$5:$I$1005,3,FALSE)=0,"",VLOOKUP(B2330,'Job Openings'!$B$5:$I$1005,3,FALSE)),"")</f>
        <v/>
      </c>
      <c r="E2330" s="100" t="str">
        <f>IFERROR(IF(VLOOKUP(B2330,'Job Openings'!$B$5:$I$1005,5,FALSE)=0,"",VLOOKUP(B2330,'Job Openings'!$B$5:$I$1005,5,FALSE)),"")</f>
        <v/>
      </c>
      <c r="F2330" s="53"/>
      <c r="G2330" s="53"/>
      <c r="H2330" s="54"/>
      <c r="I2330" s="53"/>
      <c r="J2330" s="53"/>
      <c r="K2330" s="53"/>
      <c r="L2330" s="53"/>
      <c r="M2330" s="53"/>
      <c r="N2330" s="144"/>
      <c r="O2330" s="141"/>
      <c r="P2330" s="53"/>
      <c r="Q2330" s="53"/>
      <c r="R2330" s="53"/>
      <c r="S2330" s="89"/>
    </row>
    <row r="2331" spans="2:19" ht="15" customHeight="1" x14ac:dyDescent="0.2">
      <c r="B2331" s="143"/>
      <c r="C2331" s="100" t="str">
        <f>IFERROR(IF(VLOOKUP(B2331,'Job Openings'!$B$5:$I$1005,2,FALSE)=0,"",VLOOKUP(B2331,'Job Openings'!$B$5:$I$1005,2,FALSE)),"")</f>
        <v/>
      </c>
      <c r="D2331" s="100" t="str">
        <f>IFERROR(IF(VLOOKUP(B2331,'Job Openings'!$B$5:$I$1005,3,FALSE)=0,"",VLOOKUP(B2331,'Job Openings'!$B$5:$I$1005,3,FALSE)),"")</f>
        <v/>
      </c>
      <c r="E2331" s="100" t="str">
        <f>IFERROR(IF(VLOOKUP(B2331,'Job Openings'!$B$5:$I$1005,5,FALSE)=0,"",VLOOKUP(B2331,'Job Openings'!$B$5:$I$1005,5,FALSE)),"")</f>
        <v/>
      </c>
      <c r="F2331" s="53"/>
      <c r="G2331" s="53"/>
      <c r="H2331" s="54"/>
      <c r="I2331" s="53"/>
      <c r="J2331" s="53"/>
      <c r="K2331" s="53"/>
      <c r="L2331" s="53"/>
      <c r="M2331" s="53"/>
      <c r="N2331" s="144"/>
      <c r="O2331" s="141"/>
      <c r="P2331" s="53"/>
      <c r="Q2331" s="53"/>
      <c r="R2331" s="53"/>
      <c r="S2331" s="89"/>
    </row>
    <row r="2332" spans="2:19" ht="15" customHeight="1" x14ac:dyDescent="0.2">
      <c r="B2332" s="143"/>
      <c r="C2332" s="100" t="str">
        <f>IFERROR(IF(VLOOKUP(B2332,'Job Openings'!$B$5:$I$1005,2,FALSE)=0,"",VLOOKUP(B2332,'Job Openings'!$B$5:$I$1005,2,FALSE)),"")</f>
        <v/>
      </c>
      <c r="D2332" s="100" t="str">
        <f>IFERROR(IF(VLOOKUP(B2332,'Job Openings'!$B$5:$I$1005,3,FALSE)=0,"",VLOOKUP(B2332,'Job Openings'!$B$5:$I$1005,3,FALSE)),"")</f>
        <v/>
      </c>
      <c r="E2332" s="100" t="str">
        <f>IFERROR(IF(VLOOKUP(B2332,'Job Openings'!$B$5:$I$1005,5,FALSE)=0,"",VLOOKUP(B2332,'Job Openings'!$B$5:$I$1005,5,FALSE)),"")</f>
        <v/>
      </c>
      <c r="F2332" s="53"/>
      <c r="G2332" s="53"/>
      <c r="H2332" s="54"/>
      <c r="I2332" s="53"/>
      <c r="J2332" s="53"/>
      <c r="K2332" s="53"/>
      <c r="L2332" s="53"/>
      <c r="M2332" s="53"/>
      <c r="N2332" s="144"/>
      <c r="O2332" s="141"/>
      <c r="P2332" s="53"/>
      <c r="Q2332" s="53"/>
      <c r="R2332" s="53"/>
      <c r="S2332" s="89"/>
    </row>
    <row r="2333" spans="2:19" ht="15" customHeight="1" x14ac:dyDescent="0.2">
      <c r="B2333" s="143"/>
      <c r="C2333" s="100" t="str">
        <f>IFERROR(IF(VLOOKUP(B2333,'Job Openings'!$B$5:$I$1005,2,FALSE)=0,"",VLOOKUP(B2333,'Job Openings'!$B$5:$I$1005,2,FALSE)),"")</f>
        <v/>
      </c>
      <c r="D2333" s="100" t="str">
        <f>IFERROR(IF(VLOOKUP(B2333,'Job Openings'!$B$5:$I$1005,3,FALSE)=0,"",VLOOKUP(B2333,'Job Openings'!$B$5:$I$1005,3,FALSE)),"")</f>
        <v/>
      </c>
      <c r="E2333" s="100" t="str">
        <f>IFERROR(IF(VLOOKUP(B2333,'Job Openings'!$B$5:$I$1005,5,FALSE)=0,"",VLOOKUP(B2333,'Job Openings'!$B$5:$I$1005,5,FALSE)),"")</f>
        <v/>
      </c>
      <c r="F2333" s="53"/>
      <c r="G2333" s="53"/>
      <c r="H2333" s="54"/>
      <c r="I2333" s="53"/>
      <c r="J2333" s="53"/>
      <c r="K2333" s="53"/>
      <c r="L2333" s="53"/>
      <c r="M2333" s="53"/>
      <c r="N2333" s="144"/>
      <c r="O2333" s="141"/>
      <c r="P2333" s="53"/>
      <c r="Q2333" s="53"/>
      <c r="R2333" s="53"/>
      <c r="S2333" s="89"/>
    </row>
    <row r="2334" spans="2:19" ht="15" customHeight="1" x14ac:dyDescent="0.2">
      <c r="B2334" s="143"/>
      <c r="C2334" s="100" t="str">
        <f>IFERROR(IF(VLOOKUP(B2334,'Job Openings'!$B$5:$I$1005,2,FALSE)=0,"",VLOOKUP(B2334,'Job Openings'!$B$5:$I$1005,2,FALSE)),"")</f>
        <v/>
      </c>
      <c r="D2334" s="100" t="str">
        <f>IFERROR(IF(VLOOKUP(B2334,'Job Openings'!$B$5:$I$1005,3,FALSE)=0,"",VLOOKUP(B2334,'Job Openings'!$B$5:$I$1005,3,FALSE)),"")</f>
        <v/>
      </c>
      <c r="E2334" s="100" t="str">
        <f>IFERROR(IF(VLOOKUP(B2334,'Job Openings'!$B$5:$I$1005,5,FALSE)=0,"",VLOOKUP(B2334,'Job Openings'!$B$5:$I$1005,5,FALSE)),"")</f>
        <v/>
      </c>
      <c r="F2334" s="53"/>
      <c r="G2334" s="53"/>
      <c r="H2334" s="54"/>
      <c r="I2334" s="53"/>
      <c r="J2334" s="53"/>
      <c r="K2334" s="53"/>
      <c r="L2334" s="53"/>
      <c r="M2334" s="53"/>
      <c r="N2334" s="144"/>
      <c r="O2334" s="141"/>
      <c r="P2334" s="53"/>
      <c r="Q2334" s="53"/>
      <c r="R2334" s="53"/>
      <c r="S2334" s="89"/>
    </row>
    <row r="2335" spans="2:19" ht="15" customHeight="1" x14ac:dyDescent="0.2">
      <c r="B2335" s="143"/>
      <c r="C2335" s="100" t="str">
        <f>IFERROR(IF(VLOOKUP(B2335,'Job Openings'!$B$5:$I$1005,2,FALSE)=0,"",VLOOKUP(B2335,'Job Openings'!$B$5:$I$1005,2,FALSE)),"")</f>
        <v/>
      </c>
      <c r="D2335" s="100" t="str">
        <f>IFERROR(IF(VLOOKUP(B2335,'Job Openings'!$B$5:$I$1005,3,FALSE)=0,"",VLOOKUP(B2335,'Job Openings'!$B$5:$I$1005,3,FALSE)),"")</f>
        <v/>
      </c>
      <c r="E2335" s="100" t="str">
        <f>IFERROR(IF(VLOOKUP(B2335,'Job Openings'!$B$5:$I$1005,5,FALSE)=0,"",VLOOKUP(B2335,'Job Openings'!$B$5:$I$1005,5,FALSE)),"")</f>
        <v/>
      </c>
      <c r="F2335" s="53"/>
      <c r="G2335" s="53"/>
      <c r="H2335" s="54"/>
      <c r="I2335" s="53"/>
      <c r="J2335" s="53"/>
      <c r="K2335" s="53"/>
      <c r="L2335" s="53"/>
      <c r="M2335" s="53"/>
      <c r="N2335" s="144"/>
      <c r="O2335" s="141"/>
      <c r="P2335" s="53"/>
      <c r="Q2335" s="53"/>
      <c r="R2335" s="53"/>
      <c r="S2335" s="89"/>
    </row>
    <row r="2336" spans="2:19" ht="15" customHeight="1" x14ac:dyDescent="0.2">
      <c r="B2336" s="143"/>
      <c r="C2336" s="100" t="str">
        <f>IFERROR(IF(VLOOKUP(B2336,'Job Openings'!$B$5:$I$1005,2,FALSE)=0,"",VLOOKUP(B2336,'Job Openings'!$B$5:$I$1005,2,FALSE)),"")</f>
        <v/>
      </c>
      <c r="D2336" s="100" t="str">
        <f>IFERROR(IF(VLOOKUP(B2336,'Job Openings'!$B$5:$I$1005,3,FALSE)=0,"",VLOOKUP(B2336,'Job Openings'!$B$5:$I$1005,3,FALSE)),"")</f>
        <v/>
      </c>
      <c r="E2336" s="100" t="str">
        <f>IFERROR(IF(VLOOKUP(B2336,'Job Openings'!$B$5:$I$1005,5,FALSE)=0,"",VLOOKUP(B2336,'Job Openings'!$B$5:$I$1005,5,FALSE)),"")</f>
        <v/>
      </c>
      <c r="F2336" s="53"/>
      <c r="G2336" s="53"/>
      <c r="H2336" s="54"/>
      <c r="I2336" s="53"/>
      <c r="J2336" s="53"/>
      <c r="K2336" s="53"/>
      <c r="L2336" s="53"/>
      <c r="M2336" s="53"/>
      <c r="N2336" s="144"/>
      <c r="O2336" s="141"/>
      <c r="P2336" s="53"/>
      <c r="Q2336" s="53"/>
      <c r="R2336" s="53"/>
      <c r="S2336" s="89"/>
    </row>
    <row r="2337" spans="2:19" ht="15" customHeight="1" x14ac:dyDescent="0.2">
      <c r="B2337" s="143"/>
      <c r="C2337" s="100" t="str">
        <f>IFERROR(IF(VLOOKUP(B2337,'Job Openings'!$B$5:$I$1005,2,FALSE)=0,"",VLOOKUP(B2337,'Job Openings'!$B$5:$I$1005,2,FALSE)),"")</f>
        <v/>
      </c>
      <c r="D2337" s="100" t="str">
        <f>IFERROR(IF(VLOOKUP(B2337,'Job Openings'!$B$5:$I$1005,3,FALSE)=0,"",VLOOKUP(B2337,'Job Openings'!$B$5:$I$1005,3,FALSE)),"")</f>
        <v/>
      </c>
      <c r="E2337" s="100" t="str">
        <f>IFERROR(IF(VLOOKUP(B2337,'Job Openings'!$B$5:$I$1005,5,FALSE)=0,"",VLOOKUP(B2337,'Job Openings'!$B$5:$I$1005,5,FALSE)),"")</f>
        <v/>
      </c>
      <c r="F2337" s="53"/>
      <c r="G2337" s="53"/>
      <c r="H2337" s="54"/>
      <c r="I2337" s="53"/>
      <c r="J2337" s="53"/>
      <c r="K2337" s="53"/>
      <c r="L2337" s="53"/>
      <c r="M2337" s="53"/>
      <c r="N2337" s="144"/>
      <c r="O2337" s="141"/>
      <c r="P2337" s="53"/>
      <c r="Q2337" s="53"/>
      <c r="R2337" s="53"/>
      <c r="S2337" s="89"/>
    </row>
    <row r="2338" spans="2:19" ht="15" customHeight="1" x14ac:dyDescent="0.2">
      <c r="B2338" s="143"/>
      <c r="C2338" s="100" t="str">
        <f>IFERROR(IF(VLOOKUP(B2338,'Job Openings'!$B$5:$I$1005,2,FALSE)=0,"",VLOOKUP(B2338,'Job Openings'!$B$5:$I$1005,2,FALSE)),"")</f>
        <v/>
      </c>
      <c r="D2338" s="100" t="str">
        <f>IFERROR(IF(VLOOKUP(B2338,'Job Openings'!$B$5:$I$1005,3,FALSE)=0,"",VLOOKUP(B2338,'Job Openings'!$B$5:$I$1005,3,FALSE)),"")</f>
        <v/>
      </c>
      <c r="E2338" s="100" t="str">
        <f>IFERROR(IF(VLOOKUP(B2338,'Job Openings'!$B$5:$I$1005,5,FALSE)=0,"",VLOOKUP(B2338,'Job Openings'!$B$5:$I$1005,5,FALSE)),"")</f>
        <v/>
      </c>
      <c r="F2338" s="53"/>
      <c r="G2338" s="53"/>
      <c r="H2338" s="54"/>
      <c r="I2338" s="53"/>
      <c r="J2338" s="53"/>
      <c r="K2338" s="53"/>
      <c r="L2338" s="53"/>
      <c r="M2338" s="53"/>
      <c r="N2338" s="144"/>
      <c r="O2338" s="141"/>
      <c r="P2338" s="53"/>
      <c r="Q2338" s="53"/>
      <c r="R2338" s="53"/>
      <c r="S2338" s="89"/>
    </row>
    <row r="2339" spans="2:19" ht="15" customHeight="1" x14ac:dyDescent="0.2">
      <c r="B2339" s="143"/>
      <c r="C2339" s="100" t="str">
        <f>IFERROR(IF(VLOOKUP(B2339,'Job Openings'!$B$5:$I$1005,2,FALSE)=0,"",VLOOKUP(B2339,'Job Openings'!$B$5:$I$1005,2,FALSE)),"")</f>
        <v/>
      </c>
      <c r="D2339" s="100" t="str">
        <f>IFERROR(IF(VLOOKUP(B2339,'Job Openings'!$B$5:$I$1005,3,FALSE)=0,"",VLOOKUP(B2339,'Job Openings'!$B$5:$I$1005,3,FALSE)),"")</f>
        <v/>
      </c>
      <c r="E2339" s="100" t="str">
        <f>IFERROR(IF(VLOOKUP(B2339,'Job Openings'!$B$5:$I$1005,5,FALSE)=0,"",VLOOKUP(B2339,'Job Openings'!$B$5:$I$1005,5,FALSE)),"")</f>
        <v/>
      </c>
      <c r="F2339" s="53"/>
      <c r="G2339" s="53"/>
      <c r="H2339" s="54"/>
      <c r="I2339" s="53"/>
      <c r="J2339" s="53"/>
      <c r="K2339" s="53"/>
      <c r="L2339" s="53"/>
      <c r="M2339" s="53"/>
      <c r="N2339" s="144"/>
      <c r="O2339" s="141"/>
      <c r="P2339" s="53"/>
      <c r="Q2339" s="53"/>
      <c r="R2339" s="53"/>
      <c r="S2339" s="89"/>
    </row>
    <row r="2340" spans="2:19" ht="15" customHeight="1" x14ac:dyDescent="0.2">
      <c r="B2340" s="143"/>
      <c r="C2340" s="100" t="str">
        <f>IFERROR(IF(VLOOKUP(B2340,'Job Openings'!$B$5:$I$1005,2,FALSE)=0,"",VLOOKUP(B2340,'Job Openings'!$B$5:$I$1005,2,FALSE)),"")</f>
        <v/>
      </c>
      <c r="D2340" s="100" t="str">
        <f>IFERROR(IF(VLOOKUP(B2340,'Job Openings'!$B$5:$I$1005,3,FALSE)=0,"",VLOOKUP(B2340,'Job Openings'!$B$5:$I$1005,3,FALSE)),"")</f>
        <v/>
      </c>
      <c r="E2340" s="100" t="str">
        <f>IFERROR(IF(VLOOKUP(B2340,'Job Openings'!$B$5:$I$1005,5,FALSE)=0,"",VLOOKUP(B2340,'Job Openings'!$B$5:$I$1005,5,FALSE)),"")</f>
        <v/>
      </c>
      <c r="F2340" s="53"/>
      <c r="G2340" s="53"/>
      <c r="H2340" s="54"/>
      <c r="I2340" s="53"/>
      <c r="J2340" s="53"/>
      <c r="K2340" s="53"/>
      <c r="L2340" s="53"/>
      <c r="M2340" s="53"/>
      <c r="N2340" s="144"/>
      <c r="O2340" s="141"/>
      <c r="P2340" s="53"/>
      <c r="Q2340" s="53"/>
      <c r="R2340" s="53"/>
      <c r="S2340" s="89"/>
    </row>
    <row r="2341" spans="2:19" ht="15" customHeight="1" x14ac:dyDescent="0.2">
      <c r="B2341" s="143"/>
      <c r="C2341" s="100" t="str">
        <f>IFERROR(IF(VLOOKUP(B2341,'Job Openings'!$B$5:$I$1005,2,FALSE)=0,"",VLOOKUP(B2341,'Job Openings'!$B$5:$I$1005,2,FALSE)),"")</f>
        <v/>
      </c>
      <c r="D2341" s="100" t="str">
        <f>IFERROR(IF(VLOOKUP(B2341,'Job Openings'!$B$5:$I$1005,3,FALSE)=0,"",VLOOKUP(B2341,'Job Openings'!$B$5:$I$1005,3,FALSE)),"")</f>
        <v/>
      </c>
      <c r="E2341" s="100" t="str">
        <f>IFERROR(IF(VLOOKUP(B2341,'Job Openings'!$B$5:$I$1005,5,FALSE)=0,"",VLOOKUP(B2341,'Job Openings'!$B$5:$I$1005,5,FALSE)),"")</f>
        <v/>
      </c>
      <c r="F2341" s="53"/>
      <c r="G2341" s="53"/>
      <c r="H2341" s="54"/>
      <c r="I2341" s="53"/>
      <c r="J2341" s="53"/>
      <c r="K2341" s="53"/>
      <c r="L2341" s="53"/>
      <c r="M2341" s="53"/>
      <c r="N2341" s="144"/>
      <c r="O2341" s="141"/>
      <c r="P2341" s="53"/>
      <c r="Q2341" s="53"/>
      <c r="R2341" s="53"/>
      <c r="S2341" s="89"/>
    </row>
    <row r="2342" spans="2:19" ht="15" customHeight="1" x14ac:dyDescent="0.2">
      <c r="B2342" s="143"/>
      <c r="C2342" s="100" t="str">
        <f>IFERROR(IF(VLOOKUP(B2342,'Job Openings'!$B$5:$I$1005,2,FALSE)=0,"",VLOOKUP(B2342,'Job Openings'!$B$5:$I$1005,2,FALSE)),"")</f>
        <v/>
      </c>
      <c r="D2342" s="100" t="str">
        <f>IFERROR(IF(VLOOKUP(B2342,'Job Openings'!$B$5:$I$1005,3,FALSE)=0,"",VLOOKUP(B2342,'Job Openings'!$B$5:$I$1005,3,FALSE)),"")</f>
        <v/>
      </c>
      <c r="E2342" s="100" t="str">
        <f>IFERROR(IF(VLOOKUP(B2342,'Job Openings'!$B$5:$I$1005,5,FALSE)=0,"",VLOOKUP(B2342,'Job Openings'!$B$5:$I$1005,5,FALSE)),"")</f>
        <v/>
      </c>
      <c r="F2342" s="53"/>
      <c r="G2342" s="53"/>
      <c r="H2342" s="54"/>
      <c r="I2342" s="53"/>
      <c r="J2342" s="53"/>
      <c r="K2342" s="53"/>
      <c r="L2342" s="53"/>
      <c r="M2342" s="53"/>
      <c r="N2342" s="144"/>
      <c r="O2342" s="141"/>
      <c r="P2342" s="53"/>
      <c r="Q2342" s="53"/>
      <c r="R2342" s="53"/>
      <c r="S2342" s="89"/>
    </row>
    <row r="2343" spans="2:19" ht="15" customHeight="1" x14ac:dyDescent="0.2">
      <c r="B2343" s="143"/>
      <c r="C2343" s="100" t="str">
        <f>IFERROR(IF(VLOOKUP(B2343,'Job Openings'!$B$5:$I$1005,2,FALSE)=0,"",VLOOKUP(B2343,'Job Openings'!$B$5:$I$1005,2,FALSE)),"")</f>
        <v/>
      </c>
      <c r="D2343" s="100" t="str">
        <f>IFERROR(IF(VLOOKUP(B2343,'Job Openings'!$B$5:$I$1005,3,FALSE)=0,"",VLOOKUP(B2343,'Job Openings'!$B$5:$I$1005,3,FALSE)),"")</f>
        <v/>
      </c>
      <c r="E2343" s="100" t="str">
        <f>IFERROR(IF(VLOOKUP(B2343,'Job Openings'!$B$5:$I$1005,5,FALSE)=0,"",VLOOKUP(B2343,'Job Openings'!$B$5:$I$1005,5,FALSE)),"")</f>
        <v/>
      </c>
      <c r="F2343" s="53"/>
      <c r="G2343" s="53"/>
      <c r="H2343" s="54"/>
      <c r="I2343" s="53"/>
      <c r="J2343" s="53"/>
      <c r="K2343" s="53"/>
      <c r="L2343" s="53"/>
      <c r="M2343" s="53"/>
      <c r="N2343" s="144"/>
      <c r="O2343" s="141"/>
      <c r="P2343" s="53"/>
      <c r="Q2343" s="53"/>
      <c r="R2343" s="53"/>
      <c r="S2343" s="89"/>
    </row>
    <row r="2344" spans="2:19" ht="15" customHeight="1" x14ac:dyDescent="0.2">
      <c r="B2344" s="143"/>
      <c r="C2344" s="100" t="str">
        <f>IFERROR(IF(VLOOKUP(B2344,'Job Openings'!$B$5:$I$1005,2,FALSE)=0,"",VLOOKUP(B2344,'Job Openings'!$B$5:$I$1005,2,FALSE)),"")</f>
        <v/>
      </c>
      <c r="D2344" s="100" t="str">
        <f>IFERROR(IF(VLOOKUP(B2344,'Job Openings'!$B$5:$I$1005,3,FALSE)=0,"",VLOOKUP(B2344,'Job Openings'!$B$5:$I$1005,3,FALSE)),"")</f>
        <v/>
      </c>
      <c r="E2344" s="100" t="str">
        <f>IFERROR(IF(VLOOKUP(B2344,'Job Openings'!$B$5:$I$1005,5,FALSE)=0,"",VLOOKUP(B2344,'Job Openings'!$B$5:$I$1005,5,FALSE)),"")</f>
        <v/>
      </c>
      <c r="F2344" s="53"/>
      <c r="G2344" s="53"/>
      <c r="H2344" s="54"/>
      <c r="I2344" s="53"/>
      <c r="J2344" s="53"/>
      <c r="K2344" s="53"/>
      <c r="L2344" s="53"/>
      <c r="M2344" s="53"/>
      <c r="N2344" s="144"/>
      <c r="O2344" s="141"/>
      <c r="P2344" s="53"/>
      <c r="Q2344" s="53"/>
      <c r="R2344" s="53"/>
      <c r="S2344" s="89"/>
    </row>
    <row r="2345" spans="2:19" ht="15" customHeight="1" x14ac:dyDescent="0.2">
      <c r="B2345" s="143"/>
      <c r="C2345" s="100" t="str">
        <f>IFERROR(IF(VLOOKUP(B2345,'Job Openings'!$B$5:$I$1005,2,FALSE)=0,"",VLOOKUP(B2345,'Job Openings'!$B$5:$I$1005,2,FALSE)),"")</f>
        <v/>
      </c>
      <c r="D2345" s="100" t="str">
        <f>IFERROR(IF(VLOOKUP(B2345,'Job Openings'!$B$5:$I$1005,3,FALSE)=0,"",VLOOKUP(B2345,'Job Openings'!$B$5:$I$1005,3,FALSE)),"")</f>
        <v/>
      </c>
      <c r="E2345" s="100" t="str">
        <f>IFERROR(IF(VLOOKUP(B2345,'Job Openings'!$B$5:$I$1005,5,FALSE)=0,"",VLOOKUP(B2345,'Job Openings'!$B$5:$I$1005,5,FALSE)),"")</f>
        <v/>
      </c>
      <c r="F2345" s="53"/>
      <c r="G2345" s="53"/>
      <c r="H2345" s="54"/>
      <c r="I2345" s="53"/>
      <c r="J2345" s="53"/>
      <c r="K2345" s="53"/>
      <c r="L2345" s="53"/>
      <c r="M2345" s="53"/>
      <c r="N2345" s="144"/>
      <c r="O2345" s="141"/>
      <c r="P2345" s="53"/>
      <c r="Q2345" s="53"/>
      <c r="R2345" s="53"/>
      <c r="S2345" s="89"/>
    </row>
    <row r="2346" spans="2:19" ht="15" customHeight="1" x14ac:dyDescent="0.2">
      <c r="B2346" s="143"/>
      <c r="C2346" s="100" t="str">
        <f>IFERROR(IF(VLOOKUP(B2346,'Job Openings'!$B$5:$I$1005,2,FALSE)=0,"",VLOOKUP(B2346,'Job Openings'!$B$5:$I$1005,2,FALSE)),"")</f>
        <v/>
      </c>
      <c r="D2346" s="100" t="str">
        <f>IFERROR(IF(VLOOKUP(B2346,'Job Openings'!$B$5:$I$1005,3,FALSE)=0,"",VLOOKUP(B2346,'Job Openings'!$B$5:$I$1005,3,FALSE)),"")</f>
        <v/>
      </c>
      <c r="E2346" s="100" t="str">
        <f>IFERROR(IF(VLOOKUP(B2346,'Job Openings'!$B$5:$I$1005,5,FALSE)=0,"",VLOOKUP(B2346,'Job Openings'!$B$5:$I$1005,5,FALSE)),"")</f>
        <v/>
      </c>
      <c r="F2346" s="53"/>
      <c r="G2346" s="53"/>
      <c r="H2346" s="54"/>
      <c r="I2346" s="53"/>
      <c r="J2346" s="53"/>
      <c r="K2346" s="53"/>
      <c r="L2346" s="53"/>
      <c r="M2346" s="53"/>
      <c r="N2346" s="144"/>
      <c r="O2346" s="141"/>
      <c r="P2346" s="53"/>
      <c r="Q2346" s="53"/>
      <c r="R2346" s="53"/>
      <c r="S2346" s="89"/>
    </row>
    <row r="2347" spans="2:19" ht="15" customHeight="1" x14ac:dyDescent="0.2">
      <c r="B2347" s="143"/>
      <c r="C2347" s="100" t="str">
        <f>IFERROR(IF(VLOOKUP(B2347,'Job Openings'!$B$5:$I$1005,2,FALSE)=0,"",VLOOKUP(B2347,'Job Openings'!$B$5:$I$1005,2,FALSE)),"")</f>
        <v/>
      </c>
      <c r="D2347" s="100" t="str">
        <f>IFERROR(IF(VLOOKUP(B2347,'Job Openings'!$B$5:$I$1005,3,FALSE)=0,"",VLOOKUP(B2347,'Job Openings'!$B$5:$I$1005,3,FALSE)),"")</f>
        <v/>
      </c>
      <c r="E2347" s="100" t="str">
        <f>IFERROR(IF(VLOOKUP(B2347,'Job Openings'!$B$5:$I$1005,5,FALSE)=0,"",VLOOKUP(B2347,'Job Openings'!$B$5:$I$1005,5,FALSE)),"")</f>
        <v/>
      </c>
      <c r="F2347" s="53"/>
      <c r="G2347" s="53"/>
      <c r="H2347" s="54"/>
      <c r="I2347" s="53"/>
      <c r="J2347" s="53"/>
      <c r="K2347" s="53"/>
      <c r="L2347" s="53"/>
      <c r="M2347" s="53"/>
      <c r="N2347" s="144"/>
      <c r="O2347" s="141"/>
      <c r="P2347" s="53"/>
      <c r="Q2347" s="53"/>
      <c r="R2347" s="53"/>
      <c r="S2347" s="89"/>
    </row>
    <row r="2348" spans="2:19" ht="15" customHeight="1" x14ac:dyDescent="0.2">
      <c r="B2348" s="143"/>
      <c r="C2348" s="100" t="str">
        <f>IFERROR(IF(VLOOKUP(B2348,'Job Openings'!$B$5:$I$1005,2,FALSE)=0,"",VLOOKUP(B2348,'Job Openings'!$B$5:$I$1005,2,FALSE)),"")</f>
        <v/>
      </c>
      <c r="D2348" s="100" t="str">
        <f>IFERROR(IF(VLOOKUP(B2348,'Job Openings'!$B$5:$I$1005,3,FALSE)=0,"",VLOOKUP(B2348,'Job Openings'!$B$5:$I$1005,3,FALSE)),"")</f>
        <v/>
      </c>
      <c r="E2348" s="100" t="str">
        <f>IFERROR(IF(VLOOKUP(B2348,'Job Openings'!$B$5:$I$1005,5,FALSE)=0,"",VLOOKUP(B2348,'Job Openings'!$B$5:$I$1005,5,FALSE)),"")</f>
        <v/>
      </c>
      <c r="F2348" s="53"/>
      <c r="G2348" s="53"/>
      <c r="H2348" s="54"/>
      <c r="I2348" s="53"/>
      <c r="J2348" s="53"/>
      <c r="K2348" s="53"/>
      <c r="L2348" s="53"/>
      <c r="M2348" s="53"/>
      <c r="N2348" s="144"/>
      <c r="O2348" s="141"/>
      <c r="P2348" s="53"/>
      <c r="Q2348" s="53"/>
      <c r="R2348" s="53"/>
      <c r="S2348" s="89"/>
    </row>
    <row r="2349" spans="2:19" ht="15" customHeight="1" x14ac:dyDescent="0.2">
      <c r="B2349" s="143"/>
      <c r="C2349" s="100" t="str">
        <f>IFERROR(IF(VLOOKUP(B2349,'Job Openings'!$B$5:$I$1005,2,FALSE)=0,"",VLOOKUP(B2349,'Job Openings'!$B$5:$I$1005,2,FALSE)),"")</f>
        <v/>
      </c>
      <c r="D2349" s="100" t="str">
        <f>IFERROR(IF(VLOOKUP(B2349,'Job Openings'!$B$5:$I$1005,3,FALSE)=0,"",VLOOKUP(B2349,'Job Openings'!$B$5:$I$1005,3,FALSE)),"")</f>
        <v/>
      </c>
      <c r="E2349" s="100" t="str">
        <f>IFERROR(IF(VLOOKUP(B2349,'Job Openings'!$B$5:$I$1005,5,FALSE)=0,"",VLOOKUP(B2349,'Job Openings'!$B$5:$I$1005,5,FALSE)),"")</f>
        <v/>
      </c>
      <c r="F2349" s="53"/>
      <c r="G2349" s="53"/>
      <c r="H2349" s="54"/>
      <c r="I2349" s="53"/>
      <c r="J2349" s="53"/>
      <c r="K2349" s="53"/>
      <c r="L2349" s="53"/>
      <c r="M2349" s="53"/>
      <c r="N2349" s="144"/>
      <c r="O2349" s="141"/>
      <c r="P2349" s="53"/>
      <c r="Q2349" s="53"/>
      <c r="R2349" s="53"/>
      <c r="S2349" s="89"/>
    </row>
    <row r="2350" spans="2:19" ht="15" customHeight="1" x14ac:dyDescent="0.2">
      <c r="B2350" s="143"/>
      <c r="C2350" s="100" t="str">
        <f>IFERROR(IF(VLOOKUP(B2350,'Job Openings'!$B$5:$I$1005,2,FALSE)=0,"",VLOOKUP(B2350,'Job Openings'!$B$5:$I$1005,2,FALSE)),"")</f>
        <v/>
      </c>
      <c r="D2350" s="100" t="str">
        <f>IFERROR(IF(VLOOKUP(B2350,'Job Openings'!$B$5:$I$1005,3,FALSE)=0,"",VLOOKUP(B2350,'Job Openings'!$B$5:$I$1005,3,FALSE)),"")</f>
        <v/>
      </c>
      <c r="E2350" s="100" t="str">
        <f>IFERROR(IF(VLOOKUP(B2350,'Job Openings'!$B$5:$I$1005,5,FALSE)=0,"",VLOOKUP(B2350,'Job Openings'!$B$5:$I$1005,5,FALSE)),"")</f>
        <v/>
      </c>
      <c r="F2350" s="53"/>
      <c r="G2350" s="53"/>
      <c r="H2350" s="54"/>
      <c r="I2350" s="53"/>
      <c r="J2350" s="53"/>
      <c r="K2350" s="53"/>
      <c r="L2350" s="53"/>
      <c r="M2350" s="53"/>
      <c r="N2350" s="144"/>
      <c r="O2350" s="141"/>
      <c r="P2350" s="53"/>
      <c r="Q2350" s="53"/>
      <c r="R2350" s="53"/>
      <c r="S2350" s="89"/>
    </row>
    <row r="2351" spans="2:19" ht="15" customHeight="1" x14ac:dyDescent="0.2">
      <c r="B2351" s="143"/>
      <c r="C2351" s="100" t="str">
        <f>IFERROR(IF(VLOOKUP(B2351,'Job Openings'!$B$5:$I$1005,2,FALSE)=0,"",VLOOKUP(B2351,'Job Openings'!$B$5:$I$1005,2,FALSE)),"")</f>
        <v/>
      </c>
      <c r="D2351" s="100" t="str">
        <f>IFERROR(IF(VLOOKUP(B2351,'Job Openings'!$B$5:$I$1005,3,FALSE)=0,"",VLOOKUP(B2351,'Job Openings'!$B$5:$I$1005,3,FALSE)),"")</f>
        <v/>
      </c>
      <c r="E2351" s="100" t="str">
        <f>IFERROR(IF(VLOOKUP(B2351,'Job Openings'!$B$5:$I$1005,5,FALSE)=0,"",VLOOKUP(B2351,'Job Openings'!$B$5:$I$1005,5,FALSE)),"")</f>
        <v/>
      </c>
      <c r="F2351" s="53"/>
      <c r="G2351" s="53"/>
      <c r="H2351" s="54"/>
      <c r="I2351" s="53"/>
      <c r="J2351" s="53"/>
      <c r="K2351" s="53"/>
      <c r="L2351" s="53"/>
      <c r="M2351" s="53"/>
      <c r="N2351" s="144"/>
      <c r="O2351" s="141"/>
      <c r="P2351" s="53"/>
      <c r="Q2351" s="53"/>
      <c r="R2351" s="53"/>
      <c r="S2351" s="89"/>
    </row>
    <row r="2352" spans="2:19" ht="15" customHeight="1" x14ac:dyDescent="0.2">
      <c r="B2352" s="143"/>
      <c r="C2352" s="100" t="str">
        <f>IFERROR(IF(VLOOKUP(B2352,'Job Openings'!$B$5:$I$1005,2,FALSE)=0,"",VLOOKUP(B2352,'Job Openings'!$B$5:$I$1005,2,FALSE)),"")</f>
        <v/>
      </c>
      <c r="D2352" s="100" t="str">
        <f>IFERROR(IF(VLOOKUP(B2352,'Job Openings'!$B$5:$I$1005,3,FALSE)=0,"",VLOOKUP(B2352,'Job Openings'!$B$5:$I$1005,3,FALSE)),"")</f>
        <v/>
      </c>
      <c r="E2352" s="100" t="str">
        <f>IFERROR(IF(VLOOKUP(B2352,'Job Openings'!$B$5:$I$1005,5,FALSE)=0,"",VLOOKUP(B2352,'Job Openings'!$B$5:$I$1005,5,FALSE)),"")</f>
        <v/>
      </c>
      <c r="F2352" s="53"/>
      <c r="G2352" s="53"/>
      <c r="H2352" s="54"/>
      <c r="I2352" s="53"/>
      <c r="J2352" s="53"/>
      <c r="K2352" s="53"/>
      <c r="L2352" s="53"/>
      <c r="M2352" s="53"/>
      <c r="N2352" s="144"/>
      <c r="O2352" s="141"/>
      <c r="P2352" s="53"/>
      <c r="Q2352" s="53"/>
      <c r="R2352" s="53"/>
      <c r="S2352" s="89"/>
    </row>
    <row r="2353" spans="2:19" ht="15" customHeight="1" x14ac:dyDescent="0.2">
      <c r="B2353" s="143"/>
      <c r="C2353" s="100" t="str">
        <f>IFERROR(IF(VLOOKUP(B2353,'Job Openings'!$B$5:$I$1005,2,FALSE)=0,"",VLOOKUP(B2353,'Job Openings'!$B$5:$I$1005,2,FALSE)),"")</f>
        <v/>
      </c>
      <c r="D2353" s="100" t="str">
        <f>IFERROR(IF(VLOOKUP(B2353,'Job Openings'!$B$5:$I$1005,3,FALSE)=0,"",VLOOKUP(B2353,'Job Openings'!$B$5:$I$1005,3,FALSE)),"")</f>
        <v/>
      </c>
      <c r="E2353" s="100" t="str">
        <f>IFERROR(IF(VLOOKUP(B2353,'Job Openings'!$B$5:$I$1005,5,FALSE)=0,"",VLOOKUP(B2353,'Job Openings'!$B$5:$I$1005,5,FALSE)),"")</f>
        <v/>
      </c>
      <c r="F2353" s="53"/>
      <c r="G2353" s="53"/>
      <c r="H2353" s="54"/>
      <c r="I2353" s="53"/>
      <c r="J2353" s="53"/>
      <c r="K2353" s="53"/>
      <c r="L2353" s="53"/>
      <c r="M2353" s="53"/>
      <c r="N2353" s="144"/>
      <c r="O2353" s="141"/>
      <c r="P2353" s="53"/>
      <c r="Q2353" s="53"/>
      <c r="R2353" s="53"/>
      <c r="S2353" s="89"/>
    </row>
    <row r="2354" spans="2:19" ht="15" customHeight="1" x14ac:dyDescent="0.2">
      <c r="B2354" s="143"/>
      <c r="C2354" s="100" t="str">
        <f>IFERROR(IF(VLOOKUP(B2354,'Job Openings'!$B$5:$I$1005,2,FALSE)=0,"",VLOOKUP(B2354,'Job Openings'!$B$5:$I$1005,2,FALSE)),"")</f>
        <v/>
      </c>
      <c r="D2354" s="100" t="str">
        <f>IFERROR(IF(VLOOKUP(B2354,'Job Openings'!$B$5:$I$1005,3,FALSE)=0,"",VLOOKUP(B2354,'Job Openings'!$B$5:$I$1005,3,FALSE)),"")</f>
        <v/>
      </c>
      <c r="E2354" s="100" t="str">
        <f>IFERROR(IF(VLOOKUP(B2354,'Job Openings'!$B$5:$I$1005,5,FALSE)=0,"",VLOOKUP(B2354,'Job Openings'!$B$5:$I$1005,5,FALSE)),"")</f>
        <v/>
      </c>
      <c r="F2354" s="53"/>
      <c r="G2354" s="53"/>
      <c r="H2354" s="54"/>
      <c r="I2354" s="53"/>
      <c r="J2354" s="53"/>
      <c r="K2354" s="53"/>
      <c r="L2354" s="53"/>
      <c r="M2354" s="53"/>
      <c r="N2354" s="144"/>
      <c r="O2354" s="141"/>
      <c r="P2354" s="53"/>
      <c r="Q2354" s="53"/>
      <c r="R2354" s="53"/>
      <c r="S2354" s="89"/>
    </row>
    <row r="2355" spans="2:19" ht="15" customHeight="1" x14ac:dyDescent="0.2">
      <c r="B2355" s="143"/>
      <c r="C2355" s="100" t="str">
        <f>IFERROR(IF(VLOOKUP(B2355,'Job Openings'!$B$5:$I$1005,2,FALSE)=0,"",VLOOKUP(B2355,'Job Openings'!$B$5:$I$1005,2,FALSE)),"")</f>
        <v/>
      </c>
      <c r="D2355" s="100" t="str">
        <f>IFERROR(IF(VLOOKUP(B2355,'Job Openings'!$B$5:$I$1005,3,FALSE)=0,"",VLOOKUP(B2355,'Job Openings'!$B$5:$I$1005,3,FALSE)),"")</f>
        <v/>
      </c>
      <c r="E2355" s="100" t="str">
        <f>IFERROR(IF(VLOOKUP(B2355,'Job Openings'!$B$5:$I$1005,5,FALSE)=0,"",VLOOKUP(B2355,'Job Openings'!$B$5:$I$1005,5,FALSE)),"")</f>
        <v/>
      </c>
      <c r="F2355" s="53"/>
      <c r="G2355" s="53"/>
      <c r="H2355" s="54"/>
      <c r="I2355" s="53"/>
      <c r="J2355" s="53"/>
      <c r="K2355" s="53"/>
      <c r="L2355" s="53"/>
      <c r="M2355" s="53"/>
      <c r="N2355" s="144"/>
      <c r="O2355" s="141"/>
      <c r="P2355" s="53"/>
      <c r="Q2355" s="53"/>
      <c r="R2355" s="53"/>
      <c r="S2355" s="89"/>
    </row>
    <row r="2356" spans="2:19" ht="15" customHeight="1" x14ac:dyDescent="0.2">
      <c r="B2356" s="143"/>
      <c r="C2356" s="100" t="str">
        <f>IFERROR(IF(VLOOKUP(B2356,'Job Openings'!$B$5:$I$1005,2,FALSE)=0,"",VLOOKUP(B2356,'Job Openings'!$B$5:$I$1005,2,FALSE)),"")</f>
        <v/>
      </c>
      <c r="D2356" s="100" t="str">
        <f>IFERROR(IF(VLOOKUP(B2356,'Job Openings'!$B$5:$I$1005,3,FALSE)=0,"",VLOOKUP(B2356,'Job Openings'!$B$5:$I$1005,3,FALSE)),"")</f>
        <v/>
      </c>
      <c r="E2356" s="100" t="str">
        <f>IFERROR(IF(VLOOKUP(B2356,'Job Openings'!$B$5:$I$1005,5,FALSE)=0,"",VLOOKUP(B2356,'Job Openings'!$B$5:$I$1005,5,FALSE)),"")</f>
        <v/>
      </c>
      <c r="F2356" s="53"/>
      <c r="G2356" s="53"/>
      <c r="H2356" s="54"/>
      <c r="I2356" s="53"/>
      <c r="J2356" s="53"/>
      <c r="K2356" s="53"/>
      <c r="L2356" s="53"/>
      <c r="M2356" s="53"/>
      <c r="N2356" s="144"/>
      <c r="O2356" s="141"/>
      <c r="P2356" s="53"/>
      <c r="Q2356" s="53"/>
      <c r="R2356" s="53"/>
      <c r="S2356" s="89"/>
    </row>
    <row r="2357" spans="2:19" ht="15" customHeight="1" x14ac:dyDescent="0.2">
      <c r="B2357" s="143"/>
      <c r="C2357" s="100" t="str">
        <f>IFERROR(IF(VLOOKUP(B2357,'Job Openings'!$B$5:$I$1005,2,FALSE)=0,"",VLOOKUP(B2357,'Job Openings'!$B$5:$I$1005,2,FALSE)),"")</f>
        <v/>
      </c>
      <c r="D2357" s="100" t="str">
        <f>IFERROR(IF(VLOOKUP(B2357,'Job Openings'!$B$5:$I$1005,3,FALSE)=0,"",VLOOKUP(B2357,'Job Openings'!$B$5:$I$1005,3,FALSE)),"")</f>
        <v/>
      </c>
      <c r="E2357" s="100" t="str">
        <f>IFERROR(IF(VLOOKUP(B2357,'Job Openings'!$B$5:$I$1005,5,FALSE)=0,"",VLOOKUP(B2357,'Job Openings'!$B$5:$I$1005,5,FALSE)),"")</f>
        <v/>
      </c>
      <c r="F2357" s="53"/>
      <c r="G2357" s="53"/>
      <c r="H2357" s="54"/>
      <c r="I2357" s="53"/>
      <c r="J2357" s="53"/>
      <c r="K2357" s="53"/>
      <c r="L2357" s="53"/>
      <c r="M2357" s="53"/>
      <c r="N2357" s="144"/>
      <c r="O2357" s="141"/>
      <c r="P2357" s="53"/>
      <c r="Q2357" s="53"/>
      <c r="R2357" s="53"/>
      <c r="S2357" s="89"/>
    </row>
    <row r="2358" spans="2:19" ht="15" customHeight="1" x14ac:dyDescent="0.2">
      <c r="B2358" s="143"/>
      <c r="C2358" s="100" t="str">
        <f>IFERROR(IF(VLOOKUP(B2358,'Job Openings'!$B$5:$I$1005,2,FALSE)=0,"",VLOOKUP(B2358,'Job Openings'!$B$5:$I$1005,2,FALSE)),"")</f>
        <v/>
      </c>
      <c r="D2358" s="100" t="str">
        <f>IFERROR(IF(VLOOKUP(B2358,'Job Openings'!$B$5:$I$1005,3,FALSE)=0,"",VLOOKUP(B2358,'Job Openings'!$B$5:$I$1005,3,FALSE)),"")</f>
        <v/>
      </c>
      <c r="E2358" s="100" t="str">
        <f>IFERROR(IF(VLOOKUP(B2358,'Job Openings'!$B$5:$I$1005,5,FALSE)=0,"",VLOOKUP(B2358,'Job Openings'!$B$5:$I$1005,5,FALSE)),"")</f>
        <v/>
      </c>
      <c r="F2358" s="53"/>
      <c r="G2358" s="53"/>
      <c r="H2358" s="54"/>
      <c r="I2358" s="53"/>
      <c r="J2358" s="53"/>
      <c r="K2358" s="53"/>
      <c r="L2358" s="53"/>
      <c r="M2358" s="53"/>
      <c r="N2358" s="144"/>
      <c r="O2358" s="141"/>
      <c r="P2358" s="53"/>
      <c r="Q2358" s="53"/>
      <c r="R2358" s="53"/>
      <c r="S2358" s="89"/>
    </row>
    <row r="2359" spans="2:19" ht="15" customHeight="1" x14ac:dyDescent="0.2">
      <c r="B2359" s="143"/>
      <c r="C2359" s="100" t="str">
        <f>IFERROR(IF(VLOOKUP(B2359,'Job Openings'!$B$5:$I$1005,2,FALSE)=0,"",VLOOKUP(B2359,'Job Openings'!$B$5:$I$1005,2,FALSE)),"")</f>
        <v/>
      </c>
      <c r="D2359" s="100" t="str">
        <f>IFERROR(IF(VLOOKUP(B2359,'Job Openings'!$B$5:$I$1005,3,FALSE)=0,"",VLOOKUP(B2359,'Job Openings'!$B$5:$I$1005,3,FALSE)),"")</f>
        <v/>
      </c>
      <c r="E2359" s="100" t="str">
        <f>IFERROR(IF(VLOOKUP(B2359,'Job Openings'!$B$5:$I$1005,5,FALSE)=0,"",VLOOKUP(B2359,'Job Openings'!$B$5:$I$1005,5,FALSE)),"")</f>
        <v/>
      </c>
      <c r="F2359" s="53"/>
      <c r="G2359" s="53"/>
      <c r="H2359" s="54"/>
      <c r="I2359" s="53"/>
      <c r="J2359" s="53"/>
      <c r="K2359" s="53"/>
      <c r="L2359" s="53"/>
      <c r="M2359" s="53"/>
      <c r="N2359" s="144"/>
      <c r="O2359" s="141"/>
      <c r="P2359" s="53"/>
      <c r="Q2359" s="53"/>
      <c r="R2359" s="53"/>
      <c r="S2359" s="89"/>
    </row>
    <row r="2360" spans="2:19" ht="15" customHeight="1" x14ac:dyDescent="0.2">
      <c r="B2360" s="143"/>
      <c r="C2360" s="100" t="str">
        <f>IFERROR(IF(VLOOKUP(B2360,'Job Openings'!$B$5:$I$1005,2,FALSE)=0,"",VLOOKUP(B2360,'Job Openings'!$B$5:$I$1005,2,FALSE)),"")</f>
        <v/>
      </c>
      <c r="D2360" s="100" t="str">
        <f>IFERROR(IF(VLOOKUP(B2360,'Job Openings'!$B$5:$I$1005,3,FALSE)=0,"",VLOOKUP(B2360,'Job Openings'!$B$5:$I$1005,3,FALSE)),"")</f>
        <v/>
      </c>
      <c r="E2360" s="100" t="str">
        <f>IFERROR(IF(VLOOKUP(B2360,'Job Openings'!$B$5:$I$1005,5,FALSE)=0,"",VLOOKUP(B2360,'Job Openings'!$B$5:$I$1005,5,FALSE)),"")</f>
        <v/>
      </c>
      <c r="F2360" s="53"/>
      <c r="G2360" s="53"/>
      <c r="H2360" s="54"/>
      <c r="I2360" s="53"/>
      <c r="J2360" s="53"/>
      <c r="K2360" s="53"/>
      <c r="L2360" s="53"/>
      <c r="M2360" s="53"/>
      <c r="N2360" s="144"/>
      <c r="O2360" s="141"/>
      <c r="P2360" s="53"/>
      <c r="Q2360" s="53"/>
      <c r="R2360" s="53"/>
      <c r="S2360" s="89"/>
    </row>
    <row r="2361" spans="2:19" ht="15" customHeight="1" x14ac:dyDescent="0.2">
      <c r="B2361" s="143"/>
      <c r="C2361" s="100" t="str">
        <f>IFERROR(IF(VLOOKUP(B2361,'Job Openings'!$B$5:$I$1005,2,FALSE)=0,"",VLOOKUP(B2361,'Job Openings'!$B$5:$I$1005,2,FALSE)),"")</f>
        <v/>
      </c>
      <c r="D2361" s="100" t="str">
        <f>IFERROR(IF(VLOOKUP(B2361,'Job Openings'!$B$5:$I$1005,3,FALSE)=0,"",VLOOKUP(B2361,'Job Openings'!$B$5:$I$1005,3,FALSE)),"")</f>
        <v/>
      </c>
      <c r="E2361" s="100" t="str">
        <f>IFERROR(IF(VLOOKUP(B2361,'Job Openings'!$B$5:$I$1005,5,FALSE)=0,"",VLOOKUP(B2361,'Job Openings'!$B$5:$I$1005,5,FALSE)),"")</f>
        <v/>
      </c>
      <c r="F2361" s="53"/>
      <c r="G2361" s="53"/>
      <c r="H2361" s="54"/>
      <c r="I2361" s="53"/>
      <c r="J2361" s="53"/>
      <c r="K2361" s="53"/>
      <c r="L2361" s="53"/>
      <c r="M2361" s="53"/>
      <c r="N2361" s="144"/>
      <c r="O2361" s="141"/>
      <c r="P2361" s="53"/>
      <c r="Q2361" s="53"/>
      <c r="R2361" s="53"/>
      <c r="S2361" s="89"/>
    </row>
    <row r="2362" spans="2:19" ht="15" customHeight="1" x14ac:dyDescent="0.2">
      <c r="B2362" s="143"/>
      <c r="C2362" s="100" t="str">
        <f>IFERROR(IF(VLOOKUP(B2362,'Job Openings'!$B$5:$I$1005,2,FALSE)=0,"",VLOOKUP(B2362,'Job Openings'!$B$5:$I$1005,2,FALSE)),"")</f>
        <v/>
      </c>
      <c r="D2362" s="100" t="str">
        <f>IFERROR(IF(VLOOKUP(B2362,'Job Openings'!$B$5:$I$1005,3,FALSE)=0,"",VLOOKUP(B2362,'Job Openings'!$B$5:$I$1005,3,FALSE)),"")</f>
        <v/>
      </c>
      <c r="E2362" s="100" t="str">
        <f>IFERROR(IF(VLOOKUP(B2362,'Job Openings'!$B$5:$I$1005,5,FALSE)=0,"",VLOOKUP(B2362,'Job Openings'!$B$5:$I$1005,5,FALSE)),"")</f>
        <v/>
      </c>
      <c r="F2362" s="53"/>
      <c r="G2362" s="53"/>
      <c r="H2362" s="54"/>
      <c r="I2362" s="53"/>
      <c r="J2362" s="53"/>
      <c r="K2362" s="53"/>
      <c r="L2362" s="53"/>
      <c r="M2362" s="53"/>
      <c r="N2362" s="144"/>
      <c r="O2362" s="141"/>
      <c r="P2362" s="53"/>
      <c r="Q2362" s="53"/>
      <c r="R2362" s="53"/>
      <c r="S2362" s="89"/>
    </row>
    <row r="2363" spans="2:19" ht="15" customHeight="1" x14ac:dyDescent="0.2">
      <c r="B2363" s="143"/>
      <c r="C2363" s="100" t="str">
        <f>IFERROR(IF(VLOOKUP(B2363,'Job Openings'!$B$5:$I$1005,2,FALSE)=0,"",VLOOKUP(B2363,'Job Openings'!$B$5:$I$1005,2,FALSE)),"")</f>
        <v/>
      </c>
      <c r="D2363" s="100" t="str">
        <f>IFERROR(IF(VLOOKUP(B2363,'Job Openings'!$B$5:$I$1005,3,FALSE)=0,"",VLOOKUP(B2363,'Job Openings'!$B$5:$I$1005,3,FALSE)),"")</f>
        <v/>
      </c>
      <c r="E2363" s="100" t="str">
        <f>IFERROR(IF(VLOOKUP(B2363,'Job Openings'!$B$5:$I$1005,5,FALSE)=0,"",VLOOKUP(B2363,'Job Openings'!$B$5:$I$1005,5,FALSE)),"")</f>
        <v/>
      </c>
      <c r="F2363" s="53"/>
      <c r="G2363" s="53"/>
      <c r="H2363" s="54"/>
      <c r="I2363" s="53"/>
      <c r="J2363" s="53"/>
      <c r="K2363" s="53"/>
      <c r="L2363" s="53"/>
      <c r="M2363" s="53"/>
      <c r="N2363" s="144"/>
      <c r="O2363" s="141"/>
      <c r="P2363" s="53"/>
      <c r="Q2363" s="53"/>
      <c r="R2363" s="53"/>
      <c r="S2363" s="89"/>
    </row>
    <row r="2364" spans="2:19" ht="15" customHeight="1" x14ac:dyDescent="0.2">
      <c r="B2364" s="143"/>
      <c r="C2364" s="100" t="str">
        <f>IFERROR(IF(VLOOKUP(B2364,'Job Openings'!$B$5:$I$1005,2,FALSE)=0,"",VLOOKUP(B2364,'Job Openings'!$B$5:$I$1005,2,FALSE)),"")</f>
        <v/>
      </c>
      <c r="D2364" s="100" t="str">
        <f>IFERROR(IF(VLOOKUP(B2364,'Job Openings'!$B$5:$I$1005,3,FALSE)=0,"",VLOOKUP(B2364,'Job Openings'!$B$5:$I$1005,3,FALSE)),"")</f>
        <v/>
      </c>
      <c r="E2364" s="100" t="str">
        <f>IFERROR(IF(VLOOKUP(B2364,'Job Openings'!$B$5:$I$1005,5,FALSE)=0,"",VLOOKUP(B2364,'Job Openings'!$B$5:$I$1005,5,FALSE)),"")</f>
        <v/>
      </c>
      <c r="F2364" s="53"/>
      <c r="G2364" s="53"/>
      <c r="H2364" s="54"/>
      <c r="I2364" s="53"/>
      <c r="J2364" s="53"/>
      <c r="K2364" s="53"/>
      <c r="L2364" s="53"/>
      <c r="M2364" s="53"/>
      <c r="N2364" s="144"/>
      <c r="O2364" s="141"/>
      <c r="P2364" s="53"/>
      <c r="Q2364" s="53"/>
      <c r="R2364" s="53"/>
      <c r="S2364" s="89"/>
    </row>
    <row r="2365" spans="2:19" ht="15" customHeight="1" x14ac:dyDescent="0.2">
      <c r="B2365" s="143"/>
      <c r="C2365" s="100" t="str">
        <f>IFERROR(IF(VLOOKUP(B2365,'Job Openings'!$B$5:$I$1005,2,FALSE)=0,"",VLOOKUP(B2365,'Job Openings'!$B$5:$I$1005,2,FALSE)),"")</f>
        <v/>
      </c>
      <c r="D2365" s="100" t="str">
        <f>IFERROR(IF(VLOOKUP(B2365,'Job Openings'!$B$5:$I$1005,3,FALSE)=0,"",VLOOKUP(B2365,'Job Openings'!$B$5:$I$1005,3,FALSE)),"")</f>
        <v/>
      </c>
      <c r="E2365" s="100" t="str">
        <f>IFERROR(IF(VLOOKUP(B2365,'Job Openings'!$B$5:$I$1005,5,FALSE)=0,"",VLOOKUP(B2365,'Job Openings'!$B$5:$I$1005,5,FALSE)),"")</f>
        <v/>
      </c>
      <c r="F2365" s="53"/>
      <c r="G2365" s="53"/>
      <c r="H2365" s="54"/>
      <c r="I2365" s="53"/>
      <c r="J2365" s="53"/>
      <c r="K2365" s="53"/>
      <c r="L2365" s="53"/>
      <c r="M2365" s="53"/>
      <c r="N2365" s="144"/>
      <c r="O2365" s="141"/>
      <c r="P2365" s="53"/>
      <c r="Q2365" s="53"/>
      <c r="R2365" s="53"/>
      <c r="S2365" s="89"/>
    </row>
    <row r="2366" spans="2:19" ht="15" customHeight="1" x14ac:dyDescent="0.2">
      <c r="B2366" s="143"/>
      <c r="C2366" s="100" t="str">
        <f>IFERROR(IF(VLOOKUP(B2366,'Job Openings'!$B$5:$I$1005,2,FALSE)=0,"",VLOOKUP(B2366,'Job Openings'!$B$5:$I$1005,2,FALSE)),"")</f>
        <v/>
      </c>
      <c r="D2366" s="100" t="str">
        <f>IFERROR(IF(VLOOKUP(B2366,'Job Openings'!$B$5:$I$1005,3,FALSE)=0,"",VLOOKUP(B2366,'Job Openings'!$B$5:$I$1005,3,FALSE)),"")</f>
        <v/>
      </c>
      <c r="E2366" s="100" t="str">
        <f>IFERROR(IF(VLOOKUP(B2366,'Job Openings'!$B$5:$I$1005,5,FALSE)=0,"",VLOOKUP(B2366,'Job Openings'!$B$5:$I$1005,5,FALSE)),"")</f>
        <v/>
      </c>
      <c r="F2366" s="53"/>
      <c r="G2366" s="53"/>
      <c r="H2366" s="54"/>
      <c r="I2366" s="53"/>
      <c r="J2366" s="53"/>
      <c r="K2366" s="53"/>
      <c r="L2366" s="53"/>
      <c r="M2366" s="53"/>
      <c r="N2366" s="144"/>
      <c r="O2366" s="141"/>
      <c r="P2366" s="53"/>
      <c r="Q2366" s="53"/>
      <c r="R2366" s="53"/>
      <c r="S2366" s="89"/>
    </row>
    <row r="2367" spans="2:19" ht="15" customHeight="1" x14ac:dyDescent="0.2">
      <c r="B2367" s="143"/>
      <c r="C2367" s="100" t="str">
        <f>IFERROR(IF(VLOOKUP(B2367,'Job Openings'!$B$5:$I$1005,2,FALSE)=0,"",VLOOKUP(B2367,'Job Openings'!$B$5:$I$1005,2,FALSE)),"")</f>
        <v/>
      </c>
      <c r="D2367" s="100" t="str">
        <f>IFERROR(IF(VLOOKUP(B2367,'Job Openings'!$B$5:$I$1005,3,FALSE)=0,"",VLOOKUP(B2367,'Job Openings'!$B$5:$I$1005,3,FALSE)),"")</f>
        <v/>
      </c>
      <c r="E2367" s="100" t="str">
        <f>IFERROR(IF(VLOOKUP(B2367,'Job Openings'!$B$5:$I$1005,5,FALSE)=0,"",VLOOKUP(B2367,'Job Openings'!$B$5:$I$1005,5,FALSE)),"")</f>
        <v/>
      </c>
      <c r="F2367" s="53"/>
      <c r="G2367" s="53"/>
      <c r="H2367" s="54"/>
      <c r="I2367" s="53"/>
      <c r="J2367" s="53"/>
      <c r="K2367" s="53"/>
      <c r="L2367" s="53"/>
      <c r="M2367" s="53"/>
      <c r="N2367" s="144"/>
      <c r="O2367" s="141"/>
      <c r="P2367" s="53"/>
      <c r="Q2367" s="53"/>
      <c r="R2367" s="53"/>
      <c r="S2367" s="89"/>
    </row>
    <row r="2368" spans="2:19" ht="15" customHeight="1" x14ac:dyDescent="0.2">
      <c r="B2368" s="143"/>
      <c r="C2368" s="100" t="str">
        <f>IFERROR(IF(VLOOKUP(B2368,'Job Openings'!$B$5:$I$1005,2,FALSE)=0,"",VLOOKUP(B2368,'Job Openings'!$B$5:$I$1005,2,FALSE)),"")</f>
        <v/>
      </c>
      <c r="D2368" s="100" t="str">
        <f>IFERROR(IF(VLOOKUP(B2368,'Job Openings'!$B$5:$I$1005,3,FALSE)=0,"",VLOOKUP(B2368,'Job Openings'!$B$5:$I$1005,3,FALSE)),"")</f>
        <v/>
      </c>
      <c r="E2368" s="100" t="str">
        <f>IFERROR(IF(VLOOKUP(B2368,'Job Openings'!$B$5:$I$1005,5,FALSE)=0,"",VLOOKUP(B2368,'Job Openings'!$B$5:$I$1005,5,FALSE)),"")</f>
        <v/>
      </c>
      <c r="F2368" s="53"/>
      <c r="G2368" s="53"/>
      <c r="H2368" s="54"/>
      <c r="I2368" s="53"/>
      <c r="J2368" s="53"/>
      <c r="K2368" s="53"/>
      <c r="L2368" s="53"/>
      <c r="M2368" s="53"/>
      <c r="N2368" s="144"/>
      <c r="O2368" s="141"/>
      <c r="P2368" s="53"/>
      <c r="Q2368" s="53"/>
      <c r="R2368" s="53"/>
      <c r="S2368" s="89"/>
    </row>
    <row r="2369" spans="2:19" ht="15" customHeight="1" x14ac:dyDescent="0.2">
      <c r="B2369" s="143"/>
      <c r="C2369" s="100" t="str">
        <f>IFERROR(IF(VLOOKUP(B2369,'Job Openings'!$B$5:$I$1005,2,FALSE)=0,"",VLOOKUP(B2369,'Job Openings'!$B$5:$I$1005,2,FALSE)),"")</f>
        <v/>
      </c>
      <c r="D2369" s="100" t="str">
        <f>IFERROR(IF(VLOOKUP(B2369,'Job Openings'!$B$5:$I$1005,3,FALSE)=0,"",VLOOKUP(B2369,'Job Openings'!$B$5:$I$1005,3,FALSE)),"")</f>
        <v/>
      </c>
      <c r="E2369" s="100" t="str">
        <f>IFERROR(IF(VLOOKUP(B2369,'Job Openings'!$B$5:$I$1005,5,FALSE)=0,"",VLOOKUP(B2369,'Job Openings'!$B$5:$I$1005,5,FALSE)),"")</f>
        <v/>
      </c>
      <c r="F2369" s="53"/>
      <c r="G2369" s="53"/>
      <c r="H2369" s="54"/>
      <c r="I2369" s="53"/>
      <c r="J2369" s="53"/>
      <c r="K2369" s="53"/>
      <c r="L2369" s="53"/>
      <c r="M2369" s="53"/>
      <c r="N2369" s="144"/>
      <c r="O2369" s="141"/>
      <c r="P2369" s="53"/>
      <c r="Q2369" s="53"/>
      <c r="R2369" s="53"/>
      <c r="S2369" s="89"/>
    </row>
    <row r="2370" spans="2:19" ht="15" customHeight="1" x14ac:dyDescent="0.2">
      <c r="B2370" s="143"/>
      <c r="C2370" s="100" t="str">
        <f>IFERROR(IF(VLOOKUP(B2370,'Job Openings'!$B$5:$I$1005,2,FALSE)=0,"",VLOOKUP(B2370,'Job Openings'!$B$5:$I$1005,2,FALSE)),"")</f>
        <v/>
      </c>
      <c r="D2370" s="100" t="str">
        <f>IFERROR(IF(VLOOKUP(B2370,'Job Openings'!$B$5:$I$1005,3,FALSE)=0,"",VLOOKUP(B2370,'Job Openings'!$B$5:$I$1005,3,FALSE)),"")</f>
        <v/>
      </c>
      <c r="E2370" s="100" t="str">
        <f>IFERROR(IF(VLOOKUP(B2370,'Job Openings'!$B$5:$I$1005,5,FALSE)=0,"",VLOOKUP(B2370,'Job Openings'!$B$5:$I$1005,5,FALSE)),"")</f>
        <v/>
      </c>
      <c r="F2370" s="53"/>
      <c r="G2370" s="53"/>
      <c r="H2370" s="54"/>
      <c r="I2370" s="53"/>
      <c r="J2370" s="53"/>
      <c r="K2370" s="53"/>
      <c r="L2370" s="53"/>
      <c r="M2370" s="53"/>
      <c r="N2370" s="144"/>
      <c r="O2370" s="141"/>
      <c r="P2370" s="53"/>
      <c r="Q2370" s="53"/>
      <c r="R2370" s="53"/>
      <c r="S2370" s="89"/>
    </row>
    <row r="2371" spans="2:19" ht="15" customHeight="1" x14ac:dyDescent="0.2">
      <c r="B2371" s="143"/>
      <c r="C2371" s="100" t="str">
        <f>IFERROR(IF(VLOOKUP(B2371,'Job Openings'!$B$5:$I$1005,2,FALSE)=0,"",VLOOKUP(B2371,'Job Openings'!$B$5:$I$1005,2,FALSE)),"")</f>
        <v/>
      </c>
      <c r="D2371" s="100" t="str">
        <f>IFERROR(IF(VLOOKUP(B2371,'Job Openings'!$B$5:$I$1005,3,FALSE)=0,"",VLOOKUP(B2371,'Job Openings'!$B$5:$I$1005,3,FALSE)),"")</f>
        <v/>
      </c>
      <c r="E2371" s="100" t="str">
        <f>IFERROR(IF(VLOOKUP(B2371,'Job Openings'!$B$5:$I$1005,5,FALSE)=0,"",VLOOKUP(B2371,'Job Openings'!$B$5:$I$1005,5,FALSE)),"")</f>
        <v/>
      </c>
      <c r="F2371" s="53"/>
      <c r="G2371" s="53"/>
      <c r="H2371" s="54"/>
      <c r="I2371" s="53"/>
      <c r="J2371" s="53"/>
      <c r="K2371" s="53"/>
      <c r="L2371" s="53"/>
      <c r="M2371" s="53"/>
      <c r="N2371" s="144"/>
      <c r="O2371" s="141"/>
      <c r="P2371" s="53"/>
      <c r="Q2371" s="53"/>
      <c r="R2371" s="53"/>
      <c r="S2371" s="89"/>
    </row>
    <row r="2372" spans="2:19" ht="15" customHeight="1" x14ac:dyDescent="0.2">
      <c r="B2372" s="143"/>
      <c r="C2372" s="100" t="str">
        <f>IFERROR(IF(VLOOKUP(B2372,'Job Openings'!$B$5:$I$1005,2,FALSE)=0,"",VLOOKUP(B2372,'Job Openings'!$B$5:$I$1005,2,FALSE)),"")</f>
        <v/>
      </c>
      <c r="D2372" s="100" t="str">
        <f>IFERROR(IF(VLOOKUP(B2372,'Job Openings'!$B$5:$I$1005,3,FALSE)=0,"",VLOOKUP(B2372,'Job Openings'!$B$5:$I$1005,3,FALSE)),"")</f>
        <v/>
      </c>
      <c r="E2372" s="100" t="str">
        <f>IFERROR(IF(VLOOKUP(B2372,'Job Openings'!$B$5:$I$1005,5,FALSE)=0,"",VLOOKUP(B2372,'Job Openings'!$B$5:$I$1005,5,FALSE)),"")</f>
        <v/>
      </c>
      <c r="F2372" s="53"/>
      <c r="G2372" s="53"/>
      <c r="H2372" s="54"/>
      <c r="I2372" s="53"/>
      <c r="J2372" s="53"/>
      <c r="K2372" s="53"/>
      <c r="L2372" s="53"/>
      <c r="M2372" s="53"/>
      <c r="N2372" s="144"/>
      <c r="O2372" s="141"/>
      <c r="P2372" s="53"/>
      <c r="Q2372" s="53"/>
      <c r="R2372" s="53"/>
      <c r="S2372" s="89"/>
    </row>
    <row r="2373" spans="2:19" ht="15" customHeight="1" x14ac:dyDescent="0.2">
      <c r="B2373" s="143"/>
      <c r="C2373" s="100" t="str">
        <f>IFERROR(IF(VLOOKUP(B2373,'Job Openings'!$B$5:$I$1005,2,FALSE)=0,"",VLOOKUP(B2373,'Job Openings'!$B$5:$I$1005,2,FALSE)),"")</f>
        <v/>
      </c>
      <c r="D2373" s="100" t="str">
        <f>IFERROR(IF(VLOOKUP(B2373,'Job Openings'!$B$5:$I$1005,3,FALSE)=0,"",VLOOKUP(B2373,'Job Openings'!$B$5:$I$1005,3,FALSE)),"")</f>
        <v/>
      </c>
      <c r="E2373" s="100" t="str">
        <f>IFERROR(IF(VLOOKUP(B2373,'Job Openings'!$B$5:$I$1005,5,FALSE)=0,"",VLOOKUP(B2373,'Job Openings'!$B$5:$I$1005,5,FALSE)),"")</f>
        <v/>
      </c>
      <c r="F2373" s="53"/>
      <c r="G2373" s="53"/>
      <c r="H2373" s="54"/>
      <c r="I2373" s="53"/>
      <c r="J2373" s="53"/>
      <c r="K2373" s="53"/>
      <c r="L2373" s="53"/>
      <c r="M2373" s="53"/>
      <c r="N2373" s="144"/>
      <c r="O2373" s="141"/>
      <c r="P2373" s="53"/>
      <c r="Q2373" s="53"/>
      <c r="R2373" s="53"/>
      <c r="S2373" s="89"/>
    </row>
    <row r="2374" spans="2:19" ht="15" customHeight="1" x14ac:dyDescent="0.2">
      <c r="B2374" s="143"/>
      <c r="C2374" s="100" t="str">
        <f>IFERROR(IF(VLOOKUP(B2374,'Job Openings'!$B$5:$I$1005,2,FALSE)=0,"",VLOOKUP(B2374,'Job Openings'!$B$5:$I$1005,2,FALSE)),"")</f>
        <v/>
      </c>
      <c r="D2374" s="100" t="str">
        <f>IFERROR(IF(VLOOKUP(B2374,'Job Openings'!$B$5:$I$1005,3,FALSE)=0,"",VLOOKUP(B2374,'Job Openings'!$B$5:$I$1005,3,FALSE)),"")</f>
        <v/>
      </c>
      <c r="E2374" s="100" t="str">
        <f>IFERROR(IF(VLOOKUP(B2374,'Job Openings'!$B$5:$I$1005,5,FALSE)=0,"",VLOOKUP(B2374,'Job Openings'!$B$5:$I$1005,5,FALSE)),"")</f>
        <v/>
      </c>
      <c r="F2374" s="53"/>
      <c r="G2374" s="53"/>
      <c r="H2374" s="54"/>
      <c r="I2374" s="53"/>
      <c r="J2374" s="53"/>
      <c r="K2374" s="53"/>
      <c r="L2374" s="53"/>
      <c r="M2374" s="53"/>
      <c r="N2374" s="144"/>
      <c r="O2374" s="141"/>
      <c r="P2374" s="53"/>
      <c r="Q2374" s="53"/>
      <c r="R2374" s="53"/>
      <c r="S2374" s="89"/>
    </row>
    <row r="2375" spans="2:19" ht="15" customHeight="1" x14ac:dyDescent="0.2">
      <c r="B2375" s="143"/>
      <c r="C2375" s="100" t="str">
        <f>IFERROR(IF(VLOOKUP(B2375,'Job Openings'!$B$5:$I$1005,2,FALSE)=0,"",VLOOKUP(B2375,'Job Openings'!$B$5:$I$1005,2,FALSE)),"")</f>
        <v/>
      </c>
      <c r="D2375" s="100" t="str">
        <f>IFERROR(IF(VLOOKUP(B2375,'Job Openings'!$B$5:$I$1005,3,FALSE)=0,"",VLOOKUP(B2375,'Job Openings'!$B$5:$I$1005,3,FALSE)),"")</f>
        <v/>
      </c>
      <c r="E2375" s="100" t="str">
        <f>IFERROR(IF(VLOOKUP(B2375,'Job Openings'!$B$5:$I$1005,5,FALSE)=0,"",VLOOKUP(B2375,'Job Openings'!$B$5:$I$1005,5,FALSE)),"")</f>
        <v/>
      </c>
      <c r="F2375" s="53"/>
      <c r="G2375" s="53"/>
      <c r="H2375" s="54"/>
      <c r="I2375" s="53"/>
      <c r="J2375" s="53"/>
      <c r="K2375" s="53"/>
      <c r="L2375" s="53"/>
      <c r="M2375" s="53"/>
      <c r="N2375" s="144"/>
      <c r="O2375" s="141"/>
      <c r="P2375" s="53"/>
      <c r="Q2375" s="53"/>
      <c r="R2375" s="53"/>
      <c r="S2375" s="89"/>
    </row>
    <row r="2376" spans="2:19" ht="15" customHeight="1" x14ac:dyDescent="0.2">
      <c r="B2376" s="143"/>
      <c r="C2376" s="100" t="str">
        <f>IFERROR(IF(VLOOKUP(B2376,'Job Openings'!$B$5:$I$1005,2,FALSE)=0,"",VLOOKUP(B2376,'Job Openings'!$B$5:$I$1005,2,FALSE)),"")</f>
        <v/>
      </c>
      <c r="D2376" s="100" t="str">
        <f>IFERROR(IF(VLOOKUP(B2376,'Job Openings'!$B$5:$I$1005,3,FALSE)=0,"",VLOOKUP(B2376,'Job Openings'!$B$5:$I$1005,3,FALSE)),"")</f>
        <v/>
      </c>
      <c r="E2376" s="100" t="str">
        <f>IFERROR(IF(VLOOKUP(B2376,'Job Openings'!$B$5:$I$1005,5,FALSE)=0,"",VLOOKUP(B2376,'Job Openings'!$B$5:$I$1005,5,FALSE)),"")</f>
        <v/>
      </c>
      <c r="F2376" s="53"/>
      <c r="G2376" s="53"/>
      <c r="H2376" s="54"/>
      <c r="I2376" s="53"/>
      <c r="J2376" s="53"/>
      <c r="K2376" s="53"/>
      <c r="L2376" s="53"/>
      <c r="M2376" s="53"/>
      <c r="N2376" s="144"/>
      <c r="O2376" s="141"/>
      <c r="P2376" s="53"/>
      <c r="Q2376" s="53"/>
      <c r="R2376" s="53"/>
      <c r="S2376" s="89"/>
    </row>
    <row r="2377" spans="2:19" ht="15" customHeight="1" x14ac:dyDescent="0.2">
      <c r="B2377" s="143"/>
      <c r="C2377" s="100" t="str">
        <f>IFERROR(IF(VLOOKUP(B2377,'Job Openings'!$B$5:$I$1005,2,FALSE)=0,"",VLOOKUP(B2377,'Job Openings'!$B$5:$I$1005,2,FALSE)),"")</f>
        <v/>
      </c>
      <c r="D2377" s="100" t="str">
        <f>IFERROR(IF(VLOOKUP(B2377,'Job Openings'!$B$5:$I$1005,3,FALSE)=0,"",VLOOKUP(B2377,'Job Openings'!$B$5:$I$1005,3,FALSE)),"")</f>
        <v/>
      </c>
      <c r="E2377" s="100" t="str">
        <f>IFERROR(IF(VLOOKUP(B2377,'Job Openings'!$B$5:$I$1005,5,FALSE)=0,"",VLOOKUP(B2377,'Job Openings'!$B$5:$I$1005,5,FALSE)),"")</f>
        <v/>
      </c>
      <c r="F2377" s="53"/>
      <c r="G2377" s="53"/>
      <c r="H2377" s="54"/>
      <c r="I2377" s="53"/>
      <c r="J2377" s="53"/>
      <c r="K2377" s="53"/>
      <c r="L2377" s="53"/>
      <c r="M2377" s="53"/>
      <c r="N2377" s="144"/>
      <c r="O2377" s="141"/>
      <c r="P2377" s="53"/>
      <c r="Q2377" s="53"/>
      <c r="R2377" s="53"/>
      <c r="S2377" s="89"/>
    </row>
    <row r="2378" spans="2:19" ht="15" customHeight="1" x14ac:dyDescent="0.2">
      <c r="B2378" s="143"/>
      <c r="C2378" s="100" t="str">
        <f>IFERROR(IF(VLOOKUP(B2378,'Job Openings'!$B$5:$I$1005,2,FALSE)=0,"",VLOOKUP(B2378,'Job Openings'!$B$5:$I$1005,2,FALSE)),"")</f>
        <v/>
      </c>
      <c r="D2378" s="100" t="str">
        <f>IFERROR(IF(VLOOKUP(B2378,'Job Openings'!$B$5:$I$1005,3,FALSE)=0,"",VLOOKUP(B2378,'Job Openings'!$B$5:$I$1005,3,FALSE)),"")</f>
        <v/>
      </c>
      <c r="E2378" s="100" t="str">
        <f>IFERROR(IF(VLOOKUP(B2378,'Job Openings'!$B$5:$I$1005,5,FALSE)=0,"",VLOOKUP(B2378,'Job Openings'!$B$5:$I$1005,5,FALSE)),"")</f>
        <v/>
      </c>
      <c r="F2378" s="53"/>
      <c r="G2378" s="53"/>
      <c r="H2378" s="54"/>
      <c r="I2378" s="53"/>
      <c r="J2378" s="53"/>
      <c r="K2378" s="53"/>
      <c r="L2378" s="53"/>
      <c r="M2378" s="53"/>
      <c r="N2378" s="144"/>
      <c r="O2378" s="141"/>
      <c r="P2378" s="53"/>
      <c r="Q2378" s="53"/>
      <c r="R2378" s="53"/>
      <c r="S2378" s="89"/>
    </row>
    <row r="2379" spans="2:19" ht="15" customHeight="1" x14ac:dyDescent="0.2">
      <c r="B2379" s="143"/>
      <c r="C2379" s="100" t="str">
        <f>IFERROR(IF(VLOOKUP(B2379,'Job Openings'!$B$5:$I$1005,2,FALSE)=0,"",VLOOKUP(B2379,'Job Openings'!$B$5:$I$1005,2,FALSE)),"")</f>
        <v/>
      </c>
      <c r="D2379" s="100" t="str">
        <f>IFERROR(IF(VLOOKUP(B2379,'Job Openings'!$B$5:$I$1005,3,FALSE)=0,"",VLOOKUP(B2379,'Job Openings'!$B$5:$I$1005,3,FALSE)),"")</f>
        <v/>
      </c>
      <c r="E2379" s="100" t="str">
        <f>IFERROR(IF(VLOOKUP(B2379,'Job Openings'!$B$5:$I$1005,5,FALSE)=0,"",VLOOKUP(B2379,'Job Openings'!$B$5:$I$1005,5,FALSE)),"")</f>
        <v/>
      </c>
      <c r="F2379" s="53"/>
      <c r="G2379" s="53"/>
      <c r="H2379" s="54"/>
      <c r="I2379" s="53"/>
      <c r="J2379" s="53"/>
      <c r="K2379" s="53"/>
      <c r="L2379" s="53"/>
      <c r="M2379" s="53"/>
      <c r="N2379" s="144"/>
      <c r="O2379" s="141"/>
      <c r="P2379" s="53"/>
      <c r="Q2379" s="53"/>
      <c r="R2379" s="53"/>
      <c r="S2379" s="89"/>
    </row>
    <row r="2380" spans="2:19" ht="15" customHeight="1" x14ac:dyDescent="0.2">
      <c r="B2380" s="143"/>
      <c r="C2380" s="100" t="str">
        <f>IFERROR(IF(VLOOKUP(B2380,'Job Openings'!$B$5:$I$1005,2,FALSE)=0,"",VLOOKUP(B2380,'Job Openings'!$B$5:$I$1005,2,FALSE)),"")</f>
        <v/>
      </c>
      <c r="D2380" s="100" t="str">
        <f>IFERROR(IF(VLOOKUP(B2380,'Job Openings'!$B$5:$I$1005,3,FALSE)=0,"",VLOOKUP(B2380,'Job Openings'!$B$5:$I$1005,3,FALSE)),"")</f>
        <v/>
      </c>
      <c r="E2380" s="100" t="str">
        <f>IFERROR(IF(VLOOKUP(B2380,'Job Openings'!$B$5:$I$1005,5,FALSE)=0,"",VLOOKUP(B2380,'Job Openings'!$B$5:$I$1005,5,FALSE)),"")</f>
        <v/>
      </c>
      <c r="F2380" s="53"/>
      <c r="G2380" s="53"/>
      <c r="H2380" s="54"/>
      <c r="I2380" s="53"/>
      <c r="J2380" s="53"/>
      <c r="K2380" s="53"/>
      <c r="L2380" s="53"/>
      <c r="M2380" s="53"/>
      <c r="N2380" s="144"/>
      <c r="O2380" s="141"/>
      <c r="P2380" s="53"/>
      <c r="Q2380" s="53"/>
      <c r="R2380" s="53"/>
      <c r="S2380" s="89"/>
    </row>
    <row r="2381" spans="2:19" ht="15" customHeight="1" x14ac:dyDescent="0.2">
      <c r="B2381" s="143"/>
      <c r="C2381" s="100" t="str">
        <f>IFERROR(IF(VLOOKUP(B2381,'Job Openings'!$B$5:$I$1005,2,FALSE)=0,"",VLOOKUP(B2381,'Job Openings'!$B$5:$I$1005,2,FALSE)),"")</f>
        <v/>
      </c>
      <c r="D2381" s="100" t="str">
        <f>IFERROR(IF(VLOOKUP(B2381,'Job Openings'!$B$5:$I$1005,3,FALSE)=0,"",VLOOKUP(B2381,'Job Openings'!$B$5:$I$1005,3,FALSE)),"")</f>
        <v/>
      </c>
      <c r="E2381" s="100" t="str">
        <f>IFERROR(IF(VLOOKUP(B2381,'Job Openings'!$B$5:$I$1005,5,FALSE)=0,"",VLOOKUP(B2381,'Job Openings'!$B$5:$I$1005,5,FALSE)),"")</f>
        <v/>
      </c>
      <c r="F2381" s="53"/>
      <c r="G2381" s="53"/>
      <c r="H2381" s="54"/>
      <c r="I2381" s="53"/>
      <c r="J2381" s="53"/>
      <c r="K2381" s="53"/>
      <c r="L2381" s="53"/>
      <c r="M2381" s="53"/>
      <c r="N2381" s="144"/>
      <c r="O2381" s="141"/>
      <c r="P2381" s="53"/>
      <c r="Q2381" s="53"/>
      <c r="R2381" s="53"/>
      <c r="S2381" s="89"/>
    </row>
    <row r="2382" spans="2:19" ht="15" customHeight="1" x14ac:dyDescent="0.2">
      <c r="B2382" s="143"/>
      <c r="C2382" s="100" t="str">
        <f>IFERROR(IF(VLOOKUP(B2382,'Job Openings'!$B$5:$I$1005,2,FALSE)=0,"",VLOOKUP(B2382,'Job Openings'!$B$5:$I$1005,2,FALSE)),"")</f>
        <v/>
      </c>
      <c r="D2382" s="100" t="str">
        <f>IFERROR(IF(VLOOKUP(B2382,'Job Openings'!$B$5:$I$1005,3,FALSE)=0,"",VLOOKUP(B2382,'Job Openings'!$B$5:$I$1005,3,FALSE)),"")</f>
        <v/>
      </c>
      <c r="E2382" s="100" t="str">
        <f>IFERROR(IF(VLOOKUP(B2382,'Job Openings'!$B$5:$I$1005,5,FALSE)=0,"",VLOOKUP(B2382,'Job Openings'!$B$5:$I$1005,5,FALSE)),"")</f>
        <v/>
      </c>
      <c r="F2382" s="53"/>
      <c r="G2382" s="53"/>
      <c r="H2382" s="54"/>
      <c r="I2382" s="53"/>
      <c r="J2382" s="53"/>
      <c r="K2382" s="53"/>
      <c r="L2382" s="53"/>
      <c r="M2382" s="53"/>
      <c r="N2382" s="144"/>
      <c r="O2382" s="141"/>
      <c r="P2382" s="53"/>
      <c r="Q2382" s="53"/>
      <c r="R2382" s="53"/>
      <c r="S2382" s="89"/>
    </row>
    <row r="2383" spans="2:19" ht="15" customHeight="1" x14ac:dyDescent="0.2">
      <c r="B2383" s="143"/>
      <c r="C2383" s="100" t="str">
        <f>IFERROR(IF(VLOOKUP(B2383,'Job Openings'!$B$5:$I$1005,2,FALSE)=0,"",VLOOKUP(B2383,'Job Openings'!$B$5:$I$1005,2,FALSE)),"")</f>
        <v/>
      </c>
      <c r="D2383" s="100" t="str">
        <f>IFERROR(IF(VLOOKUP(B2383,'Job Openings'!$B$5:$I$1005,3,FALSE)=0,"",VLOOKUP(B2383,'Job Openings'!$B$5:$I$1005,3,FALSE)),"")</f>
        <v/>
      </c>
      <c r="E2383" s="100" t="str">
        <f>IFERROR(IF(VLOOKUP(B2383,'Job Openings'!$B$5:$I$1005,5,FALSE)=0,"",VLOOKUP(B2383,'Job Openings'!$B$5:$I$1005,5,FALSE)),"")</f>
        <v/>
      </c>
      <c r="F2383" s="53"/>
      <c r="G2383" s="53"/>
      <c r="H2383" s="54"/>
      <c r="I2383" s="53"/>
      <c r="J2383" s="53"/>
      <c r="K2383" s="53"/>
      <c r="L2383" s="53"/>
      <c r="M2383" s="53"/>
      <c r="N2383" s="144"/>
      <c r="O2383" s="141"/>
      <c r="P2383" s="53"/>
      <c r="Q2383" s="53"/>
      <c r="R2383" s="53"/>
      <c r="S2383" s="89"/>
    </row>
    <row r="2384" spans="2:19" ht="15" customHeight="1" x14ac:dyDescent="0.2">
      <c r="B2384" s="143"/>
      <c r="C2384" s="100" t="str">
        <f>IFERROR(IF(VLOOKUP(B2384,'Job Openings'!$B$5:$I$1005,2,FALSE)=0,"",VLOOKUP(B2384,'Job Openings'!$B$5:$I$1005,2,FALSE)),"")</f>
        <v/>
      </c>
      <c r="D2384" s="100" t="str">
        <f>IFERROR(IF(VLOOKUP(B2384,'Job Openings'!$B$5:$I$1005,3,FALSE)=0,"",VLOOKUP(B2384,'Job Openings'!$B$5:$I$1005,3,FALSE)),"")</f>
        <v/>
      </c>
      <c r="E2384" s="100" t="str">
        <f>IFERROR(IF(VLOOKUP(B2384,'Job Openings'!$B$5:$I$1005,5,FALSE)=0,"",VLOOKUP(B2384,'Job Openings'!$B$5:$I$1005,5,FALSE)),"")</f>
        <v/>
      </c>
      <c r="F2384" s="53"/>
      <c r="G2384" s="53"/>
      <c r="H2384" s="54"/>
      <c r="I2384" s="53"/>
      <c r="J2384" s="53"/>
      <c r="K2384" s="53"/>
      <c r="L2384" s="53"/>
      <c r="M2384" s="53"/>
      <c r="N2384" s="144"/>
      <c r="O2384" s="141"/>
      <c r="P2384" s="53"/>
      <c r="Q2384" s="53"/>
      <c r="R2384" s="53"/>
      <c r="S2384" s="89"/>
    </row>
    <row r="2385" spans="2:19" ht="15" customHeight="1" x14ac:dyDescent="0.2">
      <c r="B2385" s="143"/>
      <c r="C2385" s="100" t="str">
        <f>IFERROR(IF(VLOOKUP(B2385,'Job Openings'!$B$5:$I$1005,2,FALSE)=0,"",VLOOKUP(B2385,'Job Openings'!$B$5:$I$1005,2,FALSE)),"")</f>
        <v/>
      </c>
      <c r="D2385" s="100" t="str">
        <f>IFERROR(IF(VLOOKUP(B2385,'Job Openings'!$B$5:$I$1005,3,FALSE)=0,"",VLOOKUP(B2385,'Job Openings'!$B$5:$I$1005,3,FALSE)),"")</f>
        <v/>
      </c>
      <c r="E2385" s="100" t="str">
        <f>IFERROR(IF(VLOOKUP(B2385,'Job Openings'!$B$5:$I$1005,5,FALSE)=0,"",VLOOKUP(B2385,'Job Openings'!$B$5:$I$1005,5,FALSE)),"")</f>
        <v/>
      </c>
      <c r="F2385" s="53"/>
      <c r="G2385" s="53"/>
      <c r="H2385" s="54"/>
      <c r="I2385" s="53"/>
      <c r="J2385" s="53"/>
      <c r="K2385" s="53"/>
      <c r="L2385" s="53"/>
      <c r="M2385" s="53"/>
      <c r="N2385" s="144"/>
      <c r="O2385" s="141"/>
      <c r="P2385" s="53"/>
      <c r="Q2385" s="53"/>
      <c r="R2385" s="53"/>
      <c r="S2385" s="89"/>
    </row>
    <row r="2386" spans="2:19" ht="15" customHeight="1" x14ac:dyDescent="0.2">
      <c r="B2386" s="143"/>
      <c r="C2386" s="100" t="str">
        <f>IFERROR(IF(VLOOKUP(B2386,'Job Openings'!$B$5:$I$1005,2,FALSE)=0,"",VLOOKUP(B2386,'Job Openings'!$B$5:$I$1005,2,FALSE)),"")</f>
        <v/>
      </c>
      <c r="D2386" s="100" t="str">
        <f>IFERROR(IF(VLOOKUP(B2386,'Job Openings'!$B$5:$I$1005,3,FALSE)=0,"",VLOOKUP(B2386,'Job Openings'!$B$5:$I$1005,3,FALSE)),"")</f>
        <v/>
      </c>
      <c r="E2386" s="100" t="str">
        <f>IFERROR(IF(VLOOKUP(B2386,'Job Openings'!$B$5:$I$1005,5,FALSE)=0,"",VLOOKUP(B2386,'Job Openings'!$B$5:$I$1005,5,FALSE)),"")</f>
        <v/>
      </c>
      <c r="F2386" s="53"/>
      <c r="G2386" s="53"/>
      <c r="H2386" s="54"/>
      <c r="I2386" s="53"/>
      <c r="J2386" s="53"/>
      <c r="K2386" s="53"/>
      <c r="L2386" s="53"/>
      <c r="M2386" s="53"/>
      <c r="N2386" s="144"/>
      <c r="O2386" s="141"/>
      <c r="P2386" s="53"/>
      <c r="Q2386" s="53"/>
      <c r="R2386" s="53"/>
      <c r="S2386" s="89"/>
    </row>
    <row r="2387" spans="2:19" ht="15" customHeight="1" x14ac:dyDescent="0.2">
      <c r="B2387" s="143"/>
      <c r="C2387" s="100" t="str">
        <f>IFERROR(IF(VLOOKUP(B2387,'Job Openings'!$B$5:$I$1005,2,FALSE)=0,"",VLOOKUP(B2387,'Job Openings'!$B$5:$I$1005,2,FALSE)),"")</f>
        <v/>
      </c>
      <c r="D2387" s="100" t="str">
        <f>IFERROR(IF(VLOOKUP(B2387,'Job Openings'!$B$5:$I$1005,3,FALSE)=0,"",VLOOKUP(B2387,'Job Openings'!$B$5:$I$1005,3,FALSE)),"")</f>
        <v/>
      </c>
      <c r="E2387" s="100" t="str">
        <f>IFERROR(IF(VLOOKUP(B2387,'Job Openings'!$B$5:$I$1005,5,FALSE)=0,"",VLOOKUP(B2387,'Job Openings'!$B$5:$I$1005,5,FALSE)),"")</f>
        <v/>
      </c>
      <c r="F2387" s="53"/>
      <c r="G2387" s="53"/>
      <c r="H2387" s="54"/>
      <c r="I2387" s="53"/>
      <c r="J2387" s="53"/>
      <c r="K2387" s="53"/>
      <c r="L2387" s="53"/>
      <c r="M2387" s="53"/>
      <c r="N2387" s="144"/>
      <c r="O2387" s="141"/>
      <c r="P2387" s="53"/>
      <c r="Q2387" s="53"/>
      <c r="R2387" s="53"/>
      <c r="S2387" s="89"/>
    </row>
    <row r="2388" spans="2:19" ht="15" customHeight="1" x14ac:dyDescent="0.2">
      <c r="B2388" s="143"/>
      <c r="C2388" s="100" t="str">
        <f>IFERROR(IF(VLOOKUP(B2388,'Job Openings'!$B$5:$I$1005,2,FALSE)=0,"",VLOOKUP(B2388,'Job Openings'!$B$5:$I$1005,2,FALSE)),"")</f>
        <v/>
      </c>
      <c r="D2388" s="100" t="str">
        <f>IFERROR(IF(VLOOKUP(B2388,'Job Openings'!$B$5:$I$1005,3,FALSE)=0,"",VLOOKUP(B2388,'Job Openings'!$B$5:$I$1005,3,FALSE)),"")</f>
        <v/>
      </c>
      <c r="E2388" s="100" t="str">
        <f>IFERROR(IF(VLOOKUP(B2388,'Job Openings'!$B$5:$I$1005,5,FALSE)=0,"",VLOOKUP(B2388,'Job Openings'!$B$5:$I$1005,5,FALSE)),"")</f>
        <v/>
      </c>
      <c r="F2388" s="53"/>
      <c r="G2388" s="53"/>
      <c r="H2388" s="54"/>
      <c r="I2388" s="53"/>
      <c r="J2388" s="53"/>
      <c r="K2388" s="53"/>
      <c r="L2388" s="53"/>
      <c r="M2388" s="53"/>
      <c r="N2388" s="144"/>
      <c r="O2388" s="141"/>
      <c r="P2388" s="53"/>
      <c r="Q2388" s="53"/>
      <c r="R2388" s="53"/>
      <c r="S2388" s="89"/>
    </row>
    <row r="2389" spans="2:19" ht="15" customHeight="1" x14ac:dyDescent="0.2">
      <c r="B2389" s="143"/>
      <c r="C2389" s="100" t="str">
        <f>IFERROR(IF(VLOOKUP(B2389,'Job Openings'!$B$5:$I$1005,2,FALSE)=0,"",VLOOKUP(B2389,'Job Openings'!$B$5:$I$1005,2,FALSE)),"")</f>
        <v/>
      </c>
      <c r="D2389" s="100" t="str">
        <f>IFERROR(IF(VLOOKUP(B2389,'Job Openings'!$B$5:$I$1005,3,FALSE)=0,"",VLOOKUP(B2389,'Job Openings'!$B$5:$I$1005,3,FALSE)),"")</f>
        <v/>
      </c>
      <c r="E2389" s="100" t="str">
        <f>IFERROR(IF(VLOOKUP(B2389,'Job Openings'!$B$5:$I$1005,5,FALSE)=0,"",VLOOKUP(B2389,'Job Openings'!$B$5:$I$1005,5,FALSE)),"")</f>
        <v/>
      </c>
      <c r="F2389" s="53"/>
      <c r="G2389" s="53"/>
      <c r="H2389" s="54"/>
      <c r="I2389" s="53"/>
      <c r="J2389" s="53"/>
      <c r="K2389" s="53"/>
      <c r="L2389" s="53"/>
      <c r="M2389" s="53"/>
      <c r="N2389" s="144"/>
      <c r="O2389" s="141"/>
      <c r="P2389" s="53"/>
      <c r="Q2389" s="53"/>
      <c r="R2389" s="53"/>
      <c r="S2389" s="89"/>
    </row>
    <row r="2390" spans="2:19" ht="15" customHeight="1" x14ac:dyDescent="0.2">
      <c r="B2390" s="143"/>
      <c r="C2390" s="100" t="str">
        <f>IFERROR(IF(VLOOKUP(B2390,'Job Openings'!$B$5:$I$1005,2,FALSE)=0,"",VLOOKUP(B2390,'Job Openings'!$B$5:$I$1005,2,FALSE)),"")</f>
        <v/>
      </c>
      <c r="D2390" s="100" t="str">
        <f>IFERROR(IF(VLOOKUP(B2390,'Job Openings'!$B$5:$I$1005,3,FALSE)=0,"",VLOOKUP(B2390,'Job Openings'!$B$5:$I$1005,3,FALSE)),"")</f>
        <v/>
      </c>
      <c r="E2390" s="100" t="str">
        <f>IFERROR(IF(VLOOKUP(B2390,'Job Openings'!$B$5:$I$1005,5,FALSE)=0,"",VLOOKUP(B2390,'Job Openings'!$B$5:$I$1005,5,FALSE)),"")</f>
        <v/>
      </c>
      <c r="F2390" s="53"/>
      <c r="G2390" s="53"/>
      <c r="H2390" s="54"/>
      <c r="I2390" s="53"/>
      <c r="J2390" s="53"/>
      <c r="K2390" s="53"/>
      <c r="L2390" s="53"/>
      <c r="M2390" s="53"/>
      <c r="N2390" s="144"/>
      <c r="O2390" s="141"/>
      <c r="P2390" s="53"/>
      <c r="Q2390" s="53"/>
      <c r="R2390" s="53"/>
      <c r="S2390" s="89"/>
    </row>
    <row r="2391" spans="2:19" ht="15" customHeight="1" x14ac:dyDescent="0.2">
      <c r="B2391" s="143"/>
      <c r="C2391" s="100" t="str">
        <f>IFERROR(IF(VLOOKUP(B2391,'Job Openings'!$B$5:$I$1005,2,FALSE)=0,"",VLOOKUP(B2391,'Job Openings'!$B$5:$I$1005,2,FALSE)),"")</f>
        <v/>
      </c>
      <c r="D2391" s="100" t="str">
        <f>IFERROR(IF(VLOOKUP(B2391,'Job Openings'!$B$5:$I$1005,3,FALSE)=0,"",VLOOKUP(B2391,'Job Openings'!$B$5:$I$1005,3,FALSE)),"")</f>
        <v/>
      </c>
      <c r="E2391" s="100" t="str">
        <f>IFERROR(IF(VLOOKUP(B2391,'Job Openings'!$B$5:$I$1005,5,FALSE)=0,"",VLOOKUP(B2391,'Job Openings'!$B$5:$I$1005,5,FALSE)),"")</f>
        <v/>
      </c>
      <c r="F2391" s="53"/>
      <c r="G2391" s="53"/>
      <c r="H2391" s="54"/>
      <c r="I2391" s="53"/>
      <c r="J2391" s="53"/>
      <c r="K2391" s="53"/>
      <c r="L2391" s="53"/>
      <c r="M2391" s="53"/>
      <c r="N2391" s="144"/>
      <c r="O2391" s="141"/>
      <c r="P2391" s="53"/>
      <c r="Q2391" s="53"/>
      <c r="R2391" s="53"/>
      <c r="S2391" s="89"/>
    </row>
    <row r="2392" spans="2:19" ht="15" customHeight="1" x14ac:dyDescent="0.2">
      <c r="B2392" s="143"/>
      <c r="C2392" s="100" t="str">
        <f>IFERROR(IF(VLOOKUP(B2392,'Job Openings'!$B$5:$I$1005,2,FALSE)=0,"",VLOOKUP(B2392,'Job Openings'!$B$5:$I$1005,2,FALSE)),"")</f>
        <v/>
      </c>
      <c r="D2392" s="100" t="str">
        <f>IFERROR(IF(VLOOKUP(B2392,'Job Openings'!$B$5:$I$1005,3,FALSE)=0,"",VLOOKUP(B2392,'Job Openings'!$B$5:$I$1005,3,FALSE)),"")</f>
        <v/>
      </c>
      <c r="E2392" s="100" t="str">
        <f>IFERROR(IF(VLOOKUP(B2392,'Job Openings'!$B$5:$I$1005,5,FALSE)=0,"",VLOOKUP(B2392,'Job Openings'!$B$5:$I$1005,5,FALSE)),"")</f>
        <v/>
      </c>
      <c r="F2392" s="53"/>
      <c r="G2392" s="53"/>
      <c r="H2392" s="54"/>
      <c r="I2392" s="53"/>
      <c r="J2392" s="53"/>
      <c r="K2392" s="53"/>
      <c r="L2392" s="53"/>
      <c r="M2392" s="53"/>
      <c r="N2392" s="144"/>
      <c r="O2392" s="141"/>
      <c r="P2392" s="53"/>
      <c r="Q2392" s="53"/>
      <c r="R2392" s="53"/>
      <c r="S2392" s="89"/>
    </row>
    <row r="2393" spans="2:19" ht="15" customHeight="1" x14ac:dyDescent="0.2">
      <c r="B2393" s="143"/>
      <c r="C2393" s="100" t="str">
        <f>IFERROR(IF(VLOOKUP(B2393,'Job Openings'!$B$5:$I$1005,2,FALSE)=0,"",VLOOKUP(B2393,'Job Openings'!$B$5:$I$1005,2,FALSE)),"")</f>
        <v/>
      </c>
      <c r="D2393" s="100" t="str">
        <f>IFERROR(IF(VLOOKUP(B2393,'Job Openings'!$B$5:$I$1005,3,FALSE)=0,"",VLOOKUP(B2393,'Job Openings'!$B$5:$I$1005,3,FALSE)),"")</f>
        <v/>
      </c>
      <c r="E2393" s="100" t="str">
        <f>IFERROR(IF(VLOOKUP(B2393,'Job Openings'!$B$5:$I$1005,5,FALSE)=0,"",VLOOKUP(B2393,'Job Openings'!$B$5:$I$1005,5,FALSE)),"")</f>
        <v/>
      </c>
      <c r="F2393" s="53"/>
      <c r="G2393" s="53"/>
      <c r="H2393" s="54"/>
      <c r="I2393" s="53"/>
      <c r="J2393" s="53"/>
      <c r="K2393" s="53"/>
      <c r="L2393" s="53"/>
      <c r="M2393" s="53"/>
      <c r="N2393" s="144"/>
      <c r="O2393" s="141"/>
      <c r="P2393" s="53"/>
      <c r="Q2393" s="53"/>
      <c r="R2393" s="53"/>
      <c r="S2393" s="89"/>
    </row>
    <row r="2394" spans="2:19" ht="15" customHeight="1" x14ac:dyDescent="0.2">
      <c r="B2394" s="143"/>
      <c r="C2394" s="100" t="str">
        <f>IFERROR(IF(VLOOKUP(B2394,'Job Openings'!$B$5:$I$1005,2,FALSE)=0,"",VLOOKUP(B2394,'Job Openings'!$B$5:$I$1005,2,FALSE)),"")</f>
        <v/>
      </c>
      <c r="D2394" s="100" t="str">
        <f>IFERROR(IF(VLOOKUP(B2394,'Job Openings'!$B$5:$I$1005,3,FALSE)=0,"",VLOOKUP(B2394,'Job Openings'!$B$5:$I$1005,3,FALSE)),"")</f>
        <v/>
      </c>
      <c r="E2394" s="100" t="str">
        <f>IFERROR(IF(VLOOKUP(B2394,'Job Openings'!$B$5:$I$1005,5,FALSE)=0,"",VLOOKUP(B2394,'Job Openings'!$B$5:$I$1005,5,FALSE)),"")</f>
        <v/>
      </c>
      <c r="F2394" s="53"/>
      <c r="G2394" s="53"/>
      <c r="H2394" s="54"/>
      <c r="I2394" s="53"/>
      <c r="J2394" s="53"/>
      <c r="K2394" s="53"/>
      <c r="L2394" s="53"/>
      <c r="M2394" s="53"/>
      <c r="N2394" s="144"/>
      <c r="O2394" s="141"/>
      <c r="P2394" s="53"/>
      <c r="Q2394" s="53"/>
      <c r="R2394" s="53"/>
      <c r="S2394" s="89"/>
    </row>
    <row r="2395" spans="2:19" ht="15" customHeight="1" x14ac:dyDescent="0.2">
      <c r="B2395" s="143"/>
      <c r="C2395" s="100" t="str">
        <f>IFERROR(IF(VLOOKUP(B2395,'Job Openings'!$B$5:$I$1005,2,FALSE)=0,"",VLOOKUP(B2395,'Job Openings'!$B$5:$I$1005,2,FALSE)),"")</f>
        <v/>
      </c>
      <c r="D2395" s="100" t="str">
        <f>IFERROR(IF(VLOOKUP(B2395,'Job Openings'!$B$5:$I$1005,3,FALSE)=0,"",VLOOKUP(B2395,'Job Openings'!$B$5:$I$1005,3,FALSE)),"")</f>
        <v/>
      </c>
      <c r="E2395" s="100" t="str">
        <f>IFERROR(IF(VLOOKUP(B2395,'Job Openings'!$B$5:$I$1005,5,FALSE)=0,"",VLOOKUP(B2395,'Job Openings'!$B$5:$I$1005,5,FALSE)),"")</f>
        <v/>
      </c>
      <c r="F2395" s="53"/>
      <c r="G2395" s="53"/>
      <c r="H2395" s="54"/>
      <c r="I2395" s="53"/>
      <c r="J2395" s="53"/>
      <c r="K2395" s="53"/>
      <c r="L2395" s="53"/>
      <c r="M2395" s="53"/>
      <c r="N2395" s="144"/>
      <c r="O2395" s="141"/>
      <c r="P2395" s="53"/>
      <c r="Q2395" s="53"/>
      <c r="R2395" s="53"/>
      <c r="S2395" s="89"/>
    </row>
    <row r="2396" spans="2:19" ht="15" customHeight="1" x14ac:dyDescent="0.2">
      <c r="B2396" s="143"/>
      <c r="C2396" s="100" t="str">
        <f>IFERROR(IF(VLOOKUP(B2396,'Job Openings'!$B$5:$I$1005,2,FALSE)=0,"",VLOOKUP(B2396,'Job Openings'!$B$5:$I$1005,2,FALSE)),"")</f>
        <v/>
      </c>
      <c r="D2396" s="100" t="str">
        <f>IFERROR(IF(VLOOKUP(B2396,'Job Openings'!$B$5:$I$1005,3,FALSE)=0,"",VLOOKUP(B2396,'Job Openings'!$B$5:$I$1005,3,FALSE)),"")</f>
        <v/>
      </c>
      <c r="E2396" s="100" t="str">
        <f>IFERROR(IF(VLOOKUP(B2396,'Job Openings'!$B$5:$I$1005,5,FALSE)=0,"",VLOOKUP(B2396,'Job Openings'!$B$5:$I$1005,5,FALSE)),"")</f>
        <v/>
      </c>
      <c r="F2396" s="53"/>
      <c r="G2396" s="53"/>
      <c r="H2396" s="54"/>
      <c r="I2396" s="53"/>
      <c r="J2396" s="53"/>
      <c r="K2396" s="53"/>
      <c r="L2396" s="53"/>
      <c r="M2396" s="53"/>
      <c r="N2396" s="144"/>
      <c r="O2396" s="141"/>
      <c r="P2396" s="53"/>
      <c r="Q2396" s="53"/>
      <c r="R2396" s="53"/>
      <c r="S2396" s="89"/>
    </row>
    <row r="2397" spans="2:19" ht="15" customHeight="1" x14ac:dyDescent="0.2">
      <c r="B2397" s="143"/>
      <c r="C2397" s="100" t="str">
        <f>IFERROR(IF(VLOOKUP(B2397,'Job Openings'!$B$5:$I$1005,2,FALSE)=0,"",VLOOKUP(B2397,'Job Openings'!$B$5:$I$1005,2,FALSE)),"")</f>
        <v/>
      </c>
      <c r="D2397" s="100" t="str">
        <f>IFERROR(IF(VLOOKUP(B2397,'Job Openings'!$B$5:$I$1005,3,FALSE)=0,"",VLOOKUP(B2397,'Job Openings'!$B$5:$I$1005,3,FALSE)),"")</f>
        <v/>
      </c>
      <c r="E2397" s="100" t="str">
        <f>IFERROR(IF(VLOOKUP(B2397,'Job Openings'!$B$5:$I$1005,5,FALSE)=0,"",VLOOKUP(B2397,'Job Openings'!$B$5:$I$1005,5,FALSE)),"")</f>
        <v/>
      </c>
      <c r="F2397" s="53"/>
      <c r="G2397" s="53"/>
      <c r="H2397" s="54"/>
      <c r="I2397" s="53"/>
      <c r="J2397" s="53"/>
      <c r="K2397" s="53"/>
      <c r="L2397" s="53"/>
      <c r="M2397" s="53"/>
      <c r="N2397" s="144"/>
      <c r="O2397" s="141"/>
      <c r="P2397" s="53"/>
      <c r="Q2397" s="53"/>
      <c r="R2397" s="53"/>
      <c r="S2397" s="89"/>
    </row>
    <row r="2398" spans="2:19" ht="15" customHeight="1" x14ac:dyDescent="0.2">
      <c r="B2398" s="143"/>
      <c r="C2398" s="100" t="str">
        <f>IFERROR(IF(VLOOKUP(B2398,'Job Openings'!$B$5:$I$1005,2,FALSE)=0,"",VLOOKUP(B2398,'Job Openings'!$B$5:$I$1005,2,FALSE)),"")</f>
        <v/>
      </c>
      <c r="D2398" s="100" t="str">
        <f>IFERROR(IF(VLOOKUP(B2398,'Job Openings'!$B$5:$I$1005,3,FALSE)=0,"",VLOOKUP(B2398,'Job Openings'!$B$5:$I$1005,3,FALSE)),"")</f>
        <v/>
      </c>
      <c r="E2398" s="100" t="str">
        <f>IFERROR(IF(VLOOKUP(B2398,'Job Openings'!$B$5:$I$1005,5,FALSE)=0,"",VLOOKUP(B2398,'Job Openings'!$B$5:$I$1005,5,FALSE)),"")</f>
        <v/>
      </c>
      <c r="F2398" s="53"/>
      <c r="G2398" s="53"/>
      <c r="H2398" s="54"/>
      <c r="I2398" s="53"/>
      <c r="J2398" s="53"/>
      <c r="K2398" s="53"/>
      <c r="L2398" s="53"/>
      <c r="M2398" s="53"/>
      <c r="N2398" s="144"/>
      <c r="O2398" s="141"/>
      <c r="P2398" s="53"/>
      <c r="Q2398" s="53"/>
      <c r="R2398" s="53"/>
      <c r="S2398" s="89"/>
    </row>
    <row r="2399" spans="2:19" ht="15" customHeight="1" x14ac:dyDescent="0.2">
      <c r="B2399" s="143"/>
      <c r="C2399" s="100" t="str">
        <f>IFERROR(IF(VLOOKUP(B2399,'Job Openings'!$B$5:$I$1005,2,FALSE)=0,"",VLOOKUP(B2399,'Job Openings'!$B$5:$I$1005,2,FALSE)),"")</f>
        <v/>
      </c>
      <c r="D2399" s="100" t="str">
        <f>IFERROR(IF(VLOOKUP(B2399,'Job Openings'!$B$5:$I$1005,3,FALSE)=0,"",VLOOKUP(B2399,'Job Openings'!$B$5:$I$1005,3,FALSE)),"")</f>
        <v/>
      </c>
      <c r="E2399" s="100" t="str">
        <f>IFERROR(IF(VLOOKUP(B2399,'Job Openings'!$B$5:$I$1005,5,FALSE)=0,"",VLOOKUP(B2399,'Job Openings'!$B$5:$I$1005,5,FALSE)),"")</f>
        <v/>
      </c>
      <c r="F2399" s="53"/>
      <c r="G2399" s="53"/>
      <c r="H2399" s="54"/>
      <c r="I2399" s="53"/>
      <c r="J2399" s="53"/>
      <c r="K2399" s="53"/>
      <c r="L2399" s="53"/>
      <c r="M2399" s="53"/>
      <c r="N2399" s="144"/>
      <c r="O2399" s="141"/>
      <c r="P2399" s="53"/>
      <c r="Q2399" s="53"/>
      <c r="R2399" s="53"/>
      <c r="S2399" s="89"/>
    </row>
    <row r="2400" spans="2:19" ht="15" customHeight="1" x14ac:dyDescent="0.2">
      <c r="B2400" s="143"/>
      <c r="C2400" s="100" t="str">
        <f>IFERROR(IF(VLOOKUP(B2400,'Job Openings'!$B$5:$I$1005,2,FALSE)=0,"",VLOOKUP(B2400,'Job Openings'!$B$5:$I$1005,2,FALSE)),"")</f>
        <v/>
      </c>
      <c r="D2400" s="100" t="str">
        <f>IFERROR(IF(VLOOKUP(B2400,'Job Openings'!$B$5:$I$1005,3,FALSE)=0,"",VLOOKUP(B2400,'Job Openings'!$B$5:$I$1005,3,FALSE)),"")</f>
        <v/>
      </c>
      <c r="E2400" s="100" t="str">
        <f>IFERROR(IF(VLOOKUP(B2400,'Job Openings'!$B$5:$I$1005,5,FALSE)=0,"",VLOOKUP(B2400,'Job Openings'!$B$5:$I$1005,5,FALSE)),"")</f>
        <v/>
      </c>
      <c r="F2400" s="53"/>
      <c r="G2400" s="53"/>
      <c r="H2400" s="54"/>
      <c r="I2400" s="53"/>
      <c r="J2400" s="53"/>
      <c r="K2400" s="53"/>
      <c r="L2400" s="53"/>
      <c r="M2400" s="53"/>
      <c r="N2400" s="144"/>
      <c r="O2400" s="141"/>
      <c r="P2400" s="53"/>
      <c r="Q2400" s="53"/>
      <c r="R2400" s="53"/>
      <c r="S2400" s="89"/>
    </row>
    <row r="2401" spans="2:19" ht="15" customHeight="1" x14ac:dyDescent="0.2">
      <c r="B2401" s="143"/>
      <c r="C2401" s="100" t="str">
        <f>IFERROR(IF(VLOOKUP(B2401,'Job Openings'!$B$5:$I$1005,2,FALSE)=0,"",VLOOKUP(B2401,'Job Openings'!$B$5:$I$1005,2,FALSE)),"")</f>
        <v/>
      </c>
      <c r="D2401" s="100" t="str">
        <f>IFERROR(IF(VLOOKUP(B2401,'Job Openings'!$B$5:$I$1005,3,FALSE)=0,"",VLOOKUP(B2401,'Job Openings'!$B$5:$I$1005,3,FALSE)),"")</f>
        <v/>
      </c>
      <c r="E2401" s="100" t="str">
        <f>IFERROR(IF(VLOOKUP(B2401,'Job Openings'!$B$5:$I$1005,5,FALSE)=0,"",VLOOKUP(B2401,'Job Openings'!$B$5:$I$1005,5,FALSE)),"")</f>
        <v/>
      </c>
      <c r="F2401" s="53"/>
      <c r="G2401" s="53"/>
      <c r="H2401" s="54"/>
      <c r="I2401" s="53"/>
      <c r="J2401" s="53"/>
      <c r="K2401" s="53"/>
      <c r="L2401" s="53"/>
      <c r="M2401" s="53"/>
      <c r="N2401" s="144"/>
      <c r="O2401" s="141"/>
      <c r="P2401" s="53"/>
      <c r="Q2401" s="53"/>
      <c r="R2401" s="53"/>
      <c r="S2401" s="89"/>
    </row>
    <row r="2402" spans="2:19" ht="15" customHeight="1" x14ac:dyDescent="0.2">
      <c r="B2402" s="143"/>
      <c r="C2402" s="100" t="str">
        <f>IFERROR(IF(VLOOKUP(B2402,'Job Openings'!$B$5:$I$1005,2,FALSE)=0,"",VLOOKUP(B2402,'Job Openings'!$B$5:$I$1005,2,FALSE)),"")</f>
        <v/>
      </c>
      <c r="D2402" s="100" t="str">
        <f>IFERROR(IF(VLOOKUP(B2402,'Job Openings'!$B$5:$I$1005,3,FALSE)=0,"",VLOOKUP(B2402,'Job Openings'!$B$5:$I$1005,3,FALSE)),"")</f>
        <v/>
      </c>
      <c r="E2402" s="100" t="str">
        <f>IFERROR(IF(VLOOKUP(B2402,'Job Openings'!$B$5:$I$1005,5,FALSE)=0,"",VLOOKUP(B2402,'Job Openings'!$B$5:$I$1005,5,FALSE)),"")</f>
        <v/>
      </c>
      <c r="F2402" s="53"/>
      <c r="G2402" s="53"/>
      <c r="H2402" s="54"/>
      <c r="I2402" s="53"/>
      <c r="J2402" s="53"/>
      <c r="K2402" s="53"/>
      <c r="L2402" s="53"/>
      <c r="M2402" s="53"/>
      <c r="N2402" s="144"/>
      <c r="O2402" s="141"/>
      <c r="P2402" s="53"/>
      <c r="Q2402" s="53"/>
      <c r="R2402" s="53"/>
      <c r="S2402" s="89"/>
    </row>
    <row r="2403" spans="2:19" ht="15" customHeight="1" x14ac:dyDescent="0.2">
      <c r="B2403" s="143"/>
      <c r="C2403" s="100" t="str">
        <f>IFERROR(IF(VLOOKUP(B2403,'Job Openings'!$B$5:$I$1005,2,FALSE)=0,"",VLOOKUP(B2403,'Job Openings'!$B$5:$I$1005,2,FALSE)),"")</f>
        <v/>
      </c>
      <c r="D2403" s="100" t="str">
        <f>IFERROR(IF(VLOOKUP(B2403,'Job Openings'!$B$5:$I$1005,3,FALSE)=0,"",VLOOKUP(B2403,'Job Openings'!$B$5:$I$1005,3,FALSE)),"")</f>
        <v/>
      </c>
      <c r="E2403" s="100" t="str">
        <f>IFERROR(IF(VLOOKUP(B2403,'Job Openings'!$B$5:$I$1005,5,FALSE)=0,"",VLOOKUP(B2403,'Job Openings'!$B$5:$I$1005,5,FALSE)),"")</f>
        <v/>
      </c>
      <c r="F2403" s="53"/>
      <c r="G2403" s="53"/>
      <c r="H2403" s="54"/>
      <c r="I2403" s="53"/>
      <c r="J2403" s="53"/>
      <c r="K2403" s="53"/>
      <c r="L2403" s="53"/>
      <c r="M2403" s="53"/>
      <c r="N2403" s="144"/>
      <c r="O2403" s="141"/>
      <c r="P2403" s="53"/>
      <c r="Q2403" s="53"/>
      <c r="R2403" s="53"/>
      <c r="S2403" s="89"/>
    </row>
    <row r="2404" spans="2:19" ht="15" customHeight="1" x14ac:dyDescent="0.2">
      <c r="B2404" s="143"/>
      <c r="C2404" s="100" t="str">
        <f>IFERROR(IF(VLOOKUP(B2404,'Job Openings'!$B$5:$I$1005,2,FALSE)=0,"",VLOOKUP(B2404,'Job Openings'!$B$5:$I$1005,2,FALSE)),"")</f>
        <v/>
      </c>
      <c r="D2404" s="100" t="str">
        <f>IFERROR(IF(VLOOKUP(B2404,'Job Openings'!$B$5:$I$1005,3,FALSE)=0,"",VLOOKUP(B2404,'Job Openings'!$B$5:$I$1005,3,FALSE)),"")</f>
        <v/>
      </c>
      <c r="E2404" s="100" t="str">
        <f>IFERROR(IF(VLOOKUP(B2404,'Job Openings'!$B$5:$I$1005,5,FALSE)=0,"",VLOOKUP(B2404,'Job Openings'!$B$5:$I$1005,5,FALSE)),"")</f>
        <v/>
      </c>
      <c r="F2404" s="53"/>
      <c r="G2404" s="53"/>
      <c r="H2404" s="54"/>
      <c r="I2404" s="53"/>
      <c r="J2404" s="53"/>
      <c r="K2404" s="53"/>
      <c r="L2404" s="53"/>
      <c r="M2404" s="53"/>
      <c r="N2404" s="144"/>
      <c r="O2404" s="141"/>
      <c r="P2404" s="53"/>
      <c r="Q2404" s="53"/>
      <c r="R2404" s="53"/>
      <c r="S2404" s="89"/>
    </row>
    <row r="2405" spans="2:19" ht="15" customHeight="1" x14ac:dyDescent="0.2">
      <c r="B2405" s="143"/>
      <c r="C2405" s="100" t="str">
        <f>IFERROR(IF(VLOOKUP(B2405,'Job Openings'!$B$5:$I$1005,2,FALSE)=0,"",VLOOKUP(B2405,'Job Openings'!$B$5:$I$1005,2,FALSE)),"")</f>
        <v/>
      </c>
      <c r="D2405" s="100" t="str">
        <f>IFERROR(IF(VLOOKUP(B2405,'Job Openings'!$B$5:$I$1005,3,FALSE)=0,"",VLOOKUP(B2405,'Job Openings'!$B$5:$I$1005,3,FALSE)),"")</f>
        <v/>
      </c>
      <c r="E2405" s="100" t="str">
        <f>IFERROR(IF(VLOOKUP(B2405,'Job Openings'!$B$5:$I$1005,5,FALSE)=0,"",VLOOKUP(B2405,'Job Openings'!$B$5:$I$1005,5,FALSE)),"")</f>
        <v/>
      </c>
      <c r="F2405" s="53"/>
      <c r="G2405" s="53"/>
      <c r="H2405" s="54"/>
      <c r="I2405" s="53"/>
      <c r="J2405" s="53"/>
      <c r="K2405" s="53"/>
      <c r="L2405" s="53"/>
      <c r="M2405" s="53"/>
      <c r="N2405" s="144"/>
      <c r="O2405" s="141"/>
      <c r="P2405" s="53"/>
      <c r="Q2405" s="53"/>
      <c r="R2405" s="53"/>
      <c r="S2405" s="89"/>
    </row>
    <row r="2406" spans="2:19" ht="15" customHeight="1" x14ac:dyDescent="0.2">
      <c r="B2406" s="143"/>
      <c r="C2406" s="100" t="str">
        <f>IFERROR(IF(VLOOKUP(B2406,'Job Openings'!$B$5:$I$1005,2,FALSE)=0,"",VLOOKUP(B2406,'Job Openings'!$B$5:$I$1005,2,FALSE)),"")</f>
        <v/>
      </c>
      <c r="D2406" s="100" t="str">
        <f>IFERROR(IF(VLOOKUP(B2406,'Job Openings'!$B$5:$I$1005,3,FALSE)=0,"",VLOOKUP(B2406,'Job Openings'!$B$5:$I$1005,3,FALSE)),"")</f>
        <v/>
      </c>
      <c r="E2406" s="100" t="str">
        <f>IFERROR(IF(VLOOKUP(B2406,'Job Openings'!$B$5:$I$1005,5,FALSE)=0,"",VLOOKUP(B2406,'Job Openings'!$B$5:$I$1005,5,FALSE)),"")</f>
        <v/>
      </c>
      <c r="F2406" s="53"/>
      <c r="G2406" s="53"/>
      <c r="H2406" s="54"/>
      <c r="I2406" s="53"/>
      <c r="J2406" s="53"/>
      <c r="K2406" s="53"/>
      <c r="L2406" s="53"/>
      <c r="M2406" s="53"/>
      <c r="N2406" s="144"/>
      <c r="O2406" s="141"/>
      <c r="P2406" s="53"/>
      <c r="Q2406" s="53"/>
      <c r="R2406" s="53"/>
      <c r="S2406" s="89"/>
    </row>
    <row r="2407" spans="2:19" ht="15" customHeight="1" x14ac:dyDescent="0.2">
      <c r="B2407" s="143"/>
      <c r="C2407" s="100" t="str">
        <f>IFERROR(IF(VLOOKUP(B2407,'Job Openings'!$B$5:$I$1005,2,FALSE)=0,"",VLOOKUP(B2407,'Job Openings'!$B$5:$I$1005,2,FALSE)),"")</f>
        <v/>
      </c>
      <c r="D2407" s="100" t="str">
        <f>IFERROR(IF(VLOOKUP(B2407,'Job Openings'!$B$5:$I$1005,3,FALSE)=0,"",VLOOKUP(B2407,'Job Openings'!$B$5:$I$1005,3,FALSE)),"")</f>
        <v/>
      </c>
      <c r="E2407" s="100" t="str">
        <f>IFERROR(IF(VLOOKUP(B2407,'Job Openings'!$B$5:$I$1005,5,FALSE)=0,"",VLOOKUP(B2407,'Job Openings'!$B$5:$I$1005,5,FALSE)),"")</f>
        <v/>
      </c>
      <c r="F2407" s="53"/>
      <c r="G2407" s="53"/>
      <c r="H2407" s="54"/>
      <c r="I2407" s="53"/>
      <c r="J2407" s="53"/>
      <c r="K2407" s="53"/>
      <c r="L2407" s="53"/>
      <c r="M2407" s="53"/>
      <c r="N2407" s="144"/>
      <c r="O2407" s="141"/>
      <c r="P2407" s="53"/>
      <c r="Q2407" s="53"/>
      <c r="R2407" s="53"/>
      <c r="S2407" s="89"/>
    </row>
    <row r="2408" spans="2:19" ht="15" customHeight="1" x14ac:dyDescent="0.2">
      <c r="B2408" s="143"/>
      <c r="C2408" s="100" t="str">
        <f>IFERROR(IF(VLOOKUP(B2408,'Job Openings'!$B$5:$I$1005,2,FALSE)=0,"",VLOOKUP(B2408,'Job Openings'!$B$5:$I$1005,2,FALSE)),"")</f>
        <v/>
      </c>
      <c r="D2408" s="100" t="str">
        <f>IFERROR(IF(VLOOKUP(B2408,'Job Openings'!$B$5:$I$1005,3,FALSE)=0,"",VLOOKUP(B2408,'Job Openings'!$B$5:$I$1005,3,FALSE)),"")</f>
        <v/>
      </c>
      <c r="E2408" s="100" t="str">
        <f>IFERROR(IF(VLOOKUP(B2408,'Job Openings'!$B$5:$I$1005,5,FALSE)=0,"",VLOOKUP(B2408,'Job Openings'!$B$5:$I$1005,5,FALSE)),"")</f>
        <v/>
      </c>
      <c r="F2408" s="53"/>
      <c r="G2408" s="53"/>
      <c r="H2408" s="54"/>
      <c r="I2408" s="53"/>
      <c r="J2408" s="53"/>
      <c r="K2408" s="53"/>
      <c r="L2408" s="53"/>
      <c r="M2408" s="53"/>
      <c r="N2408" s="144"/>
      <c r="O2408" s="141"/>
      <c r="P2408" s="53"/>
      <c r="Q2408" s="53"/>
      <c r="R2408" s="53"/>
      <c r="S2408" s="89"/>
    </row>
    <row r="2409" spans="2:19" ht="15" customHeight="1" x14ac:dyDescent="0.2">
      <c r="B2409" s="143"/>
      <c r="C2409" s="100" t="str">
        <f>IFERROR(IF(VLOOKUP(B2409,'Job Openings'!$B$5:$I$1005,2,FALSE)=0,"",VLOOKUP(B2409,'Job Openings'!$B$5:$I$1005,2,FALSE)),"")</f>
        <v/>
      </c>
      <c r="D2409" s="100" t="str">
        <f>IFERROR(IF(VLOOKUP(B2409,'Job Openings'!$B$5:$I$1005,3,FALSE)=0,"",VLOOKUP(B2409,'Job Openings'!$B$5:$I$1005,3,FALSE)),"")</f>
        <v/>
      </c>
      <c r="E2409" s="100" t="str">
        <f>IFERROR(IF(VLOOKUP(B2409,'Job Openings'!$B$5:$I$1005,5,FALSE)=0,"",VLOOKUP(B2409,'Job Openings'!$B$5:$I$1005,5,FALSE)),"")</f>
        <v/>
      </c>
      <c r="F2409" s="53"/>
      <c r="G2409" s="53"/>
      <c r="H2409" s="54"/>
      <c r="I2409" s="53"/>
      <c r="J2409" s="53"/>
      <c r="K2409" s="53"/>
      <c r="L2409" s="53"/>
      <c r="M2409" s="53"/>
      <c r="N2409" s="144"/>
      <c r="O2409" s="141"/>
      <c r="P2409" s="53"/>
      <c r="Q2409" s="53"/>
      <c r="R2409" s="53"/>
      <c r="S2409" s="89"/>
    </row>
    <row r="2410" spans="2:19" ht="15" customHeight="1" x14ac:dyDescent="0.2">
      <c r="B2410" s="143"/>
      <c r="C2410" s="100" t="str">
        <f>IFERROR(IF(VLOOKUP(B2410,'Job Openings'!$B$5:$I$1005,2,FALSE)=0,"",VLOOKUP(B2410,'Job Openings'!$B$5:$I$1005,2,FALSE)),"")</f>
        <v/>
      </c>
      <c r="D2410" s="100" t="str">
        <f>IFERROR(IF(VLOOKUP(B2410,'Job Openings'!$B$5:$I$1005,3,FALSE)=0,"",VLOOKUP(B2410,'Job Openings'!$B$5:$I$1005,3,FALSE)),"")</f>
        <v/>
      </c>
      <c r="E2410" s="100" t="str">
        <f>IFERROR(IF(VLOOKUP(B2410,'Job Openings'!$B$5:$I$1005,5,FALSE)=0,"",VLOOKUP(B2410,'Job Openings'!$B$5:$I$1005,5,FALSE)),"")</f>
        <v/>
      </c>
      <c r="F2410" s="53"/>
      <c r="G2410" s="53"/>
      <c r="H2410" s="54"/>
      <c r="I2410" s="53"/>
      <c r="J2410" s="53"/>
      <c r="K2410" s="53"/>
      <c r="L2410" s="53"/>
      <c r="M2410" s="53"/>
      <c r="N2410" s="144"/>
      <c r="O2410" s="141"/>
      <c r="P2410" s="53"/>
      <c r="Q2410" s="53"/>
      <c r="R2410" s="53"/>
      <c r="S2410" s="89"/>
    </row>
    <row r="2411" spans="2:19" ht="15" customHeight="1" x14ac:dyDescent="0.2">
      <c r="B2411" s="143"/>
      <c r="C2411" s="100" t="str">
        <f>IFERROR(IF(VLOOKUP(B2411,'Job Openings'!$B$5:$I$1005,2,FALSE)=0,"",VLOOKUP(B2411,'Job Openings'!$B$5:$I$1005,2,FALSE)),"")</f>
        <v/>
      </c>
      <c r="D2411" s="100" t="str">
        <f>IFERROR(IF(VLOOKUP(B2411,'Job Openings'!$B$5:$I$1005,3,FALSE)=0,"",VLOOKUP(B2411,'Job Openings'!$B$5:$I$1005,3,FALSE)),"")</f>
        <v/>
      </c>
      <c r="E2411" s="100" t="str">
        <f>IFERROR(IF(VLOOKUP(B2411,'Job Openings'!$B$5:$I$1005,5,FALSE)=0,"",VLOOKUP(B2411,'Job Openings'!$B$5:$I$1005,5,FALSE)),"")</f>
        <v/>
      </c>
      <c r="F2411" s="53"/>
      <c r="G2411" s="53"/>
      <c r="H2411" s="54"/>
      <c r="I2411" s="53"/>
      <c r="J2411" s="53"/>
      <c r="K2411" s="53"/>
      <c r="L2411" s="53"/>
      <c r="M2411" s="53"/>
      <c r="N2411" s="144"/>
      <c r="O2411" s="141"/>
      <c r="P2411" s="53"/>
      <c r="Q2411" s="53"/>
      <c r="R2411" s="53"/>
      <c r="S2411" s="89"/>
    </row>
    <row r="2412" spans="2:19" ht="15" customHeight="1" x14ac:dyDescent="0.2">
      <c r="B2412" s="143"/>
      <c r="C2412" s="100" t="str">
        <f>IFERROR(IF(VLOOKUP(B2412,'Job Openings'!$B$5:$I$1005,2,FALSE)=0,"",VLOOKUP(B2412,'Job Openings'!$B$5:$I$1005,2,FALSE)),"")</f>
        <v/>
      </c>
      <c r="D2412" s="100" t="str">
        <f>IFERROR(IF(VLOOKUP(B2412,'Job Openings'!$B$5:$I$1005,3,FALSE)=0,"",VLOOKUP(B2412,'Job Openings'!$B$5:$I$1005,3,FALSE)),"")</f>
        <v/>
      </c>
      <c r="E2412" s="100" t="str">
        <f>IFERROR(IF(VLOOKUP(B2412,'Job Openings'!$B$5:$I$1005,5,FALSE)=0,"",VLOOKUP(B2412,'Job Openings'!$B$5:$I$1005,5,FALSE)),"")</f>
        <v/>
      </c>
      <c r="F2412" s="53"/>
      <c r="G2412" s="53"/>
      <c r="H2412" s="54"/>
      <c r="I2412" s="53"/>
      <c r="J2412" s="53"/>
      <c r="K2412" s="53"/>
      <c r="L2412" s="53"/>
      <c r="M2412" s="53"/>
      <c r="N2412" s="144"/>
      <c r="O2412" s="141"/>
      <c r="P2412" s="53"/>
      <c r="Q2412" s="53"/>
      <c r="R2412" s="53"/>
      <c r="S2412" s="89"/>
    </row>
    <row r="2413" spans="2:19" ht="15" customHeight="1" x14ac:dyDescent="0.2">
      <c r="B2413" s="143"/>
      <c r="C2413" s="100" t="str">
        <f>IFERROR(IF(VLOOKUP(B2413,'Job Openings'!$B$5:$I$1005,2,FALSE)=0,"",VLOOKUP(B2413,'Job Openings'!$B$5:$I$1005,2,FALSE)),"")</f>
        <v/>
      </c>
      <c r="D2413" s="100" t="str">
        <f>IFERROR(IF(VLOOKUP(B2413,'Job Openings'!$B$5:$I$1005,3,FALSE)=0,"",VLOOKUP(B2413,'Job Openings'!$B$5:$I$1005,3,FALSE)),"")</f>
        <v/>
      </c>
      <c r="E2413" s="100" t="str">
        <f>IFERROR(IF(VLOOKUP(B2413,'Job Openings'!$B$5:$I$1005,5,FALSE)=0,"",VLOOKUP(B2413,'Job Openings'!$B$5:$I$1005,5,FALSE)),"")</f>
        <v/>
      </c>
      <c r="F2413" s="53"/>
      <c r="G2413" s="53"/>
      <c r="H2413" s="54"/>
      <c r="I2413" s="53"/>
      <c r="J2413" s="53"/>
      <c r="K2413" s="53"/>
      <c r="L2413" s="53"/>
      <c r="M2413" s="53"/>
      <c r="N2413" s="144"/>
      <c r="O2413" s="141"/>
      <c r="P2413" s="53"/>
      <c r="Q2413" s="53"/>
      <c r="R2413" s="53"/>
      <c r="S2413" s="89"/>
    </row>
    <row r="2414" spans="2:19" ht="15" customHeight="1" x14ac:dyDescent="0.2">
      <c r="B2414" s="143"/>
      <c r="C2414" s="100" t="str">
        <f>IFERROR(IF(VLOOKUP(B2414,'Job Openings'!$B$5:$I$1005,2,FALSE)=0,"",VLOOKUP(B2414,'Job Openings'!$B$5:$I$1005,2,FALSE)),"")</f>
        <v/>
      </c>
      <c r="D2414" s="100" t="str">
        <f>IFERROR(IF(VLOOKUP(B2414,'Job Openings'!$B$5:$I$1005,3,FALSE)=0,"",VLOOKUP(B2414,'Job Openings'!$B$5:$I$1005,3,FALSE)),"")</f>
        <v/>
      </c>
      <c r="E2414" s="100" t="str">
        <f>IFERROR(IF(VLOOKUP(B2414,'Job Openings'!$B$5:$I$1005,5,FALSE)=0,"",VLOOKUP(B2414,'Job Openings'!$B$5:$I$1005,5,FALSE)),"")</f>
        <v/>
      </c>
      <c r="F2414" s="53"/>
      <c r="G2414" s="53"/>
      <c r="H2414" s="54"/>
      <c r="I2414" s="53"/>
      <c r="J2414" s="53"/>
      <c r="K2414" s="53"/>
      <c r="L2414" s="53"/>
      <c r="M2414" s="53"/>
      <c r="N2414" s="144"/>
      <c r="O2414" s="141"/>
      <c r="P2414" s="53"/>
      <c r="Q2414" s="53"/>
      <c r="R2414" s="53"/>
      <c r="S2414" s="89"/>
    </row>
    <row r="2415" spans="2:19" ht="15" customHeight="1" x14ac:dyDescent="0.2">
      <c r="B2415" s="143"/>
      <c r="C2415" s="100" t="str">
        <f>IFERROR(IF(VLOOKUP(B2415,'Job Openings'!$B$5:$I$1005,2,FALSE)=0,"",VLOOKUP(B2415,'Job Openings'!$B$5:$I$1005,2,FALSE)),"")</f>
        <v/>
      </c>
      <c r="D2415" s="100" t="str">
        <f>IFERROR(IF(VLOOKUP(B2415,'Job Openings'!$B$5:$I$1005,3,FALSE)=0,"",VLOOKUP(B2415,'Job Openings'!$B$5:$I$1005,3,FALSE)),"")</f>
        <v/>
      </c>
      <c r="E2415" s="100" t="str">
        <f>IFERROR(IF(VLOOKUP(B2415,'Job Openings'!$B$5:$I$1005,5,FALSE)=0,"",VLOOKUP(B2415,'Job Openings'!$B$5:$I$1005,5,FALSE)),"")</f>
        <v/>
      </c>
      <c r="F2415" s="53"/>
      <c r="G2415" s="53"/>
      <c r="H2415" s="54"/>
      <c r="I2415" s="53"/>
      <c r="J2415" s="53"/>
      <c r="K2415" s="53"/>
      <c r="L2415" s="53"/>
      <c r="M2415" s="53"/>
      <c r="N2415" s="144"/>
      <c r="O2415" s="141"/>
      <c r="P2415" s="53"/>
      <c r="Q2415" s="53"/>
      <c r="R2415" s="53"/>
      <c r="S2415" s="89"/>
    </row>
    <row r="2416" spans="2:19" ht="15" customHeight="1" x14ac:dyDescent="0.2">
      <c r="B2416" s="143"/>
      <c r="C2416" s="100" t="str">
        <f>IFERROR(IF(VLOOKUP(B2416,'Job Openings'!$B$5:$I$1005,2,FALSE)=0,"",VLOOKUP(B2416,'Job Openings'!$B$5:$I$1005,2,FALSE)),"")</f>
        <v/>
      </c>
      <c r="D2416" s="100" t="str">
        <f>IFERROR(IF(VLOOKUP(B2416,'Job Openings'!$B$5:$I$1005,3,FALSE)=0,"",VLOOKUP(B2416,'Job Openings'!$B$5:$I$1005,3,FALSE)),"")</f>
        <v/>
      </c>
      <c r="E2416" s="100" t="str">
        <f>IFERROR(IF(VLOOKUP(B2416,'Job Openings'!$B$5:$I$1005,5,FALSE)=0,"",VLOOKUP(B2416,'Job Openings'!$B$5:$I$1005,5,FALSE)),"")</f>
        <v/>
      </c>
      <c r="F2416" s="53"/>
      <c r="G2416" s="53"/>
      <c r="H2416" s="54"/>
      <c r="I2416" s="53"/>
      <c r="J2416" s="53"/>
      <c r="K2416" s="53"/>
      <c r="L2416" s="53"/>
      <c r="M2416" s="53"/>
      <c r="N2416" s="144"/>
      <c r="O2416" s="141"/>
      <c r="P2416" s="53"/>
      <c r="Q2416" s="53"/>
      <c r="R2416" s="53"/>
      <c r="S2416" s="89"/>
    </row>
    <row r="2417" spans="2:19" ht="15" customHeight="1" x14ac:dyDescent="0.2">
      <c r="B2417" s="143"/>
      <c r="C2417" s="100" t="str">
        <f>IFERROR(IF(VLOOKUP(B2417,'Job Openings'!$B$5:$I$1005,2,FALSE)=0,"",VLOOKUP(B2417,'Job Openings'!$B$5:$I$1005,2,FALSE)),"")</f>
        <v/>
      </c>
      <c r="D2417" s="100" t="str">
        <f>IFERROR(IF(VLOOKUP(B2417,'Job Openings'!$B$5:$I$1005,3,FALSE)=0,"",VLOOKUP(B2417,'Job Openings'!$B$5:$I$1005,3,FALSE)),"")</f>
        <v/>
      </c>
      <c r="E2417" s="100" t="str">
        <f>IFERROR(IF(VLOOKUP(B2417,'Job Openings'!$B$5:$I$1005,5,FALSE)=0,"",VLOOKUP(B2417,'Job Openings'!$B$5:$I$1005,5,FALSE)),"")</f>
        <v/>
      </c>
      <c r="F2417" s="53"/>
      <c r="G2417" s="53"/>
      <c r="H2417" s="54"/>
      <c r="I2417" s="53"/>
      <c r="J2417" s="53"/>
      <c r="K2417" s="53"/>
      <c r="L2417" s="53"/>
      <c r="M2417" s="53"/>
      <c r="N2417" s="144"/>
      <c r="O2417" s="141"/>
      <c r="P2417" s="53"/>
      <c r="Q2417" s="53"/>
      <c r="R2417" s="53"/>
      <c r="S2417" s="89"/>
    </row>
    <row r="2418" spans="2:19" ht="15" customHeight="1" x14ac:dyDescent="0.2">
      <c r="B2418" s="143"/>
      <c r="C2418" s="100" t="str">
        <f>IFERROR(IF(VLOOKUP(B2418,'Job Openings'!$B$5:$I$1005,2,FALSE)=0,"",VLOOKUP(B2418,'Job Openings'!$B$5:$I$1005,2,FALSE)),"")</f>
        <v/>
      </c>
      <c r="D2418" s="100" t="str">
        <f>IFERROR(IF(VLOOKUP(B2418,'Job Openings'!$B$5:$I$1005,3,FALSE)=0,"",VLOOKUP(B2418,'Job Openings'!$B$5:$I$1005,3,FALSE)),"")</f>
        <v/>
      </c>
      <c r="E2418" s="100" t="str">
        <f>IFERROR(IF(VLOOKUP(B2418,'Job Openings'!$B$5:$I$1005,5,FALSE)=0,"",VLOOKUP(B2418,'Job Openings'!$B$5:$I$1005,5,FALSE)),"")</f>
        <v/>
      </c>
      <c r="F2418" s="53"/>
      <c r="G2418" s="53"/>
      <c r="H2418" s="54"/>
      <c r="I2418" s="53"/>
      <c r="J2418" s="53"/>
      <c r="K2418" s="53"/>
      <c r="L2418" s="53"/>
      <c r="M2418" s="53"/>
      <c r="N2418" s="144"/>
      <c r="O2418" s="141"/>
      <c r="P2418" s="53"/>
      <c r="Q2418" s="53"/>
      <c r="R2418" s="53"/>
      <c r="S2418" s="89"/>
    </row>
    <row r="2419" spans="2:19" ht="15" customHeight="1" x14ac:dyDescent="0.2">
      <c r="B2419" s="143"/>
      <c r="C2419" s="100" t="str">
        <f>IFERROR(IF(VLOOKUP(B2419,'Job Openings'!$B$5:$I$1005,2,FALSE)=0,"",VLOOKUP(B2419,'Job Openings'!$B$5:$I$1005,2,FALSE)),"")</f>
        <v/>
      </c>
      <c r="D2419" s="100" t="str">
        <f>IFERROR(IF(VLOOKUP(B2419,'Job Openings'!$B$5:$I$1005,3,FALSE)=0,"",VLOOKUP(B2419,'Job Openings'!$B$5:$I$1005,3,FALSE)),"")</f>
        <v/>
      </c>
      <c r="E2419" s="100" t="str">
        <f>IFERROR(IF(VLOOKUP(B2419,'Job Openings'!$B$5:$I$1005,5,FALSE)=0,"",VLOOKUP(B2419,'Job Openings'!$B$5:$I$1005,5,FALSE)),"")</f>
        <v/>
      </c>
      <c r="F2419" s="53"/>
      <c r="G2419" s="53"/>
      <c r="H2419" s="54"/>
      <c r="I2419" s="53"/>
      <c r="J2419" s="53"/>
      <c r="K2419" s="53"/>
      <c r="L2419" s="53"/>
      <c r="M2419" s="53"/>
      <c r="N2419" s="144"/>
      <c r="O2419" s="141"/>
      <c r="P2419" s="53"/>
      <c r="Q2419" s="53"/>
      <c r="R2419" s="53"/>
      <c r="S2419" s="89"/>
    </row>
    <row r="2420" spans="2:19" ht="15" customHeight="1" x14ac:dyDescent="0.2">
      <c r="B2420" s="143"/>
      <c r="C2420" s="100" t="str">
        <f>IFERROR(IF(VLOOKUP(B2420,'Job Openings'!$B$5:$I$1005,2,FALSE)=0,"",VLOOKUP(B2420,'Job Openings'!$B$5:$I$1005,2,FALSE)),"")</f>
        <v/>
      </c>
      <c r="D2420" s="100" t="str">
        <f>IFERROR(IF(VLOOKUP(B2420,'Job Openings'!$B$5:$I$1005,3,FALSE)=0,"",VLOOKUP(B2420,'Job Openings'!$B$5:$I$1005,3,FALSE)),"")</f>
        <v/>
      </c>
      <c r="E2420" s="100" t="str">
        <f>IFERROR(IF(VLOOKUP(B2420,'Job Openings'!$B$5:$I$1005,5,FALSE)=0,"",VLOOKUP(B2420,'Job Openings'!$B$5:$I$1005,5,FALSE)),"")</f>
        <v/>
      </c>
      <c r="F2420" s="53"/>
      <c r="G2420" s="53"/>
      <c r="H2420" s="54"/>
      <c r="I2420" s="53"/>
      <c r="J2420" s="53"/>
      <c r="K2420" s="53"/>
      <c r="L2420" s="53"/>
      <c r="M2420" s="53"/>
      <c r="N2420" s="144"/>
      <c r="O2420" s="141"/>
      <c r="P2420" s="53"/>
      <c r="Q2420" s="53"/>
      <c r="R2420" s="53"/>
      <c r="S2420" s="89"/>
    </row>
    <row r="2421" spans="2:19" ht="15" customHeight="1" x14ac:dyDescent="0.2">
      <c r="B2421" s="143"/>
      <c r="C2421" s="100" t="str">
        <f>IFERROR(IF(VLOOKUP(B2421,'Job Openings'!$B$5:$I$1005,2,FALSE)=0,"",VLOOKUP(B2421,'Job Openings'!$B$5:$I$1005,2,FALSE)),"")</f>
        <v/>
      </c>
      <c r="D2421" s="100" t="str">
        <f>IFERROR(IF(VLOOKUP(B2421,'Job Openings'!$B$5:$I$1005,3,FALSE)=0,"",VLOOKUP(B2421,'Job Openings'!$B$5:$I$1005,3,FALSE)),"")</f>
        <v/>
      </c>
      <c r="E2421" s="100" t="str">
        <f>IFERROR(IF(VLOOKUP(B2421,'Job Openings'!$B$5:$I$1005,5,FALSE)=0,"",VLOOKUP(B2421,'Job Openings'!$B$5:$I$1005,5,FALSE)),"")</f>
        <v/>
      </c>
      <c r="F2421" s="53"/>
      <c r="G2421" s="53"/>
      <c r="H2421" s="54"/>
      <c r="I2421" s="53"/>
      <c r="J2421" s="53"/>
      <c r="K2421" s="53"/>
      <c r="L2421" s="53"/>
      <c r="M2421" s="53"/>
      <c r="N2421" s="144"/>
      <c r="O2421" s="141"/>
      <c r="P2421" s="53"/>
      <c r="Q2421" s="53"/>
      <c r="R2421" s="53"/>
      <c r="S2421" s="89"/>
    </row>
    <row r="2422" spans="2:19" ht="15" customHeight="1" x14ac:dyDescent="0.2">
      <c r="B2422" s="143"/>
      <c r="C2422" s="100" t="str">
        <f>IFERROR(IF(VLOOKUP(B2422,'Job Openings'!$B$5:$I$1005,2,FALSE)=0,"",VLOOKUP(B2422,'Job Openings'!$B$5:$I$1005,2,FALSE)),"")</f>
        <v/>
      </c>
      <c r="D2422" s="100" t="str">
        <f>IFERROR(IF(VLOOKUP(B2422,'Job Openings'!$B$5:$I$1005,3,FALSE)=0,"",VLOOKUP(B2422,'Job Openings'!$B$5:$I$1005,3,FALSE)),"")</f>
        <v/>
      </c>
      <c r="E2422" s="100" t="str">
        <f>IFERROR(IF(VLOOKUP(B2422,'Job Openings'!$B$5:$I$1005,5,FALSE)=0,"",VLOOKUP(B2422,'Job Openings'!$B$5:$I$1005,5,FALSE)),"")</f>
        <v/>
      </c>
      <c r="F2422" s="53"/>
      <c r="G2422" s="53"/>
      <c r="H2422" s="54"/>
      <c r="I2422" s="53"/>
      <c r="J2422" s="53"/>
      <c r="K2422" s="53"/>
      <c r="L2422" s="53"/>
      <c r="M2422" s="53"/>
      <c r="N2422" s="144"/>
      <c r="O2422" s="141"/>
      <c r="P2422" s="53"/>
      <c r="Q2422" s="53"/>
      <c r="R2422" s="53"/>
      <c r="S2422" s="89"/>
    </row>
    <row r="2423" spans="2:19" ht="15" customHeight="1" x14ac:dyDescent="0.2">
      <c r="B2423" s="143"/>
      <c r="C2423" s="100" t="str">
        <f>IFERROR(IF(VLOOKUP(B2423,'Job Openings'!$B$5:$I$1005,2,FALSE)=0,"",VLOOKUP(B2423,'Job Openings'!$B$5:$I$1005,2,FALSE)),"")</f>
        <v/>
      </c>
      <c r="D2423" s="100" t="str">
        <f>IFERROR(IF(VLOOKUP(B2423,'Job Openings'!$B$5:$I$1005,3,FALSE)=0,"",VLOOKUP(B2423,'Job Openings'!$B$5:$I$1005,3,FALSE)),"")</f>
        <v/>
      </c>
      <c r="E2423" s="100" t="str">
        <f>IFERROR(IF(VLOOKUP(B2423,'Job Openings'!$B$5:$I$1005,5,FALSE)=0,"",VLOOKUP(B2423,'Job Openings'!$B$5:$I$1005,5,FALSE)),"")</f>
        <v/>
      </c>
      <c r="F2423" s="53"/>
      <c r="G2423" s="53"/>
      <c r="H2423" s="54"/>
      <c r="I2423" s="53"/>
      <c r="J2423" s="53"/>
      <c r="K2423" s="53"/>
      <c r="L2423" s="53"/>
      <c r="M2423" s="53"/>
      <c r="N2423" s="144"/>
      <c r="O2423" s="141"/>
      <c r="P2423" s="53"/>
      <c r="Q2423" s="53"/>
      <c r="R2423" s="53"/>
      <c r="S2423" s="89"/>
    </row>
    <row r="2424" spans="2:19" ht="15" customHeight="1" x14ac:dyDescent="0.2">
      <c r="B2424" s="143"/>
      <c r="C2424" s="100" t="str">
        <f>IFERROR(IF(VLOOKUP(B2424,'Job Openings'!$B$5:$I$1005,2,FALSE)=0,"",VLOOKUP(B2424,'Job Openings'!$B$5:$I$1005,2,FALSE)),"")</f>
        <v/>
      </c>
      <c r="D2424" s="100" t="str">
        <f>IFERROR(IF(VLOOKUP(B2424,'Job Openings'!$B$5:$I$1005,3,FALSE)=0,"",VLOOKUP(B2424,'Job Openings'!$B$5:$I$1005,3,FALSE)),"")</f>
        <v/>
      </c>
      <c r="E2424" s="100" t="str">
        <f>IFERROR(IF(VLOOKUP(B2424,'Job Openings'!$B$5:$I$1005,5,FALSE)=0,"",VLOOKUP(B2424,'Job Openings'!$B$5:$I$1005,5,FALSE)),"")</f>
        <v/>
      </c>
      <c r="F2424" s="53"/>
      <c r="G2424" s="53"/>
      <c r="H2424" s="54"/>
      <c r="I2424" s="53"/>
      <c r="J2424" s="53"/>
      <c r="K2424" s="53"/>
      <c r="L2424" s="53"/>
      <c r="M2424" s="53"/>
      <c r="N2424" s="144"/>
      <c r="O2424" s="141"/>
      <c r="P2424" s="53"/>
      <c r="Q2424" s="53"/>
      <c r="R2424" s="53"/>
      <c r="S2424" s="89"/>
    </row>
    <row r="2425" spans="2:19" ht="15" customHeight="1" x14ac:dyDescent="0.2">
      <c r="B2425" s="143"/>
      <c r="C2425" s="100" t="str">
        <f>IFERROR(IF(VLOOKUP(B2425,'Job Openings'!$B$5:$I$1005,2,FALSE)=0,"",VLOOKUP(B2425,'Job Openings'!$B$5:$I$1005,2,FALSE)),"")</f>
        <v/>
      </c>
      <c r="D2425" s="100" t="str">
        <f>IFERROR(IF(VLOOKUP(B2425,'Job Openings'!$B$5:$I$1005,3,FALSE)=0,"",VLOOKUP(B2425,'Job Openings'!$B$5:$I$1005,3,FALSE)),"")</f>
        <v/>
      </c>
      <c r="E2425" s="100" t="str">
        <f>IFERROR(IF(VLOOKUP(B2425,'Job Openings'!$B$5:$I$1005,5,FALSE)=0,"",VLOOKUP(B2425,'Job Openings'!$B$5:$I$1005,5,FALSE)),"")</f>
        <v/>
      </c>
      <c r="F2425" s="53"/>
      <c r="G2425" s="53"/>
      <c r="H2425" s="54"/>
      <c r="I2425" s="53"/>
      <c r="J2425" s="53"/>
      <c r="K2425" s="53"/>
      <c r="L2425" s="53"/>
      <c r="M2425" s="53"/>
      <c r="N2425" s="144"/>
      <c r="O2425" s="141"/>
      <c r="P2425" s="53"/>
      <c r="Q2425" s="53"/>
      <c r="R2425" s="53"/>
      <c r="S2425" s="89"/>
    </row>
    <row r="2426" spans="2:19" ht="15" customHeight="1" x14ac:dyDescent="0.2">
      <c r="B2426" s="143"/>
      <c r="C2426" s="100" t="str">
        <f>IFERROR(IF(VLOOKUP(B2426,'Job Openings'!$B$5:$I$1005,2,FALSE)=0,"",VLOOKUP(B2426,'Job Openings'!$B$5:$I$1005,2,FALSE)),"")</f>
        <v/>
      </c>
      <c r="D2426" s="100" t="str">
        <f>IFERROR(IF(VLOOKUP(B2426,'Job Openings'!$B$5:$I$1005,3,FALSE)=0,"",VLOOKUP(B2426,'Job Openings'!$B$5:$I$1005,3,FALSE)),"")</f>
        <v/>
      </c>
      <c r="E2426" s="100" t="str">
        <f>IFERROR(IF(VLOOKUP(B2426,'Job Openings'!$B$5:$I$1005,5,FALSE)=0,"",VLOOKUP(B2426,'Job Openings'!$B$5:$I$1005,5,FALSE)),"")</f>
        <v/>
      </c>
      <c r="F2426" s="53"/>
      <c r="G2426" s="53"/>
      <c r="H2426" s="54"/>
      <c r="I2426" s="53"/>
      <c r="J2426" s="53"/>
      <c r="K2426" s="53"/>
      <c r="L2426" s="53"/>
      <c r="M2426" s="53"/>
      <c r="N2426" s="144"/>
      <c r="O2426" s="141"/>
      <c r="P2426" s="53"/>
      <c r="Q2426" s="53"/>
      <c r="R2426" s="53"/>
      <c r="S2426" s="89"/>
    </row>
    <row r="2427" spans="2:19" ht="15" customHeight="1" x14ac:dyDescent="0.2">
      <c r="B2427" s="143"/>
      <c r="C2427" s="100" t="str">
        <f>IFERROR(IF(VLOOKUP(B2427,'Job Openings'!$B$5:$I$1005,2,FALSE)=0,"",VLOOKUP(B2427,'Job Openings'!$B$5:$I$1005,2,FALSE)),"")</f>
        <v/>
      </c>
      <c r="D2427" s="100" t="str">
        <f>IFERROR(IF(VLOOKUP(B2427,'Job Openings'!$B$5:$I$1005,3,FALSE)=0,"",VLOOKUP(B2427,'Job Openings'!$B$5:$I$1005,3,FALSE)),"")</f>
        <v/>
      </c>
      <c r="E2427" s="100" t="str">
        <f>IFERROR(IF(VLOOKUP(B2427,'Job Openings'!$B$5:$I$1005,5,FALSE)=0,"",VLOOKUP(B2427,'Job Openings'!$B$5:$I$1005,5,FALSE)),"")</f>
        <v/>
      </c>
      <c r="F2427" s="53"/>
      <c r="G2427" s="53"/>
      <c r="H2427" s="54"/>
      <c r="I2427" s="53"/>
      <c r="J2427" s="53"/>
      <c r="K2427" s="53"/>
      <c r="L2427" s="53"/>
      <c r="M2427" s="53"/>
      <c r="N2427" s="144"/>
      <c r="O2427" s="141"/>
      <c r="P2427" s="53"/>
      <c r="Q2427" s="53"/>
      <c r="R2427" s="53"/>
      <c r="S2427" s="89"/>
    </row>
    <row r="2428" spans="2:19" ht="15" customHeight="1" x14ac:dyDescent="0.2">
      <c r="B2428" s="143"/>
      <c r="C2428" s="100" t="str">
        <f>IFERROR(IF(VLOOKUP(B2428,'Job Openings'!$B$5:$I$1005,2,FALSE)=0,"",VLOOKUP(B2428,'Job Openings'!$B$5:$I$1005,2,FALSE)),"")</f>
        <v/>
      </c>
      <c r="D2428" s="100" t="str">
        <f>IFERROR(IF(VLOOKUP(B2428,'Job Openings'!$B$5:$I$1005,3,FALSE)=0,"",VLOOKUP(B2428,'Job Openings'!$B$5:$I$1005,3,FALSE)),"")</f>
        <v/>
      </c>
      <c r="E2428" s="100" t="str">
        <f>IFERROR(IF(VLOOKUP(B2428,'Job Openings'!$B$5:$I$1005,5,FALSE)=0,"",VLOOKUP(B2428,'Job Openings'!$B$5:$I$1005,5,FALSE)),"")</f>
        <v/>
      </c>
      <c r="F2428" s="53"/>
      <c r="G2428" s="53"/>
      <c r="H2428" s="54"/>
      <c r="I2428" s="53"/>
      <c r="J2428" s="53"/>
      <c r="K2428" s="53"/>
      <c r="L2428" s="53"/>
      <c r="M2428" s="53"/>
      <c r="N2428" s="144"/>
      <c r="O2428" s="141"/>
      <c r="P2428" s="53"/>
      <c r="Q2428" s="53"/>
      <c r="R2428" s="53"/>
      <c r="S2428" s="89"/>
    </row>
    <row r="2429" spans="2:19" ht="15" customHeight="1" x14ac:dyDescent="0.2">
      <c r="B2429" s="143"/>
      <c r="C2429" s="100" t="str">
        <f>IFERROR(IF(VLOOKUP(B2429,'Job Openings'!$B$5:$I$1005,2,FALSE)=0,"",VLOOKUP(B2429,'Job Openings'!$B$5:$I$1005,2,FALSE)),"")</f>
        <v/>
      </c>
      <c r="D2429" s="100" t="str">
        <f>IFERROR(IF(VLOOKUP(B2429,'Job Openings'!$B$5:$I$1005,3,FALSE)=0,"",VLOOKUP(B2429,'Job Openings'!$B$5:$I$1005,3,FALSE)),"")</f>
        <v/>
      </c>
      <c r="E2429" s="100" t="str">
        <f>IFERROR(IF(VLOOKUP(B2429,'Job Openings'!$B$5:$I$1005,5,FALSE)=0,"",VLOOKUP(B2429,'Job Openings'!$B$5:$I$1005,5,FALSE)),"")</f>
        <v/>
      </c>
      <c r="F2429" s="53"/>
      <c r="G2429" s="53"/>
      <c r="H2429" s="54"/>
      <c r="I2429" s="53"/>
      <c r="J2429" s="53"/>
      <c r="K2429" s="53"/>
      <c r="L2429" s="53"/>
      <c r="M2429" s="53"/>
      <c r="N2429" s="144"/>
      <c r="O2429" s="141"/>
      <c r="P2429" s="53"/>
      <c r="Q2429" s="53"/>
      <c r="R2429" s="53"/>
      <c r="S2429" s="89"/>
    </row>
    <row r="2430" spans="2:19" ht="15" customHeight="1" x14ac:dyDescent="0.2">
      <c r="B2430" s="143"/>
      <c r="C2430" s="100" t="str">
        <f>IFERROR(IF(VLOOKUP(B2430,'Job Openings'!$B$5:$I$1005,2,FALSE)=0,"",VLOOKUP(B2430,'Job Openings'!$B$5:$I$1005,2,FALSE)),"")</f>
        <v/>
      </c>
      <c r="D2430" s="100" t="str">
        <f>IFERROR(IF(VLOOKUP(B2430,'Job Openings'!$B$5:$I$1005,3,FALSE)=0,"",VLOOKUP(B2430,'Job Openings'!$B$5:$I$1005,3,FALSE)),"")</f>
        <v/>
      </c>
      <c r="E2430" s="100" t="str">
        <f>IFERROR(IF(VLOOKUP(B2430,'Job Openings'!$B$5:$I$1005,5,FALSE)=0,"",VLOOKUP(B2430,'Job Openings'!$B$5:$I$1005,5,FALSE)),"")</f>
        <v/>
      </c>
      <c r="F2430" s="53"/>
      <c r="G2430" s="53"/>
      <c r="H2430" s="54"/>
      <c r="I2430" s="53"/>
      <c r="J2430" s="53"/>
      <c r="K2430" s="53"/>
      <c r="L2430" s="53"/>
      <c r="M2430" s="53"/>
      <c r="N2430" s="144"/>
      <c r="O2430" s="141"/>
      <c r="P2430" s="53"/>
      <c r="Q2430" s="53"/>
      <c r="R2430" s="53"/>
      <c r="S2430" s="89"/>
    </row>
    <row r="2431" spans="2:19" ht="15" customHeight="1" x14ac:dyDescent="0.2">
      <c r="B2431" s="143"/>
      <c r="C2431" s="100" t="str">
        <f>IFERROR(IF(VLOOKUP(B2431,'Job Openings'!$B$5:$I$1005,2,FALSE)=0,"",VLOOKUP(B2431,'Job Openings'!$B$5:$I$1005,2,FALSE)),"")</f>
        <v/>
      </c>
      <c r="D2431" s="100" t="str">
        <f>IFERROR(IF(VLOOKUP(B2431,'Job Openings'!$B$5:$I$1005,3,FALSE)=0,"",VLOOKUP(B2431,'Job Openings'!$B$5:$I$1005,3,FALSE)),"")</f>
        <v/>
      </c>
      <c r="E2431" s="100" t="str">
        <f>IFERROR(IF(VLOOKUP(B2431,'Job Openings'!$B$5:$I$1005,5,FALSE)=0,"",VLOOKUP(B2431,'Job Openings'!$B$5:$I$1005,5,FALSE)),"")</f>
        <v/>
      </c>
      <c r="F2431" s="53"/>
      <c r="G2431" s="53"/>
      <c r="H2431" s="54"/>
      <c r="I2431" s="53"/>
      <c r="J2431" s="53"/>
      <c r="K2431" s="53"/>
      <c r="L2431" s="53"/>
      <c r="M2431" s="53"/>
      <c r="N2431" s="144"/>
      <c r="O2431" s="141"/>
      <c r="P2431" s="53"/>
      <c r="Q2431" s="53"/>
      <c r="R2431" s="53"/>
      <c r="S2431" s="89"/>
    </row>
    <row r="2432" spans="2:19" ht="15" customHeight="1" x14ac:dyDescent="0.2">
      <c r="B2432" s="143"/>
      <c r="C2432" s="100" t="str">
        <f>IFERROR(IF(VLOOKUP(B2432,'Job Openings'!$B$5:$I$1005,2,FALSE)=0,"",VLOOKUP(B2432,'Job Openings'!$B$5:$I$1005,2,FALSE)),"")</f>
        <v/>
      </c>
      <c r="D2432" s="100" t="str">
        <f>IFERROR(IF(VLOOKUP(B2432,'Job Openings'!$B$5:$I$1005,3,FALSE)=0,"",VLOOKUP(B2432,'Job Openings'!$B$5:$I$1005,3,FALSE)),"")</f>
        <v/>
      </c>
      <c r="E2432" s="100" t="str">
        <f>IFERROR(IF(VLOOKUP(B2432,'Job Openings'!$B$5:$I$1005,5,FALSE)=0,"",VLOOKUP(B2432,'Job Openings'!$B$5:$I$1005,5,FALSE)),"")</f>
        <v/>
      </c>
      <c r="F2432" s="53"/>
      <c r="G2432" s="53"/>
      <c r="H2432" s="54"/>
      <c r="I2432" s="53"/>
      <c r="J2432" s="53"/>
      <c r="K2432" s="53"/>
      <c r="L2432" s="53"/>
      <c r="M2432" s="53"/>
      <c r="N2432" s="144"/>
      <c r="O2432" s="141"/>
      <c r="P2432" s="53"/>
      <c r="Q2432" s="53"/>
      <c r="R2432" s="53"/>
      <c r="S2432" s="89"/>
    </row>
    <row r="2433" spans="2:19" ht="15" customHeight="1" x14ac:dyDescent="0.2">
      <c r="B2433" s="143"/>
      <c r="C2433" s="100" t="str">
        <f>IFERROR(IF(VLOOKUP(B2433,'Job Openings'!$B$5:$I$1005,2,FALSE)=0,"",VLOOKUP(B2433,'Job Openings'!$B$5:$I$1005,2,FALSE)),"")</f>
        <v/>
      </c>
      <c r="D2433" s="100" t="str">
        <f>IFERROR(IF(VLOOKUP(B2433,'Job Openings'!$B$5:$I$1005,3,FALSE)=0,"",VLOOKUP(B2433,'Job Openings'!$B$5:$I$1005,3,FALSE)),"")</f>
        <v/>
      </c>
      <c r="E2433" s="100" t="str">
        <f>IFERROR(IF(VLOOKUP(B2433,'Job Openings'!$B$5:$I$1005,5,FALSE)=0,"",VLOOKUP(B2433,'Job Openings'!$B$5:$I$1005,5,FALSE)),"")</f>
        <v/>
      </c>
      <c r="F2433" s="53"/>
      <c r="G2433" s="53"/>
      <c r="H2433" s="54"/>
      <c r="I2433" s="53"/>
      <c r="J2433" s="53"/>
      <c r="K2433" s="53"/>
      <c r="L2433" s="53"/>
      <c r="M2433" s="53"/>
      <c r="N2433" s="144"/>
      <c r="O2433" s="141"/>
      <c r="P2433" s="53"/>
      <c r="Q2433" s="53"/>
      <c r="R2433" s="53"/>
      <c r="S2433" s="89"/>
    </row>
    <row r="2434" spans="2:19" ht="15" customHeight="1" x14ac:dyDescent="0.2">
      <c r="B2434" s="143"/>
      <c r="C2434" s="100" t="str">
        <f>IFERROR(IF(VLOOKUP(B2434,'Job Openings'!$B$5:$I$1005,2,FALSE)=0,"",VLOOKUP(B2434,'Job Openings'!$B$5:$I$1005,2,FALSE)),"")</f>
        <v/>
      </c>
      <c r="D2434" s="100" t="str">
        <f>IFERROR(IF(VLOOKUP(B2434,'Job Openings'!$B$5:$I$1005,3,FALSE)=0,"",VLOOKUP(B2434,'Job Openings'!$B$5:$I$1005,3,FALSE)),"")</f>
        <v/>
      </c>
      <c r="E2434" s="100" t="str">
        <f>IFERROR(IF(VLOOKUP(B2434,'Job Openings'!$B$5:$I$1005,5,FALSE)=0,"",VLOOKUP(B2434,'Job Openings'!$B$5:$I$1005,5,FALSE)),"")</f>
        <v/>
      </c>
      <c r="F2434" s="53"/>
      <c r="G2434" s="53"/>
      <c r="H2434" s="54"/>
      <c r="I2434" s="53"/>
      <c r="J2434" s="53"/>
      <c r="K2434" s="53"/>
      <c r="L2434" s="53"/>
      <c r="M2434" s="53"/>
      <c r="N2434" s="144"/>
      <c r="O2434" s="141"/>
      <c r="P2434" s="53"/>
      <c r="Q2434" s="53"/>
      <c r="R2434" s="53"/>
      <c r="S2434" s="89"/>
    </row>
    <row r="2435" spans="2:19" ht="15" customHeight="1" x14ac:dyDescent="0.2">
      <c r="B2435" s="143"/>
      <c r="C2435" s="100" t="str">
        <f>IFERROR(IF(VLOOKUP(B2435,'Job Openings'!$B$5:$I$1005,2,FALSE)=0,"",VLOOKUP(B2435,'Job Openings'!$B$5:$I$1005,2,FALSE)),"")</f>
        <v/>
      </c>
      <c r="D2435" s="100" t="str">
        <f>IFERROR(IF(VLOOKUP(B2435,'Job Openings'!$B$5:$I$1005,3,FALSE)=0,"",VLOOKUP(B2435,'Job Openings'!$B$5:$I$1005,3,FALSE)),"")</f>
        <v/>
      </c>
      <c r="E2435" s="100" t="str">
        <f>IFERROR(IF(VLOOKUP(B2435,'Job Openings'!$B$5:$I$1005,5,FALSE)=0,"",VLOOKUP(B2435,'Job Openings'!$B$5:$I$1005,5,FALSE)),"")</f>
        <v/>
      </c>
      <c r="F2435" s="53"/>
      <c r="G2435" s="53"/>
      <c r="H2435" s="54"/>
      <c r="I2435" s="53"/>
      <c r="J2435" s="53"/>
      <c r="K2435" s="53"/>
      <c r="L2435" s="53"/>
      <c r="M2435" s="53"/>
      <c r="N2435" s="144"/>
      <c r="O2435" s="141"/>
      <c r="P2435" s="53"/>
      <c r="Q2435" s="53"/>
      <c r="R2435" s="53"/>
      <c r="S2435" s="89"/>
    </row>
    <row r="2436" spans="2:19" ht="15" customHeight="1" x14ac:dyDescent="0.2">
      <c r="B2436" s="143"/>
      <c r="C2436" s="100" t="str">
        <f>IFERROR(IF(VLOOKUP(B2436,'Job Openings'!$B$5:$I$1005,2,FALSE)=0,"",VLOOKUP(B2436,'Job Openings'!$B$5:$I$1005,2,FALSE)),"")</f>
        <v/>
      </c>
      <c r="D2436" s="100" t="str">
        <f>IFERROR(IF(VLOOKUP(B2436,'Job Openings'!$B$5:$I$1005,3,FALSE)=0,"",VLOOKUP(B2436,'Job Openings'!$B$5:$I$1005,3,FALSE)),"")</f>
        <v/>
      </c>
      <c r="E2436" s="100" t="str">
        <f>IFERROR(IF(VLOOKUP(B2436,'Job Openings'!$B$5:$I$1005,5,FALSE)=0,"",VLOOKUP(B2436,'Job Openings'!$B$5:$I$1005,5,FALSE)),"")</f>
        <v/>
      </c>
      <c r="F2436" s="53"/>
      <c r="G2436" s="53"/>
      <c r="H2436" s="54"/>
      <c r="I2436" s="53"/>
      <c r="J2436" s="53"/>
      <c r="K2436" s="53"/>
      <c r="L2436" s="53"/>
      <c r="M2436" s="53"/>
      <c r="N2436" s="144"/>
      <c r="O2436" s="141"/>
      <c r="P2436" s="53"/>
      <c r="Q2436" s="53"/>
      <c r="R2436" s="53"/>
      <c r="S2436" s="89"/>
    </row>
    <row r="2437" spans="2:19" ht="15" customHeight="1" x14ac:dyDescent="0.2">
      <c r="B2437" s="143"/>
      <c r="C2437" s="100" t="str">
        <f>IFERROR(IF(VLOOKUP(B2437,'Job Openings'!$B$5:$I$1005,2,FALSE)=0,"",VLOOKUP(B2437,'Job Openings'!$B$5:$I$1005,2,FALSE)),"")</f>
        <v/>
      </c>
      <c r="D2437" s="100" t="str">
        <f>IFERROR(IF(VLOOKUP(B2437,'Job Openings'!$B$5:$I$1005,3,FALSE)=0,"",VLOOKUP(B2437,'Job Openings'!$B$5:$I$1005,3,FALSE)),"")</f>
        <v/>
      </c>
      <c r="E2437" s="100" t="str">
        <f>IFERROR(IF(VLOOKUP(B2437,'Job Openings'!$B$5:$I$1005,5,FALSE)=0,"",VLOOKUP(B2437,'Job Openings'!$B$5:$I$1005,5,FALSE)),"")</f>
        <v/>
      </c>
      <c r="F2437" s="53"/>
      <c r="G2437" s="53"/>
      <c r="H2437" s="54"/>
      <c r="I2437" s="53"/>
      <c r="J2437" s="53"/>
      <c r="K2437" s="53"/>
      <c r="L2437" s="53"/>
      <c r="M2437" s="53"/>
      <c r="N2437" s="144"/>
      <c r="O2437" s="141"/>
      <c r="P2437" s="53"/>
      <c r="Q2437" s="53"/>
      <c r="R2437" s="53"/>
      <c r="S2437" s="89"/>
    </row>
    <row r="2438" spans="2:19" ht="15" customHeight="1" x14ac:dyDescent="0.2">
      <c r="B2438" s="143"/>
      <c r="C2438" s="100" t="str">
        <f>IFERROR(IF(VLOOKUP(B2438,'Job Openings'!$B$5:$I$1005,2,FALSE)=0,"",VLOOKUP(B2438,'Job Openings'!$B$5:$I$1005,2,FALSE)),"")</f>
        <v/>
      </c>
      <c r="D2438" s="100" t="str">
        <f>IFERROR(IF(VLOOKUP(B2438,'Job Openings'!$B$5:$I$1005,3,FALSE)=0,"",VLOOKUP(B2438,'Job Openings'!$B$5:$I$1005,3,FALSE)),"")</f>
        <v/>
      </c>
      <c r="E2438" s="100" t="str">
        <f>IFERROR(IF(VLOOKUP(B2438,'Job Openings'!$B$5:$I$1005,5,FALSE)=0,"",VLOOKUP(B2438,'Job Openings'!$B$5:$I$1005,5,FALSE)),"")</f>
        <v/>
      </c>
      <c r="F2438" s="53"/>
      <c r="G2438" s="53"/>
      <c r="H2438" s="54"/>
      <c r="I2438" s="53"/>
      <c r="J2438" s="53"/>
      <c r="K2438" s="53"/>
      <c r="L2438" s="53"/>
      <c r="M2438" s="53"/>
      <c r="N2438" s="144"/>
      <c r="O2438" s="141"/>
      <c r="P2438" s="53"/>
      <c r="Q2438" s="53"/>
      <c r="R2438" s="53"/>
      <c r="S2438" s="89"/>
    </row>
    <row r="2439" spans="2:19" ht="15" customHeight="1" x14ac:dyDescent="0.2">
      <c r="B2439" s="143"/>
      <c r="C2439" s="100" t="str">
        <f>IFERROR(IF(VLOOKUP(B2439,'Job Openings'!$B$5:$I$1005,2,FALSE)=0,"",VLOOKUP(B2439,'Job Openings'!$B$5:$I$1005,2,FALSE)),"")</f>
        <v/>
      </c>
      <c r="D2439" s="100" t="str">
        <f>IFERROR(IF(VLOOKUP(B2439,'Job Openings'!$B$5:$I$1005,3,FALSE)=0,"",VLOOKUP(B2439,'Job Openings'!$B$5:$I$1005,3,FALSE)),"")</f>
        <v/>
      </c>
      <c r="E2439" s="100" t="str">
        <f>IFERROR(IF(VLOOKUP(B2439,'Job Openings'!$B$5:$I$1005,5,FALSE)=0,"",VLOOKUP(B2439,'Job Openings'!$B$5:$I$1005,5,FALSE)),"")</f>
        <v/>
      </c>
      <c r="F2439" s="53"/>
      <c r="G2439" s="53"/>
      <c r="H2439" s="54"/>
      <c r="I2439" s="53"/>
      <c r="J2439" s="53"/>
      <c r="K2439" s="53"/>
      <c r="L2439" s="53"/>
      <c r="M2439" s="53"/>
      <c r="N2439" s="144"/>
      <c r="O2439" s="141"/>
      <c r="P2439" s="53"/>
      <c r="Q2439" s="53"/>
      <c r="R2439" s="53"/>
      <c r="S2439" s="89"/>
    </row>
    <row r="2440" spans="2:19" ht="15" customHeight="1" x14ac:dyDescent="0.2">
      <c r="B2440" s="143"/>
      <c r="C2440" s="100" t="str">
        <f>IFERROR(IF(VLOOKUP(B2440,'Job Openings'!$B$5:$I$1005,2,FALSE)=0,"",VLOOKUP(B2440,'Job Openings'!$B$5:$I$1005,2,FALSE)),"")</f>
        <v/>
      </c>
      <c r="D2440" s="100" t="str">
        <f>IFERROR(IF(VLOOKUP(B2440,'Job Openings'!$B$5:$I$1005,3,FALSE)=0,"",VLOOKUP(B2440,'Job Openings'!$B$5:$I$1005,3,FALSE)),"")</f>
        <v/>
      </c>
      <c r="E2440" s="100" t="str">
        <f>IFERROR(IF(VLOOKUP(B2440,'Job Openings'!$B$5:$I$1005,5,FALSE)=0,"",VLOOKUP(B2440,'Job Openings'!$B$5:$I$1005,5,FALSE)),"")</f>
        <v/>
      </c>
      <c r="F2440" s="53"/>
      <c r="G2440" s="53"/>
      <c r="H2440" s="54"/>
      <c r="I2440" s="53"/>
      <c r="J2440" s="53"/>
      <c r="K2440" s="53"/>
      <c r="L2440" s="53"/>
      <c r="M2440" s="53"/>
      <c r="N2440" s="144"/>
      <c r="O2440" s="141"/>
      <c r="P2440" s="53"/>
      <c r="Q2440" s="53"/>
      <c r="R2440" s="53"/>
      <c r="S2440" s="89"/>
    </row>
    <row r="2441" spans="2:19" ht="15" customHeight="1" x14ac:dyDescent="0.2">
      <c r="B2441" s="143"/>
      <c r="C2441" s="100" t="str">
        <f>IFERROR(IF(VLOOKUP(B2441,'Job Openings'!$B$5:$I$1005,2,FALSE)=0,"",VLOOKUP(B2441,'Job Openings'!$B$5:$I$1005,2,FALSE)),"")</f>
        <v/>
      </c>
      <c r="D2441" s="100" t="str">
        <f>IFERROR(IF(VLOOKUP(B2441,'Job Openings'!$B$5:$I$1005,3,FALSE)=0,"",VLOOKUP(B2441,'Job Openings'!$B$5:$I$1005,3,FALSE)),"")</f>
        <v/>
      </c>
      <c r="E2441" s="100" t="str">
        <f>IFERROR(IF(VLOOKUP(B2441,'Job Openings'!$B$5:$I$1005,5,FALSE)=0,"",VLOOKUP(B2441,'Job Openings'!$B$5:$I$1005,5,FALSE)),"")</f>
        <v/>
      </c>
      <c r="F2441" s="53"/>
      <c r="G2441" s="53"/>
      <c r="H2441" s="54"/>
      <c r="I2441" s="53"/>
      <c r="J2441" s="53"/>
      <c r="K2441" s="53"/>
      <c r="L2441" s="53"/>
      <c r="M2441" s="53"/>
      <c r="N2441" s="144"/>
      <c r="O2441" s="141"/>
      <c r="P2441" s="53"/>
      <c r="Q2441" s="53"/>
      <c r="R2441" s="53"/>
      <c r="S2441" s="89"/>
    </row>
    <row r="2442" spans="2:19" ht="15" customHeight="1" x14ac:dyDescent="0.2">
      <c r="B2442" s="143"/>
      <c r="C2442" s="100" t="str">
        <f>IFERROR(IF(VLOOKUP(B2442,'Job Openings'!$B$5:$I$1005,2,FALSE)=0,"",VLOOKUP(B2442,'Job Openings'!$B$5:$I$1005,2,FALSE)),"")</f>
        <v/>
      </c>
      <c r="D2442" s="100" t="str">
        <f>IFERROR(IF(VLOOKUP(B2442,'Job Openings'!$B$5:$I$1005,3,FALSE)=0,"",VLOOKUP(B2442,'Job Openings'!$B$5:$I$1005,3,FALSE)),"")</f>
        <v/>
      </c>
      <c r="E2442" s="100" t="str">
        <f>IFERROR(IF(VLOOKUP(B2442,'Job Openings'!$B$5:$I$1005,5,FALSE)=0,"",VLOOKUP(B2442,'Job Openings'!$B$5:$I$1005,5,FALSE)),"")</f>
        <v/>
      </c>
      <c r="F2442" s="53"/>
      <c r="G2442" s="53"/>
      <c r="H2442" s="54"/>
      <c r="I2442" s="53"/>
      <c r="J2442" s="53"/>
      <c r="K2442" s="53"/>
      <c r="L2442" s="53"/>
      <c r="M2442" s="53"/>
      <c r="N2442" s="144"/>
      <c r="O2442" s="141"/>
      <c r="P2442" s="53"/>
      <c r="Q2442" s="53"/>
      <c r="R2442" s="53"/>
      <c r="S2442" s="89"/>
    </row>
    <row r="2443" spans="2:19" ht="15" customHeight="1" x14ac:dyDescent="0.2">
      <c r="B2443" s="143"/>
      <c r="C2443" s="100" t="str">
        <f>IFERROR(IF(VLOOKUP(B2443,'Job Openings'!$B$5:$I$1005,2,FALSE)=0,"",VLOOKUP(B2443,'Job Openings'!$B$5:$I$1005,2,FALSE)),"")</f>
        <v/>
      </c>
      <c r="D2443" s="100" t="str">
        <f>IFERROR(IF(VLOOKUP(B2443,'Job Openings'!$B$5:$I$1005,3,FALSE)=0,"",VLOOKUP(B2443,'Job Openings'!$B$5:$I$1005,3,FALSE)),"")</f>
        <v/>
      </c>
      <c r="E2443" s="100" t="str">
        <f>IFERROR(IF(VLOOKUP(B2443,'Job Openings'!$B$5:$I$1005,5,FALSE)=0,"",VLOOKUP(B2443,'Job Openings'!$B$5:$I$1005,5,FALSE)),"")</f>
        <v/>
      </c>
      <c r="F2443" s="53"/>
      <c r="G2443" s="53"/>
      <c r="H2443" s="54"/>
      <c r="I2443" s="53"/>
      <c r="J2443" s="53"/>
      <c r="K2443" s="53"/>
      <c r="L2443" s="53"/>
      <c r="M2443" s="53"/>
      <c r="N2443" s="144"/>
      <c r="O2443" s="141"/>
      <c r="P2443" s="53"/>
      <c r="Q2443" s="53"/>
      <c r="R2443" s="53"/>
      <c r="S2443" s="89"/>
    </row>
    <row r="2444" spans="2:19" ht="15" customHeight="1" x14ac:dyDescent="0.2">
      <c r="B2444" s="143"/>
      <c r="C2444" s="100" t="str">
        <f>IFERROR(IF(VLOOKUP(B2444,'Job Openings'!$B$5:$I$1005,2,FALSE)=0,"",VLOOKUP(B2444,'Job Openings'!$B$5:$I$1005,2,FALSE)),"")</f>
        <v/>
      </c>
      <c r="D2444" s="100" t="str">
        <f>IFERROR(IF(VLOOKUP(B2444,'Job Openings'!$B$5:$I$1005,3,FALSE)=0,"",VLOOKUP(B2444,'Job Openings'!$B$5:$I$1005,3,FALSE)),"")</f>
        <v/>
      </c>
      <c r="E2444" s="100" t="str">
        <f>IFERROR(IF(VLOOKUP(B2444,'Job Openings'!$B$5:$I$1005,5,FALSE)=0,"",VLOOKUP(B2444,'Job Openings'!$B$5:$I$1005,5,FALSE)),"")</f>
        <v/>
      </c>
      <c r="F2444" s="53"/>
      <c r="G2444" s="53"/>
      <c r="H2444" s="54"/>
      <c r="I2444" s="53"/>
      <c r="J2444" s="53"/>
      <c r="K2444" s="53"/>
      <c r="L2444" s="53"/>
      <c r="M2444" s="53"/>
      <c r="N2444" s="144"/>
      <c r="O2444" s="141"/>
      <c r="P2444" s="53"/>
      <c r="Q2444" s="53"/>
      <c r="R2444" s="53"/>
      <c r="S2444" s="89"/>
    </row>
    <row r="2445" spans="2:19" ht="15" customHeight="1" x14ac:dyDescent="0.2">
      <c r="B2445" s="143"/>
      <c r="C2445" s="100" t="str">
        <f>IFERROR(IF(VLOOKUP(B2445,'Job Openings'!$B$5:$I$1005,2,FALSE)=0,"",VLOOKUP(B2445,'Job Openings'!$B$5:$I$1005,2,FALSE)),"")</f>
        <v/>
      </c>
      <c r="D2445" s="100" t="str">
        <f>IFERROR(IF(VLOOKUP(B2445,'Job Openings'!$B$5:$I$1005,3,FALSE)=0,"",VLOOKUP(B2445,'Job Openings'!$B$5:$I$1005,3,FALSE)),"")</f>
        <v/>
      </c>
      <c r="E2445" s="100" t="str">
        <f>IFERROR(IF(VLOOKUP(B2445,'Job Openings'!$B$5:$I$1005,5,FALSE)=0,"",VLOOKUP(B2445,'Job Openings'!$B$5:$I$1005,5,FALSE)),"")</f>
        <v/>
      </c>
      <c r="F2445" s="53"/>
      <c r="G2445" s="53"/>
      <c r="H2445" s="54"/>
      <c r="I2445" s="53"/>
      <c r="J2445" s="53"/>
      <c r="K2445" s="53"/>
      <c r="L2445" s="53"/>
      <c r="M2445" s="53"/>
      <c r="N2445" s="144"/>
      <c r="O2445" s="141"/>
      <c r="P2445" s="53"/>
      <c r="Q2445" s="53"/>
      <c r="R2445" s="53"/>
      <c r="S2445" s="89"/>
    </row>
    <row r="2446" spans="2:19" ht="15" customHeight="1" x14ac:dyDescent="0.2">
      <c r="B2446" s="143"/>
      <c r="C2446" s="100" t="str">
        <f>IFERROR(IF(VLOOKUP(B2446,'Job Openings'!$B$5:$I$1005,2,FALSE)=0,"",VLOOKUP(B2446,'Job Openings'!$B$5:$I$1005,2,FALSE)),"")</f>
        <v/>
      </c>
      <c r="D2446" s="100" t="str">
        <f>IFERROR(IF(VLOOKUP(B2446,'Job Openings'!$B$5:$I$1005,3,FALSE)=0,"",VLOOKUP(B2446,'Job Openings'!$B$5:$I$1005,3,FALSE)),"")</f>
        <v/>
      </c>
      <c r="E2446" s="100" t="str">
        <f>IFERROR(IF(VLOOKUP(B2446,'Job Openings'!$B$5:$I$1005,5,FALSE)=0,"",VLOOKUP(B2446,'Job Openings'!$B$5:$I$1005,5,FALSE)),"")</f>
        <v/>
      </c>
      <c r="F2446" s="53"/>
      <c r="G2446" s="53"/>
      <c r="H2446" s="54"/>
      <c r="I2446" s="53"/>
      <c r="J2446" s="53"/>
      <c r="K2446" s="53"/>
      <c r="L2446" s="53"/>
      <c r="M2446" s="53"/>
      <c r="N2446" s="144"/>
      <c r="O2446" s="141"/>
      <c r="P2446" s="53"/>
      <c r="Q2446" s="53"/>
      <c r="R2446" s="53"/>
      <c r="S2446" s="89"/>
    </row>
    <row r="2447" spans="2:19" ht="15" customHeight="1" x14ac:dyDescent="0.2">
      <c r="B2447" s="143"/>
      <c r="C2447" s="100" t="str">
        <f>IFERROR(IF(VLOOKUP(B2447,'Job Openings'!$B$5:$I$1005,2,FALSE)=0,"",VLOOKUP(B2447,'Job Openings'!$B$5:$I$1005,2,FALSE)),"")</f>
        <v/>
      </c>
      <c r="D2447" s="100" t="str">
        <f>IFERROR(IF(VLOOKUP(B2447,'Job Openings'!$B$5:$I$1005,3,FALSE)=0,"",VLOOKUP(B2447,'Job Openings'!$B$5:$I$1005,3,FALSE)),"")</f>
        <v/>
      </c>
      <c r="E2447" s="100" t="str">
        <f>IFERROR(IF(VLOOKUP(B2447,'Job Openings'!$B$5:$I$1005,5,FALSE)=0,"",VLOOKUP(B2447,'Job Openings'!$B$5:$I$1005,5,FALSE)),"")</f>
        <v/>
      </c>
      <c r="F2447" s="53"/>
      <c r="G2447" s="53"/>
      <c r="H2447" s="54"/>
      <c r="I2447" s="53"/>
      <c r="J2447" s="53"/>
      <c r="K2447" s="53"/>
      <c r="L2447" s="53"/>
      <c r="M2447" s="53"/>
      <c r="N2447" s="144"/>
      <c r="O2447" s="141"/>
      <c r="P2447" s="53"/>
      <c r="Q2447" s="53"/>
      <c r="R2447" s="53"/>
      <c r="S2447" s="89"/>
    </row>
    <row r="2448" spans="2:19" ht="15" customHeight="1" x14ac:dyDescent="0.2">
      <c r="B2448" s="143"/>
      <c r="C2448" s="100" t="str">
        <f>IFERROR(IF(VLOOKUP(B2448,'Job Openings'!$B$5:$I$1005,2,FALSE)=0,"",VLOOKUP(B2448,'Job Openings'!$B$5:$I$1005,2,FALSE)),"")</f>
        <v/>
      </c>
      <c r="D2448" s="100" t="str">
        <f>IFERROR(IF(VLOOKUP(B2448,'Job Openings'!$B$5:$I$1005,3,FALSE)=0,"",VLOOKUP(B2448,'Job Openings'!$B$5:$I$1005,3,FALSE)),"")</f>
        <v/>
      </c>
      <c r="E2448" s="100" t="str">
        <f>IFERROR(IF(VLOOKUP(B2448,'Job Openings'!$B$5:$I$1005,5,FALSE)=0,"",VLOOKUP(B2448,'Job Openings'!$B$5:$I$1005,5,FALSE)),"")</f>
        <v/>
      </c>
      <c r="F2448" s="53"/>
      <c r="G2448" s="53"/>
      <c r="H2448" s="54"/>
      <c r="I2448" s="53"/>
      <c r="J2448" s="53"/>
      <c r="K2448" s="53"/>
      <c r="L2448" s="53"/>
      <c r="M2448" s="53"/>
      <c r="N2448" s="144"/>
      <c r="O2448" s="141"/>
      <c r="P2448" s="53"/>
      <c r="Q2448" s="53"/>
      <c r="R2448" s="53"/>
      <c r="S2448" s="89"/>
    </row>
    <row r="2449" spans="2:19" ht="15" customHeight="1" x14ac:dyDescent="0.2">
      <c r="B2449" s="143"/>
      <c r="C2449" s="100" t="str">
        <f>IFERROR(IF(VLOOKUP(B2449,'Job Openings'!$B$5:$I$1005,2,FALSE)=0,"",VLOOKUP(B2449,'Job Openings'!$B$5:$I$1005,2,FALSE)),"")</f>
        <v/>
      </c>
      <c r="D2449" s="100" t="str">
        <f>IFERROR(IF(VLOOKUP(B2449,'Job Openings'!$B$5:$I$1005,3,FALSE)=0,"",VLOOKUP(B2449,'Job Openings'!$B$5:$I$1005,3,FALSE)),"")</f>
        <v/>
      </c>
      <c r="E2449" s="100" t="str">
        <f>IFERROR(IF(VLOOKUP(B2449,'Job Openings'!$B$5:$I$1005,5,FALSE)=0,"",VLOOKUP(B2449,'Job Openings'!$B$5:$I$1005,5,FALSE)),"")</f>
        <v/>
      </c>
      <c r="F2449" s="53"/>
      <c r="G2449" s="53"/>
      <c r="H2449" s="54"/>
      <c r="I2449" s="53"/>
      <c r="J2449" s="53"/>
      <c r="K2449" s="53"/>
      <c r="L2449" s="53"/>
      <c r="M2449" s="53"/>
      <c r="N2449" s="144"/>
      <c r="O2449" s="141"/>
      <c r="P2449" s="53"/>
      <c r="Q2449" s="53"/>
      <c r="R2449" s="53"/>
      <c r="S2449" s="89"/>
    </row>
    <row r="2450" spans="2:19" ht="15" customHeight="1" x14ac:dyDescent="0.2">
      <c r="B2450" s="143"/>
      <c r="C2450" s="100" t="str">
        <f>IFERROR(IF(VLOOKUP(B2450,'Job Openings'!$B$5:$I$1005,2,FALSE)=0,"",VLOOKUP(B2450,'Job Openings'!$B$5:$I$1005,2,FALSE)),"")</f>
        <v/>
      </c>
      <c r="D2450" s="100" t="str">
        <f>IFERROR(IF(VLOOKUP(B2450,'Job Openings'!$B$5:$I$1005,3,FALSE)=0,"",VLOOKUP(B2450,'Job Openings'!$B$5:$I$1005,3,FALSE)),"")</f>
        <v/>
      </c>
      <c r="E2450" s="100" t="str">
        <f>IFERROR(IF(VLOOKUP(B2450,'Job Openings'!$B$5:$I$1005,5,FALSE)=0,"",VLOOKUP(B2450,'Job Openings'!$B$5:$I$1005,5,FALSE)),"")</f>
        <v/>
      </c>
      <c r="F2450" s="53"/>
      <c r="G2450" s="53"/>
      <c r="H2450" s="54"/>
      <c r="I2450" s="53"/>
      <c r="J2450" s="53"/>
      <c r="K2450" s="53"/>
      <c r="L2450" s="53"/>
      <c r="M2450" s="53"/>
      <c r="N2450" s="144"/>
      <c r="O2450" s="141"/>
      <c r="P2450" s="53"/>
      <c r="Q2450" s="53"/>
      <c r="R2450" s="53"/>
      <c r="S2450" s="89"/>
    </row>
    <row r="2451" spans="2:19" ht="15" customHeight="1" x14ac:dyDescent="0.2">
      <c r="B2451" s="143"/>
      <c r="C2451" s="100" t="str">
        <f>IFERROR(IF(VLOOKUP(B2451,'Job Openings'!$B$5:$I$1005,2,FALSE)=0,"",VLOOKUP(B2451,'Job Openings'!$B$5:$I$1005,2,FALSE)),"")</f>
        <v/>
      </c>
      <c r="D2451" s="100" t="str">
        <f>IFERROR(IF(VLOOKUP(B2451,'Job Openings'!$B$5:$I$1005,3,FALSE)=0,"",VLOOKUP(B2451,'Job Openings'!$B$5:$I$1005,3,FALSE)),"")</f>
        <v/>
      </c>
      <c r="E2451" s="100" t="str">
        <f>IFERROR(IF(VLOOKUP(B2451,'Job Openings'!$B$5:$I$1005,5,FALSE)=0,"",VLOOKUP(B2451,'Job Openings'!$B$5:$I$1005,5,FALSE)),"")</f>
        <v/>
      </c>
      <c r="F2451" s="53"/>
      <c r="G2451" s="53"/>
      <c r="H2451" s="54"/>
      <c r="I2451" s="53"/>
      <c r="J2451" s="53"/>
      <c r="K2451" s="53"/>
      <c r="L2451" s="53"/>
      <c r="M2451" s="53"/>
      <c r="N2451" s="144"/>
      <c r="O2451" s="141"/>
      <c r="P2451" s="53"/>
      <c r="Q2451" s="53"/>
      <c r="R2451" s="53"/>
      <c r="S2451" s="89"/>
    </row>
    <row r="2452" spans="2:19" ht="15" customHeight="1" x14ac:dyDescent="0.2">
      <c r="B2452" s="143"/>
      <c r="C2452" s="100" t="str">
        <f>IFERROR(IF(VLOOKUP(B2452,'Job Openings'!$B$5:$I$1005,2,FALSE)=0,"",VLOOKUP(B2452,'Job Openings'!$B$5:$I$1005,2,FALSE)),"")</f>
        <v/>
      </c>
      <c r="D2452" s="100" t="str">
        <f>IFERROR(IF(VLOOKUP(B2452,'Job Openings'!$B$5:$I$1005,3,FALSE)=0,"",VLOOKUP(B2452,'Job Openings'!$B$5:$I$1005,3,FALSE)),"")</f>
        <v/>
      </c>
      <c r="E2452" s="100" t="str">
        <f>IFERROR(IF(VLOOKUP(B2452,'Job Openings'!$B$5:$I$1005,5,FALSE)=0,"",VLOOKUP(B2452,'Job Openings'!$B$5:$I$1005,5,FALSE)),"")</f>
        <v/>
      </c>
      <c r="F2452" s="53"/>
      <c r="G2452" s="53"/>
      <c r="H2452" s="54"/>
      <c r="I2452" s="53"/>
      <c r="J2452" s="53"/>
      <c r="K2452" s="53"/>
      <c r="L2452" s="53"/>
      <c r="M2452" s="53"/>
      <c r="N2452" s="144"/>
      <c r="O2452" s="141"/>
      <c r="P2452" s="53"/>
      <c r="Q2452" s="53"/>
      <c r="R2452" s="53"/>
      <c r="S2452" s="89"/>
    </row>
    <row r="2453" spans="2:19" ht="15" customHeight="1" x14ac:dyDescent="0.2">
      <c r="B2453" s="143"/>
      <c r="C2453" s="100" t="str">
        <f>IFERROR(IF(VLOOKUP(B2453,'Job Openings'!$B$5:$I$1005,2,FALSE)=0,"",VLOOKUP(B2453,'Job Openings'!$B$5:$I$1005,2,FALSE)),"")</f>
        <v/>
      </c>
      <c r="D2453" s="100" t="str">
        <f>IFERROR(IF(VLOOKUP(B2453,'Job Openings'!$B$5:$I$1005,3,FALSE)=0,"",VLOOKUP(B2453,'Job Openings'!$B$5:$I$1005,3,FALSE)),"")</f>
        <v/>
      </c>
      <c r="E2453" s="100" t="str">
        <f>IFERROR(IF(VLOOKUP(B2453,'Job Openings'!$B$5:$I$1005,5,FALSE)=0,"",VLOOKUP(B2453,'Job Openings'!$B$5:$I$1005,5,FALSE)),"")</f>
        <v/>
      </c>
      <c r="F2453" s="53"/>
      <c r="G2453" s="53"/>
      <c r="H2453" s="54"/>
      <c r="I2453" s="53"/>
      <c r="J2453" s="53"/>
      <c r="K2453" s="53"/>
      <c r="L2453" s="53"/>
      <c r="M2453" s="53"/>
      <c r="N2453" s="144"/>
      <c r="O2453" s="141"/>
      <c r="P2453" s="53"/>
      <c r="Q2453" s="53"/>
      <c r="R2453" s="53"/>
      <c r="S2453" s="89"/>
    </row>
    <row r="2454" spans="2:19" ht="15" customHeight="1" x14ac:dyDescent="0.2">
      <c r="B2454" s="143"/>
      <c r="C2454" s="100" t="str">
        <f>IFERROR(IF(VLOOKUP(B2454,'Job Openings'!$B$5:$I$1005,2,FALSE)=0,"",VLOOKUP(B2454,'Job Openings'!$B$5:$I$1005,2,FALSE)),"")</f>
        <v/>
      </c>
      <c r="D2454" s="100" t="str">
        <f>IFERROR(IF(VLOOKUP(B2454,'Job Openings'!$B$5:$I$1005,3,FALSE)=0,"",VLOOKUP(B2454,'Job Openings'!$B$5:$I$1005,3,FALSE)),"")</f>
        <v/>
      </c>
      <c r="E2454" s="100" t="str">
        <f>IFERROR(IF(VLOOKUP(B2454,'Job Openings'!$B$5:$I$1005,5,FALSE)=0,"",VLOOKUP(B2454,'Job Openings'!$B$5:$I$1005,5,FALSE)),"")</f>
        <v/>
      </c>
      <c r="F2454" s="53"/>
      <c r="G2454" s="53"/>
      <c r="H2454" s="54"/>
      <c r="I2454" s="53"/>
      <c r="J2454" s="53"/>
      <c r="K2454" s="53"/>
      <c r="L2454" s="53"/>
      <c r="M2454" s="53"/>
      <c r="N2454" s="144"/>
      <c r="O2454" s="141"/>
      <c r="P2454" s="53"/>
      <c r="Q2454" s="53"/>
      <c r="R2454" s="53"/>
      <c r="S2454" s="89"/>
    </row>
    <row r="2455" spans="2:19" ht="15" customHeight="1" x14ac:dyDescent="0.2">
      <c r="B2455" s="143"/>
      <c r="C2455" s="100" t="str">
        <f>IFERROR(IF(VLOOKUP(B2455,'Job Openings'!$B$5:$I$1005,2,FALSE)=0,"",VLOOKUP(B2455,'Job Openings'!$B$5:$I$1005,2,FALSE)),"")</f>
        <v/>
      </c>
      <c r="D2455" s="100" t="str">
        <f>IFERROR(IF(VLOOKUP(B2455,'Job Openings'!$B$5:$I$1005,3,FALSE)=0,"",VLOOKUP(B2455,'Job Openings'!$B$5:$I$1005,3,FALSE)),"")</f>
        <v/>
      </c>
      <c r="E2455" s="100" t="str">
        <f>IFERROR(IF(VLOOKUP(B2455,'Job Openings'!$B$5:$I$1005,5,FALSE)=0,"",VLOOKUP(B2455,'Job Openings'!$B$5:$I$1005,5,FALSE)),"")</f>
        <v/>
      </c>
      <c r="F2455" s="53"/>
      <c r="G2455" s="53"/>
      <c r="H2455" s="54"/>
      <c r="I2455" s="53"/>
      <c r="J2455" s="53"/>
      <c r="K2455" s="53"/>
      <c r="L2455" s="53"/>
      <c r="M2455" s="53"/>
      <c r="N2455" s="144"/>
      <c r="O2455" s="141"/>
      <c r="P2455" s="53"/>
      <c r="Q2455" s="53"/>
      <c r="R2455" s="53"/>
      <c r="S2455" s="89"/>
    </row>
    <row r="2456" spans="2:19" ht="15" customHeight="1" x14ac:dyDescent="0.2">
      <c r="B2456" s="143"/>
      <c r="C2456" s="100" t="str">
        <f>IFERROR(IF(VLOOKUP(B2456,'Job Openings'!$B$5:$I$1005,2,FALSE)=0,"",VLOOKUP(B2456,'Job Openings'!$B$5:$I$1005,2,FALSE)),"")</f>
        <v/>
      </c>
      <c r="D2456" s="100" t="str">
        <f>IFERROR(IF(VLOOKUP(B2456,'Job Openings'!$B$5:$I$1005,3,FALSE)=0,"",VLOOKUP(B2456,'Job Openings'!$B$5:$I$1005,3,FALSE)),"")</f>
        <v/>
      </c>
      <c r="E2456" s="100" t="str">
        <f>IFERROR(IF(VLOOKUP(B2456,'Job Openings'!$B$5:$I$1005,5,FALSE)=0,"",VLOOKUP(B2456,'Job Openings'!$B$5:$I$1005,5,FALSE)),"")</f>
        <v/>
      </c>
      <c r="F2456" s="53"/>
      <c r="G2456" s="53"/>
      <c r="H2456" s="54"/>
      <c r="I2456" s="53"/>
      <c r="J2456" s="53"/>
      <c r="K2456" s="53"/>
      <c r="L2456" s="53"/>
      <c r="M2456" s="53"/>
      <c r="N2456" s="144"/>
      <c r="O2456" s="141"/>
      <c r="P2456" s="53"/>
      <c r="Q2456" s="53"/>
      <c r="R2456" s="53"/>
      <c r="S2456" s="89"/>
    </row>
    <row r="2457" spans="2:19" ht="15" customHeight="1" x14ac:dyDescent="0.2">
      <c r="B2457" s="143"/>
      <c r="C2457" s="100" t="str">
        <f>IFERROR(IF(VLOOKUP(B2457,'Job Openings'!$B$5:$I$1005,2,FALSE)=0,"",VLOOKUP(B2457,'Job Openings'!$B$5:$I$1005,2,FALSE)),"")</f>
        <v/>
      </c>
      <c r="D2457" s="100" t="str">
        <f>IFERROR(IF(VLOOKUP(B2457,'Job Openings'!$B$5:$I$1005,3,FALSE)=0,"",VLOOKUP(B2457,'Job Openings'!$B$5:$I$1005,3,FALSE)),"")</f>
        <v/>
      </c>
      <c r="E2457" s="100" t="str">
        <f>IFERROR(IF(VLOOKUP(B2457,'Job Openings'!$B$5:$I$1005,5,FALSE)=0,"",VLOOKUP(B2457,'Job Openings'!$B$5:$I$1005,5,FALSE)),"")</f>
        <v/>
      </c>
      <c r="F2457" s="53"/>
      <c r="G2457" s="53"/>
      <c r="H2457" s="54"/>
      <c r="I2457" s="53"/>
      <c r="J2457" s="53"/>
      <c r="K2457" s="53"/>
      <c r="L2457" s="53"/>
      <c r="M2457" s="53"/>
      <c r="N2457" s="144"/>
      <c r="O2457" s="141"/>
      <c r="P2457" s="53"/>
      <c r="Q2457" s="53"/>
      <c r="R2457" s="53"/>
      <c r="S2457" s="89"/>
    </row>
    <row r="2458" spans="2:19" ht="15" customHeight="1" x14ac:dyDescent="0.2">
      <c r="B2458" s="143"/>
      <c r="C2458" s="100" t="str">
        <f>IFERROR(IF(VLOOKUP(B2458,'Job Openings'!$B$5:$I$1005,2,FALSE)=0,"",VLOOKUP(B2458,'Job Openings'!$B$5:$I$1005,2,FALSE)),"")</f>
        <v/>
      </c>
      <c r="D2458" s="100" t="str">
        <f>IFERROR(IF(VLOOKUP(B2458,'Job Openings'!$B$5:$I$1005,3,FALSE)=0,"",VLOOKUP(B2458,'Job Openings'!$B$5:$I$1005,3,FALSE)),"")</f>
        <v/>
      </c>
      <c r="E2458" s="100" t="str">
        <f>IFERROR(IF(VLOOKUP(B2458,'Job Openings'!$B$5:$I$1005,5,FALSE)=0,"",VLOOKUP(B2458,'Job Openings'!$B$5:$I$1005,5,FALSE)),"")</f>
        <v/>
      </c>
      <c r="F2458" s="53"/>
      <c r="G2458" s="53"/>
      <c r="H2458" s="54"/>
      <c r="I2458" s="53"/>
      <c r="J2458" s="53"/>
      <c r="K2458" s="53"/>
      <c r="L2458" s="53"/>
      <c r="M2458" s="53"/>
      <c r="N2458" s="144"/>
      <c r="O2458" s="141"/>
      <c r="P2458" s="53"/>
      <c r="Q2458" s="53"/>
      <c r="R2458" s="53"/>
      <c r="S2458" s="89"/>
    </row>
    <row r="2459" spans="2:19" ht="15" customHeight="1" x14ac:dyDescent="0.2">
      <c r="B2459" s="143"/>
      <c r="C2459" s="100" t="str">
        <f>IFERROR(IF(VLOOKUP(B2459,'Job Openings'!$B$5:$I$1005,2,FALSE)=0,"",VLOOKUP(B2459,'Job Openings'!$B$5:$I$1005,2,FALSE)),"")</f>
        <v/>
      </c>
      <c r="D2459" s="100" t="str">
        <f>IFERROR(IF(VLOOKUP(B2459,'Job Openings'!$B$5:$I$1005,3,FALSE)=0,"",VLOOKUP(B2459,'Job Openings'!$B$5:$I$1005,3,FALSE)),"")</f>
        <v/>
      </c>
      <c r="E2459" s="100" t="str">
        <f>IFERROR(IF(VLOOKUP(B2459,'Job Openings'!$B$5:$I$1005,5,FALSE)=0,"",VLOOKUP(B2459,'Job Openings'!$B$5:$I$1005,5,FALSE)),"")</f>
        <v/>
      </c>
      <c r="F2459" s="53"/>
      <c r="G2459" s="53"/>
      <c r="H2459" s="54"/>
      <c r="I2459" s="53"/>
      <c r="J2459" s="53"/>
      <c r="K2459" s="53"/>
      <c r="L2459" s="53"/>
      <c r="M2459" s="53"/>
      <c r="N2459" s="144"/>
      <c r="O2459" s="141"/>
      <c r="P2459" s="53"/>
      <c r="Q2459" s="53"/>
      <c r="R2459" s="53"/>
      <c r="S2459" s="89"/>
    </row>
    <row r="2460" spans="2:19" ht="15" customHeight="1" x14ac:dyDescent="0.2">
      <c r="B2460" s="143"/>
      <c r="C2460" s="100" t="str">
        <f>IFERROR(IF(VLOOKUP(B2460,'Job Openings'!$B$5:$I$1005,2,FALSE)=0,"",VLOOKUP(B2460,'Job Openings'!$B$5:$I$1005,2,FALSE)),"")</f>
        <v/>
      </c>
      <c r="D2460" s="100" t="str">
        <f>IFERROR(IF(VLOOKUP(B2460,'Job Openings'!$B$5:$I$1005,3,FALSE)=0,"",VLOOKUP(B2460,'Job Openings'!$B$5:$I$1005,3,FALSE)),"")</f>
        <v/>
      </c>
      <c r="E2460" s="100" t="str">
        <f>IFERROR(IF(VLOOKUP(B2460,'Job Openings'!$B$5:$I$1005,5,FALSE)=0,"",VLOOKUP(B2460,'Job Openings'!$B$5:$I$1005,5,FALSE)),"")</f>
        <v/>
      </c>
      <c r="F2460" s="53"/>
      <c r="G2460" s="53"/>
      <c r="H2460" s="54"/>
      <c r="I2460" s="53"/>
      <c r="J2460" s="53"/>
      <c r="K2460" s="53"/>
      <c r="L2460" s="53"/>
      <c r="M2460" s="53"/>
      <c r="N2460" s="144"/>
      <c r="O2460" s="141"/>
      <c r="P2460" s="53"/>
      <c r="Q2460" s="53"/>
      <c r="R2460" s="53"/>
      <c r="S2460" s="89"/>
    </row>
    <row r="2461" spans="2:19" ht="15" customHeight="1" x14ac:dyDescent="0.2">
      <c r="B2461" s="143"/>
      <c r="C2461" s="100" t="str">
        <f>IFERROR(IF(VLOOKUP(B2461,'Job Openings'!$B$5:$I$1005,2,FALSE)=0,"",VLOOKUP(B2461,'Job Openings'!$B$5:$I$1005,2,FALSE)),"")</f>
        <v/>
      </c>
      <c r="D2461" s="100" t="str">
        <f>IFERROR(IF(VLOOKUP(B2461,'Job Openings'!$B$5:$I$1005,3,FALSE)=0,"",VLOOKUP(B2461,'Job Openings'!$B$5:$I$1005,3,FALSE)),"")</f>
        <v/>
      </c>
      <c r="E2461" s="100" t="str">
        <f>IFERROR(IF(VLOOKUP(B2461,'Job Openings'!$B$5:$I$1005,5,FALSE)=0,"",VLOOKUP(B2461,'Job Openings'!$B$5:$I$1005,5,FALSE)),"")</f>
        <v/>
      </c>
      <c r="F2461" s="53"/>
      <c r="G2461" s="53"/>
      <c r="H2461" s="54"/>
      <c r="I2461" s="53"/>
      <c r="J2461" s="53"/>
      <c r="K2461" s="53"/>
      <c r="L2461" s="53"/>
      <c r="M2461" s="53"/>
      <c r="N2461" s="144"/>
      <c r="O2461" s="141"/>
      <c r="P2461" s="53"/>
      <c r="Q2461" s="53"/>
      <c r="R2461" s="53"/>
      <c r="S2461" s="89"/>
    </row>
    <row r="2462" spans="2:19" ht="15" customHeight="1" x14ac:dyDescent="0.2">
      <c r="B2462" s="143"/>
      <c r="C2462" s="100" t="str">
        <f>IFERROR(IF(VLOOKUP(B2462,'Job Openings'!$B$5:$I$1005,2,FALSE)=0,"",VLOOKUP(B2462,'Job Openings'!$B$5:$I$1005,2,FALSE)),"")</f>
        <v/>
      </c>
      <c r="D2462" s="100" t="str">
        <f>IFERROR(IF(VLOOKUP(B2462,'Job Openings'!$B$5:$I$1005,3,FALSE)=0,"",VLOOKUP(B2462,'Job Openings'!$B$5:$I$1005,3,FALSE)),"")</f>
        <v/>
      </c>
      <c r="E2462" s="100" t="str">
        <f>IFERROR(IF(VLOOKUP(B2462,'Job Openings'!$B$5:$I$1005,5,FALSE)=0,"",VLOOKUP(B2462,'Job Openings'!$B$5:$I$1005,5,FALSE)),"")</f>
        <v/>
      </c>
      <c r="F2462" s="53"/>
      <c r="G2462" s="53"/>
      <c r="H2462" s="54"/>
      <c r="I2462" s="53"/>
      <c r="J2462" s="53"/>
      <c r="K2462" s="53"/>
      <c r="L2462" s="53"/>
      <c r="M2462" s="53"/>
      <c r="N2462" s="144"/>
      <c r="O2462" s="141"/>
      <c r="P2462" s="53"/>
      <c r="Q2462" s="53"/>
      <c r="R2462" s="53"/>
      <c r="S2462" s="89"/>
    </row>
    <row r="2463" spans="2:19" ht="15" customHeight="1" x14ac:dyDescent="0.2">
      <c r="B2463" s="143"/>
      <c r="C2463" s="100" t="str">
        <f>IFERROR(IF(VLOOKUP(B2463,'Job Openings'!$B$5:$I$1005,2,FALSE)=0,"",VLOOKUP(B2463,'Job Openings'!$B$5:$I$1005,2,FALSE)),"")</f>
        <v/>
      </c>
      <c r="D2463" s="100" t="str">
        <f>IFERROR(IF(VLOOKUP(B2463,'Job Openings'!$B$5:$I$1005,3,FALSE)=0,"",VLOOKUP(B2463,'Job Openings'!$B$5:$I$1005,3,FALSE)),"")</f>
        <v/>
      </c>
      <c r="E2463" s="100" t="str">
        <f>IFERROR(IF(VLOOKUP(B2463,'Job Openings'!$B$5:$I$1005,5,FALSE)=0,"",VLOOKUP(B2463,'Job Openings'!$B$5:$I$1005,5,FALSE)),"")</f>
        <v/>
      </c>
      <c r="F2463" s="53"/>
      <c r="G2463" s="53"/>
      <c r="H2463" s="54"/>
      <c r="I2463" s="53"/>
      <c r="J2463" s="53"/>
      <c r="K2463" s="53"/>
      <c r="L2463" s="53"/>
      <c r="M2463" s="53"/>
      <c r="N2463" s="144"/>
      <c r="O2463" s="141"/>
      <c r="P2463" s="53"/>
      <c r="Q2463" s="53"/>
      <c r="R2463" s="53"/>
      <c r="S2463" s="89"/>
    </row>
    <row r="2464" spans="2:19" ht="15" customHeight="1" x14ac:dyDescent="0.2">
      <c r="B2464" s="143"/>
      <c r="C2464" s="100" t="str">
        <f>IFERROR(IF(VLOOKUP(B2464,'Job Openings'!$B$5:$I$1005,2,FALSE)=0,"",VLOOKUP(B2464,'Job Openings'!$B$5:$I$1005,2,FALSE)),"")</f>
        <v/>
      </c>
      <c r="D2464" s="100" t="str">
        <f>IFERROR(IF(VLOOKUP(B2464,'Job Openings'!$B$5:$I$1005,3,FALSE)=0,"",VLOOKUP(B2464,'Job Openings'!$B$5:$I$1005,3,FALSE)),"")</f>
        <v/>
      </c>
      <c r="E2464" s="100" t="str">
        <f>IFERROR(IF(VLOOKUP(B2464,'Job Openings'!$B$5:$I$1005,5,FALSE)=0,"",VLOOKUP(B2464,'Job Openings'!$B$5:$I$1005,5,FALSE)),"")</f>
        <v/>
      </c>
      <c r="F2464" s="53"/>
      <c r="G2464" s="53"/>
      <c r="H2464" s="54"/>
      <c r="I2464" s="53"/>
      <c r="J2464" s="53"/>
      <c r="K2464" s="53"/>
      <c r="L2464" s="53"/>
      <c r="M2464" s="53"/>
      <c r="N2464" s="144"/>
      <c r="O2464" s="141"/>
      <c r="P2464" s="53"/>
      <c r="Q2464" s="53"/>
      <c r="R2464" s="53"/>
      <c r="S2464" s="89"/>
    </row>
    <row r="2465" spans="2:19" ht="15" customHeight="1" x14ac:dyDescent="0.2">
      <c r="B2465" s="143"/>
      <c r="C2465" s="100" t="str">
        <f>IFERROR(IF(VLOOKUP(B2465,'Job Openings'!$B$5:$I$1005,2,FALSE)=0,"",VLOOKUP(B2465,'Job Openings'!$B$5:$I$1005,2,FALSE)),"")</f>
        <v/>
      </c>
      <c r="D2465" s="100" t="str">
        <f>IFERROR(IF(VLOOKUP(B2465,'Job Openings'!$B$5:$I$1005,3,FALSE)=0,"",VLOOKUP(B2465,'Job Openings'!$B$5:$I$1005,3,FALSE)),"")</f>
        <v/>
      </c>
      <c r="E2465" s="100" t="str">
        <f>IFERROR(IF(VLOOKUP(B2465,'Job Openings'!$B$5:$I$1005,5,FALSE)=0,"",VLOOKUP(B2465,'Job Openings'!$B$5:$I$1005,5,FALSE)),"")</f>
        <v/>
      </c>
      <c r="F2465" s="53"/>
      <c r="G2465" s="53"/>
      <c r="H2465" s="54"/>
      <c r="I2465" s="53"/>
      <c r="J2465" s="53"/>
      <c r="K2465" s="53"/>
      <c r="L2465" s="53"/>
      <c r="M2465" s="53"/>
      <c r="N2465" s="144"/>
      <c r="O2465" s="141"/>
      <c r="P2465" s="53"/>
      <c r="Q2465" s="53"/>
      <c r="R2465" s="53"/>
      <c r="S2465" s="89"/>
    </row>
    <row r="2466" spans="2:19" ht="15" customHeight="1" x14ac:dyDescent="0.2">
      <c r="B2466" s="143"/>
      <c r="C2466" s="100" t="str">
        <f>IFERROR(IF(VLOOKUP(B2466,'Job Openings'!$B$5:$I$1005,2,FALSE)=0,"",VLOOKUP(B2466,'Job Openings'!$B$5:$I$1005,2,FALSE)),"")</f>
        <v/>
      </c>
      <c r="D2466" s="100" t="str">
        <f>IFERROR(IF(VLOOKUP(B2466,'Job Openings'!$B$5:$I$1005,3,FALSE)=0,"",VLOOKUP(B2466,'Job Openings'!$B$5:$I$1005,3,FALSE)),"")</f>
        <v/>
      </c>
      <c r="E2466" s="100" t="str">
        <f>IFERROR(IF(VLOOKUP(B2466,'Job Openings'!$B$5:$I$1005,5,FALSE)=0,"",VLOOKUP(B2466,'Job Openings'!$B$5:$I$1005,5,FALSE)),"")</f>
        <v/>
      </c>
      <c r="F2466" s="53"/>
      <c r="G2466" s="53"/>
      <c r="H2466" s="54"/>
      <c r="I2466" s="53"/>
      <c r="J2466" s="53"/>
      <c r="K2466" s="53"/>
      <c r="L2466" s="53"/>
      <c r="M2466" s="53"/>
      <c r="N2466" s="144"/>
      <c r="O2466" s="141"/>
      <c r="P2466" s="53"/>
      <c r="Q2466" s="53"/>
      <c r="R2466" s="53"/>
      <c r="S2466" s="89"/>
    </row>
    <row r="2467" spans="2:19" ht="15" customHeight="1" x14ac:dyDescent="0.2">
      <c r="B2467" s="143"/>
      <c r="C2467" s="100" t="str">
        <f>IFERROR(IF(VLOOKUP(B2467,'Job Openings'!$B$5:$I$1005,2,FALSE)=0,"",VLOOKUP(B2467,'Job Openings'!$B$5:$I$1005,2,FALSE)),"")</f>
        <v/>
      </c>
      <c r="D2467" s="100" t="str">
        <f>IFERROR(IF(VLOOKUP(B2467,'Job Openings'!$B$5:$I$1005,3,FALSE)=0,"",VLOOKUP(B2467,'Job Openings'!$B$5:$I$1005,3,FALSE)),"")</f>
        <v/>
      </c>
      <c r="E2467" s="100" t="str">
        <f>IFERROR(IF(VLOOKUP(B2467,'Job Openings'!$B$5:$I$1005,5,FALSE)=0,"",VLOOKUP(B2467,'Job Openings'!$B$5:$I$1005,5,FALSE)),"")</f>
        <v/>
      </c>
      <c r="F2467" s="53"/>
      <c r="G2467" s="53"/>
      <c r="H2467" s="54"/>
      <c r="I2467" s="53"/>
      <c r="J2467" s="53"/>
      <c r="K2467" s="53"/>
      <c r="L2467" s="53"/>
      <c r="M2467" s="53"/>
      <c r="N2467" s="144"/>
      <c r="O2467" s="141"/>
      <c r="P2467" s="53"/>
      <c r="Q2467" s="53"/>
      <c r="R2467" s="53"/>
      <c r="S2467" s="89"/>
    </row>
    <row r="2468" spans="2:19" ht="15" customHeight="1" x14ac:dyDescent="0.2">
      <c r="B2468" s="143"/>
      <c r="C2468" s="100" t="str">
        <f>IFERROR(IF(VLOOKUP(B2468,'Job Openings'!$B$5:$I$1005,2,FALSE)=0,"",VLOOKUP(B2468,'Job Openings'!$B$5:$I$1005,2,FALSE)),"")</f>
        <v/>
      </c>
      <c r="D2468" s="100" t="str">
        <f>IFERROR(IF(VLOOKUP(B2468,'Job Openings'!$B$5:$I$1005,3,FALSE)=0,"",VLOOKUP(B2468,'Job Openings'!$B$5:$I$1005,3,FALSE)),"")</f>
        <v/>
      </c>
      <c r="E2468" s="100" t="str">
        <f>IFERROR(IF(VLOOKUP(B2468,'Job Openings'!$B$5:$I$1005,5,FALSE)=0,"",VLOOKUP(B2468,'Job Openings'!$B$5:$I$1005,5,FALSE)),"")</f>
        <v/>
      </c>
      <c r="F2468" s="53"/>
      <c r="G2468" s="53"/>
      <c r="H2468" s="54"/>
      <c r="I2468" s="53"/>
      <c r="J2468" s="53"/>
      <c r="K2468" s="53"/>
      <c r="L2468" s="53"/>
      <c r="M2468" s="53"/>
      <c r="N2468" s="144"/>
      <c r="O2468" s="141"/>
      <c r="P2468" s="53"/>
      <c r="Q2468" s="53"/>
      <c r="R2468" s="53"/>
      <c r="S2468" s="89"/>
    </row>
    <row r="2469" spans="2:19" ht="15" customHeight="1" x14ac:dyDescent="0.2">
      <c r="B2469" s="143"/>
      <c r="C2469" s="100" t="str">
        <f>IFERROR(IF(VLOOKUP(B2469,'Job Openings'!$B$5:$I$1005,2,FALSE)=0,"",VLOOKUP(B2469,'Job Openings'!$B$5:$I$1005,2,FALSE)),"")</f>
        <v/>
      </c>
      <c r="D2469" s="100" t="str">
        <f>IFERROR(IF(VLOOKUP(B2469,'Job Openings'!$B$5:$I$1005,3,FALSE)=0,"",VLOOKUP(B2469,'Job Openings'!$B$5:$I$1005,3,FALSE)),"")</f>
        <v/>
      </c>
      <c r="E2469" s="100" t="str">
        <f>IFERROR(IF(VLOOKUP(B2469,'Job Openings'!$B$5:$I$1005,5,FALSE)=0,"",VLOOKUP(B2469,'Job Openings'!$B$5:$I$1005,5,FALSE)),"")</f>
        <v/>
      </c>
      <c r="F2469" s="53"/>
      <c r="G2469" s="53"/>
      <c r="H2469" s="54"/>
      <c r="I2469" s="53"/>
      <c r="J2469" s="53"/>
      <c r="K2469" s="53"/>
      <c r="L2469" s="53"/>
      <c r="M2469" s="53"/>
      <c r="N2469" s="144"/>
      <c r="O2469" s="141"/>
      <c r="P2469" s="53"/>
      <c r="Q2469" s="53"/>
      <c r="R2469" s="53"/>
      <c r="S2469" s="89"/>
    </row>
    <row r="2470" spans="2:19" ht="15" customHeight="1" x14ac:dyDescent="0.2">
      <c r="B2470" s="143"/>
      <c r="C2470" s="100" t="str">
        <f>IFERROR(IF(VLOOKUP(B2470,'Job Openings'!$B$5:$I$1005,2,FALSE)=0,"",VLOOKUP(B2470,'Job Openings'!$B$5:$I$1005,2,FALSE)),"")</f>
        <v/>
      </c>
      <c r="D2470" s="100" t="str">
        <f>IFERROR(IF(VLOOKUP(B2470,'Job Openings'!$B$5:$I$1005,3,FALSE)=0,"",VLOOKUP(B2470,'Job Openings'!$B$5:$I$1005,3,FALSE)),"")</f>
        <v/>
      </c>
      <c r="E2470" s="100" t="str">
        <f>IFERROR(IF(VLOOKUP(B2470,'Job Openings'!$B$5:$I$1005,5,FALSE)=0,"",VLOOKUP(B2470,'Job Openings'!$B$5:$I$1005,5,FALSE)),"")</f>
        <v/>
      </c>
      <c r="F2470" s="53"/>
      <c r="G2470" s="53"/>
      <c r="H2470" s="54"/>
      <c r="I2470" s="53"/>
      <c r="J2470" s="53"/>
      <c r="K2470" s="53"/>
      <c r="L2470" s="53"/>
      <c r="M2470" s="53"/>
      <c r="N2470" s="144"/>
      <c r="O2470" s="141"/>
      <c r="P2470" s="53"/>
      <c r="Q2470" s="53"/>
      <c r="R2470" s="53"/>
      <c r="S2470" s="89"/>
    </row>
    <row r="2471" spans="2:19" ht="15" customHeight="1" x14ac:dyDescent="0.2">
      <c r="B2471" s="143"/>
      <c r="C2471" s="100" t="str">
        <f>IFERROR(IF(VLOOKUP(B2471,'Job Openings'!$B$5:$I$1005,2,FALSE)=0,"",VLOOKUP(B2471,'Job Openings'!$B$5:$I$1005,2,FALSE)),"")</f>
        <v/>
      </c>
      <c r="D2471" s="100" t="str">
        <f>IFERROR(IF(VLOOKUP(B2471,'Job Openings'!$B$5:$I$1005,3,FALSE)=0,"",VLOOKUP(B2471,'Job Openings'!$B$5:$I$1005,3,FALSE)),"")</f>
        <v/>
      </c>
      <c r="E2471" s="100" t="str">
        <f>IFERROR(IF(VLOOKUP(B2471,'Job Openings'!$B$5:$I$1005,5,FALSE)=0,"",VLOOKUP(B2471,'Job Openings'!$B$5:$I$1005,5,FALSE)),"")</f>
        <v/>
      </c>
      <c r="F2471" s="53"/>
      <c r="G2471" s="53"/>
      <c r="H2471" s="54"/>
      <c r="I2471" s="53"/>
      <c r="J2471" s="53"/>
      <c r="K2471" s="53"/>
      <c r="L2471" s="53"/>
      <c r="M2471" s="53"/>
      <c r="N2471" s="144"/>
      <c r="O2471" s="141"/>
      <c r="P2471" s="53"/>
      <c r="Q2471" s="53"/>
      <c r="R2471" s="53"/>
      <c r="S2471" s="89"/>
    </row>
    <row r="2472" spans="2:19" ht="15" customHeight="1" x14ac:dyDescent="0.2">
      <c r="B2472" s="143"/>
      <c r="C2472" s="100" t="str">
        <f>IFERROR(IF(VLOOKUP(B2472,'Job Openings'!$B$5:$I$1005,2,FALSE)=0,"",VLOOKUP(B2472,'Job Openings'!$B$5:$I$1005,2,FALSE)),"")</f>
        <v/>
      </c>
      <c r="D2472" s="100" t="str">
        <f>IFERROR(IF(VLOOKUP(B2472,'Job Openings'!$B$5:$I$1005,3,FALSE)=0,"",VLOOKUP(B2472,'Job Openings'!$B$5:$I$1005,3,FALSE)),"")</f>
        <v/>
      </c>
      <c r="E2472" s="100" t="str">
        <f>IFERROR(IF(VLOOKUP(B2472,'Job Openings'!$B$5:$I$1005,5,FALSE)=0,"",VLOOKUP(B2472,'Job Openings'!$B$5:$I$1005,5,FALSE)),"")</f>
        <v/>
      </c>
      <c r="F2472" s="53"/>
      <c r="G2472" s="53"/>
      <c r="H2472" s="54"/>
      <c r="I2472" s="53"/>
      <c r="J2472" s="53"/>
      <c r="K2472" s="53"/>
      <c r="L2472" s="53"/>
      <c r="M2472" s="53"/>
      <c r="N2472" s="144"/>
      <c r="O2472" s="141"/>
      <c r="P2472" s="53"/>
      <c r="Q2472" s="53"/>
      <c r="R2472" s="53"/>
      <c r="S2472" s="89"/>
    </row>
    <row r="2473" spans="2:19" ht="15" customHeight="1" x14ac:dyDescent="0.2">
      <c r="B2473" s="143"/>
      <c r="C2473" s="100" t="str">
        <f>IFERROR(IF(VLOOKUP(B2473,'Job Openings'!$B$5:$I$1005,2,FALSE)=0,"",VLOOKUP(B2473,'Job Openings'!$B$5:$I$1005,2,FALSE)),"")</f>
        <v/>
      </c>
      <c r="D2473" s="100" t="str">
        <f>IFERROR(IF(VLOOKUP(B2473,'Job Openings'!$B$5:$I$1005,3,FALSE)=0,"",VLOOKUP(B2473,'Job Openings'!$B$5:$I$1005,3,FALSE)),"")</f>
        <v/>
      </c>
      <c r="E2473" s="100" t="str">
        <f>IFERROR(IF(VLOOKUP(B2473,'Job Openings'!$B$5:$I$1005,5,FALSE)=0,"",VLOOKUP(B2473,'Job Openings'!$B$5:$I$1005,5,FALSE)),"")</f>
        <v/>
      </c>
      <c r="F2473" s="53"/>
      <c r="G2473" s="53"/>
      <c r="H2473" s="54"/>
      <c r="I2473" s="53"/>
      <c r="J2473" s="53"/>
      <c r="K2473" s="53"/>
      <c r="L2473" s="53"/>
      <c r="M2473" s="53"/>
      <c r="N2473" s="144"/>
      <c r="O2473" s="141"/>
      <c r="P2473" s="53"/>
      <c r="Q2473" s="53"/>
      <c r="R2473" s="53"/>
      <c r="S2473" s="89"/>
    </row>
    <row r="2474" spans="2:19" ht="15" customHeight="1" x14ac:dyDescent="0.2">
      <c r="B2474" s="143"/>
      <c r="C2474" s="100" t="str">
        <f>IFERROR(IF(VLOOKUP(B2474,'Job Openings'!$B$5:$I$1005,2,FALSE)=0,"",VLOOKUP(B2474,'Job Openings'!$B$5:$I$1005,2,FALSE)),"")</f>
        <v/>
      </c>
      <c r="D2474" s="100" t="str">
        <f>IFERROR(IF(VLOOKUP(B2474,'Job Openings'!$B$5:$I$1005,3,FALSE)=0,"",VLOOKUP(B2474,'Job Openings'!$B$5:$I$1005,3,FALSE)),"")</f>
        <v/>
      </c>
      <c r="E2474" s="100" t="str">
        <f>IFERROR(IF(VLOOKUP(B2474,'Job Openings'!$B$5:$I$1005,5,FALSE)=0,"",VLOOKUP(B2474,'Job Openings'!$B$5:$I$1005,5,FALSE)),"")</f>
        <v/>
      </c>
      <c r="F2474" s="53"/>
      <c r="G2474" s="53"/>
      <c r="H2474" s="54"/>
      <c r="I2474" s="53"/>
      <c r="J2474" s="53"/>
      <c r="K2474" s="53"/>
      <c r="L2474" s="53"/>
      <c r="M2474" s="53"/>
      <c r="N2474" s="144"/>
      <c r="O2474" s="141"/>
      <c r="P2474" s="53"/>
      <c r="Q2474" s="53"/>
      <c r="R2474" s="53"/>
      <c r="S2474" s="89"/>
    </row>
    <row r="2475" spans="2:19" ht="15" customHeight="1" x14ac:dyDescent="0.2">
      <c r="B2475" s="143"/>
      <c r="C2475" s="100" t="str">
        <f>IFERROR(IF(VLOOKUP(B2475,'Job Openings'!$B$5:$I$1005,2,FALSE)=0,"",VLOOKUP(B2475,'Job Openings'!$B$5:$I$1005,2,FALSE)),"")</f>
        <v/>
      </c>
      <c r="D2475" s="100" t="str">
        <f>IFERROR(IF(VLOOKUP(B2475,'Job Openings'!$B$5:$I$1005,3,FALSE)=0,"",VLOOKUP(B2475,'Job Openings'!$B$5:$I$1005,3,FALSE)),"")</f>
        <v/>
      </c>
      <c r="E2475" s="100" t="str">
        <f>IFERROR(IF(VLOOKUP(B2475,'Job Openings'!$B$5:$I$1005,5,FALSE)=0,"",VLOOKUP(B2475,'Job Openings'!$B$5:$I$1005,5,FALSE)),"")</f>
        <v/>
      </c>
      <c r="F2475" s="53"/>
      <c r="G2475" s="53"/>
      <c r="H2475" s="54"/>
      <c r="I2475" s="53"/>
      <c r="J2475" s="53"/>
      <c r="K2475" s="53"/>
      <c r="L2475" s="53"/>
      <c r="M2475" s="53"/>
      <c r="N2475" s="144"/>
      <c r="O2475" s="141"/>
      <c r="P2475" s="53"/>
      <c r="Q2475" s="53"/>
      <c r="R2475" s="53"/>
      <c r="S2475" s="89"/>
    </row>
    <row r="2476" spans="2:19" ht="15" customHeight="1" x14ac:dyDescent="0.2">
      <c r="B2476" s="143"/>
      <c r="C2476" s="100" t="str">
        <f>IFERROR(IF(VLOOKUP(B2476,'Job Openings'!$B$5:$I$1005,2,FALSE)=0,"",VLOOKUP(B2476,'Job Openings'!$B$5:$I$1005,2,FALSE)),"")</f>
        <v/>
      </c>
      <c r="D2476" s="100" t="str">
        <f>IFERROR(IF(VLOOKUP(B2476,'Job Openings'!$B$5:$I$1005,3,FALSE)=0,"",VLOOKUP(B2476,'Job Openings'!$B$5:$I$1005,3,FALSE)),"")</f>
        <v/>
      </c>
      <c r="E2476" s="100" t="str">
        <f>IFERROR(IF(VLOOKUP(B2476,'Job Openings'!$B$5:$I$1005,5,FALSE)=0,"",VLOOKUP(B2476,'Job Openings'!$B$5:$I$1005,5,FALSE)),"")</f>
        <v/>
      </c>
      <c r="F2476" s="53"/>
      <c r="G2476" s="53"/>
      <c r="H2476" s="54"/>
      <c r="I2476" s="53"/>
      <c r="J2476" s="53"/>
      <c r="K2476" s="53"/>
      <c r="L2476" s="53"/>
      <c r="M2476" s="53"/>
      <c r="N2476" s="144"/>
      <c r="O2476" s="141"/>
      <c r="P2476" s="53"/>
      <c r="Q2476" s="53"/>
      <c r="R2476" s="53"/>
      <c r="S2476" s="89"/>
    </row>
    <row r="2477" spans="2:19" ht="15" customHeight="1" x14ac:dyDescent="0.2">
      <c r="B2477" s="143"/>
      <c r="C2477" s="100" t="str">
        <f>IFERROR(IF(VLOOKUP(B2477,'Job Openings'!$B$5:$I$1005,2,FALSE)=0,"",VLOOKUP(B2477,'Job Openings'!$B$5:$I$1005,2,FALSE)),"")</f>
        <v/>
      </c>
      <c r="D2477" s="100" t="str">
        <f>IFERROR(IF(VLOOKUP(B2477,'Job Openings'!$B$5:$I$1005,3,FALSE)=0,"",VLOOKUP(B2477,'Job Openings'!$B$5:$I$1005,3,FALSE)),"")</f>
        <v/>
      </c>
      <c r="E2477" s="100" t="str">
        <f>IFERROR(IF(VLOOKUP(B2477,'Job Openings'!$B$5:$I$1005,5,FALSE)=0,"",VLOOKUP(B2477,'Job Openings'!$B$5:$I$1005,5,FALSE)),"")</f>
        <v/>
      </c>
      <c r="F2477" s="53"/>
      <c r="G2477" s="53"/>
      <c r="H2477" s="54"/>
      <c r="I2477" s="53"/>
      <c r="J2477" s="53"/>
      <c r="K2477" s="53"/>
      <c r="L2477" s="53"/>
      <c r="M2477" s="53"/>
      <c r="N2477" s="144"/>
      <c r="O2477" s="141"/>
      <c r="P2477" s="53"/>
      <c r="Q2477" s="53"/>
      <c r="R2477" s="53"/>
      <c r="S2477" s="89"/>
    </row>
    <row r="2478" spans="2:19" ht="15" customHeight="1" x14ac:dyDescent="0.2">
      <c r="B2478" s="143"/>
      <c r="C2478" s="100" t="str">
        <f>IFERROR(IF(VLOOKUP(B2478,'Job Openings'!$B$5:$I$1005,2,FALSE)=0,"",VLOOKUP(B2478,'Job Openings'!$B$5:$I$1005,2,FALSE)),"")</f>
        <v/>
      </c>
      <c r="D2478" s="100" t="str">
        <f>IFERROR(IF(VLOOKUP(B2478,'Job Openings'!$B$5:$I$1005,3,FALSE)=0,"",VLOOKUP(B2478,'Job Openings'!$B$5:$I$1005,3,FALSE)),"")</f>
        <v/>
      </c>
      <c r="E2478" s="100" t="str">
        <f>IFERROR(IF(VLOOKUP(B2478,'Job Openings'!$B$5:$I$1005,5,FALSE)=0,"",VLOOKUP(B2478,'Job Openings'!$B$5:$I$1005,5,FALSE)),"")</f>
        <v/>
      </c>
      <c r="F2478" s="53"/>
      <c r="G2478" s="53"/>
      <c r="H2478" s="54"/>
      <c r="I2478" s="53"/>
      <c r="J2478" s="53"/>
      <c r="K2478" s="53"/>
      <c r="L2478" s="53"/>
      <c r="M2478" s="53"/>
      <c r="N2478" s="144"/>
      <c r="O2478" s="141"/>
      <c r="P2478" s="53"/>
      <c r="Q2478" s="53"/>
      <c r="R2478" s="53"/>
      <c r="S2478" s="89"/>
    </row>
    <row r="2479" spans="2:19" ht="15" customHeight="1" x14ac:dyDescent="0.2">
      <c r="B2479" s="143"/>
      <c r="C2479" s="100" t="str">
        <f>IFERROR(IF(VLOOKUP(B2479,'Job Openings'!$B$5:$I$1005,2,FALSE)=0,"",VLOOKUP(B2479,'Job Openings'!$B$5:$I$1005,2,FALSE)),"")</f>
        <v/>
      </c>
      <c r="D2479" s="100" t="str">
        <f>IFERROR(IF(VLOOKUP(B2479,'Job Openings'!$B$5:$I$1005,3,FALSE)=0,"",VLOOKUP(B2479,'Job Openings'!$B$5:$I$1005,3,FALSE)),"")</f>
        <v/>
      </c>
      <c r="E2479" s="100" t="str">
        <f>IFERROR(IF(VLOOKUP(B2479,'Job Openings'!$B$5:$I$1005,5,FALSE)=0,"",VLOOKUP(B2479,'Job Openings'!$B$5:$I$1005,5,FALSE)),"")</f>
        <v/>
      </c>
      <c r="F2479" s="53"/>
      <c r="G2479" s="53"/>
      <c r="H2479" s="54"/>
      <c r="I2479" s="53"/>
      <c r="J2479" s="53"/>
      <c r="K2479" s="53"/>
      <c r="L2479" s="53"/>
      <c r="M2479" s="53"/>
      <c r="N2479" s="144"/>
      <c r="O2479" s="141"/>
      <c r="P2479" s="53"/>
      <c r="Q2479" s="53"/>
      <c r="R2479" s="53"/>
      <c r="S2479" s="89"/>
    </row>
    <row r="2480" spans="2:19" ht="15" customHeight="1" x14ac:dyDescent="0.2">
      <c r="B2480" s="143"/>
      <c r="C2480" s="100" t="str">
        <f>IFERROR(IF(VLOOKUP(B2480,'Job Openings'!$B$5:$I$1005,2,FALSE)=0,"",VLOOKUP(B2480,'Job Openings'!$B$5:$I$1005,2,FALSE)),"")</f>
        <v/>
      </c>
      <c r="D2480" s="100" t="str">
        <f>IFERROR(IF(VLOOKUP(B2480,'Job Openings'!$B$5:$I$1005,3,FALSE)=0,"",VLOOKUP(B2480,'Job Openings'!$B$5:$I$1005,3,FALSE)),"")</f>
        <v/>
      </c>
      <c r="E2480" s="100" t="str">
        <f>IFERROR(IF(VLOOKUP(B2480,'Job Openings'!$B$5:$I$1005,5,FALSE)=0,"",VLOOKUP(B2480,'Job Openings'!$B$5:$I$1005,5,FALSE)),"")</f>
        <v/>
      </c>
      <c r="F2480" s="53"/>
      <c r="G2480" s="53"/>
      <c r="H2480" s="54"/>
      <c r="I2480" s="53"/>
      <c r="J2480" s="53"/>
      <c r="K2480" s="53"/>
      <c r="L2480" s="53"/>
      <c r="M2480" s="53"/>
      <c r="N2480" s="144"/>
      <c r="O2480" s="141"/>
      <c r="P2480" s="53"/>
      <c r="Q2480" s="53"/>
      <c r="R2480" s="53"/>
      <c r="S2480" s="89"/>
    </row>
    <row r="2481" spans="2:19" ht="15" customHeight="1" x14ac:dyDescent="0.2">
      <c r="B2481" s="143"/>
      <c r="C2481" s="100" t="str">
        <f>IFERROR(IF(VLOOKUP(B2481,'Job Openings'!$B$5:$I$1005,2,FALSE)=0,"",VLOOKUP(B2481,'Job Openings'!$B$5:$I$1005,2,FALSE)),"")</f>
        <v/>
      </c>
      <c r="D2481" s="100" t="str">
        <f>IFERROR(IF(VLOOKUP(B2481,'Job Openings'!$B$5:$I$1005,3,FALSE)=0,"",VLOOKUP(B2481,'Job Openings'!$B$5:$I$1005,3,FALSE)),"")</f>
        <v/>
      </c>
      <c r="E2481" s="100" t="str">
        <f>IFERROR(IF(VLOOKUP(B2481,'Job Openings'!$B$5:$I$1005,5,FALSE)=0,"",VLOOKUP(B2481,'Job Openings'!$B$5:$I$1005,5,FALSE)),"")</f>
        <v/>
      </c>
      <c r="F2481" s="53"/>
      <c r="G2481" s="53"/>
      <c r="H2481" s="54"/>
      <c r="I2481" s="53"/>
      <c r="J2481" s="53"/>
      <c r="K2481" s="53"/>
      <c r="L2481" s="53"/>
      <c r="M2481" s="53"/>
      <c r="N2481" s="144"/>
      <c r="O2481" s="141"/>
      <c r="P2481" s="53"/>
      <c r="Q2481" s="53"/>
      <c r="R2481" s="53"/>
      <c r="S2481" s="89"/>
    </row>
    <row r="2482" spans="2:19" ht="15" customHeight="1" x14ac:dyDescent="0.2">
      <c r="B2482" s="143"/>
      <c r="C2482" s="100" t="str">
        <f>IFERROR(IF(VLOOKUP(B2482,'Job Openings'!$B$5:$I$1005,2,FALSE)=0,"",VLOOKUP(B2482,'Job Openings'!$B$5:$I$1005,2,FALSE)),"")</f>
        <v/>
      </c>
      <c r="D2482" s="100" t="str">
        <f>IFERROR(IF(VLOOKUP(B2482,'Job Openings'!$B$5:$I$1005,3,FALSE)=0,"",VLOOKUP(B2482,'Job Openings'!$B$5:$I$1005,3,FALSE)),"")</f>
        <v/>
      </c>
      <c r="E2482" s="100" t="str">
        <f>IFERROR(IF(VLOOKUP(B2482,'Job Openings'!$B$5:$I$1005,5,FALSE)=0,"",VLOOKUP(B2482,'Job Openings'!$B$5:$I$1005,5,FALSE)),"")</f>
        <v/>
      </c>
      <c r="F2482" s="53"/>
      <c r="G2482" s="53"/>
      <c r="H2482" s="54"/>
      <c r="I2482" s="53"/>
      <c r="J2482" s="53"/>
      <c r="K2482" s="53"/>
      <c r="L2482" s="53"/>
      <c r="M2482" s="53"/>
      <c r="N2482" s="144"/>
      <c r="O2482" s="141"/>
      <c r="P2482" s="53"/>
      <c r="Q2482" s="53"/>
      <c r="R2482" s="53"/>
      <c r="S2482" s="89"/>
    </row>
    <row r="2483" spans="2:19" ht="15" customHeight="1" x14ac:dyDescent="0.2">
      <c r="B2483" s="143"/>
      <c r="C2483" s="100" t="str">
        <f>IFERROR(IF(VLOOKUP(B2483,'Job Openings'!$B$5:$I$1005,2,FALSE)=0,"",VLOOKUP(B2483,'Job Openings'!$B$5:$I$1005,2,FALSE)),"")</f>
        <v/>
      </c>
      <c r="D2483" s="100" t="str">
        <f>IFERROR(IF(VLOOKUP(B2483,'Job Openings'!$B$5:$I$1005,3,FALSE)=0,"",VLOOKUP(B2483,'Job Openings'!$B$5:$I$1005,3,FALSE)),"")</f>
        <v/>
      </c>
      <c r="E2483" s="100" t="str">
        <f>IFERROR(IF(VLOOKUP(B2483,'Job Openings'!$B$5:$I$1005,5,FALSE)=0,"",VLOOKUP(B2483,'Job Openings'!$B$5:$I$1005,5,FALSE)),"")</f>
        <v/>
      </c>
      <c r="F2483" s="53"/>
      <c r="G2483" s="53"/>
      <c r="H2483" s="54"/>
      <c r="I2483" s="53"/>
      <c r="J2483" s="53"/>
      <c r="K2483" s="53"/>
      <c r="L2483" s="53"/>
      <c r="M2483" s="53"/>
      <c r="N2483" s="144"/>
      <c r="O2483" s="141"/>
      <c r="P2483" s="53"/>
      <c r="Q2483" s="53"/>
      <c r="R2483" s="53"/>
      <c r="S2483" s="89"/>
    </row>
    <row r="2484" spans="2:19" ht="15" customHeight="1" x14ac:dyDescent="0.2">
      <c r="B2484" s="143"/>
      <c r="C2484" s="100" t="str">
        <f>IFERROR(IF(VLOOKUP(B2484,'Job Openings'!$B$5:$I$1005,2,FALSE)=0,"",VLOOKUP(B2484,'Job Openings'!$B$5:$I$1005,2,FALSE)),"")</f>
        <v/>
      </c>
      <c r="D2484" s="100" t="str">
        <f>IFERROR(IF(VLOOKUP(B2484,'Job Openings'!$B$5:$I$1005,3,FALSE)=0,"",VLOOKUP(B2484,'Job Openings'!$B$5:$I$1005,3,FALSE)),"")</f>
        <v/>
      </c>
      <c r="E2484" s="100" t="str">
        <f>IFERROR(IF(VLOOKUP(B2484,'Job Openings'!$B$5:$I$1005,5,FALSE)=0,"",VLOOKUP(B2484,'Job Openings'!$B$5:$I$1005,5,FALSE)),"")</f>
        <v/>
      </c>
      <c r="F2484" s="53"/>
      <c r="G2484" s="53"/>
      <c r="H2484" s="54"/>
      <c r="I2484" s="53"/>
      <c r="J2484" s="53"/>
      <c r="K2484" s="53"/>
      <c r="L2484" s="53"/>
      <c r="M2484" s="53"/>
      <c r="N2484" s="144"/>
      <c r="O2484" s="141"/>
      <c r="P2484" s="53"/>
      <c r="Q2484" s="53"/>
      <c r="R2484" s="53"/>
      <c r="S2484" s="89"/>
    </row>
    <row r="2485" spans="2:19" ht="15" customHeight="1" x14ac:dyDescent="0.2">
      <c r="B2485" s="143"/>
      <c r="C2485" s="100" t="str">
        <f>IFERROR(IF(VLOOKUP(B2485,'Job Openings'!$B$5:$I$1005,2,FALSE)=0,"",VLOOKUP(B2485,'Job Openings'!$B$5:$I$1005,2,FALSE)),"")</f>
        <v/>
      </c>
      <c r="D2485" s="100" t="str">
        <f>IFERROR(IF(VLOOKUP(B2485,'Job Openings'!$B$5:$I$1005,3,FALSE)=0,"",VLOOKUP(B2485,'Job Openings'!$B$5:$I$1005,3,FALSE)),"")</f>
        <v/>
      </c>
      <c r="E2485" s="100" t="str">
        <f>IFERROR(IF(VLOOKUP(B2485,'Job Openings'!$B$5:$I$1005,5,FALSE)=0,"",VLOOKUP(B2485,'Job Openings'!$B$5:$I$1005,5,FALSE)),"")</f>
        <v/>
      </c>
      <c r="F2485" s="53"/>
      <c r="G2485" s="53"/>
      <c r="H2485" s="54"/>
      <c r="I2485" s="53"/>
      <c r="J2485" s="53"/>
      <c r="K2485" s="53"/>
      <c r="L2485" s="53"/>
      <c r="M2485" s="53"/>
      <c r="N2485" s="144"/>
      <c r="O2485" s="141"/>
      <c r="P2485" s="53"/>
      <c r="Q2485" s="53"/>
      <c r="R2485" s="53"/>
      <c r="S2485" s="89"/>
    </row>
    <row r="2486" spans="2:19" ht="15" customHeight="1" x14ac:dyDescent="0.2">
      <c r="B2486" s="143"/>
      <c r="C2486" s="100" t="str">
        <f>IFERROR(IF(VLOOKUP(B2486,'Job Openings'!$B$5:$I$1005,2,FALSE)=0,"",VLOOKUP(B2486,'Job Openings'!$B$5:$I$1005,2,FALSE)),"")</f>
        <v/>
      </c>
      <c r="D2486" s="100" t="str">
        <f>IFERROR(IF(VLOOKUP(B2486,'Job Openings'!$B$5:$I$1005,3,FALSE)=0,"",VLOOKUP(B2486,'Job Openings'!$B$5:$I$1005,3,FALSE)),"")</f>
        <v/>
      </c>
      <c r="E2486" s="100" t="str">
        <f>IFERROR(IF(VLOOKUP(B2486,'Job Openings'!$B$5:$I$1005,5,FALSE)=0,"",VLOOKUP(B2486,'Job Openings'!$B$5:$I$1005,5,FALSE)),"")</f>
        <v/>
      </c>
      <c r="F2486" s="53"/>
      <c r="G2486" s="53"/>
      <c r="H2486" s="54"/>
      <c r="I2486" s="53"/>
      <c r="J2486" s="53"/>
      <c r="K2486" s="53"/>
      <c r="L2486" s="53"/>
      <c r="M2486" s="53"/>
      <c r="N2486" s="144"/>
      <c r="O2486" s="141"/>
      <c r="P2486" s="53"/>
      <c r="Q2486" s="53"/>
      <c r="R2486" s="53"/>
      <c r="S2486" s="89"/>
    </row>
    <row r="2487" spans="2:19" ht="15" customHeight="1" x14ac:dyDescent="0.2">
      <c r="B2487" s="143"/>
      <c r="C2487" s="100" t="str">
        <f>IFERROR(IF(VLOOKUP(B2487,'Job Openings'!$B$5:$I$1005,2,FALSE)=0,"",VLOOKUP(B2487,'Job Openings'!$B$5:$I$1005,2,FALSE)),"")</f>
        <v/>
      </c>
      <c r="D2487" s="100" t="str">
        <f>IFERROR(IF(VLOOKUP(B2487,'Job Openings'!$B$5:$I$1005,3,FALSE)=0,"",VLOOKUP(B2487,'Job Openings'!$B$5:$I$1005,3,FALSE)),"")</f>
        <v/>
      </c>
      <c r="E2487" s="100" t="str">
        <f>IFERROR(IF(VLOOKUP(B2487,'Job Openings'!$B$5:$I$1005,5,FALSE)=0,"",VLOOKUP(B2487,'Job Openings'!$B$5:$I$1005,5,FALSE)),"")</f>
        <v/>
      </c>
      <c r="F2487" s="53"/>
      <c r="G2487" s="53"/>
      <c r="H2487" s="54"/>
      <c r="I2487" s="53"/>
      <c r="J2487" s="53"/>
      <c r="K2487" s="53"/>
      <c r="L2487" s="53"/>
      <c r="M2487" s="53"/>
      <c r="N2487" s="144"/>
      <c r="O2487" s="141"/>
      <c r="P2487" s="53"/>
      <c r="Q2487" s="53"/>
      <c r="R2487" s="53"/>
      <c r="S2487" s="89"/>
    </row>
    <row r="2488" spans="2:19" ht="15" customHeight="1" x14ac:dyDescent="0.2">
      <c r="B2488" s="143"/>
      <c r="C2488" s="100" t="str">
        <f>IFERROR(IF(VLOOKUP(B2488,'Job Openings'!$B$5:$I$1005,2,FALSE)=0,"",VLOOKUP(B2488,'Job Openings'!$B$5:$I$1005,2,FALSE)),"")</f>
        <v/>
      </c>
      <c r="D2488" s="100" t="str">
        <f>IFERROR(IF(VLOOKUP(B2488,'Job Openings'!$B$5:$I$1005,3,FALSE)=0,"",VLOOKUP(B2488,'Job Openings'!$B$5:$I$1005,3,FALSE)),"")</f>
        <v/>
      </c>
      <c r="E2488" s="100" t="str">
        <f>IFERROR(IF(VLOOKUP(B2488,'Job Openings'!$B$5:$I$1005,5,FALSE)=0,"",VLOOKUP(B2488,'Job Openings'!$B$5:$I$1005,5,FALSE)),"")</f>
        <v/>
      </c>
      <c r="F2488" s="53"/>
      <c r="G2488" s="53"/>
      <c r="H2488" s="54"/>
      <c r="I2488" s="53"/>
      <c r="J2488" s="53"/>
      <c r="K2488" s="53"/>
      <c r="L2488" s="53"/>
      <c r="M2488" s="53"/>
      <c r="N2488" s="144"/>
      <c r="O2488" s="141"/>
      <c r="P2488" s="53"/>
      <c r="Q2488" s="53"/>
      <c r="R2488" s="53"/>
      <c r="S2488" s="89"/>
    </row>
    <row r="2489" spans="2:19" ht="15" customHeight="1" x14ac:dyDescent="0.2">
      <c r="B2489" s="143"/>
      <c r="C2489" s="100" t="str">
        <f>IFERROR(IF(VLOOKUP(B2489,'Job Openings'!$B$5:$I$1005,2,FALSE)=0,"",VLOOKUP(B2489,'Job Openings'!$B$5:$I$1005,2,FALSE)),"")</f>
        <v/>
      </c>
      <c r="D2489" s="100" t="str">
        <f>IFERROR(IF(VLOOKUP(B2489,'Job Openings'!$B$5:$I$1005,3,FALSE)=0,"",VLOOKUP(B2489,'Job Openings'!$B$5:$I$1005,3,FALSE)),"")</f>
        <v/>
      </c>
      <c r="E2489" s="100" t="str">
        <f>IFERROR(IF(VLOOKUP(B2489,'Job Openings'!$B$5:$I$1005,5,FALSE)=0,"",VLOOKUP(B2489,'Job Openings'!$B$5:$I$1005,5,FALSE)),"")</f>
        <v/>
      </c>
      <c r="F2489" s="53"/>
      <c r="G2489" s="53"/>
      <c r="H2489" s="54"/>
      <c r="I2489" s="53"/>
      <c r="J2489" s="53"/>
      <c r="K2489" s="53"/>
      <c r="L2489" s="53"/>
      <c r="M2489" s="53"/>
      <c r="N2489" s="144"/>
      <c r="O2489" s="141"/>
      <c r="P2489" s="53"/>
      <c r="Q2489" s="53"/>
      <c r="R2489" s="53"/>
      <c r="S2489" s="89"/>
    </row>
    <row r="2490" spans="2:19" ht="15" customHeight="1" x14ac:dyDescent="0.2">
      <c r="B2490" s="143"/>
      <c r="C2490" s="100" t="str">
        <f>IFERROR(IF(VLOOKUP(B2490,'Job Openings'!$B$5:$I$1005,2,FALSE)=0,"",VLOOKUP(B2490,'Job Openings'!$B$5:$I$1005,2,FALSE)),"")</f>
        <v/>
      </c>
      <c r="D2490" s="100" t="str">
        <f>IFERROR(IF(VLOOKUP(B2490,'Job Openings'!$B$5:$I$1005,3,FALSE)=0,"",VLOOKUP(B2490,'Job Openings'!$B$5:$I$1005,3,FALSE)),"")</f>
        <v/>
      </c>
      <c r="E2490" s="100" t="str">
        <f>IFERROR(IF(VLOOKUP(B2490,'Job Openings'!$B$5:$I$1005,5,FALSE)=0,"",VLOOKUP(B2490,'Job Openings'!$B$5:$I$1005,5,FALSE)),"")</f>
        <v/>
      </c>
      <c r="F2490" s="53"/>
      <c r="G2490" s="53"/>
      <c r="H2490" s="54"/>
      <c r="I2490" s="53"/>
      <c r="J2490" s="53"/>
      <c r="K2490" s="53"/>
      <c r="L2490" s="53"/>
      <c r="M2490" s="53"/>
      <c r="N2490" s="144"/>
      <c r="O2490" s="141"/>
      <c r="P2490" s="53"/>
      <c r="Q2490" s="53"/>
      <c r="R2490" s="53"/>
      <c r="S2490" s="89"/>
    </row>
    <row r="2491" spans="2:19" ht="15" customHeight="1" x14ac:dyDescent="0.2">
      <c r="B2491" s="143"/>
      <c r="C2491" s="100" t="str">
        <f>IFERROR(IF(VLOOKUP(B2491,'Job Openings'!$B$5:$I$1005,2,FALSE)=0,"",VLOOKUP(B2491,'Job Openings'!$B$5:$I$1005,2,FALSE)),"")</f>
        <v/>
      </c>
      <c r="D2491" s="100" t="str">
        <f>IFERROR(IF(VLOOKUP(B2491,'Job Openings'!$B$5:$I$1005,3,FALSE)=0,"",VLOOKUP(B2491,'Job Openings'!$B$5:$I$1005,3,FALSE)),"")</f>
        <v/>
      </c>
      <c r="E2491" s="100" t="str">
        <f>IFERROR(IF(VLOOKUP(B2491,'Job Openings'!$B$5:$I$1005,5,FALSE)=0,"",VLOOKUP(B2491,'Job Openings'!$B$5:$I$1005,5,FALSE)),"")</f>
        <v/>
      </c>
      <c r="F2491" s="53"/>
      <c r="G2491" s="53"/>
      <c r="H2491" s="54"/>
      <c r="I2491" s="53"/>
      <c r="J2491" s="53"/>
      <c r="K2491" s="53"/>
      <c r="L2491" s="53"/>
      <c r="M2491" s="53"/>
      <c r="N2491" s="144"/>
      <c r="O2491" s="141"/>
      <c r="P2491" s="53"/>
      <c r="Q2491" s="53"/>
      <c r="R2491" s="53"/>
      <c r="S2491" s="89"/>
    </row>
    <row r="2492" spans="2:19" ht="15" customHeight="1" x14ac:dyDescent="0.2">
      <c r="B2492" s="143"/>
      <c r="C2492" s="100" t="str">
        <f>IFERROR(IF(VLOOKUP(B2492,'Job Openings'!$B$5:$I$1005,2,FALSE)=0,"",VLOOKUP(B2492,'Job Openings'!$B$5:$I$1005,2,FALSE)),"")</f>
        <v/>
      </c>
      <c r="D2492" s="100" t="str">
        <f>IFERROR(IF(VLOOKUP(B2492,'Job Openings'!$B$5:$I$1005,3,FALSE)=0,"",VLOOKUP(B2492,'Job Openings'!$B$5:$I$1005,3,FALSE)),"")</f>
        <v/>
      </c>
      <c r="E2492" s="100" t="str">
        <f>IFERROR(IF(VLOOKUP(B2492,'Job Openings'!$B$5:$I$1005,5,FALSE)=0,"",VLOOKUP(B2492,'Job Openings'!$B$5:$I$1005,5,FALSE)),"")</f>
        <v/>
      </c>
      <c r="F2492" s="53"/>
      <c r="G2492" s="53"/>
      <c r="H2492" s="54"/>
      <c r="I2492" s="53"/>
      <c r="J2492" s="53"/>
      <c r="K2492" s="53"/>
      <c r="L2492" s="53"/>
      <c r="M2492" s="53"/>
      <c r="N2492" s="144"/>
      <c r="O2492" s="141"/>
      <c r="P2492" s="53"/>
      <c r="Q2492" s="53"/>
      <c r="R2492" s="53"/>
      <c r="S2492" s="89"/>
    </row>
    <row r="2493" spans="2:19" ht="15" customHeight="1" x14ac:dyDescent="0.2">
      <c r="B2493" s="143"/>
      <c r="C2493" s="100" t="str">
        <f>IFERROR(IF(VLOOKUP(B2493,'Job Openings'!$B$5:$I$1005,2,FALSE)=0,"",VLOOKUP(B2493,'Job Openings'!$B$5:$I$1005,2,FALSE)),"")</f>
        <v/>
      </c>
      <c r="D2493" s="100" t="str">
        <f>IFERROR(IF(VLOOKUP(B2493,'Job Openings'!$B$5:$I$1005,3,FALSE)=0,"",VLOOKUP(B2493,'Job Openings'!$B$5:$I$1005,3,FALSE)),"")</f>
        <v/>
      </c>
      <c r="E2493" s="100" t="str">
        <f>IFERROR(IF(VLOOKUP(B2493,'Job Openings'!$B$5:$I$1005,5,FALSE)=0,"",VLOOKUP(B2493,'Job Openings'!$B$5:$I$1005,5,FALSE)),"")</f>
        <v/>
      </c>
      <c r="F2493" s="53"/>
      <c r="G2493" s="53"/>
      <c r="H2493" s="54"/>
      <c r="I2493" s="53"/>
      <c r="J2493" s="53"/>
      <c r="K2493" s="53"/>
      <c r="L2493" s="53"/>
      <c r="M2493" s="53"/>
      <c r="N2493" s="144"/>
      <c r="O2493" s="141"/>
      <c r="P2493" s="53"/>
      <c r="Q2493" s="53"/>
      <c r="R2493" s="53"/>
      <c r="S2493" s="89"/>
    </row>
    <row r="2494" spans="2:19" ht="15" customHeight="1" x14ac:dyDescent="0.2">
      <c r="B2494" s="143"/>
      <c r="C2494" s="100" t="str">
        <f>IFERROR(IF(VLOOKUP(B2494,'Job Openings'!$B$5:$I$1005,2,FALSE)=0,"",VLOOKUP(B2494,'Job Openings'!$B$5:$I$1005,2,FALSE)),"")</f>
        <v/>
      </c>
      <c r="D2494" s="100" t="str">
        <f>IFERROR(IF(VLOOKUP(B2494,'Job Openings'!$B$5:$I$1005,3,FALSE)=0,"",VLOOKUP(B2494,'Job Openings'!$B$5:$I$1005,3,FALSE)),"")</f>
        <v/>
      </c>
      <c r="E2494" s="100" t="str">
        <f>IFERROR(IF(VLOOKUP(B2494,'Job Openings'!$B$5:$I$1005,5,FALSE)=0,"",VLOOKUP(B2494,'Job Openings'!$B$5:$I$1005,5,FALSE)),"")</f>
        <v/>
      </c>
      <c r="F2494" s="53"/>
      <c r="G2494" s="53"/>
      <c r="H2494" s="54"/>
      <c r="I2494" s="53"/>
      <c r="J2494" s="53"/>
      <c r="K2494" s="53"/>
      <c r="L2494" s="53"/>
      <c r="M2494" s="53"/>
      <c r="N2494" s="144"/>
      <c r="O2494" s="141"/>
      <c r="P2494" s="53"/>
      <c r="Q2494" s="53"/>
      <c r="R2494" s="53"/>
      <c r="S2494" s="89"/>
    </row>
    <row r="2495" spans="2:19" ht="15" customHeight="1" x14ac:dyDescent="0.2">
      <c r="B2495" s="143"/>
      <c r="C2495" s="100" t="str">
        <f>IFERROR(IF(VLOOKUP(B2495,'Job Openings'!$B$5:$I$1005,2,FALSE)=0,"",VLOOKUP(B2495,'Job Openings'!$B$5:$I$1005,2,FALSE)),"")</f>
        <v/>
      </c>
      <c r="D2495" s="100" t="str">
        <f>IFERROR(IF(VLOOKUP(B2495,'Job Openings'!$B$5:$I$1005,3,FALSE)=0,"",VLOOKUP(B2495,'Job Openings'!$B$5:$I$1005,3,FALSE)),"")</f>
        <v/>
      </c>
      <c r="E2495" s="100" t="str">
        <f>IFERROR(IF(VLOOKUP(B2495,'Job Openings'!$B$5:$I$1005,5,FALSE)=0,"",VLOOKUP(B2495,'Job Openings'!$B$5:$I$1005,5,FALSE)),"")</f>
        <v/>
      </c>
      <c r="F2495" s="53"/>
      <c r="G2495" s="53"/>
      <c r="H2495" s="54"/>
      <c r="I2495" s="53"/>
      <c r="J2495" s="53"/>
      <c r="K2495" s="53"/>
      <c r="L2495" s="53"/>
      <c r="M2495" s="53"/>
      <c r="N2495" s="144"/>
      <c r="O2495" s="141"/>
      <c r="P2495" s="53"/>
      <c r="Q2495" s="53"/>
      <c r="R2495" s="53"/>
      <c r="S2495" s="89"/>
    </row>
    <row r="2496" spans="2:19" ht="15" customHeight="1" x14ac:dyDescent="0.2">
      <c r="B2496" s="143"/>
      <c r="C2496" s="100" t="str">
        <f>IFERROR(IF(VLOOKUP(B2496,'Job Openings'!$B$5:$I$1005,2,FALSE)=0,"",VLOOKUP(B2496,'Job Openings'!$B$5:$I$1005,2,FALSE)),"")</f>
        <v/>
      </c>
      <c r="D2496" s="100" t="str">
        <f>IFERROR(IF(VLOOKUP(B2496,'Job Openings'!$B$5:$I$1005,3,FALSE)=0,"",VLOOKUP(B2496,'Job Openings'!$B$5:$I$1005,3,FALSE)),"")</f>
        <v/>
      </c>
      <c r="E2496" s="100" t="str">
        <f>IFERROR(IF(VLOOKUP(B2496,'Job Openings'!$B$5:$I$1005,5,FALSE)=0,"",VLOOKUP(B2496,'Job Openings'!$B$5:$I$1005,5,FALSE)),"")</f>
        <v/>
      </c>
      <c r="F2496" s="53"/>
      <c r="G2496" s="53"/>
      <c r="H2496" s="54"/>
      <c r="I2496" s="53"/>
      <c r="J2496" s="53"/>
      <c r="K2496" s="53"/>
      <c r="L2496" s="53"/>
      <c r="M2496" s="53"/>
      <c r="N2496" s="144"/>
      <c r="O2496" s="141"/>
      <c r="P2496" s="53"/>
      <c r="Q2496" s="53"/>
      <c r="R2496" s="53"/>
      <c r="S2496" s="89"/>
    </row>
    <row r="2497" spans="2:19" ht="15" customHeight="1" x14ac:dyDescent="0.2">
      <c r="B2497" s="143"/>
      <c r="C2497" s="100" t="str">
        <f>IFERROR(IF(VLOOKUP(B2497,'Job Openings'!$B$5:$I$1005,2,FALSE)=0,"",VLOOKUP(B2497,'Job Openings'!$B$5:$I$1005,2,FALSE)),"")</f>
        <v/>
      </c>
      <c r="D2497" s="100" t="str">
        <f>IFERROR(IF(VLOOKUP(B2497,'Job Openings'!$B$5:$I$1005,3,FALSE)=0,"",VLOOKUP(B2497,'Job Openings'!$B$5:$I$1005,3,FALSE)),"")</f>
        <v/>
      </c>
      <c r="E2497" s="100" t="str">
        <f>IFERROR(IF(VLOOKUP(B2497,'Job Openings'!$B$5:$I$1005,5,FALSE)=0,"",VLOOKUP(B2497,'Job Openings'!$B$5:$I$1005,5,FALSE)),"")</f>
        <v/>
      </c>
      <c r="F2497" s="53"/>
      <c r="G2497" s="53"/>
      <c r="H2497" s="54"/>
      <c r="I2497" s="53"/>
      <c r="J2497" s="53"/>
      <c r="K2497" s="53"/>
      <c r="L2497" s="53"/>
      <c r="M2497" s="53"/>
      <c r="N2497" s="144"/>
      <c r="O2497" s="141"/>
      <c r="P2497" s="53"/>
      <c r="Q2497" s="53"/>
      <c r="R2497" s="53"/>
      <c r="S2497" s="89"/>
    </row>
    <row r="2498" spans="2:19" ht="15" customHeight="1" x14ac:dyDescent="0.2">
      <c r="B2498" s="143"/>
      <c r="C2498" s="100" t="str">
        <f>IFERROR(IF(VLOOKUP(B2498,'Job Openings'!$B$5:$I$1005,2,FALSE)=0,"",VLOOKUP(B2498,'Job Openings'!$B$5:$I$1005,2,FALSE)),"")</f>
        <v/>
      </c>
      <c r="D2498" s="100" t="str">
        <f>IFERROR(IF(VLOOKUP(B2498,'Job Openings'!$B$5:$I$1005,3,FALSE)=0,"",VLOOKUP(B2498,'Job Openings'!$B$5:$I$1005,3,FALSE)),"")</f>
        <v/>
      </c>
      <c r="E2498" s="100" t="str">
        <f>IFERROR(IF(VLOOKUP(B2498,'Job Openings'!$B$5:$I$1005,5,FALSE)=0,"",VLOOKUP(B2498,'Job Openings'!$B$5:$I$1005,5,FALSE)),"")</f>
        <v/>
      </c>
      <c r="F2498" s="53"/>
      <c r="G2498" s="53"/>
      <c r="H2498" s="54"/>
      <c r="I2498" s="53"/>
      <c r="J2498" s="53"/>
      <c r="K2498" s="53"/>
      <c r="L2498" s="53"/>
      <c r="M2498" s="53"/>
      <c r="N2498" s="144"/>
      <c r="O2498" s="141"/>
      <c r="P2498" s="53"/>
      <c r="Q2498" s="53"/>
      <c r="R2498" s="53"/>
      <c r="S2498" s="89"/>
    </row>
    <row r="2499" spans="2:19" ht="15" customHeight="1" x14ac:dyDescent="0.2">
      <c r="B2499" s="143"/>
      <c r="C2499" s="100" t="str">
        <f>IFERROR(IF(VLOOKUP(B2499,'Job Openings'!$B$5:$I$1005,2,FALSE)=0,"",VLOOKUP(B2499,'Job Openings'!$B$5:$I$1005,2,FALSE)),"")</f>
        <v/>
      </c>
      <c r="D2499" s="100" t="str">
        <f>IFERROR(IF(VLOOKUP(B2499,'Job Openings'!$B$5:$I$1005,3,FALSE)=0,"",VLOOKUP(B2499,'Job Openings'!$B$5:$I$1005,3,FALSE)),"")</f>
        <v/>
      </c>
      <c r="E2499" s="100" t="str">
        <f>IFERROR(IF(VLOOKUP(B2499,'Job Openings'!$B$5:$I$1005,5,FALSE)=0,"",VLOOKUP(B2499,'Job Openings'!$B$5:$I$1005,5,FALSE)),"")</f>
        <v/>
      </c>
      <c r="F2499" s="53"/>
      <c r="G2499" s="53"/>
      <c r="H2499" s="54"/>
      <c r="I2499" s="53"/>
      <c r="J2499" s="53"/>
      <c r="K2499" s="53"/>
      <c r="L2499" s="53"/>
      <c r="M2499" s="53"/>
      <c r="N2499" s="144"/>
      <c r="O2499" s="141"/>
      <c r="P2499" s="53"/>
      <c r="Q2499" s="53"/>
      <c r="R2499" s="53"/>
      <c r="S2499" s="89"/>
    </row>
    <row r="2500" spans="2:19" ht="15" customHeight="1" x14ac:dyDescent="0.2">
      <c r="B2500" s="143"/>
      <c r="C2500" s="100" t="str">
        <f>IFERROR(IF(VLOOKUP(B2500,'Job Openings'!$B$5:$I$1005,2,FALSE)=0,"",VLOOKUP(B2500,'Job Openings'!$B$5:$I$1005,2,FALSE)),"")</f>
        <v/>
      </c>
      <c r="D2500" s="100" t="str">
        <f>IFERROR(IF(VLOOKUP(B2500,'Job Openings'!$B$5:$I$1005,3,FALSE)=0,"",VLOOKUP(B2500,'Job Openings'!$B$5:$I$1005,3,FALSE)),"")</f>
        <v/>
      </c>
      <c r="E2500" s="100" t="str">
        <f>IFERROR(IF(VLOOKUP(B2500,'Job Openings'!$B$5:$I$1005,5,FALSE)=0,"",VLOOKUP(B2500,'Job Openings'!$B$5:$I$1005,5,FALSE)),"")</f>
        <v/>
      </c>
      <c r="F2500" s="53"/>
      <c r="G2500" s="53"/>
      <c r="H2500" s="54"/>
      <c r="I2500" s="53"/>
      <c r="J2500" s="53"/>
      <c r="K2500" s="53"/>
      <c r="L2500" s="53"/>
      <c r="M2500" s="53"/>
      <c r="N2500" s="144"/>
      <c r="O2500" s="141"/>
      <c r="P2500" s="53"/>
      <c r="Q2500" s="53"/>
      <c r="R2500" s="53"/>
      <c r="S2500" s="89"/>
    </row>
    <row r="2501" spans="2:19" ht="15" customHeight="1" x14ac:dyDescent="0.2">
      <c r="B2501" s="143"/>
      <c r="C2501" s="100" t="str">
        <f>IFERROR(IF(VLOOKUP(B2501,'Job Openings'!$B$5:$I$1005,2,FALSE)=0,"",VLOOKUP(B2501,'Job Openings'!$B$5:$I$1005,2,FALSE)),"")</f>
        <v/>
      </c>
      <c r="D2501" s="100" t="str">
        <f>IFERROR(IF(VLOOKUP(B2501,'Job Openings'!$B$5:$I$1005,3,FALSE)=0,"",VLOOKUP(B2501,'Job Openings'!$B$5:$I$1005,3,FALSE)),"")</f>
        <v/>
      </c>
      <c r="E2501" s="100" t="str">
        <f>IFERROR(IF(VLOOKUP(B2501,'Job Openings'!$B$5:$I$1005,5,FALSE)=0,"",VLOOKUP(B2501,'Job Openings'!$B$5:$I$1005,5,FALSE)),"")</f>
        <v/>
      </c>
      <c r="F2501" s="53"/>
      <c r="G2501" s="53"/>
      <c r="H2501" s="54"/>
      <c r="I2501" s="53"/>
      <c r="J2501" s="53"/>
      <c r="K2501" s="53"/>
      <c r="L2501" s="53"/>
      <c r="M2501" s="53"/>
      <c r="N2501" s="144"/>
      <c r="O2501" s="141"/>
      <c r="P2501" s="53"/>
      <c r="Q2501" s="53"/>
      <c r="R2501" s="53"/>
      <c r="S2501" s="89"/>
    </row>
    <row r="2502" spans="2:19" ht="15" customHeight="1" x14ac:dyDescent="0.2">
      <c r="B2502" s="143"/>
      <c r="C2502" s="100" t="str">
        <f>IFERROR(IF(VLOOKUP(B2502,'Job Openings'!$B$5:$I$1005,2,FALSE)=0,"",VLOOKUP(B2502,'Job Openings'!$B$5:$I$1005,2,FALSE)),"")</f>
        <v/>
      </c>
      <c r="D2502" s="100" t="str">
        <f>IFERROR(IF(VLOOKUP(B2502,'Job Openings'!$B$5:$I$1005,3,FALSE)=0,"",VLOOKUP(B2502,'Job Openings'!$B$5:$I$1005,3,FALSE)),"")</f>
        <v/>
      </c>
      <c r="E2502" s="100" t="str">
        <f>IFERROR(IF(VLOOKUP(B2502,'Job Openings'!$B$5:$I$1005,5,FALSE)=0,"",VLOOKUP(B2502,'Job Openings'!$B$5:$I$1005,5,FALSE)),"")</f>
        <v/>
      </c>
      <c r="F2502" s="53"/>
      <c r="G2502" s="53"/>
      <c r="H2502" s="54"/>
      <c r="I2502" s="53"/>
      <c r="J2502" s="53"/>
      <c r="K2502" s="53"/>
      <c r="L2502" s="53"/>
      <c r="M2502" s="53"/>
      <c r="N2502" s="144"/>
      <c r="O2502" s="141"/>
      <c r="P2502" s="53"/>
      <c r="Q2502" s="53"/>
      <c r="R2502" s="53"/>
      <c r="S2502" s="89"/>
    </row>
    <row r="2503" spans="2:19" ht="15" customHeight="1" x14ac:dyDescent="0.2">
      <c r="B2503" s="143"/>
      <c r="C2503" s="100" t="str">
        <f>IFERROR(IF(VLOOKUP(B2503,'Job Openings'!$B$5:$I$1005,2,FALSE)=0,"",VLOOKUP(B2503,'Job Openings'!$B$5:$I$1005,2,FALSE)),"")</f>
        <v/>
      </c>
      <c r="D2503" s="100" t="str">
        <f>IFERROR(IF(VLOOKUP(B2503,'Job Openings'!$B$5:$I$1005,3,FALSE)=0,"",VLOOKUP(B2503,'Job Openings'!$B$5:$I$1005,3,FALSE)),"")</f>
        <v/>
      </c>
      <c r="E2503" s="100" t="str">
        <f>IFERROR(IF(VLOOKUP(B2503,'Job Openings'!$B$5:$I$1005,5,FALSE)=0,"",VLOOKUP(B2503,'Job Openings'!$B$5:$I$1005,5,FALSE)),"")</f>
        <v/>
      </c>
      <c r="F2503" s="53"/>
      <c r="G2503" s="53"/>
      <c r="H2503" s="54"/>
      <c r="I2503" s="53"/>
      <c r="J2503" s="53"/>
      <c r="K2503" s="53"/>
      <c r="L2503" s="53"/>
      <c r="M2503" s="53"/>
      <c r="N2503" s="144"/>
      <c r="O2503" s="141"/>
      <c r="P2503" s="53"/>
      <c r="Q2503" s="53"/>
      <c r="R2503" s="53"/>
      <c r="S2503" s="89"/>
    </row>
    <row r="2504" spans="2:19" ht="15" customHeight="1" x14ac:dyDescent="0.2">
      <c r="B2504" s="143"/>
      <c r="C2504" s="100" t="str">
        <f>IFERROR(IF(VLOOKUP(B2504,'Job Openings'!$B$5:$I$1005,2,FALSE)=0,"",VLOOKUP(B2504,'Job Openings'!$B$5:$I$1005,2,FALSE)),"")</f>
        <v/>
      </c>
      <c r="D2504" s="100" t="str">
        <f>IFERROR(IF(VLOOKUP(B2504,'Job Openings'!$B$5:$I$1005,3,FALSE)=0,"",VLOOKUP(B2504,'Job Openings'!$B$5:$I$1005,3,FALSE)),"")</f>
        <v/>
      </c>
      <c r="E2504" s="100" t="str">
        <f>IFERROR(IF(VLOOKUP(B2504,'Job Openings'!$B$5:$I$1005,5,FALSE)=0,"",VLOOKUP(B2504,'Job Openings'!$B$5:$I$1005,5,FALSE)),"")</f>
        <v/>
      </c>
      <c r="F2504" s="53"/>
      <c r="G2504" s="53"/>
      <c r="H2504" s="54"/>
      <c r="I2504" s="53"/>
      <c r="J2504" s="53"/>
      <c r="K2504" s="53"/>
      <c r="L2504" s="53"/>
      <c r="M2504" s="53"/>
      <c r="N2504" s="144"/>
      <c r="O2504" s="141"/>
      <c r="P2504" s="53"/>
      <c r="Q2504" s="53"/>
      <c r="R2504" s="53"/>
      <c r="S2504" s="89"/>
    </row>
    <row r="2505" spans="2:19" ht="15" customHeight="1" x14ac:dyDescent="0.2">
      <c r="B2505" s="143"/>
      <c r="C2505" s="100" t="str">
        <f>IFERROR(IF(VLOOKUP(B2505,'Job Openings'!$B$5:$I$1005,2,FALSE)=0,"",VLOOKUP(B2505,'Job Openings'!$B$5:$I$1005,2,FALSE)),"")</f>
        <v/>
      </c>
      <c r="D2505" s="100" t="str">
        <f>IFERROR(IF(VLOOKUP(B2505,'Job Openings'!$B$5:$I$1005,3,FALSE)=0,"",VLOOKUP(B2505,'Job Openings'!$B$5:$I$1005,3,FALSE)),"")</f>
        <v/>
      </c>
      <c r="E2505" s="100" t="str">
        <f>IFERROR(IF(VLOOKUP(B2505,'Job Openings'!$B$5:$I$1005,5,FALSE)=0,"",VLOOKUP(B2505,'Job Openings'!$B$5:$I$1005,5,FALSE)),"")</f>
        <v/>
      </c>
      <c r="F2505" s="53"/>
      <c r="G2505" s="53"/>
      <c r="H2505" s="54"/>
      <c r="I2505" s="53"/>
      <c r="J2505" s="53"/>
      <c r="K2505" s="53"/>
      <c r="L2505" s="53"/>
      <c r="M2505" s="53"/>
      <c r="N2505" s="144"/>
      <c r="O2505" s="141"/>
      <c r="P2505" s="53"/>
      <c r="Q2505" s="53"/>
      <c r="R2505" s="53"/>
      <c r="S2505" s="89"/>
    </row>
    <row r="2506" spans="2:19" ht="15" customHeight="1" x14ac:dyDescent="0.2">
      <c r="B2506" s="143"/>
      <c r="C2506" s="100" t="str">
        <f>IFERROR(IF(VLOOKUP(B2506,'Job Openings'!$B$5:$I$1005,2,FALSE)=0,"",VLOOKUP(B2506,'Job Openings'!$B$5:$I$1005,2,FALSE)),"")</f>
        <v/>
      </c>
      <c r="D2506" s="100" t="str">
        <f>IFERROR(IF(VLOOKUP(B2506,'Job Openings'!$B$5:$I$1005,3,FALSE)=0,"",VLOOKUP(B2506,'Job Openings'!$B$5:$I$1005,3,FALSE)),"")</f>
        <v/>
      </c>
      <c r="E2506" s="100" t="str">
        <f>IFERROR(IF(VLOOKUP(B2506,'Job Openings'!$B$5:$I$1005,5,FALSE)=0,"",VLOOKUP(B2506,'Job Openings'!$B$5:$I$1005,5,FALSE)),"")</f>
        <v/>
      </c>
      <c r="F2506" s="53"/>
      <c r="G2506" s="53"/>
      <c r="H2506" s="54"/>
      <c r="I2506" s="53"/>
      <c r="J2506" s="53"/>
      <c r="K2506" s="53"/>
      <c r="L2506" s="53"/>
      <c r="M2506" s="53"/>
      <c r="N2506" s="144"/>
      <c r="O2506" s="141"/>
      <c r="P2506" s="53"/>
      <c r="Q2506" s="53"/>
      <c r="R2506" s="53"/>
      <c r="S2506" s="89"/>
    </row>
    <row r="2507" spans="2:19" ht="15" customHeight="1" x14ac:dyDescent="0.2">
      <c r="B2507" s="143"/>
      <c r="C2507" s="100" t="str">
        <f>IFERROR(IF(VLOOKUP(B2507,'Job Openings'!$B$5:$I$1005,2,FALSE)=0,"",VLOOKUP(B2507,'Job Openings'!$B$5:$I$1005,2,FALSE)),"")</f>
        <v/>
      </c>
      <c r="D2507" s="100" t="str">
        <f>IFERROR(IF(VLOOKUP(B2507,'Job Openings'!$B$5:$I$1005,3,FALSE)=0,"",VLOOKUP(B2507,'Job Openings'!$B$5:$I$1005,3,FALSE)),"")</f>
        <v/>
      </c>
      <c r="E2507" s="100" t="str">
        <f>IFERROR(IF(VLOOKUP(B2507,'Job Openings'!$B$5:$I$1005,5,FALSE)=0,"",VLOOKUP(B2507,'Job Openings'!$B$5:$I$1005,5,FALSE)),"")</f>
        <v/>
      </c>
      <c r="F2507" s="53"/>
      <c r="G2507" s="53"/>
      <c r="H2507" s="54"/>
      <c r="I2507" s="53"/>
      <c r="J2507" s="53"/>
      <c r="K2507" s="53"/>
      <c r="L2507" s="53"/>
      <c r="M2507" s="53"/>
      <c r="N2507" s="144"/>
      <c r="O2507" s="141"/>
      <c r="P2507" s="53"/>
      <c r="Q2507" s="53"/>
      <c r="R2507" s="53"/>
      <c r="S2507" s="89"/>
    </row>
    <row r="2508" spans="2:19" ht="15" customHeight="1" x14ac:dyDescent="0.2">
      <c r="B2508" s="143"/>
      <c r="C2508" s="100" t="str">
        <f>IFERROR(IF(VLOOKUP(B2508,'Job Openings'!$B$5:$I$1005,2,FALSE)=0,"",VLOOKUP(B2508,'Job Openings'!$B$5:$I$1005,2,FALSE)),"")</f>
        <v/>
      </c>
      <c r="D2508" s="100" t="str">
        <f>IFERROR(IF(VLOOKUP(B2508,'Job Openings'!$B$5:$I$1005,3,FALSE)=0,"",VLOOKUP(B2508,'Job Openings'!$B$5:$I$1005,3,FALSE)),"")</f>
        <v/>
      </c>
      <c r="E2508" s="100" t="str">
        <f>IFERROR(IF(VLOOKUP(B2508,'Job Openings'!$B$5:$I$1005,5,FALSE)=0,"",VLOOKUP(B2508,'Job Openings'!$B$5:$I$1005,5,FALSE)),"")</f>
        <v/>
      </c>
      <c r="F2508" s="53"/>
      <c r="G2508" s="53"/>
      <c r="H2508" s="54"/>
      <c r="I2508" s="53"/>
      <c r="J2508" s="53"/>
      <c r="K2508" s="53"/>
      <c r="L2508" s="53"/>
      <c r="M2508" s="53"/>
      <c r="N2508" s="144"/>
      <c r="O2508" s="141"/>
      <c r="P2508" s="53"/>
      <c r="Q2508" s="53"/>
      <c r="R2508" s="53"/>
      <c r="S2508" s="89"/>
    </row>
    <row r="2509" spans="2:19" ht="15" customHeight="1" x14ac:dyDescent="0.2">
      <c r="B2509" s="143"/>
      <c r="C2509" s="100" t="str">
        <f>IFERROR(IF(VLOOKUP(B2509,'Job Openings'!$B$5:$I$1005,2,FALSE)=0,"",VLOOKUP(B2509,'Job Openings'!$B$5:$I$1005,2,FALSE)),"")</f>
        <v/>
      </c>
      <c r="D2509" s="100" t="str">
        <f>IFERROR(IF(VLOOKUP(B2509,'Job Openings'!$B$5:$I$1005,3,FALSE)=0,"",VLOOKUP(B2509,'Job Openings'!$B$5:$I$1005,3,FALSE)),"")</f>
        <v/>
      </c>
      <c r="E2509" s="100" t="str">
        <f>IFERROR(IF(VLOOKUP(B2509,'Job Openings'!$B$5:$I$1005,5,FALSE)=0,"",VLOOKUP(B2509,'Job Openings'!$B$5:$I$1005,5,FALSE)),"")</f>
        <v/>
      </c>
      <c r="F2509" s="53"/>
      <c r="G2509" s="53"/>
      <c r="H2509" s="54"/>
      <c r="I2509" s="53"/>
      <c r="J2509" s="53"/>
      <c r="K2509" s="53"/>
      <c r="L2509" s="53"/>
      <c r="M2509" s="53"/>
      <c r="N2509" s="144"/>
      <c r="O2509" s="141"/>
      <c r="P2509" s="53"/>
      <c r="Q2509" s="53"/>
      <c r="R2509" s="53"/>
      <c r="S2509" s="89"/>
    </row>
    <row r="2510" spans="2:19" ht="15" customHeight="1" x14ac:dyDescent="0.2">
      <c r="B2510" s="143"/>
      <c r="C2510" s="100" t="str">
        <f>IFERROR(IF(VLOOKUP(B2510,'Job Openings'!$B$5:$I$1005,2,FALSE)=0,"",VLOOKUP(B2510,'Job Openings'!$B$5:$I$1005,2,FALSE)),"")</f>
        <v/>
      </c>
      <c r="D2510" s="100" t="str">
        <f>IFERROR(IF(VLOOKUP(B2510,'Job Openings'!$B$5:$I$1005,3,FALSE)=0,"",VLOOKUP(B2510,'Job Openings'!$B$5:$I$1005,3,FALSE)),"")</f>
        <v/>
      </c>
      <c r="E2510" s="100" t="str">
        <f>IFERROR(IF(VLOOKUP(B2510,'Job Openings'!$B$5:$I$1005,5,FALSE)=0,"",VLOOKUP(B2510,'Job Openings'!$B$5:$I$1005,5,FALSE)),"")</f>
        <v/>
      </c>
      <c r="F2510" s="53"/>
      <c r="G2510" s="53"/>
      <c r="H2510" s="54"/>
      <c r="I2510" s="53"/>
      <c r="J2510" s="53"/>
      <c r="K2510" s="53"/>
      <c r="L2510" s="53"/>
      <c r="M2510" s="53"/>
      <c r="N2510" s="144"/>
      <c r="O2510" s="141"/>
      <c r="P2510" s="53"/>
      <c r="Q2510" s="53"/>
      <c r="R2510" s="53"/>
      <c r="S2510" s="89"/>
    </row>
    <row r="2511" spans="2:19" ht="15" customHeight="1" x14ac:dyDescent="0.2">
      <c r="B2511" s="143"/>
      <c r="C2511" s="100" t="str">
        <f>IFERROR(IF(VLOOKUP(B2511,'Job Openings'!$B$5:$I$1005,2,FALSE)=0,"",VLOOKUP(B2511,'Job Openings'!$B$5:$I$1005,2,FALSE)),"")</f>
        <v/>
      </c>
      <c r="D2511" s="100" t="str">
        <f>IFERROR(IF(VLOOKUP(B2511,'Job Openings'!$B$5:$I$1005,3,FALSE)=0,"",VLOOKUP(B2511,'Job Openings'!$B$5:$I$1005,3,FALSE)),"")</f>
        <v/>
      </c>
      <c r="E2511" s="100" t="str">
        <f>IFERROR(IF(VLOOKUP(B2511,'Job Openings'!$B$5:$I$1005,5,FALSE)=0,"",VLOOKUP(B2511,'Job Openings'!$B$5:$I$1005,5,FALSE)),"")</f>
        <v/>
      </c>
      <c r="F2511" s="53"/>
      <c r="G2511" s="53"/>
      <c r="H2511" s="54"/>
      <c r="I2511" s="53"/>
      <c r="J2511" s="53"/>
      <c r="K2511" s="53"/>
      <c r="L2511" s="53"/>
      <c r="M2511" s="53"/>
      <c r="N2511" s="144"/>
      <c r="O2511" s="141"/>
      <c r="P2511" s="53"/>
      <c r="Q2511" s="53"/>
      <c r="R2511" s="53"/>
      <c r="S2511" s="89"/>
    </row>
    <row r="2512" spans="2:19" ht="15" customHeight="1" x14ac:dyDescent="0.2">
      <c r="B2512" s="143"/>
      <c r="C2512" s="100" t="str">
        <f>IFERROR(IF(VLOOKUP(B2512,'Job Openings'!$B$5:$I$1005,2,FALSE)=0,"",VLOOKUP(B2512,'Job Openings'!$B$5:$I$1005,2,FALSE)),"")</f>
        <v/>
      </c>
      <c r="D2512" s="100" t="str">
        <f>IFERROR(IF(VLOOKUP(B2512,'Job Openings'!$B$5:$I$1005,3,FALSE)=0,"",VLOOKUP(B2512,'Job Openings'!$B$5:$I$1005,3,FALSE)),"")</f>
        <v/>
      </c>
      <c r="E2512" s="100" t="str">
        <f>IFERROR(IF(VLOOKUP(B2512,'Job Openings'!$B$5:$I$1005,5,FALSE)=0,"",VLOOKUP(B2512,'Job Openings'!$B$5:$I$1005,5,FALSE)),"")</f>
        <v/>
      </c>
      <c r="F2512" s="53"/>
      <c r="G2512" s="53"/>
      <c r="H2512" s="54"/>
      <c r="I2512" s="53"/>
      <c r="J2512" s="53"/>
      <c r="K2512" s="53"/>
      <c r="L2512" s="53"/>
      <c r="M2512" s="53"/>
      <c r="N2512" s="144"/>
      <c r="O2512" s="141"/>
      <c r="P2512" s="53"/>
      <c r="Q2512" s="53"/>
      <c r="R2512" s="53"/>
      <c r="S2512" s="89"/>
    </row>
    <row r="2513" spans="2:19" ht="15" customHeight="1" x14ac:dyDescent="0.2">
      <c r="B2513" s="143"/>
      <c r="C2513" s="100" t="str">
        <f>IFERROR(IF(VLOOKUP(B2513,'Job Openings'!$B$5:$I$1005,2,FALSE)=0,"",VLOOKUP(B2513,'Job Openings'!$B$5:$I$1005,2,FALSE)),"")</f>
        <v/>
      </c>
      <c r="D2513" s="100" t="str">
        <f>IFERROR(IF(VLOOKUP(B2513,'Job Openings'!$B$5:$I$1005,3,FALSE)=0,"",VLOOKUP(B2513,'Job Openings'!$B$5:$I$1005,3,FALSE)),"")</f>
        <v/>
      </c>
      <c r="E2513" s="100" t="str">
        <f>IFERROR(IF(VLOOKUP(B2513,'Job Openings'!$B$5:$I$1005,5,FALSE)=0,"",VLOOKUP(B2513,'Job Openings'!$B$5:$I$1005,5,FALSE)),"")</f>
        <v/>
      </c>
      <c r="F2513" s="53"/>
      <c r="G2513" s="53"/>
      <c r="H2513" s="54"/>
      <c r="I2513" s="53"/>
      <c r="J2513" s="53"/>
      <c r="K2513" s="53"/>
      <c r="L2513" s="53"/>
      <c r="M2513" s="53"/>
      <c r="N2513" s="144"/>
      <c r="O2513" s="141"/>
      <c r="P2513" s="53"/>
      <c r="Q2513" s="53"/>
      <c r="R2513" s="53"/>
      <c r="S2513" s="89"/>
    </row>
    <row r="2514" spans="2:19" ht="15" customHeight="1" x14ac:dyDescent="0.2">
      <c r="B2514" s="143"/>
      <c r="C2514" s="100" t="str">
        <f>IFERROR(IF(VLOOKUP(B2514,'Job Openings'!$B$5:$I$1005,2,FALSE)=0,"",VLOOKUP(B2514,'Job Openings'!$B$5:$I$1005,2,FALSE)),"")</f>
        <v/>
      </c>
      <c r="D2514" s="100" t="str">
        <f>IFERROR(IF(VLOOKUP(B2514,'Job Openings'!$B$5:$I$1005,3,FALSE)=0,"",VLOOKUP(B2514,'Job Openings'!$B$5:$I$1005,3,FALSE)),"")</f>
        <v/>
      </c>
      <c r="E2514" s="100" t="str">
        <f>IFERROR(IF(VLOOKUP(B2514,'Job Openings'!$B$5:$I$1005,5,FALSE)=0,"",VLOOKUP(B2514,'Job Openings'!$B$5:$I$1005,5,FALSE)),"")</f>
        <v/>
      </c>
      <c r="F2514" s="53"/>
      <c r="G2514" s="53"/>
      <c r="H2514" s="54"/>
      <c r="I2514" s="53"/>
      <c r="J2514" s="53"/>
      <c r="K2514" s="53"/>
      <c r="L2514" s="53"/>
      <c r="M2514" s="53"/>
      <c r="N2514" s="144"/>
      <c r="O2514" s="141"/>
      <c r="P2514" s="53"/>
      <c r="Q2514" s="53"/>
      <c r="R2514" s="53"/>
      <c r="S2514" s="89"/>
    </row>
    <row r="2515" spans="2:19" ht="15" customHeight="1" x14ac:dyDescent="0.2">
      <c r="B2515" s="143"/>
      <c r="C2515" s="100" t="str">
        <f>IFERROR(IF(VLOOKUP(B2515,'Job Openings'!$B$5:$I$1005,2,FALSE)=0,"",VLOOKUP(B2515,'Job Openings'!$B$5:$I$1005,2,FALSE)),"")</f>
        <v/>
      </c>
      <c r="D2515" s="100" t="str">
        <f>IFERROR(IF(VLOOKUP(B2515,'Job Openings'!$B$5:$I$1005,3,FALSE)=0,"",VLOOKUP(B2515,'Job Openings'!$B$5:$I$1005,3,FALSE)),"")</f>
        <v/>
      </c>
      <c r="E2515" s="100" t="str">
        <f>IFERROR(IF(VLOOKUP(B2515,'Job Openings'!$B$5:$I$1005,5,FALSE)=0,"",VLOOKUP(B2515,'Job Openings'!$B$5:$I$1005,5,FALSE)),"")</f>
        <v/>
      </c>
      <c r="F2515" s="53"/>
      <c r="G2515" s="53"/>
      <c r="H2515" s="54"/>
      <c r="I2515" s="53"/>
      <c r="J2515" s="53"/>
      <c r="K2515" s="53"/>
      <c r="L2515" s="53"/>
      <c r="M2515" s="53"/>
      <c r="N2515" s="144"/>
      <c r="O2515" s="141"/>
      <c r="P2515" s="53"/>
      <c r="Q2515" s="53"/>
      <c r="R2515" s="53"/>
      <c r="S2515" s="89"/>
    </row>
    <row r="2516" spans="2:19" ht="15" customHeight="1" x14ac:dyDescent="0.2">
      <c r="B2516" s="143"/>
      <c r="C2516" s="100" t="str">
        <f>IFERROR(IF(VLOOKUP(B2516,'Job Openings'!$B$5:$I$1005,2,FALSE)=0,"",VLOOKUP(B2516,'Job Openings'!$B$5:$I$1005,2,FALSE)),"")</f>
        <v/>
      </c>
      <c r="D2516" s="100" t="str">
        <f>IFERROR(IF(VLOOKUP(B2516,'Job Openings'!$B$5:$I$1005,3,FALSE)=0,"",VLOOKUP(B2516,'Job Openings'!$B$5:$I$1005,3,FALSE)),"")</f>
        <v/>
      </c>
      <c r="E2516" s="100" t="str">
        <f>IFERROR(IF(VLOOKUP(B2516,'Job Openings'!$B$5:$I$1005,5,FALSE)=0,"",VLOOKUP(B2516,'Job Openings'!$B$5:$I$1005,5,FALSE)),"")</f>
        <v/>
      </c>
      <c r="F2516" s="53"/>
      <c r="G2516" s="53"/>
      <c r="H2516" s="54"/>
      <c r="I2516" s="53"/>
      <c r="J2516" s="53"/>
      <c r="K2516" s="53"/>
      <c r="L2516" s="53"/>
      <c r="M2516" s="53"/>
      <c r="N2516" s="144"/>
      <c r="O2516" s="141"/>
      <c r="P2516" s="53"/>
      <c r="Q2516" s="53"/>
      <c r="R2516" s="53"/>
      <c r="S2516" s="89"/>
    </row>
    <row r="2517" spans="2:19" ht="15" customHeight="1" x14ac:dyDescent="0.2">
      <c r="B2517" s="143"/>
      <c r="C2517" s="100" t="str">
        <f>IFERROR(IF(VLOOKUP(B2517,'Job Openings'!$B$5:$I$1005,2,FALSE)=0,"",VLOOKUP(B2517,'Job Openings'!$B$5:$I$1005,2,FALSE)),"")</f>
        <v/>
      </c>
      <c r="D2517" s="100" t="str">
        <f>IFERROR(IF(VLOOKUP(B2517,'Job Openings'!$B$5:$I$1005,3,FALSE)=0,"",VLOOKUP(B2517,'Job Openings'!$B$5:$I$1005,3,FALSE)),"")</f>
        <v/>
      </c>
      <c r="E2517" s="100" t="str">
        <f>IFERROR(IF(VLOOKUP(B2517,'Job Openings'!$B$5:$I$1005,5,FALSE)=0,"",VLOOKUP(B2517,'Job Openings'!$B$5:$I$1005,5,FALSE)),"")</f>
        <v/>
      </c>
      <c r="F2517" s="53"/>
      <c r="G2517" s="53"/>
      <c r="H2517" s="54"/>
      <c r="I2517" s="53"/>
      <c r="J2517" s="53"/>
      <c r="K2517" s="53"/>
      <c r="L2517" s="53"/>
      <c r="M2517" s="53"/>
      <c r="N2517" s="144"/>
      <c r="O2517" s="141"/>
      <c r="P2517" s="53"/>
      <c r="Q2517" s="53"/>
      <c r="R2517" s="53"/>
      <c r="S2517" s="89"/>
    </row>
    <row r="2518" spans="2:19" ht="15" customHeight="1" x14ac:dyDescent="0.2">
      <c r="B2518" s="143"/>
      <c r="C2518" s="100" t="str">
        <f>IFERROR(IF(VLOOKUP(B2518,'Job Openings'!$B$5:$I$1005,2,FALSE)=0,"",VLOOKUP(B2518,'Job Openings'!$B$5:$I$1005,2,FALSE)),"")</f>
        <v/>
      </c>
      <c r="D2518" s="100" t="str">
        <f>IFERROR(IF(VLOOKUP(B2518,'Job Openings'!$B$5:$I$1005,3,FALSE)=0,"",VLOOKUP(B2518,'Job Openings'!$B$5:$I$1005,3,FALSE)),"")</f>
        <v/>
      </c>
      <c r="E2518" s="100" t="str">
        <f>IFERROR(IF(VLOOKUP(B2518,'Job Openings'!$B$5:$I$1005,5,FALSE)=0,"",VLOOKUP(B2518,'Job Openings'!$B$5:$I$1005,5,FALSE)),"")</f>
        <v/>
      </c>
      <c r="F2518" s="53"/>
      <c r="G2518" s="53"/>
      <c r="H2518" s="54"/>
      <c r="I2518" s="53"/>
      <c r="J2518" s="53"/>
      <c r="K2518" s="53"/>
      <c r="L2518" s="53"/>
      <c r="M2518" s="53"/>
      <c r="N2518" s="144"/>
      <c r="O2518" s="141"/>
      <c r="P2518" s="53"/>
      <c r="Q2518" s="53"/>
      <c r="R2518" s="53"/>
      <c r="S2518" s="89"/>
    </row>
    <row r="2519" spans="2:19" ht="15" customHeight="1" x14ac:dyDescent="0.2">
      <c r="B2519" s="143"/>
      <c r="C2519" s="100" t="str">
        <f>IFERROR(IF(VLOOKUP(B2519,'Job Openings'!$B$5:$I$1005,2,FALSE)=0,"",VLOOKUP(B2519,'Job Openings'!$B$5:$I$1005,2,FALSE)),"")</f>
        <v/>
      </c>
      <c r="D2519" s="100" t="str">
        <f>IFERROR(IF(VLOOKUP(B2519,'Job Openings'!$B$5:$I$1005,3,FALSE)=0,"",VLOOKUP(B2519,'Job Openings'!$B$5:$I$1005,3,FALSE)),"")</f>
        <v/>
      </c>
      <c r="E2519" s="100" t="str">
        <f>IFERROR(IF(VLOOKUP(B2519,'Job Openings'!$B$5:$I$1005,5,FALSE)=0,"",VLOOKUP(B2519,'Job Openings'!$B$5:$I$1005,5,FALSE)),"")</f>
        <v/>
      </c>
      <c r="F2519" s="53"/>
      <c r="G2519" s="53"/>
      <c r="H2519" s="54"/>
      <c r="I2519" s="53"/>
      <c r="J2519" s="53"/>
      <c r="K2519" s="53"/>
      <c r="L2519" s="53"/>
      <c r="M2519" s="53"/>
      <c r="N2519" s="144"/>
      <c r="O2519" s="141"/>
      <c r="P2519" s="53"/>
      <c r="Q2519" s="53"/>
      <c r="R2519" s="53"/>
      <c r="S2519" s="89"/>
    </row>
    <row r="2520" spans="2:19" ht="15" customHeight="1" x14ac:dyDescent="0.2">
      <c r="B2520" s="143"/>
      <c r="C2520" s="100" t="str">
        <f>IFERROR(IF(VLOOKUP(B2520,'Job Openings'!$B$5:$I$1005,2,FALSE)=0,"",VLOOKUP(B2520,'Job Openings'!$B$5:$I$1005,2,FALSE)),"")</f>
        <v/>
      </c>
      <c r="D2520" s="100" t="str">
        <f>IFERROR(IF(VLOOKUP(B2520,'Job Openings'!$B$5:$I$1005,3,FALSE)=0,"",VLOOKUP(B2520,'Job Openings'!$B$5:$I$1005,3,FALSE)),"")</f>
        <v/>
      </c>
      <c r="E2520" s="100" t="str">
        <f>IFERROR(IF(VLOOKUP(B2520,'Job Openings'!$B$5:$I$1005,5,FALSE)=0,"",VLOOKUP(B2520,'Job Openings'!$B$5:$I$1005,5,FALSE)),"")</f>
        <v/>
      </c>
      <c r="F2520" s="53"/>
      <c r="G2520" s="53"/>
      <c r="H2520" s="54"/>
      <c r="I2520" s="53"/>
      <c r="J2520" s="53"/>
      <c r="K2520" s="53"/>
      <c r="L2520" s="53"/>
      <c r="M2520" s="53"/>
      <c r="N2520" s="144"/>
      <c r="O2520" s="141"/>
      <c r="P2520" s="53"/>
      <c r="Q2520" s="53"/>
      <c r="R2520" s="53"/>
      <c r="S2520" s="89"/>
    </row>
    <row r="2521" spans="2:19" ht="15" customHeight="1" x14ac:dyDescent="0.2">
      <c r="B2521" s="143"/>
      <c r="C2521" s="100" t="str">
        <f>IFERROR(IF(VLOOKUP(B2521,'Job Openings'!$B$5:$I$1005,2,FALSE)=0,"",VLOOKUP(B2521,'Job Openings'!$B$5:$I$1005,2,FALSE)),"")</f>
        <v/>
      </c>
      <c r="D2521" s="100" t="str">
        <f>IFERROR(IF(VLOOKUP(B2521,'Job Openings'!$B$5:$I$1005,3,FALSE)=0,"",VLOOKUP(B2521,'Job Openings'!$B$5:$I$1005,3,FALSE)),"")</f>
        <v/>
      </c>
      <c r="E2521" s="100" t="str">
        <f>IFERROR(IF(VLOOKUP(B2521,'Job Openings'!$B$5:$I$1005,5,FALSE)=0,"",VLOOKUP(B2521,'Job Openings'!$B$5:$I$1005,5,FALSE)),"")</f>
        <v/>
      </c>
      <c r="F2521" s="53"/>
      <c r="G2521" s="53"/>
      <c r="H2521" s="54"/>
      <c r="I2521" s="53"/>
      <c r="J2521" s="53"/>
      <c r="K2521" s="53"/>
      <c r="L2521" s="53"/>
      <c r="M2521" s="53"/>
      <c r="N2521" s="144"/>
      <c r="O2521" s="141"/>
      <c r="P2521" s="53"/>
      <c r="Q2521" s="53"/>
      <c r="R2521" s="53"/>
      <c r="S2521" s="89"/>
    </row>
    <row r="2522" spans="2:19" ht="15" customHeight="1" x14ac:dyDescent="0.2">
      <c r="B2522" s="143"/>
      <c r="C2522" s="100" t="str">
        <f>IFERROR(IF(VLOOKUP(B2522,'Job Openings'!$B$5:$I$1005,2,FALSE)=0,"",VLOOKUP(B2522,'Job Openings'!$B$5:$I$1005,2,FALSE)),"")</f>
        <v/>
      </c>
      <c r="D2522" s="100" t="str">
        <f>IFERROR(IF(VLOOKUP(B2522,'Job Openings'!$B$5:$I$1005,3,FALSE)=0,"",VLOOKUP(B2522,'Job Openings'!$B$5:$I$1005,3,FALSE)),"")</f>
        <v/>
      </c>
      <c r="E2522" s="100" t="str">
        <f>IFERROR(IF(VLOOKUP(B2522,'Job Openings'!$B$5:$I$1005,5,FALSE)=0,"",VLOOKUP(B2522,'Job Openings'!$B$5:$I$1005,5,FALSE)),"")</f>
        <v/>
      </c>
      <c r="F2522" s="53"/>
      <c r="G2522" s="53"/>
      <c r="H2522" s="54"/>
      <c r="I2522" s="53"/>
      <c r="J2522" s="53"/>
      <c r="K2522" s="53"/>
      <c r="L2522" s="53"/>
      <c r="M2522" s="53"/>
      <c r="N2522" s="144"/>
      <c r="O2522" s="141"/>
      <c r="P2522" s="53"/>
      <c r="Q2522" s="53"/>
      <c r="R2522" s="53"/>
      <c r="S2522" s="89"/>
    </row>
    <row r="2523" spans="2:19" ht="15" customHeight="1" x14ac:dyDescent="0.2">
      <c r="B2523" s="143"/>
      <c r="C2523" s="100" t="str">
        <f>IFERROR(IF(VLOOKUP(B2523,'Job Openings'!$B$5:$I$1005,2,FALSE)=0,"",VLOOKUP(B2523,'Job Openings'!$B$5:$I$1005,2,FALSE)),"")</f>
        <v/>
      </c>
      <c r="D2523" s="100" t="str">
        <f>IFERROR(IF(VLOOKUP(B2523,'Job Openings'!$B$5:$I$1005,3,FALSE)=0,"",VLOOKUP(B2523,'Job Openings'!$B$5:$I$1005,3,FALSE)),"")</f>
        <v/>
      </c>
      <c r="E2523" s="100" t="str">
        <f>IFERROR(IF(VLOOKUP(B2523,'Job Openings'!$B$5:$I$1005,5,FALSE)=0,"",VLOOKUP(B2523,'Job Openings'!$B$5:$I$1005,5,FALSE)),"")</f>
        <v/>
      </c>
      <c r="F2523" s="53"/>
      <c r="G2523" s="53"/>
      <c r="H2523" s="54"/>
      <c r="I2523" s="53"/>
      <c r="J2523" s="53"/>
      <c r="K2523" s="53"/>
      <c r="L2523" s="53"/>
      <c r="M2523" s="53"/>
      <c r="N2523" s="144"/>
      <c r="O2523" s="141"/>
      <c r="P2523" s="53"/>
      <c r="Q2523" s="53"/>
      <c r="R2523" s="53"/>
      <c r="S2523" s="89"/>
    </row>
    <row r="2524" spans="2:19" ht="15" customHeight="1" x14ac:dyDescent="0.2">
      <c r="B2524" s="143"/>
      <c r="C2524" s="100" t="str">
        <f>IFERROR(IF(VLOOKUP(B2524,'Job Openings'!$B$5:$I$1005,2,FALSE)=0,"",VLOOKUP(B2524,'Job Openings'!$B$5:$I$1005,2,FALSE)),"")</f>
        <v/>
      </c>
      <c r="D2524" s="100" t="str">
        <f>IFERROR(IF(VLOOKUP(B2524,'Job Openings'!$B$5:$I$1005,3,FALSE)=0,"",VLOOKUP(B2524,'Job Openings'!$B$5:$I$1005,3,FALSE)),"")</f>
        <v/>
      </c>
      <c r="E2524" s="100" t="str">
        <f>IFERROR(IF(VLOOKUP(B2524,'Job Openings'!$B$5:$I$1005,5,FALSE)=0,"",VLOOKUP(B2524,'Job Openings'!$B$5:$I$1005,5,FALSE)),"")</f>
        <v/>
      </c>
      <c r="F2524" s="53"/>
      <c r="G2524" s="53"/>
      <c r="H2524" s="54"/>
      <c r="I2524" s="53"/>
      <c r="J2524" s="53"/>
      <c r="K2524" s="53"/>
      <c r="L2524" s="53"/>
      <c r="M2524" s="53"/>
      <c r="N2524" s="144"/>
      <c r="O2524" s="141"/>
      <c r="P2524" s="53"/>
      <c r="Q2524" s="53"/>
      <c r="R2524" s="53"/>
      <c r="S2524" s="89"/>
    </row>
    <row r="2525" spans="2:19" ht="15" customHeight="1" x14ac:dyDescent="0.2">
      <c r="B2525" s="143"/>
      <c r="C2525" s="100" t="str">
        <f>IFERROR(IF(VLOOKUP(B2525,'Job Openings'!$B$5:$I$1005,2,FALSE)=0,"",VLOOKUP(B2525,'Job Openings'!$B$5:$I$1005,2,FALSE)),"")</f>
        <v/>
      </c>
      <c r="D2525" s="100" t="str">
        <f>IFERROR(IF(VLOOKUP(B2525,'Job Openings'!$B$5:$I$1005,3,FALSE)=0,"",VLOOKUP(B2525,'Job Openings'!$B$5:$I$1005,3,FALSE)),"")</f>
        <v/>
      </c>
      <c r="E2525" s="100" t="str">
        <f>IFERROR(IF(VLOOKUP(B2525,'Job Openings'!$B$5:$I$1005,5,FALSE)=0,"",VLOOKUP(B2525,'Job Openings'!$B$5:$I$1005,5,FALSE)),"")</f>
        <v/>
      </c>
      <c r="F2525" s="53"/>
      <c r="G2525" s="53"/>
      <c r="H2525" s="54"/>
      <c r="I2525" s="53"/>
      <c r="J2525" s="53"/>
      <c r="K2525" s="53"/>
      <c r="L2525" s="53"/>
      <c r="M2525" s="53"/>
      <c r="N2525" s="144"/>
      <c r="O2525" s="141"/>
      <c r="P2525" s="53"/>
      <c r="Q2525" s="53"/>
      <c r="R2525" s="53"/>
      <c r="S2525" s="89"/>
    </row>
    <row r="2526" spans="2:19" ht="15" customHeight="1" x14ac:dyDescent="0.2">
      <c r="B2526" s="143"/>
      <c r="C2526" s="100" t="str">
        <f>IFERROR(IF(VLOOKUP(B2526,'Job Openings'!$B$5:$I$1005,2,FALSE)=0,"",VLOOKUP(B2526,'Job Openings'!$B$5:$I$1005,2,FALSE)),"")</f>
        <v/>
      </c>
      <c r="D2526" s="100" t="str">
        <f>IFERROR(IF(VLOOKUP(B2526,'Job Openings'!$B$5:$I$1005,3,FALSE)=0,"",VLOOKUP(B2526,'Job Openings'!$B$5:$I$1005,3,FALSE)),"")</f>
        <v/>
      </c>
      <c r="E2526" s="100" t="str">
        <f>IFERROR(IF(VLOOKUP(B2526,'Job Openings'!$B$5:$I$1005,5,FALSE)=0,"",VLOOKUP(B2526,'Job Openings'!$B$5:$I$1005,5,FALSE)),"")</f>
        <v/>
      </c>
      <c r="F2526" s="53"/>
      <c r="G2526" s="53"/>
      <c r="H2526" s="54"/>
      <c r="I2526" s="53"/>
      <c r="J2526" s="53"/>
      <c r="K2526" s="53"/>
      <c r="L2526" s="53"/>
      <c r="M2526" s="53"/>
      <c r="N2526" s="144"/>
      <c r="O2526" s="141"/>
      <c r="P2526" s="53"/>
      <c r="Q2526" s="53"/>
      <c r="R2526" s="53"/>
      <c r="S2526" s="89"/>
    </row>
    <row r="2527" spans="2:19" ht="15" customHeight="1" x14ac:dyDescent="0.2">
      <c r="B2527" s="143"/>
      <c r="C2527" s="100" t="str">
        <f>IFERROR(IF(VLOOKUP(B2527,'Job Openings'!$B$5:$I$1005,2,FALSE)=0,"",VLOOKUP(B2527,'Job Openings'!$B$5:$I$1005,2,FALSE)),"")</f>
        <v/>
      </c>
      <c r="D2527" s="100" t="str">
        <f>IFERROR(IF(VLOOKUP(B2527,'Job Openings'!$B$5:$I$1005,3,FALSE)=0,"",VLOOKUP(B2527,'Job Openings'!$B$5:$I$1005,3,FALSE)),"")</f>
        <v/>
      </c>
      <c r="E2527" s="100" t="str">
        <f>IFERROR(IF(VLOOKUP(B2527,'Job Openings'!$B$5:$I$1005,5,FALSE)=0,"",VLOOKUP(B2527,'Job Openings'!$B$5:$I$1005,5,FALSE)),"")</f>
        <v/>
      </c>
      <c r="F2527" s="53"/>
      <c r="G2527" s="53"/>
      <c r="H2527" s="54"/>
      <c r="I2527" s="53"/>
      <c r="J2527" s="53"/>
      <c r="K2527" s="53"/>
      <c r="L2527" s="53"/>
      <c r="M2527" s="53"/>
      <c r="N2527" s="144"/>
      <c r="O2527" s="141"/>
      <c r="P2527" s="53"/>
      <c r="Q2527" s="53"/>
      <c r="R2527" s="53"/>
      <c r="S2527" s="89"/>
    </row>
    <row r="2528" spans="2:19" ht="15" customHeight="1" x14ac:dyDescent="0.2">
      <c r="B2528" s="143"/>
      <c r="C2528" s="100" t="str">
        <f>IFERROR(IF(VLOOKUP(B2528,'Job Openings'!$B$5:$I$1005,2,FALSE)=0,"",VLOOKUP(B2528,'Job Openings'!$B$5:$I$1005,2,FALSE)),"")</f>
        <v/>
      </c>
      <c r="D2528" s="100" t="str">
        <f>IFERROR(IF(VLOOKUP(B2528,'Job Openings'!$B$5:$I$1005,3,FALSE)=0,"",VLOOKUP(B2528,'Job Openings'!$B$5:$I$1005,3,FALSE)),"")</f>
        <v/>
      </c>
      <c r="E2528" s="100" t="str">
        <f>IFERROR(IF(VLOOKUP(B2528,'Job Openings'!$B$5:$I$1005,5,FALSE)=0,"",VLOOKUP(B2528,'Job Openings'!$B$5:$I$1005,5,FALSE)),"")</f>
        <v/>
      </c>
      <c r="F2528" s="53"/>
      <c r="G2528" s="53"/>
      <c r="H2528" s="54"/>
      <c r="I2528" s="53"/>
      <c r="J2528" s="53"/>
      <c r="K2528" s="53"/>
      <c r="L2528" s="53"/>
      <c r="M2528" s="53"/>
      <c r="N2528" s="144"/>
      <c r="O2528" s="141"/>
      <c r="P2528" s="53"/>
      <c r="Q2528" s="53"/>
      <c r="R2528" s="53"/>
      <c r="S2528" s="89"/>
    </row>
    <row r="2529" spans="2:19" ht="15" customHeight="1" x14ac:dyDescent="0.2">
      <c r="B2529" s="143"/>
      <c r="C2529" s="100" t="str">
        <f>IFERROR(IF(VLOOKUP(B2529,'Job Openings'!$B$5:$I$1005,2,FALSE)=0,"",VLOOKUP(B2529,'Job Openings'!$B$5:$I$1005,2,FALSE)),"")</f>
        <v/>
      </c>
      <c r="D2529" s="100" t="str">
        <f>IFERROR(IF(VLOOKUP(B2529,'Job Openings'!$B$5:$I$1005,3,FALSE)=0,"",VLOOKUP(B2529,'Job Openings'!$B$5:$I$1005,3,FALSE)),"")</f>
        <v/>
      </c>
      <c r="E2529" s="100" t="str">
        <f>IFERROR(IF(VLOOKUP(B2529,'Job Openings'!$B$5:$I$1005,5,FALSE)=0,"",VLOOKUP(B2529,'Job Openings'!$B$5:$I$1005,5,FALSE)),"")</f>
        <v/>
      </c>
      <c r="F2529" s="53"/>
      <c r="G2529" s="53"/>
      <c r="H2529" s="54"/>
      <c r="I2529" s="53"/>
      <c r="J2529" s="53"/>
      <c r="K2529" s="53"/>
      <c r="L2529" s="53"/>
      <c r="M2529" s="53"/>
      <c r="N2529" s="144"/>
      <c r="O2529" s="141"/>
      <c r="P2529" s="53"/>
      <c r="Q2529" s="53"/>
      <c r="R2529" s="53"/>
      <c r="S2529" s="89"/>
    </row>
    <row r="2530" spans="2:19" ht="15" customHeight="1" x14ac:dyDescent="0.2">
      <c r="B2530" s="143"/>
      <c r="C2530" s="100" t="str">
        <f>IFERROR(IF(VLOOKUP(B2530,'Job Openings'!$B$5:$I$1005,2,FALSE)=0,"",VLOOKUP(B2530,'Job Openings'!$B$5:$I$1005,2,FALSE)),"")</f>
        <v/>
      </c>
      <c r="D2530" s="100" t="str">
        <f>IFERROR(IF(VLOOKUP(B2530,'Job Openings'!$B$5:$I$1005,3,FALSE)=0,"",VLOOKUP(B2530,'Job Openings'!$B$5:$I$1005,3,FALSE)),"")</f>
        <v/>
      </c>
      <c r="E2530" s="100" t="str">
        <f>IFERROR(IF(VLOOKUP(B2530,'Job Openings'!$B$5:$I$1005,5,FALSE)=0,"",VLOOKUP(B2530,'Job Openings'!$B$5:$I$1005,5,FALSE)),"")</f>
        <v/>
      </c>
      <c r="F2530" s="53"/>
      <c r="G2530" s="53"/>
      <c r="H2530" s="54"/>
      <c r="I2530" s="53"/>
      <c r="J2530" s="53"/>
      <c r="K2530" s="53"/>
      <c r="L2530" s="53"/>
      <c r="M2530" s="53"/>
      <c r="N2530" s="144"/>
      <c r="O2530" s="141"/>
      <c r="P2530" s="53"/>
      <c r="Q2530" s="53"/>
      <c r="R2530" s="53"/>
      <c r="S2530" s="89"/>
    </row>
    <row r="2531" spans="2:19" ht="15" customHeight="1" x14ac:dyDescent="0.2">
      <c r="B2531" s="143"/>
      <c r="C2531" s="100" t="str">
        <f>IFERROR(IF(VLOOKUP(B2531,'Job Openings'!$B$5:$I$1005,2,FALSE)=0,"",VLOOKUP(B2531,'Job Openings'!$B$5:$I$1005,2,FALSE)),"")</f>
        <v/>
      </c>
      <c r="D2531" s="100" t="str">
        <f>IFERROR(IF(VLOOKUP(B2531,'Job Openings'!$B$5:$I$1005,3,FALSE)=0,"",VLOOKUP(B2531,'Job Openings'!$B$5:$I$1005,3,FALSE)),"")</f>
        <v/>
      </c>
      <c r="E2531" s="100" t="str">
        <f>IFERROR(IF(VLOOKUP(B2531,'Job Openings'!$B$5:$I$1005,5,FALSE)=0,"",VLOOKUP(B2531,'Job Openings'!$B$5:$I$1005,5,FALSE)),"")</f>
        <v/>
      </c>
      <c r="F2531" s="53"/>
      <c r="G2531" s="53"/>
      <c r="H2531" s="54"/>
      <c r="I2531" s="53"/>
      <c r="J2531" s="53"/>
      <c r="K2531" s="53"/>
      <c r="L2531" s="53"/>
      <c r="M2531" s="53"/>
      <c r="N2531" s="144"/>
      <c r="O2531" s="141"/>
      <c r="P2531" s="53"/>
      <c r="Q2531" s="53"/>
      <c r="R2531" s="53"/>
      <c r="S2531" s="89"/>
    </row>
    <row r="2532" spans="2:19" ht="15" customHeight="1" x14ac:dyDescent="0.2">
      <c r="B2532" s="143"/>
      <c r="C2532" s="100" t="str">
        <f>IFERROR(IF(VLOOKUP(B2532,'Job Openings'!$B$5:$I$1005,2,FALSE)=0,"",VLOOKUP(B2532,'Job Openings'!$B$5:$I$1005,2,FALSE)),"")</f>
        <v/>
      </c>
      <c r="D2532" s="100" t="str">
        <f>IFERROR(IF(VLOOKUP(B2532,'Job Openings'!$B$5:$I$1005,3,FALSE)=0,"",VLOOKUP(B2532,'Job Openings'!$B$5:$I$1005,3,FALSE)),"")</f>
        <v/>
      </c>
      <c r="E2532" s="100" t="str">
        <f>IFERROR(IF(VLOOKUP(B2532,'Job Openings'!$B$5:$I$1005,5,FALSE)=0,"",VLOOKUP(B2532,'Job Openings'!$B$5:$I$1005,5,FALSE)),"")</f>
        <v/>
      </c>
      <c r="F2532" s="53"/>
      <c r="G2532" s="53"/>
      <c r="H2532" s="54"/>
      <c r="I2532" s="53"/>
      <c r="J2532" s="53"/>
      <c r="K2532" s="53"/>
      <c r="L2532" s="53"/>
      <c r="M2532" s="53"/>
      <c r="N2532" s="144"/>
      <c r="O2532" s="141"/>
      <c r="P2532" s="53"/>
      <c r="Q2532" s="53"/>
      <c r="R2532" s="53"/>
      <c r="S2532" s="89"/>
    </row>
    <row r="2533" spans="2:19" ht="15" customHeight="1" x14ac:dyDescent="0.2">
      <c r="B2533" s="143"/>
      <c r="C2533" s="100" t="str">
        <f>IFERROR(IF(VLOOKUP(B2533,'Job Openings'!$B$5:$I$1005,2,FALSE)=0,"",VLOOKUP(B2533,'Job Openings'!$B$5:$I$1005,2,FALSE)),"")</f>
        <v/>
      </c>
      <c r="D2533" s="100" t="str">
        <f>IFERROR(IF(VLOOKUP(B2533,'Job Openings'!$B$5:$I$1005,3,FALSE)=0,"",VLOOKUP(B2533,'Job Openings'!$B$5:$I$1005,3,FALSE)),"")</f>
        <v/>
      </c>
      <c r="E2533" s="100" t="str">
        <f>IFERROR(IF(VLOOKUP(B2533,'Job Openings'!$B$5:$I$1005,5,FALSE)=0,"",VLOOKUP(B2533,'Job Openings'!$B$5:$I$1005,5,FALSE)),"")</f>
        <v/>
      </c>
      <c r="F2533" s="53"/>
      <c r="G2533" s="53"/>
      <c r="H2533" s="54"/>
      <c r="I2533" s="53"/>
      <c r="J2533" s="53"/>
      <c r="K2533" s="53"/>
      <c r="L2533" s="53"/>
      <c r="M2533" s="53"/>
      <c r="N2533" s="144"/>
      <c r="O2533" s="141"/>
      <c r="P2533" s="53"/>
      <c r="Q2533" s="53"/>
      <c r="R2533" s="53"/>
      <c r="S2533" s="89"/>
    </row>
    <row r="2534" spans="2:19" ht="15" customHeight="1" x14ac:dyDescent="0.2">
      <c r="B2534" s="143"/>
      <c r="C2534" s="100" t="str">
        <f>IFERROR(IF(VLOOKUP(B2534,'Job Openings'!$B$5:$I$1005,2,FALSE)=0,"",VLOOKUP(B2534,'Job Openings'!$B$5:$I$1005,2,FALSE)),"")</f>
        <v/>
      </c>
      <c r="D2534" s="100" t="str">
        <f>IFERROR(IF(VLOOKUP(B2534,'Job Openings'!$B$5:$I$1005,3,FALSE)=0,"",VLOOKUP(B2534,'Job Openings'!$B$5:$I$1005,3,FALSE)),"")</f>
        <v/>
      </c>
      <c r="E2534" s="100" t="str">
        <f>IFERROR(IF(VLOOKUP(B2534,'Job Openings'!$B$5:$I$1005,5,FALSE)=0,"",VLOOKUP(B2534,'Job Openings'!$B$5:$I$1005,5,FALSE)),"")</f>
        <v/>
      </c>
      <c r="F2534" s="53"/>
      <c r="G2534" s="53"/>
      <c r="H2534" s="54"/>
      <c r="I2534" s="53"/>
      <c r="J2534" s="53"/>
      <c r="K2534" s="53"/>
      <c r="L2534" s="53"/>
      <c r="M2534" s="53"/>
      <c r="N2534" s="144"/>
      <c r="O2534" s="141"/>
      <c r="P2534" s="53"/>
      <c r="Q2534" s="53"/>
      <c r="R2534" s="53"/>
      <c r="S2534" s="89"/>
    </row>
    <row r="2535" spans="2:19" ht="15" customHeight="1" x14ac:dyDescent="0.2">
      <c r="B2535" s="143"/>
      <c r="C2535" s="100" t="str">
        <f>IFERROR(IF(VLOOKUP(B2535,'Job Openings'!$B$5:$I$1005,2,FALSE)=0,"",VLOOKUP(B2535,'Job Openings'!$B$5:$I$1005,2,FALSE)),"")</f>
        <v/>
      </c>
      <c r="D2535" s="100" t="str">
        <f>IFERROR(IF(VLOOKUP(B2535,'Job Openings'!$B$5:$I$1005,3,FALSE)=0,"",VLOOKUP(B2535,'Job Openings'!$B$5:$I$1005,3,FALSE)),"")</f>
        <v/>
      </c>
      <c r="E2535" s="100" t="str">
        <f>IFERROR(IF(VLOOKUP(B2535,'Job Openings'!$B$5:$I$1005,5,FALSE)=0,"",VLOOKUP(B2535,'Job Openings'!$B$5:$I$1005,5,FALSE)),"")</f>
        <v/>
      </c>
      <c r="F2535" s="53"/>
      <c r="G2535" s="53"/>
      <c r="H2535" s="54"/>
      <c r="I2535" s="53"/>
      <c r="J2535" s="53"/>
      <c r="K2535" s="53"/>
      <c r="L2535" s="53"/>
      <c r="M2535" s="53"/>
      <c r="N2535" s="144"/>
      <c r="O2535" s="141"/>
      <c r="P2535" s="53"/>
      <c r="Q2535" s="53"/>
      <c r="R2535" s="53"/>
      <c r="S2535" s="89"/>
    </row>
    <row r="2536" spans="2:19" ht="15" customHeight="1" x14ac:dyDescent="0.2">
      <c r="B2536" s="143"/>
      <c r="C2536" s="100" t="str">
        <f>IFERROR(IF(VLOOKUP(B2536,'Job Openings'!$B$5:$I$1005,2,FALSE)=0,"",VLOOKUP(B2536,'Job Openings'!$B$5:$I$1005,2,FALSE)),"")</f>
        <v/>
      </c>
      <c r="D2536" s="100" t="str">
        <f>IFERROR(IF(VLOOKUP(B2536,'Job Openings'!$B$5:$I$1005,3,FALSE)=0,"",VLOOKUP(B2536,'Job Openings'!$B$5:$I$1005,3,FALSE)),"")</f>
        <v/>
      </c>
      <c r="E2536" s="100" t="str">
        <f>IFERROR(IF(VLOOKUP(B2536,'Job Openings'!$B$5:$I$1005,5,FALSE)=0,"",VLOOKUP(B2536,'Job Openings'!$B$5:$I$1005,5,FALSE)),"")</f>
        <v/>
      </c>
      <c r="F2536" s="53"/>
      <c r="G2536" s="53"/>
      <c r="H2536" s="54"/>
      <c r="I2536" s="53"/>
      <c r="J2536" s="53"/>
      <c r="K2536" s="53"/>
      <c r="L2536" s="53"/>
      <c r="M2536" s="53"/>
      <c r="N2536" s="144"/>
      <c r="O2536" s="141"/>
      <c r="P2536" s="53"/>
      <c r="Q2536" s="53"/>
      <c r="R2536" s="53"/>
      <c r="S2536" s="89"/>
    </row>
    <row r="2537" spans="2:19" ht="15" customHeight="1" x14ac:dyDescent="0.2">
      <c r="B2537" s="143"/>
      <c r="C2537" s="100" t="str">
        <f>IFERROR(IF(VLOOKUP(B2537,'Job Openings'!$B$5:$I$1005,2,FALSE)=0,"",VLOOKUP(B2537,'Job Openings'!$B$5:$I$1005,2,FALSE)),"")</f>
        <v/>
      </c>
      <c r="D2537" s="100" t="str">
        <f>IFERROR(IF(VLOOKUP(B2537,'Job Openings'!$B$5:$I$1005,3,FALSE)=0,"",VLOOKUP(B2537,'Job Openings'!$B$5:$I$1005,3,FALSE)),"")</f>
        <v/>
      </c>
      <c r="E2537" s="100" t="str">
        <f>IFERROR(IF(VLOOKUP(B2537,'Job Openings'!$B$5:$I$1005,5,FALSE)=0,"",VLOOKUP(B2537,'Job Openings'!$B$5:$I$1005,5,FALSE)),"")</f>
        <v/>
      </c>
      <c r="F2537" s="53"/>
      <c r="G2537" s="53"/>
      <c r="H2537" s="54"/>
      <c r="I2537" s="53"/>
      <c r="J2537" s="53"/>
      <c r="K2537" s="53"/>
      <c r="L2537" s="53"/>
      <c r="M2537" s="53"/>
      <c r="N2537" s="144"/>
      <c r="O2537" s="141"/>
      <c r="P2537" s="53"/>
      <c r="Q2537" s="53"/>
      <c r="R2537" s="53"/>
      <c r="S2537" s="89"/>
    </row>
    <row r="2538" spans="2:19" ht="15" customHeight="1" x14ac:dyDescent="0.2">
      <c r="B2538" s="143"/>
      <c r="C2538" s="100" t="str">
        <f>IFERROR(IF(VLOOKUP(B2538,'Job Openings'!$B$5:$I$1005,2,FALSE)=0,"",VLOOKUP(B2538,'Job Openings'!$B$5:$I$1005,2,FALSE)),"")</f>
        <v/>
      </c>
      <c r="D2538" s="100" t="str">
        <f>IFERROR(IF(VLOOKUP(B2538,'Job Openings'!$B$5:$I$1005,3,FALSE)=0,"",VLOOKUP(B2538,'Job Openings'!$B$5:$I$1005,3,FALSE)),"")</f>
        <v/>
      </c>
      <c r="E2538" s="100" t="str">
        <f>IFERROR(IF(VLOOKUP(B2538,'Job Openings'!$B$5:$I$1005,5,FALSE)=0,"",VLOOKUP(B2538,'Job Openings'!$B$5:$I$1005,5,FALSE)),"")</f>
        <v/>
      </c>
      <c r="F2538" s="53"/>
      <c r="G2538" s="53"/>
      <c r="H2538" s="54"/>
      <c r="I2538" s="53"/>
      <c r="J2538" s="53"/>
      <c r="K2538" s="53"/>
      <c r="L2538" s="53"/>
      <c r="M2538" s="53"/>
      <c r="N2538" s="144"/>
      <c r="O2538" s="141"/>
      <c r="P2538" s="53"/>
      <c r="Q2538" s="53"/>
      <c r="R2538" s="53"/>
      <c r="S2538" s="89"/>
    </row>
    <row r="2539" spans="2:19" ht="15" customHeight="1" x14ac:dyDescent="0.2">
      <c r="B2539" s="143"/>
      <c r="C2539" s="100" t="str">
        <f>IFERROR(IF(VLOOKUP(B2539,'Job Openings'!$B$5:$I$1005,2,FALSE)=0,"",VLOOKUP(B2539,'Job Openings'!$B$5:$I$1005,2,FALSE)),"")</f>
        <v/>
      </c>
      <c r="D2539" s="100" t="str">
        <f>IFERROR(IF(VLOOKUP(B2539,'Job Openings'!$B$5:$I$1005,3,FALSE)=0,"",VLOOKUP(B2539,'Job Openings'!$B$5:$I$1005,3,FALSE)),"")</f>
        <v/>
      </c>
      <c r="E2539" s="100" t="str">
        <f>IFERROR(IF(VLOOKUP(B2539,'Job Openings'!$B$5:$I$1005,5,FALSE)=0,"",VLOOKUP(B2539,'Job Openings'!$B$5:$I$1005,5,FALSE)),"")</f>
        <v/>
      </c>
      <c r="F2539" s="53"/>
      <c r="G2539" s="53"/>
      <c r="H2539" s="54"/>
      <c r="I2539" s="53"/>
      <c r="J2539" s="53"/>
      <c r="K2539" s="53"/>
      <c r="L2539" s="53"/>
      <c r="M2539" s="53"/>
      <c r="N2539" s="144"/>
      <c r="O2539" s="141"/>
      <c r="P2539" s="53"/>
      <c r="Q2539" s="53"/>
      <c r="R2539" s="53"/>
      <c r="S2539" s="89"/>
    </row>
    <row r="2540" spans="2:19" ht="15" customHeight="1" x14ac:dyDescent="0.2">
      <c r="B2540" s="143"/>
      <c r="C2540" s="100" t="str">
        <f>IFERROR(IF(VLOOKUP(B2540,'Job Openings'!$B$5:$I$1005,2,FALSE)=0,"",VLOOKUP(B2540,'Job Openings'!$B$5:$I$1005,2,FALSE)),"")</f>
        <v/>
      </c>
      <c r="D2540" s="100" t="str">
        <f>IFERROR(IF(VLOOKUP(B2540,'Job Openings'!$B$5:$I$1005,3,FALSE)=0,"",VLOOKUP(B2540,'Job Openings'!$B$5:$I$1005,3,FALSE)),"")</f>
        <v/>
      </c>
      <c r="E2540" s="100" t="str">
        <f>IFERROR(IF(VLOOKUP(B2540,'Job Openings'!$B$5:$I$1005,5,FALSE)=0,"",VLOOKUP(B2540,'Job Openings'!$B$5:$I$1005,5,FALSE)),"")</f>
        <v/>
      </c>
      <c r="F2540" s="53"/>
      <c r="G2540" s="53"/>
      <c r="H2540" s="54"/>
      <c r="I2540" s="53"/>
      <c r="J2540" s="53"/>
      <c r="K2540" s="53"/>
      <c r="L2540" s="53"/>
      <c r="M2540" s="53"/>
      <c r="N2540" s="144"/>
      <c r="O2540" s="141"/>
      <c r="P2540" s="53"/>
      <c r="Q2540" s="53"/>
      <c r="R2540" s="53"/>
      <c r="S2540" s="89"/>
    </row>
    <row r="2541" spans="2:19" ht="15" customHeight="1" x14ac:dyDescent="0.2">
      <c r="B2541" s="143"/>
      <c r="C2541" s="100" t="str">
        <f>IFERROR(IF(VLOOKUP(B2541,'Job Openings'!$B$5:$I$1005,2,FALSE)=0,"",VLOOKUP(B2541,'Job Openings'!$B$5:$I$1005,2,FALSE)),"")</f>
        <v/>
      </c>
      <c r="D2541" s="100" t="str">
        <f>IFERROR(IF(VLOOKUP(B2541,'Job Openings'!$B$5:$I$1005,3,FALSE)=0,"",VLOOKUP(B2541,'Job Openings'!$B$5:$I$1005,3,FALSE)),"")</f>
        <v/>
      </c>
      <c r="E2541" s="100" t="str">
        <f>IFERROR(IF(VLOOKUP(B2541,'Job Openings'!$B$5:$I$1005,5,FALSE)=0,"",VLOOKUP(B2541,'Job Openings'!$B$5:$I$1005,5,FALSE)),"")</f>
        <v/>
      </c>
      <c r="F2541" s="53"/>
      <c r="G2541" s="53"/>
      <c r="H2541" s="54"/>
      <c r="I2541" s="53"/>
      <c r="J2541" s="53"/>
      <c r="K2541" s="53"/>
      <c r="L2541" s="53"/>
      <c r="M2541" s="53"/>
      <c r="N2541" s="144"/>
      <c r="O2541" s="141"/>
      <c r="P2541" s="53"/>
      <c r="Q2541" s="53"/>
      <c r="R2541" s="53"/>
      <c r="S2541" s="89"/>
    </row>
    <row r="2542" spans="2:19" ht="15" customHeight="1" x14ac:dyDescent="0.2">
      <c r="B2542" s="143"/>
      <c r="C2542" s="100" t="str">
        <f>IFERROR(IF(VLOOKUP(B2542,'Job Openings'!$B$5:$I$1005,2,FALSE)=0,"",VLOOKUP(B2542,'Job Openings'!$B$5:$I$1005,2,FALSE)),"")</f>
        <v/>
      </c>
      <c r="D2542" s="100" t="str">
        <f>IFERROR(IF(VLOOKUP(B2542,'Job Openings'!$B$5:$I$1005,3,FALSE)=0,"",VLOOKUP(B2542,'Job Openings'!$B$5:$I$1005,3,FALSE)),"")</f>
        <v/>
      </c>
      <c r="E2542" s="100" t="str">
        <f>IFERROR(IF(VLOOKUP(B2542,'Job Openings'!$B$5:$I$1005,5,FALSE)=0,"",VLOOKUP(B2542,'Job Openings'!$B$5:$I$1005,5,FALSE)),"")</f>
        <v/>
      </c>
      <c r="F2542" s="53"/>
      <c r="G2542" s="53"/>
      <c r="H2542" s="54"/>
      <c r="I2542" s="53"/>
      <c r="J2542" s="53"/>
      <c r="K2542" s="53"/>
      <c r="L2542" s="53"/>
      <c r="M2542" s="53"/>
      <c r="N2542" s="144"/>
      <c r="O2542" s="141"/>
      <c r="P2542" s="53"/>
      <c r="Q2542" s="53"/>
      <c r="R2542" s="53"/>
      <c r="S2542" s="89"/>
    </row>
    <row r="2543" spans="2:19" ht="15" customHeight="1" x14ac:dyDescent="0.2">
      <c r="B2543" s="143"/>
      <c r="C2543" s="100" t="str">
        <f>IFERROR(IF(VLOOKUP(B2543,'Job Openings'!$B$5:$I$1005,2,FALSE)=0,"",VLOOKUP(B2543,'Job Openings'!$B$5:$I$1005,2,FALSE)),"")</f>
        <v/>
      </c>
      <c r="D2543" s="100" t="str">
        <f>IFERROR(IF(VLOOKUP(B2543,'Job Openings'!$B$5:$I$1005,3,FALSE)=0,"",VLOOKUP(B2543,'Job Openings'!$B$5:$I$1005,3,FALSE)),"")</f>
        <v/>
      </c>
      <c r="E2543" s="100" t="str">
        <f>IFERROR(IF(VLOOKUP(B2543,'Job Openings'!$B$5:$I$1005,5,FALSE)=0,"",VLOOKUP(B2543,'Job Openings'!$B$5:$I$1005,5,FALSE)),"")</f>
        <v/>
      </c>
      <c r="F2543" s="53"/>
      <c r="G2543" s="53"/>
      <c r="H2543" s="54"/>
      <c r="I2543" s="53"/>
      <c r="J2543" s="53"/>
      <c r="K2543" s="53"/>
      <c r="L2543" s="53"/>
      <c r="M2543" s="53"/>
      <c r="N2543" s="144"/>
      <c r="O2543" s="141"/>
      <c r="P2543" s="53"/>
      <c r="Q2543" s="53"/>
      <c r="R2543" s="53"/>
      <c r="S2543" s="89"/>
    </row>
    <row r="2544" spans="2:19" ht="15" customHeight="1" x14ac:dyDescent="0.2">
      <c r="B2544" s="143"/>
      <c r="C2544" s="100" t="str">
        <f>IFERROR(IF(VLOOKUP(B2544,'Job Openings'!$B$5:$I$1005,2,FALSE)=0,"",VLOOKUP(B2544,'Job Openings'!$B$5:$I$1005,2,FALSE)),"")</f>
        <v/>
      </c>
      <c r="D2544" s="100" t="str">
        <f>IFERROR(IF(VLOOKUP(B2544,'Job Openings'!$B$5:$I$1005,3,FALSE)=0,"",VLOOKUP(B2544,'Job Openings'!$B$5:$I$1005,3,FALSE)),"")</f>
        <v/>
      </c>
      <c r="E2544" s="100" t="str">
        <f>IFERROR(IF(VLOOKUP(B2544,'Job Openings'!$B$5:$I$1005,5,FALSE)=0,"",VLOOKUP(B2544,'Job Openings'!$B$5:$I$1005,5,FALSE)),"")</f>
        <v/>
      </c>
      <c r="F2544" s="53"/>
      <c r="G2544" s="53"/>
      <c r="H2544" s="54"/>
      <c r="I2544" s="53"/>
      <c r="J2544" s="53"/>
      <c r="K2544" s="53"/>
      <c r="L2544" s="53"/>
      <c r="M2544" s="53"/>
      <c r="N2544" s="144"/>
      <c r="O2544" s="141"/>
      <c r="P2544" s="53"/>
      <c r="Q2544" s="53"/>
      <c r="R2544" s="53"/>
      <c r="S2544" s="89"/>
    </row>
    <row r="2545" spans="2:19" ht="15" customHeight="1" x14ac:dyDescent="0.2">
      <c r="B2545" s="143"/>
      <c r="C2545" s="100" t="str">
        <f>IFERROR(IF(VLOOKUP(B2545,'Job Openings'!$B$5:$I$1005,2,FALSE)=0,"",VLOOKUP(B2545,'Job Openings'!$B$5:$I$1005,2,FALSE)),"")</f>
        <v/>
      </c>
      <c r="D2545" s="100" t="str">
        <f>IFERROR(IF(VLOOKUP(B2545,'Job Openings'!$B$5:$I$1005,3,FALSE)=0,"",VLOOKUP(B2545,'Job Openings'!$B$5:$I$1005,3,FALSE)),"")</f>
        <v/>
      </c>
      <c r="E2545" s="100" t="str">
        <f>IFERROR(IF(VLOOKUP(B2545,'Job Openings'!$B$5:$I$1005,5,FALSE)=0,"",VLOOKUP(B2545,'Job Openings'!$B$5:$I$1005,5,FALSE)),"")</f>
        <v/>
      </c>
      <c r="F2545" s="53"/>
      <c r="G2545" s="53"/>
      <c r="H2545" s="54"/>
      <c r="I2545" s="53"/>
      <c r="J2545" s="53"/>
      <c r="K2545" s="53"/>
      <c r="L2545" s="53"/>
      <c r="M2545" s="53"/>
      <c r="N2545" s="144"/>
      <c r="O2545" s="141"/>
      <c r="P2545" s="53"/>
      <c r="Q2545" s="53"/>
      <c r="R2545" s="53"/>
      <c r="S2545" s="89"/>
    </row>
    <row r="2546" spans="2:19" ht="15" customHeight="1" x14ac:dyDescent="0.2">
      <c r="B2546" s="143"/>
      <c r="C2546" s="100" t="str">
        <f>IFERROR(IF(VLOOKUP(B2546,'Job Openings'!$B$5:$I$1005,2,FALSE)=0,"",VLOOKUP(B2546,'Job Openings'!$B$5:$I$1005,2,FALSE)),"")</f>
        <v/>
      </c>
      <c r="D2546" s="100" t="str">
        <f>IFERROR(IF(VLOOKUP(B2546,'Job Openings'!$B$5:$I$1005,3,FALSE)=0,"",VLOOKUP(B2546,'Job Openings'!$B$5:$I$1005,3,FALSE)),"")</f>
        <v/>
      </c>
      <c r="E2546" s="100" t="str">
        <f>IFERROR(IF(VLOOKUP(B2546,'Job Openings'!$B$5:$I$1005,5,FALSE)=0,"",VLOOKUP(B2546,'Job Openings'!$B$5:$I$1005,5,FALSE)),"")</f>
        <v/>
      </c>
      <c r="F2546" s="53"/>
      <c r="G2546" s="53"/>
      <c r="H2546" s="54"/>
      <c r="I2546" s="53"/>
      <c r="J2546" s="53"/>
      <c r="K2546" s="53"/>
      <c r="L2546" s="53"/>
      <c r="M2546" s="53"/>
      <c r="N2546" s="144"/>
      <c r="O2546" s="141"/>
      <c r="P2546" s="53"/>
      <c r="Q2546" s="53"/>
      <c r="R2546" s="53"/>
      <c r="S2546" s="89"/>
    </row>
    <row r="2547" spans="2:19" ht="15" customHeight="1" x14ac:dyDescent="0.2">
      <c r="B2547" s="143"/>
      <c r="C2547" s="100" t="str">
        <f>IFERROR(IF(VLOOKUP(B2547,'Job Openings'!$B$5:$I$1005,2,FALSE)=0,"",VLOOKUP(B2547,'Job Openings'!$B$5:$I$1005,2,FALSE)),"")</f>
        <v/>
      </c>
      <c r="D2547" s="100" t="str">
        <f>IFERROR(IF(VLOOKUP(B2547,'Job Openings'!$B$5:$I$1005,3,FALSE)=0,"",VLOOKUP(B2547,'Job Openings'!$B$5:$I$1005,3,FALSE)),"")</f>
        <v/>
      </c>
      <c r="E2547" s="100" t="str">
        <f>IFERROR(IF(VLOOKUP(B2547,'Job Openings'!$B$5:$I$1005,5,FALSE)=0,"",VLOOKUP(B2547,'Job Openings'!$B$5:$I$1005,5,FALSE)),"")</f>
        <v/>
      </c>
      <c r="F2547" s="53"/>
      <c r="G2547" s="53"/>
      <c r="H2547" s="54"/>
      <c r="I2547" s="53"/>
      <c r="J2547" s="53"/>
      <c r="K2547" s="53"/>
      <c r="L2547" s="53"/>
      <c r="M2547" s="53"/>
      <c r="N2547" s="144"/>
      <c r="O2547" s="141"/>
      <c r="P2547" s="53"/>
      <c r="Q2547" s="53"/>
      <c r="R2547" s="53"/>
      <c r="S2547" s="89"/>
    </row>
    <row r="2548" spans="2:19" ht="15" customHeight="1" x14ac:dyDescent="0.2">
      <c r="B2548" s="143"/>
      <c r="C2548" s="100" t="str">
        <f>IFERROR(IF(VLOOKUP(B2548,'Job Openings'!$B$5:$I$1005,2,FALSE)=0,"",VLOOKUP(B2548,'Job Openings'!$B$5:$I$1005,2,FALSE)),"")</f>
        <v/>
      </c>
      <c r="D2548" s="100" t="str">
        <f>IFERROR(IF(VLOOKUP(B2548,'Job Openings'!$B$5:$I$1005,3,FALSE)=0,"",VLOOKUP(B2548,'Job Openings'!$B$5:$I$1005,3,FALSE)),"")</f>
        <v/>
      </c>
      <c r="E2548" s="100" t="str">
        <f>IFERROR(IF(VLOOKUP(B2548,'Job Openings'!$B$5:$I$1005,5,FALSE)=0,"",VLOOKUP(B2548,'Job Openings'!$B$5:$I$1005,5,FALSE)),"")</f>
        <v/>
      </c>
      <c r="F2548" s="53"/>
      <c r="G2548" s="53"/>
      <c r="H2548" s="54"/>
      <c r="I2548" s="53"/>
      <c r="J2548" s="53"/>
      <c r="K2548" s="53"/>
      <c r="L2548" s="53"/>
      <c r="M2548" s="53"/>
      <c r="N2548" s="144"/>
      <c r="O2548" s="141"/>
      <c r="P2548" s="53"/>
      <c r="Q2548" s="53"/>
      <c r="R2548" s="53"/>
      <c r="S2548" s="89"/>
    </row>
    <row r="2549" spans="2:19" ht="15" customHeight="1" x14ac:dyDescent="0.2">
      <c r="B2549" s="143"/>
      <c r="C2549" s="100" t="str">
        <f>IFERROR(IF(VLOOKUP(B2549,'Job Openings'!$B$5:$I$1005,2,FALSE)=0,"",VLOOKUP(B2549,'Job Openings'!$B$5:$I$1005,2,FALSE)),"")</f>
        <v/>
      </c>
      <c r="D2549" s="100" t="str">
        <f>IFERROR(IF(VLOOKUP(B2549,'Job Openings'!$B$5:$I$1005,3,FALSE)=0,"",VLOOKUP(B2549,'Job Openings'!$B$5:$I$1005,3,FALSE)),"")</f>
        <v/>
      </c>
      <c r="E2549" s="100" t="str">
        <f>IFERROR(IF(VLOOKUP(B2549,'Job Openings'!$B$5:$I$1005,5,FALSE)=0,"",VLOOKUP(B2549,'Job Openings'!$B$5:$I$1005,5,FALSE)),"")</f>
        <v/>
      </c>
      <c r="F2549" s="53"/>
      <c r="G2549" s="53"/>
      <c r="H2549" s="54"/>
      <c r="I2549" s="53"/>
      <c r="J2549" s="53"/>
      <c r="K2549" s="53"/>
      <c r="L2549" s="53"/>
      <c r="M2549" s="53"/>
      <c r="N2549" s="144"/>
      <c r="O2549" s="141"/>
      <c r="P2549" s="53"/>
      <c r="Q2549" s="53"/>
      <c r="R2549" s="53"/>
      <c r="S2549" s="89"/>
    </row>
    <row r="2550" spans="2:19" ht="15" customHeight="1" x14ac:dyDescent="0.2">
      <c r="B2550" s="143"/>
      <c r="C2550" s="100" t="str">
        <f>IFERROR(IF(VLOOKUP(B2550,'Job Openings'!$B$5:$I$1005,2,FALSE)=0,"",VLOOKUP(B2550,'Job Openings'!$B$5:$I$1005,2,FALSE)),"")</f>
        <v/>
      </c>
      <c r="D2550" s="100" t="str">
        <f>IFERROR(IF(VLOOKUP(B2550,'Job Openings'!$B$5:$I$1005,3,FALSE)=0,"",VLOOKUP(B2550,'Job Openings'!$B$5:$I$1005,3,FALSE)),"")</f>
        <v/>
      </c>
      <c r="E2550" s="100" t="str">
        <f>IFERROR(IF(VLOOKUP(B2550,'Job Openings'!$B$5:$I$1005,5,FALSE)=0,"",VLOOKUP(B2550,'Job Openings'!$B$5:$I$1005,5,FALSE)),"")</f>
        <v/>
      </c>
      <c r="F2550" s="53"/>
      <c r="G2550" s="53"/>
      <c r="H2550" s="54"/>
      <c r="I2550" s="53"/>
      <c r="J2550" s="53"/>
      <c r="K2550" s="53"/>
      <c r="L2550" s="53"/>
      <c r="M2550" s="53"/>
      <c r="N2550" s="144"/>
      <c r="O2550" s="141"/>
      <c r="P2550" s="53"/>
      <c r="Q2550" s="53"/>
      <c r="R2550" s="53"/>
      <c r="S2550" s="89"/>
    </row>
    <row r="2551" spans="2:19" ht="15" customHeight="1" x14ac:dyDescent="0.2">
      <c r="B2551" s="143"/>
      <c r="C2551" s="100" t="str">
        <f>IFERROR(IF(VLOOKUP(B2551,'Job Openings'!$B$5:$I$1005,2,FALSE)=0,"",VLOOKUP(B2551,'Job Openings'!$B$5:$I$1005,2,FALSE)),"")</f>
        <v/>
      </c>
      <c r="D2551" s="100" t="str">
        <f>IFERROR(IF(VLOOKUP(B2551,'Job Openings'!$B$5:$I$1005,3,FALSE)=0,"",VLOOKUP(B2551,'Job Openings'!$B$5:$I$1005,3,FALSE)),"")</f>
        <v/>
      </c>
      <c r="E2551" s="100" t="str">
        <f>IFERROR(IF(VLOOKUP(B2551,'Job Openings'!$B$5:$I$1005,5,FALSE)=0,"",VLOOKUP(B2551,'Job Openings'!$B$5:$I$1005,5,FALSE)),"")</f>
        <v/>
      </c>
      <c r="F2551" s="53"/>
      <c r="G2551" s="53"/>
      <c r="H2551" s="54"/>
      <c r="I2551" s="53"/>
      <c r="J2551" s="53"/>
      <c r="K2551" s="53"/>
      <c r="L2551" s="53"/>
      <c r="M2551" s="53"/>
      <c r="N2551" s="144"/>
      <c r="O2551" s="141"/>
      <c r="P2551" s="53"/>
      <c r="Q2551" s="53"/>
      <c r="R2551" s="53"/>
      <c r="S2551" s="89"/>
    </row>
    <row r="2552" spans="2:19" ht="15" customHeight="1" x14ac:dyDescent="0.2">
      <c r="B2552" s="143"/>
      <c r="C2552" s="100" t="str">
        <f>IFERROR(IF(VLOOKUP(B2552,'Job Openings'!$B$5:$I$1005,2,FALSE)=0,"",VLOOKUP(B2552,'Job Openings'!$B$5:$I$1005,2,FALSE)),"")</f>
        <v/>
      </c>
      <c r="D2552" s="100" t="str">
        <f>IFERROR(IF(VLOOKUP(B2552,'Job Openings'!$B$5:$I$1005,3,FALSE)=0,"",VLOOKUP(B2552,'Job Openings'!$B$5:$I$1005,3,FALSE)),"")</f>
        <v/>
      </c>
      <c r="E2552" s="100" t="str">
        <f>IFERROR(IF(VLOOKUP(B2552,'Job Openings'!$B$5:$I$1005,5,FALSE)=0,"",VLOOKUP(B2552,'Job Openings'!$B$5:$I$1005,5,FALSE)),"")</f>
        <v/>
      </c>
      <c r="F2552" s="53"/>
      <c r="G2552" s="53"/>
      <c r="H2552" s="54"/>
      <c r="I2552" s="53"/>
      <c r="J2552" s="53"/>
      <c r="K2552" s="53"/>
      <c r="L2552" s="53"/>
      <c r="M2552" s="53"/>
      <c r="N2552" s="144"/>
      <c r="O2552" s="141"/>
      <c r="P2552" s="53"/>
      <c r="Q2552" s="53"/>
      <c r="R2552" s="53"/>
      <c r="S2552" s="89"/>
    </row>
    <row r="2553" spans="2:19" ht="15" customHeight="1" x14ac:dyDescent="0.2">
      <c r="B2553" s="143"/>
      <c r="C2553" s="100" t="str">
        <f>IFERROR(IF(VLOOKUP(B2553,'Job Openings'!$B$5:$I$1005,2,FALSE)=0,"",VLOOKUP(B2553,'Job Openings'!$B$5:$I$1005,2,FALSE)),"")</f>
        <v/>
      </c>
      <c r="D2553" s="100" t="str">
        <f>IFERROR(IF(VLOOKUP(B2553,'Job Openings'!$B$5:$I$1005,3,FALSE)=0,"",VLOOKUP(B2553,'Job Openings'!$B$5:$I$1005,3,FALSE)),"")</f>
        <v/>
      </c>
      <c r="E2553" s="100" t="str">
        <f>IFERROR(IF(VLOOKUP(B2553,'Job Openings'!$B$5:$I$1005,5,FALSE)=0,"",VLOOKUP(B2553,'Job Openings'!$B$5:$I$1005,5,FALSE)),"")</f>
        <v/>
      </c>
      <c r="F2553" s="53"/>
      <c r="G2553" s="53"/>
      <c r="H2553" s="54"/>
      <c r="I2553" s="53"/>
      <c r="J2553" s="53"/>
      <c r="K2553" s="53"/>
      <c r="L2553" s="53"/>
      <c r="M2553" s="53"/>
      <c r="N2553" s="144"/>
      <c r="O2553" s="141"/>
      <c r="P2553" s="53"/>
      <c r="Q2553" s="53"/>
      <c r="R2553" s="53"/>
      <c r="S2553" s="89"/>
    </row>
    <row r="2554" spans="2:19" ht="15" customHeight="1" x14ac:dyDescent="0.2">
      <c r="B2554" s="143"/>
      <c r="C2554" s="100" t="str">
        <f>IFERROR(IF(VLOOKUP(B2554,'Job Openings'!$B$5:$I$1005,2,FALSE)=0,"",VLOOKUP(B2554,'Job Openings'!$B$5:$I$1005,2,FALSE)),"")</f>
        <v/>
      </c>
      <c r="D2554" s="100" t="str">
        <f>IFERROR(IF(VLOOKUP(B2554,'Job Openings'!$B$5:$I$1005,3,FALSE)=0,"",VLOOKUP(B2554,'Job Openings'!$B$5:$I$1005,3,FALSE)),"")</f>
        <v/>
      </c>
      <c r="E2554" s="100" t="str">
        <f>IFERROR(IF(VLOOKUP(B2554,'Job Openings'!$B$5:$I$1005,5,FALSE)=0,"",VLOOKUP(B2554,'Job Openings'!$B$5:$I$1005,5,FALSE)),"")</f>
        <v/>
      </c>
      <c r="F2554" s="53"/>
      <c r="G2554" s="53"/>
      <c r="H2554" s="54"/>
      <c r="I2554" s="53"/>
      <c r="J2554" s="53"/>
      <c r="K2554" s="53"/>
      <c r="L2554" s="53"/>
      <c r="M2554" s="53"/>
      <c r="N2554" s="144"/>
      <c r="O2554" s="141"/>
      <c r="P2554" s="53"/>
      <c r="Q2554" s="53"/>
      <c r="R2554" s="53"/>
      <c r="S2554" s="89"/>
    </row>
    <row r="2555" spans="2:19" ht="15" customHeight="1" x14ac:dyDescent="0.2">
      <c r="B2555" s="143"/>
      <c r="C2555" s="100" t="str">
        <f>IFERROR(IF(VLOOKUP(B2555,'Job Openings'!$B$5:$I$1005,2,FALSE)=0,"",VLOOKUP(B2555,'Job Openings'!$B$5:$I$1005,2,FALSE)),"")</f>
        <v/>
      </c>
      <c r="D2555" s="100" t="str">
        <f>IFERROR(IF(VLOOKUP(B2555,'Job Openings'!$B$5:$I$1005,3,FALSE)=0,"",VLOOKUP(B2555,'Job Openings'!$B$5:$I$1005,3,FALSE)),"")</f>
        <v/>
      </c>
      <c r="E2555" s="100" t="str">
        <f>IFERROR(IF(VLOOKUP(B2555,'Job Openings'!$B$5:$I$1005,5,FALSE)=0,"",VLOOKUP(B2555,'Job Openings'!$B$5:$I$1005,5,FALSE)),"")</f>
        <v/>
      </c>
      <c r="F2555" s="53"/>
      <c r="G2555" s="53"/>
      <c r="H2555" s="54"/>
      <c r="I2555" s="53"/>
      <c r="J2555" s="53"/>
      <c r="K2555" s="53"/>
      <c r="L2555" s="53"/>
      <c r="M2555" s="53"/>
      <c r="N2555" s="144"/>
      <c r="O2555" s="141"/>
      <c r="P2555" s="53"/>
      <c r="Q2555" s="53"/>
      <c r="R2555" s="53"/>
      <c r="S2555" s="89"/>
    </row>
    <row r="2556" spans="2:19" ht="15" customHeight="1" x14ac:dyDescent="0.2">
      <c r="B2556" s="143"/>
      <c r="C2556" s="100" t="str">
        <f>IFERROR(IF(VLOOKUP(B2556,'Job Openings'!$B$5:$I$1005,2,FALSE)=0,"",VLOOKUP(B2556,'Job Openings'!$B$5:$I$1005,2,FALSE)),"")</f>
        <v/>
      </c>
      <c r="D2556" s="100" t="str">
        <f>IFERROR(IF(VLOOKUP(B2556,'Job Openings'!$B$5:$I$1005,3,FALSE)=0,"",VLOOKUP(B2556,'Job Openings'!$B$5:$I$1005,3,FALSE)),"")</f>
        <v/>
      </c>
      <c r="E2556" s="100" t="str">
        <f>IFERROR(IF(VLOOKUP(B2556,'Job Openings'!$B$5:$I$1005,5,FALSE)=0,"",VLOOKUP(B2556,'Job Openings'!$B$5:$I$1005,5,FALSE)),"")</f>
        <v/>
      </c>
      <c r="F2556" s="53"/>
      <c r="G2556" s="53"/>
      <c r="H2556" s="54"/>
      <c r="I2556" s="53"/>
      <c r="J2556" s="53"/>
      <c r="K2556" s="53"/>
      <c r="L2556" s="53"/>
      <c r="M2556" s="53"/>
      <c r="N2556" s="144"/>
      <c r="O2556" s="141"/>
      <c r="P2556" s="53"/>
      <c r="Q2556" s="53"/>
      <c r="R2556" s="53"/>
      <c r="S2556" s="89"/>
    </row>
    <row r="2557" spans="2:19" ht="15" customHeight="1" x14ac:dyDescent="0.2">
      <c r="B2557" s="143"/>
      <c r="C2557" s="100" t="str">
        <f>IFERROR(IF(VLOOKUP(B2557,'Job Openings'!$B$5:$I$1005,2,FALSE)=0,"",VLOOKUP(B2557,'Job Openings'!$B$5:$I$1005,2,FALSE)),"")</f>
        <v/>
      </c>
      <c r="D2557" s="100" t="str">
        <f>IFERROR(IF(VLOOKUP(B2557,'Job Openings'!$B$5:$I$1005,3,FALSE)=0,"",VLOOKUP(B2557,'Job Openings'!$B$5:$I$1005,3,FALSE)),"")</f>
        <v/>
      </c>
      <c r="E2557" s="100" t="str">
        <f>IFERROR(IF(VLOOKUP(B2557,'Job Openings'!$B$5:$I$1005,5,FALSE)=0,"",VLOOKUP(B2557,'Job Openings'!$B$5:$I$1005,5,FALSE)),"")</f>
        <v/>
      </c>
      <c r="F2557" s="53"/>
      <c r="G2557" s="53"/>
      <c r="H2557" s="54"/>
      <c r="I2557" s="53"/>
      <c r="J2557" s="53"/>
      <c r="K2557" s="53"/>
      <c r="L2557" s="53"/>
      <c r="M2557" s="53"/>
      <c r="N2557" s="144"/>
      <c r="O2557" s="141"/>
      <c r="P2557" s="53"/>
      <c r="Q2557" s="53"/>
      <c r="R2557" s="53"/>
      <c r="S2557" s="89"/>
    </row>
    <row r="2558" spans="2:19" ht="15" customHeight="1" x14ac:dyDescent="0.2">
      <c r="B2558" s="143"/>
      <c r="C2558" s="100" t="str">
        <f>IFERROR(IF(VLOOKUP(B2558,'Job Openings'!$B$5:$I$1005,2,FALSE)=0,"",VLOOKUP(B2558,'Job Openings'!$B$5:$I$1005,2,FALSE)),"")</f>
        <v/>
      </c>
      <c r="D2558" s="100" t="str">
        <f>IFERROR(IF(VLOOKUP(B2558,'Job Openings'!$B$5:$I$1005,3,FALSE)=0,"",VLOOKUP(B2558,'Job Openings'!$B$5:$I$1005,3,FALSE)),"")</f>
        <v/>
      </c>
      <c r="E2558" s="100" t="str">
        <f>IFERROR(IF(VLOOKUP(B2558,'Job Openings'!$B$5:$I$1005,5,FALSE)=0,"",VLOOKUP(B2558,'Job Openings'!$B$5:$I$1005,5,FALSE)),"")</f>
        <v/>
      </c>
      <c r="F2558" s="53"/>
      <c r="G2558" s="53"/>
      <c r="H2558" s="54"/>
      <c r="I2558" s="53"/>
      <c r="J2558" s="53"/>
      <c r="K2558" s="53"/>
      <c r="L2558" s="53"/>
      <c r="M2558" s="53"/>
      <c r="N2558" s="144"/>
      <c r="O2558" s="141"/>
      <c r="P2558" s="53"/>
      <c r="Q2558" s="53"/>
      <c r="R2558" s="53"/>
      <c r="S2558" s="89"/>
    </row>
    <row r="2559" spans="2:19" ht="15" customHeight="1" x14ac:dyDescent="0.2">
      <c r="B2559" s="143"/>
      <c r="C2559" s="100" t="str">
        <f>IFERROR(IF(VLOOKUP(B2559,'Job Openings'!$B$5:$I$1005,2,FALSE)=0,"",VLOOKUP(B2559,'Job Openings'!$B$5:$I$1005,2,FALSE)),"")</f>
        <v/>
      </c>
      <c r="D2559" s="100" t="str">
        <f>IFERROR(IF(VLOOKUP(B2559,'Job Openings'!$B$5:$I$1005,3,FALSE)=0,"",VLOOKUP(B2559,'Job Openings'!$B$5:$I$1005,3,FALSE)),"")</f>
        <v/>
      </c>
      <c r="E2559" s="100" t="str">
        <f>IFERROR(IF(VLOOKUP(B2559,'Job Openings'!$B$5:$I$1005,5,FALSE)=0,"",VLOOKUP(B2559,'Job Openings'!$B$5:$I$1005,5,FALSE)),"")</f>
        <v/>
      </c>
      <c r="F2559" s="53"/>
      <c r="G2559" s="53"/>
      <c r="H2559" s="54"/>
      <c r="I2559" s="53"/>
      <c r="J2559" s="53"/>
      <c r="K2559" s="53"/>
      <c r="L2559" s="53"/>
      <c r="M2559" s="53"/>
      <c r="N2559" s="144"/>
      <c r="O2559" s="141"/>
      <c r="P2559" s="53"/>
      <c r="Q2559" s="53"/>
      <c r="R2559" s="53"/>
      <c r="S2559" s="89"/>
    </row>
    <row r="2560" spans="2:19" ht="15" customHeight="1" x14ac:dyDescent="0.2">
      <c r="B2560" s="143"/>
      <c r="C2560" s="100" t="str">
        <f>IFERROR(IF(VLOOKUP(B2560,'Job Openings'!$B$5:$I$1005,2,FALSE)=0,"",VLOOKUP(B2560,'Job Openings'!$B$5:$I$1005,2,FALSE)),"")</f>
        <v/>
      </c>
      <c r="D2560" s="100" t="str">
        <f>IFERROR(IF(VLOOKUP(B2560,'Job Openings'!$B$5:$I$1005,3,FALSE)=0,"",VLOOKUP(B2560,'Job Openings'!$B$5:$I$1005,3,FALSE)),"")</f>
        <v/>
      </c>
      <c r="E2560" s="100" t="str">
        <f>IFERROR(IF(VLOOKUP(B2560,'Job Openings'!$B$5:$I$1005,5,FALSE)=0,"",VLOOKUP(B2560,'Job Openings'!$B$5:$I$1005,5,FALSE)),"")</f>
        <v/>
      </c>
      <c r="F2560" s="53"/>
      <c r="G2560" s="53"/>
      <c r="H2560" s="54"/>
      <c r="I2560" s="53"/>
      <c r="J2560" s="53"/>
      <c r="K2560" s="53"/>
      <c r="L2560" s="53"/>
      <c r="M2560" s="53"/>
      <c r="N2560" s="144"/>
      <c r="O2560" s="141"/>
      <c r="P2560" s="53"/>
      <c r="Q2560" s="53"/>
      <c r="R2560" s="53"/>
      <c r="S2560" s="89"/>
    </row>
    <row r="2561" spans="2:19" ht="15" customHeight="1" x14ac:dyDescent="0.2">
      <c r="B2561" s="143"/>
      <c r="C2561" s="100" t="str">
        <f>IFERROR(IF(VLOOKUP(B2561,'Job Openings'!$B$5:$I$1005,2,FALSE)=0,"",VLOOKUP(B2561,'Job Openings'!$B$5:$I$1005,2,FALSE)),"")</f>
        <v/>
      </c>
      <c r="D2561" s="100" t="str">
        <f>IFERROR(IF(VLOOKUP(B2561,'Job Openings'!$B$5:$I$1005,3,FALSE)=0,"",VLOOKUP(B2561,'Job Openings'!$B$5:$I$1005,3,FALSE)),"")</f>
        <v/>
      </c>
      <c r="E2561" s="100" t="str">
        <f>IFERROR(IF(VLOOKUP(B2561,'Job Openings'!$B$5:$I$1005,5,FALSE)=0,"",VLOOKUP(B2561,'Job Openings'!$B$5:$I$1005,5,FALSE)),"")</f>
        <v/>
      </c>
      <c r="F2561" s="53"/>
      <c r="G2561" s="53"/>
      <c r="H2561" s="54"/>
      <c r="I2561" s="53"/>
      <c r="J2561" s="53"/>
      <c r="K2561" s="53"/>
      <c r="L2561" s="53"/>
      <c r="M2561" s="53"/>
      <c r="N2561" s="144"/>
      <c r="O2561" s="141"/>
      <c r="P2561" s="53"/>
      <c r="Q2561" s="53"/>
      <c r="R2561" s="53"/>
      <c r="S2561" s="89"/>
    </row>
    <row r="2562" spans="2:19" ht="15" customHeight="1" x14ac:dyDescent="0.2">
      <c r="B2562" s="143"/>
      <c r="C2562" s="100" t="str">
        <f>IFERROR(IF(VLOOKUP(B2562,'Job Openings'!$B$5:$I$1005,2,FALSE)=0,"",VLOOKUP(B2562,'Job Openings'!$B$5:$I$1005,2,FALSE)),"")</f>
        <v/>
      </c>
      <c r="D2562" s="100" t="str">
        <f>IFERROR(IF(VLOOKUP(B2562,'Job Openings'!$B$5:$I$1005,3,FALSE)=0,"",VLOOKUP(B2562,'Job Openings'!$B$5:$I$1005,3,FALSE)),"")</f>
        <v/>
      </c>
      <c r="E2562" s="100" t="str">
        <f>IFERROR(IF(VLOOKUP(B2562,'Job Openings'!$B$5:$I$1005,5,FALSE)=0,"",VLOOKUP(B2562,'Job Openings'!$B$5:$I$1005,5,FALSE)),"")</f>
        <v/>
      </c>
      <c r="F2562" s="53"/>
      <c r="G2562" s="53"/>
      <c r="H2562" s="54"/>
      <c r="I2562" s="53"/>
      <c r="J2562" s="53"/>
      <c r="K2562" s="53"/>
      <c r="L2562" s="53"/>
      <c r="M2562" s="53"/>
      <c r="N2562" s="144"/>
      <c r="O2562" s="141"/>
      <c r="P2562" s="53"/>
      <c r="Q2562" s="53"/>
      <c r="R2562" s="53"/>
      <c r="S2562" s="89"/>
    </row>
    <row r="2563" spans="2:19" ht="15" customHeight="1" x14ac:dyDescent="0.2">
      <c r="B2563" s="143"/>
      <c r="C2563" s="100" t="str">
        <f>IFERROR(IF(VLOOKUP(B2563,'Job Openings'!$B$5:$I$1005,2,FALSE)=0,"",VLOOKUP(B2563,'Job Openings'!$B$5:$I$1005,2,FALSE)),"")</f>
        <v/>
      </c>
      <c r="D2563" s="100" t="str">
        <f>IFERROR(IF(VLOOKUP(B2563,'Job Openings'!$B$5:$I$1005,3,FALSE)=0,"",VLOOKUP(B2563,'Job Openings'!$B$5:$I$1005,3,FALSE)),"")</f>
        <v/>
      </c>
      <c r="E2563" s="100" t="str">
        <f>IFERROR(IF(VLOOKUP(B2563,'Job Openings'!$B$5:$I$1005,5,FALSE)=0,"",VLOOKUP(B2563,'Job Openings'!$B$5:$I$1005,5,FALSE)),"")</f>
        <v/>
      </c>
      <c r="F2563" s="53"/>
      <c r="G2563" s="53"/>
      <c r="H2563" s="54"/>
      <c r="I2563" s="53"/>
      <c r="J2563" s="53"/>
      <c r="K2563" s="53"/>
      <c r="L2563" s="53"/>
      <c r="M2563" s="53"/>
      <c r="N2563" s="144"/>
      <c r="O2563" s="141"/>
      <c r="P2563" s="53"/>
      <c r="Q2563" s="53"/>
      <c r="R2563" s="53"/>
      <c r="S2563" s="89"/>
    </row>
    <row r="2564" spans="2:19" ht="15" customHeight="1" x14ac:dyDescent="0.2">
      <c r="B2564" s="143"/>
      <c r="C2564" s="100" t="str">
        <f>IFERROR(IF(VLOOKUP(B2564,'Job Openings'!$B$5:$I$1005,2,FALSE)=0,"",VLOOKUP(B2564,'Job Openings'!$B$5:$I$1005,2,FALSE)),"")</f>
        <v/>
      </c>
      <c r="D2564" s="100" t="str">
        <f>IFERROR(IF(VLOOKUP(B2564,'Job Openings'!$B$5:$I$1005,3,FALSE)=0,"",VLOOKUP(B2564,'Job Openings'!$B$5:$I$1005,3,FALSE)),"")</f>
        <v/>
      </c>
      <c r="E2564" s="100" t="str">
        <f>IFERROR(IF(VLOOKUP(B2564,'Job Openings'!$B$5:$I$1005,5,FALSE)=0,"",VLOOKUP(B2564,'Job Openings'!$B$5:$I$1005,5,FALSE)),"")</f>
        <v/>
      </c>
      <c r="F2564" s="53"/>
      <c r="G2564" s="53"/>
      <c r="H2564" s="54"/>
      <c r="I2564" s="53"/>
      <c r="J2564" s="53"/>
      <c r="K2564" s="53"/>
      <c r="L2564" s="53"/>
      <c r="M2564" s="53"/>
      <c r="N2564" s="144"/>
      <c r="O2564" s="141"/>
      <c r="P2564" s="53"/>
      <c r="Q2564" s="53"/>
      <c r="R2564" s="53"/>
      <c r="S2564" s="89"/>
    </row>
    <row r="2565" spans="2:19" ht="15" customHeight="1" x14ac:dyDescent="0.2">
      <c r="B2565" s="143"/>
      <c r="C2565" s="100" t="str">
        <f>IFERROR(IF(VLOOKUP(B2565,'Job Openings'!$B$5:$I$1005,2,FALSE)=0,"",VLOOKUP(B2565,'Job Openings'!$B$5:$I$1005,2,FALSE)),"")</f>
        <v/>
      </c>
      <c r="D2565" s="100" t="str">
        <f>IFERROR(IF(VLOOKUP(B2565,'Job Openings'!$B$5:$I$1005,3,FALSE)=0,"",VLOOKUP(B2565,'Job Openings'!$B$5:$I$1005,3,FALSE)),"")</f>
        <v/>
      </c>
      <c r="E2565" s="100" t="str">
        <f>IFERROR(IF(VLOOKUP(B2565,'Job Openings'!$B$5:$I$1005,5,FALSE)=0,"",VLOOKUP(B2565,'Job Openings'!$B$5:$I$1005,5,FALSE)),"")</f>
        <v/>
      </c>
      <c r="F2565" s="53"/>
      <c r="G2565" s="53"/>
      <c r="H2565" s="54"/>
      <c r="I2565" s="53"/>
      <c r="J2565" s="53"/>
      <c r="K2565" s="53"/>
      <c r="L2565" s="53"/>
      <c r="M2565" s="53"/>
      <c r="N2565" s="144"/>
      <c r="O2565" s="141"/>
      <c r="P2565" s="53"/>
      <c r="Q2565" s="53"/>
      <c r="R2565" s="53"/>
      <c r="S2565" s="89"/>
    </row>
    <row r="2566" spans="2:19" ht="15" customHeight="1" x14ac:dyDescent="0.2">
      <c r="B2566" s="143"/>
      <c r="C2566" s="100" t="str">
        <f>IFERROR(IF(VLOOKUP(B2566,'Job Openings'!$B$5:$I$1005,2,FALSE)=0,"",VLOOKUP(B2566,'Job Openings'!$B$5:$I$1005,2,FALSE)),"")</f>
        <v/>
      </c>
      <c r="D2566" s="100" t="str">
        <f>IFERROR(IF(VLOOKUP(B2566,'Job Openings'!$B$5:$I$1005,3,FALSE)=0,"",VLOOKUP(B2566,'Job Openings'!$B$5:$I$1005,3,FALSE)),"")</f>
        <v/>
      </c>
      <c r="E2566" s="100" t="str">
        <f>IFERROR(IF(VLOOKUP(B2566,'Job Openings'!$B$5:$I$1005,5,FALSE)=0,"",VLOOKUP(B2566,'Job Openings'!$B$5:$I$1005,5,FALSE)),"")</f>
        <v/>
      </c>
      <c r="F2566" s="53"/>
      <c r="G2566" s="53"/>
      <c r="H2566" s="54"/>
      <c r="I2566" s="53"/>
      <c r="J2566" s="53"/>
      <c r="K2566" s="53"/>
      <c r="L2566" s="53"/>
      <c r="M2566" s="53"/>
      <c r="N2566" s="144"/>
      <c r="O2566" s="141"/>
      <c r="P2566" s="53"/>
      <c r="Q2566" s="53"/>
      <c r="R2566" s="53"/>
      <c r="S2566" s="89"/>
    </row>
    <row r="2567" spans="2:19" ht="15" customHeight="1" x14ac:dyDescent="0.2">
      <c r="B2567" s="143"/>
      <c r="C2567" s="100" t="str">
        <f>IFERROR(IF(VLOOKUP(B2567,'Job Openings'!$B$5:$I$1005,2,FALSE)=0,"",VLOOKUP(B2567,'Job Openings'!$B$5:$I$1005,2,FALSE)),"")</f>
        <v/>
      </c>
      <c r="D2567" s="100" t="str">
        <f>IFERROR(IF(VLOOKUP(B2567,'Job Openings'!$B$5:$I$1005,3,FALSE)=0,"",VLOOKUP(B2567,'Job Openings'!$B$5:$I$1005,3,FALSE)),"")</f>
        <v/>
      </c>
      <c r="E2567" s="100" t="str">
        <f>IFERROR(IF(VLOOKUP(B2567,'Job Openings'!$B$5:$I$1005,5,FALSE)=0,"",VLOOKUP(B2567,'Job Openings'!$B$5:$I$1005,5,FALSE)),"")</f>
        <v/>
      </c>
      <c r="F2567" s="53"/>
      <c r="G2567" s="53"/>
      <c r="H2567" s="54"/>
      <c r="I2567" s="53"/>
      <c r="J2567" s="53"/>
      <c r="K2567" s="53"/>
      <c r="L2567" s="53"/>
      <c r="M2567" s="53"/>
      <c r="N2567" s="144"/>
      <c r="O2567" s="141"/>
      <c r="P2567" s="53"/>
      <c r="Q2567" s="53"/>
      <c r="R2567" s="53"/>
      <c r="S2567" s="89"/>
    </row>
    <row r="2568" spans="2:19" ht="15" customHeight="1" x14ac:dyDescent="0.2">
      <c r="B2568" s="143"/>
      <c r="C2568" s="100" t="str">
        <f>IFERROR(IF(VLOOKUP(B2568,'Job Openings'!$B$5:$I$1005,2,FALSE)=0,"",VLOOKUP(B2568,'Job Openings'!$B$5:$I$1005,2,FALSE)),"")</f>
        <v/>
      </c>
      <c r="D2568" s="100" t="str">
        <f>IFERROR(IF(VLOOKUP(B2568,'Job Openings'!$B$5:$I$1005,3,FALSE)=0,"",VLOOKUP(B2568,'Job Openings'!$B$5:$I$1005,3,FALSE)),"")</f>
        <v/>
      </c>
      <c r="E2568" s="100" t="str">
        <f>IFERROR(IF(VLOOKUP(B2568,'Job Openings'!$B$5:$I$1005,5,FALSE)=0,"",VLOOKUP(B2568,'Job Openings'!$B$5:$I$1005,5,FALSE)),"")</f>
        <v/>
      </c>
      <c r="F2568" s="53"/>
      <c r="G2568" s="53"/>
      <c r="H2568" s="54"/>
      <c r="I2568" s="53"/>
      <c r="J2568" s="53"/>
      <c r="K2568" s="53"/>
      <c r="L2568" s="53"/>
      <c r="M2568" s="53"/>
      <c r="N2568" s="144"/>
      <c r="O2568" s="141"/>
      <c r="P2568" s="53"/>
      <c r="Q2568" s="53"/>
      <c r="R2568" s="53"/>
      <c r="S2568" s="89"/>
    </row>
    <row r="2569" spans="2:19" ht="15" customHeight="1" x14ac:dyDescent="0.2">
      <c r="B2569" s="143"/>
      <c r="C2569" s="100" t="str">
        <f>IFERROR(IF(VLOOKUP(B2569,'Job Openings'!$B$5:$I$1005,2,FALSE)=0,"",VLOOKUP(B2569,'Job Openings'!$B$5:$I$1005,2,FALSE)),"")</f>
        <v/>
      </c>
      <c r="D2569" s="100" t="str">
        <f>IFERROR(IF(VLOOKUP(B2569,'Job Openings'!$B$5:$I$1005,3,FALSE)=0,"",VLOOKUP(B2569,'Job Openings'!$B$5:$I$1005,3,FALSE)),"")</f>
        <v/>
      </c>
      <c r="E2569" s="100" t="str">
        <f>IFERROR(IF(VLOOKUP(B2569,'Job Openings'!$B$5:$I$1005,5,FALSE)=0,"",VLOOKUP(B2569,'Job Openings'!$B$5:$I$1005,5,FALSE)),"")</f>
        <v/>
      </c>
      <c r="F2569" s="53"/>
      <c r="G2569" s="53"/>
      <c r="H2569" s="54"/>
      <c r="I2569" s="53"/>
      <c r="J2569" s="53"/>
      <c r="K2569" s="53"/>
      <c r="L2569" s="53"/>
      <c r="M2569" s="53"/>
      <c r="N2569" s="144"/>
      <c r="O2569" s="141"/>
      <c r="P2569" s="53"/>
      <c r="Q2569" s="53"/>
      <c r="R2569" s="53"/>
      <c r="S2569" s="89"/>
    </row>
    <row r="2570" spans="2:19" ht="15" customHeight="1" x14ac:dyDescent="0.2">
      <c r="B2570" s="143"/>
      <c r="C2570" s="100" t="str">
        <f>IFERROR(IF(VLOOKUP(B2570,'Job Openings'!$B$5:$I$1005,2,FALSE)=0,"",VLOOKUP(B2570,'Job Openings'!$B$5:$I$1005,2,FALSE)),"")</f>
        <v/>
      </c>
      <c r="D2570" s="100" t="str">
        <f>IFERROR(IF(VLOOKUP(B2570,'Job Openings'!$B$5:$I$1005,3,FALSE)=0,"",VLOOKUP(B2570,'Job Openings'!$B$5:$I$1005,3,FALSE)),"")</f>
        <v/>
      </c>
      <c r="E2570" s="100" t="str">
        <f>IFERROR(IF(VLOOKUP(B2570,'Job Openings'!$B$5:$I$1005,5,FALSE)=0,"",VLOOKUP(B2570,'Job Openings'!$B$5:$I$1005,5,FALSE)),"")</f>
        <v/>
      </c>
      <c r="F2570" s="53"/>
      <c r="G2570" s="53"/>
      <c r="H2570" s="54"/>
      <c r="I2570" s="53"/>
      <c r="J2570" s="53"/>
      <c r="K2570" s="53"/>
      <c r="L2570" s="53"/>
      <c r="M2570" s="53"/>
      <c r="N2570" s="144"/>
      <c r="O2570" s="141"/>
      <c r="P2570" s="53"/>
      <c r="Q2570" s="53"/>
      <c r="R2570" s="53"/>
      <c r="S2570" s="89"/>
    </row>
    <row r="2571" spans="2:19" ht="15" customHeight="1" x14ac:dyDescent="0.2">
      <c r="B2571" s="143"/>
      <c r="C2571" s="100" t="str">
        <f>IFERROR(IF(VLOOKUP(B2571,'Job Openings'!$B$5:$I$1005,2,FALSE)=0,"",VLOOKUP(B2571,'Job Openings'!$B$5:$I$1005,2,FALSE)),"")</f>
        <v/>
      </c>
      <c r="D2571" s="100" t="str">
        <f>IFERROR(IF(VLOOKUP(B2571,'Job Openings'!$B$5:$I$1005,3,FALSE)=0,"",VLOOKUP(B2571,'Job Openings'!$B$5:$I$1005,3,FALSE)),"")</f>
        <v/>
      </c>
      <c r="E2571" s="100" t="str">
        <f>IFERROR(IF(VLOOKUP(B2571,'Job Openings'!$B$5:$I$1005,5,FALSE)=0,"",VLOOKUP(B2571,'Job Openings'!$B$5:$I$1005,5,FALSE)),"")</f>
        <v/>
      </c>
      <c r="F2571" s="53"/>
      <c r="G2571" s="53"/>
      <c r="H2571" s="54"/>
      <c r="I2571" s="53"/>
      <c r="J2571" s="53"/>
      <c r="K2571" s="53"/>
      <c r="L2571" s="53"/>
      <c r="M2571" s="53"/>
      <c r="N2571" s="144"/>
      <c r="O2571" s="141"/>
      <c r="P2571" s="53"/>
      <c r="Q2571" s="53"/>
      <c r="R2571" s="53"/>
      <c r="S2571" s="89"/>
    </row>
    <row r="2572" spans="2:19" ht="15" customHeight="1" x14ac:dyDescent="0.2">
      <c r="B2572" s="143"/>
      <c r="C2572" s="100" t="str">
        <f>IFERROR(IF(VLOOKUP(B2572,'Job Openings'!$B$5:$I$1005,2,FALSE)=0,"",VLOOKUP(B2572,'Job Openings'!$B$5:$I$1005,2,FALSE)),"")</f>
        <v/>
      </c>
      <c r="D2572" s="100" t="str">
        <f>IFERROR(IF(VLOOKUP(B2572,'Job Openings'!$B$5:$I$1005,3,FALSE)=0,"",VLOOKUP(B2572,'Job Openings'!$B$5:$I$1005,3,FALSE)),"")</f>
        <v/>
      </c>
      <c r="E2572" s="100" t="str">
        <f>IFERROR(IF(VLOOKUP(B2572,'Job Openings'!$B$5:$I$1005,5,FALSE)=0,"",VLOOKUP(B2572,'Job Openings'!$B$5:$I$1005,5,FALSE)),"")</f>
        <v/>
      </c>
      <c r="F2572" s="53"/>
      <c r="G2572" s="53"/>
      <c r="H2572" s="54"/>
      <c r="I2572" s="53"/>
      <c r="J2572" s="53"/>
      <c r="K2572" s="53"/>
      <c r="L2572" s="53"/>
      <c r="M2572" s="53"/>
      <c r="N2572" s="144"/>
      <c r="O2572" s="141"/>
      <c r="P2572" s="53"/>
      <c r="Q2572" s="53"/>
      <c r="R2572" s="53"/>
      <c r="S2572" s="89"/>
    </row>
    <row r="2573" spans="2:19" ht="15" customHeight="1" x14ac:dyDescent="0.2">
      <c r="B2573" s="143"/>
      <c r="C2573" s="100" t="str">
        <f>IFERROR(IF(VLOOKUP(B2573,'Job Openings'!$B$5:$I$1005,2,FALSE)=0,"",VLOOKUP(B2573,'Job Openings'!$B$5:$I$1005,2,FALSE)),"")</f>
        <v/>
      </c>
      <c r="D2573" s="100" t="str">
        <f>IFERROR(IF(VLOOKUP(B2573,'Job Openings'!$B$5:$I$1005,3,FALSE)=0,"",VLOOKUP(B2573,'Job Openings'!$B$5:$I$1005,3,FALSE)),"")</f>
        <v/>
      </c>
      <c r="E2573" s="100" t="str">
        <f>IFERROR(IF(VLOOKUP(B2573,'Job Openings'!$B$5:$I$1005,5,FALSE)=0,"",VLOOKUP(B2573,'Job Openings'!$B$5:$I$1005,5,FALSE)),"")</f>
        <v/>
      </c>
      <c r="F2573" s="53"/>
      <c r="G2573" s="53"/>
      <c r="H2573" s="54"/>
      <c r="I2573" s="53"/>
      <c r="J2573" s="53"/>
      <c r="K2573" s="53"/>
      <c r="L2573" s="53"/>
      <c r="M2573" s="53"/>
      <c r="N2573" s="144"/>
      <c r="O2573" s="141"/>
      <c r="P2573" s="53"/>
      <c r="Q2573" s="53"/>
      <c r="R2573" s="53"/>
      <c r="S2573" s="89"/>
    </row>
    <row r="2574" spans="2:19" ht="15" customHeight="1" x14ac:dyDescent="0.2">
      <c r="B2574" s="143"/>
      <c r="C2574" s="100" t="str">
        <f>IFERROR(IF(VLOOKUP(B2574,'Job Openings'!$B$5:$I$1005,2,FALSE)=0,"",VLOOKUP(B2574,'Job Openings'!$B$5:$I$1005,2,FALSE)),"")</f>
        <v/>
      </c>
      <c r="D2574" s="100" t="str">
        <f>IFERROR(IF(VLOOKUP(B2574,'Job Openings'!$B$5:$I$1005,3,FALSE)=0,"",VLOOKUP(B2574,'Job Openings'!$B$5:$I$1005,3,FALSE)),"")</f>
        <v/>
      </c>
      <c r="E2574" s="100" t="str">
        <f>IFERROR(IF(VLOOKUP(B2574,'Job Openings'!$B$5:$I$1005,5,FALSE)=0,"",VLOOKUP(B2574,'Job Openings'!$B$5:$I$1005,5,FALSE)),"")</f>
        <v/>
      </c>
      <c r="F2574" s="53"/>
      <c r="G2574" s="53"/>
      <c r="H2574" s="54"/>
      <c r="I2574" s="53"/>
      <c r="J2574" s="53"/>
      <c r="K2574" s="53"/>
      <c r="L2574" s="53"/>
      <c r="M2574" s="53"/>
      <c r="N2574" s="144"/>
      <c r="O2574" s="141"/>
      <c r="P2574" s="53"/>
      <c r="Q2574" s="53"/>
      <c r="R2574" s="53"/>
      <c r="S2574" s="89"/>
    </row>
    <row r="2575" spans="2:19" ht="15" customHeight="1" x14ac:dyDescent="0.2">
      <c r="B2575" s="143"/>
      <c r="C2575" s="100" t="str">
        <f>IFERROR(IF(VLOOKUP(B2575,'Job Openings'!$B$5:$I$1005,2,FALSE)=0,"",VLOOKUP(B2575,'Job Openings'!$B$5:$I$1005,2,FALSE)),"")</f>
        <v/>
      </c>
      <c r="D2575" s="100" t="str">
        <f>IFERROR(IF(VLOOKUP(B2575,'Job Openings'!$B$5:$I$1005,3,FALSE)=0,"",VLOOKUP(B2575,'Job Openings'!$B$5:$I$1005,3,FALSE)),"")</f>
        <v/>
      </c>
      <c r="E2575" s="100" t="str">
        <f>IFERROR(IF(VLOOKUP(B2575,'Job Openings'!$B$5:$I$1005,5,FALSE)=0,"",VLOOKUP(B2575,'Job Openings'!$B$5:$I$1005,5,FALSE)),"")</f>
        <v/>
      </c>
      <c r="F2575" s="53"/>
      <c r="G2575" s="53"/>
      <c r="H2575" s="54"/>
      <c r="I2575" s="53"/>
      <c r="J2575" s="53"/>
      <c r="K2575" s="53"/>
      <c r="L2575" s="53"/>
      <c r="M2575" s="53"/>
      <c r="N2575" s="144"/>
      <c r="O2575" s="141"/>
      <c r="P2575" s="53"/>
      <c r="Q2575" s="53"/>
      <c r="R2575" s="53"/>
      <c r="S2575" s="89"/>
    </row>
    <row r="2576" spans="2:19" ht="15" customHeight="1" x14ac:dyDescent="0.2">
      <c r="B2576" s="143"/>
      <c r="C2576" s="100" t="str">
        <f>IFERROR(IF(VLOOKUP(B2576,'Job Openings'!$B$5:$I$1005,2,FALSE)=0,"",VLOOKUP(B2576,'Job Openings'!$B$5:$I$1005,2,FALSE)),"")</f>
        <v/>
      </c>
      <c r="D2576" s="100" t="str">
        <f>IFERROR(IF(VLOOKUP(B2576,'Job Openings'!$B$5:$I$1005,3,FALSE)=0,"",VLOOKUP(B2576,'Job Openings'!$B$5:$I$1005,3,FALSE)),"")</f>
        <v/>
      </c>
      <c r="E2576" s="100" t="str">
        <f>IFERROR(IF(VLOOKUP(B2576,'Job Openings'!$B$5:$I$1005,5,FALSE)=0,"",VLOOKUP(B2576,'Job Openings'!$B$5:$I$1005,5,FALSE)),"")</f>
        <v/>
      </c>
      <c r="F2576" s="53"/>
      <c r="G2576" s="53"/>
      <c r="H2576" s="54"/>
      <c r="I2576" s="53"/>
      <c r="J2576" s="53"/>
      <c r="K2576" s="53"/>
      <c r="L2576" s="53"/>
      <c r="M2576" s="53"/>
      <c r="N2576" s="144"/>
      <c r="O2576" s="141"/>
      <c r="P2576" s="53"/>
      <c r="Q2576" s="53"/>
      <c r="R2576" s="53"/>
      <c r="S2576" s="89"/>
    </row>
    <row r="2577" spans="2:19" ht="15" customHeight="1" x14ac:dyDescent="0.2">
      <c r="B2577" s="143"/>
      <c r="C2577" s="100" t="str">
        <f>IFERROR(IF(VLOOKUP(B2577,'Job Openings'!$B$5:$I$1005,2,FALSE)=0,"",VLOOKUP(B2577,'Job Openings'!$B$5:$I$1005,2,FALSE)),"")</f>
        <v/>
      </c>
      <c r="D2577" s="100" t="str">
        <f>IFERROR(IF(VLOOKUP(B2577,'Job Openings'!$B$5:$I$1005,3,FALSE)=0,"",VLOOKUP(B2577,'Job Openings'!$B$5:$I$1005,3,FALSE)),"")</f>
        <v/>
      </c>
      <c r="E2577" s="100" t="str">
        <f>IFERROR(IF(VLOOKUP(B2577,'Job Openings'!$B$5:$I$1005,5,FALSE)=0,"",VLOOKUP(B2577,'Job Openings'!$B$5:$I$1005,5,FALSE)),"")</f>
        <v/>
      </c>
      <c r="F2577" s="53"/>
      <c r="G2577" s="53"/>
      <c r="H2577" s="54"/>
      <c r="I2577" s="53"/>
      <c r="J2577" s="53"/>
      <c r="K2577" s="53"/>
      <c r="L2577" s="53"/>
      <c r="M2577" s="53"/>
      <c r="N2577" s="144"/>
      <c r="O2577" s="141"/>
      <c r="P2577" s="53"/>
      <c r="Q2577" s="53"/>
      <c r="R2577" s="53"/>
      <c r="S2577" s="89"/>
    </row>
    <row r="2578" spans="2:19" ht="15" customHeight="1" x14ac:dyDescent="0.2">
      <c r="B2578" s="143"/>
      <c r="C2578" s="100" t="str">
        <f>IFERROR(IF(VLOOKUP(B2578,'Job Openings'!$B$5:$I$1005,2,FALSE)=0,"",VLOOKUP(B2578,'Job Openings'!$B$5:$I$1005,2,FALSE)),"")</f>
        <v/>
      </c>
      <c r="D2578" s="100" t="str">
        <f>IFERROR(IF(VLOOKUP(B2578,'Job Openings'!$B$5:$I$1005,3,FALSE)=0,"",VLOOKUP(B2578,'Job Openings'!$B$5:$I$1005,3,FALSE)),"")</f>
        <v/>
      </c>
      <c r="E2578" s="100" t="str">
        <f>IFERROR(IF(VLOOKUP(B2578,'Job Openings'!$B$5:$I$1005,5,FALSE)=0,"",VLOOKUP(B2578,'Job Openings'!$B$5:$I$1005,5,FALSE)),"")</f>
        <v/>
      </c>
      <c r="F2578" s="53"/>
      <c r="G2578" s="53"/>
      <c r="H2578" s="54"/>
      <c r="I2578" s="53"/>
      <c r="J2578" s="53"/>
      <c r="K2578" s="53"/>
      <c r="L2578" s="53"/>
      <c r="M2578" s="53"/>
      <c r="N2578" s="144"/>
      <c r="O2578" s="141"/>
      <c r="P2578" s="53"/>
      <c r="Q2578" s="53"/>
      <c r="R2578" s="53"/>
      <c r="S2578" s="89"/>
    </row>
    <row r="2579" spans="2:19" ht="15" customHeight="1" x14ac:dyDescent="0.2">
      <c r="B2579" s="143"/>
      <c r="C2579" s="100" t="str">
        <f>IFERROR(IF(VLOOKUP(B2579,'Job Openings'!$B$5:$I$1005,2,FALSE)=0,"",VLOOKUP(B2579,'Job Openings'!$B$5:$I$1005,2,FALSE)),"")</f>
        <v/>
      </c>
      <c r="D2579" s="100" t="str">
        <f>IFERROR(IF(VLOOKUP(B2579,'Job Openings'!$B$5:$I$1005,3,FALSE)=0,"",VLOOKUP(B2579,'Job Openings'!$B$5:$I$1005,3,FALSE)),"")</f>
        <v/>
      </c>
      <c r="E2579" s="100" t="str">
        <f>IFERROR(IF(VLOOKUP(B2579,'Job Openings'!$B$5:$I$1005,5,FALSE)=0,"",VLOOKUP(B2579,'Job Openings'!$B$5:$I$1005,5,FALSE)),"")</f>
        <v/>
      </c>
      <c r="F2579" s="53"/>
      <c r="G2579" s="53"/>
      <c r="H2579" s="54"/>
      <c r="I2579" s="53"/>
      <c r="J2579" s="53"/>
      <c r="K2579" s="53"/>
      <c r="L2579" s="53"/>
      <c r="M2579" s="53"/>
      <c r="N2579" s="144"/>
      <c r="O2579" s="141"/>
      <c r="P2579" s="53"/>
      <c r="Q2579" s="53"/>
      <c r="R2579" s="53"/>
      <c r="S2579" s="89"/>
    </row>
    <row r="2580" spans="2:19" ht="15" customHeight="1" x14ac:dyDescent="0.2">
      <c r="B2580" s="143"/>
      <c r="C2580" s="100" t="str">
        <f>IFERROR(IF(VLOOKUP(B2580,'Job Openings'!$B$5:$I$1005,2,FALSE)=0,"",VLOOKUP(B2580,'Job Openings'!$B$5:$I$1005,2,FALSE)),"")</f>
        <v/>
      </c>
      <c r="D2580" s="100" t="str">
        <f>IFERROR(IF(VLOOKUP(B2580,'Job Openings'!$B$5:$I$1005,3,FALSE)=0,"",VLOOKUP(B2580,'Job Openings'!$B$5:$I$1005,3,FALSE)),"")</f>
        <v/>
      </c>
      <c r="E2580" s="100" t="str">
        <f>IFERROR(IF(VLOOKUP(B2580,'Job Openings'!$B$5:$I$1005,5,FALSE)=0,"",VLOOKUP(B2580,'Job Openings'!$B$5:$I$1005,5,FALSE)),"")</f>
        <v/>
      </c>
      <c r="F2580" s="53"/>
      <c r="G2580" s="53"/>
      <c r="H2580" s="54"/>
      <c r="I2580" s="53"/>
      <c r="J2580" s="53"/>
      <c r="K2580" s="53"/>
      <c r="L2580" s="53"/>
      <c r="M2580" s="53"/>
      <c r="N2580" s="144"/>
      <c r="O2580" s="141"/>
      <c r="P2580" s="53"/>
      <c r="Q2580" s="53"/>
      <c r="R2580" s="53"/>
      <c r="S2580" s="89"/>
    </row>
    <row r="2581" spans="2:19" ht="15" customHeight="1" x14ac:dyDescent="0.2">
      <c r="B2581" s="143"/>
      <c r="C2581" s="100" t="str">
        <f>IFERROR(IF(VLOOKUP(B2581,'Job Openings'!$B$5:$I$1005,2,FALSE)=0,"",VLOOKUP(B2581,'Job Openings'!$B$5:$I$1005,2,FALSE)),"")</f>
        <v/>
      </c>
      <c r="D2581" s="100" t="str">
        <f>IFERROR(IF(VLOOKUP(B2581,'Job Openings'!$B$5:$I$1005,3,FALSE)=0,"",VLOOKUP(B2581,'Job Openings'!$B$5:$I$1005,3,FALSE)),"")</f>
        <v/>
      </c>
      <c r="E2581" s="100" t="str">
        <f>IFERROR(IF(VLOOKUP(B2581,'Job Openings'!$B$5:$I$1005,5,FALSE)=0,"",VLOOKUP(B2581,'Job Openings'!$B$5:$I$1005,5,FALSE)),"")</f>
        <v/>
      </c>
      <c r="F2581" s="53"/>
      <c r="G2581" s="53"/>
      <c r="H2581" s="54"/>
      <c r="I2581" s="53"/>
      <c r="J2581" s="53"/>
      <c r="K2581" s="53"/>
      <c r="L2581" s="53"/>
      <c r="M2581" s="53"/>
      <c r="N2581" s="144"/>
      <c r="O2581" s="141"/>
      <c r="P2581" s="53"/>
      <c r="Q2581" s="53"/>
      <c r="R2581" s="53"/>
      <c r="S2581" s="89"/>
    </row>
    <row r="2582" spans="2:19" ht="15" customHeight="1" x14ac:dyDescent="0.2">
      <c r="B2582" s="143"/>
      <c r="C2582" s="100" t="str">
        <f>IFERROR(IF(VLOOKUP(B2582,'Job Openings'!$B$5:$I$1005,2,FALSE)=0,"",VLOOKUP(B2582,'Job Openings'!$B$5:$I$1005,2,FALSE)),"")</f>
        <v/>
      </c>
      <c r="D2582" s="100" t="str">
        <f>IFERROR(IF(VLOOKUP(B2582,'Job Openings'!$B$5:$I$1005,3,FALSE)=0,"",VLOOKUP(B2582,'Job Openings'!$B$5:$I$1005,3,FALSE)),"")</f>
        <v/>
      </c>
      <c r="E2582" s="100" t="str">
        <f>IFERROR(IF(VLOOKUP(B2582,'Job Openings'!$B$5:$I$1005,5,FALSE)=0,"",VLOOKUP(B2582,'Job Openings'!$B$5:$I$1005,5,FALSE)),"")</f>
        <v/>
      </c>
      <c r="F2582" s="53"/>
      <c r="G2582" s="53"/>
      <c r="H2582" s="54"/>
      <c r="I2582" s="53"/>
      <c r="J2582" s="53"/>
      <c r="K2582" s="53"/>
      <c r="L2582" s="53"/>
      <c r="M2582" s="53"/>
      <c r="N2582" s="144"/>
      <c r="O2582" s="141"/>
      <c r="P2582" s="53"/>
      <c r="Q2582" s="53"/>
      <c r="R2582" s="53"/>
      <c r="S2582" s="89"/>
    </row>
    <row r="2583" spans="2:19" ht="15" customHeight="1" x14ac:dyDescent="0.2">
      <c r="B2583" s="143"/>
      <c r="C2583" s="100" t="str">
        <f>IFERROR(IF(VLOOKUP(B2583,'Job Openings'!$B$5:$I$1005,2,FALSE)=0,"",VLOOKUP(B2583,'Job Openings'!$B$5:$I$1005,2,FALSE)),"")</f>
        <v/>
      </c>
      <c r="D2583" s="100" t="str">
        <f>IFERROR(IF(VLOOKUP(B2583,'Job Openings'!$B$5:$I$1005,3,FALSE)=0,"",VLOOKUP(B2583,'Job Openings'!$B$5:$I$1005,3,FALSE)),"")</f>
        <v/>
      </c>
      <c r="E2583" s="100" t="str">
        <f>IFERROR(IF(VLOOKUP(B2583,'Job Openings'!$B$5:$I$1005,5,FALSE)=0,"",VLOOKUP(B2583,'Job Openings'!$B$5:$I$1005,5,FALSE)),"")</f>
        <v/>
      </c>
      <c r="F2583" s="53"/>
      <c r="G2583" s="53"/>
      <c r="H2583" s="54"/>
      <c r="I2583" s="53"/>
      <c r="J2583" s="53"/>
      <c r="K2583" s="53"/>
      <c r="L2583" s="53"/>
      <c r="M2583" s="53"/>
      <c r="N2583" s="144"/>
      <c r="O2583" s="141"/>
      <c r="P2583" s="53"/>
      <c r="Q2583" s="53"/>
      <c r="R2583" s="53"/>
      <c r="S2583" s="89"/>
    </row>
    <row r="2584" spans="2:19" ht="15" customHeight="1" x14ac:dyDescent="0.2">
      <c r="B2584" s="143"/>
      <c r="C2584" s="100" t="str">
        <f>IFERROR(IF(VLOOKUP(B2584,'Job Openings'!$B$5:$I$1005,2,FALSE)=0,"",VLOOKUP(B2584,'Job Openings'!$B$5:$I$1005,2,FALSE)),"")</f>
        <v/>
      </c>
      <c r="D2584" s="100" t="str">
        <f>IFERROR(IF(VLOOKUP(B2584,'Job Openings'!$B$5:$I$1005,3,FALSE)=0,"",VLOOKUP(B2584,'Job Openings'!$B$5:$I$1005,3,FALSE)),"")</f>
        <v/>
      </c>
      <c r="E2584" s="100" t="str">
        <f>IFERROR(IF(VLOOKUP(B2584,'Job Openings'!$B$5:$I$1005,5,FALSE)=0,"",VLOOKUP(B2584,'Job Openings'!$B$5:$I$1005,5,FALSE)),"")</f>
        <v/>
      </c>
      <c r="F2584" s="53"/>
      <c r="G2584" s="53"/>
      <c r="H2584" s="54"/>
      <c r="I2584" s="53"/>
      <c r="J2584" s="53"/>
      <c r="K2584" s="53"/>
      <c r="L2584" s="53"/>
      <c r="M2584" s="53"/>
      <c r="N2584" s="144"/>
      <c r="O2584" s="141"/>
      <c r="P2584" s="53"/>
      <c r="Q2584" s="53"/>
      <c r="R2584" s="53"/>
      <c r="S2584" s="89"/>
    </row>
    <row r="2585" spans="2:19" ht="15" customHeight="1" x14ac:dyDescent="0.2">
      <c r="B2585" s="143"/>
      <c r="C2585" s="100" t="str">
        <f>IFERROR(IF(VLOOKUP(B2585,'Job Openings'!$B$5:$I$1005,2,FALSE)=0,"",VLOOKUP(B2585,'Job Openings'!$B$5:$I$1005,2,FALSE)),"")</f>
        <v/>
      </c>
      <c r="D2585" s="100" t="str">
        <f>IFERROR(IF(VLOOKUP(B2585,'Job Openings'!$B$5:$I$1005,3,FALSE)=0,"",VLOOKUP(B2585,'Job Openings'!$B$5:$I$1005,3,FALSE)),"")</f>
        <v/>
      </c>
      <c r="E2585" s="100" t="str">
        <f>IFERROR(IF(VLOOKUP(B2585,'Job Openings'!$B$5:$I$1005,5,FALSE)=0,"",VLOOKUP(B2585,'Job Openings'!$B$5:$I$1005,5,FALSE)),"")</f>
        <v/>
      </c>
      <c r="F2585" s="53"/>
      <c r="G2585" s="53"/>
      <c r="H2585" s="54"/>
      <c r="I2585" s="53"/>
      <c r="J2585" s="53"/>
      <c r="K2585" s="53"/>
      <c r="L2585" s="53"/>
      <c r="M2585" s="53"/>
      <c r="N2585" s="144"/>
      <c r="O2585" s="141"/>
      <c r="P2585" s="53"/>
      <c r="Q2585" s="53"/>
      <c r="R2585" s="53"/>
      <c r="S2585" s="89"/>
    </row>
    <row r="2586" spans="2:19" ht="15" customHeight="1" x14ac:dyDescent="0.2">
      <c r="B2586" s="143"/>
      <c r="C2586" s="100" t="str">
        <f>IFERROR(IF(VLOOKUP(B2586,'Job Openings'!$B$5:$I$1005,2,FALSE)=0,"",VLOOKUP(B2586,'Job Openings'!$B$5:$I$1005,2,FALSE)),"")</f>
        <v/>
      </c>
      <c r="D2586" s="100" t="str">
        <f>IFERROR(IF(VLOOKUP(B2586,'Job Openings'!$B$5:$I$1005,3,FALSE)=0,"",VLOOKUP(B2586,'Job Openings'!$B$5:$I$1005,3,FALSE)),"")</f>
        <v/>
      </c>
      <c r="E2586" s="100" t="str">
        <f>IFERROR(IF(VLOOKUP(B2586,'Job Openings'!$B$5:$I$1005,5,FALSE)=0,"",VLOOKUP(B2586,'Job Openings'!$B$5:$I$1005,5,FALSE)),"")</f>
        <v/>
      </c>
      <c r="F2586" s="53"/>
      <c r="G2586" s="53"/>
      <c r="H2586" s="54"/>
      <c r="I2586" s="53"/>
      <c r="J2586" s="53"/>
      <c r="K2586" s="53"/>
      <c r="L2586" s="53"/>
      <c r="M2586" s="53"/>
      <c r="N2586" s="144"/>
      <c r="O2586" s="141"/>
      <c r="P2586" s="53"/>
      <c r="Q2586" s="53"/>
      <c r="R2586" s="53"/>
      <c r="S2586" s="89"/>
    </row>
    <row r="2587" spans="2:19" ht="15" customHeight="1" x14ac:dyDescent="0.2">
      <c r="B2587" s="143"/>
      <c r="C2587" s="100" t="str">
        <f>IFERROR(IF(VLOOKUP(B2587,'Job Openings'!$B$5:$I$1005,2,FALSE)=0,"",VLOOKUP(B2587,'Job Openings'!$B$5:$I$1005,2,FALSE)),"")</f>
        <v/>
      </c>
      <c r="D2587" s="100" t="str">
        <f>IFERROR(IF(VLOOKUP(B2587,'Job Openings'!$B$5:$I$1005,3,FALSE)=0,"",VLOOKUP(B2587,'Job Openings'!$B$5:$I$1005,3,FALSE)),"")</f>
        <v/>
      </c>
      <c r="E2587" s="100" t="str">
        <f>IFERROR(IF(VLOOKUP(B2587,'Job Openings'!$B$5:$I$1005,5,FALSE)=0,"",VLOOKUP(B2587,'Job Openings'!$B$5:$I$1005,5,FALSE)),"")</f>
        <v/>
      </c>
      <c r="F2587" s="53"/>
      <c r="G2587" s="53"/>
      <c r="H2587" s="54"/>
      <c r="I2587" s="53"/>
      <c r="J2587" s="53"/>
      <c r="K2587" s="53"/>
      <c r="L2587" s="53"/>
      <c r="M2587" s="53"/>
      <c r="N2587" s="144"/>
      <c r="O2587" s="141"/>
      <c r="P2587" s="53"/>
      <c r="Q2587" s="53"/>
      <c r="R2587" s="53"/>
      <c r="S2587" s="89"/>
    </row>
    <row r="2588" spans="2:19" ht="15" customHeight="1" x14ac:dyDescent="0.2">
      <c r="B2588" s="143"/>
      <c r="C2588" s="100" t="str">
        <f>IFERROR(IF(VLOOKUP(B2588,'Job Openings'!$B$5:$I$1005,2,FALSE)=0,"",VLOOKUP(B2588,'Job Openings'!$B$5:$I$1005,2,FALSE)),"")</f>
        <v/>
      </c>
      <c r="D2588" s="100" t="str">
        <f>IFERROR(IF(VLOOKUP(B2588,'Job Openings'!$B$5:$I$1005,3,FALSE)=0,"",VLOOKUP(B2588,'Job Openings'!$B$5:$I$1005,3,FALSE)),"")</f>
        <v/>
      </c>
      <c r="E2588" s="100" t="str">
        <f>IFERROR(IF(VLOOKUP(B2588,'Job Openings'!$B$5:$I$1005,5,FALSE)=0,"",VLOOKUP(B2588,'Job Openings'!$B$5:$I$1005,5,FALSE)),"")</f>
        <v/>
      </c>
      <c r="F2588" s="53"/>
      <c r="G2588" s="53"/>
      <c r="H2588" s="54"/>
      <c r="I2588" s="53"/>
      <c r="J2588" s="53"/>
      <c r="K2588" s="53"/>
      <c r="L2588" s="53"/>
      <c r="M2588" s="53"/>
      <c r="N2588" s="144"/>
      <c r="O2588" s="141"/>
      <c r="P2588" s="53"/>
      <c r="Q2588" s="53"/>
      <c r="R2588" s="53"/>
      <c r="S2588" s="89"/>
    </row>
    <row r="2589" spans="2:19" ht="15" customHeight="1" x14ac:dyDescent="0.2">
      <c r="B2589" s="143"/>
      <c r="C2589" s="100" t="str">
        <f>IFERROR(IF(VLOOKUP(B2589,'Job Openings'!$B$5:$I$1005,2,FALSE)=0,"",VLOOKUP(B2589,'Job Openings'!$B$5:$I$1005,2,FALSE)),"")</f>
        <v/>
      </c>
      <c r="D2589" s="100" t="str">
        <f>IFERROR(IF(VLOOKUP(B2589,'Job Openings'!$B$5:$I$1005,3,FALSE)=0,"",VLOOKUP(B2589,'Job Openings'!$B$5:$I$1005,3,FALSE)),"")</f>
        <v/>
      </c>
      <c r="E2589" s="100" t="str">
        <f>IFERROR(IF(VLOOKUP(B2589,'Job Openings'!$B$5:$I$1005,5,FALSE)=0,"",VLOOKUP(B2589,'Job Openings'!$B$5:$I$1005,5,FALSE)),"")</f>
        <v/>
      </c>
      <c r="F2589" s="53"/>
      <c r="G2589" s="53"/>
      <c r="H2589" s="54"/>
      <c r="I2589" s="53"/>
      <c r="J2589" s="53"/>
      <c r="K2589" s="53"/>
      <c r="L2589" s="53"/>
      <c r="M2589" s="53"/>
      <c r="N2589" s="144"/>
      <c r="O2589" s="141"/>
      <c r="P2589" s="53"/>
      <c r="Q2589" s="53"/>
      <c r="R2589" s="53"/>
      <c r="S2589" s="89"/>
    </row>
    <row r="2590" spans="2:19" ht="15" customHeight="1" x14ac:dyDescent="0.2">
      <c r="B2590" s="143"/>
      <c r="C2590" s="100" t="str">
        <f>IFERROR(IF(VLOOKUP(B2590,'Job Openings'!$B$5:$I$1005,2,FALSE)=0,"",VLOOKUP(B2590,'Job Openings'!$B$5:$I$1005,2,FALSE)),"")</f>
        <v/>
      </c>
      <c r="D2590" s="100" t="str">
        <f>IFERROR(IF(VLOOKUP(B2590,'Job Openings'!$B$5:$I$1005,3,FALSE)=0,"",VLOOKUP(B2590,'Job Openings'!$B$5:$I$1005,3,FALSE)),"")</f>
        <v/>
      </c>
      <c r="E2590" s="100" t="str">
        <f>IFERROR(IF(VLOOKUP(B2590,'Job Openings'!$B$5:$I$1005,5,FALSE)=0,"",VLOOKUP(B2590,'Job Openings'!$B$5:$I$1005,5,FALSE)),"")</f>
        <v/>
      </c>
      <c r="F2590" s="53"/>
      <c r="G2590" s="53"/>
      <c r="H2590" s="54"/>
      <c r="I2590" s="53"/>
      <c r="J2590" s="53"/>
      <c r="K2590" s="53"/>
      <c r="L2590" s="53"/>
      <c r="M2590" s="53"/>
      <c r="N2590" s="144"/>
      <c r="O2590" s="141"/>
      <c r="P2590" s="53"/>
      <c r="Q2590" s="53"/>
      <c r="R2590" s="53"/>
      <c r="S2590" s="89"/>
    </row>
    <row r="2591" spans="2:19" ht="15" customHeight="1" x14ac:dyDescent="0.2">
      <c r="B2591" s="143"/>
      <c r="C2591" s="100" t="str">
        <f>IFERROR(IF(VLOOKUP(B2591,'Job Openings'!$B$5:$I$1005,2,FALSE)=0,"",VLOOKUP(B2591,'Job Openings'!$B$5:$I$1005,2,FALSE)),"")</f>
        <v/>
      </c>
      <c r="D2591" s="100" t="str">
        <f>IFERROR(IF(VLOOKUP(B2591,'Job Openings'!$B$5:$I$1005,3,FALSE)=0,"",VLOOKUP(B2591,'Job Openings'!$B$5:$I$1005,3,FALSE)),"")</f>
        <v/>
      </c>
      <c r="E2591" s="100" t="str">
        <f>IFERROR(IF(VLOOKUP(B2591,'Job Openings'!$B$5:$I$1005,5,FALSE)=0,"",VLOOKUP(B2591,'Job Openings'!$B$5:$I$1005,5,FALSE)),"")</f>
        <v/>
      </c>
      <c r="F2591" s="53"/>
      <c r="G2591" s="53"/>
      <c r="H2591" s="54"/>
      <c r="I2591" s="53"/>
      <c r="J2591" s="53"/>
      <c r="K2591" s="53"/>
      <c r="L2591" s="53"/>
      <c r="M2591" s="53"/>
      <c r="N2591" s="144"/>
      <c r="O2591" s="141"/>
      <c r="P2591" s="53"/>
      <c r="Q2591" s="53"/>
      <c r="R2591" s="53"/>
      <c r="S2591" s="89"/>
    </row>
    <row r="2592" spans="2:19" ht="15" customHeight="1" x14ac:dyDescent="0.2">
      <c r="B2592" s="143"/>
      <c r="C2592" s="100" t="str">
        <f>IFERROR(IF(VLOOKUP(B2592,'Job Openings'!$B$5:$I$1005,2,FALSE)=0,"",VLOOKUP(B2592,'Job Openings'!$B$5:$I$1005,2,FALSE)),"")</f>
        <v/>
      </c>
      <c r="D2592" s="100" t="str">
        <f>IFERROR(IF(VLOOKUP(B2592,'Job Openings'!$B$5:$I$1005,3,FALSE)=0,"",VLOOKUP(B2592,'Job Openings'!$B$5:$I$1005,3,FALSE)),"")</f>
        <v/>
      </c>
      <c r="E2592" s="100" t="str">
        <f>IFERROR(IF(VLOOKUP(B2592,'Job Openings'!$B$5:$I$1005,5,FALSE)=0,"",VLOOKUP(B2592,'Job Openings'!$B$5:$I$1005,5,FALSE)),"")</f>
        <v/>
      </c>
      <c r="F2592" s="53"/>
      <c r="G2592" s="53"/>
      <c r="H2592" s="54"/>
      <c r="I2592" s="53"/>
      <c r="J2592" s="53"/>
      <c r="K2592" s="53"/>
      <c r="L2592" s="53"/>
      <c r="M2592" s="53"/>
      <c r="N2592" s="144"/>
      <c r="O2592" s="141"/>
      <c r="P2592" s="53"/>
      <c r="Q2592" s="53"/>
      <c r="R2592" s="53"/>
      <c r="S2592" s="89"/>
    </row>
    <row r="2593" spans="2:19" ht="15" customHeight="1" x14ac:dyDescent="0.2">
      <c r="B2593" s="143"/>
      <c r="C2593" s="100" t="str">
        <f>IFERROR(IF(VLOOKUP(B2593,'Job Openings'!$B$5:$I$1005,2,FALSE)=0,"",VLOOKUP(B2593,'Job Openings'!$B$5:$I$1005,2,FALSE)),"")</f>
        <v/>
      </c>
      <c r="D2593" s="100" t="str">
        <f>IFERROR(IF(VLOOKUP(B2593,'Job Openings'!$B$5:$I$1005,3,FALSE)=0,"",VLOOKUP(B2593,'Job Openings'!$B$5:$I$1005,3,FALSE)),"")</f>
        <v/>
      </c>
      <c r="E2593" s="100" t="str">
        <f>IFERROR(IF(VLOOKUP(B2593,'Job Openings'!$B$5:$I$1005,5,FALSE)=0,"",VLOOKUP(B2593,'Job Openings'!$B$5:$I$1005,5,FALSE)),"")</f>
        <v/>
      </c>
      <c r="F2593" s="53"/>
      <c r="G2593" s="53"/>
      <c r="H2593" s="54"/>
      <c r="I2593" s="53"/>
      <c r="J2593" s="53"/>
      <c r="K2593" s="53"/>
      <c r="L2593" s="53"/>
      <c r="M2593" s="53"/>
      <c r="N2593" s="144"/>
      <c r="O2593" s="141"/>
      <c r="P2593" s="53"/>
      <c r="Q2593" s="53"/>
      <c r="R2593" s="53"/>
      <c r="S2593" s="89"/>
    </row>
    <row r="2594" spans="2:19" ht="15" customHeight="1" x14ac:dyDescent="0.2">
      <c r="B2594" s="143"/>
      <c r="C2594" s="100" t="str">
        <f>IFERROR(IF(VLOOKUP(B2594,'Job Openings'!$B$5:$I$1005,2,FALSE)=0,"",VLOOKUP(B2594,'Job Openings'!$B$5:$I$1005,2,FALSE)),"")</f>
        <v/>
      </c>
      <c r="D2594" s="100" t="str">
        <f>IFERROR(IF(VLOOKUP(B2594,'Job Openings'!$B$5:$I$1005,3,FALSE)=0,"",VLOOKUP(B2594,'Job Openings'!$B$5:$I$1005,3,FALSE)),"")</f>
        <v/>
      </c>
      <c r="E2594" s="100" t="str">
        <f>IFERROR(IF(VLOOKUP(B2594,'Job Openings'!$B$5:$I$1005,5,FALSE)=0,"",VLOOKUP(B2594,'Job Openings'!$B$5:$I$1005,5,FALSE)),"")</f>
        <v/>
      </c>
      <c r="F2594" s="53"/>
      <c r="G2594" s="53"/>
      <c r="H2594" s="54"/>
      <c r="I2594" s="53"/>
      <c r="J2594" s="53"/>
      <c r="K2594" s="53"/>
      <c r="L2594" s="53"/>
      <c r="M2594" s="53"/>
      <c r="N2594" s="144"/>
      <c r="O2594" s="141"/>
      <c r="P2594" s="53"/>
      <c r="Q2594" s="53"/>
      <c r="R2594" s="53"/>
      <c r="S2594" s="89"/>
    </row>
    <row r="2595" spans="2:19" ht="15" customHeight="1" x14ac:dyDescent="0.2">
      <c r="B2595" s="143"/>
      <c r="C2595" s="100" t="str">
        <f>IFERROR(IF(VLOOKUP(B2595,'Job Openings'!$B$5:$I$1005,2,FALSE)=0,"",VLOOKUP(B2595,'Job Openings'!$B$5:$I$1005,2,FALSE)),"")</f>
        <v/>
      </c>
      <c r="D2595" s="100" t="str">
        <f>IFERROR(IF(VLOOKUP(B2595,'Job Openings'!$B$5:$I$1005,3,FALSE)=0,"",VLOOKUP(B2595,'Job Openings'!$B$5:$I$1005,3,FALSE)),"")</f>
        <v/>
      </c>
      <c r="E2595" s="100" t="str">
        <f>IFERROR(IF(VLOOKUP(B2595,'Job Openings'!$B$5:$I$1005,5,FALSE)=0,"",VLOOKUP(B2595,'Job Openings'!$B$5:$I$1005,5,FALSE)),"")</f>
        <v/>
      </c>
      <c r="F2595" s="53"/>
      <c r="G2595" s="53"/>
      <c r="H2595" s="54"/>
      <c r="I2595" s="53"/>
      <c r="J2595" s="53"/>
      <c r="K2595" s="53"/>
      <c r="L2595" s="53"/>
      <c r="M2595" s="53"/>
      <c r="N2595" s="144"/>
      <c r="O2595" s="141"/>
      <c r="P2595" s="53"/>
      <c r="Q2595" s="53"/>
      <c r="R2595" s="53"/>
      <c r="S2595" s="89"/>
    </row>
    <row r="2596" spans="2:19" ht="15" customHeight="1" x14ac:dyDescent="0.2">
      <c r="B2596" s="143"/>
      <c r="C2596" s="100" t="str">
        <f>IFERROR(IF(VLOOKUP(B2596,'Job Openings'!$B$5:$I$1005,2,FALSE)=0,"",VLOOKUP(B2596,'Job Openings'!$B$5:$I$1005,2,FALSE)),"")</f>
        <v/>
      </c>
      <c r="D2596" s="100" t="str">
        <f>IFERROR(IF(VLOOKUP(B2596,'Job Openings'!$B$5:$I$1005,3,FALSE)=0,"",VLOOKUP(B2596,'Job Openings'!$B$5:$I$1005,3,FALSE)),"")</f>
        <v/>
      </c>
      <c r="E2596" s="100" t="str">
        <f>IFERROR(IF(VLOOKUP(B2596,'Job Openings'!$B$5:$I$1005,5,FALSE)=0,"",VLOOKUP(B2596,'Job Openings'!$B$5:$I$1005,5,FALSE)),"")</f>
        <v/>
      </c>
      <c r="F2596" s="53"/>
      <c r="G2596" s="53"/>
      <c r="H2596" s="54"/>
      <c r="I2596" s="53"/>
      <c r="J2596" s="53"/>
      <c r="K2596" s="53"/>
      <c r="L2596" s="53"/>
      <c r="M2596" s="53"/>
      <c r="N2596" s="144"/>
      <c r="O2596" s="141"/>
      <c r="P2596" s="53"/>
      <c r="Q2596" s="53"/>
      <c r="R2596" s="53"/>
      <c r="S2596" s="89"/>
    </row>
    <row r="2597" spans="2:19" ht="15" customHeight="1" x14ac:dyDescent="0.2">
      <c r="B2597" s="143"/>
      <c r="C2597" s="100" t="str">
        <f>IFERROR(IF(VLOOKUP(B2597,'Job Openings'!$B$5:$I$1005,2,FALSE)=0,"",VLOOKUP(B2597,'Job Openings'!$B$5:$I$1005,2,FALSE)),"")</f>
        <v/>
      </c>
      <c r="D2597" s="100" t="str">
        <f>IFERROR(IF(VLOOKUP(B2597,'Job Openings'!$B$5:$I$1005,3,FALSE)=0,"",VLOOKUP(B2597,'Job Openings'!$B$5:$I$1005,3,FALSE)),"")</f>
        <v/>
      </c>
      <c r="E2597" s="100" t="str">
        <f>IFERROR(IF(VLOOKUP(B2597,'Job Openings'!$B$5:$I$1005,5,FALSE)=0,"",VLOOKUP(B2597,'Job Openings'!$B$5:$I$1005,5,FALSE)),"")</f>
        <v/>
      </c>
      <c r="F2597" s="53"/>
      <c r="G2597" s="53"/>
      <c r="H2597" s="54"/>
      <c r="I2597" s="53"/>
      <c r="J2597" s="53"/>
      <c r="K2597" s="53"/>
      <c r="L2597" s="53"/>
      <c r="M2597" s="53"/>
      <c r="N2597" s="144"/>
      <c r="O2597" s="141"/>
      <c r="P2597" s="53"/>
      <c r="Q2597" s="53"/>
      <c r="R2597" s="53"/>
      <c r="S2597" s="89"/>
    </row>
    <row r="2598" spans="2:19" ht="15" customHeight="1" x14ac:dyDescent="0.2">
      <c r="B2598" s="143"/>
      <c r="C2598" s="100" t="str">
        <f>IFERROR(IF(VLOOKUP(B2598,'Job Openings'!$B$5:$I$1005,2,FALSE)=0,"",VLOOKUP(B2598,'Job Openings'!$B$5:$I$1005,2,FALSE)),"")</f>
        <v/>
      </c>
      <c r="D2598" s="100" t="str">
        <f>IFERROR(IF(VLOOKUP(B2598,'Job Openings'!$B$5:$I$1005,3,FALSE)=0,"",VLOOKUP(B2598,'Job Openings'!$B$5:$I$1005,3,FALSE)),"")</f>
        <v/>
      </c>
      <c r="E2598" s="100" t="str">
        <f>IFERROR(IF(VLOOKUP(B2598,'Job Openings'!$B$5:$I$1005,5,FALSE)=0,"",VLOOKUP(B2598,'Job Openings'!$B$5:$I$1005,5,FALSE)),"")</f>
        <v/>
      </c>
      <c r="F2598" s="53"/>
      <c r="G2598" s="53"/>
      <c r="H2598" s="54"/>
      <c r="I2598" s="53"/>
      <c r="J2598" s="53"/>
      <c r="K2598" s="53"/>
      <c r="L2598" s="53"/>
      <c r="M2598" s="53"/>
      <c r="N2598" s="144"/>
      <c r="O2598" s="141"/>
      <c r="P2598" s="53"/>
      <c r="Q2598" s="53"/>
      <c r="R2598" s="53"/>
      <c r="S2598" s="89"/>
    </row>
    <row r="2599" spans="2:19" ht="15" customHeight="1" x14ac:dyDescent="0.2">
      <c r="B2599" s="143"/>
      <c r="C2599" s="100" t="str">
        <f>IFERROR(IF(VLOOKUP(B2599,'Job Openings'!$B$5:$I$1005,2,FALSE)=0,"",VLOOKUP(B2599,'Job Openings'!$B$5:$I$1005,2,FALSE)),"")</f>
        <v/>
      </c>
      <c r="D2599" s="100" t="str">
        <f>IFERROR(IF(VLOOKUP(B2599,'Job Openings'!$B$5:$I$1005,3,FALSE)=0,"",VLOOKUP(B2599,'Job Openings'!$B$5:$I$1005,3,FALSE)),"")</f>
        <v/>
      </c>
      <c r="E2599" s="100" t="str">
        <f>IFERROR(IF(VLOOKUP(B2599,'Job Openings'!$B$5:$I$1005,5,FALSE)=0,"",VLOOKUP(B2599,'Job Openings'!$B$5:$I$1005,5,FALSE)),"")</f>
        <v/>
      </c>
      <c r="F2599" s="53"/>
      <c r="G2599" s="53"/>
      <c r="H2599" s="54"/>
      <c r="I2599" s="53"/>
      <c r="J2599" s="53"/>
      <c r="K2599" s="53"/>
      <c r="L2599" s="53"/>
      <c r="M2599" s="53"/>
      <c r="N2599" s="144"/>
      <c r="O2599" s="141"/>
      <c r="P2599" s="53"/>
      <c r="Q2599" s="53"/>
      <c r="R2599" s="53"/>
      <c r="S2599" s="89"/>
    </row>
    <row r="2600" spans="2:19" ht="15" customHeight="1" x14ac:dyDescent="0.2">
      <c r="B2600" s="143"/>
      <c r="C2600" s="100" t="str">
        <f>IFERROR(IF(VLOOKUP(B2600,'Job Openings'!$B$5:$I$1005,2,FALSE)=0,"",VLOOKUP(B2600,'Job Openings'!$B$5:$I$1005,2,FALSE)),"")</f>
        <v/>
      </c>
      <c r="D2600" s="100" t="str">
        <f>IFERROR(IF(VLOOKUP(B2600,'Job Openings'!$B$5:$I$1005,3,FALSE)=0,"",VLOOKUP(B2600,'Job Openings'!$B$5:$I$1005,3,FALSE)),"")</f>
        <v/>
      </c>
      <c r="E2600" s="100" t="str">
        <f>IFERROR(IF(VLOOKUP(B2600,'Job Openings'!$B$5:$I$1005,5,FALSE)=0,"",VLOOKUP(B2600,'Job Openings'!$B$5:$I$1005,5,FALSE)),"")</f>
        <v/>
      </c>
      <c r="F2600" s="53"/>
      <c r="G2600" s="53"/>
      <c r="H2600" s="54"/>
      <c r="I2600" s="53"/>
      <c r="J2600" s="53"/>
      <c r="K2600" s="53"/>
      <c r="L2600" s="53"/>
      <c r="M2600" s="53"/>
      <c r="N2600" s="144"/>
      <c r="O2600" s="141"/>
      <c r="P2600" s="53"/>
      <c r="Q2600" s="53"/>
      <c r="R2600" s="53"/>
      <c r="S2600" s="89"/>
    </row>
    <row r="2601" spans="2:19" ht="15" customHeight="1" x14ac:dyDescent="0.2">
      <c r="B2601" s="143"/>
      <c r="C2601" s="100" t="str">
        <f>IFERROR(IF(VLOOKUP(B2601,'Job Openings'!$B$5:$I$1005,2,FALSE)=0,"",VLOOKUP(B2601,'Job Openings'!$B$5:$I$1005,2,FALSE)),"")</f>
        <v/>
      </c>
      <c r="D2601" s="100" t="str">
        <f>IFERROR(IF(VLOOKUP(B2601,'Job Openings'!$B$5:$I$1005,3,FALSE)=0,"",VLOOKUP(B2601,'Job Openings'!$B$5:$I$1005,3,FALSE)),"")</f>
        <v/>
      </c>
      <c r="E2601" s="100" t="str">
        <f>IFERROR(IF(VLOOKUP(B2601,'Job Openings'!$B$5:$I$1005,5,FALSE)=0,"",VLOOKUP(B2601,'Job Openings'!$B$5:$I$1005,5,FALSE)),"")</f>
        <v/>
      </c>
      <c r="F2601" s="53"/>
      <c r="G2601" s="53"/>
      <c r="H2601" s="54"/>
      <c r="I2601" s="53"/>
      <c r="J2601" s="53"/>
      <c r="K2601" s="53"/>
      <c r="L2601" s="53"/>
      <c r="M2601" s="53"/>
      <c r="N2601" s="144"/>
      <c r="O2601" s="141"/>
      <c r="P2601" s="53"/>
      <c r="Q2601" s="53"/>
      <c r="R2601" s="53"/>
      <c r="S2601" s="89"/>
    </row>
    <row r="2602" spans="2:19" ht="15" customHeight="1" x14ac:dyDescent="0.2">
      <c r="B2602" s="143"/>
      <c r="C2602" s="100" t="str">
        <f>IFERROR(IF(VLOOKUP(B2602,'Job Openings'!$B$5:$I$1005,2,FALSE)=0,"",VLOOKUP(B2602,'Job Openings'!$B$5:$I$1005,2,FALSE)),"")</f>
        <v/>
      </c>
      <c r="D2602" s="100" t="str">
        <f>IFERROR(IF(VLOOKUP(B2602,'Job Openings'!$B$5:$I$1005,3,FALSE)=0,"",VLOOKUP(B2602,'Job Openings'!$B$5:$I$1005,3,FALSE)),"")</f>
        <v/>
      </c>
      <c r="E2602" s="100" t="str">
        <f>IFERROR(IF(VLOOKUP(B2602,'Job Openings'!$B$5:$I$1005,5,FALSE)=0,"",VLOOKUP(B2602,'Job Openings'!$B$5:$I$1005,5,FALSE)),"")</f>
        <v/>
      </c>
      <c r="F2602" s="53"/>
      <c r="G2602" s="53"/>
      <c r="H2602" s="54"/>
      <c r="I2602" s="53"/>
      <c r="J2602" s="53"/>
      <c r="K2602" s="53"/>
      <c r="L2602" s="53"/>
      <c r="M2602" s="53"/>
      <c r="N2602" s="144"/>
      <c r="O2602" s="141"/>
      <c r="P2602" s="53"/>
      <c r="Q2602" s="53"/>
      <c r="R2602" s="53"/>
      <c r="S2602" s="89"/>
    </row>
    <row r="2603" spans="2:19" ht="15" customHeight="1" x14ac:dyDescent="0.2">
      <c r="B2603" s="143"/>
      <c r="C2603" s="100" t="str">
        <f>IFERROR(IF(VLOOKUP(B2603,'Job Openings'!$B$5:$I$1005,2,FALSE)=0,"",VLOOKUP(B2603,'Job Openings'!$B$5:$I$1005,2,FALSE)),"")</f>
        <v/>
      </c>
      <c r="D2603" s="100" t="str">
        <f>IFERROR(IF(VLOOKUP(B2603,'Job Openings'!$B$5:$I$1005,3,FALSE)=0,"",VLOOKUP(B2603,'Job Openings'!$B$5:$I$1005,3,FALSE)),"")</f>
        <v/>
      </c>
      <c r="E2603" s="100" t="str">
        <f>IFERROR(IF(VLOOKUP(B2603,'Job Openings'!$B$5:$I$1005,5,FALSE)=0,"",VLOOKUP(B2603,'Job Openings'!$B$5:$I$1005,5,FALSE)),"")</f>
        <v/>
      </c>
      <c r="F2603" s="53"/>
      <c r="G2603" s="53"/>
      <c r="H2603" s="54"/>
      <c r="I2603" s="53"/>
      <c r="J2603" s="53"/>
      <c r="K2603" s="53"/>
      <c r="L2603" s="53"/>
      <c r="M2603" s="53"/>
      <c r="N2603" s="144"/>
      <c r="O2603" s="141"/>
      <c r="P2603" s="53"/>
      <c r="Q2603" s="53"/>
      <c r="R2603" s="53"/>
      <c r="S2603" s="89"/>
    </row>
    <row r="2604" spans="2:19" ht="15" customHeight="1" x14ac:dyDescent="0.2">
      <c r="B2604" s="143"/>
      <c r="C2604" s="100" t="str">
        <f>IFERROR(IF(VLOOKUP(B2604,'Job Openings'!$B$5:$I$1005,2,FALSE)=0,"",VLOOKUP(B2604,'Job Openings'!$B$5:$I$1005,2,FALSE)),"")</f>
        <v/>
      </c>
      <c r="D2604" s="100" t="str">
        <f>IFERROR(IF(VLOOKUP(B2604,'Job Openings'!$B$5:$I$1005,3,FALSE)=0,"",VLOOKUP(B2604,'Job Openings'!$B$5:$I$1005,3,FALSE)),"")</f>
        <v/>
      </c>
      <c r="E2604" s="100" t="str">
        <f>IFERROR(IF(VLOOKUP(B2604,'Job Openings'!$B$5:$I$1005,5,FALSE)=0,"",VLOOKUP(B2604,'Job Openings'!$B$5:$I$1005,5,FALSE)),"")</f>
        <v/>
      </c>
      <c r="F2604" s="53"/>
      <c r="G2604" s="53"/>
      <c r="H2604" s="54"/>
      <c r="I2604" s="53"/>
      <c r="J2604" s="53"/>
      <c r="K2604" s="53"/>
      <c r="L2604" s="53"/>
      <c r="M2604" s="53"/>
      <c r="N2604" s="144"/>
      <c r="O2604" s="141"/>
      <c r="P2604" s="53"/>
      <c r="Q2604" s="53"/>
      <c r="R2604" s="53"/>
      <c r="S2604" s="89"/>
    </row>
    <row r="2605" spans="2:19" ht="15" customHeight="1" x14ac:dyDescent="0.2">
      <c r="B2605" s="143"/>
      <c r="C2605" s="100" t="str">
        <f>IFERROR(IF(VLOOKUP(B2605,'Job Openings'!$B$5:$I$1005,2,FALSE)=0,"",VLOOKUP(B2605,'Job Openings'!$B$5:$I$1005,2,FALSE)),"")</f>
        <v/>
      </c>
      <c r="D2605" s="100" t="str">
        <f>IFERROR(IF(VLOOKUP(B2605,'Job Openings'!$B$5:$I$1005,3,FALSE)=0,"",VLOOKUP(B2605,'Job Openings'!$B$5:$I$1005,3,FALSE)),"")</f>
        <v/>
      </c>
      <c r="E2605" s="100" t="str">
        <f>IFERROR(IF(VLOOKUP(B2605,'Job Openings'!$B$5:$I$1005,5,FALSE)=0,"",VLOOKUP(B2605,'Job Openings'!$B$5:$I$1005,5,FALSE)),"")</f>
        <v/>
      </c>
      <c r="F2605" s="53"/>
      <c r="G2605" s="53"/>
      <c r="H2605" s="54"/>
      <c r="I2605" s="53"/>
      <c r="J2605" s="53"/>
      <c r="K2605" s="53"/>
      <c r="L2605" s="53"/>
      <c r="M2605" s="53"/>
      <c r="N2605" s="144"/>
      <c r="O2605" s="141"/>
      <c r="P2605" s="53"/>
      <c r="Q2605" s="53"/>
      <c r="R2605" s="53"/>
      <c r="S2605" s="89"/>
    </row>
    <row r="2606" spans="2:19" ht="15" customHeight="1" x14ac:dyDescent="0.2">
      <c r="B2606" s="143"/>
      <c r="C2606" s="100" t="str">
        <f>IFERROR(IF(VLOOKUP(B2606,'Job Openings'!$B$5:$I$1005,2,FALSE)=0,"",VLOOKUP(B2606,'Job Openings'!$B$5:$I$1005,2,FALSE)),"")</f>
        <v/>
      </c>
      <c r="D2606" s="100" t="str">
        <f>IFERROR(IF(VLOOKUP(B2606,'Job Openings'!$B$5:$I$1005,3,FALSE)=0,"",VLOOKUP(B2606,'Job Openings'!$B$5:$I$1005,3,FALSE)),"")</f>
        <v/>
      </c>
      <c r="E2606" s="100" t="str">
        <f>IFERROR(IF(VLOOKUP(B2606,'Job Openings'!$B$5:$I$1005,5,FALSE)=0,"",VLOOKUP(B2606,'Job Openings'!$B$5:$I$1005,5,FALSE)),"")</f>
        <v/>
      </c>
      <c r="F2606" s="53"/>
      <c r="G2606" s="53"/>
      <c r="H2606" s="54"/>
      <c r="I2606" s="53"/>
      <c r="J2606" s="53"/>
      <c r="K2606" s="53"/>
      <c r="L2606" s="53"/>
      <c r="M2606" s="53"/>
      <c r="N2606" s="144"/>
      <c r="O2606" s="141"/>
      <c r="P2606" s="53"/>
      <c r="Q2606" s="53"/>
      <c r="R2606" s="53"/>
      <c r="S2606" s="89"/>
    </row>
    <row r="2607" spans="2:19" ht="15" customHeight="1" x14ac:dyDescent="0.2">
      <c r="B2607" s="143"/>
      <c r="C2607" s="100" t="str">
        <f>IFERROR(IF(VLOOKUP(B2607,'Job Openings'!$B$5:$I$1005,2,FALSE)=0,"",VLOOKUP(B2607,'Job Openings'!$B$5:$I$1005,2,FALSE)),"")</f>
        <v/>
      </c>
      <c r="D2607" s="100" t="str">
        <f>IFERROR(IF(VLOOKUP(B2607,'Job Openings'!$B$5:$I$1005,3,FALSE)=0,"",VLOOKUP(B2607,'Job Openings'!$B$5:$I$1005,3,FALSE)),"")</f>
        <v/>
      </c>
      <c r="E2607" s="100" t="str">
        <f>IFERROR(IF(VLOOKUP(B2607,'Job Openings'!$B$5:$I$1005,5,FALSE)=0,"",VLOOKUP(B2607,'Job Openings'!$B$5:$I$1005,5,FALSE)),"")</f>
        <v/>
      </c>
      <c r="F2607" s="53"/>
      <c r="G2607" s="53"/>
      <c r="H2607" s="54"/>
      <c r="I2607" s="53"/>
      <c r="J2607" s="53"/>
      <c r="K2607" s="53"/>
      <c r="L2607" s="53"/>
      <c r="M2607" s="53"/>
      <c r="N2607" s="144"/>
      <c r="O2607" s="141"/>
      <c r="P2607" s="53"/>
      <c r="Q2607" s="53"/>
      <c r="R2607" s="53"/>
      <c r="S2607" s="89"/>
    </row>
    <row r="2608" spans="2:19" ht="15" customHeight="1" x14ac:dyDescent="0.2">
      <c r="B2608" s="143"/>
      <c r="C2608" s="100" t="str">
        <f>IFERROR(IF(VLOOKUP(B2608,'Job Openings'!$B$5:$I$1005,2,FALSE)=0,"",VLOOKUP(B2608,'Job Openings'!$B$5:$I$1005,2,FALSE)),"")</f>
        <v/>
      </c>
      <c r="D2608" s="100" t="str">
        <f>IFERROR(IF(VLOOKUP(B2608,'Job Openings'!$B$5:$I$1005,3,FALSE)=0,"",VLOOKUP(B2608,'Job Openings'!$B$5:$I$1005,3,FALSE)),"")</f>
        <v/>
      </c>
      <c r="E2608" s="100" t="str">
        <f>IFERROR(IF(VLOOKUP(B2608,'Job Openings'!$B$5:$I$1005,5,FALSE)=0,"",VLOOKUP(B2608,'Job Openings'!$B$5:$I$1005,5,FALSE)),"")</f>
        <v/>
      </c>
      <c r="F2608" s="53"/>
      <c r="G2608" s="53"/>
      <c r="H2608" s="54"/>
      <c r="I2608" s="53"/>
      <c r="J2608" s="53"/>
      <c r="K2608" s="53"/>
      <c r="L2608" s="53"/>
      <c r="M2608" s="53"/>
      <c r="N2608" s="144"/>
      <c r="O2608" s="141"/>
      <c r="P2608" s="53"/>
      <c r="Q2608" s="53"/>
      <c r="R2608" s="53"/>
      <c r="S2608" s="89"/>
    </row>
    <row r="2609" spans="2:19" ht="15" customHeight="1" x14ac:dyDescent="0.2">
      <c r="B2609" s="143"/>
      <c r="C2609" s="100" t="str">
        <f>IFERROR(IF(VLOOKUP(B2609,'Job Openings'!$B$5:$I$1005,2,FALSE)=0,"",VLOOKUP(B2609,'Job Openings'!$B$5:$I$1005,2,FALSE)),"")</f>
        <v/>
      </c>
      <c r="D2609" s="100" t="str">
        <f>IFERROR(IF(VLOOKUP(B2609,'Job Openings'!$B$5:$I$1005,3,FALSE)=0,"",VLOOKUP(B2609,'Job Openings'!$B$5:$I$1005,3,FALSE)),"")</f>
        <v/>
      </c>
      <c r="E2609" s="100" t="str">
        <f>IFERROR(IF(VLOOKUP(B2609,'Job Openings'!$B$5:$I$1005,5,FALSE)=0,"",VLOOKUP(B2609,'Job Openings'!$B$5:$I$1005,5,FALSE)),"")</f>
        <v/>
      </c>
      <c r="F2609" s="53"/>
      <c r="G2609" s="53"/>
      <c r="H2609" s="54"/>
      <c r="I2609" s="53"/>
      <c r="J2609" s="53"/>
      <c r="K2609" s="53"/>
      <c r="L2609" s="53"/>
      <c r="M2609" s="53"/>
      <c r="N2609" s="144"/>
      <c r="O2609" s="141"/>
      <c r="P2609" s="53"/>
      <c r="Q2609" s="53"/>
      <c r="R2609" s="53"/>
      <c r="S2609" s="89"/>
    </row>
    <row r="2610" spans="2:19" ht="15" customHeight="1" x14ac:dyDescent="0.2">
      <c r="B2610" s="143"/>
      <c r="C2610" s="100" t="str">
        <f>IFERROR(IF(VLOOKUP(B2610,'Job Openings'!$B$5:$I$1005,2,FALSE)=0,"",VLOOKUP(B2610,'Job Openings'!$B$5:$I$1005,2,FALSE)),"")</f>
        <v/>
      </c>
      <c r="D2610" s="100" t="str">
        <f>IFERROR(IF(VLOOKUP(B2610,'Job Openings'!$B$5:$I$1005,3,FALSE)=0,"",VLOOKUP(B2610,'Job Openings'!$B$5:$I$1005,3,FALSE)),"")</f>
        <v/>
      </c>
      <c r="E2610" s="100" t="str">
        <f>IFERROR(IF(VLOOKUP(B2610,'Job Openings'!$B$5:$I$1005,5,FALSE)=0,"",VLOOKUP(B2610,'Job Openings'!$B$5:$I$1005,5,FALSE)),"")</f>
        <v/>
      </c>
      <c r="F2610" s="53"/>
      <c r="G2610" s="53"/>
      <c r="H2610" s="54"/>
      <c r="I2610" s="53"/>
      <c r="J2610" s="53"/>
      <c r="K2610" s="53"/>
      <c r="L2610" s="53"/>
      <c r="M2610" s="53"/>
      <c r="N2610" s="144"/>
      <c r="O2610" s="141"/>
      <c r="P2610" s="53"/>
      <c r="Q2610" s="53"/>
      <c r="R2610" s="53"/>
      <c r="S2610" s="89"/>
    </row>
    <row r="2611" spans="2:19" ht="15" customHeight="1" x14ac:dyDescent="0.2">
      <c r="B2611" s="143"/>
      <c r="C2611" s="100" t="str">
        <f>IFERROR(IF(VLOOKUP(B2611,'Job Openings'!$B$5:$I$1005,2,FALSE)=0,"",VLOOKUP(B2611,'Job Openings'!$B$5:$I$1005,2,FALSE)),"")</f>
        <v/>
      </c>
      <c r="D2611" s="100" t="str">
        <f>IFERROR(IF(VLOOKUP(B2611,'Job Openings'!$B$5:$I$1005,3,FALSE)=0,"",VLOOKUP(B2611,'Job Openings'!$B$5:$I$1005,3,FALSE)),"")</f>
        <v/>
      </c>
      <c r="E2611" s="100" t="str">
        <f>IFERROR(IF(VLOOKUP(B2611,'Job Openings'!$B$5:$I$1005,5,FALSE)=0,"",VLOOKUP(B2611,'Job Openings'!$B$5:$I$1005,5,FALSE)),"")</f>
        <v/>
      </c>
      <c r="F2611" s="53"/>
      <c r="G2611" s="53"/>
      <c r="H2611" s="54"/>
      <c r="I2611" s="53"/>
      <c r="J2611" s="53"/>
      <c r="K2611" s="53"/>
      <c r="L2611" s="53"/>
      <c r="M2611" s="53"/>
      <c r="N2611" s="144"/>
      <c r="O2611" s="141"/>
      <c r="P2611" s="53"/>
      <c r="Q2611" s="53"/>
      <c r="R2611" s="53"/>
      <c r="S2611" s="89"/>
    </row>
    <row r="2612" spans="2:19" ht="15" customHeight="1" x14ac:dyDescent="0.2">
      <c r="B2612" s="143"/>
      <c r="C2612" s="100" t="str">
        <f>IFERROR(IF(VLOOKUP(B2612,'Job Openings'!$B$5:$I$1005,2,FALSE)=0,"",VLOOKUP(B2612,'Job Openings'!$B$5:$I$1005,2,FALSE)),"")</f>
        <v/>
      </c>
      <c r="D2612" s="100" t="str">
        <f>IFERROR(IF(VLOOKUP(B2612,'Job Openings'!$B$5:$I$1005,3,FALSE)=0,"",VLOOKUP(B2612,'Job Openings'!$B$5:$I$1005,3,FALSE)),"")</f>
        <v/>
      </c>
      <c r="E2612" s="100" t="str">
        <f>IFERROR(IF(VLOOKUP(B2612,'Job Openings'!$B$5:$I$1005,5,FALSE)=0,"",VLOOKUP(B2612,'Job Openings'!$B$5:$I$1005,5,FALSE)),"")</f>
        <v/>
      </c>
      <c r="F2612" s="53"/>
      <c r="G2612" s="53"/>
      <c r="H2612" s="54"/>
      <c r="I2612" s="53"/>
      <c r="J2612" s="53"/>
      <c r="K2612" s="53"/>
      <c r="L2612" s="53"/>
      <c r="M2612" s="53"/>
      <c r="N2612" s="144"/>
      <c r="O2612" s="141"/>
      <c r="P2612" s="53"/>
      <c r="Q2612" s="53"/>
      <c r="R2612" s="53"/>
      <c r="S2612" s="89"/>
    </row>
    <row r="2613" spans="2:19" ht="15" customHeight="1" x14ac:dyDescent="0.2">
      <c r="B2613" s="143"/>
      <c r="C2613" s="100" t="str">
        <f>IFERROR(IF(VLOOKUP(B2613,'Job Openings'!$B$5:$I$1005,2,FALSE)=0,"",VLOOKUP(B2613,'Job Openings'!$B$5:$I$1005,2,FALSE)),"")</f>
        <v/>
      </c>
      <c r="D2613" s="100" t="str">
        <f>IFERROR(IF(VLOOKUP(B2613,'Job Openings'!$B$5:$I$1005,3,FALSE)=0,"",VLOOKUP(B2613,'Job Openings'!$B$5:$I$1005,3,FALSE)),"")</f>
        <v/>
      </c>
      <c r="E2613" s="100" t="str">
        <f>IFERROR(IF(VLOOKUP(B2613,'Job Openings'!$B$5:$I$1005,5,FALSE)=0,"",VLOOKUP(B2613,'Job Openings'!$B$5:$I$1005,5,FALSE)),"")</f>
        <v/>
      </c>
      <c r="F2613" s="53"/>
      <c r="G2613" s="53"/>
      <c r="H2613" s="54"/>
      <c r="I2613" s="53"/>
      <c r="J2613" s="53"/>
      <c r="K2613" s="53"/>
      <c r="L2613" s="53"/>
      <c r="M2613" s="53"/>
      <c r="N2613" s="144"/>
      <c r="O2613" s="141"/>
      <c r="P2613" s="53"/>
      <c r="Q2613" s="53"/>
      <c r="R2613" s="53"/>
      <c r="S2613" s="89"/>
    </row>
    <row r="2614" spans="2:19" ht="15" customHeight="1" x14ac:dyDescent="0.2">
      <c r="B2614" s="143"/>
      <c r="C2614" s="100" t="str">
        <f>IFERROR(IF(VLOOKUP(B2614,'Job Openings'!$B$5:$I$1005,2,FALSE)=0,"",VLOOKUP(B2614,'Job Openings'!$B$5:$I$1005,2,FALSE)),"")</f>
        <v/>
      </c>
      <c r="D2614" s="100" t="str">
        <f>IFERROR(IF(VLOOKUP(B2614,'Job Openings'!$B$5:$I$1005,3,FALSE)=0,"",VLOOKUP(B2614,'Job Openings'!$B$5:$I$1005,3,FALSE)),"")</f>
        <v/>
      </c>
      <c r="E2614" s="100" t="str">
        <f>IFERROR(IF(VLOOKUP(B2614,'Job Openings'!$B$5:$I$1005,5,FALSE)=0,"",VLOOKUP(B2614,'Job Openings'!$B$5:$I$1005,5,FALSE)),"")</f>
        <v/>
      </c>
      <c r="F2614" s="53"/>
      <c r="G2614" s="53"/>
      <c r="H2614" s="54"/>
      <c r="I2614" s="53"/>
      <c r="J2614" s="53"/>
      <c r="K2614" s="53"/>
      <c r="L2614" s="53"/>
      <c r="M2614" s="53"/>
      <c r="N2614" s="144"/>
      <c r="O2614" s="141"/>
      <c r="P2614" s="53"/>
      <c r="Q2614" s="53"/>
      <c r="R2614" s="53"/>
      <c r="S2614" s="89"/>
    </row>
    <row r="2615" spans="2:19" ht="15" customHeight="1" x14ac:dyDescent="0.2">
      <c r="B2615" s="143"/>
      <c r="C2615" s="100" t="str">
        <f>IFERROR(IF(VLOOKUP(B2615,'Job Openings'!$B$5:$I$1005,2,FALSE)=0,"",VLOOKUP(B2615,'Job Openings'!$B$5:$I$1005,2,FALSE)),"")</f>
        <v/>
      </c>
      <c r="D2615" s="100" t="str">
        <f>IFERROR(IF(VLOOKUP(B2615,'Job Openings'!$B$5:$I$1005,3,FALSE)=0,"",VLOOKUP(B2615,'Job Openings'!$B$5:$I$1005,3,FALSE)),"")</f>
        <v/>
      </c>
      <c r="E2615" s="100" t="str">
        <f>IFERROR(IF(VLOOKUP(B2615,'Job Openings'!$B$5:$I$1005,5,FALSE)=0,"",VLOOKUP(B2615,'Job Openings'!$B$5:$I$1005,5,FALSE)),"")</f>
        <v/>
      </c>
      <c r="F2615" s="53"/>
      <c r="G2615" s="53"/>
      <c r="H2615" s="54"/>
      <c r="I2615" s="53"/>
      <c r="J2615" s="53"/>
      <c r="K2615" s="53"/>
      <c r="L2615" s="53"/>
      <c r="M2615" s="53"/>
      <c r="N2615" s="144"/>
      <c r="O2615" s="141"/>
      <c r="P2615" s="53"/>
      <c r="Q2615" s="53"/>
      <c r="R2615" s="53"/>
      <c r="S2615" s="89"/>
    </row>
    <row r="2616" spans="2:19" ht="15" customHeight="1" x14ac:dyDescent="0.2">
      <c r="B2616" s="143"/>
      <c r="C2616" s="100" t="str">
        <f>IFERROR(IF(VLOOKUP(B2616,'Job Openings'!$B$5:$I$1005,2,FALSE)=0,"",VLOOKUP(B2616,'Job Openings'!$B$5:$I$1005,2,FALSE)),"")</f>
        <v/>
      </c>
      <c r="D2616" s="100" t="str">
        <f>IFERROR(IF(VLOOKUP(B2616,'Job Openings'!$B$5:$I$1005,3,FALSE)=0,"",VLOOKUP(B2616,'Job Openings'!$B$5:$I$1005,3,FALSE)),"")</f>
        <v/>
      </c>
      <c r="E2616" s="100" t="str">
        <f>IFERROR(IF(VLOOKUP(B2616,'Job Openings'!$B$5:$I$1005,5,FALSE)=0,"",VLOOKUP(B2616,'Job Openings'!$B$5:$I$1005,5,FALSE)),"")</f>
        <v/>
      </c>
      <c r="F2616" s="53"/>
      <c r="G2616" s="53"/>
      <c r="H2616" s="54"/>
      <c r="I2616" s="53"/>
      <c r="J2616" s="53"/>
      <c r="K2616" s="53"/>
      <c r="L2616" s="53"/>
      <c r="M2616" s="53"/>
      <c r="N2616" s="144"/>
      <c r="O2616" s="141"/>
      <c r="P2616" s="53"/>
      <c r="Q2616" s="53"/>
      <c r="R2616" s="53"/>
      <c r="S2616" s="89"/>
    </row>
    <row r="2617" spans="2:19" ht="15" customHeight="1" x14ac:dyDescent="0.2">
      <c r="B2617" s="143"/>
      <c r="C2617" s="100" t="str">
        <f>IFERROR(IF(VLOOKUP(B2617,'Job Openings'!$B$5:$I$1005,2,FALSE)=0,"",VLOOKUP(B2617,'Job Openings'!$B$5:$I$1005,2,FALSE)),"")</f>
        <v/>
      </c>
      <c r="D2617" s="100" t="str">
        <f>IFERROR(IF(VLOOKUP(B2617,'Job Openings'!$B$5:$I$1005,3,FALSE)=0,"",VLOOKUP(B2617,'Job Openings'!$B$5:$I$1005,3,FALSE)),"")</f>
        <v/>
      </c>
      <c r="E2617" s="100" t="str">
        <f>IFERROR(IF(VLOOKUP(B2617,'Job Openings'!$B$5:$I$1005,5,FALSE)=0,"",VLOOKUP(B2617,'Job Openings'!$B$5:$I$1005,5,FALSE)),"")</f>
        <v/>
      </c>
      <c r="F2617" s="53"/>
      <c r="G2617" s="53"/>
      <c r="H2617" s="54"/>
      <c r="I2617" s="53"/>
      <c r="J2617" s="53"/>
      <c r="K2617" s="53"/>
      <c r="L2617" s="53"/>
      <c r="M2617" s="53"/>
      <c r="N2617" s="144"/>
      <c r="O2617" s="141"/>
      <c r="P2617" s="53"/>
      <c r="Q2617" s="53"/>
      <c r="R2617" s="53"/>
      <c r="S2617" s="89"/>
    </row>
    <row r="2618" spans="2:19" ht="15" customHeight="1" x14ac:dyDescent="0.2">
      <c r="B2618" s="143"/>
      <c r="C2618" s="100" t="str">
        <f>IFERROR(IF(VLOOKUP(B2618,'Job Openings'!$B$5:$I$1005,2,FALSE)=0,"",VLOOKUP(B2618,'Job Openings'!$B$5:$I$1005,2,FALSE)),"")</f>
        <v/>
      </c>
      <c r="D2618" s="100" t="str">
        <f>IFERROR(IF(VLOOKUP(B2618,'Job Openings'!$B$5:$I$1005,3,FALSE)=0,"",VLOOKUP(B2618,'Job Openings'!$B$5:$I$1005,3,FALSE)),"")</f>
        <v/>
      </c>
      <c r="E2618" s="100" t="str">
        <f>IFERROR(IF(VLOOKUP(B2618,'Job Openings'!$B$5:$I$1005,5,FALSE)=0,"",VLOOKUP(B2618,'Job Openings'!$B$5:$I$1005,5,FALSE)),"")</f>
        <v/>
      </c>
      <c r="F2618" s="53"/>
      <c r="G2618" s="53"/>
      <c r="H2618" s="54"/>
      <c r="I2618" s="53"/>
      <c r="J2618" s="53"/>
      <c r="K2618" s="53"/>
      <c r="L2618" s="53"/>
      <c r="M2618" s="53"/>
      <c r="N2618" s="144"/>
      <c r="O2618" s="141"/>
      <c r="P2618" s="53"/>
      <c r="Q2618" s="53"/>
      <c r="R2618" s="53"/>
      <c r="S2618" s="89"/>
    </row>
    <row r="2619" spans="2:19" ht="15" customHeight="1" x14ac:dyDescent="0.2">
      <c r="B2619" s="143"/>
      <c r="C2619" s="100" t="str">
        <f>IFERROR(IF(VLOOKUP(B2619,'Job Openings'!$B$5:$I$1005,2,FALSE)=0,"",VLOOKUP(B2619,'Job Openings'!$B$5:$I$1005,2,FALSE)),"")</f>
        <v/>
      </c>
      <c r="D2619" s="100" t="str">
        <f>IFERROR(IF(VLOOKUP(B2619,'Job Openings'!$B$5:$I$1005,3,FALSE)=0,"",VLOOKUP(B2619,'Job Openings'!$B$5:$I$1005,3,FALSE)),"")</f>
        <v/>
      </c>
      <c r="E2619" s="100" t="str">
        <f>IFERROR(IF(VLOOKUP(B2619,'Job Openings'!$B$5:$I$1005,5,FALSE)=0,"",VLOOKUP(B2619,'Job Openings'!$B$5:$I$1005,5,FALSE)),"")</f>
        <v/>
      </c>
      <c r="F2619" s="53"/>
      <c r="G2619" s="53"/>
      <c r="H2619" s="54"/>
      <c r="I2619" s="53"/>
      <c r="J2619" s="53"/>
      <c r="K2619" s="53"/>
      <c r="L2619" s="53"/>
      <c r="M2619" s="53"/>
      <c r="N2619" s="144"/>
      <c r="O2619" s="141"/>
      <c r="P2619" s="53"/>
      <c r="Q2619" s="53"/>
      <c r="R2619" s="53"/>
      <c r="S2619" s="89"/>
    </row>
    <row r="2620" spans="2:19" ht="15" customHeight="1" x14ac:dyDescent="0.2">
      <c r="B2620" s="143"/>
      <c r="C2620" s="100" t="str">
        <f>IFERROR(IF(VLOOKUP(B2620,'Job Openings'!$B$5:$I$1005,2,FALSE)=0,"",VLOOKUP(B2620,'Job Openings'!$B$5:$I$1005,2,FALSE)),"")</f>
        <v/>
      </c>
      <c r="D2620" s="100" t="str">
        <f>IFERROR(IF(VLOOKUP(B2620,'Job Openings'!$B$5:$I$1005,3,FALSE)=0,"",VLOOKUP(B2620,'Job Openings'!$B$5:$I$1005,3,FALSE)),"")</f>
        <v/>
      </c>
      <c r="E2620" s="100" t="str">
        <f>IFERROR(IF(VLOOKUP(B2620,'Job Openings'!$B$5:$I$1005,5,FALSE)=0,"",VLOOKUP(B2620,'Job Openings'!$B$5:$I$1005,5,FALSE)),"")</f>
        <v/>
      </c>
      <c r="F2620" s="53"/>
      <c r="G2620" s="53"/>
      <c r="H2620" s="54"/>
      <c r="I2620" s="53"/>
      <c r="J2620" s="53"/>
      <c r="K2620" s="53"/>
      <c r="L2620" s="53"/>
      <c r="M2620" s="53"/>
      <c r="N2620" s="144"/>
      <c r="O2620" s="141"/>
      <c r="P2620" s="53"/>
      <c r="Q2620" s="53"/>
      <c r="R2620" s="53"/>
      <c r="S2620" s="89"/>
    </row>
    <row r="2621" spans="2:19" ht="15" customHeight="1" x14ac:dyDescent="0.2">
      <c r="B2621" s="143"/>
      <c r="C2621" s="100" t="str">
        <f>IFERROR(IF(VLOOKUP(B2621,'Job Openings'!$B$5:$I$1005,2,FALSE)=0,"",VLOOKUP(B2621,'Job Openings'!$B$5:$I$1005,2,FALSE)),"")</f>
        <v/>
      </c>
      <c r="D2621" s="100" t="str">
        <f>IFERROR(IF(VLOOKUP(B2621,'Job Openings'!$B$5:$I$1005,3,FALSE)=0,"",VLOOKUP(B2621,'Job Openings'!$B$5:$I$1005,3,FALSE)),"")</f>
        <v/>
      </c>
      <c r="E2621" s="100" t="str">
        <f>IFERROR(IF(VLOOKUP(B2621,'Job Openings'!$B$5:$I$1005,5,FALSE)=0,"",VLOOKUP(B2621,'Job Openings'!$B$5:$I$1005,5,FALSE)),"")</f>
        <v/>
      </c>
      <c r="F2621" s="53"/>
      <c r="G2621" s="53"/>
      <c r="H2621" s="54"/>
      <c r="I2621" s="53"/>
      <c r="J2621" s="53"/>
      <c r="K2621" s="53"/>
      <c r="L2621" s="53"/>
      <c r="M2621" s="53"/>
      <c r="N2621" s="144"/>
      <c r="O2621" s="141"/>
      <c r="P2621" s="53"/>
      <c r="Q2621" s="53"/>
      <c r="R2621" s="53"/>
      <c r="S2621" s="89"/>
    </row>
    <row r="2622" spans="2:19" ht="15" customHeight="1" x14ac:dyDescent="0.2">
      <c r="B2622" s="143"/>
      <c r="C2622" s="100" t="str">
        <f>IFERROR(IF(VLOOKUP(B2622,'Job Openings'!$B$5:$I$1005,2,FALSE)=0,"",VLOOKUP(B2622,'Job Openings'!$B$5:$I$1005,2,FALSE)),"")</f>
        <v/>
      </c>
      <c r="D2622" s="100" t="str">
        <f>IFERROR(IF(VLOOKUP(B2622,'Job Openings'!$B$5:$I$1005,3,FALSE)=0,"",VLOOKUP(B2622,'Job Openings'!$B$5:$I$1005,3,FALSE)),"")</f>
        <v/>
      </c>
      <c r="E2622" s="100" t="str">
        <f>IFERROR(IF(VLOOKUP(B2622,'Job Openings'!$B$5:$I$1005,5,FALSE)=0,"",VLOOKUP(B2622,'Job Openings'!$B$5:$I$1005,5,FALSE)),"")</f>
        <v/>
      </c>
      <c r="F2622" s="53"/>
      <c r="G2622" s="53"/>
      <c r="H2622" s="54"/>
      <c r="I2622" s="53"/>
      <c r="J2622" s="53"/>
      <c r="K2622" s="53"/>
      <c r="L2622" s="53"/>
      <c r="M2622" s="53"/>
      <c r="N2622" s="144"/>
      <c r="O2622" s="141"/>
      <c r="P2622" s="53"/>
      <c r="Q2622" s="53"/>
      <c r="R2622" s="53"/>
      <c r="S2622" s="89"/>
    </row>
    <row r="2623" spans="2:19" ht="15" customHeight="1" x14ac:dyDescent="0.2">
      <c r="B2623" s="143"/>
      <c r="C2623" s="100" t="str">
        <f>IFERROR(IF(VLOOKUP(B2623,'Job Openings'!$B$5:$I$1005,2,FALSE)=0,"",VLOOKUP(B2623,'Job Openings'!$B$5:$I$1005,2,FALSE)),"")</f>
        <v/>
      </c>
      <c r="D2623" s="100" t="str">
        <f>IFERROR(IF(VLOOKUP(B2623,'Job Openings'!$B$5:$I$1005,3,FALSE)=0,"",VLOOKUP(B2623,'Job Openings'!$B$5:$I$1005,3,FALSE)),"")</f>
        <v/>
      </c>
      <c r="E2623" s="100" t="str">
        <f>IFERROR(IF(VLOOKUP(B2623,'Job Openings'!$B$5:$I$1005,5,FALSE)=0,"",VLOOKUP(B2623,'Job Openings'!$B$5:$I$1005,5,FALSE)),"")</f>
        <v/>
      </c>
      <c r="F2623" s="53"/>
      <c r="G2623" s="53"/>
      <c r="H2623" s="54"/>
      <c r="I2623" s="53"/>
      <c r="J2623" s="53"/>
      <c r="K2623" s="53"/>
      <c r="L2623" s="53"/>
      <c r="M2623" s="53"/>
      <c r="N2623" s="144"/>
      <c r="O2623" s="141"/>
      <c r="P2623" s="53"/>
      <c r="Q2623" s="53"/>
      <c r="R2623" s="53"/>
      <c r="S2623" s="89"/>
    </row>
    <row r="2624" spans="2:19" ht="15" customHeight="1" x14ac:dyDescent="0.2">
      <c r="B2624" s="143"/>
      <c r="C2624" s="100" t="str">
        <f>IFERROR(IF(VLOOKUP(B2624,'Job Openings'!$B$5:$I$1005,2,FALSE)=0,"",VLOOKUP(B2624,'Job Openings'!$B$5:$I$1005,2,FALSE)),"")</f>
        <v/>
      </c>
      <c r="D2624" s="100" t="str">
        <f>IFERROR(IF(VLOOKUP(B2624,'Job Openings'!$B$5:$I$1005,3,FALSE)=0,"",VLOOKUP(B2624,'Job Openings'!$B$5:$I$1005,3,FALSE)),"")</f>
        <v/>
      </c>
      <c r="E2624" s="100" t="str">
        <f>IFERROR(IF(VLOOKUP(B2624,'Job Openings'!$B$5:$I$1005,5,FALSE)=0,"",VLOOKUP(B2624,'Job Openings'!$B$5:$I$1005,5,FALSE)),"")</f>
        <v/>
      </c>
      <c r="F2624" s="53"/>
      <c r="G2624" s="53"/>
      <c r="H2624" s="54"/>
      <c r="I2624" s="53"/>
      <c r="J2624" s="53"/>
      <c r="K2624" s="53"/>
      <c r="L2624" s="53"/>
      <c r="M2624" s="53"/>
      <c r="N2624" s="144"/>
      <c r="O2624" s="141"/>
      <c r="P2624" s="53"/>
      <c r="Q2624" s="53"/>
      <c r="R2624" s="53"/>
      <c r="S2624" s="89"/>
    </row>
    <row r="2625" spans="2:19" ht="15" customHeight="1" x14ac:dyDescent="0.2">
      <c r="B2625" s="143"/>
      <c r="C2625" s="100" t="str">
        <f>IFERROR(IF(VLOOKUP(B2625,'Job Openings'!$B$5:$I$1005,2,FALSE)=0,"",VLOOKUP(B2625,'Job Openings'!$B$5:$I$1005,2,FALSE)),"")</f>
        <v/>
      </c>
      <c r="D2625" s="100" t="str">
        <f>IFERROR(IF(VLOOKUP(B2625,'Job Openings'!$B$5:$I$1005,3,FALSE)=0,"",VLOOKUP(B2625,'Job Openings'!$B$5:$I$1005,3,FALSE)),"")</f>
        <v/>
      </c>
      <c r="E2625" s="100" t="str">
        <f>IFERROR(IF(VLOOKUP(B2625,'Job Openings'!$B$5:$I$1005,5,FALSE)=0,"",VLOOKUP(B2625,'Job Openings'!$B$5:$I$1005,5,FALSE)),"")</f>
        <v/>
      </c>
      <c r="F2625" s="53"/>
      <c r="G2625" s="53"/>
      <c r="H2625" s="54"/>
      <c r="I2625" s="53"/>
      <c r="J2625" s="53"/>
      <c r="K2625" s="53"/>
      <c r="L2625" s="53"/>
      <c r="M2625" s="53"/>
      <c r="N2625" s="144"/>
      <c r="O2625" s="141"/>
      <c r="P2625" s="53"/>
      <c r="Q2625" s="53"/>
      <c r="R2625" s="53"/>
      <c r="S2625" s="89"/>
    </row>
    <row r="2626" spans="2:19" ht="15" customHeight="1" x14ac:dyDescent="0.2">
      <c r="B2626" s="143"/>
      <c r="C2626" s="100" t="str">
        <f>IFERROR(IF(VLOOKUP(B2626,'Job Openings'!$B$5:$I$1005,2,FALSE)=0,"",VLOOKUP(B2626,'Job Openings'!$B$5:$I$1005,2,FALSE)),"")</f>
        <v/>
      </c>
      <c r="D2626" s="100" t="str">
        <f>IFERROR(IF(VLOOKUP(B2626,'Job Openings'!$B$5:$I$1005,3,FALSE)=0,"",VLOOKUP(B2626,'Job Openings'!$B$5:$I$1005,3,FALSE)),"")</f>
        <v/>
      </c>
      <c r="E2626" s="100" t="str">
        <f>IFERROR(IF(VLOOKUP(B2626,'Job Openings'!$B$5:$I$1005,5,FALSE)=0,"",VLOOKUP(B2626,'Job Openings'!$B$5:$I$1005,5,FALSE)),"")</f>
        <v/>
      </c>
      <c r="F2626" s="53"/>
      <c r="G2626" s="53"/>
      <c r="H2626" s="54"/>
      <c r="I2626" s="53"/>
      <c r="J2626" s="53"/>
      <c r="K2626" s="53"/>
      <c r="L2626" s="53"/>
      <c r="M2626" s="53"/>
      <c r="N2626" s="144"/>
      <c r="O2626" s="141"/>
      <c r="P2626" s="53"/>
      <c r="Q2626" s="53"/>
      <c r="R2626" s="53"/>
      <c r="S2626" s="89"/>
    </row>
    <row r="2627" spans="2:19" ht="15" customHeight="1" x14ac:dyDescent="0.2">
      <c r="B2627" s="143"/>
      <c r="C2627" s="100" t="str">
        <f>IFERROR(IF(VLOOKUP(B2627,'Job Openings'!$B$5:$I$1005,2,FALSE)=0,"",VLOOKUP(B2627,'Job Openings'!$B$5:$I$1005,2,FALSE)),"")</f>
        <v/>
      </c>
      <c r="D2627" s="100" t="str">
        <f>IFERROR(IF(VLOOKUP(B2627,'Job Openings'!$B$5:$I$1005,3,FALSE)=0,"",VLOOKUP(B2627,'Job Openings'!$B$5:$I$1005,3,FALSE)),"")</f>
        <v/>
      </c>
      <c r="E2627" s="100" t="str">
        <f>IFERROR(IF(VLOOKUP(B2627,'Job Openings'!$B$5:$I$1005,5,FALSE)=0,"",VLOOKUP(B2627,'Job Openings'!$B$5:$I$1005,5,FALSE)),"")</f>
        <v/>
      </c>
      <c r="F2627" s="53"/>
      <c r="G2627" s="53"/>
      <c r="H2627" s="54"/>
      <c r="I2627" s="53"/>
      <c r="J2627" s="53"/>
      <c r="K2627" s="53"/>
      <c r="L2627" s="53"/>
      <c r="M2627" s="53"/>
      <c r="N2627" s="144"/>
      <c r="O2627" s="141"/>
      <c r="P2627" s="53"/>
      <c r="Q2627" s="53"/>
      <c r="R2627" s="53"/>
      <c r="S2627" s="89"/>
    </row>
    <row r="2628" spans="2:19" ht="15" customHeight="1" x14ac:dyDescent="0.2">
      <c r="B2628" s="143"/>
      <c r="C2628" s="100" t="str">
        <f>IFERROR(IF(VLOOKUP(B2628,'Job Openings'!$B$5:$I$1005,2,FALSE)=0,"",VLOOKUP(B2628,'Job Openings'!$B$5:$I$1005,2,FALSE)),"")</f>
        <v/>
      </c>
      <c r="D2628" s="100" t="str">
        <f>IFERROR(IF(VLOOKUP(B2628,'Job Openings'!$B$5:$I$1005,3,FALSE)=0,"",VLOOKUP(B2628,'Job Openings'!$B$5:$I$1005,3,FALSE)),"")</f>
        <v/>
      </c>
      <c r="E2628" s="100" t="str">
        <f>IFERROR(IF(VLOOKUP(B2628,'Job Openings'!$B$5:$I$1005,5,FALSE)=0,"",VLOOKUP(B2628,'Job Openings'!$B$5:$I$1005,5,FALSE)),"")</f>
        <v/>
      </c>
      <c r="F2628" s="53"/>
      <c r="G2628" s="53"/>
      <c r="H2628" s="54"/>
      <c r="I2628" s="53"/>
      <c r="J2628" s="53"/>
      <c r="K2628" s="53"/>
      <c r="L2628" s="53"/>
      <c r="M2628" s="53"/>
      <c r="N2628" s="144"/>
      <c r="O2628" s="141"/>
      <c r="P2628" s="53"/>
      <c r="Q2628" s="53"/>
      <c r="R2628" s="53"/>
      <c r="S2628" s="89"/>
    </row>
    <row r="2629" spans="2:19" ht="15" customHeight="1" x14ac:dyDescent="0.2">
      <c r="B2629" s="143"/>
      <c r="C2629" s="100" t="str">
        <f>IFERROR(IF(VLOOKUP(B2629,'Job Openings'!$B$5:$I$1005,2,FALSE)=0,"",VLOOKUP(B2629,'Job Openings'!$B$5:$I$1005,2,FALSE)),"")</f>
        <v/>
      </c>
      <c r="D2629" s="100" t="str">
        <f>IFERROR(IF(VLOOKUP(B2629,'Job Openings'!$B$5:$I$1005,3,FALSE)=0,"",VLOOKUP(B2629,'Job Openings'!$B$5:$I$1005,3,FALSE)),"")</f>
        <v/>
      </c>
      <c r="E2629" s="100" t="str">
        <f>IFERROR(IF(VLOOKUP(B2629,'Job Openings'!$B$5:$I$1005,5,FALSE)=0,"",VLOOKUP(B2629,'Job Openings'!$B$5:$I$1005,5,FALSE)),"")</f>
        <v/>
      </c>
      <c r="F2629" s="53"/>
      <c r="G2629" s="53"/>
      <c r="H2629" s="54"/>
      <c r="I2629" s="53"/>
      <c r="J2629" s="53"/>
      <c r="K2629" s="53"/>
      <c r="L2629" s="53"/>
      <c r="M2629" s="53"/>
      <c r="N2629" s="144"/>
      <c r="O2629" s="141"/>
      <c r="P2629" s="53"/>
      <c r="Q2629" s="53"/>
      <c r="R2629" s="53"/>
      <c r="S2629" s="89"/>
    </row>
    <row r="2630" spans="2:19" ht="15" customHeight="1" x14ac:dyDescent="0.2">
      <c r="B2630" s="143"/>
      <c r="C2630" s="100" t="str">
        <f>IFERROR(IF(VLOOKUP(B2630,'Job Openings'!$B$5:$I$1005,2,FALSE)=0,"",VLOOKUP(B2630,'Job Openings'!$B$5:$I$1005,2,FALSE)),"")</f>
        <v/>
      </c>
      <c r="D2630" s="100" t="str">
        <f>IFERROR(IF(VLOOKUP(B2630,'Job Openings'!$B$5:$I$1005,3,FALSE)=0,"",VLOOKUP(B2630,'Job Openings'!$B$5:$I$1005,3,FALSE)),"")</f>
        <v/>
      </c>
      <c r="E2630" s="100" t="str">
        <f>IFERROR(IF(VLOOKUP(B2630,'Job Openings'!$B$5:$I$1005,5,FALSE)=0,"",VLOOKUP(B2630,'Job Openings'!$B$5:$I$1005,5,FALSE)),"")</f>
        <v/>
      </c>
      <c r="F2630" s="53"/>
      <c r="G2630" s="53"/>
      <c r="H2630" s="54"/>
      <c r="I2630" s="53"/>
      <c r="J2630" s="53"/>
      <c r="K2630" s="53"/>
      <c r="L2630" s="53"/>
      <c r="M2630" s="53"/>
      <c r="N2630" s="144"/>
      <c r="O2630" s="141"/>
      <c r="P2630" s="53"/>
      <c r="Q2630" s="53"/>
      <c r="R2630" s="53"/>
      <c r="S2630" s="89"/>
    </row>
    <row r="2631" spans="2:19" ht="15" customHeight="1" x14ac:dyDescent="0.2">
      <c r="B2631" s="143"/>
      <c r="C2631" s="100" t="str">
        <f>IFERROR(IF(VLOOKUP(B2631,'Job Openings'!$B$5:$I$1005,2,FALSE)=0,"",VLOOKUP(B2631,'Job Openings'!$B$5:$I$1005,2,FALSE)),"")</f>
        <v/>
      </c>
      <c r="D2631" s="100" t="str">
        <f>IFERROR(IF(VLOOKUP(B2631,'Job Openings'!$B$5:$I$1005,3,FALSE)=0,"",VLOOKUP(B2631,'Job Openings'!$B$5:$I$1005,3,FALSE)),"")</f>
        <v/>
      </c>
      <c r="E2631" s="100" t="str">
        <f>IFERROR(IF(VLOOKUP(B2631,'Job Openings'!$B$5:$I$1005,5,FALSE)=0,"",VLOOKUP(B2631,'Job Openings'!$B$5:$I$1005,5,FALSE)),"")</f>
        <v/>
      </c>
      <c r="F2631" s="53"/>
      <c r="G2631" s="53"/>
      <c r="H2631" s="54"/>
      <c r="I2631" s="53"/>
      <c r="J2631" s="53"/>
      <c r="K2631" s="53"/>
      <c r="L2631" s="53"/>
      <c r="M2631" s="53"/>
      <c r="N2631" s="144"/>
      <c r="O2631" s="141"/>
      <c r="P2631" s="53"/>
      <c r="Q2631" s="53"/>
      <c r="R2631" s="53"/>
      <c r="S2631" s="89"/>
    </row>
    <row r="2632" spans="2:19" ht="15" customHeight="1" x14ac:dyDescent="0.2">
      <c r="B2632" s="143"/>
      <c r="C2632" s="100" t="str">
        <f>IFERROR(IF(VLOOKUP(B2632,'Job Openings'!$B$5:$I$1005,2,FALSE)=0,"",VLOOKUP(B2632,'Job Openings'!$B$5:$I$1005,2,FALSE)),"")</f>
        <v/>
      </c>
      <c r="D2632" s="100" t="str">
        <f>IFERROR(IF(VLOOKUP(B2632,'Job Openings'!$B$5:$I$1005,3,FALSE)=0,"",VLOOKUP(B2632,'Job Openings'!$B$5:$I$1005,3,FALSE)),"")</f>
        <v/>
      </c>
      <c r="E2632" s="100" t="str">
        <f>IFERROR(IF(VLOOKUP(B2632,'Job Openings'!$B$5:$I$1005,5,FALSE)=0,"",VLOOKUP(B2632,'Job Openings'!$B$5:$I$1005,5,FALSE)),"")</f>
        <v/>
      </c>
      <c r="F2632" s="53"/>
      <c r="G2632" s="53"/>
      <c r="H2632" s="54"/>
      <c r="I2632" s="53"/>
      <c r="J2632" s="53"/>
      <c r="K2632" s="53"/>
      <c r="L2632" s="53"/>
      <c r="M2632" s="53"/>
      <c r="N2632" s="144"/>
      <c r="O2632" s="141"/>
      <c r="P2632" s="53"/>
      <c r="Q2632" s="53"/>
      <c r="R2632" s="53"/>
      <c r="S2632" s="89"/>
    </row>
    <row r="2633" spans="2:19" ht="15" customHeight="1" x14ac:dyDescent="0.2">
      <c r="B2633" s="143"/>
      <c r="C2633" s="100" t="str">
        <f>IFERROR(IF(VLOOKUP(B2633,'Job Openings'!$B$5:$I$1005,2,FALSE)=0,"",VLOOKUP(B2633,'Job Openings'!$B$5:$I$1005,2,FALSE)),"")</f>
        <v/>
      </c>
      <c r="D2633" s="100" t="str">
        <f>IFERROR(IF(VLOOKUP(B2633,'Job Openings'!$B$5:$I$1005,3,FALSE)=0,"",VLOOKUP(B2633,'Job Openings'!$B$5:$I$1005,3,FALSE)),"")</f>
        <v/>
      </c>
      <c r="E2633" s="100" t="str">
        <f>IFERROR(IF(VLOOKUP(B2633,'Job Openings'!$B$5:$I$1005,5,FALSE)=0,"",VLOOKUP(B2633,'Job Openings'!$B$5:$I$1005,5,FALSE)),"")</f>
        <v/>
      </c>
      <c r="F2633" s="53"/>
      <c r="G2633" s="53"/>
      <c r="H2633" s="54"/>
      <c r="I2633" s="53"/>
      <c r="J2633" s="53"/>
      <c r="K2633" s="53"/>
      <c r="L2633" s="53"/>
      <c r="M2633" s="53"/>
      <c r="N2633" s="144"/>
      <c r="O2633" s="141"/>
      <c r="P2633" s="53"/>
      <c r="Q2633" s="53"/>
      <c r="R2633" s="53"/>
      <c r="S2633" s="89"/>
    </row>
    <row r="2634" spans="2:19" ht="15" customHeight="1" x14ac:dyDescent="0.2">
      <c r="B2634" s="143"/>
      <c r="C2634" s="100" t="str">
        <f>IFERROR(IF(VLOOKUP(B2634,'Job Openings'!$B$5:$I$1005,2,FALSE)=0,"",VLOOKUP(B2634,'Job Openings'!$B$5:$I$1005,2,FALSE)),"")</f>
        <v/>
      </c>
      <c r="D2634" s="100" t="str">
        <f>IFERROR(IF(VLOOKUP(B2634,'Job Openings'!$B$5:$I$1005,3,FALSE)=0,"",VLOOKUP(B2634,'Job Openings'!$B$5:$I$1005,3,FALSE)),"")</f>
        <v/>
      </c>
      <c r="E2634" s="100" t="str">
        <f>IFERROR(IF(VLOOKUP(B2634,'Job Openings'!$B$5:$I$1005,5,FALSE)=0,"",VLOOKUP(B2634,'Job Openings'!$B$5:$I$1005,5,FALSE)),"")</f>
        <v/>
      </c>
      <c r="F2634" s="53"/>
      <c r="G2634" s="53"/>
      <c r="H2634" s="54"/>
      <c r="I2634" s="53"/>
      <c r="J2634" s="53"/>
      <c r="K2634" s="53"/>
      <c r="L2634" s="53"/>
      <c r="M2634" s="53"/>
      <c r="N2634" s="144"/>
      <c r="O2634" s="141"/>
      <c r="P2634" s="53"/>
      <c r="Q2634" s="53"/>
      <c r="R2634" s="53"/>
      <c r="S2634" s="89"/>
    </row>
    <row r="2635" spans="2:19" ht="15" customHeight="1" x14ac:dyDescent="0.2">
      <c r="B2635" s="143"/>
      <c r="C2635" s="100" t="str">
        <f>IFERROR(IF(VLOOKUP(B2635,'Job Openings'!$B$5:$I$1005,2,FALSE)=0,"",VLOOKUP(B2635,'Job Openings'!$B$5:$I$1005,2,FALSE)),"")</f>
        <v/>
      </c>
      <c r="D2635" s="100" t="str">
        <f>IFERROR(IF(VLOOKUP(B2635,'Job Openings'!$B$5:$I$1005,3,FALSE)=0,"",VLOOKUP(B2635,'Job Openings'!$B$5:$I$1005,3,FALSE)),"")</f>
        <v/>
      </c>
      <c r="E2635" s="100" t="str">
        <f>IFERROR(IF(VLOOKUP(B2635,'Job Openings'!$B$5:$I$1005,5,FALSE)=0,"",VLOOKUP(B2635,'Job Openings'!$B$5:$I$1005,5,FALSE)),"")</f>
        <v/>
      </c>
      <c r="F2635" s="53"/>
      <c r="G2635" s="53"/>
      <c r="H2635" s="54"/>
      <c r="I2635" s="53"/>
      <c r="J2635" s="53"/>
      <c r="K2635" s="53"/>
      <c r="L2635" s="53"/>
      <c r="M2635" s="53"/>
      <c r="N2635" s="144"/>
      <c r="O2635" s="141"/>
      <c r="P2635" s="53"/>
      <c r="Q2635" s="53"/>
      <c r="R2635" s="53"/>
      <c r="S2635" s="89"/>
    </row>
    <row r="2636" spans="2:19" ht="15" customHeight="1" x14ac:dyDescent="0.2">
      <c r="B2636" s="143"/>
      <c r="C2636" s="100" t="str">
        <f>IFERROR(IF(VLOOKUP(B2636,'Job Openings'!$B$5:$I$1005,2,FALSE)=0,"",VLOOKUP(B2636,'Job Openings'!$B$5:$I$1005,2,FALSE)),"")</f>
        <v/>
      </c>
      <c r="D2636" s="100" t="str">
        <f>IFERROR(IF(VLOOKUP(B2636,'Job Openings'!$B$5:$I$1005,3,FALSE)=0,"",VLOOKUP(B2636,'Job Openings'!$B$5:$I$1005,3,FALSE)),"")</f>
        <v/>
      </c>
      <c r="E2636" s="100" t="str">
        <f>IFERROR(IF(VLOOKUP(B2636,'Job Openings'!$B$5:$I$1005,5,FALSE)=0,"",VLOOKUP(B2636,'Job Openings'!$B$5:$I$1005,5,FALSE)),"")</f>
        <v/>
      </c>
      <c r="F2636" s="53"/>
      <c r="G2636" s="53"/>
      <c r="H2636" s="54"/>
      <c r="I2636" s="53"/>
      <c r="J2636" s="53"/>
      <c r="K2636" s="53"/>
      <c r="L2636" s="53"/>
      <c r="M2636" s="53"/>
      <c r="N2636" s="144"/>
      <c r="O2636" s="141"/>
      <c r="P2636" s="53"/>
      <c r="Q2636" s="53"/>
      <c r="R2636" s="53"/>
      <c r="S2636" s="89"/>
    </row>
    <row r="2637" spans="2:19" ht="15" customHeight="1" x14ac:dyDescent="0.2">
      <c r="B2637" s="143"/>
      <c r="C2637" s="100" t="str">
        <f>IFERROR(IF(VLOOKUP(B2637,'Job Openings'!$B$5:$I$1005,2,FALSE)=0,"",VLOOKUP(B2637,'Job Openings'!$B$5:$I$1005,2,FALSE)),"")</f>
        <v/>
      </c>
      <c r="D2637" s="100" t="str">
        <f>IFERROR(IF(VLOOKUP(B2637,'Job Openings'!$B$5:$I$1005,3,FALSE)=0,"",VLOOKUP(B2637,'Job Openings'!$B$5:$I$1005,3,FALSE)),"")</f>
        <v/>
      </c>
      <c r="E2637" s="100" t="str">
        <f>IFERROR(IF(VLOOKUP(B2637,'Job Openings'!$B$5:$I$1005,5,FALSE)=0,"",VLOOKUP(B2637,'Job Openings'!$B$5:$I$1005,5,FALSE)),"")</f>
        <v/>
      </c>
      <c r="F2637" s="53"/>
      <c r="G2637" s="53"/>
      <c r="H2637" s="54"/>
      <c r="I2637" s="53"/>
      <c r="J2637" s="53"/>
      <c r="K2637" s="53"/>
      <c r="L2637" s="53"/>
      <c r="M2637" s="53"/>
      <c r="N2637" s="144"/>
      <c r="O2637" s="141"/>
      <c r="P2637" s="53"/>
      <c r="Q2637" s="53"/>
      <c r="R2637" s="53"/>
      <c r="S2637" s="89"/>
    </row>
    <row r="2638" spans="2:19" ht="15" customHeight="1" x14ac:dyDescent="0.2">
      <c r="B2638" s="143"/>
      <c r="C2638" s="100" t="str">
        <f>IFERROR(IF(VLOOKUP(B2638,'Job Openings'!$B$5:$I$1005,2,FALSE)=0,"",VLOOKUP(B2638,'Job Openings'!$B$5:$I$1005,2,FALSE)),"")</f>
        <v/>
      </c>
      <c r="D2638" s="100" t="str">
        <f>IFERROR(IF(VLOOKUP(B2638,'Job Openings'!$B$5:$I$1005,3,FALSE)=0,"",VLOOKUP(B2638,'Job Openings'!$B$5:$I$1005,3,FALSE)),"")</f>
        <v/>
      </c>
      <c r="E2638" s="100" t="str">
        <f>IFERROR(IF(VLOOKUP(B2638,'Job Openings'!$B$5:$I$1005,5,FALSE)=0,"",VLOOKUP(B2638,'Job Openings'!$B$5:$I$1005,5,FALSE)),"")</f>
        <v/>
      </c>
      <c r="F2638" s="53"/>
      <c r="G2638" s="53"/>
      <c r="H2638" s="54"/>
      <c r="I2638" s="53"/>
      <c r="J2638" s="53"/>
      <c r="K2638" s="53"/>
      <c r="L2638" s="53"/>
      <c r="M2638" s="53"/>
      <c r="N2638" s="144"/>
      <c r="O2638" s="141"/>
      <c r="P2638" s="53"/>
      <c r="Q2638" s="53"/>
      <c r="R2638" s="53"/>
      <c r="S2638" s="89"/>
    </row>
    <row r="2639" spans="2:19" ht="15" customHeight="1" x14ac:dyDescent="0.2">
      <c r="B2639" s="143"/>
      <c r="C2639" s="100" t="str">
        <f>IFERROR(IF(VLOOKUP(B2639,'Job Openings'!$B$5:$I$1005,2,FALSE)=0,"",VLOOKUP(B2639,'Job Openings'!$B$5:$I$1005,2,FALSE)),"")</f>
        <v/>
      </c>
      <c r="D2639" s="100" t="str">
        <f>IFERROR(IF(VLOOKUP(B2639,'Job Openings'!$B$5:$I$1005,3,FALSE)=0,"",VLOOKUP(B2639,'Job Openings'!$B$5:$I$1005,3,FALSE)),"")</f>
        <v/>
      </c>
      <c r="E2639" s="100" t="str">
        <f>IFERROR(IF(VLOOKUP(B2639,'Job Openings'!$B$5:$I$1005,5,FALSE)=0,"",VLOOKUP(B2639,'Job Openings'!$B$5:$I$1005,5,FALSE)),"")</f>
        <v/>
      </c>
      <c r="F2639" s="53"/>
      <c r="G2639" s="53"/>
      <c r="H2639" s="54"/>
      <c r="I2639" s="53"/>
      <c r="J2639" s="53"/>
      <c r="K2639" s="53"/>
      <c r="L2639" s="53"/>
      <c r="M2639" s="53"/>
      <c r="N2639" s="144"/>
      <c r="O2639" s="141"/>
      <c r="P2639" s="53"/>
      <c r="Q2639" s="53"/>
      <c r="R2639" s="53"/>
      <c r="S2639" s="89"/>
    </row>
    <row r="2640" spans="2:19" ht="15" customHeight="1" x14ac:dyDescent="0.2">
      <c r="B2640" s="143"/>
      <c r="C2640" s="100" t="str">
        <f>IFERROR(IF(VLOOKUP(B2640,'Job Openings'!$B$5:$I$1005,2,FALSE)=0,"",VLOOKUP(B2640,'Job Openings'!$B$5:$I$1005,2,FALSE)),"")</f>
        <v/>
      </c>
      <c r="D2640" s="100" t="str">
        <f>IFERROR(IF(VLOOKUP(B2640,'Job Openings'!$B$5:$I$1005,3,FALSE)=0,"",VLOOKUP(B2640,'Job Openings'!$B$5:$I$1005,3,FALSE)),"")</f>
        <v/>
      </c>
      <c r="E2640" s="100" t="str">
        <f>IFERROR(IF(VLOOKUP(B2640,'Job Openings'!$B$5:$I$1005,5,FALSE)=0,"",VLOOKUP(B2640,'Job Openings'!$B$5:$I$1005,5,FALSE)),"")</f>
        <v/>
      </c>
      <c r="F2640" s="53"/>
      <c r="G2640" s="53"/>
      <c r="H2640" s="54"/>
      <c r="I2640" s="53"/>
      <c r="J2640" s="53"/>
      <c r="K2640" s="53"/>
      <c r="L2640" s="53"/>
      <c r="M2640" s="53"/>
      <c r="N2640" s="144"/>
      <c r="O2640" s="141"/>
      <c r="P2640" s="53"/>
      <c r="Q2640" s="53"/>
      <c r="R2640" s="53"/>
      <c r="S2640" s="89"/>
    </row>
    <row r="2641" spans="2:19" ht="15" customHeight="1" x14ac:dyDescent="0.2">
      <c r="B2641" s="143"/>
      <c r="C2641" s="100" t="str">
        <f>IFERROR(IF(VLOOKUP(B2641,'Job Openings'!$B$5:$I$1005,2,FALSE)=0,"",VLOOKUP(B2641,'Job Openings'!$B$5:$I$1005,2,FALSE)),"")</f>
        <v/>
      </c>
      <c r="D2641" s="100" t="str">
        <f>IFERROR(IF(VLOOKUP(B2641,'Job Openings'!$B$5:$I$1005,3,FALSE)=0,"",VLOOKUP(B2641,'Job Openings'!$B$5:$I$1005,3,FALSE)),"")</f>
        <v/>
      </c>
      <c r="E2641" s="100" t="str">
        <f>IFERROR(IF(VLOOKUP(B2641,'Job Openings'!$B$5:$I$1005,5,FALSE)=0,"",VLOOKUP(B2641,'Job Openings'!$B$5:$I$1005,5,FALSE)),"")</f>
        <v/>
      </c>
      <c r="F2641" s="53"/>
      <c r="G2641" s="53"/>
      <c r="H2641" s="54"/>
      <c r="I2641" s="53"/>
      <c r="J2641" s="53"/>
      <c r="K2641" s="53"/>
      <c r="L2641" s="53"/>
      <c r="M2641" s="53"/>
      <c r="N2641" s="144"/>
      <c r="O2641" s="141"/>
      <c r="P2641" s="53"/>
      <c r="Q2641" s="53"/>
      <c r="R2641" s="53"/>
      <c r="S2641" s="89"/>
    </row>
    <row r="2642" spans="2:19" ht="15" customHeight="1" x14ac:dyDescent="0.2">
      <c r="B2642" s="143"/>
      <c r="C2642" s="100" t="str">
        <f>IFERROR(IF(VLOOKUP(B2642,'Job Openings'!$B$5:$I$1005,2,FALSE)=0,"",VLOOKUP(B2642,'Job Openings'!$B$5:$I$1005,2,FALSE)),"")</f>
        <v/>
      </c>
      <c r="D2642" s="100" t="str">
        <f>IFERROR(IF(VLOOKUP(B2642,'Job Openings'!$B$5:$I$1005,3,FALSE)=0,"",VLOOKUP(B2642,'Job Openings'!$B$5:$I$1005,3,FALSE)),"")</f>
        <v/>
      </c>
      <c r="E2642" s="100" t="str">
        <f>IFERROR(IF(VLOOKUP(B2642,'Job Openings'!$B$5:$I$1005,5,FALSE)=0,"",VLOOKUP(B2642,'Job Openings'!$B$5:$I$1005,5,FALSE)),"")</f>
        <v/>
      </c>
      <c r="F2642" s="53"/>
      <c r="G2642" s="53"/>
      <c r="H2642" s="54"/>
      <c r="I2642" s="53"/>
      <c r="J2642" s="53"/>
      <c r="K2642" s="53"/>
      <c r="L2642" s="53"/>
      <c r="M2642" s="53"/>
      <c r="N2642" s="144"/>
      <c r="O2642" s="141"/>
      <c r="P2642" s="53"/>
      <c r="Q2642" s="53"/>
      <c r="R2642" s="53"/>
      <c r="S2642" s="89"/>
    </row>
    <row r="2643" spans="2:19" ht="15" customHeight="1" x14ac:dyDescent="0.2">
      <c r="B2643" s="143"/>
      <c r="C2643" s="100" t="str">
        <f>IFERROR(IF(VLOOKUP(B2643,'Job Openings'!$B$5:$I$1005,2,FALSE)=0,"",VLOOKUP(B2643,'Job Openings'!$B$5:$I$1005,2,FALSE)),"")</f>
        <v/>
      </c>
      <c r="D2643" s="100" t="str">
        <f>IFERROR(IF(VLOOKUP(B2643,'Job Openings'!$B$5:$I$1005,3,FALSE)=0,"",VLOOKUP(B2643,'Job Openings'!$B$5:$I$1005,3,FALSE)),"")</f>
        <v/>
      </c>
      <c r="E2643" s="100" t="str">
        <f>IFERROR(IF(VLOOKUP(B2643,'Job Openings'!$B$5:$I$1005,5,FALSE)=0,"",VLOOKUP(B2643,'Job Openings'!$B$5:$I$1005,5,FALSE)),"")</f>
        <v/>
      </c>
      <c r="F2643" s="53"/>
      <c r="G2643" s="53"/>
      <c r="H2643" s="54"/>
      <c r="I2643" s="53"/>
      <c r="J2643" s="53"/>
      <c r="K2643" s="53"/>
      <c r="L2643" s="53"/>
      <c r="M2643" s="53"/>
      <c r="N2643" s="144"/>
      <c r="O2643" s="141"/>
      <c r="P2643" s="53"/>
      <c r="Q2643" s="53"/>
      <c r="R2643" s="53"/>
      <c r="S2643" s="89"/>
    </row>
    <row r="2644" spans="2:19" ht="15" customHeight="1" x14ac:dyDescent="0.2">
      <c r="B2644" s="143"/>
      <c r="C2644" s="100" t="str">
        <f>IFERROR(IF(VLOOKUP(B2644,'Job Openings'!$B$5:$I$1005,2,FALSE)=0,"",VLOOKUP(B2644,'Job Openings'!$B$5:$I$1005,2,FALSE)),"")</f>
        <v/>
      </c>
      <c r="D2644" s="100" t="str">
        <f>IFERROR(IF(VLOOKUP(B2644,'Job Openings'!$B$5:$I$1005,3,FALSE)=0,"",VLOOKUP(B2644,'Job Openings'!$B$5:$I$1005,3,FALSE)),"")</f>
        <v/>
      </c>
      <c r="E2644" s="100" t="str">
        <f>IFERROR(IF(VLOOKUP(B2644,'Job Openings'!$B$5:$I$1005,5,FALSE)=0,"",VLOOKUP(B2644,'Job Openings'!$B$5:$I$1005,5,FALSE)),"")</f>
        <v/>
      </c>
      <c r="F2644" s="53"/>
      <c r="G2644" s="53"/>
      <c r="H2644" s="54"/>
      <c r="I2644" s="53"/>
      <c r="J2644" s="53"/>
      <c r="K2644" s="53"/>
      <c r="L2644" s="53"/>
      <c r="M2644" s="53"/>
      <c r="N2644" s="144"/>
      <c r="O2644" s="141"/>
      <c r="P2644" s="53"/>
      <c r="Q2644" s="53"/>
      <c r="R2644" s="53"/>
      <c r="S2644" s="89"/>
    </row>
    <row r="2645" spans="2:19" ht="15" customHeight="1" x14ac:dyDescent="0.2">
      <c r="B2645" s="143"/>
      <c r="C2645" s="100" t="str">
        <f>IFERROR(IF(VLOOKUP(B2645,'Job Openings'!$B$5:$I$1005,2,FALSE)=0,"",VLOOKUP(B2645,'Job Openings'!$B$5:$I$1005,2,FALSE)),"")</f>
        <v/>
      </c>
      <c r="D2645" s="100" t="str">
        <f>IFERROR(IF(VLOOKUP(B2645,'Job Openings'!$B$5:$I$1005,3,FALSE)=0,"",VLOOKUP(B2645,'Job Openings'!$B$5:$I$1005,3,FALSE)),"")</f>
        <v/>
      </c>
      <c r="E2645" s="100" t="str">
        <f>IFERROR(IF(VLOOKUP(B2645,'Job Openings'!$B$5:$I$1005,5,FALSE)=0,"",VLOOKUP(B2645,'Job Openings'!$B$5:$I$1005,5,FALSE)),"")</f>
        <v/>
      </c>
      <c r="F2645" s="53"/>
      <c r="G2645" s="53"/>
      <c r="H2645" s="54"/>
      <c r="I2645" s="53"/>
      <c r="J2645" s="53"/>
      <c r="K2645" s="53"/>
      <c r="L2645" s="53"/>
      <c r="M2645" s="53"/>
      <c r="N2645" s="144"/>
      <c r="O2645" s="141"/>
      <c r="P2645" s="53"/>
      <c r="Q2645" s="53"/>
      <c r="R2645" s="53"/>
      <c r="S2645" s="89"/>
    </row>
    <row r="2646" spans="2:19" ht="15" customHeight="1" x14ac:dyDescent="0.2">
      <c r="B2646" s="143"/>
      <c r="C2646" s="100" t="str">
        <f>IFERROR(IF(VLOOKUP(B2646,'Job Openings'!$B$5:$I$1005,2,FALSE)=0,"",VLOOKUP(B2646,'Job Openings'!$B$5:$I$1005,2,FALSE)),"")</f>
        <v/>
      </c>
      <c r="D2646" s="100" t="str">
        <f>IFERROR(IF(VLOOKUP(B2646,'Job Openings'!$B$5:$I$1005,3,FALSE)=0,"",VLOOKUP(B2646,'Job Openings'!$B$5:$I$1005,3,FALSE)),"")</f>
        <v/>
      </c>
      <c r="E2646" s="100" t="str">
        <f>IFERROR(IF(VLOOKUP(B2646,'Job Openings'!$B$5:$I$1005,5,FALSE)=0,"",VLOOKUP(B2646,'Job Openings'!$B$5:$I$1005,5,FALSE)),"")</f>
        <v/>
      </c>
      <c r="F2646" s="53"/>
      <c r="G2646" s="53"/>
      <c r="H2646" s="54"/>
      <c r="I2646" s="53"/>
      <c r="J2646" s="53"/>
      <c r="K2646" s="53"/>
      <c r="L2646" s="53"/>
      <c r="M2646" s="53"/>
      <c r="N2646" s="144"/>
      <c r="O2646" s="141"/>
      <c r="P2646" s="53"/>
      <c r="Q2646" s="53"/>
      <c r="R2646" s="53"/>
      <c r="S2646" s="89"/>
    </row>
    <row r="2647" spans="2:19" ht="15" customHeight="1" x14ac:dyDescent="0.2">
      <c r="B2647" s="143"/>
      <c r="C2647" s="100" t="str">
        <f>IFERROR(IF(VLOOKUP(B2647,'Job Openings'!$B$5:$I$1005,2,FALSE)=0,"",VLOOKUP(B2647,'Job Openings'!$B$5:$I$1005,2,FALSE)),"")</f>
        <v/>
      </c>
      <c r="D2647" s="100" t="str">
        <f>IFERROR(IF(VLOOKUP(B2647,'Job Openings'!$B$5:$I$1005,3,FALSE)=0,"",VLOOKUP(B2647,'Job Openings'!$B$5:$I$1005,3,FALSE)),"")</f>
        <v/>
      </c>
      <c r="E2647" s="100" t="str">
        <f>IFERROR(IF(VLOOKUP(B2647,'Job Openings'!$B$5:$I$1005,5,FALSE)=0,"",VLOOKUP(B2647,'Job Openings'!$B$5:$I$1005,5,FALSE)),"")</f>
        <v/>
      </c>
      <c r="F2647" s="53"/>
      <c r="G2647" s="53"/>
      <c r="H2647" s="54"/>
      <c r="I2647" s="53"/>
      <c r="J2647" s="53"/>
      <c r="K2647" s="53"/>
      <c r="L2647" s="53"/>
      <c r="M2647" s="53"/>
      <c r="N2647" s="144"/>
      <c r="O2647" s="141"/>
      <c r="P2647" s="53"/>
      <c r="Q2647" s="53"/>
      <c r="R2647" s="53"/>
      <c r="S2647" s="89"/>
    </row>
    <row r="2648" spans="2:19" ht="15" customHeight="1" x14ac:dyDescent="0.2">
      <c r="B2648" s="143"/>
      <c r="C2648" s="100" t="str">
        <f>IFERROR(IF(VLOOKUP(B2648,'Job Openings'!$B$5:$I$1005,2,FALSE)=0,"",VLOOKUP(B2648,'Job Openings'!$B$5:$I$1005,2,FALSE)),"")</f>
        <v/>
      </c>
      <c r="D2648" s="100" t="str">
        <f>IFERROR(IF(VLOOKUP(B2648,'Job Openings'!$B$5:$I$1005,3,FALSE)=0,"",VLOOKUP(B2648,'Job Openings'!$B$5:$I$1005,3,FALSE)),"")</f>
        <v/>
      </c>
      <c r="E2648" s="100" t="str">
        <f>IFERROR(IF(VLOOKUP(B2648,'Job Openings'!$B$5:$I$1005,5,FALSE)=0,"",VLOOKUP(B2648,'Job Openings'!$B$5:$I$1005,5,FALSE)),"")</f>
        <v/>
      </c>
      <c r="F2648" s="53"/>
      <c r="G2648" s="53"/>
      <c r="H2648" s="54"/>
      <c r="I2648" s="53"/>
      <c r="J2648" s="53"/>
      <c r="K2648" s="53"/>
      <c r="L2648" s="53"/>
      <c r="M2648" s="53"/>
      <c r="N2648" s="144"/>
      <c r="O2648" s="141"/>
      <c r="P2648" s="53"/>
      <c r="Q2648" s="53"/>
      <c r="R2648" s="53"/>
      <c r="S2648" s="89"/>
    </row>
    <row r="2649" spans="2:19" ht="15" customHeight="1" x14ac:dyDescent="0.2">
      <c r="B2649" s="143"/>
      <c r="C2649" s="100" t="str">
        <f>IFERROR(IF(VLOOKUP(B2649,'Job Openings'!$B$5:$I$1005,2,FALSE)=0,"",VLOOKUP(B2649,'Job Openings'!$B$5:$I$1005,2,FALSE)),"")</f>
        <v/>
      </c>
      <c r="D2649" s="100" t="str">
        <f>IFERROR(IF(VLOOKUP(B2649,'Job Openings'!$B$5:$I$1005,3,FALSE)=0,"",VLOOKUP(B2649,'Job Openings'!$B$5:$I$1005,3,FALSE)),"")</f>
        <v/>
      </c>
      <c r="E2649" s="100" t="str">
        <f>IFERROR(IF(VLOOKUP(B2649,'Job Openings'!$B$5:$I$1005,5,FALSE)=0,"",VLOOKUP(B2649,'Job Openings'!$B$5:$I$1005,5,FALSE)),"")</f>
        <v/>
      </c>
      <c r="F2649" s="53"/>
      <c r="G2649" s="53"/>
      <c r="H2649" s="54"/>
      <c r="I2649" s="53"/>
      <c r="J2649" s="53"/>
      <c r="K2649" s="53"/>
      <c r="L2649" s="53"/>
      <c r="M2649" s="53"/>
      <c r="N2649" s="144"/>
      <c r="O2649" s="141"/>
      <c r="P2649" s="53"/>
      <c r="Q2649" s="53"/>
      <c r="R2649" s="53"/>
      <c r="S2649" s="89"/>
    </row>
    <row r="2650" spans="2:19" ht="15" customHeight="1" x14ac:dyDescent="0.2">
      <c r="B2650" s="143"/>
      <c r="C2650" s="100" t="str">
        <f>IFERROR(IF(VLOOKUP(B2650,'Job Openings'!$B$5:$I$1005,2,FALSE)=0,"",VLOOKUP(B2650,'Job Openings'!$B$5:$I$1005,2,FALSE)),"")</f>
        <v/>
      </c>
      <c r="D2650" s="100" t="str">
        <f>IFERROR(IF(VLOOKUP(B2650,'Job Openings'!$B$5:$I$1005,3,FALSE)=0,"",VLOOKUP(B2650,'Job Openings'!$B$5:$I$1005,3,FALSE)),"")</f>
        <v/>
      </c>
      <c r="E2650" s="100" t="str">
        <f>IFERROR(IF(VLOOKUP(B2650,'Job Openings'!$B$5:$I$1005,5,FALSE)=0,"",VLOOKUP(B2650,'Job Openings'!$B$5:$I$1005,5,FALSE)),"")</f>
        <v/>
      </c>
      <c r="F2650" s="53"/>
      <c r="G2650" s="53"/>
      <c r="H2650" s="54"/>
      <c r="I2650" s="53"/>
      <c r="J2650" s="53"/>
      <c r="K2650" s="53"/>
      <c r="L2650" s="53"/>
      <c r="M2650" s="53"/>
      <c r="N2650" s="144"/>
      <c r="O2650" s="141"/>
      <c r="P2650" s="53"/>
      <c r="Q2650" s="53"/>
      <c r="R2650" s="53"/>
      <c r="S2650" s="89"/>
    </row>
    <row r="2651" spans="2:19" ht="15" customHeight="1" x14ac:dyDescent="0.2">
      <c r="B2651" s="143"/>
      <c r="C2651" s="100" t="str">
        <f>IFERROR(IF(VLOOKUP(B2651,'Job Openings'!$B$5:$I$1005,2,FALSE)=0,"",VLOOKUP(B2651,'Job Openings'!$B$5:$I$1005,2,FALSE)),"")</f>
        <v/>
      </c>
      <c r="D2651" s="100" t="str">
        <f>IFERROR(IF(VLOOKUP(B2651,'Job Openings'!$B$5:$I$1005,3,FALSE)=0,"",VLOOKUP(B2651,'Job Openings'!$B$5:$I$1005,3,FALSE)),"")</f>
        <v/>
      </c>
      <c r="E2651" s="100" t="str">
        <f>IFERROR(IF(VLOOKUP(B2651,'Job Openings'!$B$5:$I$1005,5,FALSE)=0,"",VLOOKUP(B2651,'Job Openings'!$B$5:$I$1005,5,FALSE)),"")</f>
        <v/>
      </c>
      <c r="F2651" s="53"/>
      <c r="G2651" s="53"/>
      <c r="H2651" s="54"/>
      <c r="I2651" s="53"/>
      <c r="J2651" s="53"/>
      <c r="K2651" s="53"/>
      <c r="L2651" s="53"/>
      <c r="M2651" s="53"/>
      <c r="N2651" s="144"/>
      <c r="O2651" s="141"/>
      <c r="P2651" s="53"/>
      <c r="Q2651" s="53"/>
      <c r="R2651" s="53"/>
      <c r="S2651" s="89"/>
    </row>
    <row r="2652" spans="2:19" ht="15" customHeight="1" x14ac:dyDescent="0.2">
      <c r="B2652" s="143"/>
      <c r="C2652" s="100" t="str">
        <f>IFERROR(IF(VLOOKUP(B2652,'Job Openings'!$B$5:$I$1005,2,FALSE)=0,"",VLOOKUP(B2652,'Job Openings'!$B$5:$I$1005,2,FALSE)),"")</f>
        <v/>
      </c>
      <c r="D2652" s="100" t="str">
        <f>IFERROR(IF(VLOOKUP(B2652,'Job Openings'!$B$5:$I$1005,3,FALSE)=0,"",VLOOKUP(B2652,'Job Openings'!$B$5:$I$1005,3,FALSE)),"")</f>
        <v/>
      </c>
      <c r="E2652" s="100" t="str">
        <f>IFERROR(IF(VLOOKUP(B2652,'Job Openings'!$B$5:$I$1005,5,FALSE)=0,"",VLOOKUP(B2652,'Job Openings'!$B$5:$I$1005,5,FALSE)),"")</f>
        <v/>
      </c>
      <c r="F2652" s="53"/>
      <c r="G2652" s="53"/>
      <c r="H2652" s="54"/>
      <c r="I2652" s="53"/>
      <c r="J2652" s="53"/>
      <c r="K2652" s="53"/>
      <c r="L2652" s="53"/>
      <c r="M2652" s="53"/>
      <c r="N2652" s="144"/>
      <c r="O2652" s="141"/>
      <c r="P2652" s="53"/>
      <c r="Q2652" s="53"/>
      <c r="R2652" s="53"/>
      <c r="S2652" s="89"/>
    </row>
    <row r="2653" spans="2:19" ht="15" customHeight="1" x14ac:dyDescent="0.2">
      <c r="B2653" s="143"/>
      <c r="C2653" s="100" t="str">
        <f>IFERROR(IF(VLOOKUP(B2653,'Job Openings'!$B$5:$I$1005,2,FALSE)=0,"",VLOOKUP(B2653,'Job Openings'!$B$5:$I$1005,2,FALSE)),"")</f>
        <v/>
      </c>
      <c r="D2653" s="100" t="str">
        <f>IFERROR(IF(VLOOKUP(B2653,'Job Openings'!$B$5:$I$1005,3,FALSE)=0,"",VLOOKUP(B2653,'Job Openings'!$B$5:$I$1005,3,FALSE)),"")</f>
        <v/>
      </c>
      <c r="E2653" s="100" t="str">
        <f>IFERROR(IF(VLOOKUP(B2653,'Job Openings'!$B$5:$I$1005,5,FALSE)=0,"",VLOOKUP(B2653,'Job Openings'!$B$5:$I$1005,5,FALSE)),"")</f>
        <v/>
      </c>
      <c r="F2653" s="53"/>
      <c r="G2653" s="53"/>
      <c r="H2653" s="54"/>
      <c r="I2653" s="53"/>
      <c r="J2653" s="53"/>
      <c r="K2653" s="53"/>
      <c r="L2653" s="53"/>
      <c r="M2653" s="53"/>
      <c r="N2653" s="144"/>
      <c r="O2653" s="141"/>
      <c r="P2653" s="53"/>
      <c r="Q2653" s="53"/>
      <c r="R2653" s="53"/>
      <c r="S2653" s="89"/>
    </row>
    <row r="2654" spans="2:19" ht="15" customHeight="1" x14ac:dyDescent="0.2">
      <c r="B2654" s="143"/>
      <c r="C2654" s="100" t="str">
        <f>IFERROR(IF(VLOOKUP(B2654,'Job Openings'!$B$5:$I$1005,2,FALSE)=0,"",VLOOKUP(B2654,'Job Openings'!$B$5:$I$1005,2,FALSE)),"")</f>
        <v/>
      </c>
      <c r="D2654" s="100" t="str">
        <f>IFERROR(IF(VLOOKUP(B2654,'Job Openings'!$B$5:$I$1005,3,FALSE)=0,"",VLOOKUP(B2654,'Job Openings'!$B$5:$I$1005,3,FALSE)),"")</f>
        <v/>
      </c>
      <c r="E2654" s="100" t="str">
        <f>IFERROR(IF(VLOOKUP(B2654,'Job Openings'!$B$5:$I$1005,5,FALSE)=0,"",VLOOKUP(B2654,'Job Openings'!$B$5:$I$1005,5,FALSE)),"")</f>
        <v/>
      </c>
      <c r="F2654" s="53"/>
      <c r="G2654" s="53"/>
      <c r="H2654" s="54"/>
      <c r="I2654" s="53"/>
      <c r="J2654" s="53"/>
      <c r="K2654" s="53"/>
      <c r="L2654" s="53"/>
      <c r="M2654" s="53"/>
      <c r="N2654" s="144"/>
      <c r="O2654" s="141"/>
      <c r="P2654" s="53"/>
      <c r="Q2654" s="53"/>
      <c r="R2654" s="53"/>
      <c r="S2654" s="89"/>
    </row>
    <row r="2655" spans="2:19" ht="15" customHeight="1" x14ac:dyDescent="0.2">
      <c r="B2655" s="143"/>
      <c r="C2655" s="100" t="str">
        <f>IFERROR(IF(VLOOKUP(B2655,'Job Openings'!$B$5:$I$1005,2,FALSE)=0,"",VLOOKUP(B2655,'Job Openings'!$B$5:$I$1005,2,FALSE)),"")</f>
        <v/>
      </c>
      <c r="D2655" s="100" t="str">
        <f>IFERROR(IF(VLOOKUP(B2655,'Job Openings'!$B$5:$I$1005,3,FALSE)=0,"",VLOOKUP(B2655,'Job Openings'!$B$5:$I$1005,3,FALSE)),"")</f>
        <v/>
      </c>
      <c r="E2655" s="100" t="str">
        <f>IFERROR(IF(VLOOKUP(B2655,'Job Openings'!$B$5:$I$1005,5,FALSE)=0,"",VLOOKUP(B2655,'Job Openings'!$B$5:$I$1005,5,FALSE)),"")</f>
        <v/>
      </c>
      <c r="F2655" s="53"/>
      <c r="G2655" s="53"/>
      <c r="H2655" s="54"/>
      <c r="I2655" s="53"/>
      <c r="J2655" s="53"/>
      <c r="K2655" s="53"/>
      <c r="L2655" s="53"/>
      <c r="M2655" s="53"/>
      <c r="N2655" s="144"/>
      <c r="O2655" s="141"/>
      <c r="P2655" s="53"/>
      <c r="Q2655" s="53"/>
      <c r="R2655" s="53"/>
      <c r="S2655" s="89"/>
    </row>
    <row r="2656" spans="2:19" ht="15" customHeight="1" x14ac:dyDescent="0.2">
      <c r="B2656" s="143"/>
      <c r="C2656" s="100" t="str">
        <f>IFERROR(IF(VLOOKUP(B2656,'Job Openings'!$B$5:$I$1005,2,FALSE)=0,"",VLOOKUP(B2656,'Job Openings'!$B$5:$I$1005,2,FALSE)),"")</f>
        <v/>
      </c>
      <c r="D2656" s="100" t="str">
        <f>IFERROR(IF(VLOOKUP(B2656,'Job Openings'!$B$5:$I$1005,3,FALSE)=0,"",VLOOKUP(B2656,'Job Openings'!$B$5:$I$1005,3,FALSE)),"")</f>
        <v/>
      </c>
      <c r="E2656" s="100" t="str">
        <f>IFERROR(IF(VLOOKUP(B2656,'Job Openings'!$B$5:$I$1005,5,FALSE)=0,"",VLOOKUP(B2656,'Job Openings'!$B$5:$I$1005,5,FALSE)),"")</f>
        <v/>
      </c>
      <c r="F2656" s="53"/>
      <c r="G2656" s="53"/>
      <c r="H2656" s="54"/>
      <c r="I2656" s="53"/>
      <c r="J2656" s="53"/>
      <c r="K2656" s="53"/>
      <c r="L2656" s="53"/>
      <c r="M2656" s="53"/>
      <c r="N2656" s="144"/>
      <c r="O2656" s="141"/>
      <c r="P2656" s="53"/>
      <c r="Q2656" s="53"/>
      <c r="R2656" s="53"/>
      <c r="S2656" s="89"/>
    </row>
    <row r="2657" spans="2:19" ht="15" customHeight="1" x14ac:dyDescent="0.2">
      <c r="B2657" s="143"/>
      <c r="C2657" s="100" t="str">
        <f>IFERROR(IF(VLOOKUP(B2657,'Job Openings'!$B$5:$I$1005,2,FALSE)=0,"",VLOOKUP(B2657,'Job Openings'!$B$5:$I$1005,2,FALSE)),"")</f>
        <v/>
      </c>
      <c r="D2657" s="100" t="str">
        <f>IFERROR(IF(VLOOKUP(B2657,'Job Openings'!$B$5:$I$1005,3,FALSE)=0,"",VLOOKUP(B2657,'Job Openings'!$B$5:$I$1005,3,FALSE)),"")</f>
        <v/>
      </c>
      <c r="E2657" s="100" t="str">
        <f>IFERROR(IF(VLOOKUP(B2657,'Job Openings'!$B$5:$I$1005,5,FALSE)=0,"",VLOOKUP(B2657,'Job Openings'!$B$5:$I$1005,5,FALSE)),"")</f>
        <v/>
      </c>
      <c r="F2657" s="53"/>
      <c r="G2657" s="53"/>
      <c r="H2657" s="54"/>
      <c r="I2657" s="53"/>
      <c r="J2657" s="53"/>
      <c r="K2657" s="53"/>
      <c r="L2657" s="53"/>
      <c r="M2657" s="53"/>
      <c r="N2657" s="144"/>
      <c r="O2657" s="141"/>
      <c r="P2657" s="53"/>
      <c r="Q2657" s="53"/>
      <c r="R2657" s="53"/>
      <c r="S2657" s="89"/>
    </row>
    <row r="2658" spans="2:19" ht="15" customHeight="1" x14ac:dyDescent="0.2">
      <c r="B2658" s="143"/>
      <c r="C2658" s="100" t="str">
        <f>IFERROR(IF(VLOOKUP(B2658,'Job Openings'!$B$5:$I$1005,2,FALSE)=0,"",VLOOKUP(B2658,'Job Openings'!$B$5:$I$1005,2,FALSE)),"")</f>
        <v/>
      </c>
      <c r="D2658" s="100" t="str">
        <f>IFERROR(IF(VLOOKUP(B2658,'Job Openings'!$B$5:$I$1005,3,FALSE)=0,"",VLOOKUP(B2658,'Job Openings'!$B$5:$I$1005,3,FALSE)),"")</f>
        <v/>
      </c>
      <c r="E2658" s="100" t="str">
        <f>IFERROR(IF(VLOOKUP(B2658,'Job Openings'!$B$5:$I$1005,5,FALSE)=0,"",VLOOKUP(B2658,'Job Openings'!$B$5:$I$1005,5,FALSE)),"")</f>
        <v/>
      </c>
      <c r="F2658" s="53"/>
      <c r="G2658" s="53"/>
      <c r="H2658" s="54"/>
      <c r="I2658" s="53"/>
      <c r="J2658" s="53"/>
      <c r="K2658" s="53"/>
      <c r="L2658" s="53"/>
      <c r="M2658" s="53"/>
      <c r="N2658" s="144"/>
      <c r="O2658" s="141"/>
      <c r="P2658" s="53"/>
      <c r="Q2658" s="53"/>
      <c r="R2658" s="53"/>
      <c r="S2658" s="89"/>
    </row>
    <row r="2659" spans="2:19" ht="15" customHeight="1" x14ac:dyDescent="0.2">
      <c r="B2659" s="143"/>
      <c r="C2659" s="100" t="str">
        <f>IFERROR(IF(VLOOKUP(B2659,'Job Openings'!$B$5:$I$1005,2,FALSE)=0,"",VLOOKUP(B2659,'Job Openings'!$B$5:$I$1005,2,FALSE)),"")</f>
        <v/>
      </c>
      <c r="D2659" s="100" t="str">
        <f>IFERROR(IF(VLOOKUP(B2659,'Job Openings'!$B$5:$I$1005,3,FALSE)=0,"",VLOOKUP(B2659,'Job Openings'!$B$5:$I$1005,3,FALSE)),"")</f>
        <v/>
      </c>
      <c r="E2659" s="100" t="str">
        <f>IFERROR(IF(VLOOKUP(B2659,'Job Openings'!$B$5:$I$1005,5,FALSE)=0,"",VLOOKUP(B2659,'Job Openings'!$B$5:$I$1005,5,FALSE)),"")</f>
        <v/>
      </c>
      <c r="F2659" s="53"/>
      <c r="G2659" s="53"/>
      <c r="H2659" s="54"/>
      <c r="I2659" s="53"/>
      <c r="J2659" s="53"/>
      <c r="K2659" s="53"/>
      <c r="L2659" s="53"/>
      <c r="M2659" s="53"/>
      <c r="N2659" s="144"/>
      <c r="O2659" s="141"/>
      <c r="P2659" s="53"/>
      <c r="Q2659" s="53"/>
      <c r="R2659" s="53"/>
      <c r="S2659" s="89"/>
    </row>
    <row r="2660" spans="2:19" ht="15" customHeight="1" x14ac:dyDescent="0.2">
      <c r="B2660" s="143"/>
      <c r="C2660" s="100" t="str">
        <f>IFERROR(IF(VLOOKUP(B2660,'Job Openings'!$B$5:$I$1005,2,FALSE)=0,"",VLOOKUP(B2660,'Job Openings'!$B$5:$I$1005,2,FALSE)),"")</f>
        <v/>
      </c>
      <c r="D2660" s="100" t="str">
        <f>IFERROR(IF(VLOOKUP(B2660,'Job Openings'!$B$5:$I$1005,3,FALSE)=0,"",VLOOKUP(B2660,'Job Openings'!$B$5:$I$1005,3,FALSE)),"")</f>
        <v/>
      </c>
      <c r="E2660" s="100" t="str">
        <f>IFERROR(IF(VLOOKUP(B2660,'Job Openings'!$B$5:$I$1005,5,FALSE)=0,"",VLOOKUP(B2660,'Job Openings'!$B$5:$I$1005,5,FALSE)),"")</f>
        <v/>
      </c>
      <c r="F2660" s="53"/>
      <c r="G2660" s="53"/>
      <c r="H2660" s="54"/>
      <c r="I2660" s="53"/>
      <c r="J2660" s="53"/>
      <c r="K2660" s="53"/>
      <c r="L2660" s="53"/>
      <c r="M2660" s="53"/>
      <c r="N2660" s="144"/>
      <c r="O2660" s="141"/>
      <c r="P2660" s="53"/>
      <c r="Q2660" s="53"/>
      <c r="R2660" s="53"/>
      <c r="S2660" s="89"/>
    </row>
    <row r="2661" spans="2:19" ht="15" customHeight="1" x14ac:dyDescent="0.2">
      <c r="B2661" s="143"/>
      <c r="C2661" s="100" t="str">
        <f>IFERROR(IF(VLOOKUP(B2661,'Job Openings'!$B$5:$I$1005,2,FALSE)=0,"",VLOOKUP(B2661,'Job Openings'!$B$5:$I$1005,2,FALSE)),"")</f>
        <v/>
      </c>
      <c r="D2661" s="100" t="str">
        <f>IFERROR(IF(VLOOKUP(B2661,'Job Openings'!$B$5:$I$1005,3,FALSE)=0,"",VLOOKUP(B2661,'Job Openings'!$B$5:$I$1005,3,FALSE)),"")</f>
        <v/>
      </c>
      <c r="E2661" s="100" t="str">
        <f>IFERROR(IF(VLOOKUP(B2661,'Job Openings'!$B$5:$I$1005,5,FALSE)=0,"",VLOOKUP(B2661,'Job Openings'!$B$5:$I$1005,5,FALSE)),"")</f>
        <v/>
      </c>
      <c r="F2661" s="53"/>
      <c r="G2661" s="53"/>
      <c r="H2661" s="54"/>
      <c r="I2661" s="53"/>
      <c r="J2661" s="53"/>
      <c r="K2661" s="53"/>
      <c r="L2661" s="53"/>
      <c r="M2661" s="53"/>
      <c r="N2661" s="144"/>
      <c r="O2661" s="141"/>
      <c r="P2661" s="53"/>
      <c r="Q2661" s="53"/>
      <c r="R2661" s="53"/>
      <c r="S2661" s="89"/>
    </row>
    <row r="2662" spans="2:19" ht="15" customHeight="1" x14ac:dyDescent="0.2">
      <c r="B2662" s="143"/>
      <c r="C2662" s="100" t="str">
        <f>IFERROR(IF(VLOOKUP(B2662,'Job Openings'!$B$5:$I$1005,2,FALSE)=0,"",VLOOKUP(B2662,'Job Openings'!$B$5:$I$1005,2,FALSE)),"")</f>
        <v/>
      </c>
      <c r="D2662" s="100" t="str">
        <f>IFERROR(IF(VLOOKUP(B2662,'Job Openings'!$B$5:$I$1005,3,FALSE)=0,"",VLOOKUP(B2662,'Job Openings'!$B$5:$I$1005,3,FALSE)),"")</f>
        <v/>
      </c>
      <c r="E2662" s="100" t="str">
        <f>IFERROR(IF(VLOOKUP(B2662,'Job Openings'!$B$5:$I$1005,5,FALSE)=0,"",VLOOKUP(B2662,'Job Openings'!$B$5:$I$1005,5,FALSE)),"")</f>
        <v/>
      </c>
      <c r="F2662" s="53"/>
      <c r="G2662" s="53"/>
      <c r="H2662" s="54"/>
      <c r="I2662" s="53"/>
      <c r="J2662" s="53"/>
      <c r="K2662" s="53"/>
      <c r="L2662" s="53"/>
      <c r="M2662" s="53"/>
      <c r="N2662" s="144"/>
      <c r="O2662" s="141"/>
      <c r="P2662" s="53"/>
      <c r="Q2662" s="53"/>
      <c r="R2662" s="53"/>
      <c r="S2662" s="89"/>
    </row>
    <row r="2663" spans="2:19" ht="15" customHeight="1" x14ac:dyDescent="0.2">
      <c r="B2663" s="143"/>
      <c r="C2663" s="100" t="str">
        <f>IFERROR(IF(VLOOKUP(B2663,'Job Openings'!$B$5:$I$1005,2,FALSE)=0,"",VLOOKUP(B2663,'Job Openings'!$B$5:$I$1005,2,FALSE)),"")</f>
        <v/>
      </c>
      <c r="D2663" s="100" t="str">
        <f>IFERROR(IF(VLOOKUP(B2663,'Job Openings'!$B$5:$I$1005,3,FALSE)=0,"",VLOOKUP(B2663,'Job Openings'!$B$5:$I$1005,3,FALSE)),"")</f>
        <v/>
      </c>
      <c r="E2663" s="100" t="str">
        <f>IFERROR(IF(VLOOKUP(B2663,'Job Openings'!$B$5:$I$1005,5,FALSE)=0,"",VLOOKUP(B2663,'Job Openings'!$B$5:$I$1005,5,FALSE)),"")</f>
        <v/>
      </c>
      <c r="F2663" s="53"/>
      <c r="G2663" s="53"/>
      <c r="H2663" s="54"/>
      <c r="I2663" s="53"/>
      <c r="J2663" s="53"/>
      <c r="K2663" s="53"/>
      <c r="L2663" s="53"/>
      <c r="M2663" s="53"/>
      <c r="N2663" s="144"/>
      <c r="O2663" s="141"/>
      <c r="P2663" s="53"/>
      <c r="Q2663" s="53"/>
      <c r="R2663" s="53"/>
      <c r="S2663" s="89"/>
    </row>
    <row r="2664" spans="2:19" ht="15" customHeight="1" x14ac:dyDescent="0.2">
      <c r="B2664" s="143"/>
      <c r="C2664" s="100" t="str">
        <f>IFERROR(IF(VLOOKUP(B2664,'Job Openings'!$B$5:$I$1005,2,FALSE)=0,"",VLOOKUP(B2664,'Job Openings'!$B$5:$I$1005,2,FALSE)),"")</f>
        <v/>
      </c>
      <c r="D2664" s="100" t="str">
        <f>IFERROR(IF(VLOOKUP(B2664,'Job Openings'!$B$5:$I$1005,3,FALSE)=0,"",VLOOKUP(B2664,'Job Openings'!$B$5:$I$1005,3,FALSE)),"")</f>
        <v/>
      </c>
      <c r="E2664" s="100" t="str">
        <f>IFERROR(IF(VLOOKUP(B2664,'Job Openings'!$B$5:$I$1005,5,FALSE)=0,"",VLOOKUP(B2664,'Job Openings'!$B$5:$I$1005,5,FALSE)),"")</f>
        <v/>
      </c>
      <c r="F2664" s="53"/>
      <c r="G2664" s="53"/>
      <c r="H2664" s="54"/>
      <c r="I2664" s="53"/>
      <c r="J2664" s="53"/>
      <c r="K2664" s="53"/>
      <c r="L2664" s="53"/>
      <c r="M2664" s="53"/>
      <c r="N2664" s="144"/>
      <c r="O2664" s="141"/>
      <c r="P2664" s="53"/>
      <c r="Q2664" s="53"/>
      <c r="R2664" s="53"/>
      <c r="S2664" s="89"/>
    </row>
    <row r="2665" spans="2:19" ht="15" customHeight="1" x14ac:dyDescent="0.2">
      <c r="B2665" s="143"/>
      <c r="C2665" s="100" t="str">
        <f>IFERROR(IF(VLOOKUP(B2665,'Job Openings'!$B$5:$I$1005,2,FALSE)=0,"",VLOOKUP(B2665,'Job Openings'!$B$5:$I$1005,2,FALSE)),"")</f>
        <v/>
      </c>
      <c r="D2665" s="100" t="str">
        <f>IFERROR(IF(VLOOKUP(B2665,'Job Openings'!$B$5:$I$1005,3,FALSE)=0,"",VLOOKUP(B2665,'Job Openings'!$B$5:$I$1005,3,FALSE)),"")</f>
        <v/>
      </c>
      <c r="E2665" s="100" t="str">
        <f>IFERROR(IF(VLOOKUP(B2665,'Job Openings'!$B$5:$I$1005,5,FALSE)=0,"",VLOOKUP(B2665,'Job Openings'!$B$5:$I$1005,5,FALSE)),"")</f>
        <v/>
      </c>
      <c r="F2665" s="53"/>
      <c r="G2665" s="53"/>
      <c r="H2665" s="54"/>
      <c r="I2665" s="53"/>
      <c r="J2665" s="53"/>
      <c r="K2665" s="53"/>
      <c r="L2665" s="53"/>
      <c r="M2665" s="53"/>
      <c r="N2665" s="144"/>
      <c r="O2665" s="141"/>
      <c r="P2665" s="53"/>
      <c r="Q2665" s="53"/>
      <c r="R2665" s="53"/>
      <c r="S2665" s="89"/>
    </row>
    <row r="2666" spans="2:19" ht="15" customHeight="1" x14ac:dyDescent="0.2">
      <c r="B2666" s="143"/>
      <c r="C2666" s="100" t="str">
        <f>IFERROR(IF(VLOOKUP(B2666,'Job Openings'!$B$5:$I$1005,2,FALSE)=0,"",VLOOKUP(B2666,'Job Openings'!$B$5:$I$1005,2,FALSE)),"")</f>
        <v/>
      </c>
      <c r="D2666" s="100" t="str">
        <f>IFERROR(IF(VLOOKUP(B2666,'Job Openings'!$B$5:$I$1005,3,FALSE)=0,"",VLOOKUP(B2666,'Job Openings'!$B$5:$I$1005,3,FALSE)),"")</f>
        <v/>
      </c>
      <c r="E2666" s="100" t="str">
        <f>IFERROR(IF(VLOOKUP(B2666,'Job Openings'!$B$5:$I$1005,5,FALSE)=0,"",VLOOKUP(B2666,'Job Openings'!$B$5:$I$1005,5,FALSE)),"")</f>
        <v/>
      </c>
      <c r="F2666" s="53"/>
      <c r="G2666" s="53"/>
      <c r="H2666" s="54"/>
      <c r="I2666" s="53"/>
      <c r="J2666" s="53"/>
      <c r="K2666" s="53"/>
      <c r="L2666" s="53"/>
      <c r="M2666" s="53"/>
      <c r="N2666" s="144"/>
      <c r="O2666" s="141"/>
      <c r="P2666" s="53"/>
      <c r="Q2666" s="53"/>
      <c r="R2666" s="53"/>
      <c r="S2666" s="89"/>
    </row>
    <row r="2667" spans="2:19" ht="15" customHeight="1" x14ac:dyDescent="0.2">
      <c r="B2667" s="143"/>
      <c r="C2667" s="100" t="str">
        <f>IFERROR(IF(VLOOKUP(B2667,'Job Openings'!$B$5:$I$1005,2,FALSE)=0,"",VLOOKUP(B2667,'Job Openings'!$B$5:$I$1005,2,FALSE)),"")</f>
        <v/>
      </c>
      <c r="D2667" s="100" t="str">
        <f>IFERROR(IF(VLOOKUP(B2667,'Job Openings'!$B$5:$I$1005,3,FALSE)=0,"",VLOOKUP(B2667,'Job Openings'!$B$5:$I$1005,3,FALSE)),"")</f>
        <v/>
      </c>
      <c r="E2667" s="100" t="str">
        <f>IFERROR(IF(VLOOKUP(B2667,'Job Openings'!$B$5:$I$1005,5,FALSE)=0,"",VLOOKUP(B2667,'Job Openings'!$B$5:$I$1005,5,FALSE)),"")</f>
        <v/>
      </c>
      <c r="F2667" s="53"/>
      <c r="G2667" s="53"/>
      <c r="H2667" s="54"/>
      <c r="I2667" s="53"/>
      <c r="J2667" s="53"/>
      <c r="K2667" s="53"/>
      <c r="L2667" s="53"/>
      <c r="M2667" s="53"/>
      <c r="N2667" s="144"/>
      <c r="O2667" s="141"/>
      <c r="P2667" s="53"/>
      <c r="Q2667" s="53"/>
      <c r="R2667" s="53"/>
      <c r="S2667" s="89"/>
    </row>
    <row r="2668" spans="2:19" ht="15" customHeight="1" x14ac:dyDescent="0.2">
      <c r="B2668" s="143"/>
      <c r="C2668" s="100" t="str">
        <f>IFERROR(IF(VLOOKUP(B2668,'Job Openings'!$B$5:$I$1005,2,FALSE)=0,"",VLOOKUP(B2668,'Job Openings'!$B$5:$I$1005,2,FALSE)),"")</f>
        <v/>
      </c>
      <c r="D2668" s="100" t="str">
        <f>IFERROR(IF(VLOOKUP(B2668,'Job Openings'!$B$5:$I$1005,3,FALSE)=0,"",VLOOKUP(B2668,'Job Openings'!$B$5:$I$1005,3,FALSE)),"")</f>
        <v/>
      </c>
      <c r="E2668" s="100" t="str">
        <f>IFERROR(IF(VLOOKUP(B2668,'Job Openings'!$B$5:$I$1005,5,FALSE)=0,"",VLOOKUP(B2668,'Job Openings'!$B$5:$I$1005,5,FALSE)),"")</f>
        <v/>
      </c>
      <c r="F2668" s="53"/>
      <c r="G2668" s="53"/>
      <c r="H2668" s="54"/>
      <c r="I2668" s="53"/>
      <c r="J2668" s="53"/>
      <c r="K2668" s="53"/>
      <c r="L2668" s="53"/>
      <c r="M2668" s="53"/>
      <c r="N2668" s="144"/>
      <c r="O2668" s="141"/>
      <c r="P2668" s="53"/>
      <c r="Q2668" s="53"/>
      <c r="R2668" s="53"/>
      <c r="S2668" s="89"/>
    </row>
    <row r="2669" spans="2:19" ht="15" customHeight="1" x14ac:dyDescent="0.2">
      <c r="B2669" s="143"/>
      <c r="C2669" s="100" t="str">
        <f>IFERROR(IF(VLOOKUP(B2669,'Job Openings'!$B$5:$I$1005,2,FALSE)=0,"",VLOOKUP(B2669,'Job Openings'!$B$5:$I$1005,2,FALSE)),"")</f>
        <v/>
      </c>
      <c r="D2669" s="100" t="str">
        <f>IFERROR(IF(VLOOKUP(B2669,'Job Openings'!$B$5:$I$1005,3,FALSE)=0,"",VLOOKUP(B2669,'Job Openings'!$B$5:$I$1005,3,FALSE)),"")</f>
        <v/>
      </c>
      <c r="E2669" s="100" t="str">
        <f>IFERROR(IF(VLOOKUP(B2669,'Job Openings'!$B$5:$I$1005,5,FALSE)=0,"",VLOOKUP(B2669,'Job Openings'!$B$5:$I$1005,5,FALSE)),"")</f>
        <v/>
      </c>
      <c r="F2669" s="53"/>
      <c r="G2669" s="53"/>
      <c r="H2669" s="54"/>
      <c r="I2669" s="53"/>
      <c r="J2669" s="53"/>
      <c r="K2669" s="53"/>
      <c r="L2669" s="53"/>
      <c r="M2669" s="53"/>
      <c r="N2669" s="144"/>
      <c r="O2669" s="141"/>
      <c r="P2669" s="53"/>
      <c r="Q2669" s="53"/>
      <c r="R2669" s="53"/>
      <c r="S2669" s="89"/>
    </row>
    <row r="2670" spans="2:19" ht="15" customHeight="1" x14ac:dyDescent="0.2">
      <c r="B2670" s="143"/>
      <c r="C2670" s="100" t="str">
        <f>IFERROR(IF(VLOOKUP(B2670,'Job Openings'!$B$5:$I$1005,2,FALSE)=0,"",VLOOKUP(B2670,'Job Openings'!$B$5:$I$1005,2,FALSE)),"")</f>
        <v/>
      </c>
      <c r="D2670" s="100" t="str">
        <f>IFERROR(IF(VLOOKUP(B2670,'Job Openings'!$B$5:$I$1005,3,FALSE)=0,"",VLOOKUP(B2670,'Job Openings'!$B$5:$I$1005,3,FALSE)),"")</f>
        <v/>
      </c>
      <c r="E2670" s="100" t="str">
        <f>IFERROR(IF(VLOOKUP(B2670,'Job Openings'!$B$5:$I$1005,5,FALSE)=0,"",VLOOKUP(B2670,'Job Openings'!$B$5:$I$1005,5,FALSE)),"")</f>
        <v/>
      </c>
      <c r="F2670" s="53"/>
      <c r="G2670" s="53"/>
      <c r="H2670" s="54"/>
      <c r="I2670" s="53"/>
      <c r="J2670" s="53"/>
      <c r="K2670" s="53"/>
      <c r="L2670" s="53"/>
      <c r="M2670" s="53"/>
      <c r="N2670" s="144"/>
      <c r="O2670" s="141"/>
      <c r="P2670" s="53"/>
      <c r="Q2670" s="53"/>
      <c r="R2670" s="53"/>
      <c r="S2670" s="89"/>
    </row>
    <row r="2671" spans="2:19" ht="15" customHeight="1" x14ac:dyDescent="0.2">
      <c r="B2671" s="143"/>
      <c r="C2671" s="100" t="str">
        <f>IFERROR(IF(VLOOKUP(B2671,'Job Openings'!$B$5:$I$1005,2,FALSE)=0,"",VLOOKUP(B2671,'Job Openings'!$B$5:$I$1005,2,FALSE)),"")</f>
        <v/>
      </c>
      <c r="D2671" s="100" t="str">
        <f>IFERROR(IF(VLOOKUP(B2671,'Job Openings'!$B$5:$I$1005,3,FALSE)=0,"",VLOOKUP(B2671,'Job Openings'!$B$5:$I$1005,3,FALSE)),"")</f>
        <v/>
      </c>
      <c r="E2671" s="100" t="str">
        <f>IFERROR(IF(VLOOKUP(B2671,'Job Openings'!$B$5:$I$1005,5,FALSE)=0,"",VLOOKUP(B2671,'Job Openings'!$B$5:$I$1005,5,FALSE)),"")</f>
        <v/>
      </c>
      <c r="F2671" s="53"/>
      <c r="G2671" s="53"/>
      <c r="H2671" s="54"/>
      <c r="I2671" s="53"/>
      <c r="J2671" s="53"/>
      <c r="K2671" s="53"/>
      <c r="L2671" s="53"/>
      <c r="M2671" s="53"/>
      <c r="N2671" s="144"/>
      <c r="O2671" s="141"/>
      <c r="P2671" s="53"/>
      <c r="Q2671" s="53"/>
      <c r="R2671" s="53"/>
      <c r="S2671" s="89"/>
    </row>
    <row r="2672" spans="2:19" ht="15" customHeight="1" x14ac:dyDescent="0.2">
      <c r="B2672" s="143"/>
      <c r="C2672" s="100" t="str">
        <f>IFERROR(IF(VLOOKUP(B2672,'Job Openings'!$B$5:$I$1005,2,FALSE)=0,"",VLOOKUP(B2672,'Job Openings'!$B$5:$I$1005,2,FALSE)),"")</f>
        <v/>
      </c>
      <c r="D2672" s="100" t="str">
        <f>IFERROR(IF(VLOOKUP(B2672,'Job Openings'!$B$5:$I$1005,3,FALSE)=0,"",VLOOKUP(B2672,'Job Openings'!$B$5:$I$1005,3,FALSE)),"")</f>
        <v/>
      </c>
      <c r="E2672" s="100" t="str">
        <f>IFERROR(IF(VLOOKUP(B2672,'Job Openings'!$B$5:$I$1005,5,FALSE)=0,"",VLOOKUP(B2672,'Job Openings'!$B$5:$I$1005,5,FALSE)),"")</f>
        <v/>
      </c>
      <c r="F2672" s="53"/>
      <c r="G2672" s="53"/>
      <c r="H2672" s="54"/>
      <c r="I2672" s="53"/>
      <c r="J2672" s="53"/>
      <c r="K2672" s="53"/>
      <c r="L2672" s="53"/>
      <c r="M2672" s="53"/>
      <c r="N2672" s="144"/>
      <c r="O2672" s="141"/>
      <c r="P2672" s="53"/>
      <c r="Q2672" s="53"/>
      <c r="R2672" s="53"/>
      <c r="S2672" s="89"/>
    </row>
    <row r="2673" spans="2:19" ht="15" customHeight="1" x14ac:dyDescent="0.2">
      <c r="B2673" s="143"/>
      <c r="C2673" s="100" t="str">
        <f>IFERROR(IF(VLOOKUP(B2673,'Job Openings'!$B$5:$I$1005,2,FALSE)=0,"",VLOOKUP(B2673,'Job Openings'!$B$5:$I$1005,2,FALSE)),"")</f>
        <v/>
      </c>
      <c r="D2673" s="100" t="str">
        <f>IFERROR(IF(VLOOKUP(B2673,'Job Openings'!$B$5:$I$1005,3,FALSE)=0,"",VLOOKUP(B2673,'Job Openings'!$B$5:$I$1005,3,FALSE)),"")</f>
        <v/>
      </c>
      <c r="E2673" s="100" t="str">
        <f>IFERROR(IF(VLOOKUP(B2673,'Job Openings'!$B$5:$I$1005,5,FALSE)=0,"",VLOOKUP(B2673,'Job Openings'!$B$5:$I$1005,5,FALSE)),"")</f>
        <v/>
      </c>
      <c r="F2673" s="53"/>
      <c r="G2673" s="53"/>
      <c r="H2673" s="54"/>
      <c r="I2673" s="53"/>
      <c r="J2673" s="53"/>
      <c r="K2673" s="53"/>
      <c r="L2673" s="53"/>
      <c r="M2673" s="53"/>
      <c r="N2673" s="144"/>
      <c r="O2673" s="141"/>
      <c r="P2673" s="53"/>
      <c r="Q2673" s="53"/>
      <c r="R2673" s="53"/>
      <c r="S2673" s="89"/>
    </row>
    <row r="2674" spans="2:19" ht="15" customHeight="1" x14ac:dyDescent="0.2">
      <c r="B2674" s="143"/>
      <c r="C2674" s="100" t="str">
        <f>IFERROR(IF(VLOOKUP(B2674,'Job Openings'!$B$5:$I$1005,2,FALSE)=0,"",VLOOKUP(B2674,'Job Openings'!$B$5:$I$1005,2,FALSE)),"")</f>
        <v/>
      </c>
      <c r="D2674" s="100" t="str">
        <f>IFERROR(IF(VLOOKUP(B2674,'Job Openings'!$B$5:$I$1005,3,FALSE)=0,"",VLOOKUP(B2674,'Job Openings'!$B$5:$I$1005,3,FALSE)),"")</f>
        <v/>
      </c>
      <c r="E2674" s="100" t="str">
        <f>IFERROR(IF(VLOOKUP(B2674,'Job Openings'!$B$5:$I$1005,5,FALSE)=0,"",VLOOKUP(B2674,'Job Openings'!$B$5:$I$1005,5,FALSE)),"")</f>
        <v/>
      </c>
      <c r="F2674" s="53"/>
      <c r="G2674" s="53"/>
      <c r="H2674" s="54"/>
      <c r="I2674" s="53"/>
      <c r="J2674" s="53"/>
      <c r="K2674" s="53"/>
      <c r="L2674" s="53"/>
      <c r="M2674" s="53"/>
      <c r="N2674" s="144"/>
      <c r="O2674" s="141"/>
      <c r="P2674" s="53"/>
      <c r="Q2674" s="53"/>
      <c r="R2674" s="53"/>
      <c r="S2674" s="89"/>
    </row>
    <row r="2675" spans="2:19" ht="15" customHeight="1" x14ac:dyDescent="0.2">
      <c r="B2675" s="143"/>
      <c r="C2675" s="100" t="str">
        <f>IFERROR(IF(VLOOKUP(B2675,'Job Openings'!$B$5:$I$1005,2,FALSE)=0,"",VLOOKUP(B2675,'Job Openings'!$B$5:$I$1005,2,FALSE)),"")</f>
        <v/>
      </c>
      <c r="D2675" s="100" t="str">
        <f>IFERROR(IF(VLOOKUP(B2675,'Job Openings'!$B$5:$I$1005,3,FALSE)=0,"",VLOOKUP(B2675,'Job Openings'!$B$5:$I$1005,3,FALSE)),"")</f>
        <v/>
      </c>
      <c r="E2675" s="100" t="str">
        <f>IFERROR(IF(VLOOKUP(B2675,'Job Openings'!$B$5:$I$1005,5,FALSE)=0,"",VLOOKUP(B2675,'Job Openings'!$B$5:$I$1005,5,FALSE)),"")</f>
        <v/>
      </c>
      <c r="F2675" s="53"/>
      <c r="G2675" s="53"/>
      <c r="H2675" s="54"/>
      <c r="I2675" s="53"/>
      <c r="J2675" s="53"/>
      <c r="K2675" s="53"/>
      <c r="L2675" s="53"/>
      <c r="M2675" s="53"/>
      <c r="N2675" s="144"/>
      <c r="O2675" s="141"/>
      <c r="P2675" s="53"/>
      <c r="Q2675" s="53"/>
      <c r="R2675" s="53"/>
      <c r="S2675" s="89"/>
    </row>
    <row r="2676" spans="2:19" ht="15" customHeight="1" x14ac:dyDescent="0.2">
      <c r="B2676" s="143"/>
      <c r="C2676" s="100" t="str">
        <f>IFERROR(IF(VLOOKUP(B2676,'Job Openings'!$B$5:$I$1005,2,FALSE)=0,"",VLOOKUP(B2676,'Job Openings'!$B$5:$I$1005,2,FALSE)),"")</f>
        <v/>
      </c>
      <c r="D2676" s="100" t="str">
        <f>IFERROR(IF(VLOOKUP(B2676,'Job Openings'!$B$5:$I$1005,3,FALSE)=0,"",VLOOKUP(B2676,'Job Openings'!$B$5:$I$1005,3,FALSE)),"")</f>
        <v/>
      </c>
      <c r="E2676" s="100" t="str">
        <f>IFERROR(IF(VLOOKUP(B2676,'Job Openings'!$B$5:$I$1005,5,FALSE)=0,"",VLOOKUP(B2676,'Job Openings'!$B$5:$I$1005,5,FALSE)),"")</f>
        <v/>
      </c>
      <c r="F2676" s="53"/>
      <c r="G2676" s="53"/>
      <c r="H2676" s="54"/>
      <c r="I2676" s="53"/>
      <c r="J2676" s="53"/>
      <c r="K2676" s="53"/>
      <c r="L2676" s="53"/>
      <c r="M2676" s="53"/>
      <c r="N2676" s="144"/>
      <c r="O2676" s="141"/>
      <c r="P2676" s="53"/>
      <c r="Q2676" s="53"/>
      <c r="R2676" s="53"/>
      <c r="S2676" s="89"/>
    </row>
    <row r="2677" spans="2:19" ht="15" customHeight="1" x14ac:dyDescent="0.2">
      <c r="B2677" s="143"/>
      <c r="C2677" s="100" t="str">
        <f>IFERROR(IF(VLOOKUP(B2677,'Job Openings'!$B$5:$I$1005,2,FALSE)=0,"",VLOOKUP(B2677,'Job Openings'!$B$5:$I$1005,2,FALSE)),"")</f>
        <v/>
      </c>
      <c r="D2677" s="100" t="str">
        <f>IFERROR(IF(VLOOKUP(B2677,'Job Openings'!$B$5:$I$1005,3,FALSE)=0,"",VLOOKUP(B2677,'Job Openings'!$B$5:$I$1005,3,FALSE)),"")</f>
        <v/>
      </c>
      <c r="E2677" s="100" t="str">
        <f>IFERROR(IF(VLOOKUP(B2677,'Job Openings'!$B$5:$I$1005,5,FALSE)=0,"",VLOOKUP(B2677,'Job Openings'!$B$5:$I$1005,5,FALSE)),"")</f>
        <v/>
      </c>
      <c r="F2677" s="53"/>
      <c r="G2677" s="53"/>
      <c r="H2677" s="54"/>
      <c r="I2677" s="53"/>
      <c r="J2677" s="53"/>
      <c r="K2677" s="53"/>
      <c r="L2677" s="53"/>
      <c r="M2677" s="53"/>
      <c r="N2677" s="144"/>
      <c r="O2677" s="141"/>
      <c r="P2677" s="53"/>
      <c r="Q2677" s="53"/>
      <c r="R2677" s="53"/>
      <c r="S2677" s="89"/>
    </row>
    <row r="2678" spans="2:19" ht="15" customHeight="1" x14ac:dyDescent="0.2">
      <c r="B2678" s="143"/>
      <c r="C2678" s="100" t="str">
        <f>IFERROR(IF(VLOOKUP(B2678,'Job Openings'!$B$5:$I$1005,2,FALSE)=0,"",VLOOKUP(B2678,'Job Openings'!$B$5:$I$1005,2,FALSE)),"")</f>
        <v/>
      </c>
      <c r="D2678" s="100" t="str">
        <f>IFERROR(IF(VLOOKUP(B2678,'Job Openings'!$B$5:$I$1005,3,FALSE)=0,"",VLOOKUP(B2678,'Job Openings'!$B$5:$I$1005,3,FALSE)),"")</f>
        <v/>
      </c>
      <c r="E2678" s="100" t="str">
        <f>IFERROR(IF(VLOOKUP(B2678,'Job Openings'!$B$5:$I$1005,5,FALSE)=0,"",VLOOKUP(B2678,'Job Openings'!$B$5:$I$1005,5,FALSE)),"")</f>
        <v/>
      </c>
      <c r="F2678" s="53"/>
      <c r="G2678" s="53"/>
      <c r="H2678" s="54"/>
      <c r="I2678" s="53"/>
      <c r="J2678" s="53"/>
      <c r="K2678" s="53"/>
      <c r="L2678" s="53"/>
      <c r="M2678" s="53"/>
      <c r="N2678" s="144"/>
      <c r="O2678" s="141"/>
      <c r="P2678" s="53"/>
      <c r="Q2678" s="53"/>
      <c r="R2678" s="53"/>
      <c r="S2678" s="89"/>
    </row>
    <row r="2679" spans="2:19" ht="15" customHeight="1" x14ac:dyDescent="0.2">
      <c r="B2679" s="143"/>
      <c r="C2679" s="100" t="str">
        <f>IFERROR(IF(VLOOKUP(B2679,'Job Openings'!$B$5:$I$1005,2,FALSE)=0,"",VLOOKUP(B2679,'Job Openings'!$B$5:$I$1005,2,FALSE)),"")</f>
        <v/>
      </c>
      <c r="D2679" s="100" t="str">
        <f>IFERROR(IF(VLOOKUP(B2679,'Job Openings'!$B$5:$I$1005,3,FALSE)=0,"",VLOOKUP(B2679,'Job Openings'!$B$5:$I$1005,3,FALSE)),"")</f>
        <v/>
      </c>
      <c r="E2679" s="100" t="str">
        <f>IFERROR(IF(VLOOKUP(B2679,'Job Openings'!$B$5:$I$1005,5,FALSE)=0,"",VLOOKUP(B2679,'Job Openings'!$B$5:$I$1005,5,FALSE)),"")</f>
        <v/>
      </c>
      <c r="F2679" s="53"/>
      <c r="G2679" s="53"/>
      <c r="H2679" s="54"/>
      <c r="I2679" s="53"/>
      <c r="J2679" s="53"/>
      <c r="K2679" s="53"/>
      <c r="L2679" s="53"/>
      <c r="M2679" s="53"/>
      <c r="N2679" s="144"/>
      <c r="O2679" s="141"/>
      <c r="P2679" s="53"/>
      <c r="Q2679" s="53"/>
      <c r="R2679" s="53"/>
      <c r="S2679" s="89"/>
    </row>
    <row r="2680" spans="2:19" ht="15" customHeight="1" x14ac:dyDescent="0.2">
      <c r="B2680" s="143"/>
      <c r="C2680" s="100" t="str">
        <f>IFERROR(IF(VLOOKUP(B2680,'Job Openings'!$B$5:$I$1005,2,FALSE)=0,"",VLOOKUP(B2680,'Job Openings'!$B$5:$I$1005,2,FALSE)),"")</f>
        <v/>
      </c>
      <c r="D2680" s="100" t="str">
        <f>IFERROR(IF(VLOOKUP(B2680,'Job Openings'!$B$5:$I$1005,3,FALSE)=0,"",VLOOKUP(B2680,'Job Openings'!$B$5:$I$1005,3,FALSE)),"")</f>
        <v/>
      </c>
      <c r="E2680" s="100" t="str">
        <f>IFERROR(IF(VLOOKUP(B2680,'Job Openings'!$B$5:$I$1005,5,FALSE)=0,"",VLOOKUP(B2680,'Job Openings'!$B$5:$I$1005,5,FALSE)),"")</f>
        <v/>
      </c>
      <c r="F2680" s="53"/>
      <c r="G2680" s="53"/>
      <c r="H2680" s="54"/>
      <c r="I2680" s="53"/>
      <c r="J2680" s="53"/>
      <c r="K2680" s="53"/>
      <c r="L2680" s="53"/>
      <c r="M2680" s="53"/>
      <c r="N2680" s="144"/>
      <c r="O2680" s="141"/>
      <c r="P2680" s="53"/>
      <c r="Q2680" s="53"/>
      <c r="R2680" s="53"/>
      <c r="S2680" s="89"/>
    </row>
    <row r="2681" spans="2:19" ht="15" customHeight="1" x14ac:dyDescent="0.2">
      <c r="B2681" s="143"/>
      <c r="C2681" s="100" t="str">
        <f>IFERROR(IF(VLOOKUP(B2681,'Job Openings'!$B$5:$I$1005,2,FALSE)=0,"",VLOOKUP(B2681,'Job Openings'!$B$5:$I$1005,2,FALSE)),"")</f>
        <v/>
      </c>
      <c r="D2681" s="100" t="str">
        <f>IFERROR(IF(VLOOKUP(B2681,'Job Openings'!$B$5:$I$1005,3,FALSE)=0,"",VLOOKUP(B2681,'Job Openings'!$B$5:$I$1005,3,FALSE)),"")</f>
        <v/>
      </c>
      <c r="E2681" s="100" t="str">
        <f>IFERROR(IF(VLOOKUP(B2681,'Job Openings'!$B$5:$I$1005,5,FALSE)=0,"",VLOOKUP(B2681,'Job Openings'!$B$5:$I$1005,5,FALSE)),"")</f>
        <v/>
      </c>
      <c r="F2681" s="53"/>
      <c r="G2681" s="53"/>
      <c r="H2681" s="54"/>
      <c r="I2681" s="53"/>
      <c r="J2681" s="53"/>
      <c r="K2681" s="53"/>
      <c r="L2681" s="53"/>
      <c r="M2681" s="53"/>
      <c r="N2681" s="144"/>
      <c r="O2681" s="141"/>
      <c r="P2681" s="53"/>
      <c r="Q2681" s="53"/>
      <c r="R2681" s="53"/>
      <c r="S2681" s="89"/>
    </row>
    <row r="2682" spans="2:19" ht="15" customHeight="1" x14ac:dyDescent="0.2">
      <c r="B2682" s="143"/>
      <c r="C2682" s="100" t="str">
        <f>IFERROR(IF(VLOOKUP(B2682,'Job Openings'!$B$5:$I$1005,2,FALSE)=0,"",VLOOKUP(B2682,'Job Openings'!$B$5:$I$1005,2,FALSE)),"")</f>
        <v/>
      </c>
      <c r="D2682" s="100" t="str">
        <f>IFERROR(IF(VLOOKUP(B2682,'Job Openings'!$B$5:$I$1005,3,FALSE)=0,"",VLOOKUP(B2682,'Job Openings'!$B$5:$I$1005,3,FALSE)),"")</f>
        <v/>
      </c>
      <c r="E2682" s="100" t="str">
        <f>IFERROR(IF(VLOOKUP(B2682,'Job Openings'!$B$5:$I$1005,5,FALSE)=0,"",VLOOKUP(B2682,'Job Openings'!$B$5:$I$1005,5,FALSE)),"")</f>
        <v/>
      </c>
      <c r="F2682" s="53"/>
      <c r="G2682" s="53"/>
      <c r="H2682" s="54"/>
      <c r="I2682" s="53"/>
      <c r="J2682" s="53"/>
      <c r="K2682" s="53"/>
      <c r="L2682" s="53"/>
      <c r="M2682" s="53"/>
      <c r="N2682" s="144"/>
      <c r="O2682" s="141"/>
      <c r="P2682" s="53"/>
      <c r="Q2682" s="53"/>
      <c r="R2682" s="53"/>
      <c r="S2682" s="89"/>
    </row>
    <row r="2683" spans="2:19" ht="15" customHeight="1" x14ac:dyDescent="0.2">
      <c r="B2683" s="143"/>
      <c r="C2683" s="100" t="str">
        <f>IFERROR(IF(VLOOKUP(B2683,'Job Openings'!$B$5:$I$1005,2,FALSE)=0,"",VLOOKUP(B2683,'Job Openings'!$B$5:$I$1005,2,FALSE)),"")</f>
        <v/>
      </c>
      <c r="D2683" s="100" t="str">
        <f>IFERROR(IF(VLOOKUP(B2683,'Job Openings'!$B$5:$I$1005,3,FALSE)=0,"",VLOOKUP(B2683,'Job Openings'!$B$5:$I$1005,3,FALSE)),"")</f>
        <v/>
      </c>
      <c r="E2683" s="100" t="str">
        <f>IFERROR(IF(VLOOKUP(B2683,'Job Openings'!$B$5:$I$1005,5,FALSE)=0,"",VLOOKUP(B2683,'Job Openings'!$B$5:$I$1005,5,FALSE)),"")</f>
        <v/>
      </c>
      <c r="F2683" s="53"/>
      <c r="G2683" s="53"/>
      <c r="H2683" s="54"/>
      <c r="I2683" s="53"/>
      <c r="J2683" s="53"/>
      <c r="K2683" s="53"/>
      <c r="L2683" s="53"/>
      <c r="M2683" s="53"/>
      <c r="N2683" s="144"/>
      <c r="O2683" s="141"/>
      <c r="P2683" s="53"/>
      <c r="Q2683" s="53"/>
      <c r="R2683" s="53"/>
      <c r="S2683" s="89"/>
    </row>
    <row r="2684" spans="2:19" ht="15" customHeight="1" x14ac:dyDescent="0.2">
      <c r="B2684" s="143"/>
      <c r="C2684" s="100" t="str">
        <f>IFERROR(IF(VLOOKUP(B2684,'Job Openings'!$B$5:$I$1005,2,FALSE)=0,"",VLOOKUP(B2684,'Job Openings'!$B$5:$I$1005,2,FALSE)),"")</f>
        <v/>
      </c>
      <c r="D2684" s="100" t="str">
        <f>IFERROR(IF(VLOOKUP(B2684,'Job Openings'!$B$5:$I$1005,3,FALSE)=0,"",VLOOKUP(B2684,'Job Openings'!$B$5:$I$1005,3,FALSE)),"")</f>
        <v/>
      </c>
      <c r="E2684" s="100" t="str">
        <f>IFERROR(IF(VLOOKUP(B2684,'Job Openings'!$B$5:$I$1005,5,FALSE)=0,"",VLOOKUP(B2684,'Job Openings'!$B$5:$I$1005,5,FALSE)),"")</f>
        <v/>
      </c>
      <c r="F2684" s="53"/>
      <c r="G2684" s="53"/>
      <c r="H2684" s="54"/>
      <c r="I2684" s="53"/>
      <c r="J2684" s="53"/>
      <c r="K2684" s="53"/>
      <c r="L2684" s="53"/>
      <c r="M2684" s="53"/>
      <c r="N2684" s="144"/>
      <c r="O2684" s="141"/>
      <c r="P2684" s="53"/>
      <c r="Q2684" s="53"/>
      <c r="R2684" s="53"/>
      <c r="S2684" s="89"/>
    </row>
    <row r="2685" spans="2:19" ht="15" customHeight="1" x14ac:dyDescent="0.2">
      <c r="B2685" s="143"/>
      <c r="C2685" s="100" t="str">
        <f>IFERROR(IF(VLOOKUP(B2685,'Job Openings'!$B$5:$I$1005,2,FALSE)=0,"",VLOOKUP(B2685,'Job Openings'!$B$5:$I$1005,2,FALSE)),"")</f>
        <v/>
      </c>
      <c r="D2685" s="100" t="str">
        <f>IFERROR(IF(VLOOKUP(B2685,'Job Openings'!$B$5:$I$1005,3,FALSE)=0,"",VLOOKUP(B2685,'Job Openings'!$B$5:$I$1005,3,FALSE)),"")</f>
        <v/>
      </c>
      <c r="E2685" s="100" t="str">
        <f>IFERROR(IF(VLOOKUP(B2685,'Job Openings'!$B$5:$I$1005,5,FALSE)=0,"",VLOOKUP(B2685,'Job Openings'!$B$5:$I$1005,5,FALSE)),"")</f>
        <v/>
      </c>
      <c r="F2685" s="53"/>
      <c r="G2685" s="53"/>
      <c r="H2685" s="54"/>
      <c r="I2685" s="53"/>
      <c r="J2685" s="53"/>
      <c r="K2685" s="53"/>
      <c r="L2685" s="53"/>
      <c r="M2685" s="53"/>
      <c r="N2685" s="144"/>
      <c r="O2685" s="141"/>
      <c r="P2685" s="53"/>
      <c r="Q2685" s="53"/>
      <c r="R2685" s="53"/>
      <c r="S2685" s="89"/>
    </row>
    <row r="2686" spans="2:19" ht="15" customHeight="1" x14ac:dyDescent="0.2">
      <c r="B2686" s="143"/>
      <c r="C2686" s="100" t="str">
        <f>IFERROR(IF(VLOOKUP(B2686,'Job Openings'!$B$5:$I$1005,2,FALSE)=0,"",VLOOKUP(B2686,'Job Openings'!$B$5:$I$1005,2,FALSE)),"")</f>
        <v/>
      </c>
      <c r="D2686" s="100" t="str">
        <f>IFERROR(IF(VLOOKUP(B2686,'Job Openings'!$B$5:$I$1005,3,FALSE)=0,"",VLOOKUP(B2686,'Job Openings'!$B$5:$I$1005,3,FALSE)),"")</f>
        <v/>
      </c>
      <c r="E2686" s="100" t="str">
        <f>IFERROR(IF(VLOOKUP(B2686,'Job Openings'!$B$5:$I$1005,5,FALSE)=0,"",VLOOKUP(B2686,'Job Openings'!$B$5:$I$1005,5,FALSE)),"")</f>
        <v/>
      </c>
      <c r="F2686" s="53"/>
      <c r="G2686" s="53"/>
      <c r="H2686" s="54"/>
      <c r="I2686" s="53"/>
      <c r="J2686" s="53"/>
      <c r="K2686" s="53"/>
      <c r="L2686" s="53"/>
      <c r="M2686" s="53"/>
      <c r="N2686" s="144"/>
      <c r="O2686" s="141"/>
      <c r="P2686" s="53"/>
      <c r="Q2686" s="53"/>
      <c r="R2686" s="53"/>
      <c r="S2686" s="89"/>
    </row>
    <row r="2687" spans="2:19" ht="15" customHeight="1" x14ac:dyDescent="0.2">
      <c r="B2687" s="143"/>
      <c r="C2687" s="100" t="str">
        <f>IFERROR(IF(VLOOKUP(B2687,'Job Openings'!$B$5:$I$1005,2,FALSE)=0,"",VLOOKUP(B2687,'Job Openings'!$B$5:$I$1005,2,FALSE)),"")</f>
        <v/>
      </c>
      <c r="D2687" s="100" t="str">
        <f>IFERROR(IF(VLOOKUP(B2687,'Job Openings'!$B$5:$I$1005,3,FALSE)=0,"",VLOOKUP(B2687,'Job Openings'!$B$5:$I$1005,3,FALSE)),"")</f>
        <v/>
      </c>
      <c r="E2687" s="100" t="str">
        <f>IFERROR(IF(VLOOKUP(B2687,'Job Openings'!$B$5:$I$1005,5,FALSE)=0,"",VLOOKUP(B2687,'Job Openings'!$B$5:$I$1005,5,FALSE)),"")</f>
        <v/>
      </c>
      <c r="F2687" s="53"/>
      <c r="G2687" s="53"/>
      <c r="H2687" s="54"/>
      <c r="I2687" s="53"/>
      <c r="J2687" s="53"/>
      <c r="K2687" s="53"/>
      <c r="L2687" s="53"/>
      <c r="M2687" s="53"/>
      <c r="N2687" s="144"/>
      <c r="O2687" s="141"/>
      <c r="P2687" s="53"/>
      <c r="Q2687" s="53"/>
      <c r="R2687" s="53"/>
      <c r="S2687" s="89"/>
    </row>
    <row r="2688" spans="2:19" ht="15" customHeight="1" x14ac:dyDescent="0.2">
      <c r="B2688" s="143"/>
      <c r="C2688" s="100" t="str">
        <f>IFERROR(IF(VLOOKUP(B2688,'Job Openings'!$B$5:$I$1005,2,FALSE)=0,"",VLOOKUP(B2688,'Job Openings'!$B$5:$I$1005,2,FALSE)),"")</f>
        <v/>
      </c>
      <c r="D2688" s="100" t="str">
        <f>IFERROR(IF(VLOOKUP(B2688,'Job Openings'!$B$5:$I$1005,3,FALSE)=0,"",VLOOKUP(B2688,'Job Openings'!$B$5:$I$1005,3,FALSE)),"")</f>
        <v/>
      </c>
      <c r="E2688" s="100" t="str">
        <f>IFERROR(IF(VLOOKUP(B2688,'Job Openings'!$B$5:$I$1005,5,FALSE)=0,"",VLOOKUP(B2688,'Job Openings'!$B$5:$I$1005,5,FALSE)),"")</f>
        <v/>
      </c>
      <c r="F2688" s="53"/>
      <c r="G2688" s="53"/>
      <c r="H2688" s="54"/>
      <c r="I2688" s="53"/>
      <c r="J2688" s="53"/>
      <c r="K2688" s="53"/>
      <c r="L2688" s="53"/>
      <c r="M2688" s="53"/>
      <c r="N2688" s="144"/>
      <c r="O2688" s="141"/>
      <c r="P2688" s="53"/>
      <c r="Q2688" s="53"/>
      <c r="R2688" s="53"/>
      <c r="S2688" s="89"/>
    </row>
    <row r="2689" spans="2:19" ht="15" customHeight="1" x14ac:dyDescent="0.2">
      <c r="B2689" s="143"/>
      <c r="C2689" s="100" t="str">
        <f>IFERROR(IF(VLOOKUP(B2689,'Job Openings'!$B$5:$I$1005,2,FALSE)=0,"",VLOOKUP(B2689,'Job Openings'!$B$5:$I$1005,2,FALSE)),"")</f>
        <v/>
      </c>
      <c r="D2689" s="100" t="str">
        <f>IFERROR(IF(VLOOKUP(B2689,'Job Openings'!$B$5:$I$1005,3,FALSE)=0,"",VLOOKUP(B2689,'Job Openings'!$B$5:$I$1005,3,FALSE)),"")</f>
        <v/>
      </c>
      <c r="E2689" s="100" t="str">
        <f>IFERROR(IF(VLOOKUP(B2689,'Job Openings'!$B$5:$I$1005,5,FALSE)=0,"",VLOOKUP(B2689,'Job Openings'!$B$5:$I$1005,5,FALSE)),"")</f>
        <v/>
      </c>
      <c r="F2689" s="53"/>
      <c r="G2689" s="53"/>
      <c r="H2689" s="54"/>
      <c r="I2689" s="53"/>
      <c r="J2689" s="53"/>
      <c r="K2689" s="53"/>
      <c r="L2689" s="53"/>
      <c r="M2689" s="53"/>
      <c r="N2689" s="144"/>
      <c r="O2689" s="141"/>
      <c r="P2689" s="53"/>
      <c r="Q2689" s="53"/>
      <c r="R2689" s="53"/>
      <c r="S2689" s="89"/>
    </row>
    <row r="2690" spans="2:19" ht="15" customHeight="1" x14ac:dyDescent="0.2">
      <c r="B2690" s="143"/>
      <c r="C2690" s="100" t="str">
        <f>IFERROR(IF(VLOOKUP(B2690,'Job Openings'!$B$5:$I$1005,2,FALSE)=0,"",VLOOKUP(B2690,'Job Openings'!$B$5:$I$1005,2,FALSE)),"")</f>
        <v/>
      </c>
      <c r="D2690" s="100" t="str">
        <f>IFERROR(IF(VLOOKUP(B2690,'Job Openings'!$B$5:$I$1005,3,FALSE)=0,"",VLOOKUP(B2690,'Job Openings'!$B$5:$I$1005,3,FALSE)),"")</f>
        <v/>
      </c>
      <c r="E2690" s="100" t="str">
        <f>IFERROR(IF(VLOOKUP(B2690,'Job Openings'!$B$5:$I$1005,5,FALSE)=0,"",VLOOKUP(B2690,'Job Openings'!$B$5:$I$1005,5,FALSE)),"")</f>
        <v/>
      </c>
      <c r="F2690" s="53"/>
      <c r="G2690" s="53"/>
      <c r="H2690" s="54"/>
      <c r="I2690" s="53"/>
      <c r="J2690" s="53"/>
      <c r="K2690" s="53"/>
      <c r="L2690" s="53"/>
      <c r="M2690" s="53"/>
      <c r="N2690" s="144"/>
      <c r="O2690" s="141"/>
      <c r="P2690" s="53"/>
      <c r="Q2690" s="53"/>
      <c r="R2690" s="53"/>
      <c r="S2690" s="89"/>
    </row>
    <row r="2691" spans="2:19" ht="15" customHeight="1" x14ac:dyDescent="0.2">
      <c r="B2691" s="143"/>
      <c r="C2691" s="100" t="str">
        <f>IFERROR(IF(VLOOKUP(B2691,'Job Openings'!$B$5:$I$1005,2,FALSE)=0,"",VLOOKUP(B2691,'Job Openings'!$B$5:$I$1005,2,FALSE)),"")</f>
        <v/>
      </c>
      <c r="D2691" s="100" t="str">
        <f>IFERROR(IF(VLOOKUP(B2691,'Job Openings'!$B$5:$I$1005,3,FALSE)=0,"",VLOOKUP(B2691,'Job Openings'!$B$5:$I$1005,3,FALSE)),"")</f>
        <v/>
      </c>
      <c r="E2691" s="100" t="str">
        <f>IFERROR(IF(VLOOKUP(B2691,'Job Openings'!$B$5:$I$1005,5,FALSE)=0,"",VLOOKUP(B2691,'Job Openings'!$B$5:$I$1005,5,FALSE)),"")</f>
        <v/>
      </c>
      <c r="F2691" s="53"/>
      <c r="G2691" s="53"/>
      <c r="H2691" s="54"/>
      <c r="I2691" s="53"/>
      <c r="J2691" s="53"/>
      <c r="K2691" s="53"/>
      <c r="L2691" s="53"/>
      <c r="M2691" s="53"/>
      <c r="N2691" s="144"/>
      <c r="O2691" s="141"/>
      <c r="P2691" s="53"/>
      <c r="Q2691" s="53"/>
      <c r="R2691" s="53"/>
      <c r="S2691" s="89"/>
    </row>
    <row r="2692" spans="2:19" ht="15" customHeight="1" x14ac:dyDescent="0.2">
      <c r="B2692" s="143"/>
      <c r="C2692" s="100" t="str">
        <f>IFERROR(IF(VLOOKUP(B2692,'Job Openings'!$B$5:$I$1005,2,FALSE)=0,"",VLOOKUP(B2692,'Job Openings'!$B$5:$I$1005,2,FALSE)),"")</f>
        <v/>
      </c>
      <c r="D2692" s="100" t="str">
        <f>IFERROR(IF(VLOOKUP(B2692,'Job Openings'!$B$5:$I$1005,3,FALSE)=0,"",VLOOKUP(B2692,'Job Openings'!$B$5:$I$1005,3,FALSE)),"")</f>
        <v/>
      </c>
      <c r="E2692" s="100" t="str">
        <f>IFERROR(IF(VLOOKUP(B2692,'Job Openings'!$B$5:$I$1005,5,FALSE)=0,"",VLOOKUP(B2692,'Job Openings'!$B$5:$I$1005,5,FALSE)),"")</f>
        <v/>
      </c>
      <c r="F2692" s="53"/>
      <c r="G2692" s="53"/>
      <c r="H2692" s="54"/>
      <c r="I2692" s="53"/>
      <c r="J2692" s="53"/>
      <c r="K2692" s="53"/>
      <c r="L2692" s="53"/>
      <c r="M2692" s="53"/>
      <c r="N2692" s="144"/>
      <c r="O2692" s="141"/>
      <c r="P2692" s="53"/>
      <c r="Q2692" s="53"/>
      <c r="R2692" s="53"/>
      <c r="S2692" s="89"/>
    </row>
    <row r="2693" spans="2:19" ht="15" customHeight="1" x14ac:dyDescent="0.2">
      <c r="B2693" s="143"/>
      <c r="C2693" s="100" t="str">
        <f>IFERROR(IF(VLOOKUP(B2693,'Job Openings'!$B$5:$I$1005,2,FALSE)=0,"",VLOOKUP(B2693,'Job Openings'!$B$5:$I$1005,2,FALSE)),"")</f>
        <v/>
      </c>
      <c r="D2693" s="100" t="str">
        <f>IFERROR(IF(VLOOKUP(B2693,'Job Openings'!$B$5:$I$1005,3,FALSE)=0,"",VLOOKUP(B2693,'Job Openings'!$B$5:$I$1005,3,FALSE)),"")</f>
        <v/>
      </c>
      <c r="E2693" s="100" t="str">
        <f>IFERROR(IF(VLOOKUP(B2693,'Job Openings'!$B$5:$I$1005,5,FALSE)=0,"",VLOOKUP(B2693,'Job Openings'!$B$5:$I$1005,5,FALSE)),"")</f>
        <v/>
      </c>
      <c r="F2693" s="53"/>
      <c r="G2693" s="53"/>
      <c r="H2693" s="54"/>
      <c r="I2693" s="53"/>
      <c r="J2693" s="53"/>
      <c r="K2693" s="53"/>
      <c r="L2693" s="53"/>
      <c r="M2693" s="53"/>
      <c r="N2693" s="144"/>
      <c r="O2693" s="141"/>
      <c r="P2693" s="53"/>
      <c r="Q2693" s="53"/>
      <c r="R2693" s="53"/>
      <c r="S2693" s="89"/>
    </row>
    <row r="2694" spans="2:19" ht="15" customHeight="1" x14ac:dyDescent="0.2">
      <c r="B2694" s="143"/>
      <c r="C2694" s="100" t="str">
        <f>IFERROR(IF(VLOOKUP(B2694,'Job Openings'!$B$5:$I$1005,2,FALSE)=0,"",VLOOKUP(B2694,'Job Openings'!$B$5:$I$1005,2,FALSE)),"")</f>
        <v/>
      </c>
      <c r="D2694" s="100" t="str">
        <f>IFERROR(IF(VLOOKUP(B2694,'Job Openings'!$B$5:$I$1005,3,FALSE)=0,"",VLOOKUP(B2694,'Job Openings'!$B$5:$I$1005,3,FALSE)),"")</f>
        <v/>
      </c>
      <c r="E2694" s="100" t="str">
        <f>IFERROR(IF(VLOOKUP(B2694,'Job Openings'!$B$5:$I$1005,5,FALSE)=0,"",VLOOKUP(B2694,'Job Openings'!$B$5:$I$1005,5,FALSE)),"")</f>
        <v/>
      </c>
      <c r="F2694" s="53"/>
      <c r="G2694" s="53"/>
      <c r="H2694" s="54"/>
      <c r="I2694" s="53"/>
      <c r="J2694" s="53"/>
      <c r="K2694" s="53"/>
      <c r="L2694" s="53"/>
      <c r="M2694" s="53"/>
      <c r="N2694" s="144"/>
      <c r="O2694" s="141"/>
      <c r="P2694" s="53"/>
      <c r="Q2694" s="53"/>
      <c r="R2694" s="53"/>
      <c r="S2694" s="89"/>
    </row>
    <row r="2695" spans="2:19" ht="15" customHeight="1" x14ac:dyDescent="0.2">
      <c r="B2695" s="143"/>
      <c r="C2695" s="100" t="str">
        <f>IFERROR(IF(VLOOKUP(B2695,'Job Openings'!$B$5:$I$1005,2,FALSE)=0,"",VLOOKUP(B2695,'Job Openings'!$B$5:$I$1005,2,FALSE)),"")</f>
        <v/>
      </c>
      <c r="D2695" s="100" t="str">
        <f>IFERROR(IF(VLOOKUP(B2695,'Job Openings'!$B$5:$I$1005,3,FALSE)=0,"",VLOOKUP(B2695,'Job Openings'!$B$5:$I$1005,3,FALSE)),"")</f>
        <v/>
      </c>
      <c r="E2695" s="100" t="str">
        <f>IFERROR(IF(VLOOKUP(B2695,'Job Openings'!$B$5:$I$1005,5,FALSE)=0,"",VLOOKUP(B2695,'Job Openings'!$B$5:$I$1005,5,FALSE)),"")</f>
        <v/>
      </c>
      <c r="F2695" s="53"/>
      <c r="G2695" s="53"/>
      <c r="H2695" s="54"/>
      <c r="I2695" s="53"/>
      <c r="J2695" s="53"/>
      <c r="K2695" s="53"/>
      <c r="L2695" s="53"/>
      <c r="M2695" s="53"/>
      <c r="N2695" s="144"/>
      <c r="O2695" s="141"/>
      <c r="P2695" s="53"/>
      <c r="Q2695" s="53"/>
      <c r="R2695" s="53"/>
      <c r="S2695" s="89"/>
    </row>
    <row r="2696" spans="2:19" ht="15" customHeight="1" x14ac:dyDescent="0.2">
      <c r="B2696" s="143"/>
      <c r="C2696" s="100" t="str">
        <f>IFERROR(IF(VLOOKUP(B2696,'Job Openings'!$B$5:$I$1005,2,FALSE)=0,"",VLOOKUP(B2696,'Job Openings'!$B$5:$I$1005,2,FALSE)),"")</f>
        <v/>
      </c>
      <c r="D2696" s="100" t="str">
        <f>IFERROR(IF(VLOOKUP(B2696,'Job Openings'!$B$5:$I$1005,3,FALSE)=0,"",VLOOKUP(B2696,'Job Openings'!$B$5:$I$1005,3,FALSE)),"")</f>
        <v/>
      </c>
      <c r="E2696" s="100" t="str">
        <f>IFERROR(IF(VLOOKUP(B2696,'Job Openings'!$B$5:$I$1005,5,FALSE)=0,"",VLOOKUP(B2696,'Job Openings'!$B$5:$I$1005,5,FALSE)),"")</f>
        <v/>
      </c>
      <c r="F2696" s="53"/>
      <c r="G2696" s="53"/>
      <c r="H2696" s="54"/>
      <c r="I2696" s="53"/>
      <c r="J2696" s="53"/>
      <c r="K2696" s="53"/>
      <c r="L2696" s="53"/>
      <c r="M2696" s="53"/>
      <c r="N2696" s="144"/>
      <c r="O2696" s="141"/>
      <c r="P2696" s="53"/>
      <c r="Q2696" s="53"/>
      <c r="R2696" s="53"/>
      <c r="S2696" s="89"/>
    </row>
    <row r="2697" spans="2:19" ht="15" customHeight="1" x14ac:dyDescent="0.2">
      <c r="B2697" s="143"/>
      <c r="C2697" s="100" t="str">
        <f>IFERROR(IF(VLOOKUP(B2697,'Job Openings'!$B$5:$I$1005,2,FALSE)=0,"",VLOOKUP(B2697,'Job Openings'!$B$5:$I$1005,2,FALSE)),"")</f>
        <v/>
      </c>
      <c r="D2697" s="100" t="str">
        <f>IFERROR(IF(VLOOKUP(B2697,'Job Openings'!$B$5:$I$1005,3,FALSE)=0,"",VLOOKUP(B2697,'Job Openings'!$B$5:$I$1005,3,FALSE)),"")</f>
        <v/>
      </c>
      <c r="E2697" s="100" t="str">
        <f>IFERROR(IF(VLOOKUP(B2697,'Job Openings'!$B$5:$I$1005,5,FALSE)=0,"",VLOOKUP(B2697,'Job Openings'!$B$5:$I$1005,5,FALSE)),"")</f>
        <v/>
      </c>
      <c r="F2697" s="53"/>
      <c r="G2697" s="53"/>
      <c r="H2697" s="54"/>
      <c r="I2697" s="53"/>
      <c r="J2697" s="53"/>
      <c r="K2697" s="53"/>
      <c r="L2697" s="53"/>
      <c r="M2697" s="53"/>
      <c r="N2697" s="144"/>
      <c r="O2697" s="141"/>
      <c r="P2697" s="53"/>
      <c r="Q2697" s="53"/>
      <c r="R2697" s="53"/>
      <c r="S2697" s="89"/>
    </row>
    <row r="2698" spans="2:19" ht="15" customHeight="1" x14ac:dyDescent="0.2">
      <c r="B2698" s="143"/>
      <c r="C2698" s="100" t="str">
        <f>IFERROR(IF(VLOOKUP(B2698,'Job Openings'!$B$5:$I$1005,2,FALSE)=0,"",VLOOKUP(B2698,'Job Openings'!$B$5:$I$1005,2,FALSE)),"")</f>
        <v/>
      </c>
      <c r="D2698" s="100" t="str">
        <f>IFERROR(IF(VLOOKUP(B2698,'Job Openings'!$B$5:$I$1005,3,FALSE)=0,"",VLOOKUP(B2698,'Job Openings'!$B$5:$I$1005,3,FALSE)),"")</f>
        <v/>
      </c>
      <c r="E2698" s="100" t="str">
        <f>IFERROR(IF(VLOOKUP(B2698,'Job Openings'!$B$5:$I$1005,5,FALSE)=0,"",VLOOKUP(B2698,'Job Openings'!$B$5:$I$1005,5,FALSE)),"")</f>
        <v/>
      </c>
      <c r="F2698" s="53"/>
      <c r="G2698" s="53"/>
      <c r="H2698" s="54"/>
      <c r="I2698" s="53"/>
      <c r="J2698" s="53"/>
      <c r="K2698" s="53"/>
      <c r="L2698" s="53"/>
      <c r="M2698" s="53"/>
      <c r="N2698" s="144"/>
      <c r="O2698" s="141"/>
      <c r="P2698" s="53"/>
      <c r="Q2698" s="53"/>
      <c r="R2698" s="53"/>
      <c r="S2698" s="89"/>
    </row>
    <row r="2699" spans="2:19" ht="15" customHeight="1" x14ac:dyDescent="0.2">
      <c r="B2699" s="143"/>
      <c r="C2699" s="100" t="str">
        <f>IFERROR(IF(VLOOKUP(B2699,'Job Openings'!$B$5:$I$1005,2,FALSE)=0,"",VLOOKUP(B2699,'Job Openings'!$B$5:$I$1005,2,FALSE)),"")</f>
        <v/>
      </c>
      <c r="D2699" s="100" t="str">
        <f>IFERROR(IF(VLOOKUP(B2699,'Job Openings'!$B$5:$I$1005,3,FALSE)=0,"",VLOOKUP(B2699,'Job Openings'!$B$5:$I$1005,3,FALSE)),"")</f>
        <v/>
      </c>
      <c r="E2699" s="100" t="str">
        <f>IFERROR(IF(VLOOKUP(B2699,'Job Openings'!$B$5:$I$1005,5,FALSE)=0,"",VLOOKUP(B2699,'Job Openings'!$B$5:$I$1005,5,FALSE)),"")</f>
        <v/>
      </c>
      <c r="F2699" s="53"/>
      <c r="G2699" s="53"/>
      <c r="H2699" s="54"/>
      <c r="I2699" s="53"/>
      <c r="J2699" s="53"/>
      <c r="K2699" s="53"/>
      <c r="L2699" s="53"/>
      <c r="M2699" s="53"/>
      <c r="N2699" s="144"/>
      <c r="O2699" s="141"/>
      <c r="P2699" s="53"/>
      <c r="Q2699" s="53"/>
      <c r="R2699" s="53"/>
      <c r="S2699" s="89"/>
    </row>
    <row r="2700" spans="2:19" ht="15" customHeight="1" x14ac:dyDescent="0.2">
      <c r="B2700" s="143"/>
      <c r="C2700" s="100" t="str">
        <f>IFERROR(IF(VLOOKUP(B2700,'Job Openings'!$B$5:$I$1005,2,FALSE)=0,"",VLOOKUP(B2700,'Job Openings'!$B$5:$I$1005,2,FALSE)),"")</f>
        <v/>
      </c>
      <c r="D2700" s="100" t="str">
        <f>IFERROR(IF(VLOOKUP(B2700,'Job Openings'!$B$5:$I$1005,3,FALSE)=0,"",VLOOKUP(B2700,'Job Openings'!$B$5:$I$1005,3,FALSE)),"")</f>
        <v/>
      </c>
      <c r="E2700" s="100" t="str">
        <f>IFERROR(IF(VLOOKUP(B2700,'Job Openings'!$B$5:$I$1005,5,FALSE)=0,"",VLOOKUP(B2700,'Job Openings'!$B$5:$I$1005,5,FALSE)),"")</f>
        <v/>
      </c>
      <c r="F2700" s="53"/>
      <c r="G2700" s="53"/>
      <c r="H2700" s="54"/>
      <c r="I2700" s="53"/>
      <c r="J2700" s="53"/>
      <c r="K2700" s="53"/>
      <c r="L2700" s="53"/>
      <c r="M2700" s="53"/>
      <c r="N2700" s="144"/>
      <c r="O2700" s="141"/>
      <c r="P2700" s="53"/>
      <c r="Q2700" s="53"/>
      <c r="R2700" s="53"/>
      <c r="S2700" s="89"/>
    </row>
    <row r="2701" spans="2:19" ht="15" customHeight="1" x14ac:dyDescent="0.2">
      <c r="B2701" s="143"/>
      <c r="C2701" s="100" t="str">
        <f>IFERROR(IF(VLOOKUP(B2701,'Job Openings'!$B$5:$I$1005,2,FALSE)=0,"",VLOOKUP(B2701,'Job Openings'!$B$5:$I$1005,2,FALSE)),"")</f>
        <v/>
      </c>
      <c r="D2701" s="100" t="str">
        <f>IFERROR(IF(VLOOKUP(B2701,'Job Openings'!$B$5:$I$1005,3,FALSE)=0,"",VLOOKUP(B2701,'Job Openings'!$B$5:$I$1005,3,FALSE)),"")</f>
        <v/>
      </c>
      <c r="E2701" s="100" t="str">
        <f>IFERROR(IF(VLOOKUP(B2701,'Job Openings'!$B$5:$I$1005,5,FALSE)=0,"",VLOOKUP(B2701,'Job Openings'!$B$5:$I$1005,5,FALSE)),"")</f>
        <v/>
      </c>
      <c r="F2701" s="53"/>
      <c r="G2701" s="53"/>
      <c r="H2701" s="54"/>
      <c r="I2701" s="53"/>
      <c r="J2701" s="53"/>
      <c r="K2701" s="53"/>
      <c r="L2701" s="53"/>
      <c r="M2701" s="53"/>
      <c r="N2701" s="144"/>
      <c r="O2701" s="141"/>
      <c r="P2701" s="53"/>
      <c r="Q2701" s="53"/>
      <c r="R2701" s="53"/>
      <c r="S2701" s="89"/>
    </row>
    <row r="2702" spans="2:19" ht="15" customHeight="1" x14ac:dyDescent="0.2">
      <c r="B2702" s="143"/>
      <c r="C2702" s="100" t="str">
        <f>IFERROR(IF(VLOOKUP(B2702,'Job Openings'!$B$5:$I$1005,2,FALSE)=0,"",VLOOKUP(B2702,'Job Openings'!$B$5:$I$1005,2,FALSE)),"")</f>
        <v/>
      </c>
      <c r="D2702" s="100" t="str">
        <f>IFERROR(IF(VLOOKUP(B2702,'Job Openings'!$B$5:$I$1005,3,FALSE)=0,"",VLOOKUP(B2702,'Job Openings'!$B$5:$I$1005,3,FALSE)),"")</f>
        <v/>
      </c>
      <c r="E2702" s="100" t="str">
        <f>IFERROR(IF(VLOOKUP(B2702,'Job Openings'!$B$5:$I$1005,5,FALSE)=0,"",VLOOKUP(B2702,'Job Openings'!$B$5:$I$1005,5,FALSE)),"")</f>
        <v/>
      </c>
      <c r="F2702" s="53"/>
      <c r="G2702" s="53"/>
      <c r="H2702" s="54"/>
      <c r="I2702" s="53"/>
      <c r="J2702" s="53"/>
      <c r="K2702" s="53"/>
      <c r="L2702" s="53"/>
      <c r="M2702" s="53"/>
      <c r="N2702" s="144"/>
      <c r="O2702" s="141"/>
      <c r="P2702" s="53"/>
      <c r="Q2702" s="53"/>
      <c r="R2702" s="53"/>
      <c r="S2702" s="89"/>
    </row>
    <row r="2703" spans="2:19" ht="15" customHeight="1" x14ac:dyDescent="0.2">
      <c r="B2703" s="143"/>
      <c r="C2703" s="100" t="str">
        <f>IFERROR(IF(VLOOKUP(B2703,'Job Openings'!$B$5:$I$1005,2,FALSE)=0,"",VLOOKUP(B2703,'Job Openings'!$B$5:$I$1005,2,FALSE)),"")</f>
        <v/>
      </c>
      <c r="D2703" s="100" t="str">
        <f>IFERROR(IF(VLOOKUP(B2703,'Job Openings'!$B$5:$I$1005,3,FALSE)=0,"",VLOOKUP(B2703,'Job Openings'!$B$5:$I$1005,3,FALSE)),"")</f>
        <v/>
      </c>
      <c r="E2703" s="100" t="str">
        <f>IFERROR(IF(VLOOKUP(B2703,'Job Openings'!$B$5:$I$1005,5,FALSE)=0,"",VLOOKUP(B2703,'Job Openings'!$B$5:$I$1005,5,FALSE)),"")</f>
        <v/>
      </c>
      <c r="F2703" s="53"/>
      <c r="G2703" s="53"/>
      <c r="H2703" s="54"/>
      <c r="I2703" s="53"/>
      <c r="J2703" s="53"/>
      <c r="K2703" s="53"/>
      <c r="L2703" s="53"/>
      <c r="M2703" s="53"/>
      <c r="N2703" s="144"/>
      <c r="O2703" s="141"/>
      <c r="P2703" s="53"/>
      <c r="Q2703" s="53"/>
      <c r="R2703" s="53"/>
      <c r="S2703" s="89"/>
    </row>
    <row r="2704" spans="2:19" ht="15" customHeight="1" x14ac:dyDescent="0.2">
      <c r="B2704" s="143"/>
      <c r="C2704" s="100" t="str">
        <f>IFERROR(IF(VLOOKUP(B2704,'Job Openings'!$B$5:$I$1005,2,FALSE)=0,"",VLOOKUP(B2704,'Job Openings'!$B$5:$I$1005,2,FALSE)),"")</f>
        <v/>
      </c>
      <c r="D2704" s="100" t="str">
        <f>IFERROR(IF(VLOOKUP(B2704,'Job Openings'!$B$5:$I$1005,3,FALSE)=0,"",VLOOKUP(B2704,'Job Openings'!$B$5:$I$1005,3,FALSE)),"")</f>
        <v/>
      </c>
      <c r="E2704" s="100" t="str">
        <f>IFERROR(IF(VLOOKUP(B2704,'Job Openings'!$B$5:$I$1005,5,FALSE)=0,"",VLOOKUP(B2704,'Job Openings'!$B$5:$I$1005,5,FALSE)),"")</f>
        <v/>
      </c>
      <c r="F2704" s="53"/>
      <c r="G2704" s="53"/>
      <c r="H2704" s="54"/>
      <c r="I2704" s="53"/>
      <c r="J2704" s="53"/>
      <c r="K2704" s="53"/>
      <c r="L2704" s="53"/>
      <c r="M2704" s="53"/>
      <c r="N2704" s="144"/>
      <c r="O2704" s="141"/>
      <c r="P2704" s="53"/>
      <c r="Q2704" s="53"/>
      <c r="R2704" s="53"/>
      <c r="S2704" s="89"/>
    </row>
    <row r="2705" spans="2:19" ht="15" customHeight="1" x14ac:dyDescent="0.2">
      <c r="B2705" s="143"/>
      <c r="C2705" s="100" t="str">
        <f>IFERROR(IF(VLOOKUP(B2705,'Job Openings'!$B$5:$I$1005,2,FALSE)=0,"",VLOOKUP(B2705,'Job Openings'!$B$5:$I$1005,2,FALSE)),"")</f>
        <v/>
      </c>
      <c r="D2705" s="100" t="str">
        <f>IFERROR(IF(VLOOKUP(B2705,'Job Openings'!$B$5:$I$1005,3,FALSE)=0,"",VLOOKUP(B2705,'Job Openings'!$B$5:$I$1005,3,FALSE)),"")</f>
        <v/>
      </c>
      <c r="E2705" s="100" t="str">
        <f>IFERROR(IF(VLOOKUP(B2705,'Job Openings'!$B$5:$I$1005,5,FALSE)=0,"",VLOOKUP(B2705,'Job Openings'!$B$5:$I$1005,5,FALSE)),"")</f>
        <v/>
      </c>
      <c r="F2705" s="53"/>
      <c r="G2705" s="53"/>
      <c r="H2705" s="54"/>
      <c r="I2705" s="53"/>
      <c r="J2705" s="53"/>
      <c r="K2705" s="53"/>
      <c r="L2705" s="53"/>
      <c r="M2705" s="53"/>
      <c r="N2705" s="144"/>
      <c r="O2705" s="141"/>
      <c r="P2705" s="53"/>
      <c r="Q2705" s="53"/>
      <c r="R2705" s="53"/>
      <c r="S2705" s="89"/>
    </row>
    <row r="2706" spans="2:19" ht="15" customHeight="1" x14ac:dyDescent="0.2">
      <c r="B2706" s="143"/>
      <c r="C2706" s="100" t="str">
        <f>IFERROR(IF(VLOOKUP(B2706,'Job Openings'!$B$5:$I$1005,2,FALSE)=0,"",VLOOKUP(B2706,'Job Openings'!$B$5:$I$1005,2,FALSE)),"")</f>
        <v/>
      </c>
      <c r="D2706" s="100" t="str">
        <f>IFERROR(IF(VLOOKUP(B2706,'Job Openings'!$B$5:$I$1005,3,FALSE)=0,"",VLOOKUP(B2706,'Job Openings'!$B$5:$I$1005,3,FALSE)),"")</f>
        <v/>
      </c>
      <c r="E2706" s="100" t="str">
        <f>IFERROR(IF(VLOOKUP(B2706,'Job Openings'!$B$5:$I$1005,5,FALSE)=0,"",VLOOKUP(B2706,'Job Openings'!$B$5:$I$1005,5,FALSE)),"")</f>
        <v/>
      </c>
      <c r="F2706" s="53"/>
      <c r="G2706" s="53"/>
      <c r="H2706" s="54"/>
      <c r="I2706" s="53"/>
      <c r="J2706" s="53"/>
      <c r="K2706" s="53"/>
      <c r="L2706" s="53"/>
      <c r="M2706" s="53"/>
      <c r="N2706" s="144"/>
      <c r="O2706" s="141"/>
      <c r="P2706" s="53"/>
      <c r="Q2706" s="53"/>
      <c r="R2706" s="53"/>
      <c r="S2706" s="89"/>
    </row>
    <row r="2707" spans="2:19" ht="15" customHeight="1" x14ac:dyDescent="0.2">
      <c r="B2707" s="143"/>
      <c r="C2707" s="100" t="str">
        <f>IFERROR(IF(VLOOKUP(B2707,'Job Openings'!$B$5:$I$1005,2,FALSE)=0,"",VLOOKUP(B2707,'Job Openings'!$B$5:$I$1005,2,FALSE)),"")</f>
        <v/>
      </c>
      <c r="D2707" s="100" t="str">
        <f>IFERROR(IF(VLOOKUP(B2707,'Job Openings'!$B$5:$I$1005,3,FALSE)=0,"",VLOOKUP(B2707,'Job Openings'!$B$5:$I$1005,3,FALSE)),"")</f>
        <v/>
      </c>
      <c r="E2707" s="100" t="str">
        <f>IFERROR(IF(VLOOKUP(B2707,'Job Openings'!$B$5:$I$1005,5,FALSE)=0,"",VLOOKUP(B2707,'Job Openings'!$B$5:$I$1005,5,FALSE)),"")</f>
        <v/>
      </c>
      <c r="F2707" s="53"/>
      <c r="G2707" s="53"/>
      <c r="H2707" s="54"/>
      <c r="I2707" s="53"/>
      <c r="J2707" s="53"/>
      <c r="K2707" s="53"/>
      <c r="L2707" s="53"/>
      <c r="M2707" s="53"/>
      <c r="N2707" s="144"/>
      <c r="O2707" s="141"/>
      <c r="P2707" s="53"/>
      <c r="Q2707" s="53"/>
      <c r="R2707" s="53"/>
      <c r="S2707" s="89"/>
    </row>
    <row r="2708" spans="2:19" ht="15" customHeight="1" x14ac:dyDescent="0.2">
      <c r="B2708" s="143"/>
      <c r="C2708" s="100" t="str">
        <f>IFERROR(IF(VLOOKUP(B2708,'Job Openings'!$B$5:$I$1005,2,FALSE)=0,"",VLOOKUP(B2708,'Job Openings'!$B$5:$I$1005,2,FALSE)),"")</f>
        <v/>
      </c>
      <c r="D2708" s="100" t="str">
        <f>IFERROR(IF(VLOOKUP(B2708,'Job Openings'!$B$5:$I$1005,3,FALSE)=0,"",VLOOKUP(B2708,'Job Openings'!$B$5:$I$1005,3,FALSE)),"")</f>
        <v/>
      </c>
      <c r="E2708" s="100" t="str">
        <f>IFERROR(IF(VLOOKUP(B2708,'Job Openings'!$B$5:$I$1005,5,FALSE)=0,"",VLOOKUP(B2708,'Job Openings'!$B$5:$I$1005,5,FALSE)),"")</f>
        <v/>
      </c>
      <c r="F2708" s="53"/>
      <c r="G2708" s="53"/>
      <c r="H2708" s="54"/>
      <c r="I2708" s="53"/>
      <c r="J2708" s="53"/>
      <c r="K2708" s="53"/>
      <c r="L2708" s="53"/>
      <c r="M2708" s="53"/>
      <c r="N2708" s="144"/>
      <c r="O2708" s="141"/>
      <c r="P2708" s="53"/>
      <c r="Q2708" s="53"/>
      <c r="R2708" s="53"/>
      <c r="S2708" s="89"/>
    </row>
    <row r="2709" spans="2:19" ht="15" customHeight="1" x14ac:dyDescent="0.2">
      <c r="B2709" s="143"/>
      <c r="C2709" s="100" t="str">
        <f>IFERROR(IF(VLOOKUP(B2709,'Job Openings'!$B$5:$I$1005,2,FALSE)=0,"",VLOOKUP(B2709,'Job Openings'!$B$5:$I$1005,2,FALSE)),"")</f>
        <v/>
      </c>
      <c r="D2709" s="100" t="str">
        <f>IFERROR(IF(VLOOKUP(B2709,'Job Openings'!$B$5:$I$1005,3,FALSE)=0,"",VLOOKUP(B2709,'Job Openings'!$B$5:$I$1005,3,FALSE)),"")</f>
        <v/>
      </c>
      <c r="E2709" s="100" t="str">
        <f>IFERROR(IF(VLOOKUP(B2709,'Job Openings'!$B$5:$I$1005,5,FALSE)=0,"",VLOOKUP(B2709,'Job Openings'!$B$5:$I$1005,5,FALSE)),"")</f>
        <v/>
      </c>
      <c r="F2709" s="53"/>
      <c r="G2709" s="53"/>
      <c r="H2709" s="54"/>
      <c r="I2709" s="53"/>
      <c r="J2709" s="53"/>
      <c r="K2709" s="53"/>
      <c r="L2709" s="53"/>
      <c r="M2709" s="53"/>
      <c r="N2709" s="144"/>
      <c r="O2709" s="141"/>
      <c r="P2709" s="53"/>
      <c r="Q2709" s="53"/>
      <c r="R2709" s="53"/>
      <c r="S2709" s="89"/>
    </row>
    <row r="2710" spans="2:19" ht="15" customHeight="1" x14ac:dyDescent="0.2">
      <c r="B2710" s="143"/>
      <c r="C2710" s="100" t="str">
        <f>IFERROR(IF(VLOOKUP(B2710,'Job Openings'!$B$5:$I$1005,2,FALSE)=0,"",VLOOKUP(B2710,'Job Openings'!$B$5:$I$1005,2,FALSE)),"")</f>
        <v/>
      </c>
      <c r="D2710" s="100" t="str">
        <f>IFERROR(IF(VLOOKUP(B2710,'Job Openings'!$B$5:$I$1005,3,FALSE)=0,"",VLOOKUP(B2710,'Job Openings'!$B$5:$I$1005,3,FALSE)),"")</f>
        <v/>
      </c>
      <c r="E2710" s="100" t="str">
        <f>IFERROR(IF(VLOOKUP(B2710,'Job Openings'!$B$5:$I$1005,5,FALSE)=0,"",VLOOKUP(B2710,'Job Openings'!$B$5:$I$1005,5,FALSE)),"")</f>
        <v/>
      </c>
      <c r="F2710" s="53"/>
      <c r="G2710" s="53"/>
      <c r="H2710" s="54"/>
      <c r="I2710" s="53"/>
      <c r="J2710" s="53"/>
      <c r="K2710" s="53"/>
      <c r="L2710" s="53"/>
      <c r="M2710" s="53"/>
      <c r="N2710" s="144"/>
      <c r="O2710" s="141"/>
      <c r="P2710" s="53"/>
      <c r="Q2710" s="53"/>
      <c r="R2710" s="53"/>
      <c r="S2710" s="89"/>
    </row>
    <row r="2711" spans="2:19" ht="15" customHeight="1" x14ac:dyDescent="0.2">
      <c r="B2711" s="143"/>
      <c r="C2711" s="100" t="str">
        <f>IFERROR(IF(VLOOKUP(B2711,'Job Openings'!$B$5:$I$1005,2,FALSE)=0,"",VLOOKUP(B2711,'Job Openings'!$B$5:$I$1005,2,FALSE)),"")</f>
        <v/>
      </c>
      <c r="D2711" s="100" t="str">
        <f>IFERROR(IF(VLOOKUP(B2711,'Job Openings'!$B$5:$I$1005,3,FALSE)=0,"",VLOOKUP(B2711,'Job Openings'!$B$5:$I$1005,3,FALSE)),"")</f>
        <v/>
      </c>
      <c r="E2711" s="100" t="str">
        <f>IFERROR(IF(VLOOKUP(B2711,'Job Openings'!$B$5:$I$1005,5,FALSE)=0,"",VLOOKUP(B2711,'Job Openings'!$B$5:$I$1005,5,FALSE)),"")</f>
        <v/>
      </c>
      <c r="F2711" s="53"/>
      <c r="G2711" s="53"/>
      <c r="H2711" s="54"/>
      <c r="I2711" s="53"/>
      <c r="J2711" s="53"/>
      <c r="K2711" s="53"/>
      <c r="L2711" s="53"/>
      <c r="M2711" s="53"/>
      <c r="N2711" s="144"/>
      <c r="O2711" s="141"/>
      <c r="P2711" s="53"/>
      <c r="Q2711" s="53"/>
      <c r="R2711" s="53"/>
      <c r="S2711" s="89"/>
    </row>
    <row r="2712" spans="2:19" ht="15" customHeight="1" x14ac:dyDescent="0.2">
      <c r="B2712" s="143"/>
      <c r="C2712" s="100" t="str">
        <f>IFERROR(IF(VLOOKUP(B2712,'Job Openings'!$B$5:$I$1005,2,FALSE)=0,"",VLOOKUP(B2712,'Job Openings'!$B$5:$I$1005,2,FALSE)),"")</f>
        <v/>
      </c>
      <c r="D2712" s="100" t="str">
        <f>IFERROR(IF(VLOOKUP(B2712,'Job Openings'!$B$5:$I$1005,3,FALSE)=0,"",VLOOKUP(B2712,'Job Openings'!$B$5:$I$1005,3,FALSE)),"")</f>
        <v/>
      </c>
      <c r="E2712" s="100" t="str">
        <f>IFERROR(IF(VLOOKUP(B2712,'Job Openings'!$B$5:$I$1005,5,FALSE)=0,"",VLOOKUP(B2712,'Job Openings'!$B$5:$I$1005,5,FALSE)),"")</f>
        <v/>
      </c>
      <c r="F2712" s="53"/>
      <c r="G2712" s="53"/>
      <c r="H2712" s="54"/>
      <c r="I2712" s="53"/>
      <c r="J2712" s="53"/>
      <c r="K2712" s="53"/>
      <c r="L2712" s="53"/>
      <c r="M2712" s="53"/>
      <c r="N2712" s="144"/>
      <c r="O2712" s="141"/>
      <c r="P2712" s="53"/>
      <c r="Q2712" s="53"/>
      <c r="R2712" s="53"/>
      <c r="S2712" s="89"/>
    </row>
    <row r="2713" spans="2:19" ht="15" customHeight="1" x14ac:dyDescent="0.2">
      <c r="B2713" s="143"/>
      <c r="C2713" s="100" t="str">
        <f>IFERROR(IF(VLOOKUP(B2713,'Job Openings'!$B$5:$I$1005,2,FALSE)=0,"",VLOOKUP(B2713,'Job Openings'!$B$5:$I$1005,2,FALSE)),"")</f>
        <v/>
      </c>
      <c r="D2713" s="100" t="str">
        <f>IFERROR(IF(VLOOKUP(B2713,'Job Openings'!$B$5:$I$1005,3,FALSE)=0,"",VLOOKUP(B2713,'Job Openings'!$B$5:$I$1005,3,FALSE)),"")</f>
        <v/>
      </c>
      <c r="E2713" s="100" t="str">
        <f>IFERROR(IF(VLOOKUP(B2713,'Job Openings'!$B$5:$I$1005,5,FALSE)=0,"",VLOOKUP(B2713,'Job Openings'!$B$5:$I$1005,5,FALSE)),"")</f>
        <v/>
      </c>
      <c r="F2713" s="53"/>
      <c r="G2713" s="53"/>
      <c r="H2713" s="54"/>
      <c r="I2713" s="53"/>
      <c r="J2713" s="53"/>
      <c r="K2713" s="53"/>
      <c r="L2713" s="53"/>
      <c r="M2713" s="53"/>
      <c r="N2713" s="144"/>
      <c r="O2713" s="141"/>
      <c r="P2713" s="53"/>
      <c r="Q2713" s="53"/>
      <c r="R2713" s="53"/>
      <c r="S2713" s="89"/>
    </row>
    <row r="2714" spans="2:19" ht="15" customHeight="1" x14ac:dyDescent="0.2">
      <c r="B2714" s="143"/>
      <c r="C2714" s="100" t="str">
        <f>IFERROR(IF(VLOOKUP(B2714,'Job Openings'!$B$5:$I$1005,2,FALSE)=0,"",VLOOKUP(B2714,'Job Openings'!$B$5:$I$1005,2,FALSE)),"")</f>
        <v/>
      </c>
      <c r="D2714" s="100" t="str">
        <f>IFERROR(IF(VLOOKUP(B2714,'Job Openings'!$B$5:$I$1005,3,FALSE)=0,"",VLOOKUP(B2714,'Job Openings'!$B$5:$I$1005,3,FALSE)),"")</f>
        <v/>
      </c>
      <c r="E2714" s="100" t="str">
        <f>IFERROR(IF(VLOOKUP(B2714,'Job Openings'!$B$5:$I$1005,5,FALSE)=0,"",VLOOKUP(B2714,'Job Openings'!$B$5:$I$1005,5,FALSE)),"")</f>
        <v/>
      </c>
      <c r="F2714" s="53"/>
      <c r="G2714" s="53"/>
      <c r="H2714" s="54"/>
      <c r="I2714" s="53"/>
      <c r="J2714" s="53"/>
      <c r="K2714" s="53"/>
      <c r="L2714" s="53"/>
      <c r="M2714" s="53"/>
      <c r="N2714" s="144"/>
      <c r="O2714" s="141"/>
      <c r="P2714" s="53"/>
      <c r="Q2714" s="53"/>
      <c r="R2714" s="53"/>
      <c r="S2714" s="89"/>
    </row>
    <row r="2715" spans="2:19" ht="15" customHeight="1" x14ac:dyDescent="0.2">
      <c r="B2715" s="143"/>
      <c r="C2715" s="100" t="str">
        <f>IFERROR(IF(VLOOKUP(B2715,'Job Openings'!$B$5:$I$1005,2,FALSE)=0,"",VLOOKUP(B2715,'Job Openings'!$B$5:$I$1005,2,FALSE)),"")</f>
        <v/>
      </c>
      <c r="D2715" s="100" t="str">
        <f>IFERROR(IF(VLOOKUP(B2715,'Job Openings'!$B$5:$I$1005,3,FALSE)=0,"",VLOOKUP(B2715,'Job Openings'!$B$5:$I$1005,3,FALSE)),"")</f>
        <v/>
      </c>
      <c r="E2715" s="100" t="str">
        <f>IFERROR(IF(VLOOKUP(B2715,'Job Openings'!$B$5:$I$1005,5,FALSE)=0,"",VLOOKUP(B2715,'Job Openings'!$B$5:$I$1005,5,FALSE)),"")</f>
        <v/>
      </c>
      <c r="F2715" s="53"/>
      <c r="G2715" s="53"/>
      <c r="H2715" s="54"/>
      <c r="I2715" s="53"/>
      <c r="J2715" s="53"/>
      <c r="K2715" s="53"/>
      <c r="L2715" s="53"/>
      <c r="M2715" s="53"/>
      <c r="N2715" s="144"/>
      <c r="O2715" s="141"/>
      <c r="P2715" s="53"/>
      <c r="Q2715" s="53"/>
      <c r="R2715" s="53"/>
      <c r="S2715" s="89"/>
    </row>
    <row r="2716" spans="2:19" ht="15" customHeight="1" x14ac:dyDescent="0.2">
      <c r="B2716" s="143"/>
      <c r="C2716" s="100" t="str">
        <f>IFERROR(IF(VLOOKUP(B2716,'Job Openings'!$B$5:$I$1005,2,FALSE)=0,"",VLOOKUP(B2716,'Job Openings'!$B$5:$I$1005,2,FALSE)),"")</f>
        <v/>
      </c>
      <c r="D2716" s="100" t="str">
        <f>IFERROR(IF(VLOOKUP(B2716,'Job Openings'!$B$5:$I$1005,3,FALSE)=0,"",VLOOKUP(B2716,'Job Openings'!$B$5:$I$1005,3,FALSE)),"")</f>
        <v/>
      </c>
      <c r="E2716" s="100" t="str">
        <f>IFERROR(IF(VLOOKUP(B2716,'Job Openings'!$B$5:$I$1005,5,FALSE)=0,"",VLOOKUP(B2716,'Job Openings'!$B$5:$I$1005,5,FALSE)),"")</f>
        <v/>
      </c>
      <c r="F2716" s="53"/>
      <c r="G2716" s="53"/>
      <c r="H2716" s="54"/>
      <c r="I2716" s="53"/>
      <c r="J2716" s="53"/>
      <c r="K2716" s="53"/>
      <c r="L2716" s="53"/>
      <c r="M2716" s="53"/>
      <c r="N2716" s="144"/>
      <c r="O2716" s="141"/>
      <c r="P2716" s="53"/>
      <c r="Q2716" s="53"/>
      <c r="R2716" s="53"/>
      <c r="S2716" s="89"/>
    </row>
    <row r="2717" spans="2:19" ht="15" customHeight="1" x14ac:dyDescent="0.2">
      <c r="B2717" s="143"/>
      <c r="C2717" s="100" t="str">
        <f>IFERROR(IF(VLOOKUP(B2717,'Job Openings'!$B$5:$I$1005,2,FALSE)=0,"",VLOOKUP(B2717,'Job Openings'!$B$5:$I$1005,2,FALSE)),"")</f>
        <v/>
      </c>
      <c r="D2717" s="100" t="str">
        <f>IFERROR(IF(VLOOKUP(B2717,'Job Openings'!$B$5:$I$1005,3,FALSE)=0,"",VLOOKUP(B2717,'Job Openings'!$B$5:$I$1005,3,FALSE)),"")</f>
        <v/>
      </c>
      <c r="E2717" s="100" t="str">
        <f>IFERROR(IF(VLOOKUP(B2717,'Job Openings'!$B$5:$I$1005,5,FALSE)=0,"",VLOOKUP(B2717,'Job Openings'!$B$5:$I$1005,5,FALSE)),"")</f>
        <v/>
      </c>
      <c r="F2717" s="53"/>
      <c r="G2717" s="53"/>
      <c r="H2717" s="54"/>
      <c r="I2717" s="53"/>
      <c r="J2717" s="53"/>
      <c r="K2717" s="53"/>
      <c r="L2717" s="53"/>
      <c r="M2717" s="53"/>
      <c r="N2717" s="144"/>
      <c r="O2717" s="141"/>
      <c r="P2717" s="53"/>
      <c r="Q2717" s="53"/>
      <c r="R2717" s="53"/>
      <c r="S2717" s="89"/>
    </row>
    <row r="2718" spans="2:19" ht="15" customHeight="1" x14ac:dyDescent="0.2">
      <c r="B2718" s="143"/>
      <c r="C2718" s="100" t="str">
        <f>IFERROR(IF(VLOOKUP(B2718,'Job Openings'!$B$5:$I$1005,2,FALSE)=0,"",VLOOKUP(B2718,'Job Openings'!$B$5:$I$1005,2,FALSE)),"")</f>
        <v/>
      </c>
      <c r="D2718" s="100" t="str">
        <f>IFERROR(IF(VLOOKUP(B2718,'Job Openings'!$B$5:$I$1005,3,FALSE)=0,"",VLOOKUP(B2718,'Job Openings'!$B$5:$I$1005,3,FALSE)),"")</f>
        <v/>
      </c>
      <c r="E2718" s="100" t="str">
        <f>IFERROR(IF(VLOOKUP(B2718,'Job Openings'!$B$5:$I$1005,5,FALSE)=0,"",VLOOKUP(B2718,'Job Openings'!$B$5:$I$1005,5,FALSE)),"")</f>
        <v/>
      </c>
      <c r="F2718" s="53"/>
      <c r="G2718" s="53"/>
      <c r="H2718" s="54"/>
      <c r="I2718" s="53"/>
      <c r="J2718" s="53"/>
      <c r="K2718" s="53"/>
      <c r="L2718" s="53"/>
      <c r="M2718" s="53"/>
      <c r="N2718" s="144"/>
      <c r="O2718" s="141"/>
      <c r="P2718" s="53"/>
      <c r="Q2718" s="53"/>
      <c r="R2718" s="53"/>
      <c r="S2718" s="89"/>
    </row>
    <row r="2719" spans="2:19" ht="15" customHeight="1" x14ac:dyDescent="0.2">
      <c r="B2719" s="143"/>
      <c r="C2719" s="100" t="str">
        <f>IFERROR(IF(VLOOKUP(B2719,'Job Openings'!$B$5:$I$1005,2,FALSE)=0,"",VLOOKUP(B2719,'Job Openings'!$B$5:$I$1005,2,FALSE)),"")</f>
        <v/>
      </c>
      <c r="D2719" s="100" t="str">
        <f>IFERROR(IF(VLOOKUP(B2719,'Job Openings'!$B$5:$I$1005,3,FALSE)=0,"",VLOOKUP(B2719,'Job Openings'!$B$5:$I$1005,3,FALSE)),"")</f>
        <v/>
      </c>
      <c r="E2719" s="100" t="str">
        <f>IFERROR(IF(VLOOKUP(B2719,'Job Openings'!$B$5:$I$1005,5,FALSE)=0,"",VLOOKUP(B2719,'Job Openings'!$B$5:$I$1005,5,FALSE)),"")</f>
        <v/>
      </c>
      <c r="F2719" s="53"/>
      <c r="G2719" s="53"/>
      <c r="H2719" s="54"/>
      <c r="I2719" s="53"/>
      <c r="J2719" s="53"/>
      <c r="K2719" s="53"/>
      <c r="L2719" s="53"/>
      <c r="M2719" s="53"/>
      <c r="N2719" s="144"/>
      <c r="O2719" s="141"/>
      <c r="P2719" s="53"/>
      <c r="Q2719" s="53"/>
      <c r="R2719" s="53"/>
      <c r="S2719" s="89"/>
    </row>
    <row r="2720" spans="2:19" ht="15" customHeight="1" x14ac:dyDescent="0.2">
      <c r="B2720" s="143"/>
      <c r="C2720" s="100" t="str">
        <f>IFERROR(IF(VLOOKUP(B2720,'Job Openings'!$B$5:$I$1005,2,FALSE)=0,"",VLOOKUP(B2720,'Job Openings'!$B$5:$I$1005,2,FALSE)),"")</f>
        <v/>
      </c>
      <c r="D2720" s="100" t="str">
        <f>IFERROR(IF(VLOOKUP(B2720,'Job Openings'!$B$5:$I$1005,3,FALSE)=0,"",VLOOKUP(B2720,'Job Openings'!$B$5:$I$1005,3,FALSE)),"")</f>
        <v/>
      </c>
      <c r="E2720" s="100" t="str">
        <f>IFERROR(IF(VLOOKUP(B2720,'Job Openings'!$B$5:$I$1005,5,FALSE)=0,"",VLOOKUP(B2720,'Job Openings'!$B$5:$I$1005,5,FALSE)),"")</f>
        <v/>
      </c>
      <c r="F2720" s="53"/>
      <c r="G2720" s="53"/>
      <c r="H2720" s="54"/>
      <c r="I2720" s="53"/>
      <c r="J2720" s="53"/>
      <c r="K2720" s="53"/>
      <c r="L2720" s="53"/>
      <c r="M2720" s="53"/>
      <c r="N2720" s="144"/>
      <c r="O2720" s="141"/>
      <c r="P2720" s="53"/>
      <c r="Q2720" s="53"/>
      <c r="R2720" s="53"/>
      <c r="S2720" s="89"/>
    </row>
    <row r="2721" spans="2:19" ht="15" customHeight="1" x14ac:dyDescent="0.2">
      <c r="B2721" s="143"/>
      <c r="C2721" s="100" t="str">
        <f>IFERROR(IF(VLOOKUP(B2721,'Job Openings'!$B$5:$I$1005,2,FALSE)=0,"",VLOOKUP(B2721,'Job Openings'!$B$5:$I$1005,2,FALSE)),"")</f>
        <v/>
      </c>
      <c r="D2721" s="100" t="str">
        <f>IFERROR(IF(VLOOKUP(B2721,'Job Openings'!$B$5:$I$1005,3,FALSE)=0,"",VLOOKUP(B2721,'Job Openings'!$B$5:$I$1005,3,FALSE)),"")</f>
        <v/>
      </c>
      <c r="E2721" s="100" t="str">
        <f>IFERROR(IF(VLOOKUP(B2721,'Job Openings'!$B$5:$I$1005,5,FALSE)=0,"",VLOOKUP(B2721,'Job Openings'!$B$5:$I$1005,5,FALSE)),"")</f>
        <v/>
      </c>
      <c r="F2721" s="53"/>
      <c r="G2721" s="53"/>
      <c r="H2721" s="54"/>
      <c r="I2721" s="53"/>
      <c r="J2721" s="53"/>
      <c r="K2721" s="53"/>
      <c r="L2721" s="53"/>
      <c r="M2721" s="53"/>
      <c r="N2721" s="144"/>
      <c r="O2721" s="141"/>
      <c r="P2721" s="53"/>
      <c r="Q2721" s="53"/>
      <c r="R2721" s="53"/>
      <c r="S2721" s="89"/>
    </row>
    <row r="2722" spans="2:19" ht="15" customHeight="1" x14ac:dyDescent="0.2">
      <c r="B2722" s="143"/>
      <c r="C2722" s="100" t="str">
        <f>IFERROR(IF(VLOOKUP(B2722,'Job Openings'!$B$5:$I$1005,2,FALSE)=0,"",VLOOKUP(B2722,'Job Openings'!$B$5:$I$1005,2,FALSE)),"")</f>
        <v/>
      </c>
      <c r="D2722" s="100" t="str">
        <f>IFERROR(IF(VLOOKUP(B2722,'Job Openings'!$B$5:$I$1005,3,FALSE)=0,"",VLOOKUP(B2722,'Job Openings'!$B$5:$I$1005,3,FALSE)),"")</f>
        <v/>
      </c>
      <c r="E2722" s="100" t="str">
        <f>IFERROR(IF(VLOOKUP(B2722,'Job Openings'!$B$5:$I$1005,5,FALSE)=0,"",VLOOKUP(B2722,'Job Openings'!$B$5:$I$1005,5,FALSE)),"")</f>
        <v/>
      </c>
      <c r="F2722" s="53"/>
      <c r="G2722" s="53"/>
      <c r="H2722" s="54"/>
      <c r="I2722" s="53"/>
      <c r="J2722" s="53"/>
      <c r="K2722" s="53"/>
      <c r="L2722" s="53"/>
      <c r="M2722" s="53"/>
      <c r="N2722" s="144"/>
      <c r="O2722" s="141"/>
      <c r="P2722" s="53"/>
      <c r="Q2722" s="53"/>
      <c r="R2722" s="53"/>
      <c r="S2722" s="89"/>
    </row>
    <row r="2723" spans="2:19" ht="15" customHeight="1" x14ac:dyDescent="0.2">
      <c r="B2723" s="143"/>
      <c r="C2723" s="100" t="str">
        <f>IFERROR(IF(VLOOKUP(B2723,'Job Openings'!$B$5:$I$1005,2,FALSE)=0,"",VLOOKUP(B2723,'Job Openings'!$B$5:$I$1005,2,FALSE)),"")</f>
        <v/>
      </c>
      <c r="D2723" s="100" t="str">
        <f>IFERROR(IF(VLOOKUP(B2723,'Job Openings'!$B$5:$I$1005,3,FALSE)=0,"",VLOOKUP(B2723,'Job Openings'!$B$5:$I$1005,3,FALSE)),"")</f>
        <v/>
      </c>
      <c r="E2723" s="100" t="str">
        <f>IFERROR(IF(VLOOKUP(B2723,'Job Openings'!$B$5:$I$1005,5,FALSE)=0,"",VLOOKUP(B2723,'Job Openings'!$B$5:$I$1005,5,FALSE)),"")</f>
        <v/>
      </c>
      <c r="F2723" s="53"/>
      <c r="G2723" s="53"/>
      <c r="H2723" s="54"/>
      <c r="I2723" s="53"/>
      <c r="J2723" s="53"/>
      <c r="K2723" s="53"/>
      <c r="L2723" s="53"/>
      <c r="M2723" s="53"/>
      <c r="N2723" s="144"/>
      <c r="O2723" s="141"/>
      <c r="P2723" s="53"/>
      <c r="Q2723" s="53"/>
      <c r="R2723" s="53"/>
      <c r="S2723" s="89"/>
    </row>
    <row r="2724" spans="2:19" ht="15" customHeight="1" x14ac:dyDescent="0.2">
      <c r="B2724" s="143"/>
      <c r="C2724" s="100" t="str">
        <f>IFERROR(IF(VLOOKUP(B2724,'Job Openings'!$B$5:$I$1005,2,FALSE)=0,"",VLOOKUP(B2724,'Job Openings'!$B$5:$I$1005,2,FALSE)),"")</f>
        <v/>
      </c>
      <c r="D2724" s="100" t="str">
        <f>IFERROR(IF(VLOOKUP(B2724,'Job Openings'!$B$5:$I$1005,3,FALSE)=0,"",VLOOKUP(B2724,'Job Openings'!$B$5:$I$1005,3,FALSE)),"")</f>
        <v/>
      </c>
      <c r="E2724" s="100" t="str">
        <f>IFERROR(IF(VLOOKUP(B2724,'Job Openings'!$B$5:$I$1005,5,FALSE)=0,"",VLOOKUP(B2724,'Job Openings'!$B$5:$I$1005,5,FALSE)),"")</f>
        <v/>
      </c>
      <c r="F2724" s="53"/>
      <c r="G2724" s="53"/>
      <c r="H2724" s="54"/>
      <c r="I2724" s="53"/>
      <c r="J2724" s="53"/>
      <c r="K2724" s="53"/>
      <c r="L2724" s="53"/>
      <c r="M2724" s="53"/>
      <c r="N2724" s="144"/>
      <c r="O2724" s="141"/>
      <c r="P2724" s="53"/>
      <c r="Q2724" s="53"/>
      <c r="R2724" s="53"/>
      <c r="S2724" s="89"/>
    </row>
    <row r="2725" spans="2:19" ht="15" customHeight="1" x14ac:dyDescent="0.2">
      <c r="B2725" s="143"/>
      <c r="C2725" s="100" t="str">
        <f>IFERROR(IF(VLOOKUP(B2725,'Job Openings'!$B$5:$I$1005,2,FALSE)=0,"",VLOOKUP(B2725,'Job Openings'!$B$5:$I$1005,2,FALSE)),"")</f>
        <v/>
      </c>
      <c r="D2725" s="100" t="str">
        <f>IFERROR(IF(VLOOKUP(B2725,'Job Openings'!$B$5:$I$1005,3,FALSE)=0,"",VLOOKUP(B2725,'Job Openings'!$B$5:$I$1005,3,FALSE)),"")</f>
        <v/>
      </c>
      <c r="E2725" s="100" t="str">
        <f>IFERROR(IF(VLOOKUP(B2725,'Job Openings'!$B$5:$I$1005,5,FALSE)=0,"",VLOOKUP(B2725,'Job Openings'!$B$5:$I$1005,5,FALSE)),"")</f>
        <v/>
      </c>
      <c r="F2725" s="53"/>
      <c r="G2725" s="53"/>
      <c r="H2725" s="54"/>
      <c r="I2725" s="53"/>
      <c r="J2725" s="53"/>
      <c r="K2725" s="53"/>
      <c r="L2725" s="53"/>
      <c r="M2725" s="53"/>
      <c r="N2725" s="144"/>
      <c r="O2725" s="141"/>
      <c r="P2725" s="53"/>
      <c r="Q2725" s="53"/>
      <c r="R2725" s="53"/>
      <c r="S2725" s="89"/>
    </row>
    <row r="2726" spans="2:19" ht="15" customHeight="1" x14ac:dyDescent="0.2">
      <c r="B2726" s="143"/>
      <c r="C2726" s="100" t="str">
        <f>IFERROR(IF(VLOOKUP(B2726,'Job Openings'!$B$5:$I$1005,2,FALSE)=0,"",VLOOKUP(B2726,'Job Openings'!$B$5:$I$1005,2,FALSE)),"")</f>
        <v/>
      </c>
      <c r="D2726" s="100" t="str">
        <f>IFERROR(IF(VLOOKUP(B2726,'Job Openings'!$B$5:$I$1005,3,FALSE)=0,"",VLOOKUP(B2726,'Job Openings'!$B$5:$I$1005,3,FALSE)),"")</f>
        <v/>
      </c>
      <c r="E2726" s="100" t="str">
        <f>IFERROR(IF(VLOOKUP(B2726,'Job Openings'!$B$5:$I$1005,5,FALSE)=0,"",VLOOKUP(B2726,'Job Openings'!$B$5:$I$1005,5,FALSE)),"")</f>
        <v/>
      </c>
      <c r="F2726" s="53"/>
      <c r="G2726" s="53"/>
      <c r="H2726" s="54"/>
      <c r="I2726" s="53"/>
      <c r="J2726" s="53"/>
      <c r="K2726" s="53"/>
      <c r="L2726" s="53"/>
      <c r="M2726" s="53"/>
      <c r="N2726" s="144"/>
      <c r="O2726" s="141"/>
      <c r="P2726" s="53"/>
      <c r="Q2726" s="53"/>
      <c r="R2726" s="53"/>
      <c r="S2726" s="89"/>
    </row>
    <row r="2727" spans="2:19" ht="15" customHeight="1" x14ac:dyDescent="0.2">
      <c r="B2727" s="143"/>
      <c r="C2727" s="100" t="str">
        <f>IFERROR(IF(VLOOKUP(B2727,'Job Openings'!$B$5:$I$1005,2,FALSE)=0,"",VLOOKUP(B2727,'Job Openings'!$B$5:$I$1005,2,FALSE)),"")</f>
        <v/>
      </c>
      <c r="D2727" s="100" t="str">
        <f>IFERROR(IF(VLOOKUP(B2727,'Job Openings'!$B$5:$I$1005,3,FALSE)=0,"",VLOOKUP(B2727,'Job Openings'!$B$5:$I$1005,3,FALSE)),"")</f>
        <v/>
      </c>
      <c r="E2727" s="100" t="str">
        <f>IFERROR(IF(VLOOKUP(B2727,'Job Openings'!$B$5:$I$1005,5,FALSE)=0,"",VLOOKUP(B2727,'Job Openings'!$B$5:$I$1005,5,FALSE)),"")</f>
        <v/>
      </c>
      <c r="F2727" s="53"/>
      <c r="G2727" s="53"/>
      <c r="H2727" s="54"/>
      <c r="I2727" s="53"/>
      <c r="J2727" s="53"/>
      <c r="K2727" s="53"/>
      <c r="L2727" s="53"/>
      <c r="M2727" s="53"/>
      <c r="N2727" s="144"/>
      <c r="O2727" s="141"/>
      <c r="P2727" s="53"/>
      <c r="Q2727" s="53"/>
      <c r="R2727" s="53"/>
      <c r="S2727" s="89"/>
    </row>
    <row r="2728" spans="2:19" ht="15" customHeight="1" x14ac:dyDescent="0.2">
      <c r="B2728" s="143"/>
      <c r="C2728" s="100" t="str">
        <f>IFERROR(IF(VLOOKUP(B2728,'Job Openings'!$B$5:$I$1005,2,FALSE)=0,"",VLOOKUP(B2728,'Job Openings'!$B$5:$I$1005,2,FALSE)),"")</f>
        <v/>
      </c>
      <c r="D2728" s="100" t="str">
        <f>IFERROR(IF(VLOOKUP(B2728,'Job Openings'!$B$5:$I$1005,3,FALSE)=0,"",VLOOKUP(B2728,'Job Openings'!$B$5:$I$1005,3,FALSE)),"")</f>
        <v/>
      </c>
      <c r="E2728" s="100" t="str">
        <f>IFERROR(IF(VLOOKUP(B2728,'Job Openings'!$B$5:$I$1005,5,FALSE)=0,"",VLOOKUP(B2728,'Job Openings'!$B$5:$I$1005,5,FALSE)),"")</f>
        <v/>
      </c>
      <c r="F2728" s="53"/>
      <c r="G2728" s="53"/>
      <c r="H2728" s="54"/>
      <c r="I2728" s="53"/>
      <c r="J2728" s="53"/>
      <c r="K2728" s="53"/>
      <c r="L2728" s="53"/>
      <c r="M2728" s="53"/>
      <c r="N2728" s="144"/>
      <c r="O2728" s="141"/>
      <c r="P2728" s="53"/>
      <c r="Q2728" s="53"/>
      <c r="R2728" s="53"/>
      <c r="S2728" s="89"/>
    </row>
    <row r="2729" spans="2:19" ht="15" customHeight="1" x14ac:dyDescent="0.2">
      <c r="B2729" s="143"/>
      <c r="C2729" s="100" t="str">
        <f>IFERROR(IF(VLOOKUP(B2729,'Job Openings'!$B$5:$I$1005,2,FALSE)=0,"",VLOOKUP(B2729,'Job Openings'!$B$5:$I$1005,2,FALSE)),"")</f>
        <v/>
      </c>
      <c r="D2729" s="100" t="str">
        <f>IFERROR(IF(VLOOKUP(B2729,'Job Openings'!$B$5:$I$1005,3,FALSE)=0,"",VLOOKUP(B2729,'Job Openings'!$B$5:$I$1005,3,FALSE)),"")</f>
        <v/>
      </c>
      <c r="E2729" s="100" t="str">
        <f>IFERROR(IF(VLOOKUP(B2729,'Job Openings'!$B$5:$I$1005,5,FALSE)=0,"",VLOOKUP(B2729,'Job Openings'!$B$5:$I$1005,5,FALSE)),"")</f>
        <v/>
      </c>
      <c r="F2729" s="53"/>
      <c r="G2729" s="53"/>
      <c r="H2729" s="54"/>
      <c r="I2729" s="53"/>
      <c r="J2729" s="53"/>
      <c r="K2729" s="53"/>
      <c r="L2729" s="53"/>
      <c r="M2729" s="53"/>
      <c r="N2729" s="144"/>
      <c r="O2729" s="141"/>
      <c r="P2729" s="53"/>
      <c r="Q2729" s="53"/>
      <c r="R2729" s="53"/>
      <c r="S2729" s="89"/>
    </row>
    <row r="2730" spans="2:19" ht="15" customHeight="1" x14ac:dyDescent="0.2">
      <c r="B2730" s="143"/>
      <c r="C2730" s="100" t="str">
        <f>IFERROR(IF(VLOOKUP(B2730,'Job Openings'!$B$5:$I$1005,2,FALSE)=0,"",VLOOKUP(B2730,'Job Openings'!$B$5:$I$1005,2,FALSE)),"")</f>
        <v/>
      </c>
      <c r="D2730" s="100" t="str">
        <f>IFERROR(IF(VLOOKUP(B2730,'Job Openings'!$B$5:$I$1005,3,FALSE)=0,"",VLOOKUP(B2730,'Job Openings'!$B$5:$I$1005,3,FALSE)),"")</f>
        <v/>
      </c>
      <c r="E2730" s="100" t="str">
        <f>IFERROR(IF(VLOOKUP(B2730,'Job Openings'!$B$5:$I$1005,5,FALSE)=0,"",VLOOKUP(B2730,'Job Openings'!$B$5:$I$1005,5,FALSE)),"")</f>
        <v/>
      </c>
      <c r="F2730" s="53"/>
      <c r="G2730" s="53"/>
      <c r="H2730" s="54"/>
      <c r="I2730" s="53"/>
      <c r="J2730" s="53"/>
      <c r="K2730" s="53"/>
      <c r="L2730" s="53"/>
      <c r="M2730" s="53"/>
      <c r="N2730" s="144"/>
      <c r="O2730" s="141"/>
      <c r="P2730" s="53"/>
      <c r="Q2730" s="53"/>
      <c r="R2730" s="53"/>
      <c r="S2730" s="89"/>
    </row>
    <row r="2731" spans="2:19" ht="15" customHeight="1" x14ac:dyDescent="0.2">
      <c r="B2731" s="143"/>
      <c r="C2731" s="100" t="str">
        <f>IFERROR(IF(VLOOKUP(B2731,'Job Openings'!$B$5:$I$1005,2,FALSE)=0,"",VLOOKUP(B2731,'Job Openings'!$B$5:$I$1005,2,FALSE)),"")</f>
        <v/>
      </c>
      <c r="D2731" s="100" t="str">
        <f>IFERROR(IF(VLOOKUP(B2731,'Job Openings'!$B$5:$I$1005,3,FALSE)=0,"",VLOOKUP(B2731,'Job Openings'!$B$5:$I$1005,3,FALSE)),"")</f>
        <v/>
      </c>
      <c r="E2731" s="100" t="str">
        <f>IFERROR(IF(VLOOKUP(B2731,'Job Openings'!$B$5:$I$1005,5,FALSE)=0,"",VLOOKUP(B2731,'Job Openings'!$B$5:$I$1005,5,FALSE)),"")</f>
        <v/>
      </c>
      <c r="F2731" s="53"/>
      <c r="G2731" s="53"/>
      <c r="H2731" s="54"/>
      <c r="I2731" s="53"/>
      <c r="J2731" s="53"/>
      <c r="K2731" s="53"/>
      <c r="L2731" s="53"/>
      <c r="M2731" s="53"/>
      <c r="N2731" s="144"/>
      <c r="O2731" s="141"/>
      <c r="P2731" s="53"/>
      <c r="Q2731" s="53"/>
      <c r="R2731" s="53"/>
      <c r="S2731" s="89"/>
    </row>
    <row r="2732" spans="2:19" ht="15" customHeight="1" x14ac:dyDescent="0.2">
      <c r="B2732" s="143"/>
      <c r="C2732" s="100" t="str">
        <f>IFERROR(IF(VLOOKUP(B2732,'Job Openings'!$B$5:$I$1005,2,FALSE)=0,"",VLOOKUP(B2732,'Job Openings'!$B$5:$I$1005,2,FALSE)),"")</f>
        <v/>
      </c>
      <c r="D2732" s="100" t="str">
        <f>IFERROR(IF(VLOOKUP(B2732,'Job Openings'!$B$5:$I$1005,3,FALSE)=0,"",VLOOKUP(B2732,'Job Openings'!$B$5:$I$1005,3,FALSE)),"")</f>
        <v/>
      </c>
      <c r="E2732" s="100" t="str">
        <f>IFERROR(IF(VLOOKUP(B2732,'Job Openings'!$B$5:$I$1005,5,FALSE)=0,"",VLOOKUP(B2732,'Job Openings'!$B$5:$I$1005,5,FALSE)),"")</f>
        <v/>
      </c>
      <c r="F2732" s="53"/>
      <c r="G2732" s="53"/>
      <c r="H2732" s="54"/>
      <c r="I2732" s="53"/>
      <c r="J2732" s="53"/>
      <c r="K2732" s="53"/>
      <c r="L2732" s="53"/>
      <c r="M2732" s="53"/>
      <c r="N2732" s="144"/>
      <c r="O2732" s="141"/>
      <c r="P2732" s="53"/>
      <c r="Q2732" s="53"/>
      <c r="R2732" s="53"/>
      <c r="S2732" s="89"/>
    </row>
    <row r="2733" spans="2:19" ht="15" customHeight="1" x14ac:dyDescent="0.2">
      <c r="B2733" s="143"/>
      <c r="C2733" s="100" t="str">
        <f>IFERROR(IF(VLOOKUP(B2733,'Job Openings'!$B$5:$I$1005,2,FALSE)=0,"",VLOOKUP(B2733,'Job Openings'!$B$5:$I$1005,2,FALSE)),"")</f>
        <v/>
      </c>
      <c r="D2733" s="100" t="str">
        <f>IFERROR(IF(VLOOKUP(B2733,'Job Openings'!$B$5:$I$1005,3,FALSE)=0,"",VLOOKUP(B2733,'Job Openings'!$B$5:$I$1005,3,FALSE)),"")</f>
        <v/>
      </c>
      <c r="E2733" s="100" t="str">
        <f>IFERROR(IF(VLOOKUP(B2733,'Job Openings'!$B$5:$I$1005,5,FALSE)=0,"",VLOOKUP(B2733,'Job Openings'!$B$5:$I$1005,5,FALSE)),"")</f>
        <v/>
      </c>
      <c r="F2733" s="53"/>
      <c r="G2733" s="53"/>
      <c r="H2733" s="54"/>
      <c r="I2733" s="53"/>
      <c r="J2733" s="53"/>
      <c r="K2733" s="53"/>
      <c r="L2733" s="53"/>
      <c r="M2733" s="53"/>
      <c r="N2733" s="144"/>
      <c r="O2733" s="141"/>
      <c r="P2733" s="53"/>
      <c r="Q2733" s="53"/>
      <c r="R2733" s="53"/>
      <c r="S2733" s="89"/>
    </row>
    <row r="2734" spans="2:19" ht="15" customHeight="1" x14ac:dyDescent="0.2">
      <c r="B2734" s="143"/>
      <c r="C2734" s="100" t="str">
        <f>IFERROR(IF(VLOOKUP(B2734,'Job Openings'!$B$5:$I$1005,2,FALSE)=0,"",VLOOKUP(B2734,'Job Openings'!$B$5:$I$1005,2,FALSE)),"")</f>
        <v/>
      </c>
      <c r="D2734" s="100" t="str">
        <f>IFERROR(IF(VLOOKUP(B2734,'Job Openings'!$B$5:$I$1005,3,FALSE)=0,"",VLOOKUP(B2734,'Job Openings'!$B$5:$I$1005,3,FALSE)),"")</f>
        <v/>
      </c>
      <c r="E2734" s="100" t="str">
        <f>IFERROR(IF(VLOOKUP(B2734,'Job Openings'!$B$5:$I$1005,5,FALSE)=0,"",VLOOKUP(B2734,'Job Openings'!$B$5:$I$1005,5,FALSE)),"")</f>
        <v/>
      </c>
      <c r="F2734" s="53"/>
      <c r="G2734" s="53"/>
      <c r="H2734" s="54"/>
      <c r="I2734" s="53"/>
      <c r="J2734" s="53"/>
      <c r="K2734" s="53"/>
      <c r="L2734" s="53"/>
      <c r="M2734" s="53"/>
      <c r="N2734" s="144"/>
      <c r="O2734" s="141"/>
      <c r="P2734" s="53"/>
      <c r="Q2734" s="53"/>
      <c r="R2734" s="53"/>
      <c r="S2734" s="89"/>
    </row>
    <row r="2735" spans="2:19" ht="15" customHeight="1" x14ac:dyDescent="0.2">
      <c r="B2735" s="143"/>
      <c r="C2735" s="100" t="str">
        <f>IFERROR(IF(VLOOKUP(B2735,'Job Openings'!$B$5:$I$1005,2,FALSE)=0,"",VLOOKUP(B2735,'Job Openings'!$B$5:$I$1005,2,FALSE)),"")</f>
        <v/>
      </c>
      <c r="D2735" s="100" t="str">
        <f>IFERROR(IF(VLOOKUP(B2735,'Job Openings'!$B$5:$I$1005,3,FALSE)=0,"",VLOOKUP(B2735,'Job Openings'!$B$5:$I$1005,3,FALSE)),"")</f>
        <v/>
      </c>
      <c r="E2735" s="100" t="str">
        <f>IFERROR(IF(VLOOKUP(B2735,'Job Openings'!$B$5:$I$1005,5,FALSE)=0,"",VLOOKUP(B2735,'Job Openings'!$B$5:$I$1005,5,FALSE)),"")</f>
        <v/>
      </c>
      <c r="F2735" s="53"/>
      <c r="G2735" s="53"/>
      <c r="H2735" s="54"/>
      <c r="I2735" s="53"/>
      <c r="J2735" s="53"/>
      <c r="K2735" s="53"/>
      <c r="L2735" s="53"/>
      <c r="M2735" s="53"/>
      <c r="N2735" s="144"/>
      <c r="O2735" s="141"/>
      <c r="P2735" s="53"/>
      <c r="Q2735" s="53"/>
      <c r="R2735" s="53"/>
      <c r="S2735" s="89"/>
    </row>
    <row r="2736" spans="2:19" ht="15" customHeight="1" x14ac:dyDescent="0.2">
      <c r="B2736" s="143"/>
      <c r="C2736" s="100" t="str">
        <f>IFERROR(IF(VLOOKUP(B2736,'Job Openings'!$B$5:$I$1005,2,FALSE)=0,"",VLOOKUP(B2736,'Job Openings'!$B$5:$I$1005,2,FALSE)),"")</f>
        <v/>
      </c>
      <c r="D2736" s="100" t="str">
        <f>IFERROR(IF(VLOOKUP(B2736,'Job Openings'!$B$5:$I$1005,3,FALSE)=0,"",VLOOKUP(B2736,'Job Openings'!$B$5:$I$1005,3,FALSE)),"")</f>
        <v/>
      </c>
      <c r="E2736" s="100" t="str">
        <f>IFERROR(IF(VLOOKUP(B2736,'Job Openings'!$B$5:$I$1005,5,FALSE)=0,"",VLOOKUP(B2736,'Job Openings'!$B$5:$I$1005,5,FALSE)),"")</f>
        <v/>
      </c>
      <c r="F2736" s="53"/>
      <c r="G2736" s="53"/>
      <c r="H2736" s="54"/>
      <c r="I2736" s="53"/>
      <c r="J2736" s="53"/>
      <c r="K2736" s="53"/>
      <c r="L2736" s="53"/>
      <c r="M2736" s="53"/>
      <c r="N2736" s="144"/>
      <c r="O2736" s="141"/>
      <c r="P2736" s="53"/>
      <c r="Q2736" s="53"/>
      <c r="R2736" s="53"/>
      <c r="S2736" s="89"/>
    </row>
    <row r="2737" spans="2:19" ht="15" customHeight="1" x14ac:dyDescent="0.2">
      <c r="B2737" s="143"/>
      <c r="C2737" s="100" t="str">
        <f>IFERROR(IF(VLOOKUP(B2737,'Job Openings'!$B$5:$I$1005,2,FALSE)=0,"",VLOOKUP(B2737,'Job Openings'!$B$5:$I$1005,2,FALSE)),"")</f>
        <v/>
      </c>
      <c r="D2737" s="100" t="str">
        <f>IFERROR(IF(VLOOKUP(B2737,'Job Openings'!$B$5:$I$1005,3,FALSE)=0,"",VLOOKUP(B2737,'Job Openings'!$B$5:$I$1005,3,FALSE)),"")</f>
        <v/>
      </c>
      <c r="E2737" s="100" t="str">
        <f>IFERROR(IF(VLOOKUP(B2737,'Job Openings'!$B$5:$I$1005,5,FALSE)=0,"",VLOOKUP(B2737,'Job Openings'!$B$5:$I$1005,5,FALSE)),"")</f>
        <v/>
      </c>
      <c r="F2737" s="53"/>
      <c r="G2737" s="53"/>
      <c r="H2737" s="54"/>
      <c r="I2737" s="53"/>
      <c r="J2737" s="53"/>
      <c r="K2737" s="53"/>
      <c r="L2737" s="53"/>
      <c r="M2737" s="53"/>
      <c r="N2737" s="144"/>
      <c r="O2737" s="141"/>
      <c r="P2737" s="53"/>
      <c r="Q2737" s="53"/>
      <c r="R2737" s="53"/>
      <c r="S2737" s="89"/>
    </row>
    <row r="2738" spans="2:19" ht="15" customHeight="1" x14ac:dyDescent="0.2">
      <c r="B2738" s="143"/>
      <c r="C2738" s="100" t="str">
        <f>IFERROR(IF(VLOOKUP(B2738,'Job Openings'!$B$5:$I$1005,2,FALSE)=0,"",VLOOKUP(B2738,'Job Openings'!$B$5:$I$1005,2,FALSE)),"")</f>
        <v/>
      </c>
      <c r="D2738" s="100" t="str">
        <f>IFERROR(IF(VLOOKUP(B2738,'Job Openings'!$B$5:$I$1005,3,FALSE)=0,"",VLOOKUP(B2738,'Job Openings'!$B$5:$I$1005,3,FALSE)),"")</f>
        <v/>
      </c>
      <c r="E2738" s="100" t="str">
        <f>IFERROR(IF(VLOOKUP(B2738,'Job Openings'!$B$5:$I$1005,5,FALSE)=0,"",VLOOKUP(B2738,'Job Openings'!$B$5:$I$1005,5,FALSE)),"")</f>
        <v/>
      </c>
      <c r="F2738" s="53"/>
      <c r="G2738" s="53"/>
      <c r="H2738" s="54"/>
      <c r="I2738" s="53"/>
      <c r="J2738" s="53"/>
      <c r="K2738" s="53"/>
      <c r="L2738" s="53"/>
      <c r="M2738" s="53"/>
      <c r="N2738" s="144"/>
      <c r="O2738" s="141"/>
      <c r="P2738" s="53"/>
      <c r="Q2738" s="53"/>
      <c r="R2738" s="53"/>
      <c r="S2738" s="89"/>
    </row>
    <row r="2739" spans="2:19" ht="15" customHeight="1" x14ac:dyDescent="0.2">
      <c r="B2739" s="143"/>
      <c r="C2739" s="100" t="str">
        <f>IFERROR(IF(VLOOKUP(B2739,'Job Openings'!$B$5:$I$1005,2,FALSE)=0,"",VLOOKUP(B2739,'Job Openings'!$B$5:$I$1005,2,FALSE)),"")</f>
        <v/>
      </c>
      <c r="D2739" s="100" t="str">
        <f>IFERROR(IF(VLOOKUP(B2739,'Job Openings'!$B$5:$I$1005,3,FALSE)=0,"",VLOOKUP(B2739,'Job Openings'!$B$5:$I$1005,3,FALSE)),"")</f>
        <v/>
      </c>
      <c r="E2739" s="100" t="str">
        <f>IFERROR(IF(VLOOKUP(B2739,'Job Openings'!$B$5:$I$1005,5,FALSE)=0,"",VLOOKUP(B2739,'Job Openings'!$B$5:$I$1005,5,FALSE)),"")</f>
        <v/>
      </c>
      <c r="F2739" s="53"/>
      <c r="G2739" s="53"/>
      <c r="H2739" s="54"/>
      <c r="I2739" s="53"/>
      <c r="J2739" s="53"/>
      <c r="K2739" s="53"/>
      <c r="L2739" s="53"/>
      <c r="M2739" s="53"/>
      <c r="N2739" s="144"/>
      <c r="O2739" s="141"/>
      <c r="P2739" s="53"/>
      <c r="Q2739" s="53"/>
      <c r="R2739" s="53"/>
      <c r="S2739" s="89"/>
    </row>
    <row r="2740" spans="2:19" ht="15" customHeight="1" x14ac:dyDescent="0.2">
      <c r="B2740" s="143"/>
      <c r="C2740" s="100" t="str">
        <f>IFERROR(IF(VLOOKUP(B2740,'Job Openings'!$B$5:$I$1005,2,FALSE)=0,"",VLOOKUP(B2740,'Job Openings'!$B$5:$I$1005,2,FALSE)),"")</f>
        <v/>
      </c>
      <c r="D2740" s="100" t="str">
        <f>IFERROR(IF(VLOOKUP(B2740,'Job Openings'!$B$5:$I$1005,3,FALSE)=0,"",VLOOKUP(B2740,'Job Openings'!$B$5:$I$1005,3,FALSE)),"")</f>
        <v/>
      </c>
      <c r="E2740" s="100" t="str">
        <f>IFERROR(IF(VLOOKUP(B2740,'Job Openings'!$B$5:$I$1005,5,FALSE)=0,"",VLOOKUP(B2740,'Job Openings'!$B$5:$I$1005,5,FALSE)),"")</f>
        <v/>
      </c>
      <c r="F2740" s="53"/>
      <c r="G2740" s="53"/>
      <c r="H2740" s="54"/>
      <c r="I2740" s="53"/>
      <c r="J2740" s="53"/>
      <c r="K2740" s="53"/>
      <c r="L2740" s="53"/>
      <c r="M2740" s="53"/>
      <c r="N2740" s="144"/>
      <c r="O2740" s="141"/>
      <c r="P2740" s="53"/>
      <c r="Q2740" s="53"/>
      <c r="R2740" s="53"/>
      <c r="S2740" s="89"/>
    </row>
    <row r="2741" spans="2:19" ht="15" customHeight="1" x14ac:dyDescent="0.2">
      <c r="B2741" s="143"/>
      <c r="C2741" s="100" t="str">
        <f>IFERROR(IF(VLOOKUP(B2741,'Job Openings'!$B$5:$I$1005,2,FALSE)=0,"",VLOOKUP(B2741,'Job Openings'!$B$5:$I$1005,2,FALSE)),"")</f>
        <v/>
      </c>
      <c r="D2741" s="100" t="str">
        <f>IFERROR(IF(VLOOKUP(B2741,'Job Openings'!$B$5:$I$1005,3,FALSE)=0,"",VLOOKUP(B2741,'Job Openings'!$B$5:$I$1005,3,FALSE)),"")</f>
        <v/>
      </c>
      <c r="E2741" s="100" t="str">
        <f>IFERROR(IF(VLOOKUP(B2741,'Job Openings'!$B$5:$I$1005,5,FALSE)=0,"",VLOOKUP(B2741,'Job Openings'!$B$5:$I$1005,5,FALSE)),"")</f>
        <v/>
      </c>
      <c r="F2741" s="53"/>
      <c r="G2741" s="53"/>
      <c r="H2741" s="54"/>
      <c r="I2741" s="53"/>
      <c r="J2741" s="53"/>
      <c r="K2741" s="53"/>
      <c r="L2741" s="53"/>
      <c r="M2741" s="53"/>
      <c r="N2741" s="144"/>
      <c r="O2741" s="141"/>
      <c r="P2741" s="53"/>
      <c r="Q2741" s="53"/>
      <c r="R2741" s="53"/>
      <c r="S2741" s="89"/>
    </row>
    <row r="2742" spans="2:19" ht="15" customHeight="1" x14ac:dyDescent="0.2">
      <c r="B2742" s="143"/>
      <c r="C2742" s="100" t="str">
        <f>IFERROR(IF(VLOOKUP(B2742,'Job Openings'!$B$5:$I$1005,2,FALSE)=0,"",VLOOKUP(B2742,'Job Openings'!$B$5:$I$1005,2,FALSE)),"")</f>
        <v/>
      </c>
      <c r="D2742" s="100" t="str">
        <f>IFERROR(IF(VLOOKUP(B2742,'Job Openings'!$B$5:$I$1005,3,FALSE)=0,"",VLOOKUP(B2742,'Job Openings'!$B$5:$I$1005,3,FALSE)),"")</f>
        <v/>
      </c>
      <c r="E2742" s="100" t="str">
        <f>IFERROR(IF(VLOOKUP(B2742,'Job Openings'!$B$5:$I$1005,5,FALSE)=0,"",VLOOKUP(B2742,'Job Openings'!$B$5:$I$1005,5,FALSE)),"")</f>
        <v/>
      </c>
      <c r="F2742" s="53"/>
      <c r="G2742" s="53"/>
      <c r="H2742" s="54"/>
      <c r="I2742" s="53"/>
      <c r="J2742" s="53"/>
      <c r="K2742" s="53"/>
      <c r="L2742" s="53"/>
      <c r="M2742" s="53"/>
      <c r="N2742" s="144"/>
      <c r="O2742" s="141"/>
      <c r="P2742" s="53"/>
      <c r="Q2742" s="53"/>
      <c r="R2742" s="53"/>
      <c r="S2742" s="89"/>
    </row>
    <row r="2743" spans="2:19" ht="15" customHeight="1" x14ac:dyDescent="0.2">
      <c r="B2743" s="143"/>
      <c r="C2743" s="100" t="str">
        <f>IFERROR(IF(VLOOKUP(B2743,'Job Openings'!$B$5:$I$1005,2,FALSE)=0,"",VLOOKUP(B2743,'Job Openings'!$B$5:$I$1005,2,FALSE)),"")</f>
        <v/>
      </c>
      <c r="D2743" s="100" t="str">
        <f>IFERROR(IF(VLOOKUP(B2743,'Job Openings'!$B$5:$I$1005,3,FALSE)=0,"",VLOOKUP(B2743,'Job Openings'!$B$5:$I$1005,3,FALSE)),"")</f>
        <v/>
      </c>
      <c r="E2743" s="100" t="str">
        <f>IFERROR(IF(VLOOKUP(B2743,'Job Openings'!$B$5:$I$1005,5,FALSE)=0,"",VLOOKUP(B2743,'Job Openings'!$B$5:$I$1005,5,FALSE)),"")</f>
        <v/>
      </c>
      <c r="F2743" s="53"/>
      <c r="G2743" s="53"/>
      <c r="H2743" s="54"/>
      <c r="I2743" s="53"/>
      <c r="J2743" s="53"/>
      <c r="K2743" s="53"/>
      <c r="L2743" s="53"/>
      <c r="M2743" s="53"/>
      <c r="N2743" s="144"/>
      <c r="O2743" s="141"/>
      <c r="P2743" s="53"/>
      <c r="Q2743" s="53"/>
      <c r="R2743" s="53"/>
      <c r="S2743" s="89"/>
    </row>
    <row r="2744" spans="2:19" ht="15" customHeight="1" x14ac:dyDescent="0.2">
      <c r="B2744" s="143"/>
      <c r="C2744" s="100" t="str">
        <f>IFERROR(IF(VLOOKUP(B2744,'Job Openings'!$B$5:$I$1005,2,FALSE)=0,"",VLOOKUP(B2744,'Job Openings'!$B$5:$I$1005,2,FALSE)),"")</f>
        <v/>
      </c>
      <c r="D2744" s="100" t="str">
        <f>IFERROR(IF(VLOOKUP(B2744,'Job Openings'!$B$5:$I$1005,3,FALSE)=0,"",VLOOKUP(B2744,'Job Openings'!$B$5:$I$1005,3,FALSE)),"")</f>
        <v/>
      </c>
      <c r="E2744" s="100" t="str">
        <f>IFERROR(IF(VLOOKUP(B2744,'Job Openings'!$B$5:$I$1005,5,FALSE)=0,"",VLOOKUP(B2744,'Job Openings'!$B$5:$I$1005,5,FALSE)),"")</f>
        <v/>
      </c>
      <c r="F2744" s="53"/>
      <c r="G2744" s="53"/>
      <c r="H2744" s="54"/>
      <c r="I2744" s="53"/>
      <c r="J2744" s="53"/>
      <c r="K2744" s="53"/>
      <c r="L2744" s="53"/>
      <c r="M2744" s="53"/>
      <c r="N2744" s="144"/>
      <c r="O2744" s="141"/>
      <c r="P2744" s="53"/>
      <c r="Q2744" s="53"/>
      <c r="R2744" s="53"/>
      <c r="S2744" s="89"/>
    </row>
    <row r="2745" spans="2:19" ht="15" customHeight="1" x14ac:dyDescent="0.2">
      <c r="B2745" s="143"/>
      <c r="C2745" s="100" t="str">
        <f>IFERROR(IF(VLOOKUP(B2745,'Job Openings'!$B$5:$I$1005,2,FALSE)=0,"",VLOOKUP(B2745,'Job Openings'!$B$5:$I$1005,2,FALSE)),"")</f>
        <v/>
      </c>
      <c r="D2745" s="100" t="str">
        <f>IFERROR(IF(VLOOKUP(B2745,'Job Openings'!$B$5:$I$1005,3,FALSE)=0,"",VLOOKUP(B2745,'Job Openings'!$B$5:$I$1005,3,FALSE)),"")</f>
        <v/>
      </c>
      <c r="E2745" s="100" t="str">
        <f>IFERROR(IF(VLOOKUP(B2745,'Job Openings'!$B$5:$I$1005,5,FALSE)=0,"",VLOOKUP(B2745,'Job Openings'!$B$5:$I$1005,5,FALSE)),"")</f>
        <v/>
      </c>
      <c r="F2745" s="53"/>
      <c r="G2745" s="53"/>
      <c r="H2745" s="54"/>
      <c r="I2745" s="53"/>
      <c r="J2745" s="53"/>
      <c r="K2745" s="53"/>
      <c r="L2745" s="53"/>
      <c r="M2745" s="53"/>
      <c r="N2745" s="144"/>
      <c r="O2745" s="141"/>
      <c r="P2745" s="53"/>
      <c r="Q2745" s="53"/>
      <c r="R2745" s="53"/>
      <c r="S2745" s="89"/>
    </row>
    <row r="2746" spans="2:19" ht="15" customHeight="1" x14ac:dyDescent="0.2">
      <c r="B2746" s="143"/>
      <c r="C2746" s="100" t="str">
        <f>IFERROR(IF(VLOOKUP(B2746,'Job Openings'!$B$5:$I$1005,2,FALSE)=0,"",VLOOKUP(B2746,'Job Openings'!$B$5:$I$1005,2,FALSE)),"")</f>
        <v/>
      </c>
      <c r="D2746" s="100" t="str">
        <f>IFERROR(IF(VLOOKUP(B2746,'Job Openings'!$B$5:$I$1005,3,FALSE)=0,"",VLOOKUP(B2746,'Job Openings'!$B$5:$I$1005,3,FALSE)),"")</f>
        <v/>
      </c>
      <c r="E2746" s="100" t="str">
        <f>IFERROR(IF(VLOOKUP(B2746,'Job Openings'!$B$5:$I$1005,5,FALSE)=0,"",VLOOKUP(B2746,'Job Openings'!$B$5:$I$1005,5,FALSE)),"")</f>
        <v/>
      </c>
      <c r="F2746" s="53"/>
      <c r="G2746" s="53"/>
      <c r="H2746" s="54"/>
      <c r="I2746" s="53"/>
      <c r="J2746" s="53"/>
      <c r="K2746" s="53"/>
      <c r="L2746" s="53"/>
      <c r="M2746" s="53"/>
      <c r="N2746" s="144"/>
      <c r="O2746" s="141"/>
      <c r="P2746" s="53"/>
      <c r="Q2746" s="53"/>
      <c r="R2746" s="53"/>
      <c r="S2746" s="89"/>
    </row>
    <row r="2747" spans="2:19" ht="15" customHeight="1" x14ac:dyDescent="0.2">
      <c r="B2747" s="143"/>
      <c r="C2747" s="100" t="str">
        <f>IFERROR(IF(VLOOKUP(B2747,'Job Openings'!$B$5:$I$1005,2,FALSE)=0,"",VLOOKUP(B2747,'Job Openings'!$B$5:$I$1005,2,FALSE)),"")</f>
        <v/>
      </c>
      <c r="D2747" s="100" t="str">
        <f>IFERROR(IF(VLOOKUP(B2747,'Job Openings'!$B$5:$I$1005,3,FALSE)=0,"",VLOOKUP(B2747,'Job Openings'!$B$5:$I$1005,3,FALSE)),"")</f>
        <v/>
      </c>
      <c r="E2747" s="100" t="str">
        <f>IFERROR(IF(VLOOKUP(B2747,'Job Openings'!$B$5:$I$1005,5,FALSE)=0,"",VLOOKUP(B2747,'Job Openings'!$B$5:$I$1005,5,FALSE)),"")</f>
        <v/>
      </c>
      <c r="F2747" s="53"/>
      <c r="G2747" s="53"/>
      <c r="H2747" s="54"/>
      <c r="I2747" s="53"/>
      <c r="J2747" s="53"/>
      <c r="K2747" s="53"/>
      <c r="L2747" s="53"/>
      <c r="M2747" s="53"/>
      <c r="N2747" s="144"/>
      <c r="O2747" s="141"/>
      <c r="P2747" s="53"/>
      <c r="Q2747" s="53"/>
      <c r="R2747" s="53"/>
      <c r="S2747" s="89"/>
    </row>
    <row r="2748" spans="2:19" ht="15" customHeight="1" x14ac:dyDescent="0.2">
      <c r="B2748" s="143"/>
      <c r="C2748" s="100" t="str">
        <f>IFERROR(IF(VLOOKUP(B2748,'Job Openings'!$B$5:$I$1005,2,FALSE)=0,"",VLOOKUP(B2748,'Job Openings'!$B$5:$I$1005,2,FALSE)),"")</f>
        <v/>
      </c>
      <c r="D2748" s="100" t="str">
        <f>IFERROR(IF(VLOOKUP(B2748,'Job Openings'!$B$5:$I$1005,3,FALSE)=0,"",VLOOKUP(B2748,'Job Openings'!$B$5:$I$1005,3,FALSE)),"")</f>
        <v/>
      </c>
      <c r="E2748" s="100" t="str">
        <f>IFERROR(IF(VLOOKUP(B2748,'Job Openings'!$B$5:$I$1005,5,FALSE)=0,"",VLOOKUP(B2748,'Job Openings'!$B$5:$I$1005,5,FALSE)),"")</f>
        <v/>
      </c>
      <c r="F2748" s="53"/>
      <c r="G2748" s="53"/>
      <c r="H2748" s="54"/>
      <c r="I2748" s="53"/>
      <c r="J2748" s="53"/>
      <c r="K2748" s="53"/>
      <c r="L2748" s="53"/>
      <c r="M2748" s="53"/>
      <c r="N2748" s="144"/>
      <c r="O2748" s="141"/>
      <c r="P2748" s="53"/>
      <c r="Q2748" s="53"/>
      <c r="R2748" s="53"/>
      <c r="S2748" s="89"/>
    </row>
    <row r="2749" spans="2:19" ht="15" customHeight="1" x14ac:dyDescent="0.2">
      <c r="B2749" s="143"/>
      <c r="C2749" s="100" t="str">
        <f>IFERROR(IF(VLOOKUP(B2749,'Job Openings'!$B$5:$I$1005,2,FALSE)=0,"",VLOOKUP(B2749,'Job Openings'!$B$5:$I$1005,2,FALSE)),"")</f>
        <v/>
      </c>
      <c r="D2749" s="100" t="str">
        <f>IFERROR(IF(VLOOKUP(B2749,'Job Openings'!$B$5:$I$1005,3,FALSE)=0,"",VLOOKUP(B2749,'Job Openings'!$B$5:$I$1005,3,FALSE)),"")</f>
        <v/>
      </c>
      <c r="E2749" s="100" t="str">
        <f>IFERROR(IF(VLOOKUP(B2749,'Job Openings'!$B$5:$I$1005,5,FALSE)=0,"",VLOOKUP(B2749,'Job Openings'!$B$5:$I$1005,5,FALSE)),"")</f>
        <v/>
      </c>
      <c r="F2749" s="53"/>
      <c r="G2749" s="53"/>
      <c r="H2749" s="54"/>
      <c r="I2749" s="53"/>
      <c r="J2749" s="53"/>
      <c r="K2749" s="53"/>
      <c r="L2749" s="53"/>
      <c r="M2749" s="53"/>
      <c r="N2749" s="144"/>
      <c r="O2749" s="141"/>
      <c r="P2749" s="53"/>
      <c r="Q2749" s="53"/>
      <c r="R2749" s="53"/>
      <c r="S2749" s="89"/>
    </row>
    <row r="2750" spans="2:19" ht="15" customHeight="1" x14ac:dyDescent="0.2">
      <c r="B2750" s="143"/>
      <c r="C2750" s="100" t="str">
        <f>IFERROR(IF(VLOOKUP(B2750,'Job Openings'!$B$5:$I$1005,2,FALSE)=0,"",VLOOKUP(B2750,'Job Openings'!$B$5:$I$1005,2,FALSE)),"")</f>
        <v/>
      </c>
      <c r="D2750" s="100" t="str">
        <f>IFERROR(IF(VLOOKUP(B2750,'Job Openings'!$B$5:$I$1005,3,FALSE)=0,"",VLOOKUP(B2750,'Job Openings'!$B$5:$I$1005,3,FALSE)),"")</f>
        <v/>
      </c>
      <c r="E2750" s="100" t="str">
        <f>IFERROR(IF(VLOOKUP(B2750,'Job Openings'!$B$5:$I$1005,5,FALSE)=0,"",VLOOKUP(B2750,'Job Openings'!$B$5:$I$1005,5,FALSE)),"")</f>
        <v/>
      </c>
      <c r="F2750" s="53"/>
      <c r="G2750" s="53"/>
      <c r="H2750" s="54"/>
      <c r="I2750" s="53"/>
      <c r="J2750" s="53"/>
      <c r="K2750" s="53"/>
      <c r="L2750" s="53"/>
      <c r="M2750" s="53"/>
      <c r="N2750" s="144"/>
      <c r="O2750" s="141"/>
      <c r="P2750" s="53"/>
      <c r="Q2750" s="53"/>
      <c r="R2750" s="53"/>
      <c r="S2750" s="89"/>
    </row>
    <row r="2751" spans="2:19" ht="15" customHeight="1" x14ac:dyDescent="0.2">
      <c r="B2751" s="143"/>
      <c r="C2751" s="100" t="str">
        <f>IFERROR(IF(VLOOKUP(B2751,'Job Openings'!$B$5:$I$1005,2,FALSE)=0,"",VLOOKUP(B2751,'Job Openings'!$B$5:$I$1005,2,FALSE)),"")</f>
        <v/>
      </c>
      <c r="D2751" s="100" t="str">
        <f>IFERROR(IF(VLOOKUP(B2751,'Job Openings'!$B$5:$I$1005,3,FALSE)=0,"",VLOOKUP(B2751,'Job Openings'!$B$5:$I$1005,3,FALSE)),"")</f>
        <v/>
      </c>
      <c r="E2751" s="100" t="str">
        <f>IFERROR(IF(VLOOKUP(B2751,'Job Openings'!$B$5:$I$1005,5,FALSE)=0,"",VLOOKUP(B2751,'Job Openings'!$B$5:$I$1005,5,FALSE)),"")</f>
        <v/>
      </c>
      <c r="F2751" s="53"/>
      <c r="G2751" s="53"/>
      <c r="H2751" s="54"/>
      <c r="I2751" s="53"/>
      <c r="J2751" s="53"/>
      <c r="K2751" s="53"/>
      <c r="L2751" s="53"/>
      <c r="M2751" s="53"/>
      <c r="N2751" s="144"/>
      <c r="O2751" s="141"/>
      <c r="P2751" s="53"/>
      <c r="Q2751" s="53"/>
      <c r="R2751" s="53"/>
      <c r="S2751" s="89"/>
    </row>
    <row r="2752" spans="2:19" ht="15" customHeight="1" x14ac:dyDescent="0.2">
      <c r="B2752" s="143"/>
      <c r="C2752" s="100" t="str">
        <f>IFERROR(IF(VLOOKUP(B2752,'Job Openings'!$B$5:$I$1005,2,FALSE)=0,"",VLOOKUP(B2752,'Job Openings'!$B$5:$I$1005,2,FALSE)),"")</f>
        <v/>
      </c>
      <c r="D2752" s="100" t="str">
        <f>IFERROR(IF(VLOOKUP(B2752,'Job Openings'!$B$5:$I$1005,3,FALSE)=0,"",VLOOKUP(B2752,'Job Openings'!$B$5:$I$1005,3,FALSE)),"")</f>
        <v/>
      </c>
      <c r="E2752" s="100" t="str">
        <f>IFERROR(IF(VLOOKUP(B2752,'Job Openings'!$B$5:$I$1005,5,FALSE)=0,"",VLOOKUP(B2752,'Job Openings'!$B$5:$I$1005,5,FALSE)),"")</f>
        <v/>
      </c>
      <c r="F2752" s="53"/>
      <c r="G2752" s="53"/>
      <c r="H2752" s="54"/>
      <c r="I2752" s="53"/>
      <c r="J2752" s="53"/>
      <c r="K2752" s="53"/>
      <c r="L2752" s="53"/>
      <c r="M2752" s="53"/>
      <c r="N2752" s="144"/>
      <c r="O2752" s="141"/>
      <c r="P2752" s="53"/>
      <c r="Q2752" s="53"/>
      <c r="R2752" s="53"/>
      <c r="S2752" s="89"/>
    </row>
    <row r="2753" spans="2:19" ht="15" customHeight="1" x14ac:dyDescent="0.2">
      <c r="B2753" s="143"/>
      <c r="C2753" s="100" t="str">
        <f>IFERROR(IF(VLOOKUP(B2753,'Job Openings'!$B$5:$I$1005,2,FALSE)=0,"",VLOOKUP(B2753,'Job Openings'!$B$5:$I$1005,2,FALSE)),"")</f>
        <v/>
      </c>
      <c r="D2753" s="100" t="str">
        <f>IFERROR(IF(VLOOKUP(B2753,'Job Openings'!$B$5:$I$1005,3,FALSE)=0,"",VLOOKUP(B2753,'Job Openings'!$B$5:$I$1005,3,FALSE)),"")</f>
        <v/>
      </c>
      <c r="E2753" s="100" t="str">
        <f>IFERROR(IF(VLOOKUP(B2753,'Job Openings'!$B$5:$I$1005,5,FALSE)=0,"",VLOOKUP(B2753,'Job Openings'!$B$5:$I$1005,5,FALSE)),"")</f>
        <v/>
      </c>
      <c r="F2753" s="53"/>
      <c r="G2753" s="53"/>
      <c r="H2753" s="54"/>
      <c r="I2753" s="53"/>
      <c r="J2753" s="53"/>
      <c r="K2753" s="53"/>
      <c r="L2753" s="53"/>
      <c r="M2753" s="53"/>
      <c r="N2753" s="144"/>
      <c r="O2753" s="141"/>
      <c r="P2753" s="53"/>
      <c r="Q2753" s="53"/>
      <c r="R2753" s="53"/>
      <c r="S2753" s="89"/>
    </row>
    <row r="2754" spans="2:19" ht="15" customHeight="1" x14ac:dyDescent="0.2">
      <c r="B2754" s="143"/>
      <c r="C2754" s="100" t="str">
        <f>IFERROR(IF(VLOOKUP(B2754,'Job Openings'!$B$5:$I$1005,2,FALSE)=0,"",VLOOKUP(B2754,'Job Openings'!$B$5:$I$1005,2,FALSE)),"")</f>
        <v/>
      </c>
      <c r="D2754" s="100" t="str">
        <f>IFERROR(IF(VLOOKUP(B2754,'Job Openings'!$B$5:$I$1005,3,FALSE)=0,"",VLOOKUP(B2754,'Job Openings'!$B$5:$I$1005,3,FALSE)),"")</f>
        <v/>
      </c>
      <c r="E2754" s="100" t="str">
        <f>IFERROR(IF(VLOOKUP(B2754,'Job Openings'!$B$5:$I$1005,5,FALSE)=0,"",VLOOKUP(B2754,'Job Openings'!$B$5:$I$1005,5,FALSE)),"")</f>
        <v/>
      </c>
      <c r="F2754" s="53"/>
      <c r="G2754" s="53"/>
      <c r="H2754" s="54"/>
      <c r="I2754" s="53"/>
      <c r="J2754" s="53"/>
      <c r="K2754" s="53"/>
      <c r="L2754" s="53"/>
      <c r="M2754" s="53"/>
      <c r="N2754" s="144"/>
      <c r="O2754" s="141"/>
      <c r="P2754" s="53"/>
      <c r="Q2754" s="53"/>
      <c r="R2754" s="53"/>
      <c r="S2754" s="89"/>
    </row>
    <row r="2755" spans="2:19" ht="15" customHeight="1" x14ac:dyDescent="0.2">
      <c r="B2755" s="143"/>
      <c r="C2755" s="100" t="str">
        <f>IFERROR(IF(VLOOKUP(B2755,'Job Openings'!$B$5:$I$1005,2,FALSE)=0,"",VLOOKUP(B2755,'Job Openings'!$B$5:$I$1005,2,FALSE)),"")</f>
        <v/>
      </c>
      <c r="D2755" s="100" t="str">
        <f>IFERROR(IF(VLOOKUP(B2755,'Job Openings'!$B$5:$I$1005,3,FALSE)=0,"",VLOOKUP(B2755,'Job Openings'!$B$5:$I$1005,3,FALSE)),"")</f>
        <v/>
      </c>
      <c r="E2755" s="100" t="str">
        <f>IFERROR(IF(VLOOKUP(B2755,'Job Openings'!$B$5:$I$1005,5,FALSE)=0,"",VLOOKUP(B2755,'Job Openings'!$B$5:$I$1005,5,FALSE)),"")</f>
        <v/>
      </c>
      <c r="F2755" s="53"/>
      <c r="G2755" s="53"/>
      <c r="H2755" s="54"/>
      <c r="I2755" s="53"/>
      <c r="J2755" s="53"/>
      <c r="K2755" s="53"/>
      <c r="L2755" s="53"/>
      <c r="M2755" s="53"/>
      <c r="N2755" s="144"/>
      <c r="O2755" s="141"/>
      <c r="P2755" s="53"/>
      <c r="Q2755" s="53"/>
      <c r="R2755" s="53"/>
      <c r="S2755" s="89"/>
    </row>
    <row r="2756" spans="2:19" ht="15" customHeight="1" x14ac:dyDescent="0.2">
      <c r="B2756" s="143"/>
      <c r="C2756" s="100" t="str">
        <f>IFERROR(IF(VLOOKUP(B2756,'Job Openings'!$B$5:$I$1005,2,FALSE)=0,"",VLOOKUP(B2756,'Job Openings'!$B$5:$I$1005,2,FALSE)),"")</f>
        <v/>
      </c>
      <c r="D2756" s="100" t="str">
        <f>IFERROR(IF(VLOOKUP(B2756,'Job Openings'!$B$5:$I$1005,3,FALSE)=0,"",VLOOKUP(B2756,'Job Openings'!$B$5:$I$1005,3,FALSE)),"")</f>
        <v/>
      </c>
      <c r="E2756" s="100" t="str">
        <f>IFERROR(IF(VLOOKUP(B2756,'Job Openings'!$B$5:$I$1005,5,FALSE)=0,"",VLOOKUP(B2756,'Job Openings'!$B$5:$I$1005,5,FALSE)),"")</f>
        <v/>
      </c>
      <c r="F2756" s="53"/>
      <c r="G2756" s="53"/>
      <c r="H2756" s="54"/>
      <c r="I2756" s="53"/>
      <c r="J2756" s="53"/>
      <c r="K2756" s="53"/>
      <c r="L2756" s="53"/>
      <c r="M2756" s="53"/>
      <c r="N2756" s="144"/>
      <c r="O2756" s="141"/>
      <c r="P2756" s="53"/>
      <c r="Q2756" s="53"/>
      <c r="R2756" s="53"/>
      <c r="S2756" s="89"/>
    </row>
    <row r="2757" spans="2:19" ht="15" customHeight="1" x14ac:dyDescent="0.2">
      <c r="B2757" s="143"/>
      <c r="C2757" s="100" t="str">
        <f>IFERROR(IF(VLOOKUP(B2757,'Job Openings'!$B$5:$I$1005,2,FALSE)=0,"",VLOOKUP(B2757,'Job Openings'!$B$5:$I$1005,2,FALSE)),"")</f>
        <v/>
      </c>
      <c r="D2757" s="100" t="str">
        <f>IFERROR(IF(VLOOKUP(B2757,'Job Openings'!$B$5:$I$1005,3,FALSE)=0,"",VLOOKUP(B2757,'Job Openings'!$B$5:$I$1005,3,FALSE)),"")</f>
        <v/>
      </c>
      <c r="E2757" s="100" t="str">
        <f>IFERROR(IF(VLOOKUP(B2757,'Job Openings'!$B$5:$I$1005,5,FALSE)=0,"",VLOOKUP(B2757,'Job Openings'!$B$5:$I$1005,5,FALSE)),"")</f>
        <v/>
      </c>
      <c r="F2757" s="53"/>
      <c r="G2757" s="53"/>
      <c r="H2757" s="54"/>
      <c r="I2757" s="53"/>
      <c r="J2757" s="53"/>
      <c r="K2757" s="53"/>
      <c r="L2757" s="53"/>
      <c r="M2757" s="53"/>
      <c r="N2757" s="144"/>
      <c r="O2757" s="141"/>
      <c r="P2757" s="53"/>
      <c r="Q2757" s="53"/>
      <c r="R2757" s="53"/>
      <c r="S2757" s="89"/>
    </row>
    <row r="2758" spans="2:19" ht="15" customHeight="1" x14ac:dyDescent="0.2">
      <c r="B2758" s="143"/>
      <c r="C2758" s="100" t="str">
        <f>IFERROR(IF(VLOOKUP(B2758,'Job Openings'!$B$5:$I$1005,2,FALSE)=0,"",VLOOKUP(B2758,'Job Openings'!$B$5:$I$1005,2,FALSE)),"")</f>
        <v/>
      </c>
      <c r="D2758" s="100" t="str">
        <f>IFERROR(IF(VLOOKUP(B2758,'Job Openings'!$B$5:$I$1005,3,FALSE)=0,"",VLOOKUP(B2758,'Job Openings'!$B$5:$I$1005,3,FALSE)),"")</f>
        <v/>
      </c>
      <c r="E2758" s="100" t="str">
        <f>IFERROR(IF(VLOOKUP(B2758,'Job Openings'!$B$5:$I$1005,5,FALSE)=0,"",VLOOKUP(B2758,'Job Openings'!$B$5:$I$1005,5,FALSE)),"")</f>
        <v/>
      </c>
      <c r="F2758" s="53"/>
      <c r="G2758" s="53"/>
      <c r="H2758" s="54"/>
      <c r="I2758" s="53"/>
      <c r="J2758" s="53"/>
      <c r="K2758" s="53"/>
      <c r="L2758" s="53"/>
      <c r="M2758" s="53"/>
      <c r="N2758" s="144"/>
      <c r="O2758" s="141"/>
      <c r="P2758" s="53"/>
      <c r="Q2758" s="53"/>
      <c r="R2758" s="53"/>
      <c r="S2758" s="89"/>
    </row>
    <row r="2759" spans="2:19" ht="15" customHeight="1" x14ac:dyDescent="0.2">
      <c r="B2759" s="143"/>
      <c r="C2759" s="100" t="str">
        <f>IFERROR(IF(VLOOKUP(B2759,'Job Openings'!$B$5:$I$1005,2,FALSE)=0,"",VLOOKUP(B2759,'Job Openings'!$B$5:$I$1005,2,FALSE)),"")</f>
        <v/>
      </c>
      <c r="D2759" s="100" t="str">
        <f>IFERROR(IF(VLOOKUP(B2759,'Job Openings'!$B$5:$I$1005,3,FALSE)=0,"",VLOOKUP(B2759,'Job Openings'!$B$5:$I$1005,3,FALSE)),"")</f>
        <v/>
      </c>
      <c r="E2759" s="100" t="str">
        <f>IFERROR(IF(VLOOKUP(B2759,'Job Openings'!$B$5:$I$1005,5,FALSE)=0,"",VLOOKUP(B2759,'Job Openings'!$B$5:$I$1005,5,FALSE)),"")</f>
        <v/>
      </c>
      <c r="F2759" s="53"/>
      <c r="G2759" s="53"/>
      <c r="H2759" s="54"/>
      <c r="I2759" s="53"/>
      <c r="J2759" s="53"/>
      <c r="K2759" s="53"/>
      <c r="L2759" s="53"/>
      <c r="M2759" s="53"/>
      <c r="N2759" s="144"/>
      <c r="O2759" s="141"/>
      <c r="P2759" s="53"/>
      <c r="Q2759" s="53"/>
      <c r="R2759" s="53"/>
      <c r="S2759" s="89"/>
    </row>
    <row r="2760" spans="2:19" ht="15" customHeight="1" x14ac:dyDescent="0.2">
      <c r="B2760" s="143"/>
      <c r="C2760" s="100" t="str">
        <f>IFERROR(IF(VLOOKUP(B2760,'Job Openings'!$B$5:$I$1005,2,FALSE)=0,"",VLOOKUP(B2760,'Job Openings'!$B$5:$I$1005,2,FALSE)),"")</f>
        <v/>
      </c>
      <c r="D2760" s="100" t="str">
        <f>IFERROR(IF(VLOOKUP(B2760,'Job Openings'!$B$5:$I$1005,3,FALSE)=0,"",VLOOKUP(B2760,'Job Openings'!$B$5:$I$1005,3,FALSE)),"")</f>
        <v/>
      </c>
      <c r="E2760" s="100" t="str">
        <f>IFERROR(IF(VLOOKUP(B2760,'Job Openings'!$B$5:$I$1005,5,FALSE)=0,"",VLOOKUP(B2760,'Job Openings'!$B$5:$I$1005,5,FALSE)),"")</f>
        <v/>
      </c>
      <c r="F2760" s="53"/>
      <c r="G2760" s="53"/>
      <c r="H2760" s="54"/>
      <c r="I2760" s="53"/>
      <c r="J2760" s="53"/>
      <c r="K2760" s="53"/>
      <c r="L2760" s="53"/>
      <c r="M2760" s="53"/>
      <c r="N2760" s="144"/>
      <c r="O2760" s="141"/>
      <c r="P2760" s="53"/>
      <c r="Q2760" s="53"/>
      <c r="R2760" s="53"/>
      <c r="S2760" s="89"/>
    </row>
    <row r="2761" spans="2:19" ht="15" customHeight="1" x14ac:dyDescent="0.2">
      <c r="B2761" s="143"/>
      <c r="C2761" s="100" t="str">
        <f>IFERROR(IF(VLOOKUP(B2761,'Job Openings'!$B$5:$I$1005,2,FALSE)=0,"",VLOOKUP(B2761,'Job Openings'!$B$5:$I$1005,2,FALSE)),"")</f>
        <v/>
      </c>
      <c r="D2761" s="100" t="str">
        <f>IFERROR(IF(VLOOKUP(B2761,'Job Openings'!$B$5:$I$1005,3,FALSE)=0,"",VLOOKUP(B2761,'Job Openings'!$B$5:$I$1005,3,FALSE)),"")</f>
        <v/>
      </c>
      <c r="E2761" s="100" t="str">
        <f>IFERROR(IF(VLOOKUP(B2761,'Job Openings'!$B$5:$I$1005,5,FALSE)=0,"",VLOOKUP(B2761,'Job Openings'!$B$5:$I$1005,5,FALSE)),"")</f>
        <v/>
      </c>
      <c r="F2761" s="53"/>
      <c r="G2761" s="53"/>
      <c r="H2761" s="54"/>
      <c r="I2761" s="53"/>
      <c r="J2761" s="53"/>
      <c r="K2761" s="53"/>
      <c r="L2761" s="53"/>
      <c r="M2761" s="53"/>
      <c r="N2761" s="144"/>
      <c r="O2761" s="141"/>
      <c r="P2761" s="53"/>
      <c r="Q2761" s="53"/>
      <c r="R2761" s="53"/>
      <c r="S2761" s="89"/>
    </row>
    <row r="2762" spans="2:19" ht="15" customHeight="1" x14ac:dyDescent="0.2">
      <c r="B2762" s="143"/>
      <c r="C2762" s="100" t="str">
        <f>IFERROR(IF(VLOOKUP(B2762,'Job Openings'!$B$5:$I$1005,2,FALSE)=0,"",VLOOKUP(B2762,'Job Openings'!$B$5:$I$1005,2,FALSE)),"")</f>
        <v/>
      </c>
      <c r="D2762" s="100" t="str">
        <f>IFERROR(IF(VLOOKUP(B2762,'Job Openings'!$B$5:$I$1005,3,FALSE)=0,"",VLOOKUP(B2762,'Job Openings'!$B$5:$I$1005,3,FALSE)),"")</f>
        <v/>
      </c>
      <c r="E2762" s="100" t="str">
        <f>IFERROR(IF(VLOOKUP(B2762,'Job Openings'!$B$5:$I$1005,5,FALSE)=0,"",VLOOKUP(B2762,'Job Openings'!$B$5:$I$1005,5,FALSE)),"")</f>
        <v/>
      </c>
      <c r="F2762" s="53"/>
      <c r="G2762" s="53"/>
      <c r="H2762" s="54"/>
      <c r="I2762" s="53"/>
      <c r="J2762" s="53"/>
      <c r="K2762" s="53"/>
      <c r="L2762" s="53"/>
      <c r="M2762" s="53"/>
      <c r="N2762" s="144"/>
      <c r="O2762" s="141"/>
      <c r="P2762" s="53"/>
      <c r="Q2762" s="53"/>
      <c r="R2762" s="53"/>
      <c r="S2762" s="89"/>
    </row>
    <row r="2763" spans="2:19" ht="15" customHeight="1" x14ac:dyDescent="0.2">
      <c r="B2763" s="143"/>
      <c r="C2763" s="100" t="str">
        <f>IFERROR(IF(VLOOKUP(B2763,'Job Openings'!$B$5:$I$1005,2,FALSE)=0,"",VLOOKUP(B2763,'Job Openings'!$B$5:$I$1005,2,FALSE)),"")</f>
        <v/>
      </c>
      <c r="D2763" s="100" t="str">
        <f>IFERROR(IF(VLOOKUP(B2763,'Job Openings'!$B$5:$I$1005,3,FALSE)=0,"",VLOOKUP(B2763,'Job Openings'!$B$5:$I$1005,3,FALSE)),"")</f>
        <v/>
      </c>
      <c r="E2763" s="100" t="str">
        <f>IFERROR(IF(VLOOKUP(B2763,'Job Openings'!$B$5:$I$1005,5,FALSE)=0,"",VLOOKUP(B2763,'Job Openings'!$B$5:$I$1005,5,FALSE)),"")</f>
        <v/>
      </c>
      <c r="F2763" s="53"/>
      <c r="G2763" s="53"/>
      <c r="H2763" s="54"/>
      <c r="I2763" s="53"/>
      <c r="J2763" s="53"/>
      <c r="K2763" s="53"/>
      <c r="L2763" s="53"/>
      <c r="M2763" s="53"/>
      <c r="N2763" s="144"/>
      <c r="O2763" s="141"/>
      <c r="P2763" s="53"/>
      <c r="Q2763" s="53"/>
      <c r="R2763" s="53"/>
      <c r="S2763" s="89"/>
    </row>
    <row r="2764" spans="2:19" ht="15" customHeight="1" x14ac:dyDescent="0.2">
      <c r="B2764" s="143"/>
      <c r="C2764" s="100" t="str">
        <f>IFERROR(IF(VLOOKUP(B2764,'Job Openings'!$B$5:$I$1005,2,FALSE)=0,"",VLOOKUP(B2764,'Job Openings'!$B$5:$I$1005,2,FALSE)),"")</f>
        <v/>
      </c>
      <c r="D2764" s="100" t="str">
        <f>IFERROR(IF(VLOOKUP(B2764,'Job Openings'!$B$5:$I$1005,3,FALSE)=0,"",VLOOKUP(B2764,'Job Openings'!$B$5:$I$1005,3,FALSE)),"")</f>
        <v/>
      </c>
      <c r="E2764" s="100" t="str">
        <f>IFERROR(IF(VLOOKUP(B2764,'Job Openings'!$B$5:$I$1005,5,FALSE)=0,"",VLOOKUP(B2764,'Job Openings'!$B$5:$I$1005,5,FALSE)),"")</f>
        <v/>
      </c>
      <c r="F2764" s="53"/>
      <c r="G2764" s="53"/>
      <c r="H2764" s="54"/>
      <c r="I2764" s="53"/>
      <c r="J2764" s="53"/>
      <c r="K2764" s="53"/>
      <c r="L2764" s="53"/>
      <c r="M2764" s="53"/>
      <c r="N2764" s="144"/>
      <c r="O2764" s="141"/>
      <c r="P2764" s="53"/>
      <c r="Q2764" s="53"/>
      <c r="R2764" s="53"/>
      <c r="S2764" s="89"/>
    </row>
    <row r="2765" spans="2:19" ht="15" customHeight="1" x14ac:dyDescent="0.2">
      <c r="B2765" s="143"/>
      <c r="C2765" s="100" t="str">
        <f>IFERROR(IF(VLOOKUP(B2765,'Job Openings'!$B$5:$I$1005,2,FALSE)=0,"",VLOOKUP(B2765,'Job Openings'!$B$5:$I$1005,2,FALSE)),"")</f>
        <v/>
      </c>
      <c r="D2765" s="100" t="str">
        <f>IFERROR(IF(VLOOKUP(B2765,'Job Openings'!$B$5:$I$1005,3,FALSE)=0,"",VLOOKUP(B2765,'Job Openings'!$B$5:$I$1005,3,FALSE)),"")</f>
        <v/>
      </c>
      <c r="E2765" s="100" t="str">
        <f>IFERROR(IF(VLOOKUP(B2765,'Job Openings'!$B$5:$I$1005,5,FALSE)=0,"",VLOOKUP(B2765,'Job Openings'!$B$5:$I$1005,5,FALSE)),"")</f>
        <v/>
      </c>
      <c r="F2765" s="53"/>
      <c r="G2765" s="53"/>
      <c r="H2765" s="54"/>
      <c r="I2765" s="53"/>
      <c r="J2765" s="53"/>
      <c r="K2765" s="53"/>
      <c r="L2765" s="53"/>
      <c r="M2765" s="53"/>
      <c r="N2765" s="144"/>
      <c r="O2765" s="141"/>
      <c r="P2765" s="53"/>
      <c r="Q2765" s="53"/>
      <c r="R2765" s="53"/>
      <c r="S2765" s="89"/>
    </row>
    <row r="2766" spans="2:19" ht="15" customHeight="1" x14ac:dyDescent="0.2">
      <c r="B2766" s="143"/>
      <c r="C2766" s="100" t="str">
        <f>IFERROR(IF(VLOOKUP(B2766,'Job Openings'!$B$5:$I$1005,2,FALSE)=0,"",VLOOKUP(B2766,'Job Openings'!$B$5:$I$1005,2,FALSE)),"")</f>
        <v/>
      </c>
      <c r="D2766" s="100" t="str">
        <f>IFERROR(IF(VLOOKUP(B2766,'Job Openings'!$B$5:$I$1005,3,FALSE)=0,"",VLOOKUP(B2766,'Job Openings'!$B$5:$I$1005,3,FALSE)),"")</f>
        <v/>
      </c>
      <c r="E2766" s="100" t="str">
        <f>IFERROR(IF(VLOOKUP(B2766,'Job Openings'!$B$5:$I$1005,5,FALSE)=0,"",VLOOKUP(B2766,'Job Openings'!$B$5:$I$1005,5,FALSE)),"")</f>
        <v/>
      </c>
      <c r="F2766" s="53"/>
      <c r="G2766" s="53"/>
      <c r="H2766" s="54"/>
      <c r="I2766" s="53"/>
      <c r="J2766" s="53"/>
      <c r="K2766" s="53"/>
      <c r="L2766" s="53"/>
      <c r="M2766" s="53"/>
      <c r="N2766" s="144"/>
      <c r="O2766" s="141"/>
      <c r="P2766" s="53"/>
      <c r="Q2766" s="53"/>
      <c r="R2766" s="53"/>
      <c r="S2766" s="89"/>
    </row>
    <row r="2767" spans="2:19" ht="15" customHeight="1" x14ac:dyDescent="0.2">
      <c r="B2767" s="143"/>
      <c r="C2767" s="100" t="str">
        <f>IFERROR(IF(VLOOKUP(B2767,'Job Openings'!$B$5:$I$1005,2,FALSE)=0,"",VLOOKUP(B2767,'Job Openings'!$B$5:$I$1005,2,FALSE)),"")</f>
        <v/>
      </c>
      <c r="D2767" s="100" t="str">
        <f>IFERROR(IF(VLOOKUP(B2767,'Job Openings'!$B$5:$I$1005,3,FALSE)=0,"",VLOOKUP(B2767,'Job Openings'!$B$5:$I$1005,3,FALSE)),"")</f>
        <v/>
      </c>
      <c r="E2767" s="100" t="str">
        <f>IFERROR(IF(VLOOKUP(B2767,'Job Openings'!$B$5:$I$1005,5,FALSE)=0,"",VLOOKUP(B2767,'Job Openings'!$B$5:$I$1005,5,FALSE)),"")</f>
        <v/>
      </c>
      <c r="F2767" s="53"/>
      <c r="G2767" s="53"/>
      <c r="H2767" s="54"/>
      <c r="I2767" s="53"/>
      <c r="J2767" s="53"/>
      <c r="K2767" s="53"/>
      <c r="L2767" s="53"/>
      <c r="M2767" s="53"/>
      <c r="N2767" s="144"/>
      <c r="O2767" s="141"/>
      <c r="P2767" s="53"/>
      <c r="Q2767" s="53"/>
      <c r="R2767" s="53"/>
      <c r="S2767" s="89"/>
    </row>
    <row r="2768" spans="2:19" ht="15" customHeight="1" x14ac:dyDescent="0.2">
      <c r="B2768" s="143"/>
      <c r="C2768" s="100" t="str">
        <f>IFERROR(IF(VLOOKUP(B2768,'Job Openings'!$B$5:$I$1005,2,FALSE)=0,"",VLOOKUP(B2768,'Job Openings'!$B$5:$I$1005,2,FALSE)),"")</f>
        <v/>
      </c>
      <c r="D2768" s="100" t="str">
        <f>IFERROR(IF(VLOOKUP(B2768,'Job Openings'!$B$5:$I$1005,3,FALSE)=0,"",VLOOKUP(B2768,'Job Openings'!$B$5:$I$1005,3,FALSE)),"")</f>
        <v/>
      </c>
      <c r="E2768" s="100" t="str">
        <f>IFERROR(IF(VLOOKUP(B2768,'Job Openings'!$B$5:$I$1005,5,FALSE)=0,"",VLOOKUP(B2768,'Job Openings'!$B$5:$I$1005,5,FALSE)),"")</f>
        <v/>
      </c>
      <c r="F2768" s="53"/>
      <c r="G2768" s="53"/>
      <c r="H2768" s="54"/>
      <c r="I2768" s="53"/>
      <c r="J2768" s="53"/>
      <c r="K2768" s="53"/>
      <c r="L2768" s="53"/>
      <c r="M2768" s="53"/>
      <c r="N2768" s="144"/>
      <c r="O2768" s="141"/>
      <c r="P2768" s="53"/>
      <c r="Q2768" s="53"/>
      <c r="R2768" s="53"/>
      <c r="S2768" s="89"/>
    </row>
    <row r="2769" spans="2:19" ht="15" customHeight="1" x14ac:dyDescent="0.2">
      <c r="B2769" s="143"/>
      <c r="C2769" s="100" t="str">
        <f>IFERROR(IF(VLOOKUP(B2769,'Job Openings'!$B$5:$I$1005,2,FALSE)=0,"",VLOOKUP(B2769,'Job Openings'!$B$5:$I$1005,2,FALSE)),"")</f>
        <v/>
      </c>
      <c r="D2769" s="100" t="str">
        <f>IFERROR(IF(VLOOKUP(B2769,'Job Openings'!$B$5:$I$1005,3,FALSE)=0,"",VLOOKUP(B2769,'Job Openings'!$B$5:$I$1005,3,FALSE)),"")</f>
        <v/>
      </c>
      <c r="E2769" s="100" t="str">
        <f>IFERROR(IF(VLOOKUP(B2769,'Job Openings'!$B$5:$I$1005,5,FALSE)=0,"",VLOOKUP(B2769,'Job Openings'!$B$5:$I$1005,5,FALSE)),"")</f>
        <v/>
      </c>
      <c r="F2769" s="53"/>
      <c r="G2769" s="53"/>
      <c r="H2769" s="54"/>
      <c r="I2769" s="53"/>
      <c r="J2769" s="53"/>
      <c r="K2769" s="53"/>
      <c r="L2769" s="53"/>
      <c r="M2769" s="53"/>
      <c r="N2769" s="144"/>
      <c r="O2769" s="141"/>
      <c r="P2769" s="53"/>
      <c r="Q2769" s="53"/>
      <c r="R2769" s="53"/>
      <c r="S2769" s="89"/>
    </row>
    <row r="2770" spans="2:19" ht="15" customHeight="1" x14ac:dyDescent="0.2">
      <c r="B2770" s="143"/>
      <c r="C2770" s="100" t="str">
        <f>IFERROR(IF(VLOOKUP(B2770,'Job Openings'!$B$5:$I$1005,2,FALSE)=0,"",VLOOKUP(B2770,'Job Openings'!$B$5:$I$1005,2,FALSE)),"")</f>
        <v/>
      </c>
      <c r="D2770" s="100" t="str">
        <f>IFERROR(IF(VLOOKUP(B2770,'Job Openings'!$B$5:$I$1005,3,FALSE)=0,"",VLOOKUP(B2770,'Job Openings'!$B$5:$I$1005,3,FALSE)),"")</f>
        <v/>
      </c>
      <c r="E2770" s="100" t="str">
        <f>IFERROR(IF(VLOOKUP(B2770,'Job Openings'!$B$5:$I$1005,5,FALSE)=0,"",VLOOKUP(B2770,'Job Openings'!$B$5:$I$1005,5,FALSE)),"")</f>
        <v/>
      </c>
      <c r="F2770" s="53"/>
      <c r="G2770" s="53"/>
      <c r="H2770" s="54"/>
      <c r="I2770" s="53"/>
      <c r="J2770" s="53"/>
      <c r="K2770" s="53"/>
      <c r="L2770" s="53"/>
      <c r="M2770" s="53"/>
      <c r="N2770" s="144"/>
      <c r="O2770" s="141"/>
      <c r="P2770" s="53"/>
      <c r="Q2770" s="53"/>
      <c r="R2770" s="53"/>
      <c r="S2770" s="89"/>
    </row>
    <row r="2771" spans="2:19" ht="15" customHeight="1" x14ac:dyDescent="0.2">
      <c r="B2771" s="143"/>
      <c r="C2771" s="100" t="str">
        <f>IFERROR(IF(VLOOKUP(B2771,'Job Openings'!$B$5:$I$1005,2,FALSE)=0,"",VLOOKUP(B2771,'Job Openings'!$B$5:$I$1005,2,FALSE)),"")</f>
        <v/>
      </c>
      <c r="D2771" s="100" t="str">
        <f>IFERROR(IF(VLOOKUP(B2771,'Job Openings'!$B$5:$I$1005,3,FALSE)=0,"",VLOOKUP(B2771,'Job Openings'!$B$5:$I$1005,3,FALSE)),"")</f>
        <v/>
      </c>
      <c r="E2771" s="100" t="str">
        <f>IFERROR(IF(VLOOKUP(B2771,'Job Openings'!$B$5:$I$1005,5,FALSE)=0,"",VLOOKUP(B2771,'Job Openings'!$B$5:$I$1005,5,FALSE)),"")</f>
        <v/>
      </c>
      <c r="F2771" s="53"/>
      <c r="G2771" s="53"/>
      <c r="H2771" s="54"/>
      <c r="I2771" s="53"/>
      <c r="J2771" s="53"/>
      <c r="K2771" s="53"/>
      <c r="L2771" s="53"/>
      <c r="M2771" s="53"/>
      <c r="N2771" s="144"/>
      <c r="O2771" s="141"/>
      <c r="P2771" s="53"/>
      <c r="Q2771" s="53"/>
      <c r="R2771" s="53"/>
      <c r="S2771" s="89"/>
    </row>
    <row r="2772" spans="2:19" ht="15" customHeight="1" x14ac:dyDescent="0.2">
      <c r="B2772" s="143"/>
      <c r="C2772" s="100" t="str">
        <f>IFERROR(IF(VLOOKUP(B2772,'Job Openings'!$B$5:$I$1005,2,FALSE)=0,"",VLOOKUP(B2772,'Job Openings'!$B$5:$I$1005,2,FALSE)),"")</f>
        <v/>
      </c>
      <c r="D2772" s="100" t="str">
        <f>IFERROR(IF(VLOOKUP(B2772,'Job Openings'!$B$5:$I$1005,3,FALSE)=0,"",VLOOKUP(B2772,'Job Openings'!$B$5:$I$1005,3,FALSE)),"")</f>
        <v/>
      </c>
      <c r="E2772" s="100" t="str">
        <f>IFERROR(IF(VLOOKUP(B2772,'Job Openings'!$B$5:$I$1005,5,FALSE)=0,"",VLOOKUP(B2772,'Job Openings'!$B$5:$I$1005,5,FALSE)),"")</f>
        <v/>
      </c>
      <c r="F2772" s="53"/>
      <c r="G2772" s="53"/>
      <c r="H2772" s="54"/>
      <c r="I2772" s="53"/>
      <c r="J2772" s="53"/>
      <c r="K2772" s="53"/>
      <c r="L2772" s="53"/>
      <c r="M2772" s="53"/>
      <c r="N2772" s="144"/>
      <c r="O2772" s="141"/>
      <c r="P2772" s="53"/>
      <c r="Q2772" s="53"/>
      <c r="R2772" s="53"/>
      <c r="S2772" s="89"/>
    </row>
    <row r="2773" spans="2:19" ht="15" customHeight="1" x14ac:dyDescent="0.2">
      <c r="B2773" s="143"/>
      <c r="C2773" s="100" t="str">
        <f>IFERROR(IF(VLOOKUP(B2773,'Job Openings'!$B$5:$I$1005,2,FALSE)=0,"",VLOOKUP(B2773,'Job Openings'!$B$5:$I$1005,2,FALSE)),"")</f>
        <v/>
      </c>
      <c r="D2773" s="100" t="str">
        <f>IFERROR(IF(VLOOKUP(B2773,'Job Openings'!$B$5:$I$1005,3,FALSE)=0,"",VLOOKUP(B2773,'Job Openings'!$B$5:$I$1005,3,FALSE)),"")</f>
        <v/>
      </c>
      <c r="E2773" s="100" t="str">
        <f>IFERROR(IF(VLOOKUP(B2773,'Job Openings'!$B$5:$I$1005,5,FALSE)=0,"",VLOOKUP(B2773,'Job Openings'!$B$5:$I$1005,5,FALSE)),"")</f>
        <v/>
      </c>
      <c r="F2773" s="53"/>
      <c r="G2773" s="53"/>
      <c r="H2773" s="54"/>
      <c r="I2773" s="53"/>
      <c r="J2773" s="53"/>
      <c r="K2773" s="53"/>
      <c r="L2773" s="53"/>
      <c r="M2773" s="53"/>
      <c r="N2773" s="144"/>
      <c r="O2773" s="141"/>
      <c r="P2773" s="53"/>
      <c r="Q2773" s="53"/>
      <c r="R2773" s="53"/>
      <c r="S2773" s="89"/>
    </row>
    <row r="2774" spans="2:19" ht="15" customHeight="1" x14ac:dyDescent="0.2">
      <c r="B2774" s="143"/>
      <c r="C2774" s="100" t="str">
        <f>IFERROR(IF(VLOOKUP(B2774,'Job Openings'!$B$5:$I$1005,2,FALSE)=0,"",VLOOKUP(B2774,'Job Openings'!$B$5:$I$1005,2,FALSE)),"")</f>
        <v/>
      </c>
      <c r="D2774" s="100" t="str">
        <f>IFERROR(IF(VLOOKUP(B2774,'Job Openings'!$B$5:$I$1005,3,FALSE)=0,"",VLOOKUP(B2774,'Job Openings'!$B$5:$I$1005,3,FALSE)),"")</f>
        <v/>
      </c>
      <c r="E2774" s="100" t="str">
        <f>IFERROR(IF(VLOOKUP(B2774,'Job Openings'!$B$5:$I$1005,5,FALSE)=0,"",VLOOKUP(B2774,'Job Openings'!$B$5:$I$1005,5,FALSE)),"")</f>
        <v/>
      </c>
      <c r="F2774" s="53"/>
      <c r="G2774" s="53"/>
      <c r="H2774" s="54"/>
      <c r="I2774" s="53"/>
      <c r="J2774" s="53"/>
      <c r="K2774" s="53"/>
      <c r="L2774" s="53"/>
      <c r="M2774" s="53"/>
      <c r="N2774" s="144"/>
      <c r="O2774" s="141"/>
      <c r="P2774" s="53"/>
      <c r="Q2774" s="53"/>
      <c r="R2774" s="53"/>
      <c r="S2774" s="89"/>
    </row>
    <row r="2775" spans="2:19" ht="15" customHeight="1" x14ac:dyDescent="0.2">
      <c r="B2775" s="143"/>
      <c r="C2775" s="100" t="str">
        <f>IFERROR(IF(VLOOKUP(B2775,'Job Openings'!$B$5:$I$1005,2,FALSE)=0,"",VLOOKUP(B2775,'Job Openings'!$B$5:$I$1005,2,FALSE)),"")</f>
        <v/>
      </c>
      <c r="D2775" s="100" t="str">
        <f>IFERROR(IF(VLOOKUP(B2775,'Job Openings'!$B$5:$I$1005,3,FALSE)=0,"",VLOOKUP(B2775,'Job Openings'!$B$5:$I$1005,3,FALSE)),"")</f>
        <v/>
      </c>
      <c r="E2775" s="100" t="str">
        <f>IFERROR(IF(VLOOKUP(B2775,'Job Openings'!$B$5:$I$1005,5,FALSE)=0,"",VLOOKUP(B2775,'Job Openings'!$B$5:$I$1005,5,FALSE)),"")</f>
        <v/>
      </c>
      <c r="F2775" s="53"/>
      <c r="G2775" s="53"/>
      <c r="H2775" s="54"/>
      <c r="I2775" s="53"/>
      <c r="J2775" s="53"/>
      <c r="K2775" s="53"/>
      <c r="L2775" s="53"/>
      <c r="M2775" s="53"/>
      <c r="N2775" s="144"/>
      <c r="O2775" s="141"/>
      <c r="P2775" s="53"/>
      <c r="Q2775" s="53"/>
      <c r="R2775" s="53"/>
      <c r="S2775" s="89"/>
    </row>
    <row r="2776" spans="2:19" ht="15" customHeight="1" x14ac:dyDescent="0.2">
      <c r="B2776" s="143"/>
      <c r="C2776" s="100" t="str">
        <f>IFERROR(IF(VLOOKUP(B2776,'Job Openings'!$B$5:$I$1005,2,FALSE)=0,"",VLOOKUP(B2776,'Job Openings'!$B$5:$I$1005,2,FALSE)),"")</f>
        <v/>
      </c>
      <c r="D2776" s="100" t="str">
        <f>IFERROR(IF(VLOOKUP(B2776,'Job Openings'!$B$5:$I$1005,3,FALSE)=0,"",VLOOKUP(B2776,'Job Openings'!$B$5:$I$1005,3,FALSE)),"")</f>
        <v/>
      </c>
      <c r="E2776" s="100" t="str">
        <f>IFERROR(IF(VLOOKUP(B2776,'Job Openings'!$B$5:$I$1005,5,FALSE)=0,"",VLOOKUP(B2776,'Job Openings'!$B$5:$I$1005,5,FALSE)),"")</f>
        <v/>
      </c>
      <c r="F2776" s="53"/>
      <c r="G2776" s="53"/>
      <c r="H2776" s="54"/>
      <c r="I2776" s="53"/>
      <c r="J2776" s="53"/>
      <c r="K2776" s="53"/>
      <c r="L2776" s="53"/>
      <c r="M2776" s="53"/>
      <c r="N2776" s="144"/>
      <c r="O2776" s="141"/>
      <c r="P2776" s="53"/>
      <c r="Q2776" s="53"/>
      <c r="R2776" s="53"/>
      <c r="S2776" s="89"/>
    </row>
    <row r="2777" spans="2:19" ht="15" customHeight="1" x14ac:dyDescent="0.2">
      <c r="B2777" s="143"/>
      <c r="C2777" s="100" t="str">
        <f>IFERROR(IF(VLOOKUP(B2777,'Job Openings'!$B$5:$I$1005,2,FALSE)=0,"",VLOOKUP(B2777,'Job Openings'!$B$5:$I$1005,2,FALSE)),"")</f>
        <v/>
      </c>
      <c r="D2777" s="100" t="str">
        <f>IFERROR(IF(VLOOKUP(B2777,'Job Openings'!$B$5:$I$1005,3,FALSE)=0,"",VLOOKUP(B2777,'Job Openings'!$B$5:$I$1005,3,FALSE)),"")</f>
        <v/>
      </c>
      <c r="E2777" s="100" t="str">
        <f>IFERROR(IF(VLOOKUP(B2777,'Job Openings'!$B$5:$I$1005,5,FALSE)=0,"",VLOOKUP(B2777,'Job Openings'!$B$5:$I$1005,5,FALSE)),"")</f>
        <v/>
      </c>
      <c r="F2777" s="53"/>
      <c r="G2777" s="53"/>
      <c r="H2777" s="54"/>
      <c r="I2777" s="53"/>
      <c r="J2777" s="53"/>
      <c r="K2777" s="53"/>
      <c r="L2777" s="53"/>
      <c r="M2777" s="53"/>
      <c r="N2777" s="144"/>
      <c r="O2777" s="141"/>
      <c r="P2777" s="53"/>
      <c r="Q2777" s="53"/>
      <c r="R2777" s="53"/>
      <c r="S2777" s="89"/>
    </row>
    <row r="2778" spans="2:19" ht="15" customHeight="1" x14ac:dyDescent="0.2">
      <c r="B2778" s="143"/>
      <c r="C2778" s="100" t="str">
        <f>IFERROR(IF(VLOOKUP(B2778,'Job Openings'!$B$5:$I$1005,2,FALSE)=0,"",VLOOKUP(B2778,'Job Openings'!$B$5:$I$1005,2,FALSE)),"")</f>
        <v/>
      </c>
      <c r="D2778" s="100" t="str">
        <f>IFERROR(IF(VLOOKUP(B2778,'Job Openings'!$B$5:$I$1005,3,FALSE)=0,"",VLOOKUP(B2778,'Job Openings'!$B$5:$I$1005,3,FALSE)),"")</f>
        <v/>
      </c>
      <c r="E2778" s="100" t="str">
        <f>IFERROR(IF(VLOOKUP(B2778,'Job Openings'!$B$5:$I$1005,5,FALSE)=0,"",VLOOKUP(B2778,'Job Openings'!$B$5:$I$1005,5,FALSE)),"")</f>
        <v/>
      </c>
      <c r="F2778" s="53"/>
      <c r="G2778" s="53"/>
      <c r="H2778" s="54"/>
      <c r="I2778" s="53"/>
      <c r="J2778" s="53"/>
      <c r="K2778" s="53"/>
      <c r="L2778" s="53"/>
      <c r="M2778" s="53"/>
      <c r="N2778" s="144"/>
      <c r="O2778" s="141"/>
      <c r="P2778" s="53"/>
      <c r="Q2778" s="53"/>
      <c r="R2778" s="53"/>
      <c r="S2778" s="89"/>
    </row>
    <row r="2779" spans="2:19" ht="15" customHeight="1" x14ac:dyDescent="0.2">
      <c r="B2779" s="143"/>
      <c r="C2779" s="100" t="str">
        <f>IFERROR(IF(VLOOKUP(B2779,'Job Openings'!$B$5:$I$1005,2,FALSE)=0,"",VLOOKUP(B2779,'Job Openings'!$B$5:$I$1005,2,FALSE)),"")</f>
        <v/>
      </c>
      <c r="D2779" s="100" t="str">
        <f>IFERROR(IF(VLOOKUP(B2779,'Job Openings'!$B$5:$I$1005,3,FALSE)=0,"",VLOOKUP(B2779,'Job Openings'!$B$5:$I$1005,3,FALSE)),"")</f>
        <v/>
      </c>
      <c r="E2779" s="100" t="str">
        <f>IFERROR(IF(VLOOKUP(B2779,'Job Openings'!$B$5:$I$1005,5,FALSE)=0,"",VLOOKUP(B2779,'Job Openings'!$B$5:$I$1005,5,FALSE)),"")</f>
        <v/>
      </c>
      <c r="F2779" s="53"/>
      <c r="G2779" s="53"/>
      <c r="H2779" s="54"/>
      <c r="I2779" s="53"/>
      <c r="J2779" s="53"/>
      <c r="K2779" s="53"/>
      <c r="L2779" s="53"/>
      <c r="M2779" s="53"/>
      <c r="N2779" s="144"/>
      <c r="O2779" s="141"/>
      <c r="P2779" s="53"/>
      <c r="Q2779" s="53"/>
      <c r="R2779" s="53"/>
      <c r="S2779" s="89"/>
    </row>
    <row r="2780" spans="2:19" ht="15" customHeight="1" x14ac:dyDescent="0.2">
      <c r="B2780" s="143"/>
      <c r="C2780" s="100" t="str">
        <f>IFERROR(IF(VLOOKUP(B2780,'Job Openings'!$B$5:$I$1005,2,FALSE)=0,"",VLOOKUP(B2780,'Job Openings'!$B$5:$I$1005,2,FALSE)),"")</f>
        <v/>
      </c>
      <c r="D2780" s="100" t="str">
        <f>IFERROR(IF(VLOOKUP(B2780,'Job Openings'!$B$5:$I$1005,3,FALSE)=0,"",VLOOKUP(B2780,'Job Openings'!$B$5:$I$1005,3,FALSE)),"")</f>
        <v/>
      </c>
      <c r="E2780" s="100" t="str">
        <f>IFERROR(IF(VLOOKUP(B2780,'Job Openings'!$B$5:$I$1005,5,FALSE)=0,"",VLOOKUP(B2780,'Job Openings'!$B$5:$I$1005,5,FALSE)),"")</f>
        <v/>
      </c>
      <c r="F2780" s="53"/>
      <c r="G2780" s="53"/>
      <c r="H2780" s="54"/>
      <c r="I2780" s="53"/>
      <c r="J2780" s="53"/>
      <c r="K2780" s="53"/>
      <c r="L2780" s="53"/>
      <c r="M2780" s="53"/>
      <c r="N2780" s="144"/>
      <c r="O2780" s="141"/>
      <c r="P2780" s="53"/>
      <c r="Q2780" s="53"/>
      <c r="R2780" s="53"/>
      <c r="S2780" s="89"/>
    </row>
    <row r="2781" spans="2:19" ht="15" customHeight="1" x14ac:dyDescent="0.2">
      <c r="B2781" s="143"/>
      <c r="C2781" s="100" t="str">
        <f>IFERROR(IF(VLOOKUP(B2781,'Job Openings'!$B$5:$I$1005,2,FALSE)=0,"",VLOOKUP(B2781,'Job Openings'!$B$5:$I$1005,2,FALSE)),"")</f>
        <v/>
      </c>
      <c r="D2781" s="100" t="str">
        <f>IFERROR(IF(VLOOKUP(B2781,'Job Openings'!$B$5:$I$1005,3,FALSE)=0,"",VLOOKUP(B2781,'Job Openings'!$B$5:$I$1005,3,FALSE)),"")</f>
        <v/>
      </c>
      <c r="E2781" s="100" t="str">
        <f>IFERROR(IF(VLOOKUP(B2781,'Job Openings'!$B$5:$I$1005,5,FALSE)=0,"",VLOOKUP(B2781,'Job Openings'!$B$5:$I$1005,5,FALSE)),"")</f>
        <v/>
      </c>
      <c r="F2781" s="53"/>
      <c r="G2781" s="53"/>
      <c r="H2781" s="54"/>
      <c r="I2781" s="53"/>
      <c r="J2781" s="53"/>
      <c r="K2781" s="53"/>
      <c r="L2781" s="53"/>
      <c r="M2781" s="53"/>
      <c r="N2781" s="144"/>
      <c r="O2781" s="141"/>
      <c r="P2781" s="53"/>
      <c r="Q2781" s="53"/>
      <c r="R2781" s="53"/>
      <c r="S2781" s="89"/>
    </row>
    <row r="2782" spans="2:19" ht="15" customHeight="1" x14ac:dyDescent="0.2">
      <c r="B2782" s="143"/>
      <c r="C2782" s="100" t="str">
        <f>IFERROR(IF(VLOOKUP(B2782,'Job Openings'!$B$5:$I$1005,2,FALSE)=0,"",VLOOKUP(B2782,'Job Openings'!$B$5:$I$1005,2,FALSE)),"")</f>
        <v/>
      </c>
      <c r="D2782" s="100" t="str">
        <f>IFERROR(IF(VLOOKUP(B2782,'Job Openings'!$B$5:$I$1005,3,FALSE)=0,"",VLOOKUP(B2782,'Job Openings'!$B$5:$I$1005,3,FALSE)),"")</f>
        <v/>
      </c>
      <c r="E2782" s="100" t="str">
        <f>IFERROR(IF(VLOOKUP(B2782,'Job Openings'!$B$5:$I$1005,5,FALSE)=0,"",VLOOKUP(B2782,'Job Openings'!$B$5:$I$1005,5,FALSE)),"")</f>
        <v/>
      </c>
      <c r="F2782" s="53"/>
      <c r="G2782" s="53"/>
      <c r="H2782" s="54"/>
      <c r="I2782" s="53"/>
      <c r="J2782" s="53"/>
      <c r="K2782" s="53"/>
      <c r="L2782" s="53"/>
      <c r="M2782" s="53"/>
      <c r="N2782" s="144"/>
      <c r="O2782" s="141"/>
      <c r="P2782" s="53"/>
      <c r="Q2782" s="53"/>
      <c r="R2782" s="53"/>
      <c r="S2782" s="89"/>
    </row>
    <row r="2783" spans="2:19" ht="15" customHeight="1" x14ac:dyDescent="0.2">
      <c r="B2783" s="143"/>
      <c r="C2783" s="100" t="str">
        <f>IFERROR(IF(VLOOKUP(B2783,'Job Openings'!$B$5:$I$1005,2,FALSE)=0,"",VLOOKUP(B2783,'Job Openings'!$B$5:$I$1005,2,FALSE)),"")</f>
        <v/>
      </c>
      <c r="D2783" s="100" t="str">
        <f>IFERROR(IF(VLOOKUP(B2783,'Job Openings'!$B$5:$I$1005,3,FALSE)=0,"",VLOOKUP(B2783,'Job Openings'!$B$5:$I$1005,3,FALSE)),"")</f>
        <v/>
      </c>
      <c r="E2783" s="100" t="str">
        <f>IFERROR(IF(VLOOKUP(B2783,'Job Openings'!$B$5:$I$1005,5,FALSE)=0,"",VLOOKUP(B2783,'Job Openings'!$B$5:$I$1005,5,FALSE)),"")</f>
        <v/>
      </c>
      <c r="F2783" s="53"/>
      <c r="G2783" s="53"/>
      <c r="H2783" s="54"/>
      <c r="I2783" s="53"/>
      <c r="J2783" s="53"/>
      <c r="K2783" s="53"/>
      <c r="L2783" s="53"/>
      <c r="M2783" s="53"/>
      <c r="N2783" s="144"/>
      <c r="O2783" s="141"/>
      <c r="P2783" s="53"/>
      <c r="Q2783" s="53"/>
      <c r="R2783" s="53"/>
      <c r="S2783" s="89"/>
    </row>
    <row r="2784" spans="2:19" ht="15" customHeight="1" x14ac:dyDescent="0.2">
      <c r="B2784" s="143"/>
      <c r="C2784" s="100" t="str">
        <f>IFERROR(IF(VLOOKUP(B2784,'Job Openings'!$B$5:$I$1005,2,FALSE)=0,"",VLOOKUP(B2784,'Job Openings'!$B$5:$I$1005,2,FALSE)),"")</f>
        <v/>
      </c>
      <c r="D2784" s="100" t="str">
        <f>IFERROR(IF(VLOOKUP(B2784,'Job Openings'!$B$5:$I$1005,3,FALSE)=0,"",VLOOKUP(B2784,'Job Openings'!$B$5:$I$1005,3,FALSE)),"")</f>
        <v/>
      </c>
      <c r="E2784" s="100" t="str">
        <f>IFERROR(IF(VLOOKUP(B2784,'Job Openings'!$B$5:$I$1005,5,FALSE)=0,"",VLOOKUP(B2784,'Job Openings'!$B$5:$I$1005,5,FALSE)),"")</f>
        <v/>
      </c>
      <c r="F2784" s="53"/>
      <c r="G2784" s="53"/>
      <c r="H2784" s="54"/>
      <c r="I2784" s="53"/>
      <c r="J2784" s="53"/>
      <c r="K2784" s="53"/>
      <c r="L2784" s="53"/>
      <c r="M2784" s="53"/>
      <c r="N2784" s="144"/>
      <c r="O2784" s="141"/>
      <c r="P2784" s="53"/>
      <c r="Q2784" s="53"/>
      <c r="R2784" s="53"/>
      <c r="S2784" s="89"/>
    </row>
    <row r="2785" spans="2:19" ht="15" customHeight="1" x14ac:dyDescent="0.2">
      <c r="B2785" s="143"/>
      <c r="C2785" s="100" t="str">
        <f>IFERROR(IF(VLOOKUP(B2785,'Job Openings'!$B$5:$I$1005,2,FALSE)=0,"",VLOOKUP(B2785,'Job Openings'!$B$5:$I$1005,2,FALSE)),"")</f>
        <v/>
      </c>
      <c r="D2785" s="100" t="str">
        <f>IFERROR(IF(VLOOKUP(B2785,'Job Openings'!$B$5:$I$1005,3,FALSE)=0,"",VLOOKUP(B2785,'Job Openings'!$B$5:$I$1005,3,FALSE)),"")</f>
        <v/>
      </c>
      <c r="E2785" s="100" t="str">
        <f>IFERROR(IF(VLOOKUP(B2785,'Job Openings'!$B$5:$I$1005,5,FALSE)=0,"",VLOOKUP(B2785,'Job Openings'!$B$5:$I$1005,5,FALSE)),"")</f>
        <v/>
      </c>
      <c r="F2785" s="53"/>
      <c r="G2785" s="53"/>
      <c r="H2785" s="54"/>
      <c r="I2785" s="53"/>
      <c r="J2785" s="53"/>
      <c r="K2785" s="53"/>
      <c r="L2785" s="53"/>
      <c r="M2785" s="53"/>
      <c r="N2785" s="144"/>
      <c r="O2785" s="141"/>
      <c r="P2785" s="53"/>
      <c r="Q2785" s="53"/>
      <c r="R2785" s="53"/>
      <c r="S2785" s="89"/>
    </row>
    <row r="2786" spans="2:19" ht="15" customHeight="1" x14ac:dyDescent="0.2">
      <c r="B2786" s="143"/>
      <c r="C2786" s="100" t="str">
        <f>IFERROR(IF(VLOOKUP(B2786,'Job Openings'!$B$5:$I$1005,2,FALSE)=0,"",VLOOKUP(B2786,'Job Openings'!$B$5:$I$1005,2,FALSE)),"")</f>
        <v/>
      </c>
      <c r="D2786" s="100" t="str">
        <f>IFERROR(IF(VLOOKUP(B2786,'Job Openings'!$B$5:$I$1005,3,FALSE)=0,"",VLOOKUP(B2786,'Job Openings'!$B$5:$I$1005,3,FALSE)),"")</f>
        <v/>
      </c>
      <c r="E2786" s="100" t="str">
        <f>IFERROR(IF(VLOOKUP(B2786,'Job Openings'!$B$5:$I$1005,5,FALSE)=0,"",VLOOKUP(B2786,'Job Openings'!$B$5:$I$1005,5,FALSE)),"")</f>
        <v/>
      </c>
      <c r="F2786" s="53"/>
      <c r="G2786" s="53"/>
      <c r="H2786" s="54"/>
      <c r="I2786" s="53"/>
      <c r="J2786" s="53"/>
      <c r="K2786" s="53"/>
      <c r="L2786" s="53"/>
      <c r="M2786" s="53"/>
      <c r="N2786" s="144"/>
      <c r="O2786" s="141"/>
      <c r="P2786" s="53"/>
      <c r="Q2786" s="53"/>
      <c r="R2786" s="53"/>
      <c r="S2786" s="89"/>
    </row>
    <row r="2787" spans="2:19" ht="15" customHeight="1" x14ac:dyDescent="0.2">
      <c r="B2787" s="143"/>
      <c r="C2787" s="100" t="str">
        <f>IFERROR(IF(VLOOKUP(B2787,'Job Openings'!$B$5:$I$1005,2,FALSE)=0,"",VLOOKUP(B2787,'Job Openings'!$B$5:$I$1005,2,FALSE)),"")</f>
        <v/>
      </c>
      <c r="D2787" s="100" t="str">
        <f>IFERROR(IF(VLOOKUP(B2787,'Job Openings'!$B$5:$I$1005,3,FALSE)=0,"",VLOOKUP(B2787,'Job Openings'!$B$5:$I$1005,3,FALSE)),"")</f>
        <v/>
      </c>
      <c r="E2787" s="100" t="str">
        <f>IFERROR(IF(VLOOKUP(B2787,'Job Openings'!$B$5:$I$1005,5,FALSE)=0,"",VLOOKUP(B2787,'Job Openings'!$B$5:$I$1005,5,FALSE)),"")</f>
        <v/>
      </c>
      <c r="F2787" s="53"/>
      <c r="G2787" s="53"/>
      <c r="H2787" s="54"/>
      <c r="I2787" s="53"/>
      <c r="J2787" s="53"/>
      <c r="K2787" s="53"/>
      <c r="L2787" s="53"/>
      <c r="M2787" s="53"/>
      <c r="N2787" s="144"/>
      <c r="O2787" s="141"/>
      <c r="P2787" s="53"/>
      <c r="Q2787" s="53"/>
      <c r="R2787" s="53"/>
      <c r="S2787" s="89"/>
    </row>
    <row r="2788" spans="2:19" ht="15" customHeight="1" x14ac:dyDescent="0.2">
      <c r="B2788" s="143"/>
      <c r="C2788" s="100" t="str">
        <f>IFERROR(IF(VLOOKUP(B2788,'Job Openings'!$B$5:$I$1005,2,FALSE)=0,"",VLOOKUP(B2788,'Job Openings'!$B$5:$I$1005,2,FALSE)),"")</f>
        <v/>
      </c>
      <c r="D2788" s="100" t="str">
        <f>IFERROR(IF(VLOOKUP(B2788,'Job Openings'!$B$5:$I$1005,3,FALSE)=0,"",VLOOKUP(B2788,'Job Openings'!$B$5:$I$1005,3,FALSE)),"")</f>
        <v/>
      </c>
      <c r="E2788" s="100" t="str">
        <f>IFERROR(IF(VLOOKUP(B2788,'Job Openings'!$B$5:$I$1005,5,FALSE)=0,"",VLOOKUP(B2788,'Job Openings'!$B$5:$I$1005,5,FALSE)),"")</f>
        <v/>
      </c>
      <c r="F2788" s="53"/>
      <c r="G2788" s="53"/>
      <c r="H2788" s="54"/>
      <c r="I2788" s="53"/>
      <c r="J2788" s="53"/>
      <c r="K2788" s="53"/>
      <c r="L2788" s="53"/>
      <c r="M2788" s="53"/>
      <c r="N2788" s="144"/>
      <c r="O2788" s="141"/>
      <c r="P2788" s="53"/>
      <c r="Q2788" s="53"/>
      <c r="R2788" s="53"/>
      <c r="S2788" s="89"/>
    </row>
    <row r="2789" spans="2:19" ht="15" customHeight="1" x14ac:dyDescent="0.2">
      <c r="B2789" s="143"/>
      <c r="C2789" s="100" t="str">
        <f>IFERROR(IF(VLOOKUP(B2789,'Job Openings'!$B$5:$I$1005,2,FALSE)=0,"",VLOOKUP(B2789,'Job Openings'!$B$5:$I$1005,2,FALSE)),"")</f>
        <v/>
      </c>
      <c r="D2789" s="100" t="str">
        <f>IFERROR(IF(VLOOKUP(B2789,'Job Openings'!$B$5:$I$1005,3,FALSE)=0,"",VLOOKUP(B2789,'Job Openings'!$B$5:$I$1005,3,FALSE)),"")</f>
        <v/>
      </c>
      <c r="E2789" s="100" t="str">
        <f>IFERROR(IF(VLOOKUP(B2789,'Job Openings'!$B$5:$I$1005,5,FALSE)=0,"",VLOOKUP(B2789,'Job Openings'!$B$5:$I$1005,5,FALSE)),"")</f>
        <v/>
      </c>
      <c r="F2789" s="53"/>
      <c r="G2789" s="53"/>
      <c r="H2789" s="54"/>
      <c r="I2789" s="53"/>
      <c r="J2789" s="53"/>
      <c r="K2789" s="53"/>
      <c r="L2789" s="53"/>
      <c r="M2789" s="53"/>
      <c r="N2789" s="144"/>
      <c r="O2789" s="141"/>
      <c r="P2789" s="53"/>
      <c r="Q2789" s="53"/>
      <c r="R2789" s="53"/>
      <c r="S2789" s="89"/>
    </row>
    <row r="2790" spans="2:19" ht="15" customHeight="1" x14ac:dyDescent="0.2">
      <c r="B2790" s="143"/>
      <c r="C2790" s="100" t="str">
        <f>IFERROR(IF(VLOOKUP(B2790,'Job Openings'!$B$5:$I$1005,2,FALSE)=0,"",VLOOKUP(B2790,'Job Openings'!$B$5:$I$1005,2,FALSE)),"")</f>
        <v/>
      </c>
      <c r="D2790" s="100" t="str">
        <f>IFERROR(IF(VLOOKUP(B2790,'Job Openings'!$B$5:$I$1005,3,FALSE)=0,"",VLOOKUP(B2790,'Job Openings'!$B$5:$I$1005,3,FALSE)),"")</f>
        <v/>
      </c>
      <c r="E2790" s="100" t="str">
        <f>IFERROR(IF(VLOOKUP(B2790,'Job Openings'!$B$5:$I$1005,5,FALSE)=0,"",VLOOKUP(B2790,'Job Openings'!$B$5:$I$1005,5,FALSE)),"")</f>
        <v/>
      </c>
      <c r="F2790" s="53"/>
      <c r="G2790" s="53"/>
      <c r="H2790" s="54"/>
      <c r="I2790" s="53"/>
      <c r="J2790" s="53"/>
      <c r="K2790" s="53"/>
      <c r="L2790" s="53"/>
      <c r="M2790" s="53"/>
      <c r="N2790" s="144"/>
      <c r="O2790" s="141"/>
      <c r="P2790" s="53"/>
      <c r="Q2790" s="53"/>
      <c r="R2790" s="53"/>
      <c r="S2790" s="89"/>
    </row>
    <row r="2791" spans="2:19" ht="15" customHeight="1" x14ac:dyDescent="0.2">
      <c r="B2791" s="143"/>
      <c r="C2791" s="100" t="str">
        <f>IFERROR(IF(VLOOKUP(B2791,'Job Openings'!$B$5:$I$1005,2,FALSE)=0,"",VLOOKUP(B2791,'Job Openings'!$B$5:$I$1005,2,FALSE)),"")</f>
        <v/>
      </c>
      <c r="D2791" s="100" t="str">
        <f>IFERROR(IF(VLOOKUP(B2791,'Job Openings'!$B$5:$I$1005,3,FALSE)=0,"",VLOOKUP(B2791,'Job Openings'!$B$5:$I$1005,3,FALSE)),"")</f>
        <v/>
      </c>
      <c r="E2791" s="100" t="str">
        <f>IFERROR(IF(VLOOKUP(B2791,'Job Openings'!$B$5:$I$1005,5,FALSE)=0,"",VLOOKUP(B2791,'Job Openings'!$B$5:$I$1005,5,FALSE)),"")</f>
        <v/>
      </c>
      <c r="F2791" s="53"/>
      <c r="G2791" s="53"/>
      <c r="H2791" s="54"/>
      <c r="I2791" s="53"/>
      <c r="J2791" s="53"/>
      <c r="K2791" s="53"/>
      <c r="L2791" s="53"/>
      <c r="M2791" s="53"/>
      <c r="N2791" s="144"/>
      <c r="O2791" s="141"/>
      <c r="P2791" s="53"/>
      <c r="Q2791" s="53"/>
      <c r="R2791" s="53"/>
      <c r="S2791" s="89"/>
    </row>
    <row r="2792" spans="2:19" ht="15" customHeight="1" x14ac:dyDescent="0.2">
      <c r="B2792" s="143"/>
      <c r="C2792" s="100" t="str">
        <f>IFERROR(IF(VLOOKUP(B2792,'Job Openings'!$B$5:$I$1005,2,FALSE)=0,"",VLOOKUP(B2792,'Job Openings'!$B$5:$I$1005,2,FALSE)),"")</f>
        <v/>
      </c>
      <c r="D2792" s="100" t="str">
        <f>IFERROR(IF(VLOOKUP(B2792,'Job Openings'!$B$5:$I$1005,3,FALSE)=0,"",VLOOKUP(B2792,'Job Openings'!$B$5:$I$1005,3,FALSE)),"")</f>
        <v/>
      </c>
      <c r="E2792" s="100" t="str">
        <f>IFERROR(IF(VLOOKUP(B2792,'Job Openings'!$B$5:$I$1005,5,FALSE)=0,"",VLOOKUP(B2792,'Job Openings'!$B$5:$I$1005,5,FALSE)),"")</f>
        <v/>
      </c>
      <c r="F2792" s="53"/>
      <c r="G2792" s="53"/>
      <c r="H2792" s="54"/>
      <c r="I2792" s="53"/>
      <c r="J2792" s="53"/>
      <c r="K2792" s="53"/>
      <c r="L2792" s="53"/>
      <c r="M2792" s="53"/>
      <c r="N2792" s="144"/>
      <c r="O2792" s="141"/>
      <c r="P2792" s="53"/>
      <c r="Q2792" s="53"/>
      <c r="R2792" s="53"/>
      <c r="S2792" s="89"/>
    </row>
    <row r="2793" spans="2:19" ht="15" customHeight="1" x14ac:dyDescent="0.2">
      <c r="B2793" s="143"/>
      <c r="C2793" s="100" t="str">
        <f>IFERROR(IF(VLOOKUP(B2793,'Job Openings'!$B$5:$I$1005,2,FALSE)=0,"",VLOOKUP(B2793,'Job Openings'!$B$5:$I$1005,2,FALSE)),"")</f>
        <v/>
      </c>
      <c r="D2793" s="100" t="str">
        <f>IFERROR(IF(VLOOKUP(B2793,'Job Openings'!$B$5:$I$1005,3,FALSE)=0,"",VLOOKUP(B2793,'Job Openings'!$B$5:$I$1005,3,FALSE)),"")</f>
        <v/>
      </c>
      <c r="E2793" s="100" t="str">
        <f>IFERROR(IF(VLOOKUP(B2793,'Job Openings'!$B$5:$I$1005,5,FALSE)=0,"",VLOOKUP(B2793,'Job Openings'!$B$5:$I$1005,5,FALSE)),"")</f>
        <v/>
      </c>
      <c r="F2793" s="53"/>
      <c r="G2793" s="53"/>
      <c r="H2793" s="54"/>
      <c r="I2793" s="53"/>
      <c r="J2793" s="53"/>
      <c r="K2793" s="53"/>
      <c r="L2793" s="53"/>
      <c r="M2793" s="53"/>
      <c r="N2793" s="144"/>
      <c r="O2793" s="141"/>
      <c r="P2793" s="53"/>
      <c r="Q2793" s="53"/>
      <c r="R2793" s="53"/>
      <c r="S2793" s="89"/>
    </row>
    <row r="2794" spans="2:19" ht="15" customHeight="1" x14ac:dyDescent="0.2">
      <c r="B2794" s="143"/>
      <c r="C2794" s="100" t="str">
        <f>IFERROR(IF(VLOOKUP(B2794,'Job Openings'!$B$5:$I$1005,2,FALSE)=0,"",VLOOKUP(B2794,'Job Openings'!$B$5:$I$1005,2,FALSE)),"")</f>
        <v/>
      </c>
      <c r="D2794" s="100" t="str">
        <f>IFERROR(IF(VLOOKUP(B2794,'Job Openings'!$B$5:$I$1005,3,FALSE)=0,"",VLOOKUP(B2794,'Job Openings'!$B$5:$I$1005,3,FALSE)),"")</f>
        <v/>
      </c>
      <c r="E2794" s="100" t="str">
        <f>IFERROR(IF(VLOOKUP(B2794,'Job Openings'!$B$5:$I$1005,5,FALSE)=0,"",VLOOKUP(B2794,'Job Openings'!$B$5:$I$1005,5,FALSE)),"")</f>
        <v/>
      </c>
      <c r="F2794" s="53"/>
      <c r="G2794" s="53"/>
      <c r="H2794" s="54"/>
      <c r="I2794" s="53"/>
      <c r="J2794" s="53"/>
      <c r="K2794" s="53"/>
      <c r="L2794" s="53"/>
      <c r="M2794" s="53"/>
      <c r="N2794" s="144"/>
      <c r="O2794" s="141"/>
      <c r="P2794" s="53"/>
      <c r="Q2794" s="53"/>
      <c r="R2794" s="53"/>
      <c r="S2794" s="89"/>
    </row>
    <row r="2795" spans="2:19" ht="15" customHeight="1" x14ac:dyDescent="0.2">
      <c r="B2795" s="143"/>
      <c r="C2795" s="100" t="str">
        <f>IFERROR(IF(VLOOKUP(B2795,'Job Openings'!$B$5:$I$1005,2,FALSE)=0,"",VLOOKUP(B2795,'Job Openings'!$B$5:$I$1005,2,FALSE)),"")</f>
        <v/>
      </c>
      <c r="D2795" s="100" t="str">
        <f>IFERROR(IF(VLOOKUP(B2795,'Job Openings'!$B$5:$I$1005,3,FALSE)=0,"",VLOOKUP(B2795,'Job Openings'!$B$5:$I$1005,3,FALSE)),"")</f>
        <v/>
      </c>
      <c r="E2795" s="100" t="str">
        <f>IFERROR(IF(VLOOKUP(B2795,'Job Openings'!$B$5:$I$1005,5,FALSE)=0,"",VLOOKUP(B2795,'Job Openings'!$B$5:$I$1005,5,FALSE)),"")</f>
        <v/>
      </c>
      <c r="F2795" s="53"/>
      <c r="G2795" s="53"/>
      <c r="H2795" s="54"/>
      <c r="I2795" s="53"/>
      <c r="J2795" s="53"/>
      <c r="K2795" s="53"/>
      <c r="L2795" s="53"/>
      <c r="M2795" s="53"/>
      <c r="N2795" s="144"/>
      <c r="O2795" s="141"/>
      <c r="P2795" s="53"/>
      <c r="Q2795" s="53"/>
      <c r="R2795" s="53"/>
      <c r="S2795" s="89"/>
    </row>
    <row r="2796" spans="2:19" ht="15" customHeight="1" x14ac:dyDescent="0.2">
      <c r="B2796" s="143"/>
      <c r="C2796" s="100" t="str">
        <f>IFERROR(IF(VLOOKUP(B2796,'Job Openings'!$B$5:$I$1005,2,FALSE)=0,"",VLOOKUP(B2796,'Job Openings'!$B$5:$I$1005,2,FALSE)),"")</f>
        <v/>
      </c>
      <c r="D2796" s="100" t="str">
        <f>IFERROR(IF(VLOOKUP(B2796,'Job Openings'!$B$5:$I$1005,3,FALSE)=0,"",VLOOKUP(B2796,'Job Openings'!$B$5:$I$1005,3,FALSE)),"")</f>
        <v/>
      </c>
      <c r="E2796" s="100" t="str">
        <f>IFERROR(IF(VLOOKUP(B2796,'Job Openings'!$B$5:$I$1005,5,FALSE)=0,"",VLOOKUP(B2796,'Job Openings'!$B$5:$I$1005,5,FALSE)),"")</f>
        <v/>
      </c>
      <c r="F2796" s="53"/>
      <c r="G2796" s="53"/>
      <c r="H2796" s="54"/>
      <c r="I2796" s="53"/>
      <c r="J2796" s="53"/>
      <c r="K2796" s="53"/>
      <c r="L2796" s="53"/>
      <c r="M2796" s="53"/>
      <c r="N2796" s="144"/>
      <c r="O2796" s="141"/>
      <c r="P2796" s="53"/>
      <c r="Q2796" s="53"/>
      <c r="R2796" s="53"/>
      <c r="S2796" s="89"/>
    </row>
    <row r="2797" spans="2:19" ht="15" customHeight="1" x14ac:dyDescent="0.2">
      <c r="B2797" s="143"/>
      <c r="C2797" s="100" t="str">
        <f>IFERROR(IF(VLOOKUP(B2797,'Job Openings'!$B$5:$I$1005,2,FALSE)=0,"",VLOOKUP(B2797,'Job Openings'!$B$5:$I$1005,2,FALSE)),"")</f>
        <v/>
      </c>
      <c r="D2797" s="100" t="str">
        <f>IFERROR(IF(VLOOKUP(B2797,'Job Openings'!$B$5:$I$1005,3,FALSE)=0,"",VLOOKUP(B2797,'Job Openings'!$B$5:$I$1005,3,FALSE)),"")</f>
        <v/>
      </c>
      <c r="E2797" s="100" t="str">
        <f>IFERROR(IF(VLOOKUP(B2797,'Job Openings'!$B$5:$I$1005,5,FALSE)=0,"",VLOOKUP(B2797,'Job Openings'!$B$5:$I$1005,5,FALSE)),"")</f>
        <v/>
      </c>
      <c r="F2797" s="53"/>
      <c r="G2797" s="53"/>
      <c r="H2797" s="54"/>
      <c r="I2797" s="53"/>
      <c r="J2797" s="53"/>
      <c r="K2797" s="53"/>
      <c r="L2797" s="53"/>
      <c r="M2797" s="53"/>
      <c r="N2797" s="144"/>
      <c r="O2797" s="141"/>
      <c r="P2797" s="53"/>
      <c r="Q2797" s="53"/>
      <c r="R2797" s="53"/>
      <c r="S2797" s="89"/>
    </row>
    <row r="2798" spans="2:19" ht="15" customHeight="1" x14ac:dyDescent="0.2">
      <c r="B2798" s="143"/>
      <c r="C2798" s="100" t="str">
        <f>IFERROR(IF(VLOOKUP(B2798,'Job Openings'!$B$5:$I$1005,2,FALSE)=0,"",VLOOKUP(B2798,'Job Openings'!$B$5:$I$1005,2,FALSE)),"")</f>
        <v/>
      </c>
      <c r="D2798" s="100" t="str">
        <f>IFERROR(IF(VLOOKUP(B2798,'Job Openings'!$B$5:$I$1005,3,FALSE)=0,"",VLOOKUP(B2798,'Job Openings'!$B$5:$I$1005,3,FALSE)),"")</f>
        <v/>
      </c>
      <c r="E2798" s="100" t="str">
        <f>IFERROR(IF(VLOOKUP(B2798,'Job Openings'!$B$5:$I$1005,5,FALSE)=0,"",VLOOKUP(B2798,'Job Openings'!$B$5:$I$1005,5,FALSE)),"")</f>
        <v/>
      </c>
      <c r="F2798" s="53"/>
      <c r="G2798" s="53"/>
      <c r="H2798" s="54"/>
      <c r="I2798" s="53"/>
      <c r="J2798" s="53"/>
      <c r="K2798" s="53"/>
      <c r="L2798" s="53"/>
      <c r="M2798" s="53"/>
      <c r="N2798" s="144"/>
      <c r="O2798" s="141"/>
      <c r="P2798" s="53"/>
      <c r="Q2798" s="53"/>
      <c r="R2798" s="53"/>
      <c r="S2798" s="89"/>
    </row>
    <row r="2799" spans="2:19" ht="15" customHeight="1" x14ac:dyDescent="0.2">
      <c r="B2799" s="143"/>
      <c r="C2799" s="100" t="str">
        <f>IFERROR(IF(VLOOKUP(B2799,'Job Openings'!$B$5:$I$1005,2,FALSE)=0,"",VLOOKUP(B2799,'Job Openings'!$B$5:$I$1005,2,FALSE)),"")</f>
        <v/>
      </c>
      <c r="D2799" s="100" t="str">
        <f>IFERROR(IF(VLOOKUP(B2799,'Job Openings'!$B$5:$I$1005,3,FALSE)=0,"",VLOOKUP(B2799,'Job Openings'!$B$5:$I$1005,3,FALSE)),"")</f>
        <v/>
      </c>
      <c r="E2799" s="100" t="str">
        <f>IFERROR(IF(VLOOKUP(B2799,'Job Openings'!$B$5:$I$1005,5,FALSE)=0,"",VLOOKUP(B2799,'Job Openings'!$B$5:$I$1005,5,FALSE)),"")</f>
        <v/>
      </c>
      <c r="F2799" s="53"/>
      <c r="G2799" s="53"/>
      <c r="H2799" s="54"/>
      <c r="I2799" s="53"/>
      <c r="J2799" s="53"/>
      <c r="K2799" s="53"/>
      <c r="L2799" s="53"/>
      <c r="M2799" s="53"/>
      <c r="N2799" s="144"/>
      <c r="O2799" s="141"/>
      <c r="P2799" s="53"/>
      <c r="Q2799" s="53"/>
      <c r="R2799" s="53"/>
      <c r="S2799" s="89"/>
    </row>
    <row r="2800" spans="2:19" ht="15" customHeight="1" x14ac:dyDescent="0.2">
      <c r="B2800" s="143"/>
      <c r="C2800" s="100" t="str">
        <f>IFERROR(IF(VLOOKUP(B2800,'Job Openings'!$B$5:$I$1005,2,FALSE)=0,"",VLOOKUP(B2800,'Job Openings'!$B$5:$I$1005,2,FALSE)),"")</f>
        <v/>
      </c>
      <c r="D2800" s="100" t="str">
        <f>IFERROR(IF(VLOOKUP(B2800,'Job Openings'!$B$5:$I$1005,3,FALSE)=0,"",VLOOKUP(B2800,'Job Openings'!$B$5:$I$1005,3,FALSE)),"")</f>
        <v/>
      </c>
      <c r="E2800" s="100" t="str">
        <f>IFERROR(IF(VLOOKUP(B2800,'Job Openings'!$B$5:$I$1005,5,FALSE)=0,"",VLOOKUP(B2800,'Job Openings'!$B$5:$I$1005,5,FALSE)),"")</f>
        <v/>
      </c>
      <c r="F2800" s="53"/>
      <c r="G2800" s="53"/>
      <c r="H2800" s="54"/>
      <c r="I2800" s="53"/>
      <c r="J2800" s="53"/>
      <c r="K2800" s="53"/>
      <c r="L2800" s="53"/>
      <c r="M2800" s="53"/>
      <c r="N2800" s="144"/>
      <c r="O2800" s="141"/>
      <c r="P2800" s="53"/>
      <c r="Q2800" s="53"/>
      <c r="R2800" s="53"/>
      <c r="S2800" s="89"/>
    </row>
    <row r="2801" spans="2:19" ht="15" customHeight="1" x14ac:dyDescent="0.2">
      <c r="B2801" s="143"/>
      <c r="C2801" s="100" t="str">
        <f>IFERROR(IF(VLOOKUP(B2801,'Job Openings'!$B$5:$I$1005,2,FALSE)=0,"",VLOOKUP(B2801,'Job Openings'!$B$5:$I$1005,2,FALSE)),"")</f>
        <v/>
      </c>
      <c r="D2801" s="100" t="str">
        <f>IFERROR(IF(VLOOKUP(B2801,'Job Openings'!$B$5:$I$1005,3,FALSE)=0,"",VLOOKUP(B2801,'Job Openings'!$B$5:$I$1005,3,FALSE)),"")</f>
        <v/>
      </c>
      <c r="E2801" s="100" t="str">
        <f>IFERROR(IF(VLOOKUP(B2801,'Job Openings'!$B$5:$I$1005,5,FALSE)=0,"",VLOOKUP(B2801,'Job Openings'!$B$5:$I$1005,5,FALSE)),"")</f>
        <v/>
      </c>
      <c r="F2801" s="53"/>
      <c r="G2801" s="53"/>
      <c r="H2801" s="54"/>
      <c r="I2801" s="53"/>
      <c r="J2801" s="53"/>
      <c r="K2801" s="53"/>
      <c r="L2801" s="53"/>
      <c r="M2801" s="53"/>
      <c r="N2801" s="144"/>
      <c r="O2801" s="141"/>
      <c r="P2801" s="53"/>
      <c r="Q2801" s="53"/>
      <c r="R2801" s="53"/>
      <c r="S2801" s="89"/>
    </row>
    <row r="2802" spans="2:19" ht="15" customHeight="1" x14ac:dyDescent="0.2">
      <c r="B2802" s="143"/>
      <c r="C2802" s="100" t="str">
        <f>IFERROR(IF(VLOOKUP(B2802,'Job Openings'!$B$5:$I$1005,2,FALSE)=0,"",VLOOKUP(B2802,'Job Openings'!$B$5:$I$1005,2,FALSE)),"")</f>
        <v/>
      </c>
      <c r="D2802" s="100" t="str">
        <f>IFERROR(IF(VLOOKUP(B2802,'Job Openings'!$B$5:$I$1005,3,FALSE)=0,"",VLOOKUP(B2802,'Job Openings'!$B$5:$I$1005,3,FALSE)),"")</f>
        <v/>
      </c>
      <c r="E2802" s="100" t="str">
        <f>IFERROR(IF(VLOOKUP(B2802,'Job Openings'!$B$5:$I$1005,5,FALSE)=0,"",VLOOKUP(B2802,'Job Openings'!$B$5:$I$1005,5,FALSE)),"")</f>
        <v/>
      </c>
      <c r="F2802" s="53"/>
      <c r="G2802" s="53"/>
      <c r="H2802" s="54"/>
      <c r="I2802" s="53"/>
      <c r="J2802" s="53"/>
      <c r="K2802" s="53"/>
      <c r="L2802" s="53"/>
      <c r="M2802" s="53"/>
      <c r="N2802" s="144"/>
      <c r="O2802" s="141"/>
      <c r="P2802" s="53"/>
      <c r="Q2802" s="53"/>
      <c r="R2802" s="53"/>
      <c r="S2802" s="89"/>
    </row>
    <row r="2803" spans="2:19" ht="15" customHeight="1" x14ac:dyDescent="0.2">
      <c r="B2803" s="143"/>
      <c r="C2803" s="100" t="str">
        <f>IFERROR(IF(VLOOKUP(B2803,'Job Openings'!$B$5:$I$1005,2,FALSE)=0,"",VLOOKUP(B2803,'Job Openings'!$B$5:$I$1005,2,FALSE)),"")</f>
        <v/>
      </c>
      <c r="D2803" s="100" t="str">
        <f>IFERROR(IF(VLOOKUP(B2803,'Job Openings'!$B$5:$I$1005,3,FALSE)=0,"",VLOOKUP(B2803,'Job Openings'!$B$5:$I$1005,3,FALSE)),"")</f>
        <v/>
      </c>
      <c r="E2803" s="100" t="str">
        <f>IFERROR(IF(VLOOKUP(B2803,'Job Openings'!$B$5:$I$1005,5,FALSE)=0,"",VLOOKUP(B2803,'Job Openings'!$B$5:$I$1005,5,FALSE)),"")</f>
        <v/>
      </c>
      <c r="F2803" s="53"/>
      <c r="G2803" s="53"/>
      <c r="H2803" s="54"/>
      <c r="I2803" s="53"/>
      <c r="J2803" s="53"/>
      <c r="K2803" s="53"/>
      <c r="L2803" s="53"/>
      <c r="M2803" s="53"/>
      <c r="N2803" s="144"/>
      <c r="O2803" s="141"/>
      <c r="P2803" s="53"/>
      <c r="Q2803" s="53"/>
      <c r="R2803" s="53"/>
      <c r="S2803" s="89"/>
    </row>
    <row r="2804" spans="2:19" ht="15" customHeight="1" x14ac:dyDescent="0.2">
      <c r="B2804" s="143"/>
      <c r="C2804" s="100" t="str">
        <f>IFERROR(IF(VLOOKUP(B2804,'Job Openings'!$B$5:$I$1005,2,FALSE)=0,"",VLOOKUP(B2804,'Job Openings'!$B$5:$I$1005,2,FALSE)),"")</f>
        <v/>
      </c>
      <c r="D2804" s="100" t="str">
        <f>IFERROR(IF(VLOOKUP(B2804,'Job Openings'!$B$5:$I$1005,3,FALSE)=0,"",VLOOKUP(B2804,'Job Openings'!$B$5:$I$1005,3,FALSE)),"")</f>
        <v/>
      </c>
      <c r="E2804" s="100" t="str">
        <f>IFERROR(IF(VLOOKUP(B2804,'Job Openings'!$B$5:$I$1005,5,FALSE)=0,"",VLOOKUP(B2804,'Job Openings'!$B$5:$I$1005,5,FALSE)),"")</f>
        <v/>
      </c>
      <c r="F2804" s="53"/>
      <c r="G2804" s="53"/>
      <c r="H2804" s="54"/>
      <c r="I2804" s="53"/>
      <c r="J2804" s="53"/>
      <c r="K2804" s="53"/>
      <c r="L2804" s="53"/>
      <c r="M2804" s="53"/>
      <c r="N2804" s="144"/>
      <c r="O2804" s="141"/>
      <c r="P2804" s="53"/>
      <c r="Q2804" s="53"/>
      <c r="R2804" s="53"/>
      <c r="S2804" s="89"/>
    </row>
    <row r="2805" spans="2:19" ht="15" customHeight="1" x14ac:dyDescent="0.2">
      <c r="B2805" s="143"/>
      <c r="C2805" s="100" t="str">
        <f>IFERROR(IF(VLOOKUP(B2805,'Job Openings'!$B$5:$I$1005,2,FALSE)=0,"",VLOOKUP(B2805,'Job Openings'!$B$5:$I$1005,2,FALSE)),"")</f>
        <v/>
      </c>
      <c r="D2805" s="100" t="str">
        <f>IFERROR(IF(VLOOKUP(B2805,'Job Openings'!$B$5:$I$1005,3,FALSE)=0,"",VLOOKUP(B2805,'Job Openings'!$B$5:$I$1005,3,FALSE)),"")</f>
        <v/>
      </c>
      <c r="E2805" s="100" t="str">
        <f>IFERROR(IF(VLOOKUP(B2805,'Job Openings'!$B$5:$I$1005,5,FALSE)=0,"",VLOOKUP(B2805,'Job Openings'!$B$5:$I$1005,5,FALSE)),"")</f>
        <v/>
      </c>
      <c r="F2805" s="53"/>
      <c r="G2805" s="53"/>
      <c r="H2805" s="54"/>
      <c r="I2805" s="53"/>
      <c r="J2805" s="53"/>
      <c r="K2805" s="53"/>
      <c r="L2805" s="53"/>
      <c r="M2805" s="53"/>
      <c r="N2805" s="144"/>
      <c r="O2805" s="141"/>
      <c r="P2805" s="53"/>
      <c r="Q2805" s="53"/>
      <c r="R2805" s="53"/>
      <c r="S2805" s="89"/>
    </row>
    <row r="2806" spans="2:19" ht="15" customHeight="1" x14ac:dyDescent="0.2">
      <c r="B2806" s="143"/>
      <c r="C2806" s="100" t="str">
        <f>IFERROR(IF(VLOOKUP(B2806,'Job Openings'!$B$5:$I$1005,2,FALSE)=0,"",VLOOKUP(B2806,'Job Openings'!$B$5:$I$1005,2,FALSE)),"")</f>
        <v/>
      </c>
      <c r="D2806" s="100" t="str">
        <f>IFERROR(IF(VLOOKUP(B2806,'Job Openings'!$B$5:$I$1005,3,FALSE)=0,"",VLOOKUP(B2806,'Job Openings'!$B$5:$I$1005,3,FALSE)),"")</f>
        <v/>
      </c>
      <c r="E2806" s="100" t="str">
        <f>IFERROR(IF(VLOOKUP(B2806,'Job Openings'!$B$5:$I$1005,5,FALSE)=0,"",VLOOKUP(B2806,'Job Openings'!$B$5:$I$1005,5,FALSE)),"")</f>
        <v/>
      </c>
      <c r="F2806" s="53"/>
      <c r="G2806" s="53"/>
      <c r="H2806" s="54"/>
      <c r="I2806" s="53"/>
      <c r="J2806" s="53"/>
      <c r="K2806" s="53"/>
      <c r="L2806" s="53"/>
      <c r="M2806" s="53"/>
      <c r="N2806" s="144"/>
      <c r="O2806" s="141"/>
      <c r="P2806" s="53"/>
      <c r="Q2806" s="53"/>
      <c r="R2806" s="53"/>
      <c r="S2806" s="89"/>
    </row>
    <row r="2807" spans="2:19" ht="15" customHeight="1" x14ac:dyDescent="0.2">
      <c r="B2807" s="143"/>
      <c r="C2807" s="100" t="str">
        <f>IFERROR(IF(VLOOKUP(B2807,'Job Openings'!$B$5:$I$1005,2,FALSE)=0,"",VLOOKUP(B2807,'Job Openings'!$B$5:$I$1005,2,FALSE)),"")</f>
        <v/>
      </c>
      <c r="D2807" s="100" t="str">
        <f>IFERROR(IF(VLOOKUP(B2807,'Job Openings'!$B$5:$I$1005,3,FALSE)=0,"",VLOOKUP(B2807,'Job Openings'!$B$5:$I$1005,3,FALSE)),"")</f>
        <v/>
      </c>
      <c r="E2807" s="100" t="str">
        <f>IFERROR(IF(VLOOKUP(B2807,'Job Openings'!$B$5:$I$1005,5,FALSE)=0,"",VLOOKUP(B2807,'Job Openings'!$B$5:$I$1005,5,FALSE)),"")</f>
        <v/>
      </c>
      <c r="F2807" s="53"/>
      <c r="G2807" s="53"/>
      <c r="H2807" s="54"/>
      <c r="I2807" s="53"/>
      <c r="J2807" s="53"/>
      <c r="K2807" s="53"/>
      <c r="L2807" s="53"/>
      <c r="M2807" s="53"/>
      <c r="N2807" s="144"/>
      <c r="O2807" s="141"/>
      <c r="P2807" s="53"/>
      <c r="Q2807" s="53"/>
      <c r="R2807" s="53"/>
      <c r="S2807" s="89"/>
    </row>
    <row r="2808" spans="2:19" ht="15" customHeight="1" x14ac:dyDescent="0.2">
      <c r="B2808" s="143"/>
      <c r="C2808" s="100" t="str">
        <f>IFERROR(IF(VLOOKUP(B2808,'Job Openings'!$B$5:$I$1005,2,FALSE)=0,"",VLOOKUP(B2808,'Job Openings'!$B$5:$I$1005,2,FALSE)),"")</f>
        <v/>
      </c>
      <c r="D2808" s="100" t="str">
        <f>IFERROR(IF(VLOOKUP(B2808,'Job Openings'!$B$5:$I$1005,3,FALSE)=0,"",VLOOKUP(B2808,'Job Openings'!$B$5:$I$1005,3,FALSE)),"")</f>
        <v/>
      </c>
      <c r="E2808" s="100" t="str">
        <f>IFERROR(IF(VLOOKUP(B2808,'Job Openings'!$B$5:$I$1005,5,FALSE)=0,"",VLOOKUP(B2808,'Job Openings'!$B$5:$I$1005,5,FALSE)),"")</f>
        <v/>
      </c>
      <c r="F2808" s="53"/>
      <c r="G2808" s="53"/>
      <c r="H2808" s="54"/>
      <c r="I2808" s="53"/>
      <c r="J2808" s="53"/>
      <c r="K2808" s="53"/>
      <c r="L2808" s="53"/>
      <c r="M2808" s="53"/>
      <c r="N2808" s="144"/>
      <c r="O2808" s="141"/>
      <c r="P2808" s="53"/>
      <c r="Q2808" s="53"/>
      <c r="R2808" s="53"/>
      <c r="S2808" s="89"/>
    </row>
    <row r="2809" spans="2:19" ht="15" customHeight="1" x14ac:dyDescent="0.2">
      <c r="B2809" s="143"/>
      <c r="C2809" s="100" t="str">
        <f>IFERROR(IF(VLOOKUP(B2809,'Job Openings'!$B$5:$I$1005,2,FALSE)=0,"",VLOOKUP(B2809,'Job Openings'!$B$5:$I$1005,2,FALSE)),"")</f>
        <v/>
      </c>
      <c r="D2809" s="100" t="str">
        <f>IFERROR(IF(VLOOKUP(B2809,'Job Openings'!$B$5:$I$1005,3,FALSE)=0,"",VLOOKUP(B2809,'Job Openings'!$B$5:$I$1005,3,FALSE)),"")</f>
        <v/>
      </c>
      <c r="E2809" s="100" t="str">
        <f>IFERROR(IF(VLOOKUP(B2809,'Job Openings'!$B$5:$I$1005,5,FALSE)=0,"",VLOOKUP(B2809,'Job Openings'!$B$5:$I$1005,5,FALSE)),"")</f>
        <v/>
      </c>
      <c r="F2809" s="53"/>
      <c r="G2809" s="53"/>
      <c r="H2809" s="54"/>
      <c r="I2809" s="53"/>
      <c r="J2809" s="53"/>
      <c r="K2809" s="53"/>
      <c r="L2809" s="53"/>
      <c r="M2809" s="53"/>
      <c r="N2809" s="144"/>
      <c r="O2809" s="141"/>
      <c r="P2809" s="53"/>
      <c r="Q2809" s="53"/>
      <c r="R2809" s="53"/>
      <c r="S2809" s="89"/>
    </row>
    <row r="2810" spans="2:19" ht="15" customHeight="1" x14ac:dyDescent="0.2">
      <c r="B2810" s="143"/>
      <c r="C2810" s="100" t="str">
        <f>IFERROR(IF(VLOOKUP(B2810,'Job Openings'!$B$5:$I$1005,2,FALSE)=0,"",VLOOKUP(B2810,'Job Openings'!$B$5:$I$1005,2,FALSE)),"")</f>
        <v/>
      </c>
      <c r="D2810" s="100" t="str">
        <f>IFERROR(IF(VLOOKUP(B2810,'Job Openings'!$B$5:$I$1005,3,FALSE)=0,"",VLOOKUP(B2810,'Job Openings'!$B$5:$I$1005,3,FALSE)),"")</f>
        <v/>
      </c>
      <c r="E2810" s="100" t="str">
        <f>IFERROR(IF(VLOOKUP(B2810,'Job Openings'!$B$5:$I$1005,5,FALSE)=0,"",VLOOKUP(B2810,'Job Openings'!$B$5:$I$1005,5,FALSE)),"")</f>
        <v/>
      </c>
      <c r="F2810" s="53"/>
      <c r="G2810" s="53"/>
      <c r="H2810" s="54"/>
      <c r="I2810" s="53"/>
      <c r="J2810" s="53"/>
      <c r="K2810" s="53"/>
      <c r="L2810" s="53"/>
      <c r="M2810" s="53"/>
      <c r="N2810" s="144"/>
      <c r="O2810" s="141"/>
      <c r="P2810" s="53"/>
      <c r="Q2810" s="53"/>
      <c r="R2810" s="53"/>
      <c r="S2810" s="89"/>
    </row>
    <row r="2811" spans="2:19" ht="15" customHeight="1" x14ac:dyDescent="0.2">
      <c r="B2811" s="143"/>
      <c r="C2811" s="100" t="str">
        <f>IFERROR(IF(VLOOKUP(B2811,'Job Openings'!$B$5:$I$1005,2,FALSE)=0,"",VLOOKUP(B2811,'Job Openings'!$B$5:$I$1005,2,FALSE)),"")</f>
        <v/>
      </c>
      <c r="D2811" s="100" t="str">
        <f>IFERROR(IF(VLOOKUP(B2811,'Job Openings'!$B$5:$I$1005,3,FALSE)=0,"",VLOOKUP(B2811,'Job Openings'!$B$5:$I$1005,3,FALSE)),"")</f>
        <v/>
      </c>
      <c r="E2811" s="100" t="str">
        <f>IFERROR(IF(VLOOKUP(B2811,'Job Openings'!$B$5:$I$1005,5,FALSE)=0,"",VLOOKUP(B2811,'Job Openings'!$B$5:$I$1005,5,FALSE)),"")</f>
        <v/>
      </c>
      <c r="F2811" s="53"/>
      <c r="G2811" s="53"/>
      <c r="H2811" s="54"/>
      <c r="I2811" s="53"/>
      <c r="J2811" s="53"/>
      <c r="K2811" s="53"/>
      <c r="L2811" s="53"/>
      <c r="M2811" s="53"/>
      <c r="N2811" s="144"/>
      <c r="O2811" s="141"/>
      <c r="P2811" s="53"/>
      <c r="Q2811" s="53"/>
      <c r="R2811" s="53"/>
      <c r="S2811" s="89"/>
    </row>
    <row r="2812" spans="2:19" ht="15" customHeight="1" x14ac:dyDescent="0.2">
      <c r="B2812" s="143"/>
      <c r="C2812" s="100" t="str">
        <f>IFERROR(IF(VLOOKUP(B2812,'Job Openings'!$B$5:$I$1005,2,FALSE)=0,"",VLOOKUP(B2812,'Job Openings'!$B$5:$I$1005,2,FALSE)),"")</f>
        <v/>
      </c>
      <c r="D2812" s="100" t="str">
        <f>IFERROR(IF(VLOOKUP(B2812,'Job Openings'!$B$5:$I$1005,3,FALSE)=0,"",VLOOKUP(B2812,'Job Openings'!$B$5:$I$1005,3,FALSE)),"")</f>
        <v/>
      </c>
      <c r="E2812" s="100" t="str">
        <f>IFERROR(IF(VLOOKUP(B2812,'Job Openings'!$B$5:$I$1005,5,FALSE)=0,"",VLOOKUP(B2812,'Job Openings'!$B$5:$I$1005,5,FALSE)),"")</f>
        <v/>
      </c>
      <c r="F2812" s="53"/>
      <c r="G2812" s="53"/>
      <c r="H2812" s="54"/>
      <c r="I2812" s="53"/>
      <c r="J2812" s="53"/>
      <c r="K2812" s="53"/>
      <c r="L2812" s="53"/>
      <c r="M2812" s="53"/>
      <c r="N2812" s="144"/>
      <c r="O2812" s="141"/>
      <c r="P2812" s="53"/>
      <c r="Q2812" s="53"/>
      <c r="R2812" s="53"/>
      <c r="S2812" s="89"/>
    </row>
    <row r="2813" spans="2:19" ht="15" customHeight="1" x14ac:dyDescent="0.2">
      <c r="B2813" s="143"/>
      <c r="C2813" s="100" t="str">
        <f>IFERROR(IF(VLOOKUP(B2813,'Job Openings'!$B$5:$I$1005,2,FALSE)=0,"",VLOOKUP(B2813,'Job Openings'!$B$5:$I$1005,2,FALSE)),"")</f>
        <v/>
      </c>
      <c r="D2813" s="100" t="str">
        <f>IFERROR(IF(VLOOKUP(B2813,'Job Openings'!$B$5:$I$1005,3,FALSE)=0,"",VLOOKUP(B2813,'Job Openings'!$B$5:$I$1005,3,FALSE)),"")</f>
        <v/>
      </c>
      <c r="E2813" s="100" t="str">
        <f>IFERROR(IF(VLOOKUP(B2813,'Job Openings'!$B$5:$I$1005,5,FALSE)=0,"",VLOOKUP(B2813,'Job Openings'!$B$5:$I$1005,5,FALSE)),"")</f>
        <v/>
      </c>
      <c r="F2813" s="53"/>
      <c r="G2813" s="53"/>
      <c r="H2813" s="54"/>
      <c r="I2813" s="53"/>
      <c r="J2813" s="53"/>
      <c r="K2813" s="53"/>
      <c r="L2813" s="53"/>
      <c r="M2813" s="53"/>
      <c r="N2813" s="144"/>
      <c r="O2813" s="141"/>
      <c r="P2813" s="53"/>
      <c r="Q2813" s="53"/>
      <c r="R2813" s="53"/>
      <c r="S2813" s="89"/>
    </row>
    <row r="2814" spans="2:19" ht="15" customHeight="1" x14ac:dyDescent="0.2">
      <c r="B2814" s="143"/>
      <c r="C2814" s="100" t="str">
        <f>IFERROR(IF(VLOOKUP(B2814,'Job Openings'!$B$5:$I$1005,2,FALSE)=0,"",VLOOKUP(B2814,'Job Openings'!$B$5:$I$1005,2,FALSE)),"")</f>
        <v/>
      </c>
      <c r="D2814" s="100" t="str">
        <f>IFERROR(IF(VLOOKUP(B2814,'Job Openings'!$B$5:$I$1005,3,FALSE)=0,"",VLOOKUP(B2814,'Job Openings'!$B$5:$I$1005,3,FALSE)),"")</f>
        <v/>
      </c>
      <c r="E2814" s="100" t="str">
        <f>IFERROR(IF(VLOOKUP(B2814,'Job Openings'!$B$5:$I$1005,5,FALSE)=0,"",VLOOKUP(B2814,'Job Openings'!$B$5:$I$1005,5,FALSE)),"")</f>
        <v/>
      </c>
      <c r="F2814" s="53"/>
      <c r="G2814" s="53"/>
      <c r="H2814" s="54"/>
      <c r="I2814" s="53"/>
      <c r="J2814" s="53"/>
      <c r="K2814" s="53"/>
      <c r="L2814" s="53"/>
      <c r="M2814" s="53"/>
      <c r="N2814" s="144"/>
      <c r="O2814" s="141"/>
      <c r="P2814" s="53"/>
      <c r="Q2814" s="53"/>
      <c r="R2814" s="53"/>
      <c r="S2814" s="89"/>
    </row>
    <row r="2815" spans="2:19" ht="15" customHeight="1" x14ac:dyDescent="0.2">
      <c r="B2815" s="143"/>
      <c r="C2815" s="100" t="str">
        <f>IFERROR(IF(VLOOKUP(B2815,'Job Openings'!$B$5:$I$1005,2,FALSE)=0,"",VLOOKUP(B2815,'Job Openings'!$B$5:$I$1005,2,FALSE)),"")</f>
        <v/>
      </c>
      <c r="D2815" s="100" t="str">
        <f>IFERROR(IF(VLOOKUP(B2815,'Job Openings'!$B$5:$I$1005,3,FALSE)=0,"",VLOOKUP(B2815,'Job Openings'!$B$5:$I$1005,3,FALSE)),"")</f>
        <v/>
      </c>
      <c r="E2815" s="100" t="str">
        <f>IFERROR(IF(VLOOKUP(B2815,'Job Openings'!$B$5:$I$1005,5,FALSE)=0,"",VLOOKUP(B2815,'Job Openings'!$B$5:$I$1005,5,FALSE)),"")</f>
        <v/>
      </c>
      <c r="F2815" s="53"/>
      <c r="G2815" s="53"/>
      <c r="H2815" s="54"/>
      <c r="I2815" s="53"/>
      <c r="J2815" s="53"/>
      <c r="K2815" s="53"/>
      <c r="L2815" s="53"/>
      <c r="M2815" s="53"/>
      <c r="N2815" s="144"/>
      <c r="O2815" s="141"/>
      <c r="P2815" s="53"/>
      <c r="Q2815" s="53"/>
      <c r="R2815" s="53"/>
      <c r="S2815" s="89"/>
    </row>
    <row r="2816" spans="2:19" ht="15" customHeight="1" x14ac:dyDescent="0.2">
      <c r="B2816" s="143"/>
      <c r="C2816" s="100" t="str">
        <f>IFERROR(IF(VLOOKUP(B2816,'Job Openings'!$B$5:$I$1005,2,FALSE)=0,"",VLOOKUP(B2816,'Job Openings'!$B$5:$I$1005,2,FALSE)),"")</f>
        <v/>
      </c>
      <c r="D2816" s="100" t="str">
        <f>IFERROR(IF(VLOOKUP(B2816,'Job Openings'!$B$5:$I$1005,3,FALSE)=0,"",VLOOKUP(B2816,'Job Openings'!$B$5:$I$1005,3,FALSE)),"")</f>
        <v/>
      </c>
      <c r="E2816" s="100" t="str">
        <f>IFERROR(IF(VLOOKUP(B2816,'Job Openings'!$B$5:$I$1005,5,FALSE)=0,"",VLOOKUP(B2816,'Job Openings'!$B$5:$I$1005,5,FALSE)),"")</f>
        <v/>
      </c>
      <c r="F2816" s="53"/>
      <c r="G2816" s="53"/>
      <c r="H2816" s="54"/>
      <c r="I2816" s="53"/>
      <c r="J2816" s="53"/>
      <c r="K2816" s="53"/>
      <c r="L2816" s="53"/>
      <c r="M2816" s="53"/>
      <c r="N2816" s="144"/>
      <c r="O2816" s="141"/>
      <c r="P2816" s="53"/>
      <c r="Q2816" s="53"/>
      <c r="R2816" s="53"/>
      <c r="S2816" s="89"/>
    </row>
    <row r="2817" spans="2:19" ht="15" customHeight="1" x14ac:dyDescent="0.2">
      <c r="B2817" s="143"/>
      <c r="C2817" s="100" t="str">
        <f>IFERROR(IF(VLOOKUP(B2817,'Job Openings'!$B$5:$I$1005,2,FALSE)=0,"",VLOOKUP(B2817,'Job Openings'!$B$5:$I$1005,2,FALSE)),"")</f>
        <v/>
      </c>
      <c r="D2817" s="100" t="str">
        <f>IFERROR(IF(VLOOKUP(B2817,'Job Openings'!$B$5:$I$1005,3,FALSE)=0,"",VLOOKUP(B2817,'Job Openings'!$B$5:$I$1005,3,FALSE)),"")</f>
        <v/>
      </c>
      <c r="E2817" s="100" t="str">
        <f>IFERROR(IF(VLOOKUP(B2817,'Job Openings'!$B$5:$I$1005,5,FALSE)=0,"",VLOOKUP(B2817,'Job Openings'!$B$5:$I$1005,5,FALSE)),"")</f>
        <v/>
      </c>
      <c r="F2817" s="53"/>
      <c r="G2817" s="53"/>
      <c r="H2817" s="54"/>
      <c r="I2817" s="53"/>
      <c r="J2817" s="53"/>
      <c r="K2817" s="53"/>
      <c r="L2817" s="53"/>
      <c r="M2817" s="53"/>
      <c r="N2817" s="144"/>
      <c r="O2817" s="141"/>
      <c r="P2817" s="53"/>
      <c r="Q2817" s="53"/>
      <c r="R2817" s="53"/>
      <c r="S2817" s="89"/>
    </row>
    <row r="2818" spans="2:19" ht="15" customHeight="1" x14ac:dyDescent="0.2">
      <c r="B2818" s="143"/>
      <c r="C2818" s="100" t="str">
        <f>IFERROR(IF(VLOOKUP(B2818,'Job Openings'!$B$5:$I$1005,2,FALSE)=0,"",VLOOKUP(B2818,'Job Openings'!$B$5:$I$1005,2,FALSE)),"")</f>
        <v/>
      </c>
      <c r="D2818" s="100" t="str">
        <f>IFERROR(IF(VLOOKUP(B2818,'Job Openings'!$B$5:$I$1005,3,FALSE)=0,"",VLOOKUP(B2818,'Job Openings'!$B$5:$I$1005,3,FALSE)),"")</f>
        <v/>
      </c>
      <c r="E2818" s="100" t="str">
        <f>IFERROR(IF(VLOOKUP(B2818,'Job Openings'!$B$5:$I$1005,5,FALSE)=0,"",VLOOKUP(B2818,'Job Openings'!$B$5:$I$1005,5,FALSE)),"")</f>
        <v/>
      </c>
      <c r="F2818" s="53"/>
      <c r="G2818" s="53"/>
      <c r="H2818" s="54"/>
      <c r="I2818" s="53"/>
      <c r="J2818" s="53"/>
      <c r="K2818" s="53"/>
      <c r="L2818" s="53"/>
      <c r="M2818" s="53"/>
      <c r="N2818" s="144"/>
      <c r="O2818" s="141"/>
      <c r="P2818" s="53"/>
      <c r="Q2818" s="53"/>
      <c r="R2818" s="53"/>
      <c r="S2818" s="89"/>
    </row>
    <row r="2819" spans="2:19" ht="15" customHeight="1" x14ac:dyDescent="0.2">
      <c r="B2819" s="143"/>
      <c r="C2819" s="100" t="str">
        <f>IFERROR(IF(VLOOKUP(B2819,'Job Openings'!$B$5:$I$1005,2,FALSE)=0,"",VLOOKUP(B2819,'Job Openings'!$B$5:$I$1005,2,FALSE)),"")</f>
        <v/>
      </c>
      <c r="D2819" s="100" t="str">
        <f>IFERROR(IF(VLOOKUP(B2819,'Job Openings'!$B$5:$I$1005,3,FALSE)=0,"",VLOOKUP(B2819,'Job Openings'!$B$5:$I$1005,3,FALSE)),"")</f>
        <v/>
      </c>
      <c r="E2819" s="100" t="str">
        <f>IFERROR(IF(VLOOKUP(B2819,'Job Openings'!$B$5:$I$1005,5,FALSE)=0,"",VLOOKUP(B2819,'Job Openings'!$B$5:$I$1005,5,FALSE)),"")</f>
        <v/>
      </c>
      <c r="F2819" s="53"/>
      <c r="G2819" s="53"/>
      <c r="H2819" s="54"/>
      <c r="I2819" s="53"/>
      <c r="J2819" s="53"/>
      <c r="K2819" s="53"/>
      <c r="L2819" s="53"/>
      <c r="M2819" s="53"/>
      <c r="N2819" s="144"/>
      <c r="O2819" s="141"/>
      <c r="P2819" s="53"/>
      <c r="Q2819" s="53"/>
      <c r="R2819" s="53"/>
      <c r="S2819" s="89"/>
    </row>
    <row r="2820" spans="2:19" ht="15" customHeight="1" x14ac:dyDescent="0.2">
      <c r="B2820" s="143"/>
      <c r="C2820" s="100" t="str">
        <f>IFERROR(IF(VLOOKUP(B2820,'Job Openings'!$B$5:$I$1005,2,FALSE)=0,"",VLOOKUP(B2820,'Job Openings'!$B$5:$I$1005,2,FALSE)),"")</f>
        <v/>
      </c>
      <c r="D2820" s="100" t="str">
        <f>IFERROR(IF(VLOOKUP(B2820,'Job Openings'!$B$5:$I$1005,3,FALSE)=0,"",VLOOKUP(B2820,'Job Openings'!$B$5:$I$1005,3,FALSE)),"")</f>
        <v/>
      </c>
      <c r="E2820" s="100" t="str">
        <f>IFERROR(IF(VLOOKUP(B2820,'Job Openings'!$B$5:$I$1005,5,FALSE)=0,"",VLOOKUP(B2820,'Job Openings'!$B$5:$I$1005,5,FALSE)),"")</f>
        <v/>
      </c>
      <c r="F2820" s="53"/>
      <c r="G2820" s="53"/>
      <c r="H2820" s="54"/>
      <c r="I2820" s="53"/>
      <c r="J2820" s="53"/>
      <c r="K2820" s="53"/>
      <c r="L2820" s="53"/>
      <c r="M2820" s="53"/>
      <c r="N2820" s="144"/>
      <c r="O2820" s="141"/>
      <c r="P2820" s="53"/>
      <c r="Q2820" s="53"/>
      <c r="R2820" s="53"/>
      <c r="S2820" s="89"/>
    </row>
    <row r="2821" spans="2:19" ht="15" customHeight="1" x14ac:dyDescent="0.2">
      <c r="B2821" s="143"/>
      <c r="C2821" s="100" t="str">
        <f>IFERROR(IF(VLOOKUP(B2821,'Job Openings'!$B$5:$I$1005,2,FALSE)=0,"",VLOOKUP(B2821,'Job Openings'!$B$5:$I$1005,2,FALSE)),"")</f>
        <v/>
      </c>
      <c r="D2821" s="100" t="str">
        <f>IFERROR(IF(VLOOKUP(B2821,'Job Openings'!$B$5:$I$1005,3,FALSE)=0,"",VLOOKUP(B2821,'Job Openings'!$B$5:$I$1005,3,FALSE)),"")</f>
        <v/>
      </c>
      <c r="E2821" s="100" t="str">
        <f>IFERROR(IF(VLOOKUP(B2821,'Job Openings'!$B$5:$I$1005,5,FALSE)=0,"",VLOOKUP(B2821,'Job Openings'!$B$5:$I$1005,5,FALSE)),"")</f>
        <v/>
      </c>
      <c r="F2821" s="53"/>
      <c r="G2821" s="53"/>
      <c r="H2821" s="54"/>
      <c r="I2821" s="53"/>
      <c r="J2821" s="53"/>
      <c r="K2821" s="53"/>
      <c r="L2821" s="53"/>
      <c r="M2821" s="53"/>
      <c r="N2821" s="144"/>
      <c r="O2821" s="141"/>
      <c r="P2821" s="53"/>
      <c r="Q2821" s="53"/>
      <c r="R2821" s="53"/>
      <c r="S2821" s="89"/>
    </row>
    <row r="2822" spans="2:19" ht="15" customHeight="1" x14ac:dyDescent="0.2">
      <c r="B2822" s="143"/>
      <c r="C2822" s="100" t="str">
        <f>IFERROR(IF(VLOOKUP(B2822,'Job Openings'!$B$5:$I$1005,2,FALSE)=0,"",VLOOKUP(B2822,'Job Openings'!$B$5:$I$1005,2,FALSE)),"")</f>
        <v/>
      </c>
      <c r="D2822" s="100" t="str">
        <f>IFERROR(IF(VLOOKUP(B2822,'Job Openings'!$B$5:$I$1005,3,FALSE)=0,"",VLOOKUP(B2822,'Job Openings'!$B$5:$I$1005,3,FALSE)),"")</f>
        <v/>
      </c>
      <c r="E2822" s="100" t="str">
        <f>IFERROR(IF(VLOOKUP(B2822,'Job Openings'!$B$5:$I$1005,5,FALSE)=0,"",VLOOKUP(B2822,'Job Openings'!$B$5:$I$1005,5,FALSE)),"")</f>
        <v/>
      </c>
      <c r="F2822" s="53"/>
      <c r="G2822" s="53"/>
      <c r="H2822" s="54"/>
      <c r="I2822" s="53"/>
      <c r="J2822" s="53"/>
      <c r="K2822" s="53"/>
      <c r="L2822" s="53"/>
      <c r="M2822" s="53"/>
      <c r="N2822" s="144"/>
      <c r="O2822" s="141"/>
      <c r="P2822" s="53"/>
      <c r="Q2822" s="53"/>
      <c r="R2822" s="53"/>
      <c r="S2822" s="89"/>
    </row>
    <row r="2823" spans="2:19" ht="15" customHeight="1" x14ac:dyDescent="0.2">
      <c r="B2823" s="143"/>
      <c r="C2823" s="100" t="str">
        <f>IFERROR(IF(VLOOKUP(B2823,'Job Openings'!$B$5:$I$1005,2,FALSE)=0,"",VLOOKUP(B2823,'Job Openings'!$B$5:$I$1005,2,FALSE)),"")</f>
        <v/>
      </c>
      <c r="D2823" s="100" t="str">
        <f>IFERROR(IF(VLOOKUP(B2823,'Job Openings'!$B$5:$I$1005,3,FALSE)=0,"",VLOOKUP(B2823,'Job Openings'!$B$5:$I$1005,3,FALSE)),"")</f>
        <v/>
      </c>
      <c r="E2823" s="100" t="str">
        <f>IFERROR(IF(VLOOKUP(B2823,'Job Openings'!$B$5:$I$1005,5,FALSE)=0,"",VLOOKUP(B2823,'Job Openings'!$B$5:$I$1005,5,FALSE)),"")</f>
        <v/>
      </c>
      <c r="F2823" s="53"/>
      <c r="G2823" s="53"/>
      <c r="H2823" s="54"/>
      <c r="I2823" s="53"/>
      <c r="J2823" s="53"/>
      <c r="K2823" s="53"/>
      <c r="L2823" s="53"/>
      <c r="M2823" s="53"/>
      <c r="N2823" s="144"/>
      <c r="O2823" s="141"/>
      <c r="P2823" s="53"/>
      <c r="Q2823" s="53"/>
      <c r="R2823" s="53"/>
      <c r="S2823" s="89"/>
    </row>
    <row r="2824" spans="2:19" ht="15" customHeight="1" x14ac:dyDescent="0.2">
      <c r="B2824" s="143"/>
      <c r="C2824" s="100" t="str">
        <f>IFERROR(IF(VLOOKUP(B2824,'Job Openings'!$B$5:$I$1005,2,FALSE)=0,"",VLOOKUP(B2824,'Job Openings'!$B$5:$I$1005,2,FALSE)),"")</f>
        <v/>
      </c>
      <c r="D2824" s="100" t="str">
        <f>IFERROR(IF(VLOOKUP(B2824,'Job Openings'!$B$5:$I$1005,3,FALSE)=0,"",VLOOKUP(B2824,'Job Openings'!$B$5:$I$1005,3,FALSE)),"")</f>
        <v/>
      </c>
      <c r="E2824" s="100" t="str">
        <f>IFERROR(IF(VLOOKUP(B2824,'Job Openings'!$B$5:$I$1005,5,FALSE)=0,"",VLOOKUP(B2824,'Job Openings'!$B$5:$I$1005,5,FALSE)),"")</f>
        <v/>
      </c>
      <c r="F2824" s="53"/>
      <c r="G2824" s="53"/>
      <c r="H2824" s="54"/>
      <c r="I2824" s="53"/>
      <c r="J2824" s="53"/>
      <c r="K2824" s="53"/>
      <c r="L2824" s="53"/>
      <c r="M2824" s="53"/>
      <c r="N2824" s="144"/>
      <c r="O2824" s="141"/>
      <c r="P2824" s="53"/>
      <c r="Q2824" s="53"/>
      <c r="R2824" s="53"/>
      <c r="S2824" s="89"/>
    </row>
    <row r="2825" spans="2:19" ht="15" customHeight="1" x14ac:dyDescent="0.2">
      <c r="B2825" s="143"/>
      <c r="C2825" s="100" t="str">
        <f>IFERROR(IF(VLOOKUP(B2825,'Job Openings'!$B$5:$I$1005,2,FALSE)=0,"",VLOOKUP(B2825,'Job Openings'!$B$5:$I$1005,2,FALSE)),"")</f>
        <v/>
      </c>
      <c r="D2825" s="100" t="str">
        <f>IFERROR(IF(VLOOKUP(B2825,'Job Openings'!$B$5:$I$1005,3,FALSE)=0,"",VLOOKUP(B2825,'Job Openings'!$B$5:$I$1005,3,FALSE)),"")</f>
        <v/>
      </c>
      <c r="E2825" s="100" t="str">
        <f>IFERROR(IF(VLOOKUP(B2825,'Job Openings'!$B$5:$I$1005,5,FALSE)=0,"",VLOOKUP(B2825,'Job Openings'!$B$5:$I$1005,5,FALSE)),"")</f>
        <v/>
      </c>
      <c r="F2825" s="53"/>
      <c r="G2825" s="53"/>
      <c r="H2825" s="54"/>
      <c r="I2825" s="53"/>
      <c r="J2825" s="53"/>
      <c r="K2825" s="53"/>
      <c r="L2825" s="53"/>
      <c r="M2825" s="53"/>
      <c r="N2825" s="144"/>
      <c r="O2825" s="141"/>
      <c r="P2825" s="53"/>
      <c r="Q2825" s="53"/>
      <c r="R2825" s="53"/>
      <c r="S2825" s="89"/>
    </row>
    <row r="2826" spans="2:19" ht="15" customHeight="1" x14ac:dyDescent="0.2">
      <c r="B2826" s="143"/>
      <c r="C2826" s="100" t="str">
        <f>IFERROR(IF(VLOOKUP(B2826,'Job Openings'!$B$5:$I$1005,2,FALSE)=0,"",VLOOKUP(B2826,'Job Openings'!$B$5:$I$1005,2,FALSE)),"")</f>
        <v/>
      </c>
      <c r="D2826" s="100" t="str">
        <f>IFERROR(IF(VLOOKUP(B2826,'Job Openings'!$B$5:$I$1005,3,FALSE)=0,"",VLOOKUP(B2826,'Job Openings'!$B$5:$I$1005,3,FALSE)),"")</f>
        <v/>
      </c>
      <c r="E2826" s="100" t="str">
        <f>IFERROR(IF(VLOOKUP(B2826,'Job Openings'!$B$5:$I$1005,5,FALSE)=0,"",VLOOKUP(B2826,'Job Openings'!$B$5:$I$1005,5,FALSE)),"")</f>
        <v/>
      </c>
      <c r="F2826" s="53"/>
      <c r="G2826" s="53"/>
      <c r="H2826" s="54"/>
      <c r="I2826" s="53"/>
      <c r="J2826" s="53"/>
      <c r="K2826" s="53"/>
      <c r="L2826" s="53"/>
      <c r="M2826" s="53"/>
      <c r="N2826" s="144"/>
      <c r="O2826" s="141"/>
      <c r="P2826" s="53"/>
      <c r="Q2826" s="53"/>
      <c r="R2826" s="53"/>
      <c r="S2826" s="89"/>
    </row>
    <row r="2827" spans="2:19" ht="15" customHeight="1" x14ac:dyDescent="0.2">
      <c r="B2827" s="143"/>
      <c r="C2827" s="100" t="str">
        <f>IFERROR(IF(VLOOKUP(B2827,'Job Openings'!$B$5:$I$1005,2,FALSE)=0,"",VLOOKUP(B2827,'Job Openings'!$B$5:$I$1005,2,FALSE)),"")</f>
        <v/>
      </c>
      <c r="D2827" s="100" t="str">
        <f>IFERROR(IF(VLOOKUP(B2827,'Job Openings'!$B$5:$I$1005,3,FALSE)=0,"",VLOOKUP(B2827,'Job Openings'!$B$5:$I$1005,3,FALSE)),"")</f>
        <v/>
      </c>
      <c r="E2827" s="100" t="str">
        <f>IFERROR(IF(VLOOKUP(B2827,'Job Openings'!$B$5:$I$1005,5,FALSE)=0,"",VLOOKUP(B2827,'Job Openings'!$B$5:$I$1005,5,FALSE)),"")</f>
        <v/>
      </c>
      <c r="F2827" s="53"/>
      <c r="G2827" s="53"/>
      <c r="H2827" s="54"/>
      <c r="I2827" s="53"/>
      <c r="J2827" s="53"/>
      <c r="K2827" s="53"/>
      <c r="L2827" s="53"/>
      <c r="M2827" s="53"/>
      <c r="N2827" s="144"/>
      <c r="O2827" s="141"/>
      <c r="P2827" s="53"/>
      <c r="Q2827" s="53"/>
      <c r="R2827" s="53"/>
      <c r="S2827" s="89"/>
    </row>
    <row r="2828" spans="2:19" ht="15" customHeight="1" x14ac:dyDescent="0.2">
      <c r="B2828" s="143"/>
      <c r="C2828" s="100" t="str">
        <f>IFERROR(IF(VLOOKUP(B2828,'Job Openings'!$B$5:$I$1005,2,FALSE)=0,"",VLOOKUP(B2828,'Job Openings'!$B$5:$I$1005,2,FALSE)),"")</f>
        <v/>
      </c>
      <c r="D2828" s="100" t="str">
        <f>IFERROR(IF(VLOOKUP(B2828,'Job Openings'!$B$5:$I$1005,3,FALSE)=0,"",VLOOKUP(B2828,'Job Openings'!$B$5:$I$1005,3,FALSE)),"")</f>
        <v/>
      </c>
      <c r="E2828" s="100" t="str">
        <f>IFERROR(IF(VLOOKUP(B2828,'Job Openings'!$B$5:$I$1005,5,FALSE)=0,"",VLOOKUP(B2828,'Job Openings'!$B$5:$I$1005,5,FALSE)),"")</f>
        <v/>
      </c>
      <c r="F2828" s="53"/>
      <c r="G2828" s="53"/>
      <c r="H2828" s="54"/>
      <c r="I2828" s="53"/>
      <c r="J2828" s="53"/>
      <c r="K2828" s="53"/>
      <c r="L2828" s="53"/>
      <c r="M2828" s="53"/>
      <c r="N2828" s="144"/>
      <c r="O2828" s="141"/>
      <c r="P2828" s="53"/>
      <c r="Q2828" s="53"/>
      <c r="R2828" s="53"/>
      <c r="S2828" s="89"/>
    </row>
    <row r="2829" spans="2:19" ht="15" customHeight="1" x14ac:dyDescent="0.2">
      <c r="B2829" s="143"/>
      <c r="C2829" s="100" t="str">
        <f>IFERROR(IF(VLOOKUP(B2829,'Job Openings'!$B$5:$I$1005,2,FALSE)=0,"",VLOOKUP(B2829,'Job Openings'!$B$5:$I$1005,2,FALSE)),"")</f>
        <v/>
      </c>
      <c r="D2829" s="100" t="str">
        <f>IFERROR(IF(VLOOKUP(B2829,'Job Openings'!$B$5:$I$1005,3,FALSE)=0,"",VLOOKUP(B2829,'Job Openings'!$B$5:$I$1005,3,FALSE)),"")</f>
        <v/>
      </c>
      <c r="E2829" s="100" t="str">
        <f>IFERROR(IF(VLOOKUP(B2829,'Job Openings'!$B$5:$I$1005,5,FALSE)=0,"",VLOOKUP(B2829,'Job Openings'!$B$5:$I$1005,5,FALSE)),"")</f>
        <v/>
      </c>
      <c r="F2829" s="53"/>
      <c r="G2829" s="53"/>
      <c r="H2829" s="54"/>
      <c r="I2829" s="53"/>
      <c r="J2829" s="53"/>
      <c r="K2829" s="53"/>
      <c r="L2829" s="53"/>
      <c r="M2829" s="53"/>
      <c r="N2829" s="144"/>
      <c r="O2829" s="141"/>
      <c r="P2829" s="53"/>
      <c r="Q2829" s="53"/>
      <c r="R2829" s="53"/>
      <c r="S2829" s="89"/>
    </row>
    <row r="2830" spans="2:19" ht="15" customHeight="1" x14ac:dyDescent="0.2">
      <c r="B2830" s="143"/>
      <c r="C2830" s="100" t="str">
        <f>IFERROR(IF(VLOOKUP(B2830,'Job Openings'!$B$5:$I$1005,2,FALSE)=0,"",VLOOKUP(B2830,'Job Openings'!$B$5:$I$1005,2,FALSE)),"")</f>
        <v/>
      </c>
      <c r="D2830" s="100" t="str">
        <f>IFERROR(IF(VLOOKUP(B2830,'Job Openings'!$B$5:$I$1005,3,FALSE)=0,"",VLOOKUP(B2830,'Job Openings'!$B$5:$I$1005,3,FALSE)),"")</f>
        <v/>
      </c>
      <c r="E2830" s="100" t="str">
        <f>IFERROR(IF(VLOOKUP(B2830,'Job Openings'!$B$5:$I$1005,5,FALSE)=0,"",VLOOKUP(B2830,'Job Openings'!$B$5:$I$1005,5,FALSE)),"")</f>
        <v/>
      </c>
      <c r="F2830" s="53"/>
      <c r="G2830" s="53"/>
      <c r="H2830" s="54"/>
      <c r="I2830" s="53"/>
      <c r="J2830" s="53"/>
      <c r="K2830" s="53"/>
      <c r="L2830" s="53"/>
      <c r="M2830" s="53"/>
      <c r="N2830" s="144"/>
      <c r="O2830" s="141"/>
      <c r="P2830" s="53"/>
      <c r="Q2830" s="53"/>
      <c r="R2830" s="53"/>
      <c r="S2830" s="89"/>
    </row>
    <row r="2831" spans="2:19" ht="15" customHeight="1" x14ac:dyDescent="0.2">
      <c r="B2831" s="143"/>
      <c r="C2831" s="100" t="str">
        <f>IFERROR(IF(VLOOKUP(B2831,'Job Openings'!$B$5:$I$1005,2,FALSE)=0,"",VLOOKUP(B2831,'Job Openings'!$B$5:$I$1005,2,FALSE)),"")</f>
        <v/>
      </c>
      <c r="D2831" s="100" t="str">
        <f>IFERROR(IF(VLOOKUP(B2831,'Job Openings'!$B$5:$I$1005,3,FALSE)=0,"",VLOOKUP(B2831,'Job Openings'!$B$5:$I$1005,3,FALSE)),"")</f>
        <v/>
      </c>
      <c r="E2831" s="100" t="str">
        <f>IFERROR(IF(VLOOKUP(B2831,'Job Openings'!$B$5:$I$1005,5,FALSE)=0,"",VLOOKUP(B2831,'Job Openings'!$B$5:$I$1005,5,FALSE)),"")</f>
        <v/>
      </c>
      <c r="F2831" s="53"/>
      <c r="G2831" s="53"/>
      <c r="H2831" s="54"/>
      <c r="I2831" s="53"/>
      <c r="J2831" s="53"/>
      <c r="K2831" s="53"/>
      <c r="L2831" s="53"/>
      <c r="M2831" s="53"/>
      <c r="N2831" s="144"/>
      <c r="O2831" s="141"/>
      <c r="P2831" s="53"/>
      <c r="Q2831" s="53"/>
      <c r="R2831" s="53"/>
      <c r="S2831" s="89"/>
    </row>
    <row r="2832" spans="2:19" ht="15" customHeight="1" x14ac:dyDescent="0.2">
      <c r="B2832" s="143"/>
      <c r="C2832" s="100" t="str">
        <f>IFERROR(IF(VLOOKUP(B2832,'Job Openings'!$B$5:$I$1005,2,FALSE)=0,"",VLOOKUP(B2832,'Job Openings'!$B$5:$I$1005,2,FALSE)),"")</f>
        <v/>
      </c>
      <c r="D2832" s="100" t="str">
        <f>IFERROR(IF(VLOOKUP(B2832,'Job Openings'!$B$5:$I$1005,3,FALSE)=0,"",VLOOKUP(B2832,'Job Openings'!$B$5:$I$1005,3,FALSE)),"")</f>
        <v/>
      </c>
      <c r="E2832" s="100" t="str">
        <f>IFERROR(IF(VLOOKUP(B2832,'Job Openings'!$B$5:$I$1005,5,FALSE)=0,"",VLOOKUP(B2832,'Job Openings'!$B$5:$I$1005,5,FALSE)),"")</f>
        <v/>
      </c>
      <c r="F2832" s="53"/>
      <c r="G2832" s="53"/>
      <c r="H2832" s="54"/>
      <c r="I2832" s="53"/>
      <c r="J2832" s="53"/>
      <c r="K2832" s="53"/>
      <c r="L2832" s="53"/>
      <c r="M2832" s="53"/>
      <c r="N2832" s="144"/>
      <c r="O2832" s="141"/>
      <c r="P2832" s="53"/>
      <c r="Q2832" s="53"/>
      <c r="R2832" s="53"/>
      <c r="S2832" s="89"/>
    </row>
    <row r="2833" spans="2:19" ht="15" customHeight="1" x14ac:dyDescent="0.2">
      <c r="B2833" s="143"/>
      <c r="C2833" s="100" t="str">
        <f>IFERROR(IF(VLOOKUP(B2833,'Job Openings'!$B$5:$I$1005,2,FALSE)=0,"",VLOOKUP(B2833,'Job Openings'!$B$5:$I$1005,2,FALSE)),"")</f>
        <v/>
      </c>
      <c r="D2833" s="100" t="str">
        <f>IFERROR(IF(VLOOKUP(B2833,'Job Openings'!$B$5:$I$1005,3,FALSE)=0,"",VLOOKUP(B2833,'Job Openings'!$B$5:$I$1005,3,FALSE)),"")</f>
        <v/>
      </c>
      <c r="E2833" s="100" t="str">
        <f>IFERROR(IF(VLOOKUP(B2833,'Job Openings'!$B$5:$I$1005,5,FALSE)=0,"",VLOOKUP(B2833,'Job Openings'!$B$5:$I$1005,5,FALSE)),"")</f>
        <v/>
      </c>
      <c r="F2833" s="53"/>
      <c r="G2833" s="53"/>
      <c r="H2833" s="54"/>
      <c r="I2833" s="53"/>
      <c r="J2833" s="53"/>
      <c r="K2833" s="53"/>
      <c r="L2833" s="53"/>
      <c r="M2833" s="53"/>
      <c r="N2833" s="144"/>
      <c r="O2833" s="141"/>
      <c r="P2833" s="53"/>
      <c r="Q2833" s="53"/>
      <c r="R2833" s="53"/>
      <c r="S2833" s="89"/>
    </row>
    <row r="2834" spans="2:19" ht="15" customHeight="1" x14ac:dyDescent="0.2">
      <c r="B2834" s="143"/>
      <c r="C2834" s="100" t="str">
        <f>IFERROR(IF(VLOOKUP(B2834,'Job Openings'!$B$5:$I$1005,2,FALSE)=0,"",VLOOKUP(B2834,'Job Openings'!$B$5:$I$1005,2,FALSE)),"")</f>
        <v/>
      </c>
      <c r="D2834" s="100" t="str">
        <f>IFERROR(IF(VLOOKUP(B2834,'Job Openings'!$B$5:$I$1005,3,FALSE)=0,"",VLOOKUP(B2834,'Job Openings'!$B$5:$I$1005,3,FALSE)),"")</f>
        <v/>
      </c>
      <c r="E2834" s="100" t="str">
        <f>IFERROR(IF(VLOOKUP(B2834,'Job Openings'!$B$5:$I$1005,5,FALSE)=0,"",VLOOKUP(B2834,'Job Openings'!$B$5:$I$1005,5,FALSE)),"")</f>
        <v/>
      </c>
      <c r="F2834" s="53"/>
      <c r="G2834" s="53"/>
      <c r="H2834" s="54"/>
      <c r="I2834" s="53"/>
      <c r="J2834" s="53"/>
      <c r="K2834" s="53"/>
      <c r="L2834" s="53"/>
      <c r="M2834" s="53"/>
      <c r="N2834" s="144"/>
      <c r="O2834" s="141"/>
      <c r="P2834" s="53"/>
      <c r="Q2834" s="53"/>
      <c r="R2834" s="53"/>
      <c r="S2834" s="89"/>
    </row>
    <row r="2835" spans="2:19" ht="15" customHeight="1" x14ac:dyDescent="0.2">
      <c r="B2835" s="143"/>
      <c r="C2835" s="100" t="str">
        <f>IFERROR(IF(VLOOKUP(B2835,'Job Openings'!$B$5:$I$1005,2,FALSE)=0,"",VLOOKUP(B2835,'Job Openings'!$B$5:$I$1005,2,FALSE)),"")</f>
        <v/>
      </c>
      <c r="D2835" s="100" t="str">
        <f>IFERROR(IF(VLOOKUP(B2835,'Job Openings'!$B$5:$I$1005,3,FALSE)=0,"",VLOOKUP(B2835,'Job Openings'!$B$5:$I$1005,3,FALSE)),"")</f>
        <v/>
      </c>
      <c r="E2835" s="100" t="str">
        <f>IFERROR(IF(VLOOKUP(B2835,'Job Openings'!$B$5:$I$1005,5,FALSE)=0,"",VLOOKUP(B2835,'Job Openings'!$B$5:$I$1005,5,FALSE)),"")</f>
        <v/>
      </c>
      <c r="F2835" s="53"/>
      <c r="G2835" s="53"/>
      <c r="H2835" s="54"/>
      <c r="I2835" s="53"/>
      <c r="J2835" s="53"/>
      <c r="K2835" s="53"/>
      <c r="L2835" s="53"/>
      <c r="M2835" s="53"/>
      <c r="N2835" s="144"/>
      <c r="O2835" s="141"/>
      <c r="P2835" s="53"/>
      <c r="Q2835" s="53"/>
      <c r="R2835" s="53"/>
      <c r="S2835" s="89"/>
    </row>
    <row r="2836" spans="2:19" ht="15" customHeight="1" x14ac:dyDescent="0.2">
      <c r="B2836" s="143"/>
      <c r="C2836" s="100" t="str">
        <f>IFERROR(IF(VLOOKUP(B2836,'Job Openings'!$B$5:$I$1005,2,FALSE)=0,"",VLOOKUP(B2836,'Job Openings'!$B$5:$I$1005,2,FALSE)),"")</f>
        <v/>
      </c>
      <c r="D2836" s="100" t="str">
        <f>IFERROR(IF(VLOOKUP(B2836,'Job Openings'!$B$5:$I$1005,3,FALSE)=0,"",VLOOKUP(B2836,'Job Openings'!$B$5:$I$1005,3,FALSE)),"")</f>
        <v/>
      </c>
      <c r="E2836" s="100" t="str">
        <f>IFERROR(IF(VLOOKUP(B2836,'Job Openings'!$B$5:$I$1005,5,FALSE)=0,"",VLOOKUP(B2836,'Job Openings'!$B$5:$I$1005,5,FALSE)),"")</f>
        <v/>
      </c>
      <c r="F2836" s="53"/>
      <c r="G2836" s="53"/>
      <c r="H2836" s="54"/>
      <c r="I2836" s="53"/>
      <c r="J2836" s="53"/>
      <c r="K2836" s="53"/>
      <c r="L2836" s="53"/>
      <c r="M2836" s="53"/>
      <c r="N2836" s="144"/>
      <c r="O2836" s="141"/>
      <c r="P2836" s="53"/>
      <c r="Q2836" s="53"/>
      <c r="R2836" s="53"/>
      <c r="S2836" s="89"/>
    </row>
    <row r="2837" spans="2:19" ht="15" customHeight="1" x14ac:dyDescent="0.2">
      <c r="B2837" s="143"/>
      <c r="C2837" s="100" t="str">
        <f>IFERROR(IF(VLOOKUP(B2837,'Job Openings'!$B$5:$I$1005,2,FALSE)=0,"",VLOOKUP(B2837,'Job Openings'!$B$5:$I$1005,2,FALSE)),"")</f>
        <v/>
      </c>
      <c r="D2837" s="100" t="str">
        <f>IFERROR(IF(VLOOKUP(B2837,'Job Openings'!$B$5:$I$1005,3,FALSE)=0,"",VLOOKUP(B2837,'Job Openings'!$B$5:$I$1005,3,FALSE)),"")</f>
        <v/>
      </c>
      <c r="E2837" s="100" t="str">
        <f>IFERROR(IF(VLOOKUP(B2837,'Job Openings'!$B$5:$I$1005,5,FALSE)=0,"",VLOOKUP(B2837,'Job Openings'!$B$5:$I$1005,5,FALSE)),"")</f>
        <v/>
      </c>
      <c r="F2837" s="53"/>
      <c r="G2837" s="53"/>
      <c r="H2837" s="54"/>
      <c r="I2837" s="53"/>
      <c r="J2837" s="53"/>
      <c r="K2837" s="53"/>
      <c r="L2837" s="53"/>
      <c r="M2837" s="53"/>
      <c r="N2837" s="144"/>
      <c r="O2837" s="141"/>
      <c r="P2837" s="53"/>
      <c r="Q2837" s="53"/>
      <c r="R2837" s="53"/>
      <c r="S2837" s="89"/>
    </row>
    <row r="2838" spans="2:19" ht="15" customHeight="1" x14ac:dyDescent="0.2">
      <c r="B2838" s="143"/>
      <c r="C2838" s="100" t="str">
        <f>IFERROR(IF(VLOOKUP(B2838,'Job Openings'!$B$5:$I$1005,2,FALSE)=0,"",VLOOKUP(B2838,'Job Openings'!$B$5:$I$1005,2,FALSE)),"")</f>
        <v/>
      </c>
      <c r="D2838" s="100" t="str">
        <f>IFERROR(IF(VLOOKUP(B2838,'Job Openings'!$B$5:$I$1005,3,FALSE)=0,"",VLOOKUP(B2838,'Job Openings'!$B$5:$I$1005,3,FALSE)),"")</f>
        <v/>
      </c>
      <c r="E2838" s="100" t="str">
        <f>IFERROR(IF(VLOOKUP(B2838,'Job Openings'!$B$5:$I$1005,5,FALSE)=0,"",VLOOKUP(B2838,'Job Openings'!$B$5:$I$1005,5,FALSE)),"")</f>
        <v/>
      </c>
      <c r="F2838" s="53"/>
      <c r="G2838" s="53"/>
      <c r="H2838" s="54"/>
      <c r="I2838" s="53"/>
      <c r="J2838" s="53"/>
      <c r="K2838" s="53"/>
      <c r="L2838" s="53"/>
      <c r="M2838" s="53"/>
      <c r="N2838" s="144"/>
      <c r="O2838" s="141"/>
      <c r="P2838" s="53"/>
      <c r="Q2838" s="53"/>
      <c r="R2838" s="53"/>
      <c r="S2838" s="89"/>
    </row>
    <row r="2839" spans="2:19" ht="15" customHeight="1" x14ac:dyDescent="0.2">
      <c r="B2839" s="143"/>
      <c r="C2839" s="100" t="str">
        <f>IFERROR(IF(VLOOKUP(B2839,'Job Openings'!$B$5:$I$1005,2,FALSE)=0,"",VLOOKUP(B2839,'Job Openings'!$B$5:$I$1005,2,FALSE)),"")</f>
        <v/>
      </c>
      <c r="D2839" s="100" t="str">
        <f>IFERROR(IF(VLOOKUP(B2839,'Job Openings'!$B$5:$I$1005,3,FALSE)=0,"",VLOOKUP(B2839,'Job Openings'!$B$5:$I$1005,3,FALSE)),"")</f>
        <v/>
      </c>
      <c r="E2839" s="100" t="str">
        <f>IFERROR(IF(VLOOKUP(B2839,'Job Openings'!$B$5:$I$1005,5,FALSE)=0,"",VLOOKUP(B2839,'Job Openings'!$B$5:$I$1005,5,FALSE)),"")</f>
        <v/>
      </c>
      <c r="F2839" s="53"/>
      <c r="G2839" s="53"/>
      <c r="H2839" s="54"/>
      <c r="I2839" s="53"/>
      <c r="J2839" s="53"/>
      <c r="K2839" s="53"/>
      <c r="L2839" s="53"/>
      <c r="M2839" s="53"/>
      <c r="N2839" s="144"/>
      <c r="O2839" s="141"/>
      <c r="P2839" s="53"/>
      <c r="Q2839" s="53"/>
      <c r="R2839" s="53"/>
      <c r="S2839" s="89"/>
    </row>
    <row r="2840" spans="2:19" ht="15" customHeight="1" x14ac:dyDescent="0.2">
      <c r="B2840" s="143"/>
      <c r="C2840" s="100" t="str">
        <f>IFERROR(IF(VLOOKUP(B2840,'Job Openings'!$B$5:$I$1005,2,FALSE)=0,"",VLOOKUP(B2840,'Job Openings'!$B$5:$I$1005,2,FALSE)),"")</f>
        <v/>
      </c>
      <c r="D2840" s="100" t="str">
        <f>IFERROR(IF(VLOOKUP(B2840,'Job Openings'!$B$5:$I$1005,3,FALSE)=0,"",VLOOKUP(B2840,'Job Openings'!$B$5:$I$1005,3,FALSE)),"")</f>
        <v/>
      </c>
      <c r="E2840" s="100" t="str">
        <f>IFERROR(IF(VLOOKUP(B2840,'Job Openings'!$B$5:$I$1005,5,FALSE)=0,"",VLOOKUP(B2840,'Job Openings'!$B$5:$I$1005,5,FALSE)),"")</f>
        <v/>
      </c>
      <c r="F2840" s="53"/>
      <c r="G2840" s="53"/>
      <c r="H2840" s="54"/>
      <c r="I2840" s="53"/>
      <c r="J2840" s="53"/>
      <c r="K2840" s="53"/>
      <c r="L2840" s="53"/>
      <c r="M2840" s="53"/>
      <c r="N2840" s="144"/>
      <c r="O2840" s="141"/>
      <c r="P2840" s="53"/>
      <c r="Q2840" s="53"/>
      <c r="R2840" s="53"/>
      <c r="S2840" s="89"/>
    </row>
    <row r="2841" spans="2:19" ht="15" customHeight="1" x14ac:dyDescent="0.2">
      <c r="B2841" s="143"/>
      <c r="C2841" s="100" t="str">
        <f>IFERROR(IF(VLOOKUP(B2841,'Job Openings'!$B$5:$I$1005,2,FALSE)=0,"",VLOOKUP(B2841,'Job Openings'!$B$5:$I$1005,2,FALSE)),"")</f>
        <v/>
      </c>
      <c r="D2841" s="100" t="str">
        <f>IFERROR(IF(VLOOKUP(B2841,'Job Openings'!$B$5:$I$1005,3,FALSE)=0,"",VLOOKUP(B2841,'Job Openings'!$B$5:$I$1005,3,FALSE)),"")</f>
        <v/>
      </c>
      <c r="E2841" s="100" t="str">
        <f>IFERROR(IF(VLOOKUP(B2841,'Job Openings'!$B$5:$I$1005,5,FALSE)=0,"",VLOOKUP(B2841,'Job Openings'!$B$5:$I$1005,5,FALSE)),"")</f>
        <v/>
      </c>
      <c r="F2841" s="53"/>
      <c r="G2841" s="53"/>
      <c r="H2841" s="54"/>
      <c r="I2841" s="53"/>
      <c r="J2841" s="53"/>
      <c r="K2841" s="53"/>
      <c r="L2841" s="53"/>
      <c r="M2841" s="53"/>
      <c r="N2841" s="144"/>
      <c r="O2841" s="141"/>
      <c r="P2841" s="53"/>
      <c r="Q2841" s="53"/>
      <c r="R2841" s="53"/>
      <c r="S2841" s="89"/>
    </row>
    <row r="2842" spans="2:19" ht="15" customHeight="1" x14ac:dyDescent="0.2">
      <c r="B2842" s="143"/>
      <c r="C2842" s="100" t="str">
        <f>IFERROR(IF(VLOOKUP(B2842,'Job Openings'!$B$5:$I$1005,2,FALSE)=0,"",VLOOKUP(B2842,'Job Openings'!$B$5:$I$1005,2,FALSE)),"")</f>
        <v/>
      </c>
      <c r="D2842" s="100" t="str">
        <f>IFERROR(IF(VLOOKUP(B2842,'Job Openings'!$B$5:$I$1005,3,FALSE)=0,"",VLOOKUP(B2842,'Job Openings'!$B$5:$I$1005,3,FALSE)),"")</f>
        <v/>
      </c>
      <c r="E2842" s="100" t="str">
        <f>IFERROR(IF(VLOOKUP(B2842,'Job Openings'!$B$5:$I$1005,5,FALSE)=0,"",VLOOKUP(B2842,'Job Openings'!$B$5:$I$1005,5,FALSE)),"")</f>
        <v/>
      </c>
      <c r="F2842" s="53"/>
      <c r="G2842" s="53"/>
      <c r="H2842" s="54"/>
      <c r="I2842" s="53"/>
      <c r="J2842" s="53"/>
      <c r="K2842" s="53"/>
      <c r="L2842" s="53"/>
      <c r="M2842" s="53"/>
      <c r="N2842" s="144"/>
      <c r="O2842" s="141"/>
      <c r="P2842" s="53"/>
      <c r="Q2842" s="53"/>
      <c r="R2842" s="53"/>
      <c r="S2842" s="89"/>
    </row>
    <row r="2843" spans="2:19" ht="15" customHeight="1" x14ac:dyDescent="0.2">
      <c r="B2843" s="143"/>
      <c r="C2843" s="100" t="str">
        <f>IFERROR(IF(VLOOKUP(B2843,'Job Openings'!$B$5:$I$1005,2,FALSE)=0,"",VLOOKUP(B2843,'Job Openings'!$B$5:$I$1005,2,FALSE)),"")</f>
        <v/>
      </c>
      <c r="D2843" s="100" t="str">
        <f>IFERROR(IF(VLOOKUP(B2843,'Job Openings'!$B$5:$I$1005,3,FALSE)=0,"",VLOOKUP(B2843,'Job Openings'!$B$5:$I$1005,3,FALSE)),"")</f>
        <v/>
      </c>
      <c r="E2843" s="100" t="str">
        <f>IFERROR(IF(VLOOKUP(B2843,'Job Openings'!$B$5:$I$1005,5,FALSE)=0,"",VLOOKUP(B2843,'Job Openings'!$B$5:$I$1005,5,FALSE)),"")</f>
        <v/>
      </c>
      <c r="F2843" s="53"/>
      <c r="G2843" s="53"/>
      <c r="H2843" s="54"/>
      <c r="I2843" s="53"/>
      <c r="J2843" s="53"/>
      <c r="K2843" s="53"/>
      <c r="L2843" s="53"/>
      <c r="M2843" s="53"/>
      <c r="N2843" s="144"/>
      <c r="O2843" s="141"/>
      <c r="P2843" s="53"/>
      <c r="Q2843" s="53"/>
      <c r="R2843" s="53"/>
      <c r="S2843" s="89"/>
    </row>
    <row r="2844" spans="2:19" ht="15" customHeight="1" x14ac:dyDescent="0.2">
      <c r="B2844" s="143"/>
      <c r="C2844" s="100" t="str">
        <f>IFERROR(IF(VLOOKUP(B2844,'Job Openings'!$B$5:$I$1005,2,FALSE)=0,"",VLOOKUP(B2844,'Job Openings'!$B$5:$I$1005,2,FALSE)),"")</f>
        <v/>
      </c>
      <c r="D2844" s="100" t="str">
        <f>IFERROR(IF(VLOOKUP(B2844,'Job Openings'!$B$5:$I$1005,3,FALSE)=0,"",VLOOKUP(B2844,'Job Openings'!$B$5:$I$1005,3,FALSE)),"")</f>
        <v/>
      </c>
      <c r="E2844" s="100" t="str">
        <f>IFERROR(IF(VLOOKUP(B2844,'Job Openings'!$B$5:$I$1005,5,FALSE)=0,"",VLOOKUP(B2844,'Job Openings'!$B$5:$I$1005,5,FALSE)),"")</f>
        <v/>
      </c>
      <c r="F2844" s="53"/>
      <c r="G2844" s="53"/>
      <c r="H2844" s="54"/>
      <c r="I2844" s="53"/>
      <c r="J2844" s="53"/>
      <c r="K2844" s="53"/>
      <c r="L2844" s="53"/>
      <c r="M2844" s="53"/>
      <c r="N2844" s="144"/>
      <c r="O2844" s="141"/>
      <c r="P2844" s="53"/>
      <c r="Q2844" s="53"/>
      <c r="R2844" s="53"/>
      <c r="S2844" s="89"/>
    </row>
    <row r="2845" spans="2:19" ht="15" customHeight="1" x14ac:dyDescent="0.2">
      <c r="B2845" s="143"/>
      <c r="C2845" s="100" t="str">
        <f>IFERROR(IF(VLOOKUP(B2845,'Job Openings'!$B$5:$I$1005,2,FALSE)=0,"",VLOOKUP(B2845,'Job Openings'!$B$5:$I$1005,2,FALSE)),"")</f>
        <v/>
      </c>
      <c r="D2845" s="100" t="str">
        <f>IFERROR(IF(VLOOKUP(B2845,'Job Openings'!$B$5:$I$1005,3,FALSE)=0,"",VLOOKUP(B2845,'Job Openings'!$B$5:$I$1005,3,FALSE)),"")</f>
        <v/>
      </c>
      <c r="E2845" s="100" t="str">
        <f>IFERROR(IF(VLOOKUP(B2845,'Job Openings'!$B$5:$I$1005,5,FALSE)=0,"",VLOOKUP(B2845,'Job Openings'!$B$5:$I$1005,5,FALSE)),"")</f>
        <v/>
      </c>
      <c r="F2845" s="53"/>
      <c r="G2845" s="53"/>
      <c r="H2845" s="54"/>
      <c r="I2845" s="53"/>
      <c r="J2845" s="53"/>
      <c r="K2845" s="53"/>
      <c r="L2845" s="53"/>
      <c r="M2845" s="53"/>
      <c r="N2845" s="144"/>
      <c r="O2845" s="141"/>
      <c r="P2845" s="53"/>
      <c r="Q2845" s="53"/>
      <c r="R2845" s="53"/>
      <c r="S2845" s="89"/>
    </row>
    <row r="2846" spans="2:19" ht="15" customHeight="1" x14ac:dyDescent="0.2">
      <c r="B2846" s="143"/>
      <c r="C2846" s="100" t="str">
        <f>IFERROR(IF(VLOOKUP(B2846,'Job Openings'!$B$5:$I$1005,2,FALSE)=0,"",VLOOKUP(B2846,'Job Openings'!$B$5:$I$1005,2,FALSE)),"")</f>
        <v/>
      </c>
      <c r="D2846" s="100" t="str">
        <f>IFERROR(IF(VLOOKUP(B2846,'Job Openings'!$B$5:$I$1005,3,FALSE)=0,"",VLOOKUP(B2846,'Job Openings'!$B$5:$I$1005,3,FALSE)),"")</f>
        <v/>
      </c>
      <c r="E2846" s="100" t="str">
        <f>IFERROR(IF(VLOOKUP(B2846,'Job Openings'!$B$5:$I$1005,5,FALSE)=0,"",VLOOKUP(B2846,'Job Openings'!$B$5:$I$1005,5,FALSE)),"")</f>
        <v/>
      </c>
      <c r="F2846" s="53"/>
      <c r="G2846" s="53"/>
      <c r="H2846" s="54"/>
      <c r="I2846" s="53"/>
      <c r="J2846" s="53"/>
      <c r="K2846" s="53"/>
      <c r="L2846" s="53"/>
      <c r="M2846" s="53"/>
      <c r="N2846" s="144"/>
      <c r="O2846" s="141"/>
      <c r="P2846" s="53"/>
      <c r="Q2846" s="53"/>
      <c r="R2846" s="53"/>
      <c r="S2846" s="89"/>
    </row>
    <row r="2847" spans="2:19" ht="15" customHeight="1" x14ac:dyDescent="0.2">
      <c r="B2847" s="143"/>
      <c r="C2847" s="100" t="str">
        <f>IFERROR(IF(VLOOKUP(B2847,'Job Openings'!$B$5:$I$1005,2,FALSE)=0,"",VLOOKUP(B2847,'Job Openings'!$B$5:$I$1005,2,FALSE)),"")</f>
        <v/>
      </c>
      <c r="D2847" s="100" t="str">
        <f>IFERROR(IF(VLOOKUP(B2847,'Job Openings'!$B$5:$I$1005,3,FALSE)=0,"",VLOOKUP(B2847,'Job Openings'!$B$5:$I$1005,3,FALSE)),"")</f>
        <v/>
      </c>
      <c r="E2847" s="100" t="str">
        <f>IFERROR(IF(VLOOKUP(B2847,'Job Openings'!$B$5:$I$1005,5,FALSE)=0,"",VLOOKUP(B2847,'Job Openings'!$B$5:$I$1005,5,FALSE)),"")</f>
        <v/>
      </c>
      <c r="F2847" s="53"/>
      <c r="G2847" s="53"/>
      <c r="H2847" s="54"/>
      <c r="I2847" s="53"/>
      <c r="J2847" s="53"/>
      <c r="K2847" s="53"/>
      <c r="L2847" s="53"/>
      <c r="M2847" s="53"/>
      <c r="N2847" s="144"/>
      <c r="O2847" s="141"/>
      <c r="P2847" s="53"/>
      <c r="Q2847" s="53"/>
      <c r="R2847" s="53"/>
      <c r="S2847" s="89"/>
    </row>
    <row r="2848" spans="2:19" ht="15" customHeight="1" x14ac:dyDescent="0.2">
      <c r="B2848" s="143"/>
      <c r="C2848" s="100" t="str">
        <f>IFERROR(IF(VLOOKUP(B2848,'Job Openings'!$B$5:$I$1005,2,FALSE)=0,"",VLOOKUP(B2848,'Job Openings'!$B$5:$I$1005,2,FALSE)),"")</f>
        <v/>
      </c>
      <c r="D2848" s="100" t="str">
        <f>IFERROR(IF(VLOOKUP(B2848,'Job Openings'!$B$5:$I$1005,3,FALSE)=0,"",VLOOKUP(B2848,'Job Openings'!$B$5:$I$1005,3,FALSE)),"")</f>
        <v/>
      </c>
      <c r="E2848" s="100" t="str">
        <f>IFERROR(IF(VLOOKUP(B2848,'Job Openings'!$B$5:$I$1005,5,FALSE)=0,"",VLOOKUP(B2848,'Job Openings'!$B$5:$I$1005,5,FALSE)),"")</f>
        <v/>
      </c>
      <c r="F2848" s="53"/>
      <c r="G2848" s="53"/>
      <c r="H2848" s="54"/>
      <c r="I2848" s="53"/>
      <c r="J2848" s="53"/>
      <c r="K2848" s="53"/>
      <c r="L2848" s="53"/>
      <c r="M2848" s="53"/>
      <c r="N2848" s="144"/>
      <c r="O2848" s="141"/>
      <c r="P2848" s="53"/>
      <c r="Q2848" s="53"/>
      <c r="R2848" s="53"/>
      <c r="S2848" s="89"/>
    </row>
    <row r="2849" spans="2:19" ht="15" customHeight="1" x14ac:dyDescent="0.2">
      <c r="B2849" s="143"/>
      <c r="C2849" s="100" t="str">
        <f>IFERROR(IF(VLOOKUP(B2849,'Job Openings'!$B$5:$I$1005,2,FALSE)=0,"",VLOOKUP(B2849,'Job Openings'!$B$5:$I$1005,2,FALSE)),"")</f>
        <v/>
      </c>
      <c r="D2849" s="100" t="str">
        <f>IFERROR(IF(VLOOKUP(B2849,'Job Openings'!$B$5:$I$1005,3,FALSE)=0,"",VLOOKUP(B2849,'Job Openings'!$B$5:$I$1005,3,FALSE)),"")</f>
        <v/>
      </c>
      <c r="E2849" s="100" t="str">
        <f>IFERROR(IF(VLOOKUP(B2849,'Job Openings'!$B$5:$I$1005,5,FALSE)=0,"",VLOOKUP(B2849,'Job Openings'!$B$5:$I$1005,5,FALSE)),"")</f>
        <v/>
      </c>
      <c r="F2849" s="53"/>
      <c r="G2849" s="53"/>
      <c r="H2849" s="54"/>
      <c r="I2849" s="53"/>
      <c r="J2849" s="53"/>
      <c r="K2849" s="53"/>
      <c r="L2849" s="53"/>
      <c r="M2849" s="53"/>
      <c r="N2849" s="144"/>
      <c r="O2849" s="141"/>
      <c r="P2849" s="53"/>
      <c r="Q2849" s="53"/>
      <c r="R2849" s="53"/>
      <c r="S2849" s="89"/>
    </row>
    <row r="2850" spans="2:19" ht="15" customHeight="1" x14ac:dyDescent="0.2">
      <c r="B2850" s="143"/>
      <c r="C2850" s="100" t="str">
        <f>IFERROR(IF(VLOOKUP(B2850,'Job Openings'!$B$5:$I$1005,2,FALSE)=0,"",VLOOKUP(B2850,'Job Openings'!$B$5:$I$1005,2,FALSE)),"")</f>
        <v/>
      </c>
      <c r="D2850" s="100" t="str">
        <f>IFERROR(IF(VLOOKUP(B2850,'Job Openings'!$B$5:$I$1005,3,FALSE)=0,"",VLOOKUP(B2850,'Job Openings'!$B$5:$I$1005,3,FALSE)),"")</f>
        <v/>
      </c>
      <c r="E2850" s="100" t="str">
        <f>IFERROR(IF(VLOOKUP(B2850,'Job Openings'!$B$5:$I$1005,5,FALSE)=0,"",VLOOKUP(B2850,'Job Openings'!$B$5:$I$1005,5,FALSE)),"")</f>
        <v/>
      </c>
      <c r="F2850" s="53"/>
      <c r="G2850" s="53"/>
      <c r="H2850" s="54"/>
      <c r="I2850" s="53"/>
      <c r="J2850" s="53"/>
      <c r="K2850" s="53"/>
      <c r="L2850" s="53"/>
      <c r="M2850" s="53"/>
      <c r="N2850" s="144"/>
      <c r="O2850" s="141"/>
      <c r="P2850" s="53"/>
      <c r="Q2850" s="53"/>
      <c r="R2850" s="53"/>
      <c r="S2850" s="89"/>
    </row>
    <row r="2851" spans="2:19" ht="15" customHeight="1" x14ac:dyDescent="0.2">
      <c r="B2851" s="143"/>
      <c r="C2851" s="100" t="str">
        <f>IFERROR(IF(VLOOKUP(B2851,'Job Openings'!$B$5:$I$1005,2,FALSE)=0,"",VLOOKUP(B2851,'Job Openings'!$B$5:$I$1005,2,FALSE)),"")</f>
        <v/>
      </c>
      <c r="D2851" s="100" t="str">
        <f>IFERROR(IF(VLOOKUP(B2851,'Job Openings'!$B$5:$I$1005,3,FALSE)=0,"",VLOOKUP(B2851,'Job Openings'!$B$5:$I$1005,3,FALSE)),"")</f>
        <v/>
      </c>
      <c r="E2851" s="100" t="str">
        <f>IFERROR(IF(VLOOKUP(B2851,'Job Openings'!$B$5:$I$1005,5,FALSE)=0,"",VLOOKUP(B2851,'Job Openings'!$B$5:$I$1005,5,FALSE)),"")</f>
        <v/>
      </c>
      <c r="F2851" s="53"/>
      <c r="G2851" s="53"/>
      <c r="H2851" s="54"/>
      <c r="I2851" s="53"/>
      <c r="J2851" s="53"/>
      <c r="K2851" s="53"/>
      <c r="L2851" s="53"/>
      <c r="M2851" s="53"/>
      <c r="N2851" s="144"/>
      <c r="O2851" s="141"/>
      <c r="P2851" s="53"/>
      <c r="Q2851" s="53"/>
      <c r="R2851" s="53"/>
      <c r="S2851" s="89"/>
    </row>
    <row r="2852" spans="2:19" ht="15" customHeight="1" x14ac:dyDescent="0.2">
      <c r="B2852" s="143"/>
      <c r="C2852" s="100" t="str">
        <f>IFERROR(IF(VLOOKUP(B2852,'Job Openings'!$B$5:$I$1005,2,FALSE)=0,"",VLOOKUP(B2852,'Job Openings'!$B$5:$I$1005,2,FALSE)),"")</f>
        <v/>
      </c>
      <c r="D2852" s="100" t="str">
        <f>IFERROR(IF(VLOOKUP(B2852,'Job Openings'!$B$5:$I$1005,3,FALSE)=0,"",VLOOKUP(B2852,'Job Openings'!$B$5:$I$1005,3,FALSE)),"")</f>
        <v/>
      </c>
      <c r="E2852" s="100" t="str">
        <f>IFERROR(IF(VLOOKUP(B2852,'Job Openings'!$B$5:$I$1005,5,FALSE)=0,"",VLOOKUP(B2852,'Job Openings'!$B$5:$I$1005,5,FALSE)),"")</f>
        <v/>
      </c>
      <c r="F2852" s="53"/>
      <c r="G2852" s="53"/>
      <c r="H2852" s="54"/>
      <c r="I2852" s="53"/>
      <c r="J2852" s="53"/>
      <c r="K2852" s="53"/>
      <c r="L2852" s="53"/>
      <c r="M2852" s="53"/>
      <c r="N2852" s="144"/>
      <c r="O2852" s="141"/>
      <c r="P2852" s="53"/>
      <c r="Q2852" s="53"/>
      <c r="R2852" s="53"/>
      <c r="S2852" s="89"/>
    </row>
    <row r="2853" spans="2:19" ht="15" customHeight="1" x14ac:dyDescent="0.2">
      <c r="B2853" s="143"/>
      <c r="C2853" s="100" t="str">
        <f>IFERROR(IF(VLOOKUP(B2853,'Job Openings'!$B$5:$I$1005,2,FALSE)=0,"",VLOOKUP(B2853,'Job Openings'!$B$5:$I$1005,2,FALSE)),"")</f>
        <v/>
      </c>
      <c r="D2853" s="100" t="str">
        <f>IFERROR(IF(VLOOKUP(B2853,'Job Openings'!$B$5:$I$1005,3,FALSE)=0,"",VLOOKUP(B2853,'Job Openings'!$B$5:$I$1005,3,FALSE)),"")</f>
        <v/>
      </c>
      <c r="E2853" s="100" t="str">
        <f>IFERROR(IF(VLOOKUP(B2853,'Job Openings'!$B$5:$I$1005,5,FALSE)=0,"",VLOOKUP(B2853,'Job Openings'!$B$5:$I$1005,5,FALSE)),"")</f>
        <v/>
      </c>
      <c r="F2853" s="53"/>
      <c r="G2853" s="53"/>
      <c r="H2853" s="54"/>
      <c r="I2853" s="53"/>
      <c r="J2853" s="53"/>
      <c r="K2853" s="53"/>
      <c r="L2853" s="53"/>
      <c r="M2853" s="53"/>
      <c r="N2853" s="144"/>
      <c r="O2853" s="141"/>
      <c r="P2853" s="53"/>
      <c r="Q2853" s="53"/>
      <c r="R2853" s="53"/>
      <c r="S2853" s="89"/>
    </row>
    <row r="2854" spans="2:19" ht="15" customHeight="1" x14ac:dyDescent="0.2">
      <c r="B2854" s="143"/>
      <c r="C2854" s="100" t="str">
        <f>IFERROR(IF(VLOOKUP(B2854,'Job Openings'!$B$5:$I$1005,2,FALSE)=0,"",VLOOKUP(B2854,'Job Openings'!$B$5:$I$1005,2,FALSE)),"")</f>
        <v/>
      </c>
      <c r="D2854" s="100" t="str">
        <f>IFERROR(IF(VLOOKUP(B2854,'Job Openings'!$B$5:$I$1005,3,FALSE)=0,"",VLOOKUP(B2854,'Job Openings'!$B$5:$I$1005,3,FALSE)),"")</f>
        <v/>
      </c>
      <c r="E2854" s="100" t="str">
        <f>IFERROR(IF(VLOOKUP(B2854,'Job Openings'!$B$5:$I$1005,5,FALSE)=0,"",VLOOKUP(B2854,'Job Openings'!$B$5:$I$1005,5,FALSE)),"")</f>
        <v/>
      </c>
      <c r="F2854" s="53"/>
      <c r="G2854" s="53"/>
      <c r="H2854" s="54"/>
      <c r="I2854" s="53"/>
      <c r="J2854" s="53"/>
      <c r="K2854" s="53"/>
      <c r="L2854" s="53"/>
      <c r="M2854" s="53"/>
      <c r="N2854" s="144"/>
      <c r="O2854" s="141"/>
      <c r="P2854" s="53"/>
      <c r="Q2854" s="53"/>
      <c r="R2854" s="53"/>
      <c r="S2854" s="89"/>
    </row>
    <row r="2855" spans="2:19" ht="15" customHeight="1" x14ac:dyDescent="0.2">
      <c r="B2855" s="143"/>
      <c r="C2855" s="100" t="str">
        <f>IFERROR(IF(VLOOKUP(B2855,'Job Openings'!$B$5:$I$1005,2,FALSE)=0,"",VLOOKUP(B2855,'Job Openings'!$B$5:$I$1005,2,FALSE)),"")</f>
        <v/>
      </c>
      <c r="D2855" s="100" t="str">
        <f>IFERROR(IF(VLOOKUP(B2855,'Job Openings'!$B$5:$I$1005,3,FALSE)=0,"",VLOOKUP(B2855,'Job Openings'!$B$5:$I$1005,3,FALSE)),"")</f>
        <v/>
      </c>
      <c r="E2855" s="100" t="str">
        <f>IFERROR(IF(VLOOKUP(B2855,'Job Openings'!$B$5:$I$1005,5,FALSE)=0,"",VLOOKUP(B2855,'Job Openings'!$B$5:$I$1005,5,FALSE)),"")</f>
        <v/>
      </c>
      <c r="F2855" s="53"/>
      <c r="G2855" s="53"/>
      <c r="H2855" s="54"/>
      <c r="I2855" s="53"/>
      <c r="J2855" s="53"/>
      <c r="K2855" s="53"/>
      <c r="L2855" s="53"/>
      <c r="M2855" s="53"/>
      <c r="N2855" s="144"/>
      <c r="O2855" s="141"/>
      <c r="P2855" s="53"/>
      <c r="Q2855" s="53"/>
      <c r="R2855" s="53"/>
      <c r="S2855" s="89"/>
    </row>
    <row r="2856" spans="2:19" ht="15" customHeight="1" x14ac:dyDescent="0.2">
      <c r="B2856" s="143"/>
      <c r="C2856" s="100" t="str">
        <f>IFERROR(IF(VLOOKUP(B2856,'Job Openings'!$B$5:$I$1005,2,FALSE)=0,"",VLOOKUP(B2856,'Job Openings'!$B$5:$I$1005,2,FALSE)),"")</f>
        <v/>
      </c>
      <c r="D2856" s="100" t="str">
        <f>IFERROR(IF(VLOOKUP(B2856,'Job Openings'!$B$5:$I$1005,3,FALSE)=0,"",VLOOKUP(B2856,'Job Openings'!$B$5:$I$1005,3,FALSE)),"")</f>
        <v/>
      </c>
      <c r="E2856" s="100" t="str">
        <f>IFERROR(IF(VLOOKUP(B2856,'Job Openings'!$B$5:$I$1005,5,FALSE)=0,"",VLOOKUP(B2856,'Job Openings'!$B$5:$I$1005,5,FALSE)),"")</f>
        <v/>
      </c>
      <c r="F2856" s="53"/>
      <c r="G2856" s="53"/>
      <c r="H2856" s="54"/>
      <c r="I2856" s="53"/>
      <c r="J2856" s="53"/>
      <c r="K2856" s="53"/>
      <c r="L2856" s="53"/>
      <c r="M2856" s="53"/>
      <c r="N2856" s="144"/>
      <c r="O2856" s="141"/>
      <c r="P2856" s="53"/>
      <c r="Q2856" s="53"/>
      <c r="R2856" s="53"/>
      <c r="S2856" s="89"/>
    </row>
    <row r="2857" spans="2:19" ht="15" customHeight="1" x14ac:dyDescent="0.2">
      <c r="B2857" s="143"/>
      <c r="C2857" s="100" t="str">
        <f>IFERROR(IF(VLOOKUP(B2857,'Job Openings'!$B$5:$I$1005,2,FALSE)=0,"",VLOOKUP(B2857,'Job Openings'!$B$5:$I$1005,2,FALSE)),"")</f>
        <v/>
      </c>
      <c r="D2857" s="100" t="str">
        <f>IFERROR(IF(VLOOKUP(B2857,'Job Openings'!$B$5:$I$1005,3,FALSE)=0,"",VLOOKUP(B2857,'Job Openings'!$B$5:$I$1005,3,FALSE)),"")</f>
        <v/>
      </c>
      <c r="E2857" s="100" t="str">
        <f>IFERROR(IF(VLOOKUP(B2857,'Job Openings'!$B$5:$I$1005,5,FALSE)=0,"",VLOOKUP(B2857,'Job Openings'!$B$5:$I$1005,5,FALSE)),"")</f>
        <v/>
      </c>
      <c r="F2857" s="53"/>
      <c r="G2857" s="53"/>
      <c r="H2857" s="54"/>
      <c r="I2857" s="53"/>
      <c r="J2857" s="53"/>
      <c r="K2857" s="53"/>
      <c r="L2857" s="53"/>
      <c r="M2857" s="53"/>
      <c r="N2857" s="144"/>
      <c r="O2857" s="141"/>
      <c r="P2857" s="53"/>
      <c r="Q2857" s="53"/>
      <c r="R2857" s="53"/>
      <c r="S2857" s="89"/>
    </row>
    <row r="2858" spans="2:19" ht="15" customHeight="1" x14ac:dyDescent="0.2">
      <c r="B2858" s="143"/>
      <c r="C2858" s="100" t="str">
        <f>IFERROR(IF(VLOOKUP(B2858,'Job Openings'!$B$5:$I$1005,2,FALSE)=0,"",VLOOKUP(B2858,'Job Openings'!$B$5:$I$1005,2,FALSE)),"")</f>
        <v/>
      </c>
      <c r="D2858" s="100" t="str">
        <f>IFERROR(IF(VLOOKUP(B2858,'Job Openings'!$B$5:$I$1005,3,FALSE)=0,"",VLOOKUP(B2858,'Job Openings'!$B$5:$I$1005,3,FALSE)),"")</f>
        <v/>
      </c>
      <c r="E2858" s="100" t="str">
        <f>IFERROR(IF(VLOOKUP(B2858,'Job Openings'!$B$5:$I$1005,5,FALSE)=0,"",VLOOKUP(B2858,'Job Openings'!$B$5:$I$1005,5,FALSE)),"")</f>
        <v/>
      </c>
      <c r="F2858" s="53"/>
      <c r="G2858" s="53"/>
      <c r="H2858" s="54"/>
      <c r="I2858" s="53"/>
      <c r="J2858" s="53"/>
      <c r="K2858" s="53"/>
      <c r="L2858" s="53"/>
      <c r="M2858" s="53"/>
      <c r="N2858" s="144"/>
      <c r="O2858" s="141"/>
      <c r="P2858" s="53"/>
      <c r="Q2858" s="53"/>
      <c r="R2858" s="53"/>
      <c r="S2858" s="89"/>
    </row>
    <row r="2859" spans="2:19" ht="15" customHeight="1" x14ac:dyDescent="0.2">
      <c r="B2859" s="143"/>
      <c r="C2859" s="100" t="str">
        <f>IFERROR(IF(VLOOKUP(B2859,'Job Openings'!$B$5:$I$1005,2,FALSE)=0,"",VLOOKUP(B2859,'Job Openings'!$B$5:$I$1005,2,FALSE)),"")</f>
        <v/>
      </c>
      <c r="D2859" s="100" t="str">
        <f>IFERROR(IF(VLOOKUP(B2859,'Job Openings'!$B$5:$I$1005,3,FALSE)=0,"",VLOOKUP(B2859,'Job Openings'!$B$5:$I$1005,3,FALSE)),"")</f>
        <v/>
      </c>
      <c r="E2859" s="100" t="str">
        <f>IFERROR(IF(VLOOKUP(B2859,'Job Openings'!$B$5:$I$1005,5,FALSE)=0,"",VLOOKUP(B2859,'Job Openings'!$B$5:$I$1005,5,FALSE)),"")</f>
        <v/>
      </c>
      <c r="F2859" s="53"/>
      <c r="G2859" s="53"/>
      <c r="H2859" s="54"/>
      <c r="I2859" s="53"/>
      <c r="J2859" s="53"/>
      <c r="K2859" s="53"/>
      <c r="L2859" s="53"/>
      <c r="M2859" s="53"/>
      <c r="N2859" s="144"/>
      <c r="O2859" s="141"/>
      <c r="P2859" s="53"/>
      <c r="Q2859" s="53"/>
      <c r="R2859" s="53"/>
      <c r="S2859" s="89"/>
    </row>
    <row r="2860" spans="2:19" ht="15" customHeight="1" x14ac:dyDescent="0.2">
      <c r="B2860" s="143"/>
      <c r="C2860" s="100" t="str">
        <f>IFERROR(IF(VLOOKUP(B2860,'Job Openings'!$B$5:$I$1005,2,FALSE)=0,"",VLOOKUP(B2860,'Job Openings'!$B$5:$I$1005,2,FALSE)),"")</f>
        <v/>
      </c>
      <c r="D2860" s="100" t="str">
        <f>IFERROR(IF(VLOOKUP(B2860,'Job Openings'!$B$5:$I$1005,3,FALSE)=0,"",VLOOKUP(B2860,'Job Openings'!$B$5:$I$1005,3,FALSE)),"")</f>
        <v/>
      </c>
      <c r="E2860" s="100" t="str">
        <f>IFERROR(IF(VLOOKUP(B2860,'Job Openings'!$B$5:$I$1005,5,FALSE)=0,"",VLOOKUP(B2860,'Job Openings'!$B$5:$I$1005,5,FALSE)),"")</f>
        <v/>
      </c>
      <c r="F2860" s="53"/>
      <c r="G2860" s="53"/>
      <c r="H2860" s="54"/>
      <c r="I2860" s="53"/>
      <c r="J2860" s="53"/>
      <c r="K2860" s="53"/>
      <c r="L2860" s="53"/>
      <c r="M2860" s="53"/>
      <c r="N2860" s="144"/>
      <c r="O2860" s="141"/>
      <c r="P2860" s="53"/>
      <c r="Q2860" s="53"/>
      <c r="R2860" s="53"/>
      <c r="S2860" s="89"/>
    </row>
    <row r="2861" spans="2:19" ht="15" customHeight="1" x14ac:dyDescent="0.2">
      <c r="B2861" s="143"/>
      <c r="C2861" s="100" t="str">
        <f>IFERROR(IF(VLOOKUP(B2861,'Job Openings'!$B$5:$I$1005,2,FALSE)=0,"",VLOOKUP(B2861,'Job Openings'!$B$5:$I$1005,2,FALSE)),"")</f>
        <v/>
      </c>
      <c r="D2861" s="100" t="str">
        <f>IFERROR(IF(VLOOKUP(B2861,'Job Openings'!$B$5:$I$1005,3,FALSE)=0,"",VLOOKUP(B2861,'Job Openings'!$B$5:$I$1005,3,FALSE)),"")</f>
        <v/>
      </c>
      <c r="E2861" s="100" t="str">
        <f>IFERROR(IF(VLOOKUP(B2861,'Job Openings'!$B$5:$I$1005,5,FALSE)=0,"",VLOOKUP(B2861,'Job Openings'!$B$5:$I$1005,5,FALSE)),"")</f>
        <v/>
      </c>
      <c r="F2861" s="53"/>
      <c r="G2861" s="53"/>
      <c r="H2861" s="54"/>
      <c r="I2861" s="53"/>
      <c r="J2861" s="53"/>
      <c r="K2861" s="53"/>
      <c r="L2861" s="53"/>
      <c r="M2861" s="53"/>
      <c r="N2861" s="144"/>
      <c r="O2861" s="141"/>
      <c r="P2861" s="53"/>
      <c r="Q2861" s="53"/>
      <c r="R2861" s="53"/>
      <c r="S2861" s="89"/>
    </row>
    <row r="2862" spans="2:19" ht="15" customHeight="1" x14ac:dyDescent="0.2">
      <c r="B2862" s="143"/>
      <c r="C2862" s="100" t="str">
        <f>IFERROR(IF(VLOOKUP(B2862,'Job Openings'!$B$5:$I$1005,2,FALSE)=0,"",VLOOKUP(B2862,'Job Openings'!$B$5:$I$1005,2,FALSE)),"")</f>
        <v/>
      </c>
      <c r="D2862" s="100" t="str">
        <f>IFERROR(IF(VLOOKUP(B2862,'Job Openings'!$B$5:$I$1005,3,FALSE)=0,"",VLOOKUP(B2862,'Job Openings'!$B$5:$I$1005,3,FALSE)),"")</f>
        <v/>
      </c>
      <c r="E2862" s="100" t="str">
        <f>IFERROR(IF(VLOOKUP(B2862,'Job Openings'!$B$5:$I$1005,5,FALSE)=0,"",VLOOKUP(B2862,'Job Openings'!$B$5:$I$1005,5,FALSE)),"")</f>
        <v/>
      </c>
      <c r="F2862" s="53"/>
      <c r="G2862" s="53"/>
      <c r="H2862" s="54"/>
      <c r="I2862" s="53"/>
      <c r="J2862" s="53"/>
      <c r="K2862" s="53"/>
      <c r="L2862" s="53"/>
      <c r="M2862" s="53"/>
      <c r="N2862" s="144"/>
      <c r="O2862" s="141"/>
      <c r="P2862" s="53"/>
      <c r="Q2862" s="53"/>
      <c r="R2862" s="53"/>
      <c r="S2862" s="89"/>
    </row>
    <row r="2863" spans="2:19" ht="15" customHeight="1" x14ac:dyDescent="0.2">
      <c r="B2863" s="143"/>
      <c r="C2863" s="100" t="str">
        <f>IFERROR(IF(VLOOKUP(B2863,'Job Openings'!$B$5:$I$1005,2,FALSE)=0,"",VLOOKUP(B2863,'Job Openings'!$B$5:$I$1005,2,FALSE)),"")</f>
        <v/>
      </c>
      <c r="D2863" s="100" t="str">
        <f>IFERROR(IF(VLOOKUP(B2863,'Job Openings'!$B$5:$I$1005,3,FALSE)=0,"",VLOOKUP(B2863,'Job Openings'!$B$5:$I$1005,3,FALSE)),"")</f>
        <v/>
      </c>
      <c r="E2863" s="100" t="str">
        <f>IFERROR(IF(VLOOKUP(B2863,'Job Openings'!$B$5:$I$1005,5,FALSE)=0,"",VLOOKUP(B2863,'Job Openings'!$B$5:$I$1005,5,FALSE)),"")</f>
        <v/>
      </c>
      <c r="F2863" s="53"/>
      <c r="G2863" s="53"/>
      <c r="H2863" s="54"/>
      <c r="I2863" s="53"/>
      <c r="J2863" s="53"/>
      <c r="K2863" s="53"/>
      <c r="L2863" s="53"/>
      <c r="M2863" s="53"/>
      <c r="N2863" s="144"/>
      <c r="O2863" s="141"/>
      <c r="P2863" s="53"/>
      <c r="Q2863" s="53"/>
      <c r="R2863" s="53"/>
      <c r="S2863" s="89"/>
    </row>
    <row r="2864" spans="2:19" ht="15" customHeight="1" x14ac:dyDescent="0.2">
      <c r="B2864" s="143"/>
      <c r="C2864" s="100" t="str">
        <f>IFERROR(IF(VLOOKUP(B2864,'Job Openings'!$B$5:$I$1005,2,FALSE)=0,"",VLOOKUP(B2864,'Job Openings'!$B$5:$I$1005,2,FALSE)),"")</f>
        <v/>
      </c>
      <c r="D2864" s="100" t="str">
        <f>IFERROR(IF(VLOOKUP(B2864,'Job Openings'!$B$5:$I$1005,3,FALSE)=0,"",VLOOKUP(B2864,'Job Openings'!$B$5:$I$1005,3,FALSE)),"")</f>
        <v/>
      </c>
      <c r="E2864" s="100" t="str">
        <f>IFERROR(IF(VLOOKUP(B2864,'Job Openings'!$B$5:$I$1005,5,FALSE)=0,"",VLOOKUP(B2864,'Job Openings'!$B$5:$I$1005,5,FALSE)),"")</f>
        <v/>
      </c>
      <c r="F2864" s="53"/>
      <c r="G2864" s="53"/>
      <c r="H2864" s="54"/>
      <c r="I2864" s="53"/>
      <c r="J2864" s="53"/>
      <c r="K2864" s="53"/>
      <c r="L2864" s="53"/>
      <c r="M2864" s="53"/>
      <c r="N2864" s="144"/>
      <c r="O2864" s="141"/>
      <c r="P2864" s="53"/>
      <c r="Q2864" s="53"/>
      <c r="R2864" s="53"/>
      <c r="S2864" s="89"/>
    </row>
    <row r="2865" spans="2:19" ht="15" customHeight="1" x14ac:dyDescent="0.2">
      <c r="B2865" s="143"/>
      <c r="C2865" s="100" t="str">
        <f>IFERROR(IF(VLOOKUP(B2865,'Job Openings'!$B$5:$I$1005,2,FALSE)=0,"",VLOOKUP(B2865,'Job Openings'!$B$5:$I$1005,2,FALSE)),"")</f>
        <v/>
      </c>
      <c r="D2865" s="100" t="str">
        <f>IFERROR(IF(VLOOKUP(B2865,'Job Openings'!$B$5:$I$1005,3,FALSE)=0,"",VLOOKUP(B2865,'Job Openings'!$B$5:$I$1005,3,FALSE)),"")</f>
        <v/>
      </c>
      <c r="E2865" s="100" t="str">
        <f>IFERROR(IF(VLOOKUP(B2865,'Job Openings'!$B$5:$I$1005,5,FALSE)=0,"",VLOOKUP(B2865,'Job Openings'!$B$5:$I$1005,5,FALSE)),"")</f>
        <v/>
      </c>
      <c r="F2865" s="53"/>
      <c r="G2865" s="53"/>
      <c r="H2865" s="54"/>
      <c r="I2865" s="53"/>
      <c r="J2865" s="53"/>
      <c r="K2865" s="53"/>
      <c r="L2865" s="53"/>
      <c r="M2865" s="53"/>
      <c r="N2865" s="144"/>
      <c r="O2865" s="141"/>
      <c r="P2865" s="53"/>
      <c r="Q2865" s="53"/>
      <c r="R2865" s="53"/>
      <c r="S2865" s="89"/>
    </row>
    <row r="2866" spans="2:19" ht="15" customHeight="1" x14ac:dyDescent="0.2">
      <c r="B2866" s="143"/>
      <c r="C2866" s="100" t="str">
        <f>IFERROR(IF(VLOOKUP(B2866,'Job Openings'!$B$5:$I$1005,2,FALSE)=0,"",VLOOKUP(B2866,'Job Openings'!$B$5:$I$1005,2,FALSE)),"")</f>
        <v/>
      </c>
      <c r="D2866" s="100" t="str">
        <f>IFERROR(IF(VLOOKUP(B2866,'Job Openings'!$B$5:$I$1005,3,FALSE)=0,"",VLOOKUP(B2866,'Job Openings'!$B$5:$I$1005,3,FALSE)),"")</f>
        <v/>
      </c>
      <c r="E2866" s="100" t="str">
        <f>IFERROR(IF(VLOOKUP(B2866,'Job Openings'!$B$5:$I$1005,5,FALSE)=0,"",VLOOKUP(B2866,'Job Openings'!$B$5:$I$1005,5,FALSE)),"")</f>
        <v/>
      </c>
      <c r="F2866" s="53"/>
      <c r="G2866" s="53"/>
      <c r="H2866" s="54"/>
      <c r="I2866" s="53"/>
      <c r="J2866" s="53"/>
      <c r="K2866" s="53"/>
      <c r="L2866" s="53"/>
      <c r="M2866" s="53"/>
      <c r="N2866" s="144"/>
      <c r="O2866" s="141"/>
      <c r="P2866" s="53"/>
      <c r="Q2866" s="53"/>
      <c r="R2866" s="53"/>
      <c r="S2866" s="89"/>
    </row>
    <row r="2867" spans="2:19" ht="15" customHeight="1" x14ac:dyDescent="0.2">
      <c r="B2867" s="143"/>
      <c r="C2867" s="100" t="str">
        <f>IFERROR(IF(VLOOKUP(B2867,'Job Openings'!$B$5:$I$1005,2,FALSE)=0,"",VLOOKUP(B2867,'Job Openings'!$B$5:$I$1005,2,FALSE)),"")</f>
        <v/>
      </c>
      <c r="D2867" s="100" t="str">
        <f>IFERROR(IF(VLOOKUP(B2867,'Job Openings'!$B$5:$I$1005,3,FALSE)=0,"",VLOOKUP(B2867,'Job Openings'!$B$5:$I$1005,3,FALSE)),"")</f>
        <v/>
      </c>
      <c r="E2867" s="100" t="str">
        <f>IFERROR(IF(VLOOKUP(B2867,'Job Openings'!$B$5:$I$1005,5,FALSE)=0,"",VLOOKUP(B2867,'Job Openings'!$B$5:$I$1005,5,FALSE)),"")</f>
        <v/>
      </c>
      <c r="F2867" s="53"/>
      <c r="G2867" s="53"/>
      <c r="H2867" s="54"/>
      <c r="I2867" s="53"/>
      <c r="J2867" s="53"/>
      <c r="K2867" s="53"/>
      <c r="L2867" s="53"/>
      <c r="M2867" s="53"/>
      <c r="N2867" s="144"/>
      <c r="O2867" s="141"/>
      <c r="P2867" s="53"/>
      <c r="Q2867" s="53"/>
      <c r="R2867" s="53"/>
      <c r="S2867" s="89"/>
    </row>
    <row r="2868" spans="2:19" ht="15" customHeight="1" x14ac:dyDescent="0.2">
      <c r="B2868" s="143"/>
      <c r="C2868" s="100" t="str">
        <f>IFERROR(IF(VLOOKUP(B2868,'Job Openings'!$B$5:$I$1005,2,FALSE)=0,"",VLOOKUP(B2868,'Job Openings'!$B$5:$I$1005,2,FALSE)),"")</f>
        <v/>
      </c>
      <c r="D2868" s="100" t="str">
        <f>IFERROR(IF(VLOOKUP(B2868,'Job Openings'!$B$5:$I$1005,3,FALSE)=0,"",VLOOKUP(B2868,'Job Openings'!$B$5:$I$1005,3,FALSE)),"")</f>
        <v/>
      </c>
      <c r="E2868" s="100" t="str">
        <f>IFERROR(IF(VLOOKUP(B2868,'Job Openings'!$B$5:$I$1005,5,FALSE)=0,"",VLOOKUP(B2868,'Job Openings'!$B$5:$I$1005,5,FALSE)),"")</f>
        <v/>
      </c>
      <c r="F2868" s="53"/>
      <c r="G2868" s="53"/>
      <c r="H2868" s="54"/>
      <c r="I2868" s="53"/>
      <c r="J2868" s="53"/>
      <c r="K2868" s="53"/>
      <c r="L2868" s="53"/>
      <c r="M2868" s="53"/>
      <c r="N2868" s="144"/>
      <c r="O2868" s="141"/>
      <c r="P2868" s="53"/>
      <c r="Q2868" s="53"/>
      <c r="R2868" s="53"/>
      <c r="S2868" s="89"/>
    </row>
    <row r="2869" spans="2:19" ht="15" customHeight="1" x14ac:dyDescent="0.2">
      <c r="B2869" s="143"/>
      <c r="C2869" s="100" t="str">
        <f>IFERROR(IF(VLOOKUP(B2869,'Job Openings'!$B$5:$I$1005,2,FALSE)=0,"",VLOOKUP(B2869,'Job Openings'!$B$5:$I$1005,2,FALSE)),"")</f>
        <v/>
      </c>
      <c r="D2869" s="100" t="str">
        <f>IFERROR(IF(VLOOKUP(B2869,'Job Openings'!$B$5:$I$1005,3,FALSE)=0,"",VLOOKUP(B2869,'Job Openings'!$B$5:$I$1005,3,FALSE)),"")</f>
        <v/>
      </c>
      <c r="E2869" s="100" t="str">
        <f>IFERROR(IF(VLOOKUP(B2869,'Job Openings'!$B$5:$I$1005,5,FALSE)=0,"",VLOOKUP(B2869,'Job Openings'!$B$5:$I$1005,5,FALSE)),"")</f>
        <v/>
      </c>
      <c r="F2869" s="53"/>
      <c r="G2869" s="53"/>
      <c r="H2869" s="54"/>
      <c r="I2869" s="53"/>
      <c r="J2869" s="53"/>
      <c r="K2869" s="53"/>
      <c r="L2869" s="53"/>
      <c r="M2869" s="53"/>
      <c r="N2869" s="144"/>
      <c r="O2869" s="141"/>
      <c r="P2869" s="53"/>
      <c r="Q2869" s="53"/>
      <c r="R2869" s="53"/>
      <c r="S2869" s="89"/>
    </row>
    <row r="2870" spans="2:19" ht="15" customHeight="1" x14ac:dyDescent="0.2">
      <c r="B2870" s="143"/>
      <c r="C2870" s="100" t="str">
        <f>IFERROR(IF(VLOOKUP(B2870,'Job Openings'!$B$5:$I$1005,2,FALSE)=0,"",VLOOKUP(B2870,'Job Openings'!$B$5:$I$1005,2,FALSE)),"")</f>
        <v/>
      </c>
      <c r="D2870" s="100" t="str">
        <f>IFERROR(IF(VLOOKUP(B2870,'Job Openings'!$B$5:$I$1005,3,FALSE)=0,"",VLOOKUP(B2870,'Job Openings'!$B$5:$I$1005,3,FALSE)),"")</f>
        <v/>
      </c>
      <c r="E2870" s="100" t="str">
        <f>IFERROR(IF(VLOOKUP(B2870,'Job Openings'!$B$5:$I$1005,5,FALSE)=0,"",VLOOKUP(B2870,'Job Openings'!$B$5:$I$1005,5,FALSE)),"")</f>
        <v/>
      </c>
      <c r="F2870" s="53"/>
      <c r="G2870" s="53"/>
      <c r="H2870" s="54"/>
      <c r="I2870" s="53"/>
      <c r="J2870" s="53"/>
      <c r="K2870" s="53"/>
      <c r="L2870" s="53"/>
      <c r="M2870" s="53"/>
      <c r="N2870" s="144"/>
      <c r="O2870" s="141"/>
      <c r="P2870" s="53"/>
      <c r="Q2870" s="53"/>
      <c r="R2870" s="53"/>
      <c r="S2870" s="89"/>
    </row>
    <row r="2871" spans="2:19" ht="15" customHeight="1" x14ac:dyDescent="0.2">
      <c r="B2871" s="143"/>
      <c r="C2871" s="100" t="str">
        <f>IFERROR(IF(VLOOKUP(B2871,'Job Openings'!$B$5:$I$1005,2,FALSE)=0,"",VLOOKUP(B2871,'Job Openings'!$B$5:$I$1005,2,FALSE)),"")</f>
        <v/>
      </c>
      <c r="D2871" s="100" t="str">
        <f>IFERROR(IF(VLOOKUP(B2871,'Job Openings'!$B$5:$I$1005,3,FALSE)=0,"",VLOOKUP(B2871,'Job Openings'!$B$5:$I$1005,3,FALSE)),"")</f>
        <v/>
      </c>
      <c r="E2871" s="100" t="str">
        <f>IFERROR(IF(VLOOKUP(B2871,'Job Openings'!$B$5:$I$1005,5,FALSE)=0,"",VLOOKUP(B2871,'Job Openings'!$B$5:$I$1005,5,FALSE)),"")</f>
        <v/>
      </c>
      <c r="F2871" s="53"/>
      <c r="G2871" s="53"/>
      <c r="H2871" s="54"/>
      <c r="I2871" s="53"/>
      <c r="J2871" s="53"/>
      <c r="K2871" s="53"/>
      <c r="L2871" s="53"/>
      <c r="M2871" s="53"/>
      <c r="N2871" s="144"/>
      <c r="O2871" s="141"/>
      <c r="P2871" s="53"/>
      <c r="Q2871" s="53"/>
      <c r="R2871" s="53"/>
      <c r="S2871" s="89"/>
    </row>
    <row r="2872" spans="2:19" ht="15" customHeight="1" x14ac:dyDescent="0.2">
      <c r="B2872" s="143"/>
      <c r="C2872" s="100" t="str">
        <f>IFERROR(IF(VLOOKUP(B2872,'Job Openings'!$B$5:$I$1005,2,FALSE)=0,"",VLOOKUP(B2872,'Job Openings'!$B$5:$I$1005,2,FALSE)),"")</f>
        <v/>
      </c>
      <c r="D2872" s="100" t="str">
        <f>IFERROR(IF(VLOOKUP(B2872,'Job Openings'!$B$5:$I$1005,3,FALSE)=0,"",VLOOKUP(B2872,'Job Openings'!$B$5:$I$1005,3,FALSE)),"")</f>
        <v/>
      </c>
      <c r="E2872" s="100" t="str">
        <f>IFERROR(IF(VLOOKUP(B2872,'Job Openings'!$B$5:$I$1005,5,FALSE)=0,"",VLOOKUP(B2872,'Job Openings'!$B$5:$I$1005,5,FALSE)),"")</f>
        <v/>
      </c>
      <c r="F2872" s="53"/>
      <c r="G2872" s="53"/>
      <c r="H2872" s="54"/>
      <c r="I2872" s="53"/>
      <c r="J2872" s="53"/>
      <c r="K2872" s="53"/>
      <c r="L2872" s="53"/>
      <c r="M2872" s="53"/>
      <c r="N2872" s="144"/>
      <c r="O2872" s="141"/>
      <c r="P2872" s="53"/>
      <c r="Q2872" s="53"/>
      <c r="R2872" s="53"/>
      <c r="S2872" s="89"/>
    </row>
    <row r="2873" spans="2:19" ht="15" customHeight="1" x14ac:dyDescent="0.2">
      <c r="B2873" s="143"/>
      <c r="C2873" s="100" t="str">
        <f>IFERROR(IF(VLOOKUP(B2873,'Job Openings'!$B$5:$I$1005,2,FALSE)=0,"",VLOOKUP(B2873,'Job Openings'!$B$5:$I$1005,2,FALSE)),"")</f>
        <v/>
      </c>
      <c r="D2873" s="100" t="str">
        <f>IFERROR(IF(VLOOKUP(B2873,'Job Openings'!$B$5:$I$1005,3,FALSE)=0,"",VLOOKUP(B2873,'Job Openings'!$B$5:$I$1005,3,FALSE)),"")</f>
        <v/>
      </c>
      <c r="E2873" s="100" t="str">
        <f>IFERROR(IF(VLOOKUP(B2873,'Job Openings'!$B$5:$I$1005,5,FALSE)=0,"",VLOOKUP(B2873,'Job Openings'!$B$5:$I$1005,5,FALSE)),"")</f>
        <v/>
      </c>
      <c r="F2873" s="53"/>
      <c r="G2873" s="53"/>
      <c r="H2873" s="54"/>
      <c r="I2873" s="53"/>
      <c r="J2873" s="53"/>
      <c r="K2873" s="53"/>
      <c r="L2873" s="53"/>
      <c r="M2873" s="53"/>
      <c r="N2873" s="144"/>
      <c r="O2873" s="141"/>
      <c r="P2873" s="53"/>
      <c r="Q2873" s="53"/>
      <c r="R2873" s="53"/>
      <c r="S2873" s="89"/>
    </row>
    <row r="2874" spans="2:19" ht="15" customHeight="1" x14ac:dyDescent="0.2">
      <c r="B2874" s="143"/>
      <c r="C2874" s="100" t="str">
        <f>IFERROR(IF(VLOOKUP(B2874,'Job Openings'!$B$5:$I$1005,2,FALSE)=0,"",VLOOKUP(B2874,'Job Openings'!$B$5:$I$1005,2,FALSE)),"")</f>
        <v/>
      </c>
      <c r="D2874" s="100" t="str">
        <f>IFERROR(IF(VLOOKUP(B2874,'Job Openings'!$B$5:$I$1005,3,FALSE)=0,"",VLOOKUP(B2874,'Job Openings'!$B$5:$I$1005,3,FALSE)),"")</f>
        <v/>
      </c>
      <c r="E2874" s="100" t="str">
        <f>IFERROR(IF(VLOOKUP(B2874,'Job Openings'!$B$5:$I$1005,5,FALSE)=0,"",VLOOKUP(B2874,'Job Openings'!$B$5:$I$1005,5,FALSE)),"")</f>
        <v/>
      </c>
      <c r="F2874" s="53"/>
      <c r="G2874" s="53"/>
      <c r="H2874" s="54"/>
      <c r="I2874" s="53"/>
      <c r="J2874" s="53"/>
      <c r="K2874" s="53"/>
      <c r="L2874" s="53"/>
      <c r="M2874" s="53"/>
      <c r="N2874" s="144"/>
      <c r="O2874" s="141"/>
      <c r="P2874" s="53"/>
      <c r="Q2874" s="53"/>
      <c r="R2874" s="53"/>
      <c r="S2874" s="89"/>
    </row>
    <row r="2875" spans="2:19" ht="15" customHeight="1" x14ac:dyDescent="0.2">
      <c r="B2875" s="143"/>
      <c r="C2875" s="100" t="str">
        <f>IFERROR(IF(VLOOKUP(B2875,'Job Openings'!$B$5:$I$1005,2,FALSE)=0,"",VLOOKUP(B2875,'Job Openings'!$B$5:$I$1005,2,FALSE)),"")</f>
        <v/>
      </c>
      <c r="D2875" s="100" t="str">
        <f>IFERROR(IF(VLOOKUP(B2875,'Job Openings'!$B$5:$I$1005,3,FALSE)=0,"",VLOOKUP(B2875,'Job Openings'!$B$5:$I$1005,3,FALSE)),"")</f>
        <v/>
      </c>
      <c r="E2875" s="100" t="str">
        <f>IFERROR(IF(VLOOKUP(B2875,'Job Openings'!$B$5:$I$1005,5,FALSE)=0,"",VLOOKUP(B2875,'Job Openings'!$B$5:$I$1005,5,FALSE)),"")</f>
        <v/>
      </c>
      <c r="F2875" s="53"/>
      <c r="G2875" s="53"/>
      <c r="H2875" s="54"/>
      <c r="I2875" s="53"/>
      <c r="J2875" s="53"/>
      <c r="K2875" s="53"/>
      <c r="L2875" s="53"/>
      <c r="M2875" s="53"/>
      <c r="N2875" s="144"/>
      <c r="O2875" s="141"/>
      <c r="P2875" s="53"/>
      <c r="Q2875" s="53"/>
      <c r="R2875" s="53"/>
      <c r="S2875" s="89"/>
    </row>
    <row r="2876" spans="2:19" ht="15" customHeight="1" x14ac:dyDescent="0.2">
      <c r="B2876" s="143"/>
      <c r="C2876" s="100" t="str">
        <f>IFERROR(IF(VLOOKUP(B2876,'Job Openings'!$B$5:$I$1005,2,FALSE)=0,"",VLOOKUP(B2876,'Job Openings'!$B$5:$I$1005,2,FALSE)),"")</f>
        <v/>
      </c>
      <c r="D2876" s="100" t="str">
        <f>IFERROR(IF(VLOOKUP(B2876,'Job Openings'!$B$5:$I$1005,3,FALSE)=0,"",VLOOKUP(B2876,'Job Openings'!$B$5:$I$1005,3,FALSE)),"")</f>
        <v/>
      </c>
      <c r="E2876" s="100" t="str">
        <f>IFERROR(IF(VLOOKUP(B2876,'Job Openings'!$B$5:$I$1005,5,FALSE)=0,"",VLOOKUP(B2876,'Job Openings'!$B$5:$I$1005,5,FALSE)),"")</f>
        <v/>
      </c>
      <c r="F2876" s="53"/>
      <c r="G2876" s="53"/>
      <c r="H2876" s="54"/>
      <c r="I2876" s="53"/>
      <c r="J2876" s="53"/>
      <c r="K2876" s="53"/>
      <c r="L2876" s="53"/>
      <c r="M2876" s="53"/>
      <c r="N2876" s="144"/>
      <c r="O2876" s="141"/>
      <c r="P2876" s="53"/>
      <c r="Q2876" s="53"/>
      <c r="R2876" s="53"/>
      <c r="S2876" s="89"/>
    </row>
    <row r="2877" spans="2:19" ht="15" customHeight="1" x14ac:dyDescent="0.2">
      <c r="B2877" s="143"/>
      <c r="C2877" s="100" t="str">
        <f>IFERROR(IF(VLOOKUP(B2877,'Job Openings'!$B$5:$I$1005,2,FALSE)=0,"",VLOOKUP(B2877,'Job Openings'!$B$5:$I$1005,2,FALSE)),"")</f>
        <v/>
      </c>
      <c r="D2877" s="100" t="str">
        <f>IFERROR(IF(VLOOKUP(B2877,'Job Openings'!$B$5:$I$1005,3,FALSE)=0,"",VLOOKUP(B2877,'Job Openings'!$B$5:$I$1005,3,FALSE)),"")</f>
        <v/>
      </c>
      <c r="E2877" s="100" t="str">
        <f>IFERROR(IF(VLOOKUP(B2877,'Job Openings'!$B$5:$I$1005,5,FALSE)=0,"",VLOOKUP(B2877,'Job Openings'!$B$5:$I$1005,5,FALSE)),"")</f>
        <v/>
      </c>
      <c r="F2877" s="53"/>
      <c r="G2877" s="53"/>
      <c r="H2877" s="54"/>
      <c r="I2877" s="53"/>
      <c r="J2877" s="53"/>
      <c r="K2877" s="53"/>
      <c r="L2877" s="53"/>
      <c r="M2877" s="53"/>
      <c r="N2877" s="144"/>
      <c r="O2877" s="141"/>
      <c r="P2877" s="53"/>
      <c r="Q2877" s="53"/>
      <c r="R2877" s="53"/>
      <c r="S2877" s="89"/>
    </row>
    <row r="2878" spans="2:19" ht="15" customHeight="1" x14ac:dyDescent="0.2">
      <c r="B2878" s="143"/>
      <c r="C2878" s="100" t="str">
        <f>IFERROR(IF(VLOOKUP(B2878,'Job Openings'!$B$5:$I$1005,2,FALSE)=0,"",VLOOKUP(B2878,'Job Openings'!$B$5:$I$1005,2,FALSE)),"")</f>
        <v/>
      </c>
      <c r="D2878" s="100" t="str">
        <f>IFERROR(IF(VLOOKUP(B2878,'Job Openings'!$B$5:$I$1005,3,FALSE)=0,"",VLOOKUP(B2878,'Job Openings'!$B$5:$I$1005,3,FALSE)),"")</f>
        <v/>
      </c>
      <c r="E2878" s="100" t="str">
        <f>IFERROR(IF(VLOOKUP(B2878,'Job Openings'!$B$5:$I$1005,5,FALSE)=0,"",VLOOKUP(B2878,'Job Openings'!$B$5:$I$1005,5,FALSE)),"")</f>
        <v/>
      </c>
      <c r="F2878" s="53"/>
      <c r="G2878" s="53"/>
      <c r="H2878" s="54"/>
      <c r="I2878" s="53"/>
      <c r="J2878" s="53"/>
      <c r="K2878" s="53"/>
      <c r="L2878" s="53"/>
      <c r="M2878" s="53"/>
      <c r="N2878" s="144"/>
      <c r="O2878" s="141"/>
      <c r="P2878" s="53"/>
      <c r="Q2878" s="53"/>
      <c r="R2878" s="53"/>
      <c r="S2878" s="89"/>
    </row>
    <row r="2879" spans="2:19" ht="15" customHeight="1" x14ac:dyDescent="0.2">
      <c r="B2879" s="143"/>
      <c r="C2879" s="100" t="str">
        <f>IFERROR(IF(VLOOKUP(B2879,'Job Openings'!$B$5:$I$1005,2,FALSE)=0,"",VLOOKUP(B2879,'Job Openings'!$B$5:$I$1005,2,FALSE)),"")</f>
        <v/>
      </c>
      <c r="D2879" s="100" t="str">
        <f>IFERROR(IF(VLOOKUP(B2879,'Job Openings'!$B$5:$I$1005,3,FALSE)=0,"",VLOOKUP(B2879,'Job Openings'!$B$5:$I$1005,3,FALSE)),"")</f>
        <v/>
      </c>
      <c r="E2879" s="100" t="str">
        <f>IFERROR(IF(VLOOKUP(B2879,'Job Openings'!$B$5:$I$1005,5,FALSE)=0,"",VLOOKUP(B2879,'Job Openings'!$B$5:$I$1005,5,FALSE)),"")</f>
        <v/>
      </c>
      <c r="F2879" s="53"/>
      <c r="G2879" s="53"/>
      <c r="H2879" s="54"/>
      <c r="I2879" s="53"/>
      <c r="J2879" s="53"/>
      <c r="K2879" s="53"/>
      <c r="L2879" s="53"/>
      <c r="M2879" s="53"/>
      <c r="N2879" s="144"/>
      <c r="O2879" s="141"/>
      <c r="P2879" s="53"/>
      <c r="Q2879" s="53"/>
      <c r="R2879" s="53"/>
      <c r="S2879" s="89"/>
    </row>
    <row r="2880" spans="2:19" ht="15" customHeight="1" x14ac:dyDescent="0.2">
      <c r="B2880" s="143"/>
      <c r="C2880" s="100" t="str">
        <f>IFERROR(IF(VLOOKUP(B2880,'Job Openings'!$B$5:$I$1005,2,FALSE)=0,"",VLOOKUP(B2880,'Job Openings'!$B$5:$I$1005,2,FALSE)),"")</f>
        <v/>
      </c>
      <c r="D2880" s="100" t="str">
        <f>IFERROR(IF(VLOOKUP(B2880,'Job Openings'!$B$5:$I$1005,3,FALSE)=0,"",VLOOKUP(B2880,'Job Openings'!$B$5:$I$1005,3,FALSE)),"")</f>
        <v/>
      </c>
      <c r="E2880" s="100" t="str">
        <f>IFERROR(IF(VLOOKUP(B2880,'Job Openings'!$B$5:$I$1005,5,FALSE)=0,"",VLOOKUP(B2880,'Job Openings'!$B$5:$I$1005,5,FALSE)),"")</f>
        <v/>
      </c>
      <c r="F2880" s="53"/>
      <c r="G2880" s="53"/>
      <c r="H2880" s="54"/>
      <c r="I2880" s="53"/>
      <c r="J2880" s="53"/>
      <c r="K2880" s="53"/>
      <c r="L2880" s="53"/>
      <c r="M2880" s="53"/>
      <c r="N2880" s="144"/>
      <c r="O2880" s="141"/>
      <c r="P2880" s="53"/>
      <c r="Q2880" s="53"/>
      <c r="R2880" s="53"/>
      <c r="S2880" s="89"/>
    </row>
    <row r="2881" spans="2:19" ht="15" customHeight="1" x14ac:dyDescent="0.2">
      <c r="B2881" s="143"/>
      <c r="C2881" s="100" t="str">
        <f>IFERROR(IF(VLOOKUP(B2881,'Job Openings'!$B$5:$I$1005,2,FALSE)=0,"",VLOOKUP(B2881,'Job Openings'!$B$5:$I$1005,2,FALSE)),"")</f>
        <v/>
      </c>
      <c r="D2881" s="100" t="str">
        <f>IFERROR(IF(VLOOKUP(B2881,'Job Openings'!$B$5:$I$1005,3,FALSE)=0,"",VLOOKUP(B2881,'Job Openings'!$B$5:$I$1005,3,FALSE)),"")</f>
        <v/>
      </c>
      <c r="E2881" s="100" t="str">
        <f>IFERROR(IF(VLOOKUP(B2881,'Job Openings'!$B$5:$I$1005,5,FALSE)=0,"",VLOOKUP(B2881,'Job Openings'!$B$5:$I$1005,5,FALSE)),"")</f>
        <v/>
      </c>
      <c r="F2881" s="53"/>
      <c r="G2881" s="53"/>
      <c r="H2881" s="54"/>
      <c r="I2881" s="53"/>
      <c r="J2881" s="53"/>
      <c r="K2881" s="53"/>
      <c r="L2881" s="53"/>
      <c r="M2881" s="53"/>
      <c r="N2881" s="144"/>
      <c r="O2881" s="141"/>
      <c r="P2881" s="53"/>
      <c r="Q2881" s="53"/>
      <c r="R2881" s="53"/>
      <c r="S2881" s="89"/>
    </row>
    <row r="2882" spans="2:19" ht="15" customHeight="1" x14ac:dyDescent="0.2">
      <c r="B2882" s="143"/>
      <c r="C2882" s="100" t="str">
        <f>IFERROR(IF(VLOOKUP(B2882,'Job Openings'!$B$5:$I$1005,2,FALSE)=0,"",VLOOKUP(B2882,'Job Openings'!$B$5:$I$1005,2,FALSE)),"")</f>
        <v/>
      </c>
      <c r="D2882" s="100" t="str">
        <f>IFERROR(IF(VLOOKUP(B2882,'Job Openings'!$B$5:$I$1005,3,FALSE)=0,"",VLOOKUP(B2882,'Job Openings'!$B$5:$I$1005,3,FALSE)),"")</f>
        <v/>
      </c>
      <c r="E2882" s="100" t="str">
        <f>IFERROR(IF(VLOOKUP(B2882,'Job Openings'!$B$5:$I$1005,5,FALSE)=0,"",VLOOKUP(B2882,'Job Openings'!$B$5:$I$1005,5,FALSE)),"")</f>
        <v/>
      </c>
      <c r="F2882" s="53"/>
      <c r="G2882" s="53"/>
      <c r="H2882" s="54"/>
      <c r="I2882" s="53"/>
      <c r="J2882" s="53"/>
      <c r="K2882" s="53"/>
      <c r="L2882" s="53"/>
      <c r="M2882" s="53"/>
      <c r="N2882" s="144"/>
      <c r="O2882" s="141"/>
      <c r="P2882" s="53"/>
      <c r="Q2882" s="53"/>
      <c r="R2882" s="53"/>
      <c r="S2882" s="89"/>
    </row>
    <row r="2883" spans="2:19" ht="15" customHeight="1" x14ac:dyDescent="0.2">
      <c r="B2883" s="143"/>
      <c r="C2883" s="100" t="str">
        <f>IFERROR(IF(VLOOKUP(B2883,'Job Openings'!$B$5:$I$1005,2,FALSE)=0,"",VLOOKUP(B2883,'Job Openings'!$B$5:$I$1005,2,FALSE)),"")</f>
        <v/>
      </c>
      <c r="D2883" s="100" t="str">
        <f>IFERROR(IF(VLOOKUP(B2883,'Job Openings'!$B$5:$I$1005,3,FALSE)=0,"",VLOOKUP(B2883,'Job Openings'!$B$5:$I$1005,3,FALSE)),"")</f>
        <v/>
      </c>
      <c r="E2883" s="100" t="str">
        <f>IFERROR(IF(VLOOKUP(B2883,'Job Openings'!$B$5:$I$1005,5,FALSE)=0,"",VLOOKUP(B2883,'Job Openings'!$B$5:$I$1005,5,FALSE)),"")</f>
        <v/>
      </c>
      <c r="F2883" s="53"/>
      <c r="G2883" s="53"/>
      <c r="H2883" s="54"/>
      <c r="I2883" s="53"/>
      <c r="J2883" s="53"/>
      <c r="K2883" s="53"/>
      <c r="L2883" s="53"/>
      <c r="M2883" s="53"/>
      <c r="N2883" s="144"/>
      <c r="O2883" s="141"/>
      <c r="P2883" s="53"/>
      <c r="Q2883" s="53"/>
      <c r="R2883" s="53"/>
      <c r="S2883" s="89"/>
    </row>
    <row r="2884" spans="2:19" ht="15" customHeight="1" x14ac:dyDescent="0.2">
      <c r="B2884" s="143"/>
      <c r="C2884" s="100" t="str">
        <f>IFERROR(IF(VLOOKUP(B2884,'Job Openings'!$B$5:$I$1005,2,FALSE)=0,"",VLOOKUP(B2884,'Job Openings'!$B$5:$I$1005,2,FALSE)),"")</f>
        <v/>
      </c>
      <c r="D2884" s="100" t="str">
        <f>IFERROR(IF(VLOOKUP(B2884,'Job Openings'!$B$5:$I$1005,3,FALSE)=0,"",VLOOKUP(B2884,'Job Openings'!$B$5:$I$1005,3,FALSE)),"")</f>
        <v/>
      </c>
      <c r="E2884" s="100" t="str">
        <f>IFERROR(IF(VLOOKUP(B2884,'Job Openings'!$B$5:$I$1005,5,FALSE)=0,"",VLOOKUP(B2884,'Job Openings'!$B$5:$I$1005,5,FALSE)),"")</f>
        <v/>
      </c>
      <c r="F2884" s="53"/>
      <c r="G2884" s="53"/>
      <c r="H2884" s="54"/>
      <c r="I2884" s="53"/>
      <c r="J2884" s="53"/>
      <c r="K2884" s="53"/>
      <c r="L2884" s="53"/>
      <c r="M2884" s="53"/>
      <c r="N2884" s="144"/>
      <c r="O2884" s="141"/>
      <c r="P2884" s="53"/>
      <c r="Q2884" s="53"/>
      <c r="R2884" s="53"/>
      <c r="S2884" s="89"/>
    </row>
    <row r="2885" spans="2:19" ht="15" customHeight="1" x14ac:dyDescent="0.2">
      <c r="B2885" s="143"/>
      <c r="C2885" s="100" t="str">
        <f>IFERROR(IF(VLOOKUP(B2885,'Job Openings'!$B$5:$I$1005,2,FALSE)=0,"",VLOOKUP(B2885,'Job Openings'!$B$5:$I$1005,2,FALSE)),"")</f>
        <v/>
      </c>
      <c r="D2885" s="100" t="str">
        <f>IFERROR(IF(VLOOKUP(B2885,'Job Openings'!$B$5:$I$1005,3,FALSE)=0,"",VLOOKUP(B2885,'Job Openings'!$B$5:$I$1005,3,FALSE)),"")</f>
        <v/>
      </c>
      <c r="E2885" s="100" t="str">
        <f>IFERROR(IF(VLOOKUP(B2885,'Job Openings'!$B$5:$I$1005,5,FALSE)=0,"",VLOOKUP(B2885,'Job Openings'!$B$5:$I$1005,5,FALSE)),"")</f>
        <v/>
      </c>
      <c r="F2885" s="53"/>
      <c r="G2885" s="53"/>
      <c r="H2885" s="54"/>
      <c r="I2885" s="53"/>
      <c r="J2885" s="53"/>
      <c r="K2885" s="53"/>
      <c r="L2885" s="53"/>
      <c r="M2885" s="53"/>
      <c r="N2885" s="144"/>
      <c r="O2885" s="141"/>
      <c r="P2885" s="53"/>
      <c r="Q2885" s="53"/>
      <c r="R2885" s="53"/>
      <c r="S2885" s="89"/>
    </row>
    <row r="2886" spans="2:19" ht="15" customHeight="1" x14ac:dyDescent="0.2">
      <c r="B2886" s="143"/>
      <c r="C2886" s="100" t="str">
        <f>IFERROR(IF(VLOOKUP(B2886,'Job Openings'!$B$5:$I$1005,2,FALSE)=0,"",VLOOKUP(B2886,'Job Openings'!$B$5:$I$1005,2,FALSE)),"")</f>
        <v/>
      </c>
      <c r="D2886" s="100" t="str">
        <f>IFERROR(IF(VLOOKUP(B2886,'Job Openings'!$B$5:$I$1005,3,FALSE)=0,"",VLOOKUP(B2886,'Job Openings'!$B$5:$I$1005,3,FALSE)),"")</f>
        <v/>
      </c>
      <c r="E2886" s="100" t="str">
        <f>IFERROR(IF(VLOOKUP(B2886,'Job Openings'!$B$5:$I$1005,5,FALSE)=0,"",VLOOKUP(B2886,'Job Openings'!$B$5:$I$1005,5,FALSE)),"")</f>
        <v/>
      </c>
      <c r="F2886" s="53"/>
      <c r="G2886" s="53"/>
      <c r="H2886" s="54"/>
      <c r="I2886" s="53"/>
      <c r="J2886" s="53"/>
      <c r="K2886" s="53"/>
      <c r="L2886" s="53"/>
      <c r="M2886" s="53"/>
      <c r="N2886" s="144"/>
      <c r="O2886" s="141"/>
      <c r="P2886" s="53"/>
      <c r="Q2886" s="53"/>
      <c r="R2886" s="53"/>
      <c r="S2886" s="89"/>
    </row>
    <row r="2887" spans="2:19" ht="15" customHeight="1" x14ac:dyDescent="0.2">
      <c r="B2887" s="143"/>
      <c r="C2887" s="100" t="str">
        <f>IFERROR(IF(VLOOKUP(B2887,'Job Openings'!$B$5:$I$1005,2,FALSE)=0,"",VLOOKUP(B2887,'Job Openings'!$B$5:$I$1005,2,FALSE)),"")</f>
        <v/>
      </c>
      <c r="D2887" s="100" t="str">
        <f>IFERROR(IF(VLOOKUP(B2887,'Job Openings'!$B$5:$I$1005,3,FALSE)=0,"",VLOOKUP(B2887,'Job Openings'!$B$5:$I$1005,3,FALSE)),"")</f>
        <v/>
      </c>
      <c r="E2887" s="100" t="str">
        <f>IFERROR(IF(VLOOKUP(B2887,'Job Openings'!$B$5:$I$1005,5,FALSE)=0,"",VLOOKUP(B2887,'Job Openings'!$B$5:$I$1005,5,FALSE)),"")</f>
        <v/>
      </c>
      <c r="F2887" s="53"/>
      <c r="G2887" s="53"/>
      <c r="H2887" s="54"/>
      <c r="I2887" s="53"/>
      <c r="J2887" s="53"/>
      <c r="K2887" s="53"/>
      <c r="L2887" s="53"/>
      <c r="M2887" s="53"/>
      <c r="N2887" s="144"/>
      <c r="O2887" s="141"/>
      <c r="P2887" s="53"/>
      <c r="Q2887" s="53"/>
      <c r="R2887" s="53"/>
      <c r="S2887" s="89"/>
    </row>
    <row r="2888" spans="2:19" ht="15" customHeight="1" x14ac:dyDescent="0.2">
      <c r="B2888" s="143"/>
      <c r="C2888" s="100" t="str">
        <f>IFERROR(IF(VLOOKUP(B2888,'Job Openings'!$B$5:$I$1005,2,FALSE)=0,"",VLOOKUP(B2888,'Job Openings'!$B$5:$I$1005,2,FALSE)),"")</f>
        <v/>
      </c>
      <c r="D2888" s="100" t="str">
        <f>IFERROR(IF(VLOOKUP(B2888,'Job Openings'!$B$5:$I$1005,3,FALSE)=0,"",VLOOKUP(B2888,'Job Openings'!$B$5:$I$1005,3,FALSE)),"")</f>
        <v/>
      </c>
      <c r="E2888" s="100" t="str">
        <f>IFERROR(IF(VLOOKUP(B2888,'Job Openings'!$B$5:$I$1005,5,FALSE)=0,"",VLOOKUP(B2888,'Job Openings'!$B$5:$I$1005,5,FALSE)),"")</f>
        <v/>
      </c>
      <c r="F2888" s="53"/>
      <c r="G2888" s="53"/>
      <c r="H2888" s="54"/>
      <c r="I2888" s="53"/>
      <c r="J2888" s="53"/>
      <c r="K2888" s="53"/>
      <c r="L2888" s="53"/>
      <c r="M2888" s="53"/>
      <c r="N2888" s="144"/>
      <c r="O2888" s="141"/>
      <c r="P2888" s="53"/>
      <c r="Q2888" s="53"/>
      <c r="R2888" s="53"/>
      <c r="S2888" s="89"/>
    </row>
    <row r="2889" spans="2:19" ht="15" customHeight="1" x14ac:dyDescent="0.2">
      <c r="B2889" s="143"/>
      <c r="C2889" s="100" t="str">
        <f>IFERROR(IF(VLOOKUP(B2889,'Job Openings'!$B$5:$I$1005,2,FALSE)=0,"",VLOOKUP(B2889,'Job Openings'!$B$5:$I$1005,2,FALSE)),"")</f>
        <v/>
      </c>
      <c r="D2889" s="100" t="str">
        <f>IFERROR(IF(VLOOKUP(B2889,'Job Openings'!$B$5:$I$1005,3,FALSE)=0,"",VLOOKUP(B2889,'Job Openings'!$B$5:$I$1005,3,FALSE)),"")</f>
        <v/>
      </c>
      <c r="E2889" s="100" t="str">
        <f>IFERROR(IF(VLOOKUP(B2889,'Job Openings'!$B$5:$I$1005,5,FALSE)=0,"",VLOOKUP(B2889,'Job Openings'!$B$5:$I$1005,5,FALSE)),"")</f>
        <v/>
      </c>
      <c r="F2889" s="53"/>
      <c r="G2889" s="53"/>
      <c r="H2889" s="54"/>
      <c r="I2889" s="53"/>
      <c r="J2889" s="53"/>
      <c r="K2889" s="53"/>
      <c r="L2889" s="53"/>
      <c r="M2889" s="53"/>
      <c r="N2889" s="144"/>
      <c r="O2889" s="141"/>
      <c r="P2889" s="53"/>
      <c r="Q2889" s="53"/>
      <c r="R2889" s="53"/>
      <c r="S2889" s="89"/>
    </row>
    <row r="2890" spans="2:19" ht="15" customHeight="1" x14ac:dyDescent="0.2">
      <c r="B2890" s="143"/>
      <c r="C2890" s="100" t="str">
        <f>IFERROR(IF(VLOOKUP(B2890,'Job Openings'!$B$5:$I$1005,2,FALSE)=0,"",VLOOKUP(B2890,'Job Openings'!$B$5:$I$1005,2,FALSE)),"")</f>
        <v/>
      </c>
      <c r="D2890" s="100" t="str">
        <f>IFERROR(IF(VLOOKUP(B2890,'Job Openings'!$B$5:$I$1005,3,FALSE)=0,"",VLOOKUP(B2890,'Job Openings'!$B$5:$I$1005,3,FALSE)),"")</f>
        <v/>
      </c>
      <c r="E2890" s="100" t="str">
        <f>IFERROR(IF(VLOOKUP(B2890,'Job Openings'!$B$5:$I$1005,5,FALSE)=0,"",VLOOKUP(B2890,'Job Openings'!$B$5:$I$1005,5,FALSE)),"")</f>
        <v/>
      </c>
      <c r="F2890" s="53"/>
      <c r="G2890" s="53"/>
      <c r="H2890" s="54"/>
      <c r="I2890" s="53"/>
      <c r="J2890" s="53"/>
      <c r="K2890" s="53"/>
      <c r="L2890" s="53"/>
      <c r="M2890" s="53"/>
      <c r="N2890" s="144"/>
      <c r="O2890" s="141"/>
      <c r="P2890" s="53"/>
      <c r="Q2890" s="53"/>
      <c r="R2890" s="53"/>
      <c r="S2890" s="89"/>
    </row>
    <row r="2891" spans="2:19" ht="15" customHeight="1" x14ac:dyDescent="0.2">
      <c r="B2891" s="143"/>
      <c r="C2891" s="100" t="str">
        <f>IFERROR(IF(VLOOKUP(B2891,'Job Openings'!$B$5:$I$1005,2,FALSE)=0,"",VLOOKUP(B2891,'Job Openings'!$B$5:$I$1005,2,FALSE)),"")</f>
        <v/>
      </c>
      <c r="D2891" s="100" t="str">
        <f>IFERROR(IF(VLOOKUP(B2891,'Job Openings'!$B$5:$I$1005,3,FALSE)=0,"",VLOOKUP(B2891,'Job Openings'!$B$5:$I$1005,3,FALSE)),"")</f>
        <v/>
      </c>
      <c r="E2891" s="100" t="str">
        <f>IFERROR(IF(VLOOKUP(B2891,'Job Openings'!$B$5:$I$1005,5,FALSE)=0,"",VLOOKUP(B2891,'Job Openings'!$B$5:$I$1005,5,FALSE)),"")</f>
        <v/>
      </c>
      <c r="F2891" s="53"/>
      <c r="G2891" s="53"/>
      <c r="H2891" s="54"/>
      <c r="I2891" s="53"/>
      <c r="J2891" s="53"/>
      <c r="K2891" s="53"/>
      <c r="L2891" s="53"/>
      <c r="M2891" s="53"/>
      <c r="N2891" s="144"/>
      <c r="O2891" s="141"/>
      <c r="P2891" s="53"/>
      <c r="Q2891" s="53"/>
      <c r="R2891" s="53"/>
      <c r="S2891" s="89"/>
    </row>
    <row r="2892" spans="2:19" ht="15" customHeight="1" x14ac:dyDescent="0.2">
      <c r="B2892" s="143"/>
      <c r="C2892" s="100" t="str">
        <f>IFERROR(IF(VLOOKUP(B2892,'Job Openings'!$B$5:$I$1005,2,FALSE)=0,"",VLOOKUP(B2892,'Job Openings'!$B$5:$I$1005,2,FALSE)),"")</f>
        <v/>
      </c>
      <c r="D2892" s="100" t="str">
        <f>IFERROR(IF(VLOOKUP(B2892,'Job Openings'!$B$5:$I$1005,3,FALSE)=0,"",VLOOKUP(B2892,'Job Openings'!$B$5:$I$1005,3,FALSE)),"")</f>
        <v/>
      </c>
      <c r="E2892" s="100" t="str">
        <f>IFERROR(IF(VLOOKUP(B2892,'Job Openings'!$B$5:$I$1005,5,FALSE)=0,"",VLOOKUP(B2892,'Job Openings'!$B$5:$I$1005,5,FALSE)),"")</f>
        <v/>
      </c>
      <c r="F2892" s="53"/>
      <c r="G2892" s="53"/>
      <c r="H2892" s="54"/>
      <c r="I2892" s="53"/>
      <c r="J2892" s="53"/>
      <c r="K2892" s="53"/>
      <c r="L2892" s="53"/>
      <c r="M2892" s="53"/>
      <c r="N2892" s="144"/>
      <c r="O2892" s="141"/>
      <c r="P2892" s="53"/>
      <c r="Q2892" s="53"/>
      <c r="R2892" s="53"/>
      <c r="S2892" s="89"/>
    </row>
    <row r="2893" spans="2:19" ht="15" customHeight="1" x14ac:dyDescent="0.2">
      <c r="B2893" s="143"/>
      <c r="C2893" s="100" t="str">
        <f>IFERROR(IF(VLOOKUP(B2893,'Job Openings'!$B$5:$I$1005,2,FALSE)=0,"",VLOOKUP(B2893,'Job Openings'!$B$5:$I$1005,2,FALSE)),"")</f>
        <v/>
      </c>
      <c r="D2893" s="100" t="str">
        <f>IFERROR(IF(VLOOKUP(B2893,'Job Openings'!$B$5:$I$1005,3,FALSE)=0,"",VLOOKUP(B2893,'Job Openings'!$B$5:$I$1005,3,FALSE)),"")</f>
        <v/>
      </c>
      <c r="E2893" s="100" t="str">
        <f>IFERROR(IF(VLOOKUP(B2893,'Job Openings'!$B$5:$I$1005,5,FALSE)=0,"",VLOOKUP(B2893,'Job Openings'!$B$5:$I$1005,5,FALSE)),"")</f>
        <v/>
      </c>
      <c r="F2893" s="53"/>
      <c r="G2893" s="53"/>
      <c r="H2893" s="54"/>
      <c r="I2893" s="53"/>
      <c r="J2893" s="53"/>
      <c r="K2893" s="53"/>
      <c r="L2893" s="53"/>
      <c r="M2893" s="53"/>
      <c r="N2893" s="144"/>
      <c r="O2893" s="141"/>
      <c r="P2893" s="53"/>
      <c r="Q2893" s="53"/>
      <c r="R2893" s="53"/>
      <c r="S2893" s="89"/>
    </row>
    <row r="2894" spans="2:19" ht="15" customHeight="1" x14ac:dyDescent="0.2">
      <c r="B2894" s="143"/>
      <c r="C2894" s="100" t="str">
        <f>IFERROR(IF(VLOOKUP(B2894,'Job Openings'!$B$5:$I$1005,2,FALSE)=0,"",VLOOKUP(B2894,'Job Openings'!$B$5:$I$1005,2,FALSE)),"")</f>
        <v/>
      </c>
      <c r="D2894" s="100" t="str">
        <f>IFERROR(IF(VLOOKUP(B2894,'Job Openings'!$B$5:$I$1005,3,FALSE)=0,"",VLOOKUP(B2894,'Job Openings'!$B$5:$I$1005,3,FALSE)),"")</f>
        <v/>
      </c>
      <c r="E2894" s="100" t="str">
        <f>IFERROR(IF(VLOOKUP(B2894,'Job Openings'!$B$5:$I$1005,5,FALSE)=0,"",VLOOKUP(B2894,'Job Openings'!$B$5:$I$1005,5,FALSE)),"")</f>
        <v/>
      </c>
      <c r="F2894" s="53"/>
      <c r="G2894" s="53"/>
      <c r="H2894" s="54"/>
      <c r="I2894" s="53"/>
      <c r="J2894" s="53"/>
      <c r="K2894" s="53"/>
      <c r="L2894" s="53"/>
      <c r="M2894" s="53"/>
      <c r="N2894" s="144"/>
      <c r="O2894" s="141"/>
      <c r="P2894" s="53"/>
      <c r="Q2894" s="53"/>
      <c r="R2894" s="53"/>
      <c r="S2894" s="89"/>
    </row>
    <row r="2895" spans="2:19" ht="15" customHeight="1" x14ac:dyDescent="0.2">
      <c r="B2895" s="143"/>
      <c r="C2895" s="100" t="str">
        <f>IFERROR(IF(VLOOKUP(B2895,'Job Openings'!$B$5:$I$1005,2,FALSE)=0,"",VLOOKUP(B2895,'Job Openings'!$B$5:$I$1005,2,FALSE)),"")</f>
        <v/>
      </c>
      <c r="D2895" s="100" t="str">
        <f>IFERROR(IF(VLOOKUP(B2895,'Job Openings'!$B$5:$I$1005,3,FALSE)=0,"",VLOOKUP(B2895,'Job Openings'!$B$5:$I$1005,3,FALSE)),"")</f>
        <v/>
      </c>
      <c r="E2895" s="100" t="str">
        <f>IFERROR(IF(VLOOKUP(B2895,'Job Openings'!$B$5:$I$1005,5,FALSE)=0,"",VLOOKUP(B2895,'Job Openings'!$B$5:$I$1005,5,FALSE)),"")</f>
        <v/>
      </c>
      <c r="F2895" s="53"/>
      <c r="G2895" s="53"/>
      <c r="H2895" s="54"/>
      <c r="I2895" s="53"/>
      <c r="J2895" s="53"/>
      <c r="K2895" s="53"/>
      <c r="L2895" s="53"/>
      <c r="M2895" s="53"/>
      <c r="N2895" s="144"/>
      <c r="O2895" s="141"/>
      <c r="P2895" s="53"/>
      <c r="Q2895" s="53"/>
      <c r="R2895" s="53"/>
      <c r="S2895" s="89"/>
    </row>
    <row r="2896" spans="2:19" ht="15" customHeight="1" x14ac:dyDescent="0.2">
      <c r="B2896" s="143"/>
      <c r="C2896" s="100" t="str">
        <f>IFERROR(IF(VLOOKUP(B2896,'Job Openings'!$B$5:$I$1005,2,FALSE)=0,"",VLOOKUP(B2896,'Job Openings'!$B$5:$I$1005,2,FALSE)),"")</f>
        <v/>
      </c>
      <c r="D2896" s="100" t="str">
        <f>IFERROR(IF(VLOOKUP(B2896,'Job Openings'!$B$5:$I$1005,3,FALSE)=0,"",VLOOKUP(B2896,'Job Openings'!$B$5:$I$1005,3,FALSE)),"")</f>
        <v/>
      </c>
      <c r="E2896" s="100" t="str">
        <f>IFERROR(IF(VLOOKUP(B2896,'Job Openings'!$B$5:$I$1005,5,FALSE)=0,"",VLOOKUP(B2896,'Job Openings'!$B$5:$I$1005,5,FALSE)),"")</f>
        <v/>
      </c>
      <c r="F2896" s="53"/>
      <c r="G2896" s="53"/>
      <c r="H2896" s="54"/>
      <c r="I2896" s="53"/>
      <c r="J2896" s="53"/>
      <c r="K2896" s="53"/>
      <c r="L2896" s="53"/>
      <c r="M2896" s="53"/>
      <c r="N2896" s="144"/>
      <c r="O2896" s="141"/>
      <c r="P2896" s="53"/>
      <c r="Q2896" s="53"/>
      <c r="R2896" s="53"/>
      <c r="S2896" s="89"/>
    </row>
    <row r="2897" spans="2:19" ht="15" customHeight="1" x14ac:dyDescent="0.2">
      <c r="B2897" s="143"/>
      <c r="C2897" s="100" t="str">
        <f>IFERROR(IF(VLOOKUP(B2897,'Job Openings'!$B$5:$I$1005,2,FALSE)=0,"",VLOOKUP(B2897,'Job Openings'!$B$5:$I$1005,2,FALSE)),"")</f>
        <v/>
      </c>
      <c r="D2897" s="100" t="str">
        <f>IFERROR(IF(VLOOKUP(B2897,'Job Openings'!$B$5:$I$1005,3,FALSE)=0,"",VLOOKUP(B2897,'Job Openings'!$B$5:$I$1005,3,FALSE)),"")</f>
        <v/>
      </c>
      <c r="E2897" s="100" t="str">
        <f>IFERROR(IF(VLOOKUP(B2897,'Job Openings'!$B$5:$I$1005,5,FALSE)=0,"",VLOOKUP(B2897,'Job Openings'!$B$5:$I$1005,5,FALSE)),"")</f>
        <v/>
      </c>
      <c r="F2897" s="53"/>
      <c r="G2897" s="53"/>
      <c r="H2897" s="54"/>
      <c r="I2897" s="53"/>
      <c r="J2897" s="53"/>
      <c r="K2897" s="53"/>
      <c r="L2897" s="53"/>
      <c r="M2897" s="53"/>
      <c r="N2897" s="144"/>
      <c r="O2897" s="141"/>
      <c r="P2897" s="53"/>
      <c r="Q2897" s="53"/>
      <c r="R2897" s="53"/>
      <c r="S2897" s="89"/>
    </row>
    <row r="2898" spans="2:19" ht="15" customHeight="1" x14ac:dyDescent="0.2">
      <c r="B2898" s="143"/>
      <c r="C2898" s="100" t="str">
        <f>IFERROR(IF(VLOOKUP(B2898,'Job Openings'!$B$5:$I$1005,2,FALSE)=0,"",VLOOKUP(B2898,'Job Openings'!$B$5:$I$1005,2,FALSE)),"")</f>
        <v/>
      </c>
      <c r="D2898" s="100" t="str">
        <f>IFERROR(IF(VLOOKUP(B2898,'Job Openings'!$B$5:$I$1005,3,FALSE)=0,"",VLOOKUP(B2898,'Job Openings'!$B$5:$I$1005,3,FALSE)),"")</f>
        <v/>
      </c>
      <c r="E2898" s="100" t="str">
        <f>IFERROR(IF(VLOOKUP(B2898,'Job Openings'!$B$5:$I$1005,5,FALSE)=0,"",VLOOKUP(B2898,'Job Openings'!$B$5:$I$1005,5,FALSE)),"")</f>
        <v/>
      </c>
      <c r="F2898" s="53"/>
      <c r="G2898" s="53"/>
      <c r="H2898" s="54"/>
      <c r="I2898" s="53"/>
      <c r="J2898" s="53"/>
      <c r="K2898" s="53"/>
      <c r="L2898" s="53"/>
      <c r="M2898" s="53"/>
      <c r="N2898" s="144"/>
      <c r="O2898" s="141"/>
      <c r="P2898" s="53"/>
      <c r="Q2898" s="53"/>
      <c r="R2898" s="53"/>
      <c r="S2898" s="89"/>
    </row>
    <row r="2899" spans="2:19" ht="15" customHeight="1" x14ac:dyDescent="0.2">
      <c r="B2899" s="143"/>
      <c r="C2899" s="100" t="str">
        <f>IFERROR(IF(VLOOKUP(B2899,'Job Openings'!$B$5:$I$1005,2,FALSE)=0,"",VLOOKUP(B2899,'Job Openings'!$B$5:$I$1005,2,FALSE)),"")</f>
        <v/>
      </c>
      <c r="D2899" s="100" t="str">
        <f>IFERROR(IF(VLOOKUP(B2899,'Job Openings'!$B$5:$I$1005,3,FALSE)=0,"",VLOOKUP(B2899,'Job Openings'!$B$5:$I$1005,3,FALSE)),"")</f>
        <v/>
      </c>
      <c r="E2899" s="100" t="str">
        <f>IFERROR(IF(VLOOKUP(B2899,'Job Openings'!$B$5:$I$1005,5,FALSE)=0,"",VLOOKUP(B2899,'Job Openings'!$B$5:$I$1005,5,FALSE)),"")</f>
        <v/>
      </c>
      <c r="F2899" s="53"/>
      <c r="G2899" s="53"/>
      <c r="H2899" s="54"/>
      <c r="I2899" s="53"/>
      <c r="J2899" s="53"/>
      <c r="K2899" s="53"/>
      <c r="L2899" s="53"/>
      <c r="M2899" s="53"/>
      <c r="N2899" s="144"/>
      <c r="O2899" s="141"/>
      <c r="P2899" s="53"/>
      <c r="Q2899" s="53"/>
      <c r="R2899" s="53"/>
      <c r="S2899" s="89"/>
    </row>
    <row r="2900" spans="2:19" ht="15" customHeight="1" x14ac:dyDescent="0.2">
      <c r="B2900" s="143"/>
      <c r="C2900" s="100" t="str">
        <f>IFERROR(IF(VLOOKUP(B2900,'Job Openings'!$B$5:$I$1005,2,FALSE)=0,"",VLOOKUP(B2900,'Job Openings'!$B$5:$I$1005,2,FALSE)),"")</f>
        <v/>
      </c>
      <c r="D2900" s="100" t="str">
        <f>IFERROR(IF(VLOOKUP(B2900,'Job Openings'!$B$5:$I$1005,3,FALSE)=0,"",VLOOKUP(B2900,'Job Openings'!$B$5:$I$1005,3,FALSE)),"")</f>
        <v/>
      </c>
      <c r="E2900" s="100" t="str">
        <f>IFERROR(IF(VLOOKUP(B2900,'Job Openings'!$B$5:$I$1005,5,FALSE)=0,"",VLOOKUP(B2900,'Job Openings'!$B$5:$I$1005,5,FALSE)),"")</f>
        <v/>
      </c>
      <c r="F2900" s="53"/>
      <c r="G2900" s="53"/>
      <c r="H2900" s="54"/>
      <c r="I2900" s="53"/>
      <c r="J2900" s="53"/>
      <c r="K2900" s="53"/>
      <c r="L2900" s="53"/>
      <c r="M2900" s="53"/>
      <c r="N2900" s="144"/>
      <c r="O2900" s="141"/>
      <c r="P2900" s="53"/>
      <c r="Q2900" s="53"/>
      <c r="R2900" s="53"/>
      <c r="S2900" s="89"/>
    </row>
    <row r="2901" spans="2:19" ht="15" customHeight="1" x14ac:dyDescent="0.2">
      <c r="B2901" s="143"/>
      <c r="C2901" s="100" t="str">
        <f>IFERROR(IF(VLOOKUP(B2901,'Job Openings'!$B$5:$I$1005,2,FALSE)=0,"",VLOOKUP(B2901,'Job Openings'!$B$5:$I$1005,2,FALSE)),"")</f>
        <v/>
      </c>
      <c r="D2901" s="100" t="str">
        <f>IFERROR(IF(VLOOKUP(B2901,'Job Openings'!$B$5:$I$1005,3,FALSE)=0,"",VLOOKUP(B2901,'Job Openings'!$B$5:$I$1005,3,FALSE)),"")</f>
        <v/>
      </c>
      <c r="E2901" s="100" t="str">
        <f>IFERROR(IF(VLOOKUP(B2901,'Job Openings'!$B$5:$I$1005,5,FALSE)=0,"",VLOOKUP(B2901,'Job Openings'!$B$5:$I$1005,5,FALSE)),"")</f>
        <v/>
      </c>
      <c r="F2901" s="53"/>
      <c r="G2901" s="53"/>
      <c r="H2901" s="54"/>
      <c r="I2901" s="53"/>
      <c r="J2901" s="53"/>
      <c r="K2901" s="53"/>
      <c r="L2901" s="53"/>
      <c r="M2901" s="53"/>
      <c r="N2901" s="144"/>
      <c r="O2901" s="141"/>
      <c r="P2901" s="53"/>
      <c r="Q2901" s="53"/>
      <c r="R2901" s="53"/>
      <c r="S2901" s="89"/>
    </row>
    <row r="2902" spans="2:19" ht="15" customHeight="1" x14ac:dyDescent="0.2">
      <c r="B2902" s="143"/>
      <c r="C2902" s="100" t="str">
        <f>IFERROR(IF(VLOOKUP(B2902,'Job Openings'!$B$5:$I$1005,2,FALSE)=0,"",VLOOKUP(B2902,'Job Openings'!$B$5:$I$1005,2,FALSE)),"")</f>
        <v/>
      </c>
      <c r="D2902" s="100" t="str">
        <f>IFERROR(IF(VLOOKUP(B2902,'Job Openings'!$B$5:$I$1005,3,FALSE)=0,"",VLOOKUP(B2902,'Job Openings'!$B$5:$I$1005,3,FALSE)),"")</f>
        <v/>
      </c>
      <c r="E2902" s="100" t="str">
        <f>IFERROR(IF(VLOOKUP(B2902,'Job Openings'!$B$5:$I$1005,5,FALSE)=0,"",VLOOKUP(B2902,'Job Openings'!$B$5:$I$1005,5,FALSE)),"")</f>
        <v/>
      </c>
      <c r="F2902" s="53"/>
      <c r="G2902" s="53"/>
      <c r="H2902" s="54"/>
      <c r="I2902" s="53"/>
      <c r="J2902" s="53"/>
      <c r="K2902" s="53"/>
      <c r="L2902" s="53"/>
      <c r="M2902" s="53"/>
      <c r="N2902" s="144"/>
      <c r="O2902" s="141"/>
      <c r="P2902" s="53"/>
      <c r="Q2902" s="53"/>
      <c r="R2902" s="53"/>
      <c r="S2902" s="89"/>
    </row>
    <row r="2903" spans="2:19" ht="15" customHeight="1" x14ac:dyDescent="0.2">
      <c r="B2903" s="143"/>
      <c r="C2903" s="100" t="str">
        <f>IFERROR(IF(VLOOKUP(B2903,'Job Openings'!$B$5:$I$1005,2,FALSE)=0,"",VLOOKUP(B2903,'Job Openings'!$B$5:$I$1005,2,FALSE)),"")</f>
        <v/>
      </c>
      <c r="D2903" s="100" t="str">
        <f>IFERROR(IF(VLOOKUP(B2903,'Job Openings'!$B$5:$I$1005,3,FALSE)=0,"",VLOOKUP(B2903,'Job Openings'!$B$5:$I$1005,3,FALSE)),"")</f>
        <v/>
      </c>
      <c r="E2903" s="100" t="str">
        <f>IFERROR(IF(VLOOKUP(B2903,'Job Openings'!$B$5:$I$1005,5,FALSE)=0,"",VLOOKUP(B2903,'Job Openings'!$B$5:$I$1005,5,FALSE)),"")</f>
        <v/>
      </c>
      <c r="F2903" s="53"/>
      <c r="G2903" s="53"/>
      <c r="H2903" s="54"/>
      <c r="I2903" s="53"/>
      <c r="J2903" s="53"/>
      <c r="K2903" s="53"/>
      <c r="L2903" s="53"/>
      <c r="M2903" s="53"/>
      <c r="N2903" s="144"/>
      <c r="O2903" s="141"/>
      <c r="P2903" s="53"/>
      <c r="Q2903" s="53"/>
      <c r="R2903" s="53"/>
      <c r="S2903" s="89"/>
    </row>
    <row r="2904" spans="2:19" ht="15" customHeight="1" x14ac:dyDescent="0.2">
      <c r="B2904" s="143"/>
      <c r="C2904" s="100" t="str">
        <f>IFERROR(IF(VLOOKUP(B2904,'Job Openings'!$B$5:$I$1005,2,FALSE)=0,"",VLOOKUP(B2904,'Job Openings'!$B$5:$I$1005,2,FALSE)),"")</f>
        <v/>
      </c>
      <c r="D2904" s="100" t="str">
        <f>IFERROR(IF(VLOOKUP(B2904,'Job Openings'!$B$5:$I$1005,3,FALSE)=0,"",VLOOKUP(B2904,'Job Openings'!$B$5:$I$1005,3,FALSE)),"")</f>
        <v/>
      </c>
      <c r="E2904" s="100" t="str">
        <f>IFERROR(IF(VLOOKUP(B2904,'Job Openings'!$B$5:$I$1005,5,FALSE)=0,"",VLOOKUP(B2904,'Job Openings'!$B$5:$I$1005,5,FALSE)),"")</f>
        <v/>
      </c>
      <c r="F2904" s="53"/>
      <c r="G2904" s="53"/>
      <c r="H2904" s="54"/>
      <c r="I2904" s="53"/>
      <c r="J2904" s="53"/>
      <c r="K2904" s="53"/>
      <c r="L2904" s="53"/>
      <c r="M2904" s="53"/>
      <c r="N2904" s="144"/>
      <c r="O2904" s="141"/>
      <c r="P2904" s="53"/>
      <c r="Q2904" s="53"/>
      <c r="R2904" s="53"/>
      <c r="S2904" s="89"/>
    </row>
    <row r="2905" spans="2:19" ht="15" customHeight="1" x14ac:dyDescent="0.2">
      <c r="B2905" s="143"/>
      <c r="C2905" s="100" t="str">
        <f>IFERROR(IF(VLOOKUP(B2905,'Job Openings'!$B$5:$I$1005,2,FALSE)=0,"",VLOOKUP(B2905,'Job Openings'!$B$5:$I$1005,2,FALSE)),"")</f>
        <v/>
      </c>
      <c r="D2905" s="100" t="str">
        <f>IFERROR(IF(VLOOKUP(B2905,'Job Openings'!$B$5:$I$1005,3,FALSE)=0,"",VLOOKUP(B2905,'Job Openings'!$B$5:$I$1005,3,FALSE)),"")</f>
        <v/>
      </c>
      <c r="E2905" s="100" t="str">
        <f>IFERROR(IF(VLOOKUP(B2905,'Job Openings'!$B$5:$I$1005,5,FALSE)=0,"",VLOOKUP(B2905,'Job Openings'!$B$5:$I$1005,5,FALSE)),"")</f>
        <v/>
      </c>
      <c r="F2905" s="53"/>
      <c r="G2905" s="53"/>
      <c r="H2905" s="54"/>
      <c r="I2905" s="53"/>
      <c r="J2905" s="53"/>
      <c r="K2905" s="53"/>
      <c r="L2905" s="53"/>
      <c r="M2905" s="53"/>
      <c r="N2905" s="144"/>
      <c r="O2905" s="141"/>
      <c r="P2905" s="53"/>
      <c r="Q2905" s="53"/>
      <c r="R2905" s="53"/>
      <c r="S2905" s="89"/>
    </row>
    <row r="2906" spans="2:19" ht="15" customHeight="1" x14ac:dyDescent="0.2">
      <c r="B2906" s="143"/>
      <c r="C2906" s="100" t="str">
        <f>IFERROR(IF(VLOOKUP(B2906,'Job Openings'!$B$5:$I$1005,2,FALSE)=0,"",VLOOKUP(B2906,'Job Openings'!$B$5:$I$1005,2,FALSE)),"")</f>
        <v/>
      </c>
      <c r="D2906" s="100" t="str">
        <f>IFERROR(IF(VLOOKUP(B2906,'Job Openings'!$B$5:$I$1005,3,FALSE)=0,"",VLOOKUP(B2906,'Job Openings'!$B$5:$I$1005,3,FALSE)),"")</f>
        <v/>
      </c>
      <c r="E2906" s="100" t="str">
        <f>IFERROR(IF(VLOOKUP(B2906,'Job Openings'!$B$5:$I$1005,5,FALSE)=0,"",VLOOKUP(B2906,'Job Openings'!$B$5:$I$1005,5,FALSE)),"")</f>
        <v/>
      </c>
      <c r="F2906" s="53"/>
      <c r="G2906" s="53"/>
      <c r="H2906" s="54"/>
      <c r="I2906" s="53"/>
      <c r="J2906" s="53"/>
      <c r="K2906" s="53"/>
      <c r="L2906" s="53"/>
      <c r="M2906" s="53"/>
      <c r="N2906" s="144"/>
      <c r="O2906" s="141"/>
      <c r="P2906" s="53"/>
      <c r="Q2906" s="53"/>
      <c r="R2906" s="53"/>
      <c r="S2906" s="89"/>
    </row>
    <row r="2907" spans="2:19" ht="15" customHeight="1" x14ac:dyDescent="0.2">
      <c r="B2907" s="143"/>
      <c r="C2907" s="100" t="str">
        <f>IFERROR(IF(VLOOKUP(B2907,'Job Openings'!$B$5:$I$1005,2,FALSE)=0,"",VLOOKUP(B2907,'Job Openings'!$B$5:$I$1005,2,FALSE)),"")</f>
        <v/>
      </c>
      <c r="D2907" s="100" t="str">
        <f>IFERROR(IF(VLOOKUP(B2907,'Job Openings'!$B$5:$I$1005,3,FALSE)=0,"",VLOOKUP(B2907,'Job Openings'!$B$5:$I$1005,3,FALSE)),"")</f>
        <v/>
      </c>
      <c r="E2907" s="100" t="str">
        <f>IFERROR(IF(VLOOKUP(B2907,'Job Openings'!$B$5:$I$1005,5,FALSE)=0,"",VLOOKUP(B2907,'Job Openings'!$B$5:$I$1005,5,FALSE)),"")</f>
        <v/>
      </c>
      <c r="F2907" s="53"/>
      <c r="G2907" s="53"/>
      <c r="H2907" s="54"/>
      <c r="I2907" s="53"/>
      <c r="J2907" s="53"/>
      <c r="K2907" s="53"/>
      <c r="L2907" s="53"/>
      <c r="M2907" s="53"/>
      <c r="N2907" s="144"/>
      <c r="O2907" s="141"/>
      <c r="P2907" s="53"/>
      <c r="Q2907" s="53"/>
      <c r="R2907" s="53"/>
      <c r="S2907" s="89"/>
    </row>
    <row r="2908" spans="2:19" ht="15" customHeight="1" x14ac:dyDescent="0.2">
      <c r="B2908" s="143"/>
      <c r="C2908" s="100" t="str">
        <f>IFERROR(IF(VLOOKUP(B2908,'Job Openings'!$B$5:$I$1005,2,FALSE)=0,"",VLOOKUP(B2908,'Job Openings'!$B$5:$I$1005,2,FALSE)),"")</f>
        <v/>
      </c>
      <c r="D2908" s="100" t="str">
        <f>IFERROR(IF(VLOOKUP(B2908,'Job Openings'!$B$5:$I$1005,3,FALSE)=0,"",VLOOKUP(B2908,'Job Openings'!$B$5:$I$1005,3,FALSE)),"")</f>
        <v/>
      </c>
      <c r="E2908" s="100" t="str">
        <f>IFERROR(IF(VLOOKUP(B2908,'Job Openings'!$B$5:$I$1005,5,FALSE)=0,"",VLOOKUP(B2908,'Job Openings'!$B$5:$I$1005,5,FALSE)),"")</f>
        <v/>
      </c>
      <c r="F2908" s="53"/>
      <c r="G2908" s="53"/>
      <c r="H2908" s="54"/>
      <c r="I2908" s="53"/>
      <c r="J2908" s="53"/>
      <c r="K2908" s="53"/>
      <c r="L2908" s="53"/>
      <c r="M2908" s="53"/>
      <c r="N2908" s="144"/>
      <c r="O2908" s="141"/>
      <c r="P2908" s="53"/>
      <c r="Q2908" s="53"/>
      <c r="R2908" s="53"/>
      <c r="S2908" s="89"/>
    </row>
    <row r="2909" spans="2:19" ht="15" customHeight="1" x14ac:dyDescent="0.2">
      <c r="B2909" s="143"/>
      <c r="C2909" s="100" t="str">
        <f>IFERROR(IF(VLOOKUP(B2909,'Job Openings'!$B$5:$I$1005,2,FALSE)=0,"",VLOOKUP(B2909,'Job Openings'!$B$5:$I$1005,2,FALSE)),"")</f>
        <v/>
      </c>
      <c r="D2909" s="100" t="str">
        <f>IFERROR(IF(VLOOKUP(B2909,'Job Openings'!$B$5:$I$1005,3,FALSE)=0,"",VLOOKUP(B2909,'Job Openings'!$B$5:$I$1005,3,FALSE)),"")</f>
        <v/>
      </c>
      <c r="E2909" s="100" t="str">
        <f>IFERROR(IF(VLOOKUP(B2909,'Job Openings'!$B$5:$I$1005,5,FALSE)=0,"",VLOOKUP(B2909,'Job Openings'!$B$5:$I$1005,5,FALSE)),"")</f>
        <v/>
      </c>
      <c r="F2909" s="53"/>
      <c r="G2909" s="53"/>
      <c r="H2909" s="54"/>
      <c r="I2909" s="53"/>
      <c r="J2909" s="53"/>
      <c r="K2909" s="53"/>
      <c r="L2909" s="53"/>
      <c r="M2909" s="53"/>
      <c r="N2909" s="144"/>
      <c r="O2909" s="141"/>
      <c r="P2909" s="53"/>
      <c r="Q2909" s="53"/>
      <c r="R2909" s="53"/>
      <c r="S2909" s="89"/>
    </row>
    <row r="2910" spans="2:19" ht="15" customHeight="1" x14ac:dyDescent="0.2">
      <c r="B2910" s="143"/>
      <c r="C2910" s="100" t="str">
        <f>IFERROR(IF(VLOOKUP(B2910,'Job Openings'!$B$5:$I$1005,2,FALSE)=0,"",VLOOKUP(B2910,'Job Openings'!$B$5:$I$1005,2,FALSE)),"")</f>
        <v/>
      </c>
      <c r="D2910" s="100" t="str">
        <f>IFERROR(IF(VLOOKUP(B2910,'Job Openings'!$B$5:$I$1005,3,FALSE)=0,"",VLOOKUP(B2910,'Job Openings'!$B$5:$I$1005,3,FALSE)),"")</f>
        <v/>
      </c>
      <c r="E2910" s="100" t="str">
        <f>IFERROR(IF(VLOOKUP(B2910,'Job Openings'!$B$5:$I$1005,5,FALSE)=0,"",VLOOKUP(B2910,'Job Openings'!$B$5:$I$1005,5,FALSE)),"")</f>
        <v/>
      </c>
      <c r="F2910" s="53"/>
      <c r="G2910" s="53"/>
      <c r="H2910" s="54"/>
      <c r="I2910" s="53"/>
      <c r="J2910" s="53"/>
      <c r="K2910" s="53"/>
      <c r="L2910" s="53"/>
      <c r="M2910" s="53"/>
      <c r="N2910" s="144"/>
      <c r="O2910" s="141"/>
      <c r="P2910" s="53"/>
      <c r="Q2910" s="53"/>
      <c r="R2910" s="53"/>
      <c r="S2910" s="89"/>
    </row>
    <row r="2911" spans="2:19" ht="15" customHeight="1" x14ac:dyDescent="0.2">
      <c r="B2911" s="143"/>
      <c r="C2911" s="100" t="str">
        <f>IFERROR(IF(VLOOKUP(B2911,'Job Openings'!$B$5:$I$1005,2,FALSE)=0,"",VLOOKUP(B2911,'Job Openings'!$B$5:$I$1005,2,FALSE)),"")</f>
        <v/>
      </c>
      <c r="D2911" s="100" t="str">
        <f>IFERROR(IF(VLOOKUP(B2911,'Job Openings'!$B$5:$I$1005,3,FALSE)=0,"",VLOOKUP(B2911,'Job Openings'!$B$5:$I$1005,3,FALSE)),"")</f>
        <v/>
      </c>
      <c r="E2911" s="100" t="str">
        <f>IFERROR(IF(VLOOKUP(B2911,'Job Openings'!$B$5:$I$1005,5,FALSE)=0,"",VLOOKUP(B2911,'Job Openings'!$B$5:$I$1005,5,FALSE)),"")</f>
        <v/>
      </c>
      <c r="F2911" s="53"/>
      <c r="G2911" s="53"/>
      <c r="H2911" s="54"/>
      <c r="I2911" s="53"/>
      <c r="J2911" s="53"/>
      <c r="K2911" s="53"/>
      <c r="L2911" s="53"/>
      <c r="M2911" s="53"/>
      <c r="N2911" s="144"/>
      <c r="O2911" s="141"/>
      <c r="P2911" s="53"/>
      <c r="Q2911" s="53"/>
      <c r="R2911" s="53"/>
      <c r="S2911" s="89"/>
    </row>
    <row r="2912" spans="2:19" ht="15" customHeight="1" x14ac:dyDescent="0.2">
      <c r="B2912" s="143"/>
      <c r="C2912" s="100" t="str">
        <f>IFERROR(IF(VLOOKUP(B2912,'Job Openings'!$B$5:$I$1005,2,FALSE)=0,"",VLOOKUP(B2912,'Job Openings'!$B$5:$I$1005,2,FALSE)),"")</f>
        <v/>
      </c>
      <c r="D2912" s="100" t="str">
        <f>IFERROR(IF(VLOOKUP(B2912,'Job Openings'!$B$5:$I$1005,3,FALSE)=0,"",VLOOKUP(B2912,'Job Openings'!$B$5:$I$1005,3,FALSE)),"")</f>
        <v/>
      </c>
      <c r="E2912" s="100" t="str">
        <f>IFERROR(IF(VLOOKUP(B2912,'Job Openings'!$B$5:$I$1005,5,FALSE)=0,"",VLOOKUP(B2912,'Job Openings'!$B$5:$I$1005,5,FALSE)),"")</f>
        <v/>
      </c>
      <c r="F2912" s="53"/>
      <c r="G2912" s="53"/>
      <c r="H2912" s="54"/>
      <c r="I2912" s="53"/>
      <c r="J2912" s="53"/>
      <c r="K2912" s="53"/>
      <c r="L2912" s="53"/>
      <c r="M2912" s="53"/>
      <c r="N2912" s="144"/>
      <c r="O2912" s="141"/>
      <c r="P2912" s="53"/>
      <c r="Q2912" s="53"/>
      <c r="R2912" s="53"/>
      <c r="S2912" s="89"/>
    </row>
    <row r="2913" spans="2:19" ht="15" customHeight="1" x14ac:dyDescent="0.2">
      <c r="B2913" s="143"/>
      <c r="C2913" s="100" t="str">
        <f>IFERROR(IF(VLOOKUP(B2913,'Job Openings'!$B$5:$I$1005,2,FALSE)=0,"",VLOOKUP(B2913,'Job Openings'!$B$5:$I$1005,2,FALSE)),"")</f>
        <v/>
      </c>
      <c r="D2913" s="100" t="str">
        <f>IFERROR(IF(VLOOKUP(B2913,'Job Openings'!$B$5:$I$1005,3,FALSE)=0,"",VLOOKUP(B2913,'Job Openings'!$B$5:$I$1005,3,FALSE)),"")</f>
        <v/>
      </c>
      <c r="E2913" s="100" t="str">
        <f>IFERROR(IF(VLOOKUP(B2913,'Job Openings'!$B$5:$I$1005,5,FALSE)=0,"",VLOOKUP(B2913,'Job Openings'!$B$5:$I$1005,5,FALSE)),"")</f>
        <v/>
      </c>
      <c r="F2913" s="53"/>
      <c r="G2913" s="53"/>
      <c r="H2913" s="54"/>
      <c r="I2913" s="53"/>
      <c r="J2913" s="53"/>
      <c r="K2913" s="53"/>
      <c r="L2913" s="53"/>
      <c r="M2913" s="53"/>
      <c r="N2913" s="144"/>
      <c r="O2913" s="141"/>
      <c r="P2913" s="53"/>
      <c r="Q2913" s="53"/>
      <c r="R2913" s="53"/>
      <c r="S2913" s="89"/>
    </row>
    <row r="2914" spans="2:19" ht="15" customHeight="1" x14ac:dyDescent="0.2">
      <c r="B2914" s="143"/>
      <c r="C2914" s="100" t="str">
        <f>IFERROR(IF(VLOOKUP(B2914,'Job Openings'!$B$5:$I$1005,2,FALSE)=0,"",VLOOKUP(B2914,'Job Openings'!$B$5:$I$1005,2,FALSE)),"")</f>
        <v/>
      </c>
      <c r="D2914" s="100" t="str">
        <f>IFERROR(IF(VLOOKUP(B2914,'Job Openings'!$B$5:$I$1005,3,FALSE)=0,"",VLOOKUP(B2914,'Job Openings'!$B$5:$I$1005,3,FALSE)),"")</f>
        <v/>
      </c>
      <c r="E2914" s="100" t="str">
        <f>IFERROR(IF(VLOOKUP(B2914,'Job Openings'!$B$5:$I$1005,5,FALSE)=0,"",VLOOKUP(B2914,'Job Openings'!$B$5:$I$1005,5,FALSE)),"")</f>
        <v/>
      </c>
      <c r="F2914" s="53"/>
      <c r="G2914" s="53"/>
      <c r="H2914" s="54"/>
      <c r="I2914" s="53"/>
      <c r="J2914" s="53"/>
      <c r="K2914" s="53"/>
      <c r="L2914" s="53"/>
      <c r="M2914" s="53"/>
      <c r="N2914" s="144"/>
      <c r="O2914" s="141"/>
      <c r="P2914" s="53"/>
      <c r="Q2914" s="53"/>
      <c r="R2914" s="53"/>
      <c r="S2914" s="89"/>
    </row>
    <row r="2915" spans="2:19" ht="15" customHeight="1" x14ac:dyDescent="0.2">
      <c r="B2915" s="143"/>
      <c r="C2915" s="100" t="str">
        <f>IFERROR(IF(VLOOKUP(B2915,'Job Openings'!$B$5:$I$1005,2,FALSE)=0,"",VLOOKUP(B2915,'Job Openings'!$B$5:$I$1005,2,FALSE)),"")</f>
        <v/>
      </c>
      <c r="D2915" s="100" t="str">
        <f>IFERROR(IF(VLOOKUP(B2915,'Job Openings'!$B$5:$I$1005,3,FALSE)=0,"",VLOOKUP(B2915,'Job Openings'!$B$5:$I$1005,3,FALSE)),"")</f>
        <v/>
      </c>
      <c r="E2915" s="100" t="str">
        <f>IFERROR(IF(VLOOKUP(B2915,'Job Openings'!$B$5:$I$1005,5,FALSE)=0,"",VLOOKUP(B2915,'Job Openings'!$B$5:$I$1005,5,FALSE)),"")</f>
        <v/>
      </c>
      <c r="F2915" s="53"/>
      <c r="G2915" s="53"/>
      <c r="H2915" s="54"/>
      <c r="I2915" s="53"/>
      <c r="J2915" s="53"/>
      <c r="K2915" s="53"/>
      <c r="L2915" s="53"/>
      <c r="M2915" s="53"/>
      <c r="N2915" s="144"/>
      <c r="O2915" s="141"/>
      <c r="P2915" s="53"/>
      <c r="Q2915" s="53"/>
      <c r="R2915" s="53"/>
      <c r="S2915" s="89"/>
    </row>
    <row r="2916" spans="2:19" ht="15" customHeight="1" x14ac:dyDescent="0.2">
      <c r="B2916" s="143"/>
      <c r="C2916" s="100" t="str">
        <f>IFERROR(IF(VLOOKUP(B2916,'Job Openings'!$B$5:$I$1005,2,FALSE)=0,"",VLOOKUP(B2916,'Job Openings'!$B$5:$I$1005,2,FALSE)),"")</f>
        <v/>
      </c>
      <c r="D2916" s="100" t="str">
        <f>IFERROR(IF(VLOOKUP(B2916,'Job Openings'!$B$5:$I$1005,3,FALSE)=0,"",VLOOKUP(B2916,'Job Openings'!$B$5:$I$1005,3,FALSE)),"")</f>
        <v/>
      </c>
      <c r="E2916" s="100" t="str">
        <f>IFERROR(IF(VLOOKUP(B2916,'Job Openings'!$B$5:$I$1005,5,FALSE)=0,"",VLOOKUP(B2916,'Job Openings'!$B$5:$I$1005,5,FALSE)),"")</f>
        <v/>
      </c>
      <c r="F2916" s="53"/>
      <c r="G2916" s="53"/>
      <c r="H2916" s="54"/>
      <c r="I2916" s="53"/>
      <c r="J2916" s="53"/>
      <c r="K2916" s="53"/>
      <c r="L2916" s="53"/>
      <c r="M2916" s="53"/>
      <c r="N2916" s="144"/>
      <c r="O2916" s="141"/>
      <c r="P2916" s="53"/>
      <c r="Q2916" s="53"/>
      <c r="R2916" s="53"/>
      <c r="S2916" s="89"/>
    </row>
    <row r="2917" spans="2:19" ht="15" customHeight="1" x14ac:dyDescent="0.2">
      <c r="B2917" s="143"/>
      <c r="C2917" s="100" t="str">
        <f>IFERROR(IF(VLOOKUP(B2917,'Job Openings'!$B$5:$I$1005,2,FALSE)=0,"",VLOOKUP(B2917,'Job Openings'!$B$5:$I$1005,2,FALSE)),"")</f>
        <v/>
      </c>
      <c r="D2917" s="100" t="str">
        <f>IFERROR(IF(VLOOKUP(B2917,'Job Openings'!$B$5:$I$1005,3,FALSE)=0,"",VLOOKUP(B2917,'Job Openings'!$B$5:$I$1005,3,FALSE)),"")</f>
        <v/>
      </c>
      <c r="E2917" s="100" t="str">
        <f>IFERROR(IF(VLOOKUP(B2917,'Job Openings'!$B$5:$I$1005,5,FALSE)=0,"",VLOOKUP(B2917,'Job Openings'!$B$5:$I$1005,5,FALSE)),"")</f>
        <v/>
      </c>
      <c r="F2917" s="53"/>
      <c r="G2917" s="53"/>
      <c r="H2917" s="54"/>
      <c r="I2917" s="53"/>
      <c r="J2917" s="53"/>
      <c r="K2917" s="53"/>
      <c r="L2917" s="53"/>
      <c r="M2917" s="53"/>
      <c r="N2917" s="144"/>
      <c r="O2917" s="141"/>
      <c r="P2917" s="53"/>
      <c r="Q2917" s="53"/>
      <c r="R2917" s="53"/>
      <c r="S2917" s="89"/>
    </row>
    <row r="2918" spans="2:19" ht="15" customHeight="1" x14ac:dyDescent="0.2">
      <c r="B2918" s="143"/>
      <c r="C2918" s="100" t="str">
        <f>IFERROR(IF(VLOOKUP(B2918,'Job Openings'!$B$5:$I$1005,2,FALSE)=0,"",VLOOKUP(B2918,'Job Openings'!$B$5:$I$1005,2,FALSE)),"")</f>
        <v/>
      </c>
      <c r="D2918" s="100" t="str">
        <f>IFERROR(IF(VLOOKUP(B2918,'Job Openings'!$B$5:$I$1005,3,FALSE)=0,"",VLOOKUP(B2918,'Job Openings'!$B$5:$I$1005,3,FALSE)),"")</f>
        <v/>
      </c>
      <c r="E2918" s="100" t="str">
        <f>IFERROR(IF(VLOOKUP(B2918,'Job Openings'!$B$5:$I$1005,5,FALSE)=0,"",VLOOKUP(B2918,'Job Openings'!$B$5:$I$1005,5,FALSE)),"")</f>
        <v/>
      </c>
      <c r="F2918" s="53"/>
      <c r="G2918" s="53"/>
      <c r="H2918" s="54"/>
      <c r="I2918" s="53"/>
      <c r="J2918" s="53"/>
      <c r="K2918" s="53"/>
      <c r="L2918" s="53"/>
      <c r="M2918" s="53"/>
      <c r="N2918" s="144"/>
      <c r="O2918" s="141"/>
      <c r="P2918" s="53"/>
      <c r="Q2918" s="53"/>
      <c r="R2918" s="53"/>
      <c r="S2918" s="89"/>
    </row>
    <row r="2919" spans="2:19" ht="15" customHeight="1" x14ac:dyDescent="0.2">
      <c r="B2919" s="143"/>
      <c r="C2919" s="100" t="str">
        <f>IFERROR(IF(VLOOKUP(B2919,'Job Openings'!$B$5:$I$1005,2,FALSE)=0,"",VLOOKUP(B2919,'Job Openings'!$B$5:$I$1005,2,FALSE)),"")</f>
        <v/>
      </c>
      <c r="D2919" s="100" t="str">
        <f>IFERROR(IF(VLOOKUP(B2919,'Job Openings'!$B$5:$I$1005,3,FALSE)=0,"",VLOOKUP(B2919,'Job Openings'!$B$5:$I$1005,3,FALSE)),"")</f>
        <v/>
      </c>
      <c r="E2919" s="100" t="str">
        <f>IFERROR(IF(VLOOKUP(B2919,'Job Openings'!$B$5:$I$1005,5,FALSE)=0,"",VLOOKUP(B2919,'Job Openings'!$B$5:$I$1005,5,FALSE)),"")</f>
        <v/>
      </c>
      <c r="F2919" s="53"/>
      <c r="G2919" s="53"/>
      <c r="H2919" s="54"/>
      <c r="I2919" s="53"/>
      <c r="J2919" s="53"/>
      <c r="K2919" s="53"/>
      <c r="L2919" s="53"/>
      <c r="M2919" s="53"/>
      <c r="N2919" s="144"/>
      <c r="O2919" s="141"/>
      <c r="P2919" s="53"/>
      <c r="Q2919" s="53"/>
      <c r="R2919" s="53"/>
      <c r="S2919" s="89"/>
    </row>
    <row r="2920" spans="2:19" ht="15" customHeight="1" x14ac:dyDescent="0.2">
      <c r="B2920" s="143"/>
      <c r="C2920" s="100" t="str">
        <f>IFERROR(IF(VLOOKUP(B2920,'Job Openings'!$B$5:$I$1005,2,FALSE)=0,"",VLOOKUP(B2920,'Job Openings'!$B$5:$I$1005,2,FALSE)),"")</f>
        <v/>
      </c>
      <c r="D2920" s="100" t="str">
        <f>IFERROR(IF(VLOOKUP(B2920,'Job Openings'!$B$5:$I$1005,3,FALSE)=0,"",VLOOKUP(B2920,'Job Openings'!$B$5:$I$1005,3,FALSE)),"")</f>
        <v/>
      </c>
      <c r="E2920" s="100" t="str">
        <f>IFERROR(IF(VLOOKUP(B2920,'Job Openings'!$B$5:$I$1005,5,FALSE)=0,"",VLOOKUP(B2920,'Job Openings'!$B$5:$I$1005,5,FALSE)),"")</f>
        <v/>
      </c>
      <c r="F2920" s="53"/>
      <c r="G2920" s="53"/>
      <c r="H2920" s="54"/>
      <c r="I2920" s="53"/>
      <c r="J2920" s="53"/>
      <c r="K2920" s="53"/>
      <c r="L2920" s="53"/>
      <c r="M2920" s="53"/>
      <c r="N2920" s="144"/>
      <c r="O2920" s="141"/>
      <c r="P2920" s="53"/>
      <c r="Q2920" s="53"/>
      <c r="R2920" s="53"/>
      <c r="S2920" s="89"/>
    </row>
    <row r="2921" spans="2:19" ht="15" customHeight="1" x14ac:dyDescent="0.2">
      <c r="B2921" s="143"/>
      <c r="C2921" s="100" t="str">
        <f>IFERROR(IF(VLOOKUP(B2921,'Job Openings'!$B$5:$I$1005,2,FALSE)=0,"",VLOOKUP(B2921,'Job Openings'!$B$5:$I$1005,2,FALSE)),"")</f>
        <v/>
      </c>
      <c r="D2921" s="100" t="str">
        <f>IFERROR(IF(VLOOKUP(B2921,'Job Openings'!$B$5:$I$1005,3,FALSE)=0,"",VLOOKUP(B2921,'Job Openings'!$B$5:$I$1005,3,FALSE)),"")</f>
        <v/>
      </c>
      <c r="E2921" s="100" t="str">
        <f>IFERROR(IF(VLOOKUP(B2921,'Job Openings'!$B$5:$I$1005,5,FALSE)=0,"",VLOOKUP(B2921,'Job Openings'!$B$5:$I$1005,5,FALSE)),"")</f>
        <v/>
      </c>
      <c r="F2921" s="53"/>
      <c r="G2921" s="53"/>
      <c r="H2921" s="54"/>
      <c r="I2921" s="53"/>
      <c r="J2921" s="53"/>
      <c r="K2921" s="53"/>
      <c r="L2921" s="53"/>
      <c r="M2921" s="53"/>
      <c r="N2921" s="144"/>
      <c r="O2921" s="141"/>
      <c r="P2921" s="53"/>
      <c r="Q2921" s="53"/>
      <c r="R2921" s="53"/>
      <c r="S2921" s="89"/>
    </row>
    <row r="2922" spans="2:19" ht="15" customHeight="1" x14ac:dyDescent="0.2">
      <c r="B2922" s="143"/>
      <c r="C2922" s="100" t="str">
        <f>IFERROR(IF(VLOOKUP(B2922,'Job Openings'!$B$5:$I$1005,2,FALSE)=0,"",VLOOKUP(B2922,'Job Openings'!$B$5:$I$1005,2,FALSE)),"")</f>
        <v/>
      </c>
      <c r="D2922" s="100" t="str">
        <f>IFERROR(IF(VLOOKUP(B2922,'Job Openings'!$B$5:$I$1005,3,FALSE)=0,"",VLOOKUP(B2922,'Job Openings'!$B$5:$I$1005,3,FALSE)),"")</f>
        <v/>
      </c>
      <c r="E2922" s="100" t="str">
        <f>IFERROR(IF(VLOOKUP(B2922,'Job Openings'!$B$5:$I$1005,5,FALSE)=0,"",VLOOKUP(B2922,'Job Openings'!$B$5:$I$1005,5,FALSE)),"")</f>
        <v/>
      </c>
      <c r="F2922" s="53"/>
      <c r="G2922" s="53"/>
      <c r="H2922" s="54"/>
      <c r="I2922" s="53"/>
      <c r="J2922" s="53"/>
      <c r="K2922" s="53"/>
      <c r="L2922" s="53"/>
      <c r="M2922" s="53"/>
      <c r="N2922" s="144"/>
      <c r="O2922" s="141"/>
      <c r="P2922" s="53"/>
      <c r="Q2922" s="53"/>
      <c r="R2922" s="53"/>
      <c r="S2922" s="89"/>
    </row>
    <row r="2923" spans="2:19" ht="15" customHeight="1" x14ac:dyDescent="0.2">
      <c r="B2923" s="143"/>
      <c r="C2923" s="100" t="str">
        <f>IFERROR(IF(VLOOKUP(B2923,'Job Openings'!$B$5:$I$1005,2,FALSE)=0,"",VLOOKUP(B2923,'Job Openings'!$B$5:$I$1005,2,FALSE)),"")</f>
        <v/>
      </c>
      <c r="D2923" s="100" t="str">
        <f>IFERROR(IF(VLOOKUP(B2923,'Job Openings'!$B$5:$I$1005,3,FALSE)=0,"",VLOOKUP(B2923,'Job Openings'!$B$5:$I$1005,3,FALSE)),"")</f>
        <v/>
      </c>
      <c r="E2923" s="100" t="str">
        <f>IFERROR(IF(VLOOKUP(B2923,'Job Openings'!$B$5:$I$1005,5,FALSE)=0,"",VLOOKUP(B2923,'Job Openings'!$B$5:$I$1005,5,FALSE)),"")</f>
        <v/>
      </c>
      <c r="F2923" s="53"/>
      <c r="G2923" s="53"/>
      <c r="H2923" s="54"/>
      <c r="I2923" s="53"/>
      <c r="J2923" s="53"/>
      <c r="K2923" s="53"/>
      <c r="L2923" s="53"/>
      <c r="M2923" s="53"/>
      <c r="N2923" s="144"/>
      <c r="O2923" s="141"/>
      <c r="P2923" s="53"/>
      <c r="Q2923" s="53"/>
      <c r="R2923" s="53"/>
      <c r="S2923" s="89"/>
    </row>
    <row r="2924" spans="2:19" ht="15" customHeight="1" x14ac:dyDescent="0.2">
      <c r="B2924" s="143"/>
      <c r="C2924" s="100" t="str">
        <f>IFERROR(IF(VLOOKUP(B2924,'Job Openings'!$B$5:$I$1005,2,FALSE)=0,"",VLOOKUP(B2924,'Job Openings'!$B$5:$I$1005,2,FALSE)),"")</f>
        <v/>
      </c>
      <c r="D2924" s="100" t="str">
        <f>IFERROR(IF(VLOOKUP(B2924,'Job Openings'!$B$5:$I$1005,3,FALSE)=0,"",VLOOKUP(B2924,'Job Openings'!$B$5:$I$1005,3,FALSE)),"")</f>
        <v/>
      </c>
      <c r="E2924" s="100" t="str">
        <f>IFERROR(IF(VLOOKUP(B2924,'Job Openings'!$B$5:$I$1005,5,FALSE)=0,"",VLOOKUP(B2924,'Job Openings'!$B$5:$I$1005,5,FALSE)),"")</f>
        <v/>
      </c>
      <c r="F2924" s="53"/>
      <c r="G2924" s="53"/>
      <c r="H2924" s="54"/>
      <c r="I2924" s="53"/>
      <c r="J2924" s="53"/>
      <c r="K2924" s="53"/>
      <c r="L2924" s="53"/>
      <c r="M2924" s="53"/>
      <c r="N2924" s="144"/>
      <c r="O2924" s="141"/>
      <c r="P2924" s="53"/>
      <c r="Q2924" s="53"/>
      <c r="R2924" s="53"/>
      <c r="S2924" s="89"/>
    </row>
    <row r="2925" spans="2:19" ht="15" customHeight="1" x14ac:dyDescent="0.2">
      <c r="B2925" s="143"/>
      <c r="C2925" s="100" t="str">
        <f>IFERROR(IF(VLOOKUP(B2925,'Job Openings'!$B$5:$I$1005,2,FALSE)=0,"",VLOOKUP(B2925,'Job Openings'!$B$5:$I$1005,2,FALSE)),"")</f>
        <v/>
      </c>
      <c r="D2925" s="100" t="str">
        <f>IFERROR(IF(VLOOKUP(B2925,'Job Openings'!$B$5:$I$1005,3,FALSE)=0,"",VLOOKUP(B2925,'Job Openings'!$B$5:$I$1005,3,FALSE)),"")</f>
        <v/>
      </c>
      <c r="E2925" s="100" t="str">
        <f>IFERROR(IF(VLOOKUP(B2925,'Job Openings'!$B$5:$I$1005,5,FALSE)=0,"",VLOOKUP(B2925,'Job Openings'!$B$5:$I$1005,5,FALSE)),"")</f>
        <v/>
      </c>
      <c r="F2925" s="53"/>
      <c r="G2925" s="53"/>
      <c r="H2925" s="54"/>
      <c r="I2925" s="53"/>
      <c r="J2925" s="53"/>
      <c r="K2925" s="53"/>
      <c r="L2925" s="53"/>
      <c r="M2925" s="53"/>
      <c r="N2925" s="144"/>
      <c r="O2925" s="141"/>
      <c r="P2925" s="53"/>
      <c r="Q2925" s="53"/>
      <c r="R2925" s="53"/>
      <c r="S2925" s="89"/>
    </row>
    <row r="2926" spans="2:19" ht="15" customHeight="1" x14ac:dyDescent="0.2">
      <c r="B2926" s="143"/>
      <c r="C2926" s="100" t="str">
        <f>IFERROR(IF(VLOOKUP(B2926,'Job Openings'!$B$5:$I$1005,2,FALSE)=0,"",VLOOKUP(B2926,'Job Openings'!$B$5:$I$1005,2,FALSE)),"")</f>
        <v/>
      </c>
      <c r="D2926" s="100" t="str">
        <f>IFERROR(IF(VLOOKUP(B2926,'Job Openings'!$B$5:$I$1005,3,FALSE)=0,"",VLOOKUP(B2926,'Job Openings'!$B$5:$I$1005,3,FALSE)),"")</f>
        <v/>
      </c>
      <c r="E2926" s="100" t="str">
        <f>IFERROR(IF(VLOOKUP(B2926,'Job Openings'!$B$5:$I$1005,5,FALSE)=0,"",VLOOKUP(B2926,'Job Openings'!$B$5:$I$1005,5,FALSE)),"")</f>
        <v/>
      </c>
      <c r="F2926" s="53"/>
      <c r="G2926" s="53"/>
      <c r="H2926" s="54"/>
      <c r="I2926" s="53"/>
      <c r="J2926" s="53"/>
      <c r="K2926" s="53"/>
      <c r="L2926" s="53"/>
      <c r="M2926" s="53"/>
      <c r="N2926" s="144"/>
      <c r="O2926" s="141"/>
      <c r="P2926" s="53"/>
      <c r="Q2926" s="53"/>
      <c r="R2926" s="53"/>
      <c r="S2926" s="89"/>
    </row>
    <row r="2927" spans="2:19" ht="15" customHeight="1" x14ac:dyDescent="0.2">
      <c r="B2927" s="143"/>
      <c r="C2927" s="100" t="str">
        <f>IFERROR(IF(VLOOKUP(B2927,'Job Openings'!$B$5:$I$1005,2,FALSE)=0,"",VLOOKUP(B2927,'Job Openings'!$B$5:$I$1005,2,FALSE)),"")</f>
        <v/>
      </c>
      <c r="D2927" s="100" t="str">
        <f>IFERROR(IF(VLOOKUP(B2927,'Job Openings'!$B$5:$I$1005,3,FALSE)=0,"",VLOOKUP(B2927,'Job Openings'!$B$5:$I$1005,3,FALSE)),"")</f>
        <v/>
      </c>
      <c r="E2927" s="100" t="str">
        <f>IFERROR(IF(VLOOKUP(B2927,'Job Openings'!$B$5:$I$1005,5,FALSE)=0,"",VLOOKUP(B2927,'Job Openings'!$B$5:$I$1005,5,FALSE)),"")</f>
        <v/>
      </c>
      <c r="F2927" s="53"/>
      <c r="G2927" s="53"/>
      <c r="H2927" s="54"/>
      <c r="I2927" s="53"/>
      <c r="J2927" s="53"/>
      <c r="K2927" s="53"/>
      <c r="L2927" s="53"/>
      <c r="M2927" s="53"/>
      <c r="N2927" s="144"/>
      <c r="O2927" s="141"/>
      <c r="P2927" s="53"/>
      <c r="Q2927" s="53"/>
      <c r="R2927" s="53"/>
      <c r="S2927" s="89"/>
    </row>
    <row r="2928" spans="2:19" ht="15" customHeight="1" x14ac:dyDescent="0.2">
      <c r="B2928" s="143"/>
      <c r="C2928" s="100" t="str">
        <f>IFERROR(IF(VLOOKUP(B2928,'Job Openings'!$B$5:$I$1005,2,FALSE)=0,"",VLOOKUP(B2928,'Job Openings'!$B$5:$I$1005,2,FALSE)),"")</f>
        <v/>
      </c>
      <c r="D2928" s="100" t="str">
        <f>IFERROR(IF(VLOOKUP(B2928,'Job Openings'!$B$5:$I$1005,3,FALSE)=0,"",VLOOKUP(B2928,'Job Openings'!$B$5:$I$1005,3,FALSE)),"")</f>
        <v/>
      </c>
      <c r="E2928" s="100" t="str">
        <f>IFERROR(IF(VLOOKUP(B2928,'Job Openings'!$B$5:$I$1005,5,FALSE)=0,"",VLOOKUP(B2928,'Job Openings'!$B$5:$I$1005,5,FALSE)),"")</f>
        <v/>
      </c>
      <c r="F2928" s="53"/>
      <c r="G2928" s="53"/>
      <c r="H2928" s="54"/>
      <c r="I2928" s="53"/>
      <c r="J2928" s="53"/>
      <c r="K2928" s="53"/>
      <c r="L2928" s="53"/>
      <c r="M2928" s="53"/>
      <c r="N2928" s="144"/>
      <c r="O2928" s="141"/>
      <c r="P2928" s="53"/>
      <c r="Q2928" s="53"/>
      <c r="R2928" s="53"/>
      <c r="S2928" s="89"/>
    </row>
    <row r="2929" spans="2:19" ht="15" customHeight="1" x14ac:dyDescent="0.2">
      <c r="B2929" s="143"/>
      <c r="C2929" s="100" t="str">
        <f>IFERROR(IF(VLOOKUP(B2929,'Job Openings'!$B$5:$I$1005,2,FALSE)=0,"",VLOOKUP(B2929,'Job Openings'!$B$5:$I$1005,2,FALSE)),"")</f>
        <v/>
      </c>
      <c r="D2929" s="100" t="str">
        <f>IFERROR(IF(VLOOKUP(B2929,'Job Openings'!$B$5:$I$1005,3,FALSE)=0,"",VLOOKUP(B2929,'Job Openings'!$B$5:$I$1005,3,FALSE)),"")</f>
        <v/>
      </c>
      <c r="E2929" s="100" t="str">
        <f>IFERROR(IF(VLOOKUP(B2929,'Job Openings'!$B$5:$I$1005,5,FALSE)=0,"",VLOOKUP(B2929,'Job Openings'!$B$5:$I$1005,5,FALSE)),"")</f>
        <v/>
      </c>
      <c r="F2929" s="53"/>
      <c r="G2929" s="53"/>
      <c r="H2929" s="54"/>
      <c r="I2929" s="53"/>
      <c r="J2929" s="53"/>
      <c r="K2929" s="53"/>
      <c r="L2929" s="53"/>
      <c r="M2929" s="53"/>
      <c r="N2929" s="144"/>
      <c r="O2929" s="141"/>
      <c r="P2929" s="53"/>
      <c r="Q2929" s="53"/>
      <c r="R2929" s="53"/>
      <c r="S2929" s="89"/>
    </row>
    <row r="2930" spans="2:19" ht="15" customHeight="1" x14ac:dyDescent="0.2">
      <c r="B2930" s="143"/>
      <c r="C2930" s="100" t="str">
        <f>IFERROR(IF(VLOOKUP(B2930,'Job Openings'!$B$5:$I$1005,2,FALSE)=0,"",VLOOKUP(B2930,'Job Openings'!$B$5:$I$1005,2,FALSE)),"")</f>
        <v/>
      </c>
      <c r="D2930" s="100" t="str">
        <f>IFERROR(IF(VLOOKUP(B2930,'Job Openings'!$B$5:$I$1005,3,FALSE)=0,"",VLOOKUP(B2930,'Job Openings'!$B$5:$I$1005,3,FALSE)),"")</f>
        <v/>
      </c>
      <c r="E2930" s="100" t="str">
        <f>IFERROR(IF(VLOOKUP(B2930,'Job Openings'!$B$5:$I$1005,5,FALSE)=0,"",VLOOKUP(B2930,'Job Openings'!$B$5:$I$1005,5,FALSE)),"")</f>
        <v/>
      </c>
      <c r="F2930" s="53"/>
      <c r="G2930" s="53"/>
      <c r="H2930" s="54"/>
      <c r="I2930" s="53"/>
      <c r="J2930" s="53"/>
      <c r="K2930" s="53"/>
      <c r="L2930" s="53"/>
      <c r="M2930" s="53"/>
      <c r="N2930" s="144"/>
      <c r="O2930" s="141"/>
      <c r="P2930" s="53"/>
      <c r="Q2930" s="53"/>
      <c r="R2930" s="53"/>
      <c r="S2930" s="89"/>
    </row>
    <row r="2931" spans="2:19" ht="15" customHeight="1" x14ac:dyDescent="0.2">
      <c r="B2931" s="143"/>
      <c r="C2931" s="100" t="str">
        <f>IFERROR(IF(VLOOKUP(B2931,'Job Openings'!$B$5:$I$1005,2,FALSE)=0,"",VLOOKUP(B2931,'Job Openings'!$B$5:$I$1005,2,FALSE)),"")</f>
        <v/>
      </c>
      <c r="D2931" s="100" t="str">
        <f>IFERROR(IF(VLOOKUP(B2931,'Job Openings'!$B$5:$I$1005,3,FALSE)=0,"",VLOOKUP(B2931,'Job Openings'!$B$5:$I$1005,3,FALSE)),"")</f>
        <v/>
      </c>
      <c r="E2931" s="100" t="str">
        <f>IFERROR(IF(VLOOKUP(B2931,'Job Openings'!$B$5:$I$1005,5,FALSE)=0,"",VLOOKUP(B2931,'Job Openings'!$B$5:$I$1005,5,FALSE)),"")</f>
        <v/>
      </c>
      <c r="F2931" s="53"/>
      <c r="G2931" s="53"/>
      <c r="H2931" s="54"/>
      <c r="I2931" s="53"/>
      <c r="J2931" s="53"/>
      <c r="K2931" s="53"/>
      <c r="L2931" s="53"/>
      <c r="M2931" s="53"/>
      <c r="N2931" s="144"/>
      <c r="O2931" s="141"/>
      <c r="P2931" s="53"/>
      <c r="Q2931" s="53"/>
      <c r="R2931" s="53"/>
      <c r="S2931" s="89"/>
    </row>
    <row r="2932" spans="2:19" ht="15" customHeight="1" x14ac:dyDescent="0.2">
      <c r="B2932" s="143"/>
      <c r="C2932" s="100" t="str">
        <f>IFERROR(IF(VLOOKUP(B2932,'Job Openings'!$B$5:$I$1005,2,FALSE)=0,"",VLOOKUP(B2932,'Job Openings'!$B$5:$I$1005,2,FALSE)),"")</f>
        <v/>
      </c>
      <c r="D2932" s="100" t="str">
        <f>IFERROR(IF(VLOOKUP(B2932,'Job Openings'!$B$5:$I$1005,3,FALSE)=0,"",VLOOKUP(B2932,'Job Openings'!$B$5:$I$1005,3,FALSE)),"")</f>
        <v/>
      </c>
      <c r="E2932" s="100" t="str">
        <f>IFERROR(IF(VLOOKUP(B2932,'Job Openings'!$B$5:$I$1005,5,FALSE)=0,"",VLOOKUP(B2932,'Job Openings'!$B$5:$I$1005,5,FALSE)),"")</f>
        <v/>
      </c>
      <c r="F2932" s="53"/>
      <c r="G2932" s="53"/>
      <c r="H2932" s="54"/>
      <c r="I2932" s="53"/>
      <c r="J2932" s="53"/>
      <c r="K2932" s="53"/>
      <c r="L2932" s="53"/>
      <c r="M2932" s="53"/>
      <c r="N2932" s="144"/>
      <c r="O2932" s="141"/>
      <c r="P2932" s="53"/>
      <c r="Q2932" s="53"/>
      <c r="R2932" s="53"/>
      <c r="S2932" s="89"/>
    </row>
    <row r="2933" spans="2:19" ht="15" customHeight="1" x14ac:dyDescent="0.2">
      <c r="B2933" s="143"/>
      <c r="C2933" s="100" t="str">
        <f>IFERROR(IF(VLOOKUP(B2933,'Job Openings'!$B$5:$I$1005,2,FALSE)=0,"",VLOOKUP(B2933,'Job Openings'!$B$5:$I$1005,2,FALSE)),"")</f>
        <v/>
      </c>
      <c r="D2933" s="100" t="str">
        <f>IFERROR(IF(VLOOKUP(B2933,'Job Openings'!$B$5:$I$1005,3,FALSE)=0,"",VLOOKUP(B2933,'Job Openings'!$B$5:$I$1005,3,FALSE)),"")</f>
        <v/>
      </c>
      <c r="E2933" s="100" t="str">
        <f>IFERROR(IF(VLOOKUP(B2933,'Job Openings'!$B$5:$I$1005,5,FALSE)=0,"",VLOOKUP(B2933,'Job Openings'!$B$5:$I$1005,5,FALSE)),"")</f>
        <v/>
      </c>
      <c r="F2933" s="53"/>
      <c r="G2933" s="53"/>
      <c r="H2933" s="54"/>
      <c r="I2933" s="53"/>
      <c r="J2933" s="53"/>
      <c r="K2933" s="53"/>
      <c r="L2933" s="53"/>
      <c r="M2933" s="53"/>
      <c r="N2933" s="144"/>
      <c r="O2933" s="141"/>
      <c r="P2933" s="53"/>
      <c r="Q2933" s="53"/>
      <c r="R2933" s="53"/>
      <c r="S2933" s="89"/>
    </row>
    <row r="2934" spans="2:19" ht="15" customHeight="1" x14ac:dyDescent="0.2">
      <c r="B2934" s="143"/>
      <c r="C2934" s="100" t="str">
        <f>IFERROR(IF(VLOOKUP(B2934,'Job Openings'!$B$5:$I$1005,2,FALSE)=0,"",VLOOKUP(B2934,'Job Openings'!$B$5:$I$1005,2,FALSE)),"")</f>
        <v/>
      </c>
      <c r="D2934" s="100" t="str">
        <f>IFERROR(IF(VLOOKUP(B2934,'Job Openings'!$B$5:$I$1005,3,FALSE)=0,"",VLOOKUP(B2934,'Job Openings'!$B$5:$I$1005,3,FALSE)),"")</f>
        <v/>
      </c>
      <c r="E2934" s="100" t="str">
        <f>IFERROR(IF(VLOOKUP(B2934,'Job Openings'!$B$5:$I$1005,5,FALSE)=0,"",VLOOKUP(B2934,'Job Openings'!$B$5:$I$1005,5,FALSE)),"")</f>
        <v/>
      </c>
      <c r="F2934" s="53"/>
      <c r="G2934" s="53"/>
      <c r="H2934" s="54"/>
      <c r="I2934" s="53"/>
      <c r="J2934" s="53"/>
      <c r="K2934" s="53"/>
      <c r="L2934" s="53"/>
      <c r="M2934" s="53"/>
      <c r="N2934" s="144"/>
      <c r="O2934" s="141"/>
      <c r="P2934" s="53"/>
      <c r="Q2934" s="53"/>
      <c r="R2934" s="53"/>
      <c r="S2934" s="89"/>
    </row>
    <row r="2935" spans="2:19" ht="15" customHeight="1" x14ac:dyDescent="0.2">
      <c r="B2935" s="143"/>
      <c r="C2935" s="100" t="str">
        <f>IFERROR(IF(VLOOKUP(B2935,'Job Openings'!$B$5:$I$1005,2,FALSE)=0,"",VLOOKUP(B2935,'Job Openings'!$B$5:$I$1005,2,FALSE)),"")</f>
        <v/>
      </c>
      <c r="D2935" s="100" t="str">
        <f>IFERROR(IF(VLOOKUP(B2935,'Job Openings'!$B$5:$I$1005,3,FALSE)=0,"",VLOOKUP(B2935,'Job Openings'!$B$5:$I$1005,3,FALSE)),"")</f>
        <v/>
      </c>
      <c r="E2935" s="100" t="str">
        <f>IFERROR(IF(VLOOKUP(B2935,'Job Openings'!$B$5:$I$1005,5,FALSE)=0,"",VLOOKUP(B2935,'Job Openings'!$B$5:$I$1005,5,FALSE)),"")</f>
        <v/>
      </c>
      <c r="F2935" s="53"/>
      <c r="G2935" s="53"/>
      <c r="H2935" s="54"/>
      <c r="I2935" s="53"/>
      <c r="J2935" s="53"/>
      <c r="K2935" s="53"/>
      <c r="L2935" s="53"/>
      <c r="M2935" s="53"/>
      <c r="N2935" s="144"/>
      <c r="O2935" s="141"/>
      <c r="P2935" s="53"/>
      <c r="Q2935" s="53"/>
      <c r="R2935" s="53"/>
      <c r="S2935" s="89"/>
    </row>
    <row r="2936" spans="2:19" ht="15" customHeight="1" x14ac:dyDescent="0.2">
      <c r="B2936" s="143"/>
      <c r="C2936" s="100" t="str">
        <f>IFERROR(IF(VLOOKUP(B2936,'Job Openings'!$B$5:$I$1005,2,FALSE)=0,"",VLOOKUP(B2936,'Job Openings'!$B$5:$I$1005,2,FALSE)),"")</f>
        <v/>
      </c>
      <c r="D2936" s="100" t="str">
        <f>IFERROR(IF(VLOOKUP(B2936,'Job Openings'!$B$5:$I$1005,3,FALSE)=0,"",VLOOKUP(B2936,'Job Openings'!$B$5:$I$1005,3,FALSE)),"")</f>
        <v/>
      </c>
      <c r="E2936" s="100" t="str">
        <f>IFERROR(IF(VLOOKUP(B2936,'Job Openings'!$B$5:$I$1005,5,FALSE)=0,"",VLOOKUP(B2936,'Job Openings'!$B$5:$I$1005,5,FALSE)),"")</f>
        <v/>
      </c>
      <c r="F2936" s="53"/>
      <c r="G2936" s="53"/>
      <c r="H2936" s="54"/>
      <c r="I2936" s="53"/>
      <c r="J2936" s="53"/>
      <c r="K2936" s="53"/>
      <c r="L2936" s="53"/>
      <c r="M2936" s="53"/>
      <c r="N2936" s="144"/>
      <c r="O2936" s="141"/>
      <c r="P2936" s="53"/>
      <c r="Q2936" s="53"/>
      <c r="R2936" s="53"/>
      <c r="S2936" s="89"/>
    </row>
    <row r="2937" spans="2:19" ht="15" customHeight="1" x14ac:dyDescent="0.2">
      <c r="B2937" s="143"/>
      <c r="C2937" s="100" t="str">
        <f>IFERROR(IF(VLOOKUP(B2937,'Job Openings'!$B$5:$I$1005,2,FALSE)=0,"",VLOOKUP(B2937,'Job Openings'!$B$5:$I$1005,2,FALSE)),"")</f>
        <v/>
      </c>
      <c r="D2937" s="100" t="str">
        <f>IFERROR(IF(VLOOKUP(B2937,'Job Openings'!$B$5:$I$1005,3,FALSE)=0,"",VLOOKUP(B2937,'Job Openings'!$B$5:$I$1005,3,FALSE)),"")</f>
        <v/>
      </c>
      <c r="E2937" s="100" t="str">
        <f>IFERROR(IF(VLOOKUP(B2937,'Job Openings'!$B$5:$I$1005,5,FALSE)=0,"",VLOOKUP(B2937,'Job Openings'!$B$5:$I$1005,5,FALSE)),"")</f>
        <v/>
      </c>
      <c r="F2937" s="53"/>
      <c r="G2937" s="53"/>
      <c r="H2937" s="54"/>
      <c r="I2937" s="53"/>
      <c r="J2937" s="53"/>
      <c r="K2937" s="53"/>
      <c r="L2937" s="53"/>
      <c r="M2937" s="53"/>
      <c r="N2937" s="144"/>
      <c r="O2937" s="141"/>
      <c r="P2937" s="53"/>
      <c r="Q2937" s="53"/>
      <c r="R2937" s="53"/>
      <c r="S2937" s="89"/>
    </row>
    <row r="2938" spans="2:19" ht="15" customHeight="1" x14ac:dyDescent="0.2">
      <c r="B2938" s="143"/>
      <c r="C2938" s="100" t="str">
        <f>IFERROR(IF(VLOOKUP(B2938,'Job Openings'!$B$5:$I$1005,2,FALSE)=0,"",VLOOKUP(B2938,'Job Openings'!$B$5:$I$1005,2,FALSE)),"")</f>
        <v/>
      </c>
      <c r="D2938" s="100" t="str">
        <f>IFERROR(IF(VLOOKUP(B2938,'Job Openings'!$B$5:$I$1005,3,FALSE)=0,"",VLOOKUP(B2938,'Job Openings'!$B$5:$I$1005,3,FALSE)),"")</f>
        <v/>
      </c>
      <c r="E2938" s="100" t="str">
        <f>IFERROR(IF(VLOOKUP(B2938,'Job Openings'!$B$5:$I$1005,5,FALSE)=0,"",VLOOKUP(B2938,'Job Openings'!$B$5:$I$1005,5,FALSE)),"")</f>
        <v/>
      </c>
      <c r="F2938" s="53"/>
      <c r="G2938" s="53"/>
      <c r="H2938" s="54"/>
      <c r="I2938" s="53"/>
      <c r="J2938" s="53"/>
      <c r="K2938" s="53"/>
      <c r="L2938" s="53"/>
      <c r="M2938" s="53"/>
      <c r="N2938" s="144"/>
      <c r="O2938" s="141"/>
      <c r="P2938" s="53"/>
      <c r="Q2938" s="53"/>
      <c r="R2938" s="53"/>
      <c r="S2938" s="89"/>
    </row>
    <row r="2939" spans="2:19" ht="15" customHeight="1" x14ac:dyDescent="0.2">
      <c r="B2939" s="143"/>
      <c r="C2939" s="100" t="str">
        <f>IFERROR(IF(VLOOKUP(B2939,'Job Openings'!$B$5:$I$1005,2,FALSE)=0,"",VLOOKUP(B2939,'Job Openings'!$B$5:$I$1005,2,FALSE)),"")</f>
        <v/>
      </c>
      <c r="D2939" s="100" t="str">
        <f>IFERROR(IF(VLOOKUP(B2939,'Job Openings'!$B$5:$I$1005,3,FALSE)=0,"",VLOOKUP(B2939,'Job Openings'!$B$5:$I$1005,3,FALSE)),"")</f>
        <v/>
      </c>
      <c r="E2939" s="100" t="str">
        <f>IFERROR(IF(VLOOKUP(B2939,'Job Openings'!$B$5:$I$1005,5,FALSE)=0,"",VLOOKUP(B2939,'Job Openings'!$B$5:$I$1005,5,FALSE)),"")</f>
        <v/>
      </c>
      <c r="F2939" s="53"/>
      <c r="G2939" s="53"/>
      <c r="H2939" s="54"/>
      <c r="I2939" s="53"/>
      <c r="J2939" s="53"/>
      <c r="K2939" s="53"/>
      <c r="L2939" s="53"/>
      <c r="M2939" s="53"/>
      <c r="N2939" s="144"/>
      <c r="O2939" s="141"/>
      <c r="P2939" s="53"/>
      <c r="Q2939" s="53"/>
      <c r="R2939" s="53"/>
      <c r="S2939" s="89"/>
    </row>
    <row r="2940" spans="2:19" ht="15" customHeight="1" x14ac:dyDescent="0.2">
      <c r="B2940" s="143"/>
      <c r="C2940" s="100" t="str">
        <f>IFERROR(IF(VLOOKUP(B2940,'Job Openings'!$B$5:$I$1005,2,FALSE)=0,"",VLOOKUP(B2940,'Job Openings'!$B$5:$I$1005,2,FALSE)),"")</f>
        <v/>
      </c>
      <c r="D2940" s="100" t="str">
        <f>IFERROR(IF(VLOOKUP(B2940,'Job Openings'!$B$5:$I$1005,3,FALSE)=0,"",VLOOKUP(B2940,'Job Openings'!$B$5:$I$1005,3,FALSE)),"")</f>
        <v/>
      </c>
      <c r="E2940" s="100" t="str">
        <f>IFERROR(IF(VLOOKUP(B2940,'Job Openings'!$B$5:$I$1005,5,FALSE)=0,"",VLOOKUP(B2940,'Job Openings'!$B$5:$I$1005,5,FALSE)),"")</f>
        <v/>
      </c>
      <c r="F2940" s="53"/>
      <c r="G2940" s="53"/>
      <c r="H2940" s="54"/>
      <c r="I2940" s="53"/>
      <c r="J2940" s="53"/>
      <c r="K2940" s="53"/>
      <c r="L2940" s="53"/>
      <c r="M2940" s="53"/>
      <c r="N2940" s="144"/>
      <c r="O2940" s="141"/>
      <c r="P2940" s="53"/>
      <c r="Q2940" s="53"/>
      <c r="R2940" s="53"/>
      <c r="S2940" s="89"/>
    </row>
    <row r="2941" spans="2:19" ht="15" customHeight="1" x14ac:dyDescent="0.2">
      <c r="B2941" s="143"/>
      <c r="C2941" s="100" t="str">
        <f>IFERROR(IF(VLOOKUP(B2941,'Job Openings'!$B$5:$I$1005,2,FALSE)=0,"",VLOOKUP(B2941,'Job Openings'!$B$5:$I$1005,2,FALSE)),"")</f>
        <v/>
      </c>
      <c r="D2941" s="100" t="str">
        <f>IFERROR(IF(VLOOKUP(B2941,'Job Openings'!$B$5:$I$1005,3,FALSE)=0,"",VLOOKUP(B2941,'Job Openings'!$B$5:$I$1005,3,FALSE)),"")</f>
        <v/>
      </c>
      <c r="E2941" s="100" t="str">
        <f>IFERROR(IF(VLOOKUP(B2941,'Job Openings'!$B$5:$I$1005,5,FALSE)=0,"",VLOOKUP(B2941,'Job Openings'!$B$5:$I$1005,5,FALSE)),"")</f>
        <v/>
      </c>
      <c r="F2941" s="53"/>
      <c r="G2941" s="53"/>
      <c r="H2941" s="54"/>
      <c r="I2941" s="53"/>
      <c r="J2941" s="53"/>
      <c r="K2941" s="53"/>
      <c r="L2941" s="53"/>
      <c r="M2941" s="53"/>
      <c r="N2941" s="144"/>
      <c r="O2941" s="141"/>
      <c r="P2941" s="53"/>
      <c r="Q2941" s="53"/>
      <c r="R2941" s="53"/>
      <c r="S2941" s="89"/>
    </row>
    <row r="2942" spans="2:19" ht="15" customHeight="1" x14ac:dyDescent="0.2">
      <c r="B2942" s="143"/>
      <c r="C2942" s="100" t="str">
        <f>IFERROR(IF(VLOOKUP(B2942,'Job Openings'!$B$5:$I$1005,2,FALSE)=0,"",VLOOKUP(B2942,'Job Openings'!$B$5:$I$1005,2,FALSE)),"")</f>
        <v/>
      </c>
      <c r="D2942" s="100" t="str">
        <f>IFERROR(IF(VLOOKUP(B2942,'Job Openings'!$B$5:$I$1005,3,FALSE)=0,"",VLOOKUP(B2942,'Job Openings'!$B$5:$I$1005,3,FALSE)),"")</f>
        <v/>
      </c>
      <c r="E2942" s="100" t="str">
        <f>IFERROR(IF(VLOOKUP(B2942,'Job Openings'!$B$5:$I$1005,5,FALSE)=0,"",VLOOKUP(B2942,'Job Openings'!$B$5:$I$1005,5,FALSE)),"")</f>
        <v/>
      </c>
      <c r="F2942" s="53"/>
      <c r="G2942" s="53"/>
      <c r="H2942" s="54"/>
      <c r="I2942" s="53"/>
      <c r="J2942" s="53"/>
      <c r="K2942" s="53"/>
      <c r="L2942" s="53"/>
      <c r="M2942" s="53"/>
      <c r="N2942" s="144"/>
      <c r="O2942" s="141"/>
      <c r="P2942" s="53"/>
      <c r="Q2942" s="53"/>
      <c r="R2942" s="53"/>
      <c r="S2942" s="89"/>
    </row>
    <row r="2943" spans="2:19" ht="15" customHeight="1" x14ac:dyDescent="0.2">
      <c r="B2943" s="143"/>
      <c r="C2943" s="100" t="str">
        <f>IFERROR(IF(VLOOKUP(B2943,'Job Openings'!$B$5:$I$1005,2,FALSE)=0,"",VLOOKUP(B2943,'Job Openings'!$B$5:$I$1005,2,FALSE)),"")</f>
        <v/>
      </c>
      <c r="D2943" s="100" t="str">
        <f>IFERROR(IF(VLOOKUP(B2943,'Job Openings'!$B$5:$I$1005,3,FALSE)=0,"",VLOOKUP(B2943,'Job Openings'!$B$5:$I$1005,3,FALSE)),"")</f>
        <v/>
      </c>
      <c r="E2943" s="100" t="str">
        <f>IFERROR(IF(VLOOKUP(B2943,'Job Openings'!$B$5:$I$1005,5,FALSE)=0,"",VLOOKUP(B2943,'Job Openings'!$B$5:$I$1005,5,FALSE)),"")</f>
        <v/>
      </c>
      <c r="F2943" s="53"/>
      <c r="G2943" s="53"/>
      <c r="H2943" s="54"/>
      <c r="I2943" s="53"/>
      <c r="J2943" s="53"/>
      <c r="K2943" s="53"/>
      <c r="L2943" s="53"/>
      <c r="M2943" s="53"/>
      <c r="N2943" s="144"/>
      <c r="O2943" s="141"/>
      <c r="P2943" s="53"/>
      <c r="Q2943" s="53"/>
      <c r="R2943" s="53"/>
      <c r="S2943" s="89"/>
    </row>
    <row r="2944" spans="2:19" ht="15" customHeight="1" x14ac:dyDescent="0.2">
      <c r="B2944" s="143"/>
      <c r="C2944" s="100" t="str">
        <f>IFERROR(IF(VLOOKUP(B2944,'Job Openings'!$B$5:$I$1005,2,FALSE)=0,"",VLOOKUP(B2944,'Job Openings'!$B$5:$I$1005,2,FALSE)),"")</f>
        <v/>
      </c>
      <c r="D2944" s="100" t="str">
        <f>IFERROR(IF(VLOOKUP(B2944,'Job Openings'!$B$5:$I$1005,3,FALSE)=0,"",VLOOKUP(B2944,'Job Openings'!$B$5:$I$1005,3,FALSE)),"")</f>
        <v/>
      </c>
      <c r="E2944" s="100" t="str">
        <f>IFERROR(IF(VLOOKUP(B2944,'Job Openings'!$B$5:$I$1005,5,FALSE)=0,"",VLOOKUP(B2944,'Job Openings'!$B$5:$I$1005,5,FALSE)),"")</f>
        <v/>
      </c>
      <c r="F2944" s="53"/>
      <c r="G2944" s="53"/>
      <c r="H2944" s="54"/>
      <c r="I2944" s="53"/>
      <c r="J2944" s="53"/>
      <c r="K2944" s="53"/>
      <c r="L2944" s="53"/>
      <c r="M2944" s="53"/>
      <c r="N2944" s="144"/>
      <c r="O2944" s="141"/>
      <c r="P2944" s="53"/>
      <c r="Q2944" s="53"/>
      <c r="R2944" s="53"/>
      <c r="S2944" s="89"/>
    </row>
    <row r="2945" spans="2:19" ht="15" customHeight="1" x14ac:dyDescent="0.2">
      <c r="B2945" s="143"/>
      <c r="C2945" s="100" t="str">
        <f>IFERROR(IF(VLOOKUP(B2945,'Job Openings'!$B$5:$I$1005,2,FALSE)=0,"",VLOOKUP(B2945,'Job Openings'!$B$5:$I$1005,2,FALSE)),"")</f>
        <v/>
      </c>
      <c r="D2945" s="100" t="str">
        <f>IFERROR(IF(VLOOKUP(B2945,'Job Openings'!$B$5:$I$1005,3,FALSE)=0,"",VLOOKUP(B2945,'Job Openings'!$B$5:$I$1005,3,FALSE)),"")</f>
        <v/>
      </c>
      <c r="E2945" s="100" t="str">
        <f>IFERROR(IF(VLOOKUP(B2945,'Job Openings'!$B$5:$I$1005,5,FALSE)=0,"",VLOOKUP(B2945,'Job Openings'!$B$5:$I$1005,5,FALSE)),"")</f>
        <v/>
      </c>
      <c r="F2945" s="53"/>
      <c r="G2945" s="53"/>
      <c r="H2945" s="54"/>
      <c r="I2945" s="53"/>
      <c r="J2945" s="53"/>
      <c r="K2945" s="53"/>
      <c r="L2945" s="53"/>
      <c r="M2945" s="53"/>
      <c r="N2945" s="144"/>
      <c r="O2945" s="141"/>
      <c r="P2945" s="53"/>
      <c r="Q2945" s="53"/>
      <c r="R2945" s="53"/>
      <c r="S2945" s="89"/>
    </row>
    <row r="2946" spans="2:19" ht="15" customHeight="1" x14ac:dyDescent="0.2">
      <c r="B2946" s="143"/>
      <c r="C2946" s="100" t="str">
        <f>IFERROR(IF(VLOOKUP(B2946,'Job Openings'!$B$5:$I$1005,2,FALSE)=0,"",VLOOKUP(B2946,'Job Openings'!$B$5:$I$1005,2,FALSE)),"")</f>
        <v/>
      </c>
      <c r="D2946" s="100" t="str">
        <f>IFERROR(IF(VLOOKUP(B2946,'Job Openings'!$B$5:$I$1005,3,FALSE)=0,"",VLOOKUP(B2946,'Job Openings'!$B$5:$I$1005,3,FALSE)),"")</f>
        <v/>
      </c>
      <c r="E2946" s="100" t="str">
        <f>IFERROR(IF(VLOOKUP(B2946,'Job Openings'!$B$5:$I$1005,5,FALSE)=0,"",VLOOKUP(B2946,'Job Openings'!$B$5:$I$1005,5,FALSE)),"")</f>
        <v/>
      </c>
      <c r="F2946" s="53"/>
      <c r="G2946" s="53"/>
      <c r="H2946" s="54"/>
      <c r="I2946" s="53"/>
      <c r="J2946" s="53"/>
      <c r="K2946" s="53"/>
      <c r="L2946" s="53"/>
      <c r="M2946" s="53"/>
      <c r="N2946" s="144"/>
      <c r="O2946" s="141"/>
      <c r="P2946" s="53"/>
      <c r="Q2946" s="53"/>
      <c r="R2946" s="53"/>
      <c r="S2946" s="89"/>
    </row>
    <row r="2947" spans="2:19" ht="15" customHeight="1" x14ac:dyDescent="0.2">
      <c r="B2947" s="143"/>
      <c r="C2947" s="100" t="str">
        <f>IFERROR(IF(VLOOKUP(B2947,'Job Openings'!$B$5:$I$1005,2,FALSE)=0,"",VLOOKUP(B2947,'Job Openings'!$B$5:$I$1005,2,FALSE)),"")</f>
        <v/>
      </c>
      <c r="D2947" s="100" t="str">
        <f>IFERROR(IF(VLOOKUP(B2947,'Job Openings'!$B$5:$I$1005,3,FALSE)=0,"",VLOOKUP(B2947,'Job Openings'!$B$5:$I$1005,3,FALSE)),"")</f>
        <v/>
      </c>
      <c r="E2947" s="100" t="str">
        <f>IFERROR(IF(VLOOKUP(B2947,'Job Openings'!$B$5:$I$1005,5,FALSE)=0,"",VLOOKUP(B2947,'Job Openings'!$B$5:$I$1005,5,FALSE)),"")</f>
        <v/>
      </c>
      <c r="F2947" s="53"/>
      <c r="G2947" s="53"/>
      <c r="H2947" s="54"/>
      <c r="I2947" s="53"/>
      <c r="J2947" s="53"/>
      <c r="K2947" s="53"/>
      <c r="L2947" s="53"/>
      <c r="M2947" s="53"/>
      <c r="N2947" s="144"/>
      <c r="O2947" s="141"/>
      <c r="P2947" s="53"/>
      <c r="Q2947" s="53"/>
      <c r="R2947" s="53"/>
      <c r="S2947" s="89"/>
    </row>
    <row r="2948" spans="2:19" ht="15" customHeight="1" x14ac:dyDescent="0.2">
      <c r="B2948" s="143"/>
      <c r="C2948" s="100" t="str">
        <f>IFERROR(IF(VLOOKUP(B2948,'Job Openings'!$B$5:$I$1005,2,FALSE)=0,"",VLOOKUP(B2948,'Job Openings'!$B$5:$I$1005,2,FALSE)),"")</f>
        <v/>
      </c>
      <c r="D2948" s="100" t="str">
        <f>IFERROR(IF(VLOOKUP(B2948,'Job Openings'!$B$5:$I$1005,3,FALSE)=0,"",VLOOKUP(B2948,'Job Openings'!$B$5:$I$1005,3,FALSE)),"")</f>
        <v/>
      </c>
      <c r="E2948" s="100" t="str">
        <f>IFERROR(IF(VLOOKUP(B2948,'Job Openings'!$B$5:$I$1005,5,FALSE)=0,"",VLOOKUP(B2948,'Job Openings'!$B$5:$I$1005,5,FALSE)),"")</f>
        <v/>
      </c>
      <c r="F2948" s="53"/>
      <c r="G2948" s="53"/>
      <c r="H2948" s="54"/>
      <c r="I2948" s="53"/>
      <c r="J2948" s="53"/>
      <c r="K2948" s="53"/>
      <c r="L2948" s="53"/>
      <c r="M2948" s="53"/>
      <c r="N2948" s="144"/>
      <c r="O2948" s="141"/>
      <c r="P2948" s="53"/>
      <c r="Q2948" s="53"/>
      <c r="R2948" s="53"/>
      <c r="S2948" s="89"/>
    </row>
    <row r="2949" spans="2:19" ht="15" customHeight="1" x14ac:dyDescent="0.2">
      <c r="B2949" s="143"/>
      <c r="C2949" s="100" t="str">
        <f>IFERROR(IF(VLOOKUP(B2949,'Job Openings'!$B$5:$I$1005,2,FALSE)=0,"",VLOOKUP(B2949,'Job Openings'!$B$5:$I$1005,2,FALSE)),"")</f>
        <v/>
      </c>
      <c r="D2949" s="100" t="str">
        <f>IFERROR(IF(VLOOKUP(B2949,'Job Openings'!$B$5:$I$1005,3,FALSE)=0,"",VLOOKUP(B2949,'Job Openings'!$B$5:$I$1005,3,FALSE)),"")</f>
        <v/>
      </c>
      <c r="E2949" s="100" t="str">
        <f>IFERROR(IF(VLOOKUP(B2949,'Job Openings'!$B$5:$I$1005,5,FALSE)=0,"",VLOOKUP(B2949,'Job Openings'!$B$5:$I$1005,5,FALSE)),"")</f>
        <v/>
      </c>
      <c r="F2949" s="53"/>
      <c r="G2949" s="53"/>
      <c r="H2949" s="54"/>
      <c r="I2949" s="53"/>
      <c r="J2949" s="53"/>
      <c r="K2949" s="53"/>
      <c r="L2949" s="53"/>
      <c r="M2949" s="53"/>
      <c r="N2949" s="144"/>
      <c r="O2949" s="141"/>
      <c r="P2949" s="53"/>
      <c r="Q2949" s="53"/>
      <c r="R2949" s="53"/>
      <c r="S2949" s="89"/>
    </row>
    <row r="2950" spans="2:19" ht="15" customHeight="1" x14ac:dyDescent="0.2">
      <c r="B2950" s="143"/>
      <c r="C2950" s="100" t="str">
        <f>IFERROR(IF(VLOOKUP(B2950,'Job Openings'!$B$5:$I$1005,2,FALSE)=0,"",VLOOKUP(B2950,'Job Openings'!$B$5:$I$1005,2,FALSE)),"")</f>
        <v/>
      </c>
      <c r="D2950" s="100" t="str">
        <f>IFERROR(IF(VLOOKUP(B2950,'Job Openings'!$B$5:$I$1005,3,FALSE)=0,"",VLOOKUP(B2950,'Job Openings'!$B$5:$I$1005,3,FALSE)),"")</f>
        <v/>
      </c>
      <c r="E2950" s="100" t="str">
        <f>IFERROR(IF(VLOOKUP(B2950,'Job Openings'!$B$5:$I$1005,5,FALSE)=0,"",VLOOKUP(B2950,'Job Openings'!$B$5:$I$1005,5,FALSE)),"")</f>
        <v/>
      </c>
      <c r="F2950" s="53"/>
      <c r="G2950" s="53"/>
      <c r="H2950" s="54"/>
      <c r="I2950" s="53"/>
      <c r="J2950" s="53"/>
      <c r="K2950" s="53"/>
      <c r="L2950" s="53"/>
      <c r="M2950" s="53"/>
      <c r="N2950" s="144"/>
      <c r="O2950" s="141"/>
      <c r="P2950" s="53"/>
      <c r="Q2950" s="53"/>
      <c r="R2950" s="53"/>
      <c r="S2950" s="89"/>
    </row>
    <row r="2951" spans="2:19" ht="15" customHeight="1" x14ac:dyDescent="0.2">
      <c r="B2951" s="143"/>
      <c r="C2951" s="100" t="str">
        <f>IFERROR(IF(VLOOKUP(B2951,'Job Openings'!$B$5:$I$1005,2,FALSE)=0,"",VLOOKUP(B2951,'Job Openings'!$B$5:$I$1005,2,FALSE)),"")</f>
        <v/>
      </c>
      <c r="D2951" s="100" t="str">
        <f>IFERROR(IF(VLOOKUP(B2951,'Job Openings'!$B$5:$I$1005,3,FALSE)=0,"",VLOOKUP(B2951,'Job Openings'!$B$5:$I$1005,3,FALSE)),"")</f>
        <v/>
      </c>
      <c r="E2951" s="100" t="str">
        <f>IFERROR(IF(VLOOKUP(B2951,'Job Openings'!$B$5:$I$1005,5,FALSE)=0,"",VLOOKUP(B2951,'Job Openings'!$B$5:$I$1005,5,FALSE)),"")</f>
        <v/>
      </c>
      <c r="F2951" s="53"/>
      <c r="G2951" s="53"/>
      <c r="H2951" s="54"/>
      <c r="I2951" s="53"/>
      <c r="J2951" s="53"/>
      <c r="K2951" s="53"/>
      <c r="L2951" s="53"/>
      <c r="M2951" s="53"/>
      <c r="N2951" s="144"/>
      <c r="O2951" s="141"/>
      <c r="P2951" s="53"/>
      <c r="Q2951" s="53"/>
      <c r="R2951" s="53"/>
      <c r="S2951" s="89"/>
    </row>
    <row r="2952" spans="2:19" ht="15" customHeight="1" x14ac:dyDescent="0.2">
      <c r="B2952" s="143"/>
      <c r="C2952" s="100" t="str">
        <f>IFERROR(IF(VLOOKUP(B2952,'Job Openings'!$B$5:$I$1005,2,FALSE)=0,"",VLOOKUP(B2952,'Job Openings'!$B$5:$I$1005,2,FALSE)),"")</f>
        <v/>
      </c>
      <c r="D2952" s="100" t="str">
        <f>IFERROR(IF(VLOOKUP(B2952,'Job Openings'!$B$5:$I$1005,3,FALSE)=0,"",VLOOKUP(B2952,'Job Openings'!$B$5:$I$1005,3,FALSE)),"")</f>
        <v/>
      </c>
      <c r="E2952" s="100" t="str">
        <f>IFERROR(IF(VLOOKUP(B2952,'Job Openings'!$B$5:$I$1005,5,FALSE)=0,"",VLOOKUP(B2952,'Job Openings'!$B$5:$I$1005,5,FALSE)),"")</f>
        <v/>
      </c>
      <c r="F2952" s="53"/>
      <c r="G2952" s="53"/>
      <c r="H2952" s="54"/>
      <c r="I2952" s="53"/>
      <c r="J2952" s="53"/>
      <c r="K2952" s="53"/>
      <c r="L2952" s="53"/>
      <c r="M2952" s="53"/>
      <c r="N2952" s="144"/>
      <c r="O2952" s="141"/>
      <c r="P2952" s="53"/>
      <c r="Q2952" s="53"/>
      <c r="R2952" s="53"/>
      <c r="S2952" s="89"/>
    </row>
    <row r="2953" spans="2:19" ht="15" customHeight="1" x14ac:dyDescent="0.2">
      <c r="B2953" s="143"/>
      <c r="C2953" s="100" t="str">
        <f>IFERROR(IF(VLOOKUP(B2953,'Job Openings'!$B$5:$I$1005,2,FALSE)=0,"",VLOOKUP(B2953,'Job Openings'!$B$5:$I$1005,2,FALSE)),"")</f>
        <v/>
      </c>
      <c r="D2953" s="100" t="str">
        <f>IFERROR(IF(VLOOKUP(B2953,'Job Openings'!$B$5:$I$1005,3,FALSE)=0,"",VLOOKUP(B2953,'Job Openings'!$B$5:$I$1005,3,FALSE)),"")</f>
        <v/>
      </c>
      <c r="E2953" s="100" t="str">
        <f>IFERROR(IF(VLOOKUP(B2953,'Job Openings'!$B$5:$I$1005,5,FALSE)=0,"",VLOOKUP(B2953,'Job Openings'!$B$5:$I$1005,5,FALSE)),"")</f>
        <v/>
      </c>
      <c r="F2953" s="53"/>
      <c r="G2953" s="53"/>
      <c r="H2953" s="54"/>
      <c r="I2953" s="53"/>
      <c r="J2953" s="53"/>
      <c r="K2953" s="53"/>
      <c r="L2953" s="53"/>
      <c r="M2953" s="53"/>
      <c r="N2953" s="144"/>
      <c r="O2953" s="141"/>
      <c r="P2953" s="53"/>
      <c r="Q2953" s="53"/>
      <c r="R2953" s="53"/>
      <c r="S2953" s="89"/>
    </row>
    <row r="2954" spans="2:19" ht="15" customHeight="1" x14ac:dyDescent="0.2">
      <c r="B2954" s="143"/>
      <c r="C2954" s="100" t="str">
        <f>IFERROR(IF(VLOOKUP(B2954,'Job Openings'!$B$5:$I$1005,2,FALSE)=0,"",VLOOKUP(B2954,'Job Openings'!$B$5:$I$1005,2,FALSE)),"")</f>
        <v/>
      </c>
      <c r="D2954" s="100" t="str">
        <f>IFERROR(IF(VLOOKUP(B2954,'Job Openings'!$B$5:$I$1005,3,FALSE)=0,"",VLOOKUP(B2954,'Job Openings'!$B$5:$I$1005,3,FALSE)),"")</f>
        <v/>
      </c>
      <c r="E2954" s="100" t="str">
        <f>IFERROR(IF(VLOOKUP(B2954,'Job Openings'!$B$5:$I$1005,5,FALSE)=0,"",VLOOKUP(B2954,'Job Openings'!$B$5:$I$1005,5,FALSE)),"")</f>
        <v/>
      </c>
      <c r="F2954" s="53"/>
      <c r="G2954" s="53"/>
      <c r="H2954" s="54"/>
      <c r="I2954" s="53"/>
      <c r="J2954" s="53"/>
      <c r="K2954" s="53"/>
      <c r="L2954" s="53"/>
      <c r="M2954" s="53"/>
      <c r="N2954" s="144"/>
      <c r="O2954" s="141"/>
      <c r="P2954" s="53"/>
      <c r="Q2954" s="53"/>
      <c r="R2954" s="53"/>
      <c r="S2954" s="89"/>
    </row>
    <row r="2955" spans="2:19" ht="15" customHeight="1" x14ac:dyDescent="0.2">
      <c r="B2955" s="143"/>
      <c r="C2955" s="100" t="str">
        <f>IFERROR(IF(VLOOKUP(B2955,'Job Openings'!$B$5:$I$1005,2,FALSE)=0,"",VLOOKUP(B2955,'Job Openings'!$B$5:$I$1005,2,FALSE)),"")</f>
        <v/>
      </c>
      <c r="D2955" s="100" t="str">
        <f>IFERROR(IF(VLOOKUP(B2955,'Job Openings'!$B$5:$I$1005,3,FALSE)=0,"",VLOOKUP(B2955,'Job Openings'!$B$5:$I$1005,3,FALSE)),"")</f>
        <v/>
      </c>
      <c r="E2955" s="100" t="str">
        <f>IFERROR(IF(VLOOKUP(B2955,'Job Openings'!$B$5:$I$1005,5,FALSE)=0,"",VLOOKUP(B2955,'Job Openings'!$B$5:$I$1005,5,FALSE)),"")</f>
        <v/>
      </c>
      <c r="F2955" s="53"/>
      <c r="G2955" s="53"/>
      <c r="H2955" s="54"/>
      <c r="I2955" s="53"/>
      <c r="J2955" s="53"/>
      <c r="K2955" s="53"/>
      <c r="L2955" s="53"/>
      <c r="M2955" s="53"/>
      <c r="N2955" s="144"/>
      <c r="O2955" s="141"/>
      <c r="P2955" s="53"/>
      <c r="Q2955" s="53"/>
      <c r="R2955" s="53"/>
      <c r="S2955" s="89"/>
    </row>
    <row r="2956" spans="2:19" ht="15" customHeight="1" x14ac:dyDescent="0.2">
      <c r="B2956" s="143"/>
      <c r="C2956" s="100" t="str">
        <f>IFERROR(IF(VLOOKUP(B2956,'Job Openings'!$B$5:$I$1005,2,FALSE)=0,"",VLOOKUP(B2956,'Job Openings'!$B$5:$I$1005,2,FALSE)),"")</f>
        <v/>
      </c>
      <c r="D2956" s="100" t="str">
        <f>IFERROR(IF(VLOOKUP(B2956,'Job Openings'!$B$5:$I$1005,3,FALSE)=0,"",VLOOKUP(B2956,'Job Openings'!$B$5:$I$1005,3,FALSE)),"")</f>
        <v/>
      </c>
      <c r="E2956" s="100" t="str">
        <f>IFERROR(IF(VLOOKUP(B2956,'Job Openings'!$B$5:$I$1005,5,FALSE)=0,"",VLOOKUP(B2956,'Job Openings'!$B$5:$I$1005,5,FALSE)),"")</f>
        <v/>
      </c>
      <c r="F2956" s="53"/>
      <c r="G2956" s="53"/>
      <c r="H2956" s="54"/>
      <c r="I2956" s="53"/>
      <c r="J2956" s="53"/>
      <c r="K2956" s="53"/>
      <c r="L2956" s="53"/>
      <c r="M2956" s="53"/>
      <c r="N2956" s="144"/>
      <c r="O2956" s="141"/>
      <c r="P2956" s="53"/>
      <c r="Q2956" s="53"/>
      <c r="R2956" s="53"/>
      <c r="S2956" s="89"/>
    </row>
    <row r="2957" spans="2:19" ht="15" customHeight="1" x14ac:dyDescent="0.2">
      <c r="B2957" s="143"/>
      <c r="C2957" s="100" t="str">
        <f>IFERROR(IF(VLOOKUP(B2957,'Job Openings'!$B$5:$I$1005,2,FALSE)=0,"",VLOOKUP(B2957,'Job Openings'!$B$5:$I$1005,2,FALSE)),"")</f>
        <v/>
      </c>
      <c r="D2957" s="100" t="str">
        <f>IFERROR(IF(VLOOKUP(B2957,'Job Openings'!$B$5:$I$1005,3,FALSE)=0,"",VLOOKUP(B2957,'Job Openings'!$B$5:$I$1005,3,FALSE)),"")</f>
        <v/>
      </c>
      <c r="E2957" s="100" t="str">
        <f>IFERROR(IF(VLOOKUP(B2957,'Job Openings'!$B$5:$I$1005,5,FALSE)=0,"",VLOOKUP(B2957,'Job Openings'!$B$5:$I$1005,5,FALSE)),"")</f>
        <v/>
      </c>
      <c r="F2957" s="53"/>
      <c r="G2957" s="53"/>
      <c r="H2957" s="54"/>
      <c r="I2957" s="53"/>
      <c r="J2957" s="53"/>
      <c r="K2957" s="53"/>
      <c r="L2957" s="53"/>
      <c r="M2957" s="53"/>
      <c r="N2957" s="144"/>
      <c r="O2957" s="141"/>
      <c r="P2957" s="53"/>
      <c r="Q2957" s="53"/>
      <c r="R2957" s="53"/>
      <c r="S2957" s="89"/>
    </row>
    <row r="2958" spans="2:19" ht="15" customHeight="1" x14ac:dyDescent="0.2">
      <c r="B2958" s="143"/>
      <c r="C2958" s="100" t="str">
        <f>IFERROR(IF(VLOOKUP(B2958,'Job Openings'!$B$5:$I$1005,2,FALSE)=0,"",VLOOKUP(B2958,'Job Openings'!$B$5:$I$1005,2,FALSE)),"")</f>
        <v/>
      </c>
      <c r="D2958" s="100" t="str">
        <f>IFERROR(IF(VLOOKUP(B2958,'Job Openings'!$B$5:$I$1005,3,FALSE)=0,"",VLOOKUP(B2958,'Job Openings'!$B$5:$I$1005,3,FALSE)),"")</f>
        <v/>
      </c>
      <c r="E2958" s="100" t="str">
        <f>IFERROR(IF(VLOOKUP(B2958,'Job Openings'!$B$5:$I$1005,5,FALSE)=0,"",VLOOKUP(B2958,'Job Openings'!$B$5:$I$1005,5,FALSE)),"")</f>
        <v/>
      </c>
      <c r="F2958" s="53"/>
      <c r="G2958" s="53"/>
      <c r="H2958" s="54"/>
      <c r="I2958" s="53"/>
      <c r="J2958" s="53"/>
      <c r="K2958" s="53"/>
      <c r="L2958" s="53"/>
      <c r="M2958" s="53"/>
      <c r="N2958" s="144"/>
      <c r="O2958" s="141"/>
      <c r="P2958" s="53"/>
      <c r="Q2958" s="53"/>
      <c r="R2958" s="53"/>
      <c r="S2958" s="89"/>
    </row>
    <row r="2959" spans="2:19" ht="15" customHeight="1" x14ac:dyDescent="0.2">
      <c r="B2959" s="143"/>
      <c r="C2959" s="100" t="str">
        <f>IFERROR(IF(VLOOKUP(B2959,'Job Openings'!$B$5:$I$1005,2,FALSE)=0,"",VLOOKUP(B2959,'Job Openings'!$B$5:$I$1005,2,FALSE)),"")</f>
        <v/>
      </c>
      <c r="D2959" s="100" t="str">
        <f>IFERROR(IF(VLOOKUP(B2959,'Job Openings'!$B$5:$I$1005,3,FALSE)=0,"",VLOOKUP(B2959,'Job Openings'!$B$5:$I$1005,3,FALSE)),"")</f>
        <v/>
      </c>
      <c r="E2959" s="100" t="str">
        <f>IFERROR(IF(VLOOKUP(B2959,'Job Openings'!$B$5:$I$1005,5,FALSE)=0,"",VLOOKUP(B2959,'Job Openings'!$B$5:$I$1005,5,FALSE)),"")</f>
        <v/>
      </c>
      <c r="F2959" s="53"/>
      <c r="G2959" s="53"/>
      <c r="H2959" s="54"/>
      <c r="I2959" s="53"/>
      <c r="J2959" s="53"/>
      <c r="K2959" s="53"/>
      <c r="L2959" s="53"/>
      <c r="M2959" s="53"/>
      <c r="N2959" s="144"/>
      <c r="O2959" s="141"/>
      <c r="P2959" s="53"/>
      <c r="Q2959" s="53"/>
      <c r="R2959" s="53"/>
      <c r="S2959" s="89"/>
    </row>
    <row r="2960" spans="2:19" ht="15" customHeight="1" x14ac:dyDescent="0.2">
      <c r="B2960" s="143"/>
      <c r="C2960" s="100" t="str">
        <f>IFERROR(IF(VLOOKUP(B2960,'Job Openings'!$B$5:$I$1005,2,FALSE)=0,"",VLOOKUP(B2960,'Job Openings'!$B$5:$I$1005,2,FALSE)),"")</f>
        <v/>
      </c>
      <c r="D2960" s="100" t="str">
        <f>IFERROR(IF(VLOOKUP(B2960,'Job Openings'!$B$5:$I$1005,3,FALSE)=0,"",VLOOKUP(B2960,'Job Openings'!$B$5:$I$1005,3,FALSE)),"")</f>
        <v/>
      </c>
      <c r="E2960" s="100" t="str">
        <f>IFERROR(IF(VLOOKUP(B2960,'Job Openings'!$B$5:$I$1005,5,FALSE)=0,"",VLOOKUP(B2960,'Job Openings'!$B$5:$I$1005,5,FALSE)),"")</f>
        <v/>
      </c>
      <c r="F2960" s="53"/>
      <c r="G2960" s="53"/>
      <c r="H2960" s="54"/>
      <c r="I2960" s="53"/>
      <c r="J2960" s="53"/>
      <c r="K2960" s="53"/>
      <c r="L2960" s="53"/>
      <c r="M2960" s="53"/>
      <c r="N2960" s="144"/>
      <c r="O2960" s="141"/>
      <c r="P2960" s="53"/>
      <c r="Q2960" s="53"/>
      <c r="R2960" s="53"/>
      <c r="S2960" s="89"/>
    </row>
    <row r="2961" spans="2:19" ht="15" customHeight="1" x14ac:dyDescent="0.2">
      <c r="B2961" s="143"/>
      <c r="C2961" s="100" t="str">
        <f>IFERROR(IF(VLOOKUP(B2961,'Job Openings'!$B$5:$I$1005,2,FALSE)=0,"",VLOOKUP(B2961,'Job Openings'!$B$5:$I$1005,2,FALSE)),"")</f>
        <v/>
      </c>
      <c r="D2961" s="100" t="str">
        <f>IFERROR(IF(VLOOKUP(B2961,'Job Openings'!$B$5:$I$1005,3,FALSE)=0,"",VLOOKUP(B2961,'Job Openings'!$B$5:$I$1005,3,FALSE)),"")</f>
        <v/>
      </c>
      <c r="E2961" s="100" t="str">
        <f>IFERROR(IF(VLOOKUP(B2961,'Job Openings'!$B$5:$I$1005,5,FALSE)=0,"",VLOOKUP(B2961,'Job Openings'!$B$5:$I$1005,5,FALSE)),"")</f>
        <v/>
      </c>
      <c r="F2961" s="53"/>
      <c r="G2961" s="53"/>
      <c r="H2961" s="54"/>
      <c r="I2961" s="53"/>
      <c r="J2961" s="53"/>
      <c r="K2961" s="53"/>
      <c r="L2961" s="53"/>
      <c r="M2961" s="53"/>
      <c r="N2961" s="144"/>
      <c r="O2961" s="141"/>
      <c r="P2961" s="53"/>
      <c r="Q2961" s="53"/>
      <c r="R2961" s="53"/>
      <c r="S2961" s="89"/>
    </row>
    <row r="2962" spans="2:19" ht="15" customHeight="1" x14ac:dyDescent="0.2">
      <c r="B2962" s="143"/>
      <c r="C2962" s="100" t="str">
        <f>IFERROR(IF(VLOOKUP(B2962,'Job Openings'!$B$5:$I$1005,2,FALSE)=0,"",VLOOKUP(B2962,'Job Openings'!$B$5:$I$1005,2,FALSE)),"")</f>
        <v/>
      </c>
      <c r="D2962" s="100" t="str">
        <f>IFERROR(IF(VLOOKUP(B2962,'Job Openings'!$B$5:$I$1005,3,FALSE)=0,"",VLOOKUP(B2962,'Job Openings'!$B$5:$I$1005,3,FALSE)),"")</f>
        <v/>
      </c>
      <c r="E2962" s="100" t="str">
        <f>IFERROR(IF(VLOOKUP(B2962,'Job Openings'!$B$5:$I$1005,5,FALSE)=0,"",VLOOKUP(B2962,'Job Openings'!$B$5:$I$1005,5,FALSE)),"")</f>
        <v/>
      </c>
      <c r="F2962" s="53"/>
      <c r="G2962" s="53"/>
      <c r="H2962" s="54"/>
      <c r="I2962" s="53"/>
      <c r="J2962" s="53"/>
      <c r="K2962" s="53"/>
      <c r="L2962" s="53"/>
      <c r="M2962" s="53"/>
      <c r="N2962" s="144"/>
      <c r="O2962" s="141"/>
      <c r="P2962" s="53"/>
      <c r="Q2962" s="53"/>
      <c r="R2962" s="53"/>
      <c r="S2962" s="89"/>
    </row>
    <row r="2963" spans="2:19" ht="15" customHeight="1" x14ac:dyDescent="0.2">
      <c r="B2963" s="143"/>
      <c r="C2963" s="100" t="str">
        <f>IFERROR(IF(VLOOKUP(B2963,'Job Openings'!$B$5:$I$1005,2,FALSE)=0,"",VLOOKUP(B2963,'Job Openings'!$B$5:$I$1005,2,FALSE)),"")</f>
        <v/>
      </c>
      <c r="D2963" s="100" t="str">
        <f>IFERROR(IF(VLOOKUP(B2963,'Job Openings'!$B$5:$I$1005,3,FALSE)=0,"",VLOOKUP(B2963,'Job Openings'!$B$5:$I$1005,3,FALSE)),"")</f>
        <v/>
      </c>
      <c r="E2963" s="100" t="str">
        <f>IFERROR(IF(VLOOKUP(B2963,'Job Openings'!$B$5:$I$1005,5,FALSE)=0,"",VLOOKUP(B2963,'Job Openings'!$B$5:$I$1005,5,FALSE)),"")</f>
        <v/>
      </c>
      <c r="F2963" s="53"/>
      <c r="G2963" s="53"/>
      <c r="H2963" s="54"/>
      <c r="I2963" s="53"/>
      <c r="J2963" s="53"/>
      <c r="K2963" s="53"/>
      <c r="L2963" s="53"/>
      <c r="M2963" s="53"/>
      <c r="N2963" s="144"/>
      <c r="O2963" s="141"/>
      <c r="P2963" s="53"/>
      <c r="Q2963" s="53"/>
      <c r="R2963" s="53"/>
      <c r="S2963" s="89"/>
    </row>
    <row r="2964" spans="2:19" ht="15" customHeight="1" x14ac:dyDescent="0.2">
      <c r="B2964" s="143"/>
      <c r="C2964" s="100" t="str">
        <f>IFERROR(IF(VLOOKUP(B2964,'Job Openings'!$B$5:$I$1005,2,FALSE)=0,"",VLOOKUP(B2964,'Job Openings'!$B$5:$I$1005,2,FALSE)),"")</f>
        <v/>
      </c>
      <c r="D2964" s="100" t="str">
        <f>IFERROR(IF(VLOOKUP(B2964,'Job Openings'!$B$5:$I$1005,3,FALSE)=0,"",VLOOKUP(B2964,'Job Openings'!$B$5:$I$1005,3,FALSE)),"")</f>
        <v/>
      </c>
      <c r="E2964" s="100" t="str">
        <f>IFERROR(IF(VLOOKUP(B2964,'Job Openings'!$B$5:$I$1005,5,FALSE)=0,"",VLOOKUP(B2964,'Job Openings'!$B$5:$I$1005,5,FALSE)),"")</f>
        <v/>
      </c>
      <c r="F2964" s="53"/>
      <c r="G2964" s="53"/>
      <c r="H2964" s="54"/>
      <c r="I2964" s="53"/>
      <c r="J2964" s="53"/>
      <c r="K2964" s="53"/>
      <c r="L2964" s="53"/>
      <c r="M2964" s="53"/>
      <c r="N2964" s="144"/>
      <c r="O2964" s="141"/>
      <c r="P2964" s="53"/>
      <c r="Q2964" s="53"/>
      <c r="R2964" s="53"/>
      <c r="S2964" s="89"/>
    </row>
    <row r="2965" spans="2:19" ht="15" customHeight="1" x14ac:dyDescent="0.2">
      <c r="B2965" s="143"/>
      <c r="C2965" s="100" t="str">
        <f>IFERROR(IF(VLOOKUP(B2965,'Job Openings'!$B$5:$I$1005,2,FALSE)=0,"",VLOOKUP(B2965,'Job Openings'!$B$5:$I$1005,2,FALSE)),"")</f>
        <v/>
      </c>
      <c r="D2965" s="100" t="str">
        <f>IFERROR(IF(VLOOKUP(B2965,'Job Openings'!$B$5:$I$1005,3,FALSE)=0,"",VLOOKUP(B2965,'Job Openings'!$B$5:$I$1005,3,FALSE)),"")</f>
        <v/>
      </c>
      <c r="E2965" s="100" t="str">
        <f>IFERROR(IF(VLOOKUP(B2965,'Job Openings'!$B$5:$I$1005,5,FALSE)=0,"",VLOOKUP(B2965,'Job Openings'!$B$5:$I$1005,5,FALSE)),"")</f>
        <v/>
      </c>
      <c r="F2965" s="53"/>
      <c r="G2965" s="53"/>
      <c r="H2965" s="54"/>
      <c r="I2965" s="53"/>
      <c r="J2965" s="53"/>
      <c r="K2965" s="53"/>
      <c r="L2965" s="53"/>
      <c r="M2965" s="53"/>
      <c r="N2965" s="144"/>
      <c r="O2965" s="141"/>
      <c r="P2965" s="53"/>
      <c r="Q2965" s="53"/>
      <c r="R2965" s="53"/>
      <c r="S2965" s="89"/>
    </row>
    <row r="2966" spans="2:19" ht="15" customHeight="1" x14ac:dyDescent="0.2">
      <c r="B2966" s="143"/>
      <c r="C2966" s="100" t="str">
        <f>IFERROR(IF(VLOOKUP(B2966,'Job Openings'!$B$5:$I$1005,2,FALSE)=0,"",VLOOKUP(B2966,'Job Openings'!$B$5:$I$1005,2,FALSE)),"")</f>
        <v/>
      </c>
      <c r="D2966" s="100" t="str">
        <f>IFERROR(IF(VLOOKUP(B2966,'Job Openings'!$B$5:$I$1005,3,FALSE)=0,"",VLOOKUP(B2966,'Job Openings'!$B$5:$I$1005,3,FALSE)),"")</f>
        <v/>
      </c>
      <c r="E2966" s="100" t="str">
        <f>IFERROR(IF(VLOOKUP(B2966,'Job Openings'!$B$5:$I$1005,5,FALSE)=0,"",VLOOKUP(B2966,'Job Openings'!$B$5:$I$1005,5,FALSE)),"")</f>
        <v/>
      </c>
      <c r="F2966" s="53"/>
      <c r="G2966" s="53"/>
      <c r="H2966" s="54"/>
      <c r="I2966" s="53"/>
      <c r="J2966" s="53"/>
      <c r="K2966" s="53"/>
      <c r="L2966" s="53"/>
      <c r="M2966" s="53"/>
      <c r="N2966" s="144"/>
      <c r="O2966" s="141"/>
      <c r="P2966" s="53"/>
      <c r="Q2966" s="53"/>
      <c r="R2966" s="53"/>
      <c r="S2966" s="89"/>
    </row>
    <row r="2967" spans="2:19" ht="15" customHeight="1" x14ac:dyDescent="0.2">
      <c r="B2967" s="143"/>
      <c r="C2967" s="100" t="str">
        <f>IFERROR(IF(VLOOKUP(B2967,'Job Openings'!$B$5:$I$1005,2,FALSE)=0,"",VLOOKUP(B2967,'Job Openings'!$B$5:$I$1005,2,FALSE)),"")</f>
        <v/>
      </c>
      <c r="D2967" s="100" t="str">
        <f>IFERROR(IF(VLOOKUP(B2967,'Job Openings'!$B$5:$I$1005,3,FALSE)=0,"",VLOOKUP(B2967,'Job Openings'!$B$5:$I$1005,3,FALSE)),"")</f>
        <v/>
      </c>
      <c r="E2967" s="100" t="str">
        <f>IFERROR(IF(VLOOKUP(B2967,'Job Openings'!$B$5:$I$1005,5,FALSE)=0,"",VLOOKUP(B2967,'Job Openings'!$B$5:$I$1005,5,FALSE)),"")</f>
        <v/>
      </c>
      <c r="F2967" s="53"/>
      <c r="G2967" s="53"/>
      <c r="H2967" s="54"/>
      <c r="I2967" s="53"/>
      <c r="J2967" s="53"/>
      <c r="K2967" s="53"/>
      <c r="L2967" s="53"/>
      <c r="M2967" s="53"/>
      <c r="N2967" s="144"/>
      <c r="O2967" s="141"/>
      <c r="P2967" s="53"/>
      <c r="Q2967" s="53"/>
      <c r="R2967" s="53"/>
      <c r="S2967" s="89"/>
    </row>
    <row r="2968" spans="2:19" ht="15" customHeight="1" x14ac:dyDescent="0.2">
      <c r="B2968" s="143"/>
      <c r="C2968" s="100" t="str">
        <f>IFERROR(IF(VLOOKUP(B2968,'Job Openings'!$B$5:$I$1005,2,FALSE)=0,"",VLOOKUP(B2968,'Job Openings'!$B$5:$I$1005,2,FALSE)),"")</f>
        <v/>
      </c>
      <c r="D2968" s="100" t="str">
        <f>IFERROR(IF(VLOOKUP(B2968,'Job Openings'!$B$5:$I$1005,3,FALSE)=0,"",VLOOKUP(B2968,'Job Openings'!$B$5:$I$1005,3,FALSE)),"")</f>
        <v/>
      </c>
      <c r="E2968" s="100" t="str">
        <f>IFERROR(IF(VLOOKUP(B2968,'Job Openings'!$B$5:$I$1005,5,FALSE)=0,"",VLOOKUP(B2968,'Job Openings'!$B$5:$I$1005,5,FALSE)),"")</f>
        <v/>
      </c>
      <c r="F2968" s="53"/>
      <c r="G2968" s="53"/>
      <c r="H2968" s="54"/>
      <c r="I2968" s="53"/>
      <c r="J2968" s="53"/>
      <c r="K2968" s="53"/>
      <c r="L2968" s="53"/>
      <c r="M2968" s="53"/>
      <c r="N2968" s="144"/>
      <c r="O2968" s="141"/>
      <c r="P2968" s="53"/>
      <c r="Q2968" s="53"/>
      <c r="R2968" s="53"/>
      <c r="S2968" s="89"/>
    </row>
    <row r="2969" spans="2:19" ht="15" customHeight="1" x14ac:dyDescent="0.2">
      <c r="B2969" s="143"/>
      <c r="C2969" s="100" t="str">
        <f>IFERROR(IF(VLOOKUP(B2969,'Job Openings'!$B$5:$I$1005,2,FALSE)=0,"",VLOOKUP(B2969,'Job Openings'!$B$5:$I$1005,2,FALSE)),"")</f>
        <v/>
      </c>
      <c r="D2969" s="100" t="str">
        <f>IFERROR(IF(VLOOKUP(B2969,'Job Openings'!$B$5:$I$1005,3,FALSE)=0,"",VLOOKUP(B2969,'Job Openings'!$B$5:$I$1005,3,FALSE)),"")</f>
        <v/>
      </c>
      <c r="E2969" s="100" t="str">
        <f>IFERROR(IF(VLOOKUP(B2969,'Job Openings'!$B$5:$I$1005,5,FALSE)=0,"",VLOOKUP(B2969,'Job Openings'!$B$5:$I$1005,5,FALSE)),"")</f>
        <v/>
      </c>
      <c r="F2969" s="53"/>
      <c r="G2969" s="53"/>
      <c r="H2969" s="54"/>
      <c r="I2969" s="53"/>
      <c r="J2969" s="53"/>
      <c r="K2969" s="53"/>
      <c r="L2969" s="53"/>
      <c r="M2969" s="53"/>
      <c r="N2969" s="144"/>
      <c r="O2969" s="141"/>
      <c r="P2969" s="53"/>
      <c r="Q2969" s="53"/>
      <c r="R2969" s="53"/>
      <c r="S2969" s="89"/>
    </row>
    <row r="2970" spans="2:19" ht="15" customHeight="1" x14ac:dyDescent="0.2">
      <c r="B2970" s="143"/>
      <c r="C2970" s="100" t="str">
        <f>IFERROR(IF(VLOOKUP(B2970,'Job Openings'!$B$5:$I$1005,2,FALSE)=0,"",VLOOKUP(B2970,'Job Openings'!$B$5:$I$1005,2,FALSE)),"")</f>
        <v/>
      </c>
      <c r="D2970" s="100" t="str">
        <f>IFERROR(IF(VLOOKUP(B2970,'Job Openings'!$B$5:$I$1005,3,FALSE)=0,"",VLOOKUP(B2970,'Job Openings'!$B$5:$I$1005,3,FALSE)),"")</f>
        <v/>
      </c>
      <c r="E2970" s="100" t="str">
        <f>IFERROR(IF(VLOOKUP(B2970,'Job Openings'!$B$5:$I$1005,5,FALSE)=0,"",VLOOKUP(B2970,'Job Openings'!$B$5:$I$1005,5,FALSE)),"")</f>
        <v/>
      </c>
      <c r="F2970" s="53"/>
      <c r="G2970" s="53"/>
      <c r="H2970" s="54"/>
      <c r="I2970" s="53"/>
      <c r="J2970" s="53"/>
      <c r="K2970" s="53"/>
      <c r="L2970" s="53"/>
      <c r="M2970" s="53"/>
      <c r="N2970" s="144"/>
      <c r="O2970" s="141"/>
      <c r="P2970" s="53"/>
      <c r="Q2970" s="53"/>
      <c r="R2970" s="53"/>
      <c r="S2970" s="89"/>
    </row>
    <row r="2971" spans="2:19" ht="15" customHeight="1" x14ac:dyDescent="0.2">
      <c r="B2971" s="143"/>
      <c r="C2971" s="100" t="str">
        <f>IFERROR(IF(VLOOKUP(B2971,'Job Openings'!$B$5:$I$1005,2,FALSE)=0,"",VLOOKUP(B2971,'Job Openings'!$B$5:$I$1005,2,FALSE)),"")</f>
        <v/>
      </c>
      <c r="D2971" s="100" t="str">
        <f>IFERROR(IF(VLOOKUP(B2971,'Job Openings'!$B$5:$I$1005,3,FALSE)=0,"",VLOOKUP(B2971,'Job Openings'!$B$5:$I$1005,3,FALSE)),"")</f>
        <v/>
      </c>
      <c r="E2971" s="100" t="str">
        <f>IFERROR(IF(VLOOKUP(B2971,'Job Openings'!$B$5:$I$1005,5,FALSE)=0,"",VLOOKUP(B2971,'Job Openings'!$B$5:$I$1005,5,FALSE)),"")</f>
        <v/>
      </c>
      <c r="F2971" s="53"/>
      <c r="G2971" s="53"/>
      <c r="H2971" s="54"/>
      <c r="I2971" s="53"/>
      <c r="J2971" s="53"/>
      <c r="K2971" s="53"/>
      <c r="L2971" s="53"/>
      <c r="M2971" s="53"/>
      <c r="N2971" s="144"/>
      <c r="O2971" s="141"/>
      <c r="P2971" s="53"/>
      <c r="Q2971" s="53"/>
      <c r="R2971" s="53"/>
      <c r="S2971" s="89"/>
    </row>
    <row r="2972" spans="2:19" ht="15" customHeight="1" x14ac:dyDescent="0.2">
      <c r="B2972" s="143"/>
      <c r="C2972" s="100" t="str">
        <f>IFERROR(IF(VLOOKUP(B2972,'Job Openings'!$B$5:$I$1005,2,FALSE)=0,"",VLOOKUP(B2972,'Job Openings'!$B$5:$I$1005,2,FALSE)),"")</f>
        <v/>
      </c>
      <c r="D2972" s="100" t="str">
        <f>IFERROR(IF(VLOOKUP(B2972,'Job Openings'!$B$5:$I$1005,3,FALSE)=0,"",VLOOKUP(B2972,'Job Openings'!$B$5:$I$1005,3,FALSE)),"")</f>
        <v/>
      </c>
      <c r="E2972" s="100" t="str">
        <f>IFERROR(IF(VLOOKUP(B2972,'Job Openings'!$B$5:$I$1005,5,FALSE)=0,"",VLOOKUP(B2972,'Job Openings'!$B$5:$I$1005,5,FALSE)),"")</f>
        <v/>
      </c>
      <c r="F2972" s="53"/>
      <c r="G2972" s="53"/>
      <c r="H2972" s="54"/>
      <c r="I2972" s="53"/>
      <c r="J2972" s="53"/>
      <c r="K2972" s="53"/>
      <c r="L2972" s="53"/>
      <c r="M2972" s="53"/>
      <c r="N2972" s="144"/>
      <c r="O2972" s="141"/>
      <c r="P2972" s="53"/>
      <c r="Q2972" s="53"/>
      <c r="R2972" s="53"/>
      <c r="S2972" s="89"/>
    </row>
    <row r="2973" spans="2:19" ht="15" customHeight="1" x14ac:dyDescent="0.2">
      <c r="B2973" s="143"/>
      <c r="C2973" s="100" t="str">
        <f>IFERROR(IF(VLOOKUP(B2973,'Job Openings'!$B$5:$I$1005,2,FALSE)=0,"",VLOOKUP(B2973,'Job Openings'!$B$5:$I$1005,2,FALSE)),"")</f>
        <v/>
      </c>
      <c r="D2973" s="100" t="str">
        <f>IFERROR(IF(VLOOKUP(B2973,'Job Openings'!$B$5:$I$1005,3,FALSE)=0,"",VLOOKUP(B2973,'Job Openings'!$B$5:$I$1005,3,FALSE)),"")</f>
        <v/>
      </c>
      <c r="E2973" s="100" t="str">
        <f>IFERROR(IF(VLOOKUP(B2973,'Job Openings'!$B$5:$I$1005,5,FALSE)=0,"",VLOOKUP(B2973,'Job Openings'!$B$5:$I$1005,5,FALSE)),"")</f>
        <v/>
      </c>
      <c r="F2973" s="53"/>
      <c r="G2973" s="53"/>
      <c r="H2973" s="54"/>
      <c r="I2973" s="53"/>
      <c r="J2973" s="53"/>
      <c r="K2973" s="53"/>
      <c r="L2973" s="53"/>
      <c r="M2973" s="53"/>
      <c r="N2973" s="144"/>
      <c r="O2973" s="141"/>
      <c r="P2973" s="53"/>
      <c r="Q2973" s="53"/>
      <c r="R2973" s="53"/>
      <c r="S2973" s="89"/>
    </row>
    <row r="2974" spans="2:19" ht="15" customHeight="1" x14ac:dyDescent="0.2">
      <c r="B2974" s="143"/>
      <c r="C2974" s="100" t="str">
        <f>IFERROR(IF(VLOOKUP(B2974,'Job Openings'!$B$5:$I$1005,2,FALSE)=0,"",VLOOKUP(B2974,'Job Openings'!$B$5:$I$1005,2,FALSE)),"")</f>
        <v/>
      </c>
      <c r="D2974" s="100" t="str">
        <f>IFERROR(IF(VLOOKUP(B2974,'Job Openings'!$B$5:$I$1005,3,FALSE)=0,"",VLOOKUP(B2974,'Job Openings'!$B$5:$I$1005,3,FALSE)),"")</f>
        <v/>
      </c>
      <c r="E2974" s="100" t="str">
        <f>IFERROR(IF(VLOOKUP(B2974,'Job Openings'!$B$5:$I$1005,5,FALSE)=0,"",VLOOKUP(B2974,'Job Openings'!$B$5:$I$1005,5,FALSE)),"")</f>
        <v/>
      </c>
      <c r="F2974" s="53"/>
      <c r="G2974" s="53"/>
      <c r="H2974" s="54"/>
      <c r="I2974" s="53"/>
      <c r="J2974" s="53"/>
      <c r="K2974" s="53"/>
      <c r="L2974" s="53"/>
      <c r="M2974" s="53"/>
      <c r="N2974" s="144"/>
      <c r="O2974" s="141"/>
      <c r="P2974" s="53"/>
      <c r="Q2974" s="53"/>
      <c r="R2974" s="53"/>
      <c r="S2974" s="89"/>
    </row>
    <row r="2975" spans="2:19" ht="15" customHeight="1" x14ac:dyDescent="0.2">
      <c r="B2975" s="143"/>
      <c r="C2975" s="100" t="str">
        <f>IFERROR(IF(VLOOKUP(B2975,'Job Openings'!$B$5:$I$1005,2,FALSE)=0,"",VLOOKUP(B2975,'Job Openings'!$B$5:$I$1005,2,FALSE)),"")</f>
        <v/>
      </c>
      <c r="D2975" s="100" t="str">
        <f>IFERROR(IF(VLOOKUP(B2975,'Job Openings'!$B$5:$I$1005,3,FALSE)=0,"",VLOOKUP(B2975,'Job Openings'!$B$5:$I$1005,3,FALSE)),"")</f>
        <v/>
      </c>
      <c r="E2975" s="100" t="str">
        <f>IFERROR(IF(VLOOKUP(B2975,'Job Openings'!$B$5:$I$1005,5,FALSE)=0,"",VLOOKUP(B2975,'Job Openings'!$B$5:$I$1005,5,FALSE)),"")</f>
        <v/>
      </c>
      <c r="F2975" s="53"/>
      <c r="G2975" s="53"/>
      <c r="H2975" s="54"/>
      <c r="I2975" s="53"/>
      <c r="J2975" s="53"/>
      <c r="K2975" s="53"/>
      <c r="L2975" s="53"/>
      <c r="M2975" s="53"/>
      <c r="N2975" s="144"/>
      <c r="O2975" s="141"/>
      <c r="P2975" s="53"/>
      <c r="Q2975" s="53"/>
      <c r="R2975" s="53"/>
      <c r="S2975" s="89"/>
    </row>
    <row r="2976" spans="2:19" ht="15" customHeight="1" x14ac:dyDescent="0.2">
      <c r="B2976" s="143"/>
      <c r="C2976" s="100" t="str">
        <f>IFERROR(IF(VLOOKUP(B2976,'Job Openings'!$B$5:$I$1005,2,FALSE)=0,"",VLOOKUP(B2976,'Job Openings'!$B$5:$I$1005,2,FALSE)),"")</f>
        <v/>
      </c>
      <c r="D2976" s="100" t="str">
        <f>IFERROR(IF(VLOOKUP(B2976,'Job Openings'!$B$5:$I$1005,3,FALSE)=0,"",VLOOKUP(B2976,'Job Openings'!$B$5:$I$1005,3,FALSE)),"")</f>
        <v/>
      </c>
      <c r="E2976" s="100" t="str">
        <f>IFERROR(IF(VLOOKUP(B2976,'Job Openings'!$B$5:$I$1005,5,FALSE)=0,"",VLOOKUP(B2976,'Job Openings'!$B$5:$I$1005,5,FALSE)),"")</f>
        <v/>
      </c>
      <c r="F2976" s="53"/>
      <c r="G2976" s="53"/>
      <c r="H2976" s="54"/>
      <c r="I2976" s="53"/>
      <c r="J2976" s="53"/>
      <c r="K2976" s="53"/>
      <c r="L2976" s="53"/>
      <c r="M2976" s="53"/>
      <c r="N2976" s="144"/>
      <c r="O2976" s="141"/>
      <c r="P2976" s="53"/>
      <c r="Q2976" s="53"/>
      <c r="R2976" s="53"/>
      <c r="S2976" s="89"/>
    </row>
    <row r="2977" spans="2:19" ht="15" customHeight="1" x14ac:dyDescent="0.2">
      <c r="B2977" s="143"/>
      <c r="C2977" s="100" t="str">
        <f>IFERROR(IF(VLOOKUP(B2977,'Job Openings'!$B$5:$I$1005,2,FALSE)=0,"",VLOOKUP(B2977,'Job Openings'!$B$5:$I$1005,2,FALSE)),"")</f>
        <v/>
      </c>
      <c r="D2977" s="100" t="str">
        <f>IFERROR(IF(VLOOKUP(B2977,'Job Openings'!$B$5:$I$1005,3,FALSE)=0,"",VLOOKUP(B2977,'Job Openings'!$B$5:$I$1005,3,FALSE)),"")</f>
        <v/>
      </c>
      <c r="E2977" s="100" t="str">
        <f>IFERROR(IF(VLOOKUP(B2977,'Job Openings'!$B$5:$I$1005,5,FALSE)=0,"",VLOOKUP(B2977,'Job Openings'!$B$5:$I$1005,5,FALSE)),"")</f>
        <v/>
      </c>
      <c r="F2977" s="53"/>
      <c r="G2977" s="53"/>
      <c r="H2977" s="54"/>
      <c r="I2977" s="53"/>
      <c r="J2977" s="53"/>
      <c r="K2977" s="53"/>
      <c r="L2977" s="53"/>
      <c r="M2977" s="53"/>
      <c r="N2977" s="144"/>
      <c r="O2977" s="141"/>
      <c r="P2977" s="53"/>
      <c r="Q2977" s="53"/>
      <c r="R2977" s="53"/>
      <c r="S2977" s="89"/>
    </row>
    <row r="2978" spans="2:19" ht="15" customHeight="1" x14ac:dyDescent="0.2">
      <c r="B2978" s="143"/>
      <c r="C2978" s="100" t="str">
        <f>IFERROR(IF(VLOOKUP(B2978,'Job Openings'!$B$5:$I$1005,2,FALSE)=0,"",VLOOKUP(B2978,'Job Openings'!$B$5:$I$1005,2,FALSE)),"")</f>
        <v/>
      </c>
      <c r="D2978" s="100" t="str">
        <f>IFERROR(IF(VLOOKUP(B2978,'Job Openings'!$B$5:$I$1005,3,FALSE)=0,"",VLOOKUP(B2978,'Job Openings'!$B$5:$I$1005,3,FALSE)),"")</f>
        <v/>
      </c>
      <c r="E2978" s="100" t="str">
        <f>IFERROR(IF(VLOOKUP(B2978,'Job Openings'!$B$5:$I$1005,5,FALSE)=0,"",VLOOKUP(B2978,'Job Openings'!$B$5:$I$1005,5,FALSE)),"")</f>
        <v/>
      </c>
      <c r="F2978" s="53"/>
      <c r="G2978" s="53"/>
      <c r="H2978" s="54"/>
      <c r="I2978" s="53"/>
      <c r="J2978" s="53"/>
      <c r="K2978" s="53"/>
      <c r="L2978" s="53"/>
      <c r="M2978" s="53"/>
      <c r="N2978" s="144"/>
      <c r="O2978" s="141"/>
      <c r="P2978" s="53"/>
      <c r="Q2978" s="53"/>
      <c r="R2978" s="53"/>
      <c r="S2978" s="89"/>
    </row>
    <row r="2979" spans="2:19" ht="15" customHeight="1" x14ac:dyDescent="0.2">
      <c r="B2979" s="143"/>
      <c r="C2979" s="100" t="str">
        <f>IFERROR(IF(VLOOKUP(B2979,'Job Openings'!$B$5:$I$1005,2,FALSE)=0,"",VLOOKUP(B2979,'Job Openings'!$B$5:$I$1005,2,FALSE)),"")</f>
        <v/>
      </c>
      <c r="D2979" s="100" t="str">
        <f>IFERROR(IF(VLOOKUP(B2979,'Job Openings'!$B$5:$I$1005,3,FALSE)=0,"",VLOOKUP(B2979,'Job Openings'!$B$5:$I$1005,3,FALSE)),"")</f>
        <v/>
      </c>
      <c r="E2979" s="100" t="str">
        <f>IFERROR(IF(VLOOKUP(B2979,'Job Openings'!$B$5:$I$1005,5,FALSE)=0,"",VLOOKUP(B2979,'Job Openings'!$B$5:$I$1005,5,FALSE)),"")</f>
        <v/>
      </c>
      <c r="F2979" s="53"/>
      <c r="G2979" s="53"/>
      <c r="H2979" s="54"/>
      <c r="I2979" s="53"/>
      <c r="J2979" s="53"/>
      <c r="K2979" s="53"/>
      <c r="L2979" s="53"/>
      <c r="M2979" s="53"/>
      <c r="N2979" s="144"/>
      <c r="O2979" s="141"/>
      <c r="P2979" s="53"/>
      <c r="Q2979" s="53"/>
      <c r="R2979" s="53"/>
      <c r="S2979" s="89"/>
    </row>
    <row r="2980" spans="2:19" ht="15" customHeight="1" x14ac:dyDescent="0.2">
      <c r="B2980" s="143"/>
      <c r="C2980" s="100" t="str">
        <f>IFERROR(IF(VLOOKUP(B2980,'Job Openings'!$B$5:$I$1005,2,FALSE)=0,"",VLOOKUP(B2980,'Job Openings'!$B$5:$I$1005,2,FALSE)),"")</f>
        <v/>
      </c>
      <c r="D2980" s="100" t="str">
        <f>IFERROR(IF(VLOOKUP(B2980,'Job Openings'!$B$5:$I$1005,3,FALSE)=0,"",VLOOKUP(B2980,'Job Openings'!$B$5:$I$1005,3,FALSE)),"")</f>
        <v/>
      </c>
      <c r="E2980" s="100" t="str">
        <f>IFERROR(IF(VLOOKUP(B2980,'Job Openings'!$B$5:$I$1005,5,FALSE)=0,"",VLOOKUP(B2980,'Job Openings'!$B$5:$I$1005,5,FALSE)),"")</f>
        <v/>
      </c>
      <c r="F2980" s="53"/>
      <c r="G2980" s="53"/>
      <c r="H2980" s="54"/>
      <c r="I2980" s="53"/>
      <c r="J2980" s="53"/>
      <c r="K2980" s="53"/>
      <c r="L2980" s="53"/>
      <c r="M2980" s="53"/>
      <c r="N2980" s="144"/>
      <c r="O2980" s="141"/>
      <c r="P2980" s="53"/>
      <c r="Q2980" s="53"/>
      <c r="R2980" s="53"/>
      <c r="S2980" s="89"/>
    </row>
    <row r="2981" spans="2:19" ht="15" customHeight="1" x14ac:dyDescent="0.2">
      <c r="B2981" s="143"/>
      <c r="C2981" s="100" t="str">
        <f>IFERROR(IF(VLOOKUP(B2981,'Job Openings'!$B$5:$I$1005,2,FALSE)=0,"",VLOOKUP(B2981,'Job Openings'!$B$5:$I$1005,2,FALSE)),"")</f>
        <v/>
      </c>
      <c r="D2981" s="100" t="str">
        <f>IFERROR(IF(VLOOKUP(B2981,'Job Openings'!$B$5:$I$1005,3,FALSE)=0,"",VLOOKUP(B2981,'Job Openings'!$B$5:$I$1005,3,FALSE)),"")</f>
        <v/>
      </c>
      <c r="E2981" s="100" t="str">
        <f>IFERROR(IF(VLOOKUP(B2981,'Job Openings'!$B$5:$I$1005,5,FALSE)=0,"",VLOOKUP(B2981,'Job Openings'!$B$5:$I$1005,5,FALSE)),"")</f>
        <v/>
      </c>
      <c r="F2981" s="53"/>
      <c r="G2981" s="53"/>
      <c r="H2981" s="54"/>
      <c r="I2981" s="53"/>
      <c r="J2981" s="53"/>
      <c r="K2981" s="53"/>
      <c r="L2981" s="53"/>
      <c r="M2981" s="53"/>
      <c r="N2981" s="144"/>
      <c r="O2981" s="141"/>
      <c r="P2981" s="53"/>
      <c r="Q2981" s="53"/>
      <c r="R2981" s="53"/>
      <c r="S2981" s="89"/>
    </row>
    <row r="2982" spans="2:19" ht="15" customHeight="1" x14ac:dyDescent="0.2">
      <c r="B2982" s="143"/>
      <c r="C2982" s="100" t="str">
        <f>IFERROR(IF(VLOOKUP(B2982,'Job Openings'!$B$5:$I$1005,2,FALSE)=0,"",VLOOKUP(B2982,'Job Openings'!$B$5:$I$1005,2,FALSE)),"")</f>
        <v/>
      </c>
      <c r="D2982" s="100" t="str">
        <f>IFERROR(IF(VLOOKUP(B2982,'Job Openings'!$B$5:$I$1005,3,FALSE)=0,"",VLOOKUP(B2982,'Job Openings'!$B$5:$I$1005,3,FALSE)),"")</f>
        <v/>
      </c>
      <c r="E2982" s="100" t="str">
        <f>IFERROR(IF(VLOOKUP(B2982,'Job Openings'!$B$5:$I$1005,5,FALSE)=0,"",VLOOKUP(B2982,'Job Openings'!$B$5:$I$1005,5,FALSE)),"")</f>
        <v/>
      </c>
      <c r="F2982" s="53"/>
      <c r="G2982" s="53"/>
      <c r="H2982" s="54"/>
      <c r="I2982" s="53"/>
      <c r="J2982" s="53"/>
      <c r="K2982" s="53"/>
      <c r="L2982" s="53"/>
      <c r="M2982" s="53"/>
      <c r="N2982" s="144"/>
      <c r="O2982" s="141"/>
      <c r="P2982" s="53"/>
      <c r="Q2982" s="53"/>
      <c r="R2982" s="53"/>
      <c r="S2982" s="89"/>
    </row>
    <row r="2983" spans="2:19" ht="15" customHeight="1" x14ac:dyDescent="0.2">
      <c r="B2983" s="143"/>
      <c r="C2983" s="100" t="str">
        <f>IFERROR(IF(VLOOKUP(B2983,'Job Openings'!$B$5:$I$1005,2,FALSE)=0,"",VLOOKUP(B2983,'Job Openings'!$B$5:$I$1005,2,FALSE)),"")</f>
        <v/>
      </c>
      <c r="D2983" s="100" t="str">
        <f>IFERROR(IF(VLOOKUP(B2983,'Job Openings'!$B$5:$I$1005,3,FALSE)=0,"",VLOOKUP(B2983,'Job Openings'!$B$5:$I$1005,3,FALSE)),"")</f>
        <v/>
      </c>
      <c r="E2983" s="100" t="str">
        <f>IFERROR(IF(VLOOKUP(B2983,'Job Openings'!$B$5:$I$1005,5,FALSE)=0,"",VLOOKUP(B2983,'Job Openings'!$B$5:$I$1005,5,FALSE)),"")</f>
        <v/>
      </c>
      <c r="F2983" s="53"/>
      <c r="G2983" s="53"/>
      <c r="H2983" s="54"/>
      <c r="I2983" s="53"/>
      <c r="J2983" s="53"/>
      <c r="K2983" s="53"/>
      <c r="L2983" s="53"/>
      <c r="M2983" s="53"/>
      <c r="N2983" s="144"/>
      <c r="O2983" s="141"/>
      <c r="P2983" s="53"/>
      <c r="Q2983" s="53"/>
      <c r="R2983" s="53"/>
      <c r="S2983" s="89"/>
    </row>
    <row r="2984" spans="2:19" ht="15" customHeight="1" x14ac:dyDescent="0.2">
      <c r="B2984" s="143"/>
      <c r="C2984" s="100" t="str">
        <f>IFERROR(IF(VLOOKUP(B2984,'Job Openings'!$B$5:$I$1005,2,FALSE)=0,"",VLOOKUP(B2984,'Job Openings'!$B$5:$I$1005,2,FALSE)),"")</f>
        <v/>
      </c>
      <c r="D2984" s="100" t="str">
        <f>IFERROR(IF(VLOOKUP(B2984,'Job Openings'!$B$5:$I$1005,3,FALSE)=0,"",VLOOKUP(B2984,'Job Openings'!$B$5:$I$1005,3,FALSE)),"")</f>
        <v/>
      </c>
      <c r="E2984" s="100" t="str">
        <f>IFERROR(IF(VLOOKUP(B2984,'Job Openings'!$B$5:$I$1005,5,FALSE)=0,"",VLOOKUP(B2984,'Job Openings'!$B$5:$I$1005,5,FALSE)),"")</f>
        <v/>
      </c>
      <c r="F2984" s="53"/>
      <c r="G2984" s="53"/>
      <c r="H2984" s="54"/>
      <c r="I2984" s="53"/>
      <c r="J2984" s="53"/>
      <c r="K2984" s="53"/>
      <c r="L2984" s="53"/>
      <c r="M2984" s="53"/>
      <c r="N2984" s="144"/>
      <c r="O2984" s="141"/>
      <c r="P2984" s="53"/>
      <c r="Q2984" s="53"/>
      <c r="R2984" s="53"/>
      <c r="S2984" s="89"/>
    </row>
    <row r="2985" spans="2:19" ht="15" customHeight="1" x14ac:dyDescent="0.2">
      <c r="B2985" s="143"/>
      <c r="C2985" s="100" t="str">
        <f>IFERROR(IF(VLOOKUP(B2985,'Job Openings'!$B$5:$I$1005,2,FALSE)=0,"",VLOOKUP(B2985,'Job Openings'!$B$5:$I$1005,2,FALSE)),"")</f>
        <v/>
      </c>
      <c r="D2985" s="100" t="str">
        <f>IFERROR(IF(VLOOKUP(B2985,'Job Openings'!$B$5:$I$1005,3,FALSE)=0,"",VLOOKUP(B2985,'Job Openings'!$B$5:$I$1005,3,FALSE)),"")</f>
        <v/>
      </c>
      <c r="E2985" s="100" t="str">
        <f>IFERROR(IF(VLOOKUP(B2985,'Job Openings'!$B$5:$I$1005,5,FALSE)=0,"",VLOOKUP(B2985,'Job Openings'!$B$5:$I$1005,5,FALSE)),"")</f>
        <v/>
      </c>
      <c r="F2985" s="53"/>
      <c r="G2985" s="53"/>
      <c r="H2985" s="54"/>
      <c r="I2985" s="53"/>
      <c r="J2985" s="53"/>
      <c r="K2985" s="53"/>
      <c r="L2985" s="53"/>
      <c r="M2985" s="53"/>
      <c r="N2985" s="144"/>
      <c r="O2985" s="141"/>
      <c r="P2985" s="53"/>
      <c r="Q2985" s="53"/>
      <c r="R2985" s="53"/>
      <c r="S2985" s="89"/>
    </row>
    <row r="2986" spans="2:19" ht="15" customHeight="1" x14ac:dyDescent="0.2">
      <c r="B2986" s="143"/>
      <c r="C2986" s="100" t="str">
        <f>IFERROR(IF(VLOOKUP(B2986,'Job Openings'!$B$5:$I$1005,2,FALSE)=0,"",VLOOKUP(B2986,'Job Openings'!$B$5:$I$1005,2,FALSE)),"")</f>
        <v/>
      </c>
      <c r="D2986" s="100" t="str">
        <f>IFERROR(IF(VLOOKUP(B2986,'Job Openings'!$B$5:$I$1005,3,FALSE)=0,"",VLOOKUP(B2986,'Job Openings'!$B$5:$I$1005,3,FALSE)),"")</f>
        <v/>
      </c>
      <c r="E2986" s="100" t="str">
        <f>IFERROR(IF(VLOOKUP(B2986,'Job Openings'!$B$5:$I$1005,5,FALSE)=0,"",VLOOKUP(B2986,'Job Openings'!$B$5:$I$1005,5,FALSE)),"")</f>
        <v/>
      </c>
      <c r="F2986" s="53"/>
      <c r="G2986" s="53"/>
      <c r="H2986" s="54"/>
      <c r="I2986" s="53"/>
      <c r="J2986" s="53"/>
      <c r="K2986" s="53"/>
      <c r="L2986" s="53"/>
      <c r="M2986" s="53"/>
      <c r="N2986" s="144"/>
      <c r="O2986" s="141"/>
      <c r="P2986" s="53"/>
      <c r="Q2986" s="53"/>
      <c r="R2986" s="53"/>
      <c r="S2986" s="89"/>
    </row>
    <row r="2987" spans="2:19" ht="15" customHeight="1" x14ac:dyDescent="0.2">
      <c r="B2987" s="143"/>
      <c r="C2987" s="100" t="str">
        <f>IFERROR(IF(VLOOKUP(B2987,'Job Openings'!$B$5:$I$1005,2,FALSE)=0,"",VLOOKUP(B2987,'Job Openings'!$B$5:$I$1005,2,FALSE)),"")</f>
        <v/>
      </c>
      <c r="D2987" s="100" t="str">
        <f>IFERROR(IF(VLOOKUP(B2987,'Job Openings'!$B$5:$I$1005,3,FALSE)=0,"",VLOOKUP(B2987,'Job Openings'!$B$5:$I$1005,3,FALSE)),"")</f>
        <v/>
      </c>
      <c r="E2987" s="100" t="str">
        <f>IFERROR(IF(VLOOKUP(B2987,'Job Openings'!$B$5:$I$1005,5,FALSE)=0,"",VLOOKUP(B2987,'Job Openings'!$B$5:$I$1005,5,FALSE)),"")</f>
        <v/>
      </c>
      <c r="F2987" s="53"/>
      <c r="G2987" s="53"/>
      <c r="H2987" s="54"/>
      <c r="I2987" s="53"/>
      <c r="J2987" s="53"/>
      <c r="K2987" s="53"/>
      <c r="L2987" s="53"/>
      <c r="M2987" s="53"/>
      <c r="N2987" s="144"/>
      <c r="O2987" s="141"/>
      <c r="P2987" s="53"/>
      <c r="Q2987" s="53"/>
      <c r="R2987" s="53"/>
      <c r="S2987" s="89"/>
    </row>
    <row r="2988" spans="2:19" ht="15" customHeight="1" x14ac:dyDescent="0.2">
      <c r="B2988" s="143"/>
      <c r="C2988" s="100" t="str">
        <f>IFERROR(IF(VLOOKUP(B2988,'Job Openings'!$B$5:$I$1005,2,FALSE)=0,"",VLOOKUP(B2988,'Job Openings'!$B$5:$I$1005,2,FALSE)),"")</f>
        <v/>
      </c>
      <c r="D2988" s="100" t="str">
        <f>IFERROR(IF(VLOOKUP(B2988,'Job Openings'!$B$5:$I$1005,3,FALSE)=0,"",VLOOKUP(B2988,'Job Openings'!$B$5:$I$1005,3,FALSE)),"")</f>
        <v/>
      </c>
      <c r="E2988" s="100" t="str">
        <f>IFERROR(IF(VLOOKUP(B2988,'Job Openings'!$B$5:$I$1005,5,FALSE)=0,"",VLOOKUP(B2988,'Job Openings'!$B$5:$I$1005,5,FALSE)),"")</f>
        <v/>
      </c>
      <c r="F2988" s="53"/>
      <c r="G2988" s="53"/>
      <c r="H2988" s="54"/>
      <c r="I2988" s="53"/>
      <c r="J2988" s="53"/>
      <c r="K2988" s="53"/>
      <c r="L2988" s="53"/>
      <c r="M2988" s="53"/>
      <c r="N2988" s="144"/>
      <c r="O2988" s="141"/>
      <c r="P2988" s="53"/>
      <c r="Q2988" s="53"/>
      <c r="R2988" s="53"/>
      <c r="S2988" s="89"/>
    </row>
    <row r="2989" spans="2:19" ht="15" customHeight="1" x14ac:dyDescent="0.2">
      <c r="B2989" s="143"/>
      <c r="C2989" s="100" t="str">
        <f>IFERROR(IF(VLOOKUP(B2989,'Job Openings'!$B$5:$I$1005,2,FALSE)=0,"",VLOOKUP(B2989,'Job Openings'!$B$5:$I$1005,2,FALSE)),"")</f>
        <v/>
      </c>
      <c r="D2989" s="100" t="str">
        <f>IFERROR(IF(VLOOKUP(B2989,'Job Openings'!$B$5:$I$1005,3,FALSE)=0,"",VLOOKUP(B2989,'Job Openings'!$B$5:$I$1005,3,FALSE)),"")</f>
        <v/>
      </c>
      <c r="E2989" s="100" t="str">
        <f>IFERROR(IF(VLOOKUP(B2989,'Job Openings'!$B$5:$I$1005,5,FALSE)=0,"",VLOOKUP(B2989,'Job Openings'!$B$5:$I$1005,5,FALSE)),"")</f>
        <v/>
      </c>
      <c r="F2989" s="53"/>
      <c r="G2989" s="53"/>
      <c r="H2989" s="54"/>
      <c r="I2989" s="53"/>
      <c r="J2989" s="53"/>
      <c r="K2989" s="53"/>
      <c r="L2989" s="53"/>
      <c r="M2989" s="53"/>
      <c r="N2989" s="144"/>
      <c r="O2989" s="141"/>
      <c r="P2989" s="53"/>
      <c r="Q2989" s="53"/>
      <c r="R2989" s="53"/>
      <c r="S2989" s="89"/>
    </row>
    <row r="2990" spans="2:19" ht="15" customHeight="1" x14ac:dyDescent="0.2">
      <c r="B2990" s="143"/>
      <c r="C2990" s="100" t="str">
        <f>IFERROR(IF(VLOOKUP(B2990,'Job Openings'!$B$5:$I$1005,2,FALSE)=0,"",VLOOKUP(B2990,'Job Openings'!$B$5:$I$1005,2,FALSE)),"")</f>
        <v/>
      </c>
      <c r="D2990" s="100" t="str">
        <f>IFERROR(IF(VLOOKUP(B2990,'Job Openings'!$B$5:$I$1005,3,FALSE)=0,"",VLOOKUP(B2990,'Job Openings'!$B$5:$I$1005,3,FALSE)),"")</f>
        <v/>
      </c>
      <c r="E2990" s="100" t="str">
        <f>IFERROR(IF(VLOOKUP(B2990,'Job Openings'!$B$5:$I$1005,5,FALSE)=0,"",VLOOKUP(B2990,'Job Openings'!$B$5:$I$1005,5,FALSE)),"")</f>
        <v/>
      </c>
      <c r="F2990" s="53"/>
      <c r="G2990" s="53"/>
      <c r="H2990" s="54"/>
      <c r="I2990" s="53"/>
      <c r="J2990" s="53"/>
      <c r="K2990" s="53"/>
      <c r="L2990" s="53"/>
      <c r="M2990" s="53"/>
      <c r="N2990" s="144"/>
      <c r="O2990" s="141"/>
      <c r="P2990" s="53"/>
      <c r="Q2990" s="53"/>
      <c r="R2990" s="53"/>
      <c r="S2990" s="89"/>
    </row>
    <row r="2991" spans="2:19" ht="15" customHeight="1" x14ac:dyDescent="0.2">
      <c r="B2991" s="143"/>
      <c r="C2991" s="100" t="str">
        <f>IFERROR(IF(VLOOKUP(B2991,'Job Openings'!$B$5:$I$1005,2,FALSE)=0,"",VLOOKUP(B2991,'Job Openings'!$B$5:$I$1005,2,FALSE)),"")</f>
        <v/>
      </c>
      <c r="D2991" s="100" t="str">
        <f>IFERROR(IF(VLOOKUP(B2991,'Job Openings'!$B$5:$I$1005,3,FALSE)=0,"",VLOOKUP(B2991,'Job Openings'!$B$5:$I$1005,3,FALSE)),"")</f>
        <v/>
      </c>
      <c r="E2991" s="100" t="str">
        <f>IFERROR(IF(VLOOKUP(B2991,'Job Openings'!$B$5:$I$1005,5,FALSE)=0,"",VLOOKUP(B2991,'Job Openings'!$B$5:$I$1005,5,FALSE)),"")</f>
        <v/>
      </c>
      <c r="F2991" s="53"/>
      <c r="G2991" s="53"/>
      <c r="H2991" s="54"/>
      <c r="I2991" s="53"/>
      <c r="J2991" s="53"/>
      <c r="K2991" s="53"/>
      <c r="L2991" s="53"/>
      <c r="M2991" s="53"/>
      <c r="N2991" s="144"/>
      <c r="O2991" s="141"/>
      <c r="P2991" s="53"/>
      <c r="Q2991" s="53"/>
      <c r="R2991" s="53"/>
      <c r="S2991" s="89"/>
    </row>
    <row r="2992" spans="2:19" ht="15" customHeight="1" x14ac:dyDescent="0.2">
      <c r="B2992" s="143"/>
      <c r="C2992" s="100" t="str">
        <f>IFERROR(IF(VLOOKUP(B2992,'Job Openings'!$B$5:$I$1005,2,FALSE)=0,"",VLOOKUP(B2992,'Job Openings'!$B$5:$I$1005,2,FALSE)),"")</f>
        <v/>
      </c>
      <c r="D2992" s="100" t="str">
        <f>IFERROR(IF(VLOOKUP(B2992,'Job Openings'!$B$5:$I$1005,3,FALSE)=0,"",VLOOKUP(B2992,'Job Openings'!$B$5:$I$1005,3,FALSE)),"")</f>
        <v/>
      </c>
      <c r="E2992" s="100" t="str">
        <f>IFERROR(IF(VLOOKUP(B2992,'Job Openings'!$B$5:$I$1005,5,FALSE)=0,"",VLOOKUP(B2992,'Job Openings'!$B$5:$I$1005,5,FALSE)),"")</f>
        <v/>
      </c>
      <c r="F2992" s="53"/>
      <c r="G2992" s="53"/>
      <c r="H2992" s="54"/>
      <c r="I2992" s="53"/>
      <c r="J2992" s="53"/>
      <c r="K2992" s="53"/>
      <c r="L2992" s="53"/>
      <c r="M2992" s="53"/>
      <c r="N2992" s="144"/>
      <c r="O2992" s="141"/>
      <c r="P2992" s="53"/>
      <c r="Q2992" s="53"/>
      <c r="R2992" s="53"/>
      <c r="S2992" s="89"/>
    </row>
    <row r="2993" spans="2:19" ht="15" customHeight="1" x14ac:dyDescent="0.2">
      <c r="B2993" s="143"/>
      <c r="C2993" s="100" t="str">
        <f>IFERROR(IF(VLOOKUP(B2993,'Job Openings'!$B$5:$I$1005,2,FALSE)=0,"",VLOOKUP(B2993,'Job Openings'!$B$5:$I$1005,2,FALSE)),"")</f>
        <v/>
      </c>
      <c r="D2993" s="100" t="str">
        <f>IFERROR(IF(VLOOKUP(B2993,'Job Openings'!$B$5:$I$1005,3,FALSE)=0,"",VLOOKUP(B2993,'Job Openings'!$B$5:$I$1005,3,FALSE)),"")</f>
        <v/>
      </c>
      <c r="E2993" s="100" t="str">
        <f>IFERROR(IF(VLOOKUP(B2993,'Job Openings'!$B$5:$I$1005,5,FALSE)=0,"",VLOOKUP(B2993,'Job Openings'!$B$5:$I$1005,5,FALSE)),"")</f>
        <v/>
      </c>
      <c r="F2993" s="53"/>
      <c r="G2993" s="53"/>
      <c r="H2993" s="54"/>
      <c r="I2993" s="53"/>
      <c r="J2993" s="53"/>
      <c r="K2993" s="53"/>
      <c r="L2993" s="53"/>
      <c r="M2993" s="53"/>
      <c r="N2993" s="144"/>
      <c r="O2993" s="141"/>
      <c r="P2993" s="53"/>
      <c r="Q2993" s="53"/>
      <c r="R2993" s="53"/>
      <c r="S2993" s="89"/>
    </row>
    <row r="2994" spans="2:19" ht="15" customHeight="1" x14ac:dyDescent="0.2">
      <c r="B2994" s="143"/>
      <c r="C2994" s="100" t="str">
        <f>IFERROR(IF(VLOOKUP(B2994,'Job Openings'!$B$5:$I$1005,2,FALSE)=0,"",VLOOKUP(B2994,'Job Openings'!$B$5:$I$1005,2,FALSE)),"")</f>
        <v/>
      </c>
      <c r="D2994" s="100" t="str">
        <f>IFERROR(IF(VLOOKUP(B2994,'Job Openings'!$B$5:$I$1005,3,FALSE)=0,"",VLOOKUP(B2994,'Job Openings'!$B$5:$I$1005,3,FALSE)),"")</f>
        <v/>
      </c>
      <c r="E2994" s="100" t="str">
        <f>IFERROR(IF(VLOOKUP(B2994,'Job Openings'!$B$5:$I$1005,5,FALSE)=0,"",VLOOKUP(B2994,'Job Openings'!$B$5:$I$1005,5,FALSE)),"")</f>
        <v/>
      </c>
      <c r="F2994" s="53"/>
      <c r="G2994" s="53"/>
      <c r="H2994" s="54"/>
      <c r="I2994" s="53"/>
      <c r="J2994" s="53"/>
      <c r="K2994" s="53"/>
      <c r="L2994" s="53"/>
      <c r="M2994" s="53"/>
      <c r="N2994" s="144"/>
      <c r="O2994" s="141"/>
      <c r="P2994" s="53"/>
      <c r="Q2994" s="53"/>
      <c r="R2994" s="53"/>
      <c r="S2994" s="89"/>
    </row>
    <row r="2995" spans="2:19" ht="15" customHeight="1" x14ac:dyDescent="0.2">
      <c r="B2995" s="143"/>
      <c r="C2995" s="100" t="str">
        <f>IFERROR(IF(VLOOKUP(B2995,'Job Openings'!$B$5:$I$1005,2,FALSE)=0,"",VLOOKUP(B2995,'Job Openings'!$B$5:$I$1005,2,FALSE)),"")</f>
        <v/>
      </c>
      <c r="D2995" s="100" t="str">
        <f>IFERROR(IF(VLOOKUP(B2995,'Job Openings'!$B$5:$I$1005,3,FALSE)=0,"",VLOOKUP(B2995,'Job Openings'!$B$5:$I$1005,3,FALSE)),"")</f>
        <v/>
      </c>
      <c r="E2995" s="100" t="str">
        <f>IFERROR(IF(VLOOKUP(B2995,'Job Openings'!$B$5:$I$1005,5,FALSE)=0,"",VLOOKUP(B2995,'Job Openings'!$B$5:$I$1005,5,FALSE)),"")</f>
        <v/>
      </c>
      <c r="F2995" s="53"/>
      <c r="G2995" s="53"/>
      <c r="H2995" s="54"/>
      <c r="I2995" s="53"/>
      <c r="J2995" s="53"/>
      <c r="K2995" s="53"/>
      <c r="L2995" s="53"/>
      <c r="M2995" s="53"/>
      <c r="N2995" s="144"/>
      <c r="O2995" s="141"/>
      <c r="P2995" s="53"/>
      <c r="Q2995" s="53"/>
      <c r="R2995" s="53"/>
      <c r="S2995" s="89"/>
    </row>
    <row r="2996" spans="2:19" ht="15" customHeight="1" x14ac:dyDescent="0.2">
      <c r="B2996" s="143"/>
      <c r="C2996" s="100" t="str">
        <f>IFERROR(IF(VLOOKUP(B2996,'Job Openings'!$B$5:$I$1005,2,FALSE)=0,"",VLOOKUP(B2996,'Job Openings'!$B$5:$I$1005,2,FALSE)),"")</f>
        <v/>
      </c>
      <c r="D2996" s="100" t="str">
        <f>IFERROR(IF(VLOOKUP(B2996,'Job Openings'!$B$5:$I$1005,3,FALSE)=0,"",VLOOKUP(B2996,'Job Openings'!$B$5:$I$1005,3,FALSE)),"")</f>
        <v/>
      </c>
      <c r="E2996" s="100" t="str">
        <f>IFERROR(IF(VLOOKUP(B2996,'Job Openings'!$B$5:$I$1005,5,FALSE)=0,"",VLOOKUP(B2996,'Job Openings'!$B$5:$I$1005,5,FALSE)),"")</f>
        <v/>
      </c>
      <c r="F2996" s="53"/>
      <c r="G2996" s="53"/>
      <c r="H2996" s="54"/>
      <c r="I2996" s="53"/>
      <c r="J2996" s="53"/>
      <c r="K2996" s="53"/>
      <c r="L2996" s="53"/>
      <c r="M2996" s="53"/>
      <c r="N2996" s="144"/>
      <c r="O2996" s="141"/>
      <c r="P2996" s="53"/>
      <c r="Q2996" s="53"/>
      <c r="R2996" s="53"/>
      <c r="S2996" s="89"/>
    </row>
    <row r="2997" spans="2:19" ht="15" customHeight="1" x14ac:dyDescent="0.2">
      <c r="B2997" s="143"/>
      <c r="C2997" s="100" t="str">
        <f>IFERROR(IF(VLOOKUP(B2997,'Job Openings'!$B$5:$I$1005,2,FALSE)=0,"",VLOOKUP(B2997,'Job Openings'!$B$5:$I$1005,2,FALSE)),"")</f>
        <v/>
      </c>
      <c r="D2997" s="100" t="str">
        <f>IFERROR(IF(VLOOKUP(B2997,'Job Openings'!$B$5:$I$1005,3,FALSE)=0,"",VLOOKUP(B2997,'Job Openings'!$B$5:$I$1005,3,FALSE)),"")</f>
        <v/>
      </c>
      <c r="E2997" s="100" t="str">
        <f>IFERROR(IF(VLOOKUP(B2997,'Job Openings'!$B$5:$I$1005,5,FALSE)=0,"",VLOOKUP(B2997,'Job Openings'!$B$5:$I$1005,5,FALSE)),"")</f>
        <v/>
      </c>
      <c r="F2997" s="53"/>
      <c r="G2997" s="53"/>
      <c r="H2997" s="54"/>
      <c r="I2997" s="53"/>
      <c r="J2997" s="53"/>
      <c r="K2997" s="53"/>
      <c r="L2997" s="53"/>
      <c r="M2997" s="53"/>
      <c r="N2997" s="144"/>
      <c r="O2997" s="141"/>
      <c r="P2997" s="53"/>
      <c r="Q2997" s="53"/>
      <c r="R2997" s="53"/>
      <c r="S2997" s="89"/>
    </row>
    <row r="2998" spans="2:19" ht="15" customHeight="1" x14ac:dyDescent="0.2">
      <c r="B2998" s="143"/>
      <c r="C2998" s="100" t="str">
        <f>IFERROR(IF(VLOOKUP(B2998,'Job Openings'!$B$5:$I$1005,2,FALSE)=0,"",VLOOKUP(B2998,'Job Openings'!$B$5:$I$1005,2,FALSE)),"")</f>
        <v/>
      </c>
      <c r="D2998" s="100" t="str">
        <f>IFERROR(IF(VLOOKUP(B2998,'Job Openings'!$B$5:$I$1005,3,FALSE)=0,"",VLOOKUP(B2998,'Job Openings'!$B$5:$I$1005,3,FALSE)),"")</f>
        <v/>
      </c>
      <c r="E2998" s="100" t="str">
        <f>IFERROR(IF(VLOOKUP(B2998,'Job Openings'!$B$5:$I$1005,5,FALSE)=0,"",VLOOKUP(B2998,'Job Openings'!$B$5:$I$1005,5,FALSE)),"")</f>
        <v/>
      </c>
      <c r="F2998" s="53"/>
      <c r="G2998" s="53"/>
      <c r="H2998" s="54"/>
      <c r="I2998" s="53"/>
      <c r="J2998" s="53"/>
      <c r="K2998" s="53"/>
      <c r="L2998" s="53"/>
      <c r="M2998" s="53"/>
      <c r="N2998" s="144"/>
      <c r="O2998" s="141"/>
      <c r="P2998" s="53"/>
      <c r="Q2998" s="53"/>
      <c r="R2998" s="53"/>
      <c r="S2998" s="89"/>
    </row>
    <row r="2999" spans="2:19" ht="15" customHeight="1" x14ac:dyDescent="0.2">
      <c r="B2999" s="143"/>
      <c r="C2999" s="100" t="str">
        <f>IFERROR(IF(VLOOKUP(B2999,'Job Openings'!$B$5:$I$1005,2,FALSE)=0,"",VLOOKUP(B2999,'Job Openings'!$B$5:$I$1005,2,FALSE)),"")</f>
        <v/>
      </c>
      <c r="D2999" s="100" t="str">
        <f>IFERROR(IF(VLOOKUP(B2999,'Job Openings'!$B$5:$I$1005,3,FALSE)=0,"",VLOOKUP(B2999,'Job Openings'!$B$5:$I$1005,3,FALSE)),"")</f>
        <v/>
      </c>
      <c r="E2999" s="100" t="str">
        <f>IFERROR(IF(VLOOKUP(B2999,'Job Openings'!$B$5:$I$1005,5,FALSE)=0,"",VLOOKUP(B2999,'Job Openings'!$B$5:$I$1005,5,FALSE)),"")</f>
        <v/>
      </c>
      <c r="F2999" s="53"/>
      <c r="G2999" s="53"/>
      <c r="H2999" s="54"/>
      <c r="I2999" s="53"/>
      <c r="J2999" s="53"/>
      <c r="K2999" s="53"/>
      <c r="L2999" s="53"/>
      <c r="M2999" s="53"/>
      <c r="N2999" s="144"/>
      <c r="O2999" s="141"/>
      <c r="P2999" s="53"/>
      <c r="Q2999" s="53"/>
      <c r="R2999" s="53"/>
      <c r="S2999" s="89"/>
    </row>
    <row r="3000" spans="2:19" ht="15" customHeight="1" x14ac:dyDescent="0.2">
      <c r="B3000" s="143"/>
      <c r="C3000" s="100" t="str">
        <f>IFERROR(IF(VLOOKUP(B3000,'Job Openings'!$B$5:$I$1005,2,FALSE)=0,"",VLOOKUP(B3000,'Job Openings'!$B$5:$I$1005,2,FALSE)),"")</f>
        <v/>
      </c>
      <c r="D3000" s="100" t="str">
        <f>IFERROR(IF(VLOOKUP(B3000,'Job Openings'!$B$5:$I$1005,3,FALSE)=0,"",VLOOKUP(B3000,'Job Openings'!$B$5:$I$1005,3,FALSE)),"")</f>
        <v/>
      </c>
      <c r="E3000" s="100" t="str">
        <f>IFERROR(IF(VLOOKUP(B3000,'Job Openings'!$B$5:$I$1005,5,FALSE)=0,"",VLOOKUP(B3000,'Job Openings'!$B$5:$I$1005,5,FALSE)),"")</f>
        <v/>
      </c>
      <c r="F3000" s="53"/>
      <c r="G3000" s="53"/>
      <c r="H3000" s="54"/>
      <c r="I3000" s="53"/>
      <c r="J3000" s="53"/>
      <c r="K3000" s="53"/>
      <c r="L3000" s="53"/>
      <c r="M3000" s="53"/>
      <c r="N3000" s="144"/>
      <c r="O3000" s="141"/>
      <c r="P3000" s="53"/>
      <c r="Q3000" s="53"/>
      <c r="R3000" s="53"/>
      <c r="S3000" s="89"/>
    </row>
    <row r="3001" spans="2:19" ht="15" customHeight="1" x14ac:dyDescent="0.2">
      <c r="B3001" s="143"/>
      <c r="C3001" s="100" t="str">
        <f>IFERROR(IF(VLOOKUP(B3001,'Job Openings'!$B$5:$I$1005,2,FALSE)=0,"",VLOOKUP(B3001,'Job Openings'!$B$5:$I$1005,2,FALSE)),"")</f>
        <v/>
      </c>
      <c r="D3001" s="100" t="str">
        <f>IFERROR(IF(VLOOKUP(B3001,'Job Openings'!$B$5:$I$1005,3,FALSE)=0,"",VLOOKUP(B3001,'Job Openings'!$B$5:$I$1005,3,FALSE)),"")</f>
        <v/>
      </c>
      <c r="E3001" s="100" t="str">
        <f>IFERROR(IF(VLOOKUP(B3001,'Job Openings'!$B$5:$I$1005,5,FALSE)=0,"",VLOOKUP(B3001,'Job Openings'!$B$5:$I$1005,5,FALSE)),"")</f>
        <v/>
      </c>
      <c r="F3001" s="53"/>
      <c r="G3001" s="53"/>
      <c r="H3001" s="54"/>
      <c r="I3001" s="53"/>
      <c r="J3001" s="53"/>
      <c r="K3001" s="53"/>
      <c r="L3001" s="53"/>
      <c r="M3001" s="53"/>
      <c r="N3001" s="144"/>
      <c r="O3001" s="141"/>
      <c r="P3001" s="53"/>
      <c r="Q3001" s="53"/>
      <c r="R3001" s="53"/>
      <c r="S3001" s="89"/>
    </row>
    <row r="3002" spans="2:19" ht="15" customHeight="1" x14ac:dyDescent="0.2">
      <c r="B3002" s="143"/>
      <c r="C3002" s="100" t="str">
        <f>IFERROR(IF(VLOOKUP(B3002,'Job Openings'!$B$5:$I$1005,2,FALSE)=0,"",VLOOKUP(B3002,'Job Openings'!$B$5:$I$1005,2,FALSE)),"")</f>
        <v/>
      </c>
      <c r="D3002" s="100" t="str">
        <f>IFERROR(IF(VLOOKUP(B3002,'Job Openings'!$B$5:$I$1005,3,FALSE)=0,"",VLOOKUP(B3002,'Job Openings'!$B$5:$I$1005,3,FALSE)),"")</f>
        <v/>
      </c>
      <c r="E3002" s="100" t="str">
        <f>IFERROR(IF(VLOOKUP(B3002,'Job Openings'!$B$5:$I$1005,5,FALSE)=0,"",VLOOKUP(B3002,'Job Openings'!$B$5:$I$1005,5,FALSE)),"")</f>
        <v/>
      </c>
      <c r="F3002" s="53"/>
      <c r="G3002" s="53"/>
      <c r="H3002" s="54"/>
      <c r="I3002" s="53"/>
      <c r="J3002" s="53"/>
      <c r="K3002" s="53"/>
      <c r="L3002" s="53"/>
      <c r="M3002" s="53"/>
      <c r="N3002" s="144"/>
      <c r="O3002" s="141"/>
      <c r="P3002" s="53"/>
      <c r="Q3002" s="53"/>
      <c r="R3002" s="53"/>
      <c r="S3002" s="89"/>
    </row>
    <row r="3003" spans="2:19" ht="15" customHeight="1" x14ac:dyDescent="0.2">
      <c r="B3003" s="143"/>
      <c r="C3003" s="100" t="str">
        <f>IFERROR(IF(VLOOKUP(B3003,'Job Openings'!$B$5:$I$1005,2,FALSE)=0,"",VLOOKUP(B3003,'Job Openings'!$B$5:$I$1005,2,FALSE)),"")</f>
        <v/>
      </c>
      <c r="D3003" s="100" t="str">
        <f>IFERROR(IF(VLOOKUP(B3003,'Job Openings'!$B$5:$I$1005,3,FALSE)=0,"",VLOOKUP(B3003,'Job Openings'!$B$5:$I$1005,3,FALSE)),"")</f>
        <v/>
      </c>
      <c r="E3003" s="100" t="str">
        <f>IFERROR(IF(VLOOKUP(B3003,'Job Openings'!$B$5:$I$1005,5,FALSE)=0,"",VLOOKUP(B3003,'Job Openings'!$B$5:$I$1005,5,FALSE)),"")</f>
        <v/>
      </c>
      <c r="F3003" s="53"/>
      <c r="G3003" s="53"/>
      <c r="H3003" s="54"/>
      <c r="I3003" s="53"/>
      <c r="J3003" s="53"/>
      <c r="K3003" s="53"/>
      <c r="L3003" s="53"/>
      <c r="M3003" s="53"/>
      <c r="N3003" s="144"/>
      <c r="O3003" s="141"/>
      <c r="P3003" s="53"/>
      <c r="Q3003" s="53"/>
      <c r="R3003" s="53"/>
      <c r="S3003" s="89"/>
    </row>
    <row r="3004" spans="2:19" ht="15" customHeight="1" x14ac:dyDescent="0.2">
      <c r="B3004" s="143"/>
      <c r="C3004" s="100" t="str">
        <f>IFERROR(IF(VLOOKUP(B3004,'Job Openings'!$B$5:$I$1005,2,FALSE)=0,"",VLOOKUP(B3004,'Job Openings'!$B$5:$I$1005,2,FALSE)),"")</f>
        <v/>
      </c>
      <c r="D3004" s="100" t="str">
        <f>IFERROR(IF(VLOOKUP(B3004,'Job Openings'!$B$5:$I$1005,3,FALSE)=0,"",VLOOKUP(B3004,'Job Openings'!$B$5:$I$1005,3,FALSE)),"")</f>
        <v/>
      </c>
      <c r="E3004" s="100" t="str">
        <f>IFERROR(IF(VLOOKUP(B3004,'Job Openings'!$B$5:$I$1005,5,FALSE)=0,"",VLOOKUP(B3004,'Job Openings'!$B$5:$I$1005,5,FALSE)),"")</f>
        <v/>
      </c>
      <c r="F3004" s="53"/>
      <c r="G3004" s="53"/>
      <c r="H3004" s="54"/>
      <c r="I3004" s="53"/>
      <c r="J3004" s="53"/>
      <c r="K3004" s="53"/>
      <c r="L3004" s="53"/>
      <c r="M3004" s="53"/>
      <c r="N3004" s="144"/>
      <c r="O3004" s="141"/>
      <c r="P3004" s="53"/>
      <c r="Q3004" s="53"/>
      <c r="R3004" s="53"/>
      <c r="S3004" s="89"/>
    </row>
    <row r="3005" spans="2:19" ht="15" customHeight="1" x14ac:dyDescent="0.2">
      <c r="B3005" s="145"/>
      <c r="C3005" s="146" t="str">
        <f>IFERROR(IF(VLOOKUP(B3005,'Job Openings'!$B$5:$I$1005,2,FALSE)=0,"",VLOOKUP(B3005,'Job Openings'!$B$5:$I$1005,2,FALSE)),"")</f>
        <v/>
      </c>
      <c r="D3005" s="146" t="str">
        <f>IFERROR(IF(VLOOKUP(B3005,'Job Openings'!$B$5:$I$1005,3,FALSE)=0,"",VLOOKUP(B3005,'Job Openings'!$B$5:$I$1005,3,FALSE)),"")</f>
        <v/>
      </c>
      <c r="E3005" s="146" t="str">
        <f>IFERROR(IF(VLOOKUP(B3005,'Job Openings'!$B$5:$I$1005,5,FALSE)=0,"",VLOOKUP(B3005,'Job Openings'!$B$5:$I$1005,5,FALSE)),"")</f>
        <v/>
      </c>
      <c r="F3005" s="147"/>
      <c r="G3005" s="147"/>
      <c r="H3005" s="148"/>
      <c r="I3005" s="147"/>
      <c r="J3005" s="147"/>
      <c r="K3005" s="147"/>
      <c r="L3005" s="147"/>
      <c r="M3005" s="147"/>
      <c r="N3005" s="149"/>
      <c r="O3005" s="142"/>
      <c r="P3005" s="90"/>
      <c r="Q3005" s="90"/>
      <c r="R3005" s="90"/>
      <c r="S3005" s="91"/>
    </row>
    <row r="3006" spans="2:19" ht="7.35" customHeight="1" x14ac:dyDescent="0.2">
      <c r="O3006" s="5"/>
      <c r="P3006" s="5"/>
      <c r="Q3006" s="5"/>
      <c r="R3006" s="5"/>
      <c r="S3006" s="5"/>
    </row>
    <row r="3007" spans="2:19" ht="23.1" customHeight="1" x14ac:dyDescent="0.2">
      <c r="B3007" s="11"/>
      <c r="C3007" s="11"/>
      <c r="D3007" s="11"/>
      <c r="E3007" s="11"/>
      <c r="F3007" s="11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</row>
  </sheetData>
  <sheetProtection formatColumns="0" formatRows="0"/>
  <phoneticPr fontId="10" type="noConversion"/>
  <conditionalFormatting sqref="I6:J3005">
    <cfRule type="expression" dxfId="79" priority="5">
      <formula>LEN(I6)=0</formula>
    </cfRule>
  </conditionalFormatting>
  <conditionalFormatting sqref="K6:M3005">
    <cfRule type="cellIs" dxfId="78" priority="1" operator="equal">
      <formula>""</formula>
    </cfRule>
  </conditionalFormatting>
  <dataValidations count="1">
    <dataValidation type="date" allowBlank="1" showInputMessage="1" showErrorMessage="1" error="Please input the date in the DD/MM/YYYY format!" sqref="H6:H3005" xr:uid="{00000000-0002-0000-0200-000000000000}">
      <formula1>33625</formula1>
      <formula2>54810</formula2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21312943-7EE1-4436-8CCF-A2BC2B8636C8}">
            <xm:f>$I6=Preferences!$L$8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7" id="{720945C2-7F23-42D4-9EBA-99CB00F571ED}">
            <xm:f>$I6=Preferences!$L$9</xm:f>
            <x14:dxf>
              <fill>
                <patternFill>
                  <bgColor theme="5" tint="0.59996337778862885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8" id="{C460A813-F910-46E9-B65A-FD4F2A7C78EA}">
            <xm:f>$I6=Preferences!$L$10</xm:f>
            <x14:dxf>
              <fill>
                <patternFill>
                  <bgColor theme="5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9" id="{188665DF-CAF5-4CE0-B453-F7D95E5A9D50}">
            <xm:f>$I6=Preferences!$L$11</xm:f>
            <x14:dxf>
              <fill>
                <patternFill>
                  <bgColor theme="7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10" id="{E641EBF0-7A16-4B4D-983B-6AA0B89AF796}">
            <xm:f>$I6=Preferences!$L$12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22" id="{3412B3D5-954B-4A2F-AF2B-C8B2A0614038}">
            <xm:f>$I6=Preferences!$L$13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23" id="{EBDD15C0-2389-4378-AC01-8075C46D3733}">
            <xm:f>$I6=Preferences!$L$14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24" id="{65BC3AED-C377-45E0-8C95-471C84A11E5F}">
            <xm:f>$I6=Preferences!$L$15</xm:f>
            <x14:dxf>
              <fill>
                <patternFill>
                  <bgColor rgb="FF00CC66"/>
                </patternFill>
              </fill>
            </x14:dxf>
          </x14:cfRule>
          <x14:cfRule type="expression" priority="125" id="{6F13E4DB-9B8B-431A-94DF-3F63BFC20CEA}">
            <xm:f>$I6=Preferences!$L$16</xm:f>
            <x14:dxf>
              <fill>
                <patternFill>
                  <bgColor rgb="FF339933"/>
                </patternFill>
              </fill>
            </x14:dxf>
          </x14:cfRule>
          <x14:cfRule type="expression" priority="126" id="{C8BC8FB2-AC67-4369-A6F4-D7A7DF525294}">
            <xm:f>$I6=Preferences!$L$17</xm:f>
            <x14:dxf>
              <fill>
                <patternFill>
                  <bgColor rgb="FF339966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cellIs" priority="2" operator="equal" id="{315A73F3-2307-4DBE-A97C-ADBFC8BD2F7F}">
            <xm:f>Preferences!$L$20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7088E0B1-5E7C-4921-94FB-3069EAB9F307}">
            <xm:f>Preferences!$L$21</xm:f>
            <x14:dxf>
              <fill>
                <patternFill>
                  <bgColor rgb="FFF8CBAD"/>
                </patternFill>
              </fill>
            </x14:dxf>
          </x14:cfRule>
          <x14:cfRule type="cellIs" priority="4" operator="equal" id="{289227C8-C2FC-47A5-8D71-AC5098C91F52}">
            <xm:f>Preferences!$L$22</xm:f>
            <x14:dxf>
              <fill>
                <patternFill>
                  <bgColor rgb="FFFFF2CC"/>
                </patternFill>
              </fill>
            </x14:dxf>
          </x14:cfRule>
          <x14:cfRule type="cellIs" priority="136" operator="equal" id="{F9187BCC-4791-4C9F-B7BD-FA3BDF0112A0}">
            <xm:f>Preferences!$L$23</xm:f>
            <x14:dxf>
              <fill>
                <patternFill>
                  <bgColor rgb="FFE2EFDA"/>
                </patternFill>
              </fill>
            </x14:dxf>
          </x14:cfRule>
          <x14:cfRule type="cellIs" priority="137" operator="equal" id="{6A5C6CC7-30F4-46A2-8C23-09CC095E38C6}">
            <xm:f>Preferences!$L$24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38" operator="equal" id="{4287D266-9052-4D79-B70A-0DEDF4C31093}">
            <xm:f>Preferences!$L$25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139" operator="equal" id="{EF4C6163-44D2-4FED-9BAC-D099514D7EEA}">
            <xm:f>Preferences!$L$26</xm:f>
            <x14:dxf>
              <fill>
                <patternFill>
                  <bgColor theme="9"/>
                </patternFill>
              </fill>
            </x14:dxf>
          </x14:cfRule>
          <x14:cfRule type="cellIs" priority="140" operator="equal" id="{B33D75A6-C85B-4996-88CD-D5D855B745C8}">
            <xm:f>Preferences!$L$27</xm:f>
            <x14:dxf>
              <fill>
                <patternFill>
                  <bgColor rgb="FF339933"/>
                </patternFill>
              </fill>
            </x14:dxf>
          </x14:cfRule>
          <xm:sqref>K6:M3005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5000000}">
          <x14:formula1>
            <xm:f>OFFSET('Job Openings'!$B$6,,,COUNTA('Job Openings'!$B$6:$B$1005),)</xm:f>
          </x14:formula1>
          <xm:sqref>B6:B3005</xm:sqref>
        </x14:dataValidation>
        <x14:dataValidation type="list" allowBlank="1" showInputMessage="1" showErrorMessage="1" xr:uid="{00000000-0002-0000-0200-000001000000}">
          <x14:formula1>
            <xm:f>OFFSET(Preferences!$G$8,0,0,COUNTA(Preferences!$G$8:$G$27),1)</xm:f>
          </x14:formula1>
          <xm:sqref>G6:G3005</xm:sqref>
        </x14:dataValidation>
        <x14:dataValidation type="list" allowBlank="1" showInputMessage="1" showErrorMessage="1" xr:uid="{00000000-0002-0000-0200-000002000000}">
          <x14:formula1>
            <xm:f>OFFSET(Preferences!$I$20,0,0,COUNTA(Preferences!$I$20:$I$27),1)</xm:f>
          </x14:formula1>
          <xm:sqref>J6:J3005</xm:sqref>
        </x14:dataValidation>
        <x14:dataValidation type="list" allowBlank="1" showInputMessage="1" showErrorMessage="1" xr:uid="{CF8608C1-0D4F-41C3-A901-6978F76E5CA8}">
          <x14:formula1>
            <xm:f>OFFSET(Preferences!$L$8,0,0,COUNTA(Preferences!$L$8:$L$17),1)</xm:f>
          </x14:formula1>
          <xm:sqref>I6:I3005</xm:sqref>
        </x14:dataValidation>
        <x14:dataValidation type="list" allowBlank="1" showInputMessage="1" showErrorMessage="1" xr:uid="{00000000-0002-0000-0200-000004000000}">
          <x14:formula1>
            <xm:f>OFFSET(Preferences!$I$21,,,COUNTIF(Preferences!#REF!,"?*"),)</xm:f>
          </x14:formula1>
          <xm:sqref>J6:J3005</xm:sqref>
        </x14:dataValidation>
        <x14:dataValidation type="list" allowBlank="1" showInputMessage="1" showErrorMessage="1" xr:uid="{00000000-0002-0000-0200-000003000000}">
          <x14:formula1>
            <xm:f>OFFSET(Preferences!$L$20,0,0,COUNTA(Preferences!$L$20:$L$27),1)</xm:f>
          </x14:formula1>
          <xm:sqref>K6:M3005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M476"/>
  <sheetViews>
    <sheetView showGridLines="0" showRowColHeaders="0" zoomScale="90" zoomScaleNormal="90" workbookViewId="0">
      <pane ySplit="4" topLeftCell="A5" activePane="bottomLeft" state="frozen"/>
      <selection activeCell="M20" sqref="M20"/>
      <selection pane="bottomLeft" activeCell="E12" sqref="E12"/>
    </sheetView>
  </sheetViews>
  <sheetFormatPr defaultColWidth="8.875" defaultRowHeight="15" x14ac:dyDescent="0.2"/>
  <cols>
    <col min="1" max="1" width="3.765625" style="63" customWidth="1"/>
    <col min="2" max="2" width="1.20703125" style="49" customWidth="1"/>
    <col min="3" max="3" width="25.69140625" style="49" customWidth="1"/>
    <col min="4" max="4" width="2.28515625" style="49" customWidth="1"/>
    <col min="5" max="5" width="25.69140625" style="49" customWidth="1"/>
    <col min="6" max="6" width="2.28515625" style="49" customWidth="1"/>
    <col min="7" max="7" width="25.69140625" style="49" customWidth="1"/>
    <col min="8" max="8" width="2.28515625" style="49" customWidth="1"/>
    <col min="9" max="9" width="24.75" style="49" customWidth="1"/>
    <col min="10" max="10" width="2.28515625" style="49" customWidth="1"/>
    <col min="11" max="11" width="7.6640625" style="49" customWidth="1"/>
    <col min="12" max="12" width="25.69140625" style="49" customWidth="1"/>
    <col min="13" max="13" width="1.20703125" style="49" customWidth="1"/>
    <col min="14" max="14" width="8.875" style="49" customWidth="1"/>
    <col min="15" max="16384" width="8.875" style="49"/>
  </cols>
  <sheetData>
    <row r="1" spans="1:13" ht="6.75" customHeight="1" x14ac:dyDescent="0.2"/>
    <row r="2" spans="1:13" s="67" customFormat="1" ht="20.100000000000001" customHeight="1" x14ac:dyDescent="0.2">
      <c r="A2" s="64"/>
      <c r="B2" s="65"/>
      <c r="C2" s="1" t="s">
        <v>6</v>
      </c>
      <c r="D2" s="66"/>
      <c r="E2" s="66"/>
      <c r="F2" s="65"/>
      <c r="G2" s="65"/>
      <c r="H2" s="65"/>
      <c r="I2" s="65"/>
      <c r="J2" s="65"/>
      <c r="K2" s="65"/>
      <c r="L2" s="65"/>
      <c r="M2" s="65"/>
    </row>
    <row r="3" spans="1:13" s="71" customFormat="1" ht="24" customHeight="1" x14ac:dyDescent="0.2">
      <c r="A3" s="68"/>
      <c r="B3" s="69"/>
      <c r="C3" s="22" t="s">
        <v>79</v>
      </c>
      <c r="D3" s="70"/>
      <c r="E3" s="70"/>
      <c r="F3" s="69"/>
      <c r="G3" s="69"/>
      <c r="H3" s="69"/>
      <c r="I3" s="69"/>
      <c r="J3" s="69"/>
      <c r="K3" s="69"/>
      <c r="L3" s="69"/>
      <c r="M3" s="69"/>
    </row>
    <row r="4" spans="1:13" ht="4.9000000000000004" customHeight="1" x14ac:dyDescent="0.2"/>
    <row r="5" spans="1:13" ht="4.9000000000000004" customHeight="1" x14ac:dyDescent="0.2">
      <c r="A5" s="44"/>
    </row>
    <row r="6" spans="1:13" ht="7.15" customHeight="1" x14ac:dyDescent="0.2">
      <c r="A6" s="44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</row>
    <row r="7" spans="1:13" ht="18" customHeight="1" x14ac:dyDescent="0.2">
      <c r="A7" s="44"/>
      <c r="B7" s="45"/>
      <c r="C7" s="46" t="s">
        <v>19</v>
      </c>
      <c r="D7" s="47"/>
      <c r="E7" s="46" t="s">
        <v>18</v>
      </c>
      <c r="F7" s="47"/>
      <c r="G7" s="46" t="s">
        <v>23</v>
      </c>
      <c r="H7" s="47"/>
      <c r="I7" s="46" t="s">
        <v>20</v>
      </c>
      <c r="J7" s="47"/>
      <c r="K7" s="46" t="s">
        <v>105</v>
      </c>
      <c r="L7" s="46" t="s">
        <v>24</v>
      </c>
      <c r="M7" s="48"/>
    </row>
    <row r="8" spans="1:13" ht="18" customHeight="1" x14ac:dyDescent="0.2">
      <c r="A8" s="44"/>
      <c r="B8" s="45"/>
      <c r="C8" s="75" t="s">
        <v>131</v>
      </c>
      <c r="D8" s="76"/>
      <c r="E8" s="75" t="s">
        <v>125</v>
      </c>
      <c r="F8" s="76"/>
      <c r="G8" s="75" t="s">
        <v>137</v>
      </c>
      <c r="H8" s="47"/>
      <c r="I8" s="77" t="s">
        <v>21</v>
      </c>
      <c r="J8" s="47"/>
      <c r="K8" s="104">
        <v>1</v>
      </c>
      <c r="L8" s="105" t="s">
        <v>103</v>
      </c>
      <c r="M8" s="48"/>
    </row>
    <row r="9" spans="1:13" ht="18" customHeight="1" x14ac:dyDescent="0.2">
      <c r="A9" s="44"/>
      <c r="B9" s="45"/>
      <c r="C9" s="78" t="s">
        <v>132</v>
      </c>
      <c r="D9" s="76"/>
      <c r="E9" s="78" t="s">
        <v>139</v>
      </c>
      <c r="F9" s="76"/>
      <c r="G9" s="78" t="s">
        <v>138</v>
      </c>
      <c r="H9" s="47"/>
      <c r="I9" s="79" t="s">
        <v>22</v>
      </c>
      <c r="J9" s="47"/>
      <c r="K9" s="106">
        <v>2</v>
      </c>
      <c r="L9" s="107" t="s">
        <v>101</v>
      </c>
      <c r="M9" s="48"/>
    </row>
    <row r="10" spans="1:13" ht="18" customHeight="1" x14ac:dyDescent="0.2">
      <c r="A10" s="44"/>
      <c r="B10" s="45"/>
      <c r="C10" s="78" t="s">
        <v>133</v>
      </c>
      <c r="D10" s="76"/>
      <c r="E10" s="78" t="s">
        <v>140</v>
      </c>
      <c r="F10" s="76"/>
      <c r="G10" s="78"/>
      <c r="H10" s="47"/>
      <c r="I10" s="78"/>
      <c r="J10" s="47"/>
      <c r="K10" s="108">
        <v>3</v>
      </c>
      <c r="L10" s="107" t="s">
        <v>31</v>
      </c>
      <c r="M10" s="48"/>
    </row>
    <row r="11" spans="1:13" ht="18" customHeight="1" x14ac:dyDescent="0.2">
      <c r="A11" s="44"/>
      <c r="B11" s="45"/>
      <c r="C11" s="78" t="s">
        <v>134</v>
      </c>
      <c r="D11" s="76"/>
      <c r="E11" s="78" t="s">
        <v>141</v>
      </c>
      <c r="F11" s="76"/>
      <c r="G11" s="78"/>
      <c r="H11" s="47"/>
      <c r="I11" s="78"/>
      <c r="J11" s="47"/>
      <c r="K11" s="109">
        <v>4</v>
      </c>
      <c r="L11" s="107" t="s">
        <v>32</v>
      </c>
      <c r="M11" s="48"/>
    </row>
    <row r="12" spans="1:13" ht="18" customHeight="1" x14ac:dyDescent="0.2">
      <c r="B12" s="45"/>
      <c r="C12" s="78" t="s">
        <v>135</v>
      </c>
      <c r="D12" s="76"/>
      <c r="E12" s="78"/>
      <c r="F12" s="76"/>
      <c r="G12" s="78"/>
      <c r="H12" s="47"/>
      <c r="I12" s="78"/>
      <c r="J12" s="47"/>
      <c r="K12" s="110">
        <v>5</v>
      </c>
      <c r="L12" s="107" t="s">
        <v>26</v>
      </c>
      <c r="M12" s="48"/>
    </row>
    <row r="13" spans="1:13" ht="18" customHeight="1" x14ac:dyDescent="0.2">
      <c r="B13" s="45"/>
      <c r="C13" s="78" t="s">
        <v>136</v>
      </c>
      <c r="D13" s="76"/>
      <c r="E13" s="78"/>
      <c r="F13" s="76"/>
      <c r="G13" s="78"/>
      <c r="H13" s="47"/>
      <c r="I13" s="78"/>
      <c r="J13" s="47"/>
      <c r="K13" s="111">
        <v>6</v>
      </c>
      <c r="L13" s="107" t="s">
        <v>27</v>
      </c>
      <c r="M13" s="48"/>
    </row>
    <row r="14" spans="1:13" ht="18" customHeight="1" x14ac:dyDescent="0.2">
      <c r="B14" s="45"/>
      <c r="C14" s="78"/>
      <c r="D14" s="76"/>
      <c r="E14" s="78"/>
      <c r="F14" s="76"/>
      <c r="G14" s="78"/>
      <c r="H14" s="47"/>
      <c r="I14" s="81"/>
      <c r="J14" s="47"/>
      <c r="K14" s="112">
        <v>7</v>
      </c>
      <c r="L14" s="107"/>
      <c r="M14" s="48"/>
    </row>
    <row r="15" spans="1:13" ht="18" customHeight="1" x14ac:dyDescent="0.2">
      <c r="B15" s="45"/>
      <c r="C15" s="78"/>
      <c r="D15" s="76"/>
      <c r="E15" s="78"/>
      <c r="F15" s="76"/>
      <c r="G15" s="78"/>
      <c r="H15" s="47"/>
      <c r="I15" s="47"/>
      <c r="J15" s="47"/>
      <c r="K15" s="113">
        <v>8</v>
      </c>
      <c r="L15" s="107"/>
      <c r="M15" s="48"/>
    </row>
    <row r="16" spans="1:13" ht="18" customHeight="1" x14ac:dyDescent="0.2">
      <c r="B16" s="45"/>
      <c r="C16" s="78"/>
      <c r="D16" s="76"/>
      <c r="E16" s="78"/>
      <c r="F16" s="76"/>
      <c r="G16" s="78"/>
      <c r="H16" s="47"/>
      <c r="I16" s="46" t="s">
        <v>107</v>
      </c>
      <c r="J16" s="47"/>
      <c r="K16" s="114">
        <v>9</v>
      </c>
      <c r="L16" s="107"/>
      <c r="M16" s="48"/>
    </row>
    <row r="17" spans="2:13" ht="18" customHeight="1" x14ac:dyDescent="0.2">
      <c r="B17" s="45"/>
      <c r="C17" s="78"/>
      <c r="D17" s="76"/>
      <c r="E17" s="78"/>
      <c r="F17" s="76"/>
      <c r="G17" s="78"/>
      <c r="H17" s="47"/>
      <c r="I17" s="103"/>
      <c r="J17" s="47"/>
      <c r="K17" s="115">
        <v>10</v>
      </c>
      <c r="L17" s="116"/>
      <c r="M17" s="48"/>
    </row>
    <row r="18" spans="2:13" ht="18" customHeight="1" x14ac:dyDescent="0.2">
      <c r="B18" s="45"/>
      <c r="C18" s="78"/>
      <c r="D18" s="76"/>
      <c r="E18" s="78"/>
      <c r="F18" s="76"/>
      <c r="G18" s="78"/>
      <c r="H18" s="47"/>
      <c r="I18" s="47"/>
      <c r="J18" s="47"/>
      <c r="K18" s="47"/>
      <c r="L18" s="47"/>
      <c r="M18" s="48"/>
    </row>
    <row r="19" spans="2:13" ht="18" customHeight="1" x14ac:dyDescent="0.2">
      <c r="B19" s="45"/>
      <c r="C19" s="78"/>
      <c r="D19" s="76"/>
      <c r="E19" s="78"/>
      <c r="F19" s="76"/>
      <c r="G19" s="78"/>
      <c r="H19" s="47"/>
      <c r="I19" s="46" t="s">
        <v>25</v>
      </c>
      <c r="J19" s="47"/>
      <c r="K19" s="47"/>
      <c r="L19" s="46" t="s">
        <v>104</v>
      </c>
      <c r="M19" s="48"/>
    </row>
    <row r="20" spans="2:13" ht="18" customHeight="1" x14ac:dyDescent="0.2">
      <c r="B20" s="45"/>
      <c r="C20" s="78"/>
      <c r="D20" s="76"/>
      <c r="E20" s="78"/>
      <c r="F20" s="76"/>
      <c r="G20" s="78"/>
      <c r="H20" s="47"/>
      <c r="I20" s="78" t="s">
        <v>106</v>
      </c>
      <c r="J20" s="47"/>
      <c r="K20" s="47"/>
      <c r="L20" s="75" t="s">
        <v>91</v>
      </c>
      <c r="M20" s="48"/>
    </row>
    <row r="21" spans="2:13" ht="18" customHeight="1" x14ac:dyDescent="0.2">
      <c r="B21" s="45"/>
      <c r="C21" s="78"/>
      <c r="D21" s="76"/>
      <c r="E21" s="78"/>
      <c r="F21" s="76"/>
      <c r="G21" s="78"/>
      <c r="H21" s="47"/>
      <c r="I21" s="78" t="s">
        <v>27</v>
      </c>
      <c r="J21" s="47"/>
      <c r="K21" s="47"/>
      <c r="L21" s="78" t="s">
        <v>87</v>
      </c>
      <c r="M21" s="48"/>
    </row>
    <row r="22" spans="2:13" ht="18" customHeight="1" x14ac:dyDescent="0.2">
      <c r="B22" s="45"/>
      <c r="C22" s="78"/>
      <c r="D22" s="76"/>
      <c r="E22" s="78"/>
      <c r="F22" s="76"/>
      <c r="G22" s="78"/>
      <c r="H22" s="47"/>
      <c r="I22" s="78" t="s">
        <v>29</v>
      </c>
      <c r="J22" s="47"/>
      <c r="K22" s="47"/>
      <c r="L22" s="80" t="s">
        <v>88</v>
      </c>
      <c r="M22" s="48"/>
    </row>
    <row r="23" spans="2:13" ht="18" customHeight="1" x14ac:dyDescent="0.2">
      <c r="B23" s="45"/>
      <c r="C23" s="78"/>
      <c r="D23" s="76"/>
      <c r="E23" s="78"/>
      <c r="F23" s="76"/>
      <c r="G23" s="78"/>
      <c r="H23" s="47"/>
      <c r="I23" s="78" t="s">
        <v>28</v>
      </c>
      <c r="J23" s="47"/>
      <c r="K23" s="47"/>
      <c r="L23" s="80" t="s">
        <v>89</v>
      </c>
      <c r="M23" s="48"/>
    </row>
    <row r="24" spans="2:13" ht="18" customHeight="1" x14ac:dyDescent="0.2">
      <c r="B24" s="45"/>
      <c r="C24" s="78"/>
      <c r="D24" s="76"/>
      <c r="E24" s="78"/>
      <c r="F24" s="76"/>
      <c r="G24" s="78"/>
      <c r="H24" s="47"/>
      <c r="I24" s="78"/>
      <c r="J24" s="47"/>
      <c r="K24" s="47"/>
      <c r="L24" s="78" t="s">
        <v>90</v>
      </c>
      <c r="M24" s="48"/>
    </row>
    <row r="25" spans="2:13" ht="18" customHeight="1" x14ac:dyDescent="0.2">
      <c r="B25" s="45"/>
      <c r="C25" s="78"/>
      <c r="D25" s="76"/>
      <c r="E25" s="78"/>
      <c r="F25" s="76"/>
      <c r="G25" s="78"/>
      <c r="H25" s="47"/>
      <c r="I25" s="78"/>
      <c r="J25" s="47"/>
      <c r="K25" s="47"/>
      <c r="L25" s="78"/>
      <c r="M25" s="48"/>
    </row>
    <row r="26" spans="2:13" ht="18" customHeight="1" x14ac:dyDescent="0.2">
      <c r="B26" s="45"/>
      <c r="C26" s="78"/>
      <c r="D26" s="76"/>
      <c r="E26" s="78"/>
      <c r="F26" s="76"/>
      <c r="G26" s="78"/>
      <c r="H26" s="47"/>
      <c r="I26" s="78"/>
      <c r="J26" s="47"/>
      <c r="K26" s="47"/>
      <c r="L26" s="78"/>
      <c r="M26" s="48"/>
    </row>
    <row r="27" spans="2:13" ht="18" customHeight="1" x14ac:dyDescent="0.2">
      <c r="B27" s="45"/>
      <c r="C27" s="81"/>
      <c r="D27" s="76"/>
      <c r="E27" s="81"/>
      <c r="F27" s="76"/>
      <c r="G27" s="81"/>
      <c r="H27" s="47"/>
      <c r="I27" s="81"/>
      <c r="J27" s="47"/>
      <c r="K27" s="47"/>
      <c r="L27" s="81"/>
      <c r="M27" s="48"/>
    </row>
    <row r="28" spans="2:13" ht="7.15" customHeight="1" x14ac:dyDescent="0.2"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4"/>
    </row>
    <row r="29" spans="2:13" ht="7.35" customHeight="1" x14ac:dyDescent="0.2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2:13" ht="23.1" customHeight="1" x14ac:dyDescent="0.2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474" ht="7.15" customHeight="1" x14ac:dyDescent="0.2"/>
    <row r="475" ht="7.15" customHeight="1" x14ac:dyDescent="0.2"/>
    <row r="476" ht="22.9" customHeight="1" x14ac:dyDescent="0.2"/>
  </sheetData>
  <phoneticPr fontId="10" type="noConversion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6F95-B975-4350-B6CC-C64E39B603B6}">
  <sheetPr codeName="Sheet6"/>
  <dimension ref="B3:AJ3003"/>
  <sheetViews>
    <sheetView showGridLines="0" showRowColHeaders="0" workbookViewId="0">
      <pane ySplit="3" topLeftCell="A4" activePane="bottomLeft" state="frozen"/>
      <selection pane="bottomLeft" activeCell="A4" sqref="A4"/>
    </sheetView>
  </sheetViews>
  <sheetFormatPr defaultColWidth="9.14453125" defaultRowHeight="15" x14ac:dyDescent="0.2"/>
  <cols>
    <col min="1" max="1" width="9.14453125" style="23"/>
    <col min="2" max="2" width="14.66015625" style="23" customWidth="1"/>
    <col min="3" max="3" width="9.14453125" style="23"/>
    <col min="4" max="4" width="14.9296875" style="23" customWidth="1"/>
    <col min="5" max="5" width="9.14453125" style="23"/>
    <col min="6" max="6" width="7.6640625" style="23" customWidth="1"/>
    <col min="7" max="7" width="8.7421875" style="23" customWidth="1"/>
    <col min="8" max="8" width="15.19921875" style="23" customWidth="1"/>
    <col min="9" max="9" width="12.5078125" style="23" customWidth="1"/>
    <col min="10" max="10" width="15.73828125" style="23" customWidth="1"/>
    <col min="11" max="11" width="9.14453125" style="23"/>
    <col min="12" max="12" width="16.0078125" style="23" bestFit="1" customWidth="1"/>
    <col min="13" max="13" width="12.5078125" style="23" bestFit="1" customWidth="1"/>
    <col min="14" max="14" width="15.19921875" style="23" bestFit="1" customWidth="1"/>
    <col min="15" max="15" width="20.04296875" style="23" bestFit="1" customWidth="1"/>
    <col min="16" max="16" width="16.41015625" style="23" bestFit="1" customWidth="1"/>
    <col min="17" max="17" width="9.14453125" style="23"/>
    <col min="18" max="18" width="15.87109375" style="23" customWidth="1"/>
    <col min="19" max="20" width="12.23828125" style="23" customWidth="1"/>
    <col min="21" max="21" width="8.203125" style="23" customWidth="1"/>
    <col min="22" max="22" width="13.44921875" style="23" customWidth="1"/>
    <col min="23" max="23" width="11.43359375" style="23" customWidth="1"/>
    <col min="24" max="24" width="13.98828125" style="23" customWidth="1"/>
    <col min="25" max="25" width="13.1796875" style="23" customWidth="1"/>
    <col min="26" max="26" width="9.14453125" style="23"/>
    <col min="27" max="27" width="20.04296875" style="23" bestFit="1" customWidth="1"/>
    <col min="28" max="28" width="19.50390625" style="23" customWidth="1"/>
    <col min="29" max="29" width="12.77734375" style="23" customWidth="1"/>
    <col min="30" max="30" width="8.47265625" style="23" customWidth="1"/>
    <col min="31" max="31" width="6.72265625" style="23" customWidth="1"/>
    <col min="32" max="32" width="9.14453125" style="23"/>
    <col min="33" max="33" width="11.43359375" style="23" bestFit="1" customWidth="1"/>
    <col min="34" max="34" width="4.9765625" style="23" bestFit="1" customWidth="1"/>
    <col min="35" max="35" width="13.98828125" style="23" bestFit="1" customWidth="1"/>
    <col min="36" max="36" width="10.22265625" style="23" bestFit="1" customWidth="1"/>
    <col min="37" max="16384" width="9.14453125" style="23"/>
  </cols>
  <sheetData>
    <row r="3" spans="2:36" x14ac:dyDescent="0.2">
      <c r="B3" s="195" t="s">
        <v>102</v>
      </c>
      <c r="C3" s="63"/>
      <c r="D3" s="195" t="s">
        <v>54</v>
      </c>
      <c r="E3" s="185"/>
      <c r="F3" s="199" t="s">
        <v>108</v>
      </c>
      <c r="G3" s="200" t="s">
        <v>7</v>
      </c>
      <c r="H3" s="200" t="s">
        <v>8</v>
      </c>
      <c r="I3" s="200" t="s">
        <v>11</v>
      </c>
      <c r="J3" s="201" t="s">
        <v>109</v>
      </c>
      <c r="K3" s="63"/>
      <c r="L3" s="161" t="s">
        <v>111</v>
      </c>
      <c r="M3" s="162"/>
      <c r="N3" s="162"/>
      <c r="O3" s="163"/>
      <c r="P3" s="63"/>
      <c r="R3" s="205" t="s">
        <v>40</v>
      </c>
      <c r="S3" s="206" t="s">
        <v>117</v>
      </c>
      <c r="T3" s="206" t="s">
        <v>111</v>
      </c>
      <c r="U3" s="206" t="s">
        <v>7</v>
      </c>
      <c r="V3" s="206" t="s">
        <v>8</v>
      </c>
      <c r="W3" s="206" t="s">
        <v>11</v>
      </c>
      <c r="X3" s="206" t="s">
        <v>109</v>
      </c>
      <c r="Y3" s="207" t="s">
        <v>118</v>
      </c>
      <c r="Z3" s="63"/>
      <c r="AA3" s="156" t="s">
        <v>82</v>
      </c>
      <c r="AB3" s="156"/>
      <c r="AC3" s="156"/>
      <c r="AD3" s="156"/>
      <c r="AE3" s="60"/>
      <c r="AF3" s="63"/>
      <c r="AG3" s="157" t="s">
        <v>111</v>
      </c>
      <c r="AH3" s="158"/>
      <c r="AI3" s="158"/>
      <c r="AJ3" s="159"/>
    </row>
    <row r="4" spans="2:36" x14ac:dyDescent="0.2">
      <c r="B4" s="194">
        <f>COUNTIFS(Candidates!$B$6:$B$3005,'Job Openings'!B6,Candidates!$J$6:$J$3005,Preferences!$I$21)</f>
        <v>0</v>
      </c>
      <c r="C4" s="63"/>
      <c r="D4" s="194" t="str">
        <f>IF(AND(B4=1,J4=1),IF('Job Openings'!H6-'Job Openings'!E6&lt;0,"",'Job Openings'!H6-'Job Openings'!E6),"")</f>
        <v/>
      </c>
      <c r="E4" s="185"/>
      <c r="F4" s="197" t="b">
        <f>IF(AND('Job Openings'!E6&gt;=$O$4,'Job Openings'!E6&lt;=$O$5),TRUE,FALSE)</f>
        <v>1</v>
      </c>
      <c r="G4" s="188" t="b">
        <f>IF(Dashboard!$M$6="",IF('Job Openings'!B6&lt;&gt;"",TRUE,FALSE),IF(Dashboard!$M$6='Job Openings'!B6,TRUE,FALSE))</f>
        <v>1</v>
      </c>
      <c r="H4" s="188" t="b">
        <f>IF(Dashboard!$H$7="",IF('Job Openings'!B6&lt;&gt;"",TRUE,FALSE),IF(Dashboard!$H$7='Job Openings'!C6,TRUE,FALSE))</f>
        <v>1</v>
      </c>
      <c r="I4" s="188" t="b">
        <f>IF(Dashboard!$H$6="",IF('Job Openings'!B6&lt;&gt;"",TRUE,FALSE),IF(Dashboard!$H$6='Job Openings'!F6,TRUE,FALSE))</f>
        <v>1</v>
      </c>
      <c r="J4" s="198">
        <f t="shared" ref="J4:J67" si="0">I4*H4*G4*F4</f>
        <v>1</v>
      </c>
      <c r="K4" s="63"/>
      <c r="L4" s="86" t="s">
        <v>98</v>
      </c>
      <c r="M4" s="87">
        <f>IF(Dashboard!F6="",1900,Dashboard!F6)</f>
        <v>1900</v>
      </c>
      <c r="N4" s="87">
        <f>IFERROR(IF(ISBLANK(Dashboard!$D$6),1,MATCH(Dashboard!$D$6,MONTHS,0)),"None Selected")</f>
        <v>1</v>
      </c>
      <c r="O4" s="88">
        <f>DATE(M4,N4,1)</f>
        <v>1</v>
      </c>
      <c r="P4" s="63"/>
      <c r="R4" s="193" t="str">
        <f>IF(Candidates!H6="","",MONTH(Candidates!H6))</f>
        <v/>
      </c>
      <c r="S4" s="187" t="b">
        <f>IF(AND(YEAR(Candidates!H6)&gt;=applicationYear,YEAR(Candidates!H6)&lt;=applicationYear),TRUE,IF(applicationYear="",TRUE,FALSE))</f>
        <v>0</v>
      </c>
      <c r="T4" s="187" t="b">
        <f>IF(AND(Candidates!H6&gt;=$AJ$4,Candidates!H6&lt;=$AJ$5),TRUE,FALSE)</f>
        <v>0</v>
      </c>
      <c r="U4" s="187" t="b">
        <f>IF(Dashboard!$M$6="",IF(Candidates!B6&lt;&gt;"",TRUE,FALSE),IF(Dashboard!$M$6=Candidates!B6,TRUE,FALSE))</f>
        <v>1</v>
      </c>
      <c r="V4" s="187" t="b">
        <f>IF(Dashboard!$H$7="",IF(Candidates!B6&lt;&gt;"",TRUE,FALSE),IF(Dashboard!$H$7=Candidates!C6,TRUE,FALSE))</f>
        <v>1</v>
      </c>
      <c r="W4" s="217" t="b">
        <f>IF(Dashboard!$H$6="",IF(Candidates!B6&lt;&gt;"",TRUE,FALSE),IF(Dashboard!$H$6=Candidates!E6,TRUE,FALSE))</f>
        <v>1</v>
      </c>
      <c r="X4" s="187">
        <f>W4*V4*U4*T4</f>
        <v>0</v>
      </c>
      <c r="Y4" s="198">
        <f>W4*V4*U4*S4</f>
        <v>0</v>
      </c>
      <c r="AA4" s="205" t="s">
        <v>35</v>
      </c>
      <c r="AB4" s="206" t="s">
        <v>36</v>
      </c>
      <c r="AC4" s="206" t="s">
        <v>37</v>
      </c>
      <c r="AD4" s="206" t="s">
        <v>112</v>
      </c>
      <c r="AE4" s="207" t="s">
        <v>113</v>
      </c>
      <c r="AG4" s="97" t="s">
        <v>80</v>
      </c>
      <c r="AH4" s="98">
        <f>IFERROR(IF(ISBLANK(Dashboard!$D$6),1,MATCH(Dashboard!$D$6,MONTHS,0)),"None Selected")</f>
        <v>1</v>
      </c>
      <c r="AI4" s="98">
        <f>IF(Dashboard!E6="",1900,Dashboard!E6)</f>
        <v>1900</v>
      </c>
      <c r="AJ4" s="231">
        <f>DATE(AI4,AH4,1)</f>
        <v>1</v>
      </c>
    </row>
    <row r="5" spans="2:36" x14ac:dyDescent="0.2">
      <c r="B5" s="194">
        <f>COUNTIFS(Candidates!$B$6:$B$3005,'Job Openings'!B7,Candidates!$J$6:$J$3005,Preferences!$I$21)</f>
        <v>0</v>
      </c>
      <c r="C5" s="63"/>
      <c r="D5" s="194" t="str">
        <f>IF(AND(B5=1,J5=1),IF('Job Openings'!H7-'Job Openings'!E7&lt;0,"",'Job Openings'!H7-'Job Openings'!E7),"")</f>
        <v/>
      </c>
      <c r="E5" s="185"/>
      <c r="F5" s="197" t="b">
        <f>IF(AND('Job Openings'!E7&gt;=$O$4,'Job Openings'!E7&lt;=$O$5),TRUE,FALSE)</f>
        <v>1</v>
      </c>
      <c r="G5" s="188" t="b">
        <f>IF(Dashboard!$M$6="",IF('Job Openings'!B7&lt;&gt;"",TRUE,FALSE),IF(Dashboard!$M$6='Job Openings'!B7,TRUE,FALSE))</f>
        <v>1</v>
      </c>
      <c r="H5" s="188" t="b">
        <f>IF(Dashboard!$H$7="",IF('Job Openings'!B7&lt;&gt;"",TRUE,FALSE),IF(Dashboard!$H$7='Job Openings'!C7,TRUE,FALSE))</f>
        <v>1</v>
      </c>
      <c r="I5" s="188" t="b">
        <f>IF(Dashboard!$H$6="",IF('Job Openings'!B7&lt;&gt;"",TRUE,FALSE),IF(Dashboard!$H$6='Job Openings'!F7,TRUE,FALSE))</f>
        <v>1</v>
      </c>
      <c r="J5" s="198">
        <f t="shared" si="0"/>
        <v>1</v>
      </c>
      <c r="K5" s="63"/>
      <c r="L5" s="85" t="s">
        <v>99</v>
      </c>
      <c r="M5" s="87">
        <f>IF(Dashboard!F7="",2050,Dashboard!F7)</f>
        <v>2050</v>
      </c>
      <c r="N5" s="87">
        <f>IFERROR(IF(ISBLANK(Dashboard!$D$7),12,MATCH(Dashboard!$D$7,MONTHS,0)),"None Selected")</f>
        <v>12</v>
      </c>
      <c r="O5" s="88">
        <f>DATE(M5,N5+1,1)-1</f>
        <v>55153</v>
      </c>
      <c r="P5" s="63"/>
      <c r="R5" s="193" t="str">
        <f>IF(Candidates!H7="","",MONTH(Candidates!H7))</f>
        <v/>
      </c>
      <c r="S5" s="187" t="b">
        <f>IF(AND(YEAR(Candidates!H7)&gt;=applicationYear,YEAR(Candidates!H7)&lt;=applicationYear),TRUE,IF(applicationYear="",TRUE,FALSE))</f>
        <v>0</v>
      </c>
      <c r="T5" s="187" t="b">
        <f>IF(AND(Candidates!H7&gt;=$AJ$4,Candidates!H7&lt;=$AJ$5),TRUE,FALSE)</f>
        <v>0</v>
      </c>
      <c r="U5" s="187" t="b">
        <f>IF(Dashboard!$M$6="",IF(Candidates!B7&lt;&gt;"",TRUE,FALSE),IF(Dashboard!$M$6=Candidates!B7,TRUE,FALSE))</f>
        <v>1</v>
      </c>
      <c r="V5" s="187" t="b">
        <f>IF(Dashboard!$H$7="",IF(Candidates!B7&lt;&gt;"",TRUE,FALSE),IF(Dashboard!$H$7=Candidates!C7,TRUE,FALSE))</f>
        <v>1</v>
      </c>
      <c r="W5" s="217" t="b">
        <f>IF(Dashboard!$H$6="",IF(Candidates!B7&lt;&gt;"",TRUE,FALSE),IF(Dashboard!$H$6=Candidates!E7,TRUE,FALSE))</f>
        <v>1</v>
      </c>
      <c r="X5" s="187">
        <f t="shared" ref="X5:X68" si="1">W5*V5*U5*T5</f>
        <v>0</v>
      </c>
      <c r="Y5" s="198">
        <f t="shared" ref="Y5:Y68" si="2">W5*V5*U5*S5</f>
        <v>0</v>
      </c>
      <c r="AA5" s="193" t="str">
        <f>IF(Preferences!L8="","nul",Preferences!L8)</f>
        <v>Recieved Application</v>
      </c>
      <c r="AB5" s="187" t="str">
        <f t="shared" ref="AB5:AB14" si="3">IF(AC5="nul","nul",(LARGE($AC$5:$AC$14,1)-AC5)/2)</f>
        <v>nul</v>
      </c>
      <c r="AC5" s="218" t="str">
        <f t="shared" ref="AC5:AC14" si="4">IF(AE5=0,"nul",AE5)</f>
        <v>nul</v>
      </c>
      <c r="AD5" s="187">
        <f t="array" ref="AD5">IF(AA5="","",SUM(IF(Candidates!$I$6:$I$3005=Calc!$AA5,$X$4:$X$3003,0)))</f>
        <v>0</v>
      </c>
      <c r="AE5" s="198">
        <f t="shared" ref="AE5:AE13" si="5">IFERROR(AD5+AE6,0)</f>
        <v>0</v>
      </c>
      <c r="AG5" s="99" t="s">
        <v>81</v>
      </c>
      <c r="AH5" s="98">
        <f>IFERROR(IF(ISBLANK(Dashboard!$D$7),12,MATCH(Dashboard!$D$7,MONTHS,0)),"None Selected")</f>
        <v>12</v>
      </c>
      <c r="AI5" s="98">
        <f>IF(Dashboard!E7="",2050,Dashboard!E7)</f>
        <v>2050</v>
      </c>
      <c r="AJ5" s="231">
        <f>DATE(AI5,AH5+1,1)-1</f>
        <v>55153</v>
      </c>
    </row>
    <row r="6" spans="2:36" x14ac:dyDescent="0.2">
      <c r="B6" s="194">
        <f>COUNTIFS(Candidates!$B$6:$B$3005,'Job Openings'!B8,Candidates!$J$6:$J$3005,Preferences!$I$21)</f>
        <v>0</v>
      </c>
      <c r="C6" s="63"/>
      <c r="D6" s="194" t="str">
        <f>IF(AND(B6=1,J6=1),IF('Job Openings'!H8-'Job Openings'!E8&lt;0,"",'Job Openings'!H8-'Job Openings'!E8),"")</f>
        <v/>
      </c>
      <c r="E6" s="185"/>
      <c r="F6" s="197" t="b">
        <f>IF(AND('Job Openings'!E8&gt;=$O$4,'Job Openings'!E8&lt;=$O$5),TRUE,FALSE)</f>
        <v>1</v>
      </c>
      <c r="G6" s="188" t="b">
        <f>IF(Dashboard!$M$6="",IF('Job Openings'!B8&lt;&gt;"",TRUE,FALSE),IF(Dashboard!$M$6='Job Openings'!B8,TRUE,FALSE))</f>
        <v>1</v>
      </c>
      <c r="H6" s="188" t="b">
        <f>IF(Dashboard!$H$7="",IF('Job Openings'!B8&lt;&gt;"",TRUE,FALSE),IF(Dashboard!$H$7='Job Openings'!C8,TRUE,FALSE))</f>
        <v>1</v>
      </c>
      <c r="I6" s="188" t="b">
        <f>IF(Dashboard!$H$6="",IF('Job Openings'!B8&lt;&gt;"",TRUE,FALSE),IF(Dashboard!$H$6='Job Openings'!F8,TRUE,FALSE))</f>
        <v>1</v>
      </c>
      <c r="J6" s="198">
        <f t="shared" si="0"/>
        <v>1</v>
      </c>
      <c r="K6" s="63"/>
      <c r="L6" s="63"/>
      <c r="M6" s="63"/>
      <c r="N6" s="63"/>
      <c r="O6" s="63"/>
      <c r="P6" s="63"/>
      <c r="R6" s="193" t="str">
        <f>IF(Candidates!H8="","",MONTH(Candidates!H8))</f>
        <v/>
      </c>
      <c r="S6" s="187" t="b">
        <f>IF(AND(YEAR(Candidates!H8)&gt;=applicationYear,YEAR(Candidates!H8)&lt;=applicationYear),TRUE,IF(applicationYear="",TRUE,FALSE))</f>
        <v>0</v>
      </c>
      <c r="T6" s="187" t="b">
        <f>IF(AND(Candidates!H8&gt;=$AJ$4,Candidates!H8&lt;=$AJ$5),TRUE,FALSE)</f>
        <v>0</v>
      </c>
      <c r="U6" s="187" t="b">
        <f>IF(Dashboard!$M$6="",IF(Candidates!B8&lt;&gt;"",TRUE,FALSE),IF(Dashboard!$M$6=Candidates!B8,TRUE,FALSE))</f>
        <v>1</v>
      </c>
      <c r="V6" s="187" t="b">
        <f>IF(Dashboard!$H$7="",IF(Candidates!B8&lt;&gt;"",TRUE,FALSE),IF(Dashboard!$H$7=Candidates!C8,TRUE,FALSE))</f>
        <v>1</v>
      </c>
      <c r="W6" s="217" t="b">
        <f>IF(Dashboard!$H$6="",IF(Candidates!B8&lt;&gt;"",TRUE,FALSE),IF(Dashboard!$H$6=Candidates!E8,TRUE,FALSE))</f>
        <v>1</v>
      </c>
      <c r="X6" s="187">
        <f t="shared" si="1"/>
        <v>0</v>
      </c>
      <c r="Y6" s="198">
        <f t="shared" si="2"/>
        <v>0</v>
      </c>
      <c r="AA6" s="193" t="str">
        <f>IF(Preferences!L9="","nul",Preferences!L9)</f>
        <v>Sent to Manager</v>
      </c>
      <c r="AB6" s="187" t="str">
        <f t="shared" si="3"/>
        <v>nul</v>
      </c>
      <c r="AC6" s="218" t="str">
        <f t="shared" si="4"/>
        <v>nul</v>
      </c>
      <c r="AD6" s="187">
        <f t="array" ref="AD6">IF(AA6="","",SUM(IF(Candidates!$I$6:$I$3005=Calc!$AA6,$X$4:$X$3003,0)))</f>
        <v>0</v>
      </c>
      <c r="AE6" s="198">
        <f t="shared" si="5"/>
        <v>0</v>
      </c>
    </row>
    <row r="7" spans="2:36" x14ac:dyDescent="0.2">
      <c r="B7" s="194">
        <f>COUNTIFS(Candidates!$B$6:$B$3005,'Job Openings'!B9,Candidates!$J$6:$J$3005,Preferences!$I$21)</f>
        <v>0</v>
      </c>
      <c r="C7" s="63"/>
      <c r="D7" s="194" t="str">
        <f>IF(AND(B7=1,J7=1),IF('Job Openings'!H9-'Job Openings'!E9&lt;0,"",'Job Openings'!H9-'Job Openings'!E9),"")</f>
        <v/>
      </c>
      <c r="E7" s="185"/>
      <c r="F7" s="197" t="b">
        <f>IF(AND('Job Openings'!E9&gt;=$O$4,'Job Openings'!E9&lt;=$O$5),TRUE,FALSE)</f>
        <v>0</v>
      </c>
      <c r="G7" s="188" t="b">
        <f>IF(Dashboard!$M$6="",IF('Job Openings'!B9&lt;&gt;"",TRUE,FALSE),IF(Dashboard!$M$6='Job Openings'!B9,TRUE,FALSE))</f>
        <v>0</v>
      </c>
      <c r="H7" s="188" t="b">
        <f>IF(Dashboard!$H$7="",IF('Job Openings'!B9&lt;&gt;"",TRUE,FALSE),IF(Dashboard!$H$7='Job Openings'!C9,TRUE,FALSE))</f>
        <v>0</v>
      </c>
      <c r="I7" s="188" t="b">
        <f>IF(Dashboard!$H$6="",IF('Job Openings'!B9&lt;&gt;"",TRUE,FALSE),IF(Dashboard!$H$6='Job Openings'!F9,TRUE,FALSE))</f>
        <v>0</v>
      </c>
      <c r="J7" s="198">
        <f t="shared" si="0"/>
        <v>0</v>
      </c>
      <c r="K7" s="63"/>
      <c r="L7" s="86" t="s">
        <v>55</v>
      </c>
      <c r="M7" s="86" t="str">
        <f>"COST PER HIRE " &amp; currency</f>
        <v xml:space="preserve">COST PER HIRE </v>
      </c>
      <c r="N7" s="86" t="s">
        <v>56</v>
      </c>
      <c r="O7" s="86" t="s">
        <v>57</v>
      </c>
      <c r="P7" s="86" t="str">
        <f>"TOTAL HIRING COST " &amp; currency</f>
        <v xml:space="preserve">TOTAL HIRING COST </v>
      </c>
      <c r="R7" s="193" t="str">
        <f>IF(Candidates!H9="","",MONTH(Candidates!H9))</f>
        <v/>
      </c>
      <c r="S7" s="187" t="b">
        <f>IF(AND(YEAR(Candidates!H9)&gt;=applicationYear,YEAR(Candidates!H9)&lt;=applicationYear),TRUE,IF(applicationYear="",TRUE,FALSE))</f>
        <v>0</v>
      </c>
      <c r="T7" s="187" t="b">
        <f>IF(AND(Candidates!H9&gt;=$AJ$4,Candidates!H9&lt;=$AJ$5),TRUE,FALSE)</f>
        <v>0</v>
      </c>
      <c r="U7" s="187" t="b">
        <f>IF(Dashboard!$M$6="",IF(Candidates!B9&lt;&gt;"",TRUE,FALSE),IF(Dashboard!$M$6=Candidates!B9,TRUE,FALSE))</f>
        <v>0</v>
      </c>
      <c r="V7" s="187" t="b">
        <f>IF(Dashboard!$H$7="",IF(Candidates!B9&lt;&gt;"",TRUE,FALSE),IF(Dashboard!$H$7=Candidates!C9,TRUE,FALSE))</f>
        <v>0</v>
      </c>
      <c r="W7" s="217" t="b">
        <f>IF(Dashboard!$H$6="",IF(Candidates!B9&lt;&gt;"",TRUE,FALSE),IF(Dashboard!$H$6=Candidates!E9,TRUE,FALSE))</f>
        <v>0</v>
      </c>
      <c r="X7" s="187">
        <f t="shared" si="1"/>
        <v>0</v>
      </c>
      <c r="Y7" s="198">
        <f t="shared" si="2"/>
        <v>0</v>
      </c>
      <c r="AA7" s="193" t="str">
        <f>IF(Preferences!L10="","nul",Preferences!L10)</f>
        <v>Interviews</v>
      </c>
      <c r="AB7" s="187" t="str">
        <f t="shared" si="3"/>
        <v>nul</v>
      </c>
      <c r="AC7" s="218" t="str">
        <f t="shared" si="4"/>
        <v>nul</v>
      </c>
      <c r="AD7" s="187">
        <f t="array" ref="AD7">IF(AA7="","",SUM(IF(Candidates!$I$6:$I$3005=Calc!$AA7,$X$4:$X$3003,0)))</f>
        <v>0</v>
      </c>
      <c r="AE7" s="198">
        <f t="shared" si="5"/>
        <v>0</v>
      </c>
      <c r="AG7" s="60" t="s">
        <v>115</v>
      </c>
      <c r="AH7" s="60" t="s">
        <v>115</v>
      </c>
      <c r="AI7" s="60" t="s">
        <v>97</v>
      </c>
    </row>
    <row r="8" spans="2:36" x14ac:dyDescent="0.2">
      <c r="B8" s="194">
        <f>COUNTIFS(Candidates!$B$6:$B$3005,'Job Openings'!B10,Candidates!$J$6:$J$3005,Preferences!$I$21)</f>
        <v>0</v>
      </c>
      <c r="C8" s="63"/>
      <c r="D8" s="194" t="str">
        <f>IF(AND(B8=1,J8=1),IF('Job Openings'!H10-'Job Openings'!E10&lt;0,"",'Job Openings'!H10-'Job Openings'!E10),"")</f>
        <v/>
      </c>
      <c r="E8" s="185"/>
      <c r="F8" s="197" t="b">
        <f>IF(AND('Job Openings'!E10&gt;=$O$4,'Job Openings'!E10&lt;=$O$5),TRUE,FALSE)</f>
        <v>0</v>
      </c>
      <c r="G8" s="188" t="b">
        <f>IF(Dashboard!$M$6="",IF('Job Openings'!B10&lt;&gt;"",TRUE,FALSE),IF(Dashboard!$M$6='Job Openings'!B10,TRUE,FALSE))</f>
        <v>0</v>
      </c>
      <c r="H8" s="188" t="b">
        <f>IF(Dashboard!$H$7="",IF('Job Openings'!B10&lt;&gt;"",TRUE,FALSE),IF(Dashboard!$H$7='Job Openings'!C10,TRUE,FALSE))</f>
        <v>0</v>
      </c>
      <c r="I8" s="188" t="b">
        <f>IF(Dashboard!$H$6="",IF('Job Openings'!B10&lt;&gt;"",TRUE,FALSE),IF(Dashboard!$H$6='Job Openings'!F10,TRUE,FALSE))</f>
        <v>0</v>
      </c>
      <c r="J8" s="198">
        <f t="shared" si="0"/>
        <v>0</v>
      </c>
      <c r="K8" s="63"/>
      <c r="L8" s="190" t="str">
        <f>IFERROR(ROUNDUP(AVERAGE(D4:D1003),1),"-")</f>
        <v>-</v>
      </c>
      <c r="M8" s="232" t="str">
        <f t="array" ref="M8">IFERROR(SUM(IF(J4:J1003=1,'Job Openings'!I6:I1005,0)/SUM((B4:B1003)*(J4:J1003))),"-")</f>
        <v>-</v>
      </c>
      <c r="N8" s="189">
        <f t="array" ref="N8">IFERROR(SUM((B4:B1003)*(J4:J1003))/SUM(J4:J1003),"-")</f>
        <v>0</v>
      </c>
      <c r="O8" s="191">
        <f t="array" ref="O8">IFERROR(SUM(IF('Job Openings'!G6:G1005=Preferences!I8,J4:J1003,0)),0)</f>
        <v>2</v>
      </c>
      <c r="P8" s="232">
        <f t="array" ref="P8">IFERROR(SUM(IF(J4:J1003=1,'Job Openings'!I6:I1005,0)),0)</f>
        <v>0</v>
      </c>
      <c r="R8" s="193" t="str">
        <f>IF(Candidates!H10="","",MONTH(Candidates!H10))</f>
        <v/>
      </c>
      <c r="S8" s="187" t="b">
        <f>IF(AND(YEAR(Candidates!H10)&gt;=applicationYear,YEAR(Candidates!H10)&lt;=applicationYear),TRUE,IF(applicationYear="",TRUE,FALSE))</f>
        <v>0</v>
      </c>
      <c r="T8" s="187" t="b">
        <f>IF(AND(Candidates!H10&gt;=$AJ$4,Candidates!H10&lt;=$AJ$5),TRUE,FALSE)</f>
        <v>0</v>
      </c>
      <c r="U8" s="187" t="b">
        <f>IF(Dashboard!$M$6="",IF(Candidates!B10&lt;&gt;"",TRUE,FALSE),IF(Dashboard!$M$6=Candidates!B10,TRUE,FALSE))</f>
        <v>0</v>
      </c>
      <c r="V8" s="187" t="b">
        <f>IF(Dashboard!$H$7="",IF(Candidates!B10&lt;&gt;"",TRUE,FALSE),IF(Dashboard!$H$7=Candidates!C10,TRUE,FALSE))</f>
        <v>0</v>
      </c>
      <c r="W8" s="217" t="b">
        <f>IF(Dashboard!$H$6="",IF(Candidates!B10&lt;&gt;"",TRUE,FALSE),IF(Dashboard!$H$6=Candidates!E10,TRUE,FALSE))</f>
        <v>0</v>
      </c>
      <c r="X8" s="187">
        <f t="shared" si="1"/>
        <v>0</v>
      </c>
      <c r="Y8" s="198">
        <f t="shared" si="2"/>
        <v>0</v>
      </c>
      <c r="AA8" s="193" t="str">
        <f>IF(Preferences!L11="","nul",Preferences!L11)</f>
        <v>Tests</v>
      </c>
      <c r="AB8" s="187" t="str">
        <f t="shared" si="3"/>
        <v>nul</v>
      </c>
      <c r="AC8" s="218" t="str">
        <f t="shared" si="4"/>
        <v>nul</v>
      </c>
      <c r="AD8" s="187">
        <f t="array" ref="AD8">IF(AA8="","",SUM(IF(Candidates!$I$6:$I$3005=Calc!$AA8,$X$4:$X$3003,0)))</f>
        <v>0</v>
      </c>
      <c r="AE8" s="198">
        <f t="shared" si="5"/>
        <v>0</v>
      </c>
      <c r="AG8" s="228" t="s">
        <v>41</v>
      </c>
      <c r="AH8" s="229">
        <f>MIN(YEAR(MIN(Candidates!H6:H3005)),YEAR(MIN('Job Openings'!E6:E1005)))</f>
        <v>1900</v>
      </c>
      <c r="AI8" s="230">
        <f>AH8</f>
        <v>1900</v>
      </c>
    </row>
    <row r="9" spans="2:36" x14ac:dyDescent="0.2">
      <c r="B9" s="194">
        <f>COUNTIFS(Candidates!$B$6:$B$3005,'Job Openings'!B11,Candidates!$J$6:$J$3005,Preferences!$I$21)</f>
        <v>0</v>
      </c>
      <c r="C9" s="63"/>
      <c r="D9" s="194" t="str">
        <f>IF(AND(B9=1,J9=1),IF('Job Openings'!H11-'Job Openings'!E11&lt;0,"",'Job Openings'!H11-'Job Openings'!E11),"")</f>
        <v/>
      </c>
      <c r="E9" s="185"/>
      <c r="F9" s="197" t="b">
        <f>IF(AND('Job Openings'!E11&gt;=$O$4,'Job Openings'!E11&lt;=$O$5),TRUE,FALSE)</f>
        <v>0</v>
      </c>
      <c r="G9" s="188" t="b">
        <f>IF(Dashboard!$M$6="",IF('Job Openings'!B11&lt;&gt;"",TRUE,FALSE),IF(Dashboard!$M$6='Job Openings'!B11,TRUE,FALSE))</f>
        <v>0</v>
      </c>
      <c r="H9" s="188" t="b">
        <f>IF(Dashboard!$H$7="",IF('Job Openings'!B11&lt;&gt;"",TRUE,FALSE),IF(Dashboard!$H$7='Job Openings'!C11,TRUE,FALSE))</f>
        <v>0</v>
      </c>
      <c r="I9" s="188" t="b">
        <f>IF(Dashboard!$H$6="",IF('Job Openings'!B11&lt;&gt;"",TRUE,FALSE),IF(Dashboard!$H$6='Job Openings'!F11,TRUE,FALSE))</f>
        <v>0</v>
      </c>
      <c r="J9" s="198">
        <f t="shared" si="0"/>
        <v>0</v>
      </c>
      <c r="K9" s="63"/>
      <c r="L9" s="63"/>
      <c r="M9" s="63"/>
      <c r="N9" s="63"/>
      <c r="O9" s="63"/>
      <c r="P9" s="233">
        <f>P8-MOD(P8,1)</f>
        <v>0</v>
      </c>
      <c r="R9" s="193" t="str">
        <f>IF(Candidates!H11="","",MONTH(Candidates!H11))</f>
        <v/>
      </c>
      <c r="S9" s="187" t="b">
        <f>IF(AND(YEAR(Candidates!H11)&gt;=applicationYear,YEAR(Candidates!H11)&lt;=applicationYear),TRUE,IF(applicationYear="",TRUE,FALSE))</f>
        <v>0</v>
      </c>
      <c r="T9" s="187" t="b">
        <f>IF(AND(Candidates!H11&gt;=$AJ$4,Candidates!H11&lt;=$AJ$5),TRUE,FALSE)</f>
        <v>0</v>
      </c>
      <c r="U9" s="187" t="b">
        <f>IF(Dashboard!$M$6="",IF(Candidates!B11&lt;&gt;"",TRUE,FALSE),IF(Dashboard!$M$6=Candidates!B11,TRUE,FALSE))</f>
        <v>0</v>
      </c>
      <c r="V9" s="187" t="b">
        <f>IF(Dashboard!$H$7="",IF(Candidates!B11&lt;&gt;"",TRUE,FALSE),IF(Dashboard!$H$7=Candidates!C11,TRUE,FALSE))</f>
        <v>0</v>
      </c>
      <c r="W9" s="217" t="b">
        <f>IF(Dashboard!$H$6="",IF(Candidates!B11&lt;&gt;"",TRUE,FALSE),IF(Dashboard!$H$6=Candidates!E11,TRUE,FALSE))</f>
        <v>0</v>
      </c>
      <c r="X9" s="187">
        <f t="shared" si="1"/>
        <v>0</v>
      </c>
      <c r="Y9" s="198">
        <f t="shared" si="2"/>
        <v>0</v>
      </c>
      <c r="AA9" s="193" t="str">
        <f>IF(Preferences!L12="","nul",Preferences!L12)</f>
        <v>Job Offer</v>
      </c>
      <c r="AB9" s="187" t="str">
        <f t="shared" si="3"/>
        <v>nul</v>
      </c>
      <c r="AC9" s="218" t="str">
        <f t="shared" si="4"/>
        <v>nul</v>
      </c>
      <c r="AD9" s="187">
        <f t="array" ref="AD9">IF(AA9="","",SUM(IF(Candidates!$I$6:$I$3005=Calc!$AA9,$X$4:$X$3003,0)))</f>
        <v>0</v>
      </c>
      <c r="AE9" s="198">
        <f t="shared" si="5"/>
        <v>0</v>
      </c>
      <c r="AG9" s="228" t="s">
        <v>42</v>
      </c>
      <c r="AH9" s="60" t="s">
        <v>116</v>
      </c>
      <c r="AI9" s="187">
        <f t="shared" ref="AI9:AI31" si="6">IFERROR(IF(AI8+1&lt;=$AH$10,AI8+1,""),"")</f>
        <v>1901</v>
      </c>
    </row>
    <row r="10" spans="2:36" x14ac:dyDescent="0.2">
      <c r="B10" s="194">
        <f>COUNTIFS(Candidates!$B$6:$B$3005,'Job Openings'!B12,Candidates!$J$6:$J$3005,Preferences!$I$21)</f>
        <v>0</v>
      </c>
      <c r="C10" s="63"/>
      <c r="D10" s="194" t="str">
        <f>IF(AND(B10=1,J10=1),IF('Job Openings'!H12-'Job Openings'!E12&lt;0,"",'Job Openings'!H12-'Job Openings'!E12),"")</f>
        <v/>
      </c>
      <c r="E10" s="185"/>
      <c r="F10" s="197" t="b">
        <f>IF(AND('Job Openings'!E12&gt;=$O$4,'Job Openings'!E12&lt;=$O$5),TRUE,FALSE)</f>
        <v>0</v>
      </c>
      <c r="G10" s="188" t="b">
        <f>IF(Dashboard!$M$6="",IF('Job Openings'!B12&lt;&gt;"",TRUE,FALSE),IF(Dashboard!$M$6='Job Openings'!B12,TRUE,FALSE))</f>
        <v>0</v>
      </c>
      <c r="H10" s="188" t="b">
        <f>IF(Dashboard!$H$7="",IF('Job Openings'!B12&lt;&gt;"",TRUE,FALSE),IF(Dashboard!$H$7='Job Openings'!C12,TRUE,FALSE))</f>
        <v>0</v>
      </c>
      <c r="I10" s="188" t="b">
        <f>IF(Dashboard!$H$6="",IF('Job Openings'!B12&lt;&gt;"",TRUE,FALSE),IF(Dashboard!$H$6='Job Openings'!F12,TRUE,FALSE))</f>
        <v>0</v>
      </c>
      <c r="J10" s="198">
        <f t="shared" si="0"/>
        <v>0</v>
      </c>
      <c r="K10" s="63"/>
      <c r="L10" s="58" t="s">
        <v>110</v>
      </c>
      <c r="M10" s="58"/>
      <c r="N10" s="58"/>
      <c r="O10" s="59"/>
      <c r="P10" s="234">
        <f>LEN(P9)</f>
        <v>1</v>
      </c>
      <c r="R10" s="193" t="str">
        <f>IF(Candidates!H12="","",MONTH(Candidates!H12))</f>
        <v/>
      </c>
      <c r="S10" s="187" t="b">
        <f>IF(AND(YEAR(Candidates!H12)&gt;=applicationYear,YEAR(Candidates!H12)&lt;=applicationYear),TRUE,IF(applicationYear="",TRUE,FALSE))</f>
        <v>0</v>
      </c>
      <c r="T10" s="187" t="b">
        <f>IF(AND(Candidates!H12&gt;=$AJ$4,Candidates!H12&lt;=$AJ$5),TRUE,FALSE)</f>
        <v>0</v>
      </c>
      <c r="U10" s="187" t="b">
        <f>IF(Dashboard!$M$6="",IF(Candidates!B12&lt;&gt;"",TRUE,FALSE),IF(Dashboard!$M$6=Candidates!B12,TRUE,FALSE))</f>
        <v>0</v>
      </c>
      <c r="V10" s="187" t="b">
        <f>IF(Dashboard!$H$7="",IF(Candidates!B12&lt;&gt;"",TRUE,FALSE),IF(Dashboard!$H$7=Candidates!C12,TRUE,FALSE))</f>
        <v>0</v>
      </c>
      <c r="W10" s="217" t="b">
        <f>IF(Dashboard!$H$6="",IF(Candidates!B12&lt;&gt;"",TRUE,FALSE),IF(Dashboard!$H$6=Candidates!E12,TRUE,FALSE))</f>
        <v>0</v>
      </c>
      <c r="X10" s="187">
        <f t="shared" si="1"/>
        <v>0</v>
      </c>
      <c r="Y10" s="198">
        <f t="shared" si="2"/>
        <v>0</v>
      </c>
      <c r="AA10" s="193" t="str">
        <f>IF(Preferences!L13="","nul",Preferences!L13)</f>
        <v>Hired</v>
      </c>
      <c r="AB10" s="187" t="str">
        <f t="shared" si="3"/>
        <v>nul</v>
      </c>
      <c r="AC10" s="218" t="str">
        <f t="shared" si="4"/>
        <v>nul</v>
      </c>
      <c r="AD10" s="187">
        <f t="array" ref="AD10">IF(AA10="","",SUM(IF(Candidates!$I$6:$I$3005=Calc!$AA10,$X$4:$X$3003,0)))</f>
        <v>0</v>
      </c>
      <c r="AE10" s="198">
        <f t="shared" si="5"/>
        <v>0</v>
      </c>
      <c r="AG10" s="228" t="s">
        <v>44</v>
      </c>
      <c r="AH10" s="193">
        <f>MAX(YEAR(MAX(Candidates!H6:H3005)),YEAR(MAX('Job Openings'!E6:E1005)))</f>
        <v>2022</v>
      </c>
      <c r="AI10" s="187">
        <f t="shared" si="6"/>
        <v>1902</v>
      </c>
    </row>
    <row r="11" spans="2:36" x14ac:dyDescent="0.2">
      <c r="B11" s="194">
        <f>COUNTIFS(Candidates!$B$6:$B$3005,'Job Openings'!B13,Candidates!$J$6:$J$3005,Preferences!$I$21)</f>
        <v>0</v>
      </c>
      <c r="C11" s="63"/>
      <c r="D11" s="194" t="str">
        <f>IF(AND(B11=1,J11=1),IF('Job Openings'!H13-'Job Openings'!E13&lt;0,"",'Job Openings'!H13-'Job Openings'!E13),"")</f>
        <v/>
      </c>
      <c r="E11" s="185"/>
      <c r="F11" s="197" t="b">
        <f>IF(AND('Job Openings'!E13&gt;=$O$4,'Job Openings'!E13&lt;=$O$5),TRUE,FALSE)</f>
        <v>0</v>
      </c>
      <c r="G11" s="188" t="b">
        <f>IF(Dashboard!$M$6="",IF('Job Openings'!B13&lt;&gt;"",TRUE,FALSE),IF(Dashboard!$M$6='Job Openings'!B13,TRUE,FALSE))</f>
        <v>0</v>
      </c>
      <c r="H11" s="188" t="b">
        <f>IF(Dashboard!$H$7="",IF('Job Openings'!B13&lt;&gt;"",TRUE,FALSE),IF(Dashboard!$H$7='Job Openings'!C13,TRUE,FALSE))</f>
        <v>0</v>
      </c>
      <c r="I11" s="188" t="b">
        <f>IF(Dashboard!$H$6="",IF('Job Openings'!B13&lt;&gt;"",TRUE,FALSE),IF(Dashboard!$H$6='Job Openings'!F13,TRUE,FALSE))</f>
        <v>0</v>
      </c>
      <c r="J11" s="198">
        <f t="shared" si="0"/>
        <v>0</v>
      </c>
      <c r="K11" s="63"/>
      <c r="L11" s="85" t="s">
        <v>74</v>
      </c>
      <c r="M11" s="85" t="s">
        <v>75</v>
      </c>
      <c r="N11" s="85" t="s">
        <v>76</v>
      </c>
      <c r="O11" s="85" t="s">
        <v>83</v>
      </c>
      <c r="P11" s="235" t="str">
        <f>IF(P10&gt;15,MID(P9,MAX(P10-17,1),MIN(P10-15,3))&amp;".","")&amp;IF(P10&gt;12,MID(P9,MAX(P10-14,1),MIN(P10-12,3))&amp;".","")&amp;IF(P10&gt;9,MID(P9,MAX(P10-11,1),MIN(P10-9,3))&amp;".","")&amp;IF(P10&gt;6,MID(P9,MAX(P10-8,1),MIN(P10-6,3))&amp;".","")&amp;IF(P10&gt;3,MID(P9,MAX(P10-5,1),MIN(P10-3,3))&amp;"."&amp;RIGHT(P9,3),P9)&amp;","&amp;IF(MOD(P8,1)&gt;0,MID(MOD(P8,1),3,1),"0")&amp; " " &amp; currency</f>
        <v xml:space="preserve">0,0 </v>
      </c>
      <c r="R11" s="193" t="str">
        <f>IF(Candidates!H13="","",MONTH(Candidates!H13))</f>
        <v/>
      </c>
      <c r="S11" s="187" t="b">
        <f>IF(AND(YEAR(Candidates!H13)&gt;=applicationYear,YEAR(Candidates!H13)&lt;=applicationYear),TRUE,IF(applicationYear="",TRUE,FALSE))</f>
        <v>0</v>
      </c>
      <c r="T11" s="187" t="b">
        <f>IF(AND(Candidates!H13&gt;=$AJ$4,Candidates!H13&lt;=$AJ$5),TRUE,FALSE)</f>
        <v>0</v>
      </c>
      <c r="U11" s="187" t="b">
        <f>IF(Dashboard!$M$6="",IF(Candidates!B13&lt;&gt;"",TRUE,FALSE),IF(Dashboard!$M$6=Candidates!B13,TRUE,FALSE))</f>
        <v>0</v>
      </c>
      <c r="V11" s="187" t="b">
        <f>IF(Dashboard!$H$7="",IF(Candidates!B13&lt;&gt;"",TRUE,FALSE),IF(Dashboard!$H$7=Candidates!C13,TRUE,FALSE))</f>
        <v>0</v>
      </c>
      <c r="W11" s="217" t="b">
        <f>IF(Dashboard!$H$6="",IF(Candidates!B13&lt;&gt;"",TRUE,FALSE),IF(Dashboard!$H$6=Candidates!E13,TRUE,FALSE))</f>
        <v>0</v>
      </c>
      <c r="X11" s="187">
        <f t="shared" si="1"/>
        <v>0</v>
      </c>
      <c r="Y11" s="198">
        <f t="shared" si="2"/>
        <v>0</v>
      </c>
      <c r="AA11" s="193" t="str">
        <f>IF(Preferences!L14="","nul",Preferences!L14)</f>
        <v>nul</v>
      </c>
      <c r="AB11" s="187" t="str">
        <f t="shared" si="3"/>
        <v>nul</v>
      </c>
      <c r="AC11" s="218" t="str">
        <f t="shared" si="4"/>
        <v>nul</v>
      </c>
      <c r="AD11" s="187">
        <f t="array" ref="AD11">IF(AA11="","",SUM(IF(Candidates!$I$6:$I$3005=Calc!$AA11,$X$4:$X$3003,0)))</f>
        <v>0</v>
      </c>
      <c r="AE11" s="198">
        <f t="shared" si="5"/>
        <v>0</v>
      </c>
      <c r="AG11" s="228" t="s">
        <v>45</v>
      </c>
      <c r="AH11" s="63"/>
      <c r="AI11" s="187">
        <f t="shared" si="6"/>
        <v>1903</v>
      </c>
    </row>
    <row r="12" spans="2:36" x14ac:dyDescent="0.2">
      <c r="B12" s="194">
        <f>COUNTIFS(Candidates!$B$6:$B$3005,'Job Openings'!B14,Candidates!$J$6:$J$3005,Preferences!$I$21)</f>
        <v>0</v>
      </c>
      <c r="C12" s="63"/>
      <c r="D12" s="194" t="str">
        <f>IF(AND(B12=1,J12=1),IF('Job Openings'!H14-'Job Openings'!E14&lt;0,"",'Job Openings'!H14-'Job Openings'!E14),"")</f>
        <v/>
      </c>
      <c r="E12" s="185"/>
      <c r="F12" s="197" t="b">
        <f>IF(AND('Job Openings'!E14&gt;=$O$4,'Job Openings'!E14&lt;=$O$5),TRUE,FALSE)</f>
        <v>0</v>
      </c>
      <c r="G12" s="188" t="b">
        <f>IF(Dashboard!$M$6="",IF('Job Openings'!B14&lt;&gt;"",TRUE,FALSE),IF(Dashboard!$M$6='Job Openings'!B14,TRUE,FALSE))</f>
        <v>0</v>
      </c>
      <c r="H12" s="188" t="b">
        <f>IF(Dashboard!$H$7="",IF('Job Openings'!B14&lt;&gt;"",TRUE,FALSE),IF(Dashboard!$H$7='Job Openings'!C14,TRUE,FALSE))</f>
        <v>0</v>
      </c>
      <c r="I12" s="188" t="b">
        <f>IF(Dashboard!$H$6="",IF('Job Openings'!B14&lt;&gt;"",TRUE,FALSE),IF(Dashboard!$H$6='Job Openings'!F14,TRUE,FALSE))</f>
        <v>0</v>
      </c>
      <c r="J12" s="198">
        <f t="shared" si="0"/>
        <v>0</v>
      </c>
      <c r="K12" s="63"/>
      <c r="L12" s="189">
        <f>IF(N8&lt;0.65,N8,0)</f>
        <v>0</v>
      </c>
      <c r="M12" s="189">
        <f>IF(AND(N8&gt;=0.65,N8&lt;0.85),N8,0)</f>
        <v>0</v>
      </c>
      <c r="N12" s="189">
        <f>IF(N8&gt;=0.85,N8,0)</f>
        <v>0</v>
      </c>
      <c r="O12" s="189">
        <f>1-L12-M12-N12</f>
        <v>1</v>
      </c>
      <c r="P12" s="63"/>
      <c r="R12" s="193" t="str">
        <f>IF(Candidates!H14="","",MONTH(Candidates!H14))</f>
        <v/>
      </c>
      <c r="S12" s="187" t="b">
        <f>IF(AND(YEAR(Candidates!H14)&gt;=applicationYear,YEAR(Candidates!H14)&lt;=applicationYear),TRUE,IF(applicationYear="",TRUE,FALSE))</f>
        <v>0</v>
      </c>
      <c r="T12" s="187" t="b">
        <f>IF(AND(Candidates!H14&gt;=$AJ$4,Candidates!H14&lt;=$AJ$5),TRUE,FALSE)</f>
        <v>0</v>
      </c>
      <c r="U12" s="187" t="b">
        <f>IF(Dashboard!$M$6="",IF(Candidates!B14&lt;&gt;"",TRUE,FALSE),IF(Dashboard!$M$6=Candidates!B14,TRUE,FALSE))</f>
        <v>0</v>
      </c>
      <c r="V12" s="187" t="b">
        <f>IF(Dashboard!$H$7="",IF(Candidates!B14&lt;&gt;"",TRUE,FALSE),IF(Dashboard!$H$7=Candidates!C14,TRUE,FALSE))</f>
        <v>0</v>
      </c>
      <c r="W12" s="217" t="b">
        <f>IF(Dashboard!$H$6="",IF(Candidates!B14&lt;&gt;"",TRUE,FALSE),IF(Dashboard!$H$6=Candidates!E14,TRUE,FALSE))</f>
        <v>0</v>
      </c>
      <c r="X12" s="187">
        <f t="shared" si="1"/>
        <v>0</v>
      </c>
      <c r="Y12" s="198">
        <f t="shared" si="2"/>
        <v>0</v>
      </c>
      <c r="AA12" s="193" t="str">
        <f>IF(Preferences!L15="","nul",Preferences!L15)</f>
        <v>nul</v>
      </c>
      <c r="AB12" s="187" t="str">
        <f t="shared" si="3"/>
        <v>nul</v>
      </c>
      <c r="AC12" s="218" t="str">
        <f t="shared" si="4"/>
        <v>nul</v>
      </c>
      <c r="AD12" s="187">
        <f t="array" ref="AD12">IF(AA12="","",SUM(IF(Candidates!$I$6:$I$3005=Calc!$AA12,$X$4:$X$3003,0)))</f>
        <v>0</v>
      </c>
      <c r="AE12" s="198">
        <f t="shared" si="5"/>
        <v>0</v>
      </c>
      <c r="AG12" s="228" t="s">
        <v>43</v>
      </c>
      <c r="AH12" s="63"/>
      <c r="AI12" s="187">
        <f t="shared" si="6"/>
        <v>1904</v>
      </c>
    </row>
    <row r="13" spans="2:36" x14ac:dyDescent="0.2">
      <c r="B13" s="194">
        <f>COUNTIFS(Candidates!$B$6:$B$3005,'Job Openings'!B15,Candidates!$J$6:$J$3005,Preferences!$I$21)</f>
        <v>0</v>
      </c>
      <c r="C13" s="63"/>
      <c r="D13" s="194" t="str">
        <f>IF(AND(B13=1,J13=1),IF('Job Openings'!H15-'Job Openings'!E15&lt;0,"",'Job Openings'!H15-'Job Openings'!E15),"")</f>
        <v/>
      </c>
      <c r="E13" s="185"/>
      <c r="F13" s="197" t="b">
        <f>IF(AND('Job Openings'!E15&gt;=$O$4,'Job Openings'!E15&lt;=$O$5),TRUE,FALSE)</f>
        <v>0</v>
      </c>
      <c r="G13" s="188" t="b">
        <f>IF(Dashboard!$M$6="",IF('Job Openings'!B15&lt;&gt;"",TRUE,FALSE),IF(Dashboard!$M$6='Job Openings'!B15,TRUE,FALSE))</f>
        <v>0</v>
      </c>
      <c r="H13" s="188" t="b">
        <f>IF(Dashboard!$H$7="",IF('Job Openings'!B15&lt;&gt;"",TRUE,FALSE),IF(Dashboard!$H$7='Job Openings'!C15,TRUE,FALSE))</f>
        <v>0</v>
      </c>
      <c r="I13" s="188" t="b">
        <f>IF(Dashboard!$H$6="",IF('Job Openings'!B15&lt;&gt;"",TRUE,FALSE),IF(Dashboard!$H$6='Job Openings'!F15,TRUE,FALSE))</f>
        <v>0</v>
      </c>
      <c r="J13" s="198">
        <f t="shared" si="0"/>
        <v>0</v>
      </c>
      <c r="K13" s="63"/>
      <c r="L13" s="63"/>
      <c r="M13" s="63"/>
      <c r="N13" s="63"/>
      <c r="O13" s="63"/>
      <c r="P13" s="63"/>
      <c r="R13" s="193" t="str">
        <f>IF(Candidates!H15="","",MONTH(Candidates!H15))</f>
        <v/>
      </c>
      <c r="S13" s="187" t="b">
        <f>IF(AND(YEAR(Candidates!H15)&gt;=applicationYear,YEAR(Candidates!H15)&lt;=applicationYear),TRUE,IF(applicationYear="",TRUE,FALSE))</f>
        <v>0</v>
      </c>
      <c r="T13" s="187" t="b">
        <f>IF(AND(Candidates!H15&gt;=$AJ$4,Candidates!H15&lt;=$AJ$5),TRUE,FALSE)</f>
        <v>0</v>
      </c>
      <c r="U13" s="187" t="b">
        <f>IF(Dashboard!$M$6="",IF(Candidates!B15&lt;&gt;"",TRUE,FALSE),IF(Dashboard!$M$6=Candidates!B15,TRUE,FALSE))</f>
        <v>0</v>
      </c>
      <c r="V13" s="187" t="b">
        <f>IF(Dashboard!$H$7="",IF(Candidates!B15&lt;&gt;"",TRUE,FALSE),IF(Dashboard!$H$7=Candidates!C15,TRUE,FALSE))</f>
        <v>0</v>
      </c>
      <c r="W13" s="217" t="b">
        <f>IF(Dashboard!$H$6="",IF(Candidates!B15&lt;&gt;"",TRUE,FALSE),IF(Dashboard!$H$6=Candidates!E15,TRUE,FALSE))</f>
        <v>0</v>
      </c>
      <c r="X13" s="187">
        <f t="shared" si="1"/>
        <v>0</v>
      </c>
      <c r="Y13" s="198">
        <f t="shared" si="2"/>
        <v>0</v>
      </c>
      <c r="AA13" s="193" t="str">
        <f>IF(Preferences!L16="","nul",Preferences!L16)</f>
        <v>nul</v>
      </c>
      <c r="AB13" s="187" t="str">
        <f t="shared" si="3"/>
        <v>nul</v>
      </c>
      <c r="AC13" s="218" t="str">
        <f t="shared" si="4"/>
        <v>nul</v>
      </c>
      <c r="AD13" s="187">
        <f t="array" ref="AD13">IF(AA13="","",SUM(IF(Candidates!$I$6:$I$3005=Calc!$AA13,$X$4:$X$3003,0)))</f>
        <v>0</v>
      </c>
      <c r="AE13" s="198">
        <f t="shared" si="5"/>
        <v>0</v>
      </c>
      <c r="AG13" s="228" t="s">
        <v>46</v>
      </c>
      <c r="AH13" s="63"/>
      <c r="AI13" s="187">
        <f t="shared" si="6"/>
        <v>1905</v>
      </c>
    </row>
    <row r="14" spans="2:36" x14ac:dyDescent="0.2">
      <c r="B14" s="194">
        <f>COUNTIFS(Candidates!$B$6:$B$3005,'Job Openings'!B16,Candidates!$J$6:$J$3005,Preferences!$I$21)</f>
        <v>0</v>
      </c>
      <c r="C14" s="63"/>
      <c r="D14" s="194" t="str">
        <f>IF(AND(B14=1,J14=1),IF('Job Openings'!H16-'Job Openings'!E16&lt;0,"",'Job Openings'!H16-'Job Openings'!E16),"")</f>
        <v/>
      </c>
      <c r="E14" s="185"/>
      <c r="F14" s="197" t="b">
        <f>IF(AND('Job Openings'!E16&gt;=$O$4,'Job Openings'!E16&lt;=$O$5),TRUE,FALSE)</f>
        <v>0</v>
      </c>
      <c r="G14" s="188" t="b">
        <f>IF(Dashboard!$M$6="",IF('Job Openings'!B16&lt;&gt;"",TRUE,FALSE),IF(Dashboard!$M$6='Job Openings'!B16,TRUE,FALSE))</f>
        <v>0</v>
      </c>
      <c r="H14" s="188" t="b">
        <f>IF(Dashboard!$H$7="",IF('Job Openings'!B16&lt;&gt;"",TRUE,FALSE),IF(Dashboard!$H$7='Job Openings'!C16,TRUE,FALSE))</f>
        <v>0</v>
      </c>
      <c r="I14" s="188" t="b">
        <f>IF(Dashboard!$H$6="",IF('Job Openings'!B16&lt;&gt;"",TRUE,FALSE),IF(Dashboard!$H$6='Job Openings'!F16,TRUE,FALSE))</f>
        <v>0</v>
      </c>
      <c r="J14" s="198">
        <f t="shared" si="0"/>
        <v>0</v>
      </c>
      <c r="K14" s="63"/>
      <c r="L14" s="63"/>
      <c r="M14" s="63"/>
      <c r="N14" s="63"/>
      <c r="O14" s="63"/>
      <c r="P14" s="63"/>
      <c r="R14" s="193" t="str">
        <f>IF(Candidates!H16="","",MONTH(Candidates!H16))</f>
        <v/>
      </c>
      <c r="S14" s="187" t="b">
        <f>IF(AND(YEAR(Candidates!H16)&gt;=applicationYear,YEAR(Candidates!H16)&lt;=applicationYear),TRUE,IF(applicationYear="",TRUE,FALSE))</f>
        <v>0</v>
      </c>
      <c r="T14" s="187" t="b">
        <f>IF(AND(Candidates!H16&gt;=$AJ$4,Candidates!H16&lt;=$AJ$5),TRUE,FALSE)</f>
        <v>0</v>
      </c>
      <c r="U14" s="187" t="b">
        <f>IF(Dashboard!$M$6="",IF(Candidates!B16&lt;&gt;"",TRUE,FALSE),IF(Dashboard!$M$6=Candidates!B16,TRUE,FALSE))</f>
        <v>0</v>
      </c>
      <c r="V14" s="187" t="b">
        <f>IF(Dashboard!$H$7="",IF(Candidates!B16&lt;&gt;"",TRUE,FALSE),IF(Dashboard!$H$7=Candidates!C16,TRUE,FALSE))</f>
        <v>0</v>
      </c>
      <c r="W14" s="217" t="b">
        <f>IF(Dashboard!$H$6="",IF(Candidates!B16&lt;&gt;"",TRUE,FALSE),IF(Dashboard!$H$6=Candidates!E16,TRUE,FALSE))</f>
        <v>0</v>
      </c>
      <c r="X14" s="187">
        <f t="shared" si="1"/>
        <v>0</v>
      </c>
      <c r="Y14" s="198">
        <f t="shared" si="2"/>
        <v>0</v>
      </c>
      <c r="AA14" s="219" t="str">
        <f>IF(Preferences!L17="","nul",Preferences!L17)</f>
        <v>nul</v>
      </c>
      <c r="AB14" s="220" t="str">
        <f t="shared" si="3"/>
        <v>nul</v>
      </c>
      <c r="AC14" s="221" t="str">
        <f t="shared" si="4"/>
        <v>nul</v>
      </c>
      <c r="AD14" s="220">
        <f t="array" ref="AD14">IF(AA14="","",SUM(IF(Candidates!$I$6:$I$3005=Calc!$AA14,$X$4:$X$3003,0)))</f>
        <v>0</v>
      </c>
      <c r="AE14" s="204">
        <f>IFERROR(IF(AD14="",0,AD14),0)</f>
        <v>0</v>
      </c>
      <c r="AG14" s="228" t="s">
        <v>47</v>
      </c>
      <c r="AH14" s="63"/>
      <c r="AI14" s="187">
        <f t="shared" si="6"/>
        <v>1906</v>
      </c>
    </row>
    <row r="15" spans="2:36" x14ac:dyDescent="0.2">
      <c r="B15" s="194">
        <f>COUNTIFS(Candidates!$B$6:$B$3005,'Job Openings'!B17,Candidates!$J$6:$J$3005,Preferences!$I$21)</f>
        <v>0</v>
      </c>
      <c r="C15" s="63"/>
      <c r="D15" s="194" t="str">
        <f>IF(AND(B15=1,J15=1),IF('Job Openings'!H17-'Job Openings'!E17&lt;0,"",'Job Openings'!H17-'Job Openings'!E17),"")</f>
        <v/>
      </c>
      <c r="E15" s="185"/>
      <c r="F15" s="197" t="b">
        <f>IF(AND('Job Openings'!E17&gt;=$O$4,'Job Openings'!E17&lt;=$O$5),TRUE,FALSE)</f>
        <v>0</v>
      </c>
      <c r="G15" s="188" t="b">
        <f>IF(Dashboard!$M$6="",IF('Job Openings'!B17&lt;&gt;"",TRUE,FALSE),IF(Dashboard!$M$6='Job Openings'!B17,TRUE,FALSE))</f>
        <v>0</v>
      </c>
      <c r="H15" s="188" t="b">
        <f>IF(Dashboard!$H$7="",IF('Job Openings'!B17&lt;&gt;"",TRUE,FALSE),IF(Dashboard!$H$7='Job Openings'!C17,TRUE,FALSE))</f>
        <v>0</v>
      </c>
      <c r="I15" s="188" t="b">
        <f>IF(Dashboard!$H$6="",IF('Job Openings'!B17&lt;&gt;"",TRUE,FALSE),IF(Dashboard!$H$6='Job Openings'!F17,TRUE,FALSE))</f>
        <v>0</v>
      </c>
      <c r="J15" s="198">
        <f t="shared" si="0"/>
        <v>0</v>
      </c>
      <c r="K15" s="63"/>
      <c r="L15" s="63"/>
      <c r="M15" s="63"/>
      <c r="N15" s="63"/>
      <c r="O15" s="63"/>
      <c r="P15" s="63"/>
      <c r="R15" s="193" t="str">
        <f>IF(Candidates!H17="","",MONTH(Candidates!H17))</f>
        <v/>
      </c>
      <c r="S15" s="187" t="b">
        <f>IF(AND(YEAR(Candidates!H17)&gt;=applicationYear,YEAR(Candidates!H17)&lt;=applicationYear),TRUE,IF(applicationYear="",TRUE,FALSE))</f>
        <v>0</v>
      </c>
      <c r="T15" s="187" t="b">
        <f>IF(AND(Candidates!H17&gt;=$AJ$4,Candidates!H17&lt;=$AJ$5),TRUE,FALSE)</f>
        <v>0</v>
      </c>
      <c r="U15" s="187" t="b">
        <f>IF(Dashboard!$M$6="",IF(Candidates!B17&lt;&gt;"",TRUE,FALSE),IF(Dashboard!$M$6=Candidates!B17,TRUE,FALSE))</f>
        <v>0</v>
      </c>
      <c r="V15" s="187" t="b">
        <f>IF(Dashboard!$H$7="",IF(Candidates!B17&lt;&gt;"",TRUE,FALSE),IF(Dashboard!$H$7=Candidates!C17,TRUE,FALSE))</f>
        <v>0</v>
      </c>
      <c r="W15" s="217" t="b">
        <f>IF(Dashboard!$H$6="",IF(Candidates!B17&lt;&gt;"",TRUE,FALSE),IF(Dashboard!$H$6=Candidates!E17,TRUE,FALSE))</f>
        <v>0</v>
      </c>
      <c r="X15" s="187">
        <f t="shared" si="1"/>
        <v>0</v>
      </c>
      <c r="Y15" s="198">
        <f t="shared" si="2"/>
        <v>0</v>
      </c>
      <c r="AG15" s="228" t="s">
        <v>48</v>
      </c>
      <c r="AH15" s="63"/>
      <c r="AI15" s="187">
        <f t="shared" si="6"/>
        <v>1907</v>
      </c>
    </row>
    <row r="16" spans="2:36" x14ac:dyDescent="0.2">
      <c r="B16" s="194">
        <f>COUNTIFS(Candidates!$B$6:$B$3005,'Job Openings'!B18,Candidates!$J$6:$J$3005,Preferences!$I$21)</f>
        <v>0</v>
      </c>
      <c r="C16" s="63"/>
      <c r="D16" s="194" t="str">
        <f>IF(AND(B16=1,J16=1),IF('Job Openings'!H18-'Job Openings'!E18&lt;0,"",'Job Openings'!H18-'Job Openings'!E18),"")</f>
        <v/>
      </c>
      <c r="E16" s="185"/>
      <c r="F16" s="197" t="b">
        <f>IF(AND('Job Openings'!E18&gt;=$O$4,'Job Openings'!E18&lt;=$O$5),TRUE,FALSE)</f>
        <v>0</v>
      </c>
      <c r="G16" s="188" t="b">
        <f>IF(Dashboard!$M$6="",IF('Job Openings'!B18&lt;&gt;"",TRUE,FALSE),IF(Dashboard!$M$6='Job Openings'!B18,TRUE,FALSE))</f>
        <v>0</v>
      </c>
      <c r="H16" s="188" t="b">
        <f>IF(Dashboard!$H$7="",IF('Job Openings'!B18&lt;&gt;"",TRUE,FALSE),IF(Dashboard!$H$7='Job Openings'!C18,TRUE,FALSE))</f>
        <v>0</v>
      </c>
      <c r="I16" s="188" t="b">
        <f>IF(Dashboard!$H$6="",IF('Job Openings'!B18&lt;&gt;"",TRUE,FALSE),IF(Dashboard!$H$6='Job Openings'!F18,TRUE,FALSE))</f>
        <v>0</v>
      </c>
      <c r="J16" s="198">
        <f t="shared" si="0"/>
        <v>0</v>
      </c>
      <c r="K16" s="63"/>
      <c r="L16" s="63"/>
      <c r="M16" s="63"/>
      <c r="N16" s="63"/>
      <c r="O16" s="63"/>
      <c r="P16" s="186"/>
      <c r="R16" s="193" t="str">
        <f>IF(Candidates!H18="","",MONTH(Candidates!H18))</f>
        <v/>
      </c>
      <c r="S16" s="187" t="b">
        <f>IF(AND(YEAR(Candidates!H18)&gt;=applicationYear,YEAR(Candidates!H18)&lt;=applicationYear),TRUE,IF(applicationYear="",TRUE,FALSE))</f>
        <v>0</v>
      </c>
      <c r="T16" s="187" t="b">
        <f>IF(AND(Candidates!H18&gt;=$AJ$4,Candidates!H18&lt;=$AJ$5),TRUE,FALSE)</f>
        <v>0</v>
      </c>
      <c r="U16" s="187" t="b">
        <f>IF(Dashboard!$M$6="",IF(Candidates!B18&lt;&gt;"",TRUE,FALSE),IF(Dashboard!$M$6=Candidates!B18,TRUE,FALSE))</f>
        <v>0</v>
      </c>
      <c r="V16" s="187" t="b">
        <f>IF(Dashboard!$H$7="",IF(Candidates!B18&lt;&gt;"",TRUE,FALSE),IF(Dashboard!$H$7=Candidates!C18,TRUE,FALSE))</f>
        <v>0</v>
      </c>
      <c r="W16" s="217" t="b">
        <f>IF(Dashboard!$H$6="",IF(Candidates!B18&lt;&gt;"",TRUE,FALSE),IF(Dashboard!$H$6=Candidates!E18,TRUE,FALSE))</f>
        <v>0</v>
      </c>
      <c r="X16" s="187">
        <f t="shared" si="1"/>
        <v>0</v>
      </c>
      <c r="Y16" s="198">
        <f t="shared" si="2"/>
        <v>0</v>
      </c>
      <c r="AA16" s="95" t="s">
        <v>23</v>
      </c>
      <c r="AB16" s="95"/>
      <c r="AC16" s="96"/>
      <c r="AG16" s="228" t="s">
        <v>49</v>
      </c>
      <c r="AH16" s="63"/>
      <c r="AI16" s="187">
        <f t="shared" si="6"/>
        <v>1908</v>
      </c>
    </row>
    <row r="17" spans="2:35" x14ac:dyDescent="0.2">
      <c r="B17" s="194">
        <f>COUNTIFS(Candidates!$B$6:$B$3005,'Job Openings'!B19,Candidates!$J$6:$J$3005,Preferences!$I$21)</f>
        <v>0</v>
      </c>
      <c r="C17" s="63"/>
      <c r="D17" s="194" t="str">
        <f>IF(AND(B17=1,J17=1),IF('Job Openings'!H19-'Job Openings'!E19&lt;0,"",'Job Openings'!H19-'Job Openings'!E19),"")</f>
        <v/>
      </c>
      <c r="E17" s="185"/>
      <c r="F17" s="197" t="b">
        <f>IF(AND('Job Openings'!E19&gt;=$O$4,'Job Openings'!E19&lt;=$O$5),TRUE,FALSE)</f>
        <v>0</v>
      </c>
      <c r="G17" s="188" t="b">
        <f>IF(Dashboard!$M$6="",IF('Job Openings'!B19&lt;&gt;"",TRUE,FALSE),IF(Dashboard!$M$6='Job Openings'!B19,TRUE,FALSE))</f>
        <v>0</v>
      </c>
      <c r="H17" s="188" t="b">
        <f>IF(Dashboard!$H$7="",IF('Job Openings'!B19&lt;&gt;"",TRUE,FALSE),IF(Dashboard!$H$7='Job Openings'!C19,TRUE,FALSE))</f>
        <v>0</v>
      </c>
      <c r="I17" s="188" t="b">
        <f>IF(Dashboard!$H$6="",IF('Job Openings'!B19&lt;&gt;"",TRUE,FALSE),IF(Dashboard!$H$6='Job Openings'!F19,TRUE,FALSE))</f>
        <v>0</v>
      </c>
      <c r="J17" s="198">
        <f t="shared" si="0"/>
        <v>0</v>
      </c>
      <c r="K17" s="63"/>
      <c r="L17" s="63"/>
      <c r="M17" s="63"/>
      <c r="N17" s="63"/>
      <c r="O17" s="63"/>
      <c r="P17" s="63"/>
      <c r="R17" s="193" t="str">
        <f>IF(Candidates!H19="","",MONTH(Candidates!H19))</f>
        <v/>
      </c>
      <c r="S17" s="187" t="b">
        <f>IF(AND(YEAR(Candidates!H19)&gt;=applicationYear,YEAR(Candidates!H19)&lt;=applicationYear),TRUE,IF(applicationYear="",TRUE,FALSE))</f>
        <v>0</v>
      </c>
      <c r="T17" s="187" t="b">
        <f>IF(AND(Candidates!H19&gt;=$AJ$4,Candidates!H19&lt;=$AJ$5),TRUE,FALSE)</f>
        <v>0</v>
      </c>
      <c r="U17" s="187" t="b">
        <f>IF(Dashboard!$M$6="",IF(Candidates!B19&lt;&gt;"",TRUE,FALSE),IF(Dashboard!$M$6=Candidates!B19,TRUE,FALSE))</f>
        <v>0</v>
      </c>
      <c r="V17" s="187" t="b">
        <f>IF(Dashboard!$H$7="",IF(Candidates!B19&lt;&gt;"",TRUE,FALSE),IF(Dashboard!$H$7=Candidates!C19,TRUE,FALSE))</f>
        <v>0</v>
      </c>
      <c r="W17" s="217" t="b">
        <f>IF(Dashboard!$H$6="",IF(Candidates!B19&lt;&gt;"",TRUE,FALSE),IF(Dashboard!$H$6=Candidates!E19,TRUE,FALSE))</f>
        <v>0</v>
      </c>
      <c r="X17" s="187">
        <f t="shared" si="1"/>
        <v>0</v>
      </c>
      <c r="Y17" s="198">
        <f t="shared" si="2"/>
        <v>0</v>
      </c>
      <c r="AA17" s="208" t="s">
        <v>14</v>
      </c>
      <c r="AB17" s="209" t="s">
        <v>53</v>
      </c>
      <c r="AC17" s="209" t="s">
        <v>58</v>
      </c>
      <c r="AG17" s="228" t="s">
        <v>50</v>
      </c>
      <c r="AH17" s="63"/>
      <c r="AI17" s="187">
        <f t="shared" si="6"/>
        <v>1909</v>
      </c>
    </row>
    <row r="18" spans="2:35" x14ac:dyDescent="0.2">
      <c r="B18" s="194">
        <f>COUNTIFS(Candidates!$B$6:$B$3005,'Job Openings'!B20,Candidates!$J$6:$J$3005,Preferences!$I$21)</f>
        <v>0</v>
      </c>
      <c r="C18" s="63"/>
      <c r="D18" s="194" t="str">
        <f>IF(AND(B18=1,J18=1),IF('Job Openings'!H20-'Job Openings'!E20&lt;0,"",'Job Openings'!H20-'Job Openings'!E20),"")</f>
        <v/>
      </c>
      <c r="E18" s="185"/>
      <c r="F18" s="197" t="b">
        <f>IF(AND('Job Openings'!E20&gt;=$O$4,'Job Openings'!E20&lt;=$O$5),TRUE,FALSE)</f>
        <v>0</v>
      </c>
      <c r="G18" s="188" t="b">
        <f>IF(Dashboard!$M$6="",IF('Job Openings'!B20&lt;&gt;"",TRUE,FALSE),IF(Dashboard!$M$6='Job Openings'!B20,TRUE,FALSE))</f>
        <v>0</v>
      </c>
      <c r="H18" s="188" t="b">
        <f>IF(Dashboard!$H$7="",IF('Job Openings'!B20&lt;&gt;"",TRUE,FALSE),IF(Dashboard!$H$7='Job Openings'!C20,TRUE,FALSE))</f>
        <v>0</v>
      </c>
      <c r="I18" s="188" t="b">
        <f>IF(Dashboard!$H$6="",IF('Job Openings'!B20&lt;&gt;"",TRUE,FALSE),IF(Dashboard!$H$6='Job Openings'!F20,TRUE,FALSE))</f>
        <v>0</v>
      </c>
      <c r="J18" s="198">
        <f t="shared" si="0"/>
        <v>0</v>
      </c>
      <c r="K18" s="63"/>
      <c r="L18" s="63"/>
      <c r="M18" s="63"/>
      <c r="N18" s="63"/>
      <c r="O18" s="63"/>
      <c r="P18" s="63"/>
      <c r="R18" s="193" t="str">
        <f>IF(Candidates!H20="","",MONTH(Candidates!H20))</f>
        <v/>
      </c>
      <c r="S18" s="187" t="b">
        <f>IF(AND(YEAR(Candidates!H20)&gt;=applicationYear,YEAR(Candidates!H20)&lt;=applicationYear),TRUE,IF(applicationYear="",TRUE,FALSE))</f>
        <v>0</v>
      </c>
      <c r="T18" s="187" t="b">
        <f>IF(AND(Candidates!H20&gt;=$AJ$4,Candidates!H20&lt;=$AJ$5),TRUE,FALSE)</f>
        <v>0</v>
      </c>
      <c r="U18" s="187" t="b">
        <f>IF(Dashboard!$M$6="",IF(Candidates!B20&lt;&gt;"",TRUE,FALSE),IF(Dashboard!$M$6=Candidates!B20,TRUE,FALSE))</f>
        <v>0</v>
      </c>
      <c r="V18" s="187" t="b">
        <f>IF(Dashboard!$H$7="",IF(Candidates!B20&lt;&gt;"",TRUE,FALSE),IF(Dashboard!$H$7=Candidates!C20,TRUE,FALSE))</f>
        <v>0</v>
      </c>
      <c r="W18" s="217" t="b">
        <f>IF(Dashboard!$H$6="",IF(Candidates!B20&lt;&gt;"",TRUE,FALSE),IF(Dashboard!$H$6=Candidates!E20,TRUE,FALSE))</f>
        <v>0</v>
      </c>
      <c r="X18" s="187">
        <f t="shared" si="1"/>
        <v>0</v>
      </c>
      <c r="Y18" s="198">
        <f t="shared" si="2"/>
        <v>0</v>
      </c>
      <c r="AA18" s="222" t="str">
        <f>IF(Preferences!G8="","nul",Preferences!G8)</f>
        <v>MSD website</v>
      </c>
      <c r="AB18" s="223">
        <f t="array" ref="AB18">IF(AA18="nul","nul",IF(AA18="","",SUM(IF(Candidates!$G$6:$G$3005=Calc!$AA18,$X$4:$X$3003,0))))</f>
        <v>0</v>
      </c>
      <c r="AC18" s="224" t="e">
        <f t="shared" ref="AC18:AC37" si="7">IF(AB18="nul","nul",AB18/SUM($AB$18:$AB$37))</f>
        <v>#DIV/0!</v>
      </c>
      <c r="AG18" s="228" t="s">
        <v>51</v>
      </c>
      <c r="AH18" s="63"/>
      <c r="AI18" s="187">
        <f t="shared" si="6"/>
        <v>1910</v>
      </c>
    </row>
    <row r="19" spans="2:35" x14ac:dyDescent="0.2">
      <c r="B19" s="194">
        <f>COUNTIFS(Candidates!$B$6:$B$3005,'Job Openings'!B21,Candidates!$J$6:$J$3005,Preferences!$I$21)</f>
        <v>0</v>
      </c>
      <c r="C19" s="63"/>
      <c r="D19" s="194" t="str">
        <f>IF(AND(B19=1,J19=1),IF('Job Openings'!H21-'Job Openings'!E21&lt;0,"",'Job Openings'!H21-'Job Openings'!E21),"")</f>
        <v/>
      </c>
      <c r="E19" s="185"/>
      <c r="F19" s="197" t="b">
        <f>IF(AND('Job Openings'!E21&gt;=$O$4,'Job Openings'!E21&lt;=$O$5),TRUE,FALSE)</f>
        <v>0</v>
      </c>
      <c r="G19" s="188" t="b">
        <f>IF(Dashboard!$M$6="",IF('Job Openings'!B21&lt;&gt;"",TRUE,FALSE),IF(Dashboard!$M$6='Job Openings'!B21,TRUE,FALSE))</f>
        <v>0</v>
      </c>
      <c r="H19" s="188" t="b">
        <f>IF(Dashboard!$H$7="",IF('Job Openings'!B21&lt;&gt;"",TRUE,FALSE),IF(Dashboard!$H$7='Job Openings'!C21,TRUE,FALSE))</f>
        <v>0</v>
      </c>
      <c r="I19" s="188" t="b">
        <f>IF(Dashboard!$H$6="",IF('Job Openings'!B21&lt;&gt;"",TRUE,FALSE),IF(Dashboard!$H$6='Job Openings'!F21,TRUE,FALSE))</f>
        <v>0</v>
      </c>
      <c r="J19" s="198">
        <f t="shared" si="0"/>
        <v>0</v>
      </c>
      <c r="K19" s="63"/>
      <c r="L19" s="63"/>
      <c r="M19" s="63"/>
      <c r="N19" s="63"/>
      <c r="O19" s="63"/>
      <c r="P19" s="63"/>
      <c r="R19" s="193" t="str">
        <f>IF(Candidates!H21="","",MONTH(Candidates!H21))</f>
        <v/>
      </c>
      <c r="S19" s="187" t="b">
        <f>IF(AND(YEAR(Candidates!H21)&gt;=applicationYear,YEAR(Candidates!H21)&lt;=applicationYear),TRUE,IF(applicationYear="",TRUE,FALSE))</f>
        <v>0</v>
      </c>
      <c r="T19" s="187" t="b">
        <f>IF(AND(Candidates!H21&gt;=$AJ$4,Candidates!H21&lt;=$AJ$5),TRUE,FALSE)</f>
        <v>0</v>
      </c>
      <c r="U19" s="187" t="b">
        <f>IF(Dashboard!$M$6="",IF(Candidates!B21&lt;&gt;"",TRUE,FALSE),IF(Dashboard!$M$6=Candidates!B21,TRUE,FALSE))</f>
        <v>0</v>
      </c>
      <c r="V19" s="187" t="b">
        <f>IF(Dashboard!$H$7="",IF(Candidates!B21&lt;&gt;"",TRUE,FALSE),IF(Dashboard!$H$7=Candidates!C21,TRUE,FALSE))</f>
        <v>0</v>
      </c>
      <c r="W19" s="217" t="b">
        <f>IF(Dashboard!$H$6="",IF(Candidates!B21&lt;&gt;"",TRUE,FALSE),IF(Dashboard!$H$6=Candidates!E21,TRUE,FALSE))</f>
        <v>0</v>
      </c>
      <c r="X19" s="187">
        <f t="shared" si="1"/>
        <v>0</v>
      </c>
      <c r="Y19" s="198">
        <f t="shared" si="2"/>
        <v>0</v>
      </c>
      <c r="AA19" s="222" t="str">
        <f>IF(Preferences!G9="","nul",Preferences!G9)</f>
        <v>Agency</v>
      </c>
      <c r="AB19" s="223">
        <f t="array" ref="AB19">IF(AA19="nul","nul",IF(AA19="","",SUM(IF(Candidates!$G$6:$G$3005=Calc!$AA19,$X$4:$X$3003,0))))</f>
        <v>0</v>
      </c>
      <c r="AC19" s="224" t="e">
        <f t="shared" si="7"/>
        <v>#DIV/0!</v>
      </c>
      <c r="AG19" s="228" t="s">
        <v>52</v>
      </c>
      <c r="AH19" s="63"/>
      <c r="AI19" s="187">
        <f t="shared" si="6"/>
        <v>1911</v>
      </c>
    </row>
    <row r="20" spans="2:35" x14ac:dyDescent="0.2">
      <c r="B20" s="194">
        <f>COUNTIFS(Candidates!$B$6:$B$3005,'Job Openings'!B22,Candidates!$J$6:$J$3005,Preferences!$I$21)</f>
        <v>0</v>
      </c>
      <c r="C20" s="63"/>
      <c r="D20" s="194" t="str">
        <f>IF(AND(B20=1,J20=1),IF('Job Openings'!H22-'Job Openings'!E22&lt;0,"",'Job Openings'!H22-'Job Openings'!E22),"")</f>
        <v/>
      </c>
      <c r="E20" s="185"/>
      <c r="F20" s="197" t="b">
        <f>IF(AND('Job Openings'!E22&gt;=$O$4,'Job Openings'!E22&lt;=$O$5),TRUE,FALSE)</f>
        <v>0</v>
      </c>
      <c r="G20" s="188" t="b">
        <f>IF(Dashboard!$M$6="",IF('Job Openings'!B22&lt;&gt;"",TRUE,FALSE),IF(Dashboard!$M$6='Job Openings'!B22,TRUE,FALSE))</f>
        <v>0</v>
      </c>
      <c r="H20" s="188" t="b">
        <f>IF(Dashboard!$H$7="",IF('Job Openings'!B22&lt;&gt;"",TRUE,FALSE),IF(Dashboard!$H$7='Job Openings'!C22,TRUE,FALSE))</f>
        <v>0</v>
      </c>
      <c r="I20" s="188" t="b">
        <f>IF(Dashboard!$H$6="",IF('Job Openings'!B22&lt;&gt;"",TRUE,FALSE),IF(Dashboard!$H$6='Job Openings'!F22,TRUE,FALSE))</f>
        <v>0</v>
      </c>
      <c r="J20" s="198">
        <f t="shared" si="0"/>
        <v>0</v>
      </c>
      <c r="K20" s="63"/>
      <c r="L20" s="63"/>
      <c r="M20" s="63"/>
      <c r="N20" s="63"/>
      <c r="O20" s="63"/>
      <c r="P20" s="63"/>
      <c r="R20" s="193" t="str">
        <f>IF(Candidates!H22="","",MONTH(Candidates!H22))</f>
        <v/>
      </c>
      <c r="S20" s="187" t="b">
        <f>IF(AND(YEAR(Candidates!H22)&gt;=applicationYear,YEAR(Candidates!H22)&lt;=applicationYear),TRUE,IF(applicationYear="",TRUE,FALSE))</f>
        <v>0</v>
      </c>
      <c r="T20" s="187" t="b">
        <f>IF(AND(Candidates!H22&gt;=$AJ$4,Candidates!H22&lt;=$AJ$5),TRUE,FALSE)</f>
        <v>0</v>
      </c>
      <c r="U20" s="187" t="b">
        <f>IF(Dashboard!$M$6="",IF(Candidates!B22&lt;&gt;"",TRUE,FALSE),IF(Dashboard!$M$6=Candidates!B22,TRUE,FALSE))</f>
        <v>0</v>
      </c>
      <c r="V20" s="187" t="b">
        <f>IF(Dashboard!$H$7="",IF(Candidates!B22&lt;&gt;"",TRUE,FALSE),IF(Dashboard!$H$7=Candidates!C22,TRUE,FALSE))</f>
        <v>0</v>
      </c>
      <c r="W20" s="217" t="b">
        <f>IF(Dashboard!$H$6="",IF(Candidates!B22&lt;&gt;"",TRUE,FALSE),IF(Dashboard!$H$6=Candidates!E22,TRUE,FALSE))</f>
        <v>0</v>
      </c>
      <c r="X20" s="187">
        <f t="shared" si="1"/>
        <v>0</v>
      </c>
      <c r="Y20" s="198">
        <f t="shared" si="2"/>
        <v>0</v>
      </c>
      <c r="AA20" s="222" t="str">
        <f>IF(Preferences!G10="","nul",Preferences!G10)</f>
        <v>nul</v>
      </c>
      <c r="AB20" s="223" t="str">
        <f t="array" ref="AB20">IF(AA20="nul","nul",IF(AA20="","",SUM(IF(Candidates!$G$6:$G$3005=Calc!$AA20,$X$4:$X$3003,0))))</f>
        <v>nul</v>
      </c>
      <c r="AC20" s="224" t="str">
        <f t="shared" si="7"/>
        <v>nul</v>
      </c>
      <c r="AG20" s="63"/>
      <c r="AH20" s="63"/>
      <c r="AI20" s="187">
        <f t="shared" si="6"/>
        <v>1912</v>
      </c>
    </row>
    <row r="21" spans="2:35" x14ac:dyDescent="0.2">
      <c r="B21" s="194">
        <f>COUNTIFS(Candidates!$B$6:$B$3005,'Job Openings'!B23,Candidates!$J$6:$J$3005,Preferences!$I$21)</f>
        <v>0</v>
      </c>
      <c r="C21" s="63"/>
      <c r="D21" s="194" t="str">
        <f>IF(AND(B21=1,J21=1),IF('Job Openings'!H23-'Job Openings'!E23&lt;0,"",'Job Openings'!H23-'Job Openings'!E23),"")</f>
        <v/>
      </c>
      <c r="E21" s="185"/>
      <c r="F21" s="197" t="b">
        <f>IF(AND('Job Openings'!E23&gt;=$O$4,'Job Openings'!E23&lt;=$O$5),TRUE,FALSE)</f>
        <v>0</v>
      </c>
      <c r="G21" s="188" t="b">
        <f>IF(Dashboard!$M$6="",IF('Job Openings'!B23&lt;&gt;"",TRUE,FALSE),IF(Dashboard!$M$6='Job Openings'!B23,TRUE,FALSE))</f>
        <v>0</v>
      </c>
      <c r="H21" s="188" t="b">
        <f>IF(Dashboard!$H$7="",IF('Job Openings'!B23&lt;&gt;"",TRUE,FALSE),IF(Dashboard!$H$7='Job Openings'!C23,TRUE,FALSE))</f>
        <v>0</v>
      </c>
      <c r="I21" s="188" t="b">
        <f>IF(Dashboard!$H$6="",IF('Job Openings'!B23&lt;&gt;"",TRUE,FALSE),IF(Dashboard!$H$6='Job Openings'!F23,TRUE,FALSE))</f>
        <v>0</v>
      </c>
      <c r="J21" s="198">
        <f t="shared" si="0"/>
        <v>0</v>
      </c>
      <c r="K21" s="63"/>
      <c r="L21" s="63"/>
      <c r="M21" s="63"/>
      <c r="N21" s="63"/>
      <c r="O21" s="63"/>
      <c r="P21" s="63"/>
      <c r="R21" s="193" t="str">
        <f>IF(Candidates!H23="","",MONTH(Candidates!H23))</f>
        <v/>
      </c>
      <c r="S21" s="187" t="b">
        <f>IF(AND(YEAR(Candidates!H23)&gt;=applicationYear,YEAR(Candidates!H23)&lt;=applicationYear),TRUE,IF(applicationYear="",TRUE,FALSE))</f>
        <v>0</v>
      </c>
      <c r="T21" s="187" t="b">
        <f>IF(AND(Candidates!H23&gt;=$AJ$4,Candidates!H23&lt;=$AJ$5),TRUE,FALSE)</f>
        <v>0</v>
      </c>
      <c r="U21" s="187" t="b">
        <f>IF(Dashboard!$M$6="",IF(Candidates!B23&lt;&gt;"",TRUE,FALSE),IF(Dashboard!$M$6=Candidates!B23,TRUE,FALSE))</f>
        <v>0</v>
      </c>
      <c r="V21" s="187" t="b">
        <f>IF(Dashboard!$H$7="",IF(Candidates!B23&lt;&gt;"",TRUE,FALSE),IF(Dashboard!$H$7=Candidates!C23,TRUE,FALSE))</f>
        <v>0</v>
      </c>
      <c r="W21" s="217" t="b">
        <f>IF(Dashboard!$H$6="",IF(Candidates!B23&lt;&gt;"",TRUE,FALSE),IF(Dashboard!$H$6=Candidates!E23,TRUE,FALSE))</f>
        <v>0</v>
      </c>
      <c r="X21" s="187">
        <f t="shared" si="1"/>
        <v>0</v>
      </c>
      <c r="Y21" s="198">
        <f t="shared" si="2"/>
        <v>0</v>
      </c>
      <c r="AA21" s="222" t="str">
        <f>IF(Preferences!G11="","nul",Preferences!G11)</f>
        <v>nul</v>
      </c>
      <c r="AB21" s="223" t="str">
        <f t="array" ref="AB21">IF(AA21="nul","nul",IF(AA21="","",SUM(IF(Candidates!$G$6:$G$3005=Calc!$AA21,$X$4:$X$3003,0))))</f>
        <v>nul</v>
      </c>
      <c r="AC21" s="224" t="str">
        <f t="shared" si="7"/>
        <v>nul</v>
      </c>
      <c r="AG21" s="63"/>
      <c r="AH21" s="63"/>
      <c r="AI21" s="187">
        <f t="shared" si="6"/>
        <v>1913</v>
      </c>
    </row>
    <row r="22" spans="2:35" x14ac:dyDescent="0.2">
      <c r="B22" s="194">
        <f>COUNTIFS(Candidates!$B$6:$B$3005,'Job Openings'!B24,Candidates!$J$6:$J$3005,Preferences!$I$21)</f>
        <v>0</v>
      </c>
      <c r="C22" s="63"/>
      <c r="D22" s="194" t="str">
        <f>IF(AND(B22=1,J22=1),IF('Job Openings'!H24-'Job Openings'!E24&lt;0,"",'Job Openings'!H24-'Job Openings'!E24),"")</f>
        <v/>
      </c>
      <c r="E22" s="185"/>
      <c r="F22" s="197" t="b">
        <f>IF(AND('Job Openings'!E24&gt;=$O$4,'Job Openings'!E24&lt;=$O$5),TRUE,FALSE)</f>
        <v>0</v>
      </c>
      <c r="G22" s="188" t="b">
        <f>IF(Dashboard!$M$6="",IF('Job Openings'!B24&lt;&gt;"",TRUE,FALSE),IF(Dashboard!$M$6='Job Openings'!B24,TRUE,FALSE))</f>
        <v>0</v>
      </c>
      <c r="H22" s="188" t="b">
        <f>IF(Dashboard!$H$7="",IF('Job Openings'!B24&lt;&gt;"",TRUE,FALSE),IF(Dashboard!$H$7='Job Openings'!C24,TRUE,FALSE))</f>
        <v>0</v>
      </c>
      <c r="I22" s="188" t="b">
        <f>IF(Dashboard!$H$6="",IF('Job Openings'!B24&lt;&gt;"",TRUE,FALSE),IF(Dashboard!$H$6='Job Openings'!F24,TRUE,FALSE))</f>
        <v>0</v>
      </c>
      <c r="J22" s="198">
        <f t="shared" si="0"/>
        <v>0</v>
      </c>
      <c r="K22" s="63"/>
      <c r="L22" s="63"/>
      <c r="M22" s="63"/>
      <c r="N22" s="63"/>
      <c r="O22" s="63"/>
      <c r="P22" s="63"/>
      <c r="R22" s="193" t="str">
        <f>IF(Candidates!H24="","",MONTH(Candidates!H24))</f>
        <v/>
      </c>
      <c r="S22" s="187" t="b">
        <f>IF(AND(YEAR(Candidates!H24)&gt;=applicationYear,YEAR(Candidates!H24)&lt;=applicationYear),TRUE,IF(applicationYear="",TRUE,FALSE))</f>
        <v>0</v>
      </c>
      <c r="T22" s="187" t="b">
        <f>IF(AND(Candidates!H24&gt;=$AJ$4,Candidates!H24&lt;=$AJ$5),TRUE,FALSE)</f>
        <v>0</v>
      </c>
      <c r="U22" s="187" t="b">
        <f>IF(Dashboard!$M$6="",IF(Candidates!B24&lt;&gt;"",TRUE,FALSE),IF(Dashboard!$M$6=Candidates!B24,TRUE,FALSE))</f>
        <v>0</v>
      </c>
      <c r="V22" s="187" t="b">
        <f>IF(Dashboard!$H$7="",IF(Candidates!B24&lt;&gt;"",TRUE,FALSE),IF(Dashboard!$H$7=Candidates!C24,TRUE,FALSE))</f>
        <v>0</v>
      </c>
      <c r="W22" s="217" t="b">
        <f>IF(Dashboard!$H$6="",IF(Candidates!B24&lt;&gt;"",TRUE,FALSE),IF(Dashboard!$H$6=Candidates!E24,TRUE,FALSE))</f>
        <v>0</v>
      </c>
      <c r="X22" s="187">
        <f t="shared" si="1"/>
        <v>0</v>
      </c>
      <c r="Y22" s="198">
        <f t="shared" si="2"/>
        <v>0</v>
      </c>
      <c r="AA22" s="222" t="str">
        <f>IF(Preferences!G12="","nul",Preferences!G12)</f>
        <v>nul</v>
      </c>
      <c r="AB22" s="223" t="str">
        <f t="array" ref="AB22">IF(AA22="nul","nul",IF(AA22="","",SUM(IF(Candidates!$G$6:$G$3005=Calc!$AA22,$X$4:$X$3003,0))))</f>
        <v>nul</v>
      </c>
      <c r="AC22" s="224" t="str">
        <f t="shared" si="7"/>
        <v>nul</v>
      </c>
      <c r="AG22" s="63"/>
      <c r="AH22" s="63"/>
      <c r="AI22" s="187">
        <f t="shared" si="6"/>
        <v>1914</v>
      </c>
    </row>
    <row r="23" spans="2:35" x14ac:dyDescent="0.2">
      <c r="B23" s="194">
        <f>COUNTIFS(Candidates!$B$6:$B$3005,'Job Openings'!B25,Candidates!$J$6:$J$3005,Preferences!$I$21)</f>
        <v>0</v>
      </c>
      <c r="C23" s="63"/>
      <c r="D23" s="194" t="str">
        <f>IF(AND(B23=1,J23=1),IF('Job Openings'!H25-'Job Openings'!E25&lt;0,"",'Job Openings'!H25-'Job Openings'!E25),"")</f>
        <v/>
      </c>
      <c r="E23" s="185"/>
      <c r="F23" s="197" t="b">
        <f>IF(AND('Job Openings'!E25&gt;=$O$4,'Job Openings'!E25&lt;=$O$5),TRUE,FALSE)</f>
        <v>0</v>
      </c>
      <c r="G23" s="188" t="b">
        <f>IF(Dashboard!$M$6="",IF('Job Openings'!B25&lt;&gt;"",TRUE,FALSE),IF(Dashboard!$M$6='Job Openings'!B25,TRUE,FALSE))</f>
        <v>0</v>
      </c>
      <c r="H23" s="188" t="b">
        <f>IF(Dashboard!$H$7="",IF('Job Openings'!B25&lt;&gt;"",TRUE,FALSE),IF(Dashboard!$H$7='Job Openings'!C25,TRUE,FALSE))</f>
        <v>0</v>
      </c>
      <c r="I23" s="188" t="b">
        <f>IF(Dashboard!$H$6="",IF('Job Openings'!B25&lt;&gt;"",TRUE,FALSE),IF(Dashboard!$H$6='Job Openings'!F25,TRUE,FALSE))</f>
        <v>0</v>
      </c>
      <c r="J23" s="198">
        <f t="shared" si="0"/>
        <v>0</v>
      </c>
      <c r="K23" s="63"/>
      <c r="L23" s="63"/>
      <c r="M23" s="63"/>
      <c r="N23" s="63"/>
      <c r="O23" s="63"/>
      <c r="P23" s="63"/>
      <c r="R23" s="193" t="str">
        <f>IF(Candidates!H25="","",MONTH(Candidates!H25))</f>
        <v/>
      </c>
      <c r="S23" s="187" t="b">
        <f>IF(AND(YEAR(Candidates!H25)&gt;=applicationYear,YEAR(Candidates!H25)&lt;=applicationYear),TRUE,IF(applicationYear="",TRUE,FALSE))</f>
        <v>0</v>
      </c>
      <c r="T23" s="187" t="b">
        <f>IF(AND(Candidates!H25&gt;=$AJ$4,Candidates!H25&lt;=$AJ$5),TRUE,FALSE)</f>
        <v>0</v>
      </c>
      <c r="U23" s="187" t="b">
        <f>IF(Dashboard!$M$6="",IF(Candidates!B25&lt;&gt;"",TRUE,FALSE),IF(Dashboard!$M$6=Candidates!B25,TRUE,FALSE))</f>
        <v>0</v>
      </c>
      <c r="V23" s="187" t="b">
        <f>IF(Dashboard!$H$7="",IF(Candidates!B25&lt;&gt;"",TRUE,FALSE),IF(Dashboard!$H$7=Candidates!C25,TRUE,FALSE))</f>
        <v>0</v>
      </c>
      <c r="W23" s="217" t="b">
        <f>IF(Dashboard!$H$6="",IF(Candidates!B25&lt;&gt;"",TRUE,FALSE),IF(Dashboard!$H$6=Candidates!E25,TRUE,FALSE))</f>
        <v>0</v>
      </c>
      <c r="X23" s="187">
        <f t="shared" si="1"/>
        <v>0</v>
      </c>
      <c r="Y23" s="198">
        <f t="shared" si="2"/>
        <v>0</v>
      </c>
      <c r="AA23" s="222" t="str">
        <f>IF(Preferences!G13="","nul",Preferences!G13)</f>
        <v>nul</v>
      </c>
      <c r="AB23" s="223" t="str">
        <f t="array" ref="AB23">IF(AA23="nul","nul",IF(AA23="","",SUM(IF(Candidates!$G$6:$G$3005=Calc!$AA23,$X$4:$X$3003,0))))</f>
        <v>nul</v>
      </c>
      <c r="AC23" s="224" t="str">
        <f t="shared" si="7"/>
        <v>nul</v>
      </c>
      <c r="AG23" s="63"/>
      <c r="AH23" s="63"/>
      <c r="AI23" s="187">
        <f t="shared" si="6"/>
        <v>1915</v>
      </c>
    </row>
    <row r="24" spans="2:35" x14ac:dyDescent="0.2">
      <c r="B24" s="194">
        <f>COUNTIFS(Candidates!$B$6:$B$3005,'Job Openings'!B26,Candidates!$J$6:$J$3005,Preferences!$I$21)</f>
        <v>0</v>
      </c>
      <c r="C24" s="63"/>
      <c r="D24" s="194" t="str">
        <f>IF(AND(B24=1,J24=1),IF('Job Openings'!H26-'Job Openings'!E26&lt;0,"",'Job Openings'!H26-'Job Openings'!E26),"")</f>
        <v/>
      </c>
      <c r="E24" s="185"/>
      <c r="F24" s="197" t="b">
        <f>IF(AND('Job Openings'!E26&gt;=$O$4,'Job Openings'!E26&lt;=$O$5),TRUE,FALSE)</f>
        <v>0</v>
      </c>
      <c r="G24" s="188" t="b">
        <f>IF(Dashboard!$M$6="",IF('Job Openings'!B26&lt;&gt;"",TRUE,FALSE),IF(Dashboard!$M$6='Job Openings'!B26,TRUE,FALSE))</f>
        <v>0</v>
      </c>
      <c r="H24" s="188" t="b">
        <f>IF(Dashboard!$H$7="",IF('Job Openings'!B26&lt;&gt;"",TRUE,FALSE),IF(Dashboard!$H$7='Job Openings'!C26,TRUE,FALSE))</f>
        <v>0</v>
      </c>
      <c r="I24" s="188" t="b">
        <f>IF(Dashboard!$H$6="",IF('Job Openings'!B26&lt;&gt;"",TRUE,FALSE),IF(Dashboard!$H$6='Job Openings'!F26,TRUE,FALSE))</f>
        <v>0</v>
      </c>
      <c r="J24" s="198">
        <f t="shared" si="0"/>
        <v>0</v>
      </c>
      <c r="K24" s="63"/>
      <c r="L24" s="63"/>
      <c r="M24" s="63"/>
      <c r="N24" s="63"/>
      <c r="O24" s="63"/>
      <c r="P24" s="63"/>
      <c r="R24" s="193" t="str">
        <f>IF(Candidates!H26="","",MONTH(Candidates!H26))</f>
        <v/>
      </c>
      <c r="S24" s="187" t="b">
        <f>IF(AND(YEAR(Candidates!H26)&gt;=applicationYear,YEAR(Candidates!H26)&lt;=applicationYear),TRUE,IF(applicationYear="",TRUE,FALSE))</f>
        <v>0</v>
      </c>
      <c r="T24" s="187" t="b">
        <f>IF(AND(Candidates!H26&gt;=$AJ$4,Candidates!H26&lt;=$AJ$5),TRUE,FALSE)</f>
        <v>0</v>
      </c>
      <c r="U24" s="187" t="b">
        <f>IF(Dashboard!$M$6="",IF(Candidates!B26&lt;&gt;"",TRUE,FALSE),IF(Dashboard!$M$6=Candidates!B26,TRUE,FALSE))</f>
        <v>0</v>
      </c>
      <c r="V24" s="187" t="b">
        <f>IF(Dashboard!$H$7="",IF(Candidates!B26&lt;&gt;"",TRUE,FALSE),IF(Dashboard!$H$7=Candidates!C26,TRUE,FALSE))</f>
        <v>0</v>
      </c>
      <c r="W24" s="217" t="b">
        <f>IF(Dashboard!$H$6="",IF(Candidates!B26&lt;&gt;"",TRUE,FALSE),IF(Dashboard!$H$6=Candidates!E26,TRUE,FALSE))</f>
        <v>0</v>
      </c>
      <c r="X24" s="187">
        <f t="shared" si="1"/>
        <v>0</v>
      </c>
      <c r="Y24" s="198">
        <f t="shared" si="2"/>
        <v>0</v>
      </c>
      <c r="AA24" s="222" t="str">
        <f>IF(Preferences!G14="","nul",Preferences!G14)</f>
        <v>nul</v>
      </c>
      <c r="AB24" s="223" t="str">
        <f t="array" ref="AB24">IF(AA24="nul","nul",IF(AA24="","",SUM(IF(Candidates!$G$6:$G$3005=Calc!$AA24,$X$4:$X$3003,0))))</f>
        <v>nul</v>
      </c>
      <c r="AC24" s="224" t="str">
        <f t="shared" si="7"/>
        <v>nul</v>
      </c>
      <c r="AG24" s="63"/>
      <c r="AH24" s="63"/>
      <c r="AI24" s="187">
        <f t="shared" si="6"/>
        <v>1916</v>
      </c>
    </row>
    <row r="25" spans="2:35" x14ac:dyDescent="0.2">
      <c r="B25" s="194">
        <f>COUNTIFS(Candidates!$B$6:$B$3005,'Job Openings'!B27,Candidates!$J$6:$J$3005,Preferences!$I$21)</f>
        <v>0</v>
      </c>
      <c r="C25" s="63"/>
      <c r="D25" s="194" t="str">
        <f>IF(AND(B25=1,J25=1),IF('Job Openings'!H27-'Job Openings'!E27&lt;0,"",'Job Openings'!H27-'Job Openings'!E27),"")</f>
        <v/>
      </c>
      <c r="E25" s="185"/>
      <c r="F25" s="197" t="b">
        <f>IF(AND('Job Openings'!E27&gt;=$O$4,'Job Openings'!E27&lt;=$O$5),TRUE,FALSE)</f>
        <v>0</v>
      </c>
      <c r="G25" s="188" t="b">
        <f>IF(Dashboard!$M$6="",IF('Job Openings'!B27&lt;&gt;"",TRUE,FALSE),IF(Dashboard!$M$6='Job Openings'!B27,TRUE,FALSE))</f>
        <v>0</v>
      </c>
      <c r="H25" s="188" t="b">
        <f>IF(Dashboard!$H$7="",IF('Job Openings'!B27&lt;&gt;"",TRUE,FALSE),IF(Dashboard!$H$7='Job Openings'!C27,TRUE,FALSE))</f>
        <v>0</v>
      </c>
      <c r="I25" s="188" t="b">
        <f>IF(Dashboard!$H$6="",IF('Job Openings'!B27&lt;&gt;"",TRUE,FALSE),IF(Dashboard!$H$6='Job Openings'!F27,TRUE,FALSE))</f>
        <v>0</v>
      </c>
      <c r="J25" s="198">
        <f t="shared" si="0"/>
        <v>0</v>
      </c>
      <c r="K25" s="63"/>
      <c r="L25" s="63"/>
      <c r="M25" s="63"/>
      <c r="N25" s="63"/>
      <c r="O25" s="63"/>
      <c r="P25" s="63"/>
      <c r="R25" s="193" t="str">
        <f>IF(Candidates!H27="","",MONTH(Candidates!H27))</f>
        <v/>
      </c>
      <c r="S25" s="187" t="b">
        <f>IF(AND(YEAR(Candidates!H27)&gt;=applicationYear,YEAR(Candidates!H27)&lt;=applicationYear),TRUE,IF(applicationYear="",TRUE,FALSE))</f>
        <v>0</v>
      </c>
      <c r="T25" s="187" t="b">
        <f>IF(AND(Candidates!H27&gt;=$AJ$4,Candidates!H27&lt;=$AJ$5),TRUE,FALSE)</f>
        <v>0</v>
      </c>
      <c r="U25" s="187" t="b">
        <f>IF(Dashboard!$M$6="",IF(Candidates!B27&lt;&gt;"",TRUE,FALSE),IF(Dashboard!$M$6=Candidates!B27,TRUE,FALSE))</f>
        <v>0</v>
      </c>
      <c r="V25" s="187" t="b">
        <f>IF(Dashboard!$H$7="",IF(Candidates!B27&lt;&gt;"",TRUE,FALSE),IF(Dashboard!$H$7=Candidates!C27,TRUE,FALSE))</f>
        <v>0</v>
      </c>
      <c r="W25" s="217" t="b">
        <f>IF(Dashboard!$H$6="",IF(Candidates!B27&lt;&gt;"",TRUE,FALSE),IF(Dashboard!$H$6=Candidates!E27,TRUE,FALSE))</f>
        <v>0</v>
      </c>
      <c r="X25" s="187">
        <f t="shared" si="1"/>
        <v>0</v>
      </c>
      <c r="Y25" s="198">
        <f t="shared" si="2"/>
        <v>0</v>
      </c>
      <c r="AA25" s="222" t="str">
        <f>IF(Preferences!G15="","nul",Preferences!G15)</f>
        <v>nul</v>
      </c>
      <c r="AB25" s="223" t="str">
        <f t="array" ref="AB25">IF(AA25="nul","nul",IF(AA25="","",SUM(IF(Candidates!$G$6:$G$3005=Calc!$AA25,$X$4:$X$3003,0))))</f>
        <v>nul</v>
      </c>
      <c r="AC25" s="224" t="str">
        <f t="shared" si="7"/>
        <v>nul</v>
      </c>
      <c r="AG25" s="63"/>
      <c r="AH25" s="63"/>
      <c r="AI25" s="187">
        <f t="shared" si="6"/>
        <v>1917</v>
      </c>
    </row>
    <row r="26" spans="2:35" x14ac:dyDescent="0.2">
      <c r="B26" s="194">
        <f>COUNTIFS(Candidates!$B$6:$B$3005,'Job Openings'!B28,Candidates!$J$6:$J$3005,Preferences!$I$21)</f>
        <v>0</v>
      </c>
      <c r="C26" s="63"/>
      <c r="D26" s="194" t="str">
        <f>IF(AND(B26=1,J26=1),IF('Job Openings'!H28-'Job Openings'!E28&lt;0,"",'Job Openings'!H28-'Job Openings'!E28),"")</f>
        <v/>
      </c>
      <c r="E26" s="185"/>
      <c r="F26" s="197" t="b">
        <f>IF(AND('Job Openings'!E28&gt;=$O$4,'Job Openings'!E28&lt;=$O$5),TRUE,FALSE)</f>
        <v>0</v>
      </c>
      <c r="G26" s="188" t="b">
        <f>IF(Dashboard!$M$6="",IF('Job Openings'!B28&lt;&gt;"",TRUE,FALSE),IF(Dashboard!$M$6='Job Openings'!B28,TRUE,FALSE))</f>
        <v>0</v>
      </c>
      <c r="H26" s="188" t="b">
        <f>IF(Dashboard!$H$7="",IF('Job Openings'!B28&lt;&gt;"",TRUE,FALSE),IF(Dashboard!$H$7='Job Openings'!C28,TRUE,FALSE))</f>
        <v>0</v>
      </c>
      <c r="I26" s="188" t="b">
        <f>IF(Dashboard!$H$6="",IF('Job Openings'!B28&lt;&gt;"",TRUE,FALSE),IF(Dashboard!$H$6='Job Openings'!F28,TRUE,FALSE))</f>
        <v>0</v>
      </c>
      <c r="J26" s="198">
        <f t="shared" si="0"/>
        <v>0</v>
      </c>
      <c r="K26" s="63"/>
      <c r="L26" s="63"/>
      <c r="M26" s="63"/>
      <c r="N26" s="63"/>
      <c r="O26" s="63"/>
      <c r="P26" s="63"/>
      <c r="R26" s="193" t="str">
        <f>IF(Candidates!H28="","",MONTH(Candidates!H28))</f>
        <v/>
      </c>
      <c r="S26" s="187" t="b">
        <f>IF(AND(YEAR(Candidates!H28)&gt;=applicationYear,YEAR(Candidates!H28)&lt;=applicationYear),TRUE,IF(applicationYear="",TRUE,FALSE))</f>
        <v>0</v>
      </c>
      <c r="T26" s="187" t="b">
        <f>IF(AND(Candidates!H28&gt;=$AJ$4,Candidates!H28&lt;=$AJ$5),TRUE,FALSE)</f>
        <v>0</v>
      </c>
      <c r="U26" s="187" t="b">
        <f>IF(Dashboard!$M$6="",IF(Candidates!B28&lt;&gt;"",TRUE,FALSE),IF(Dashboard!$M$6=Candidates!B28,TRUE,FALSE))</f>
        <v>0</v>
      </c>
      <c r="V26" s="187" t="b">
        <f>IF(Dashboard!$H$7="",IF(Candidates!B28&lt;&gt;"",TRUE,FALSE),IF(Dashboard!$H$7=Candidates!C28,TRUE,FALSE))</f>
        <v>0</v>
      </c>
      <c r="W26" s="217" t="b">
        <f>IF(Dashboard!$H$6="",IF(Candidates!B28&lt;&gt;"",TRUE,FALSE),IF(Dashboard!$H$6=Candidates!E28,TRUE,FALSE))</f>
        <v>0</v>
      </c>
      <c r="X26" s="187">
        <f t="shared" si="1"/>
        <v>0</v>
      </c>
      <c r="Y26" s="198">
        <f t="shared" si="2"/>
        <v>0</v>
      </c>
      <c r="AA26" s="222" t="str">
        <f>IF(Preferences!G16="","nul",Preferences!G16)</f>
        <v>nul</v>
      </c>
      <c r="AB26" s="223" t="str">
        <f t="array" ref="AB26">IF(AA26="nul","nul",IF(AA26="","",SUM(IF(Candidates!$G$6:$G$3005=Calc!$AA26,$X$4:$X$3003,0))))</f>
        <v>nul</v>
      </c>
      <c r="AC26" s="224" t="str">
        <f t="shared" si="7"/>
        <v>nul</v>
      </c>
      <c r="AG26" s="63"/>
      <c r="AH26" s="63"/>
      <c r="AI26" s="187">
        <f t="shared" si="6"/>
        <v>1918</v>
      </c>
    </row>
    <row r="27" spans="2:35" x14ac:dyDescent="0.2">
      <c r="B27" s="194">
        <f>COUNTIFS(Candidates!$B$6:$B$3005,'Job Openings'!B29,Candidates!$J$6:$J$3005,Preferences!$I$21)</f>
        <v>0</v>
      </c>
      <c r="C27" s="63"/>
      <c r="D27" s="194" t="str">
        <f>IF(AND(B27=1,J27=1),IF('Job Openings'!H29-'Job Openings'!E29&lt;0,"",'Job Openings'!H29-'Job Openings'!E29),"")</f>
        <v/>
      </c>
      <c r="E27" s="185"/>
      <c r="F27" s="197" t="b">
        <f>IF(AND('Job Openings'!E29&gt;=$O$4,'Job Openings'!E29&lt;=$O$5),TRUE,FALSE)</f>
        <v>0</v>
      </c>
      <c r="G27" s="188" t="b">
        <f>IF(Dashboard!$M$6="",IF('Job Openings'!B29&lt;&gt;"",TRUE,FALSE),IF(Dashboard!$M$6='Job Openings'!B29,TRUE,FALSE))</f>
        <v>0</v>
      </c>
      <c r="H27" s="188" t="b">
        <f>IF(Dashboard!$H$7="",IF('Job Openings'!B29&lt;&gt;"",TRUE,FALSE),IF(Dashboard!$H$7='Job Openings'!C29,TRUE,FALSE))</f>
        <v>0</v>
      </c>
      <c r="I27" s="188" t="b">
        <f>IF(Dashboard!$H$6="",IF('Job Openings'!B29&lt;&gt;"",TRUE,FALSE),IF(Dashboard!$H$6='Job Openings'!F29,TRUE,FALSE))</f>
        <v>0</v>
      </c>
      <c r="J27" s="198">
        <f t="shared" si="0"/>
        <v>0</v>
      </c>
      <c r="K27" s="63"/>
      <c r="L27" s="63"/>
      <c r="M27" s="63"/>
      <c r="N27" s="63"/>
      <c r="O27" s="63"/>
      <c r="P27" s="63"/>
      <c r="R27" s="193" t="str">
        <f>IF(Candidates!H29="","",MONTH(Candidates!H29))</f>
        <v/>
      </c>
      <c r="S27" s="187" t="b">
        <f>IF(AND(YEAR(Candidates!H29)&gt;=applicationYear,YEAR(Candidates!H29)&lt;=applicationYear),TRUE,IF(applicationYear="",TRUE,FALSE))</f>
        <v>0</v>
      </c>
      <c r="T27" s="187" t="b">
        <f>IF(AND(Candidates!H29&gt;=$AJ$4,Candidates!H29&lt;=$AJ$5),TRUE,FALSE)</f>
        <v>0</v>
      </c>
      <c r="U27" s="187" t="b">
        <f>IF(Dashboard!$M$6="",IF(Candidates!B29&lt;&gt;"",TRUE,FALSE),IF(Dashboard!$M$6=Candidates!B29,TRUE,FALSE))</f>
        <v>0</v>
      </c>
      <c r="V27" s="187" t="b">
        <f>IF(Dashboard!$H$7="",IF(Candidates!B29&lt;&gt;"",TRUE,FALSE),IF(Dashboard!$H$7=Candidates!C29,TRUE,FALSE))</f>
        <v>0</v>
      </c>
      <c r="W27" s="217" t="b">
        <f>IF(Dashboard!$H$6="",IF(Candidates!B29&lt;&gt;"",TRUE,FALSE),IF(Dashboard!$H$6=Candidates!E29,TRUE,FALSE))</f>
        <v>0</v>
      </c>
      <c r="X27" s="187">
        <f t="shared" si="1"/>
        <v>0</v>
      </c>
      <c r="Y27" s="198">
        <f t="shared" si="2"/>
        <v>0</v>
      </c>
      <c r="AA27" s="222" t="str">
        <f>IF(Preferences!G17="","nul",Preferences!G17)</f>
        <v>nul</v>
      </c>
      <c r="AB27" s="223" t="str">
        <f t="array" ref="AB27">IF(AA27="nul","nul",IF(AA27="","",SUM(IF(Candidates!$G$6:$G$3005=Calc!$AA27,$X$4:$X$3003,0))))</f>
        <v>nul</v>
      </c>
      <c r="AC27" s="224" t="str">
        <f t="shared" si="7"/>
        <v>nul</v>
      </c>
      <c r="AG27" s="63"/>
      <c r="AH27" s="63"/>
      <c r="AI27" s="187">
        <f t="shared" si="6"/>
        <v>1919</v>
      </c>
    </row>
    <row r="28" spans="2:35" x14ac:dyDescent="0.2">
      <c r="B28" s="194">
        <f>COUNTIFS(Candidates!$B$6:$B$3005,'Job Openings'!B30,Candidates!$J$6:$J$3005,Preferences!$I$21)</f>
        <v>0</v>
      </c>
      <c r="C28" s="63"/>
      <c r="D28" s="194" t="str">
        <f>IF(AND(B28=1,J28=1),IF('Job Openings'!H30-'Job Openings'!E30&lt;0,"",'Job Openings'!H30-'Job Openings'!E30),"")</f>
        <v/>
      </c>
      <c r="E28" s="185"/>
      <c r="F28" s="197" t="b">
        <f>IF(AND('Job Openings'!E30&gt;=$O$4,'Job Openings'!E30&lt;=$O$5),TRUE,FALSE)</f>
        <v>0</v>
      </c>
      <c r="G28" s="188" t="b">
        <f>IF(Dashboard!$M$6="",IF('Job Openings'!B30&lt;&gt;"",TRUE,FALSE),IF(Dashboard!$M$6='Job Openings'!B30,TRUE,FALSE))</f>
        <v>0</v>
      </c>
      <c r="H28" s="188" t="b">
        <f>IF(Dashboard!$H$7="",IF('Job Openings'!B30&lt;&gt;"",TRUE,FALSE),IF(Dashboard!$H$7='Job Openings'!C30,TRUE,FALSE))</f>
        <v>0</v>
      </c>
      <c r="I28" s="188" t="b">
        <f>IF(Dashboard!$H$6="",IF('Job Openings'!B30&lt;&gt;"",TRUE,FALSE),IF(Dashboard!$H$6='Job Openings'!F30,TRUE,FALSE))</f>
        <v>0</v>
      </c>
      <c r="J28" s="198">
        <f t="shared" si="0"/>
        <v>0</v>
      </c>
      <c r="K28" s="63"/>
      <c r="L28" s="63"/>
      <c r="M28" s="63"/>
      <c r="N28" s="63"/>
      <c r="O28" s="63"/>
      <c r="P28" s="63"/>
      <c r="R28" s="193" t="str">
        <f>IF(Candidates!H30="","",MONTH(Candidates!H30))</f>
        <v/>
      </c>
      <c r="S28" s="187" t="b">
        <f>IF(AND(YEAR(Candidates!H30)&gt;=applicationYear,YEAR(Candidates!H30)&lt;=applicationYear),TRUE,IF(applicationYear="",TRUE,FALSE))</f>
        <v>0</v>
      </c>
      <c r="T28" s="187" t="b">
        <f>IF(AND(Candidates!H30&gt;=$AJ$4,Candidates!H30&lt;=$AJ$5),TRUE,FALSE)</f>
        <v>0</v>
      </c>
      <c r="U28" s="187" t="b">
        <f>IF(Dashboard!$M$6="",IF(Candidates!B30&lt;&gt;"",TRUE,FALSE),IF(Dashboard!$M$6=Candidates!B30,TRUE,FALSE))</f>
        <v>0</v>
      </c>
      <c r="V28" s="187" t="b">
        <f>IF(Dashboard!$H$7="",IF(Candidates!B30&lt;&gt;"",TRUE,FALSE),IF(Dashboard!$H$7=Candidates!C30,TRUE,FALSE))</f>
        <v>0</v>
      </c>
      <c r="W28" s="217" t="b">
        <f>IF(Dashboard!$H$6="",IF(Candidates!B30&lt;&gt;"",TRUE,FALSE),IF(Dashboard!$H$6=Candidates!E30,TRUE,FALSE))</f>
        <v>0</v>
      </c>
      <c r="X28" s="187">
        <f t="shared" si="1"/>
        <v>0</v>
      </c>
      <c r="Y28" s="198">
        <f t="shared" si="2"/>
        <v>0</v>
      </c>
      <c r="AA28" s="222" t="str">
        <f>IF(Preferences!G18="","nul",Preferences!G18)</f>
        <v>nul</v>
      </c>
      <c r="AB28" s="223" t="str">
        <f t="array" ref="AB28">IF(AA28="nul","nul",IF(AA28="","",SUM(IF(Candidates!$G$6:$G$3005=Calc!$AA28,$X$4:$X$3003,0))))</f>
        <v>nul</v>
      </c>
      <c r="AC28" s="224" t="str">
        <f t="shared" si="7"/>
        <v>nul</v>
      </c>
      <c r="AG28" s="63"/>
      <c r="AH28" s="63"/>
      <c r="AI28" s="187">
        <f t="shared" si="6"/>
        <v>1920</v>
      </c>
    </row>
    <row r="29" spans="2:35" x14ac:dyDescent="0.2">
      <c r="B29" s="194">
        <f>COUNTIFS(Candidates!$B$6:$B$3005,'Job Openings'!B31,Candidates!$J$6:$J$3005,Preferences!$I$21)</f>
        <v>0</v>
      </c>
      <c r="C29" s="63"/>
      <c r="D29" s="194" t="str">
        <f>IF(AND(B29=1,J29=1),IF('Job Openings'!H31-'Job Openings'!E31&lt;0,"",'Job Openings'!H31-'Job Openings'!E31),"")</f>
        <v/>
      </c>
      <c r="E29" s="185"/>
      <c r="F29" s="197" t="b">
        <f>IF(AND('Job Openings'!E31&gt;=$O$4,'Job Openings'!E31&lt;=$O$5),TRUE,FALSE)</f>
        <v>0</v>
      </c>
      <c r="G29" s="188" t="b">
        <f>IF(Dashboard!$M$6="",IF('Job Openings'!B31&lt;&gt;"",TRUE,FALSE),IF(Dashboard!$M$6='Job Openings'!B31,TRUE,FALSE))</f>
        <v>0</v>
      </c>
      <c r="H29" s="188" t="b">
        <f>IF(Dashboard!$H$7="",IF('Job Openings'!B31&lt;&gt;"",TRUE,FALSE),IF(Dashboard!$H$7='Job Openings'!C31,TRUE,FALSE))</f>
        <v>0</v>
      </c>
      <c r="I29" s="188" t="b">
        <f>IF(Dashboard!$H$6="",IF('Job Openings'!B31&lt;&gt;"",TRUE,FALSE),IF(Dashboard!$H$6='Job Openings'!F31,TRUE,FALSE))</f>
        <v>0</v>
      </c>
      <c r="J29" s="198">
        <f t="shared" si="0"/>
        <v>0</v>
      </c>
      <c r="K29" s="63"/>
      <c r="L29" s="63"/>
      <c r="M29" s="63"/>
      <c r="N29" s="63"/>
      <c r="O29" s="63"/>
      <c r="P29" s="63"/>
      <c r="R29" s="193" t="str">
        <f>IF(Candidates!H31="","",MONTH(Candidates!H31))</f>
        <v/>
      </c>
      <c r="S29" s="187" t="b">
        <f>IF(AND(YEAR(Candidates!H31)&gt;=applicationYear,YEAR(Candidates!H31)&lt;=applicationYear),TRUE,IF(applicationYear="",TRUE,FALSE))</f>
        <v>0</v>
      </c>
      <c r="T29" s="187" t="b">
        <f>IF(AND(Candidates!H31&gt;=$AJ$4,Candidates!H31&lt;=$AJ$5),TRUE,FALSE)</f>
        <v>0</v>
      </c>
      <c r="U29" s="187" t="b">
        <f>IF(Dashboard!$M$6="",IF(Candidates!B31&lt;&gt;"",TRUE,FALSE),IF(Dashboard!$M$6=Candidates!B31,TRUE,FALSE))</f>
        <v>0</v>
      </c>
      <c r="V29" s="187" t="b">
        <f>IF(Dashboard!$H$7="",IF(Candidates!B31&lt;&gt;"",TRUE,FALSE),IF(Dashboard!$H$7=Candidates!C31,TRUE,FALSE))</f>
        <v>0</v>
      </c>
      <c r="W29" s="217" t="b">
        <f>IF(Dashboard!$H$6="",IF(Candidates!B31&lt;&gt;"",TRUE,FALSE),IF(Dashboard!$H$6=Candidates!E31,TRUE,FALSE))</f>
        <v>0</v>
      </c>
      <c r="X29" s="187">
        <f t="shared" si="1"/>
        <v>0</v>
      </c>
      <c r="Y29" s="198">
        <f t="shared" si="2"/>
        <v>0</v>
      </c>
      <c r="AA29" s="222" t="str">
        <f>IF(Preferences!G19="","nul",Preferences!G19)</f>
        <v>nul</v>
      </c>
      <c r="AB29" s="223" t="str">
        <f t="array" ref="AB29">IF(AA29="nul","nul",IF(AA29="","",SUM(IF(Candidates!$G$6:$G$3005=Calc!$AA29,$X$4:$X$3003,0))))</f>
        <v>nul</v>
      </c>
      <c r="AC29" s="224" t="str">
        <f t="shared" si="7"/>
        <v>nul</v>
      </c>
      <c r="AG29" s="63"/>
      <c r="AH29" s="63"/>
      <c r="AI29" s="187">
        <f t="shared" si="6"/>
        <v>1921</v>
      </c>
    </row>
    <row r="30" spans="2:35" x14ac:dyDescent="0.2">
      <c r="B30" s="194">
        <f>COUNTIFS(Candidates!$B$6:$B$3005,'Job Openings'!B32,Candidates!$J$6:$J$3005,Preferences!$I$21)</f>
        <v>0</v>
      </c>
      <c r="C30" s="63"/>
      <c r="D30" s="194" t="str">
        <f>IF(AND(B30=1,J30=1),IF('Job Openings'!H32-'Job Openings'!E32&lt;0,"",'Job Openings'!H32-'Job Openings'!E32),"")</f>
        <v/>
      </c>
      <c r="E30" s="185"/>
      <c r="F30" s="197" t="b">
        <f>IF(AND('Job Openings'!E32&gt;=$O$4,'Job Openings'!E32&lt;=$O$5),TRUE,FALSE)</f>
        <v>0</v>
      </c>
      <c r="G30" s="188" t="b">
        <f>IF(Dashboard!$M$6="",IF('Job Openings'!B32&lt;&gt;"",TRUE,FALSE),IF(Dashboard!$M$6='Job Openings'!B32,TRUE,FALSE))</f>
        <v>0</v>
      </c>
      <c r="H30" s="188" t="b">
        <f>IF(Dashboard!$H$7="",IF('Job Openings'!B32&lt;&gt;"",TRUE,FALSE),IF(Dashboard!$H$7='Job Openings'!C32,TRUE,FALSE))</f>
        <v>0</v>
      </c>
      <c r="I30" s="188" t="b">
        <f>IF(Dashboard!$H$6="",IF('Job Openings'!B32&lt;&gt;"",TRUE,FALSE),IF(Dashboard!$H$6='Job Openings'!F32,TRUE,FALSE))</f>
        <v>0</v>
      </c>
      <c r="J30" s="198">
        <f t="shared" si="0"/>
        <v>0</v>
      </c>
      <c r="K30" s="63"/>
      <c r="L30" s="63"/>
      <c r="M30" s="63"/>
      <c r="N30" s="63"/>
      <c r="O30" s="63"/>
      <c r="P30" s="63"/>
      <c r="R30" s="193" t="str">
        <f>IF(Candidates!H32="","",MONTH(Candidates!H32))</f>
        <v/>
      </c>
      <c r="S30" s="187" t="b">
        <f>IF(AND(YEAR(Candidates!H32)&gt;=applicationYear,YEAR(Candidates!H32)&lt;=applicationYear),TRUE,IF(applicationYear="",TRUE,FALSE))</f>
        <v>0</v>
      </c>
      <c r="T30" s="187" t="b">
        <f>IF(AND(Candidates!H32&gt;=$AJ$4,Candidates!H32&lt;=$AJ$5),TRUE,FALSE)</f>
        <v>0</v>
      </c>
      <c r="U30" s="187" t="b">
        <f>IF(Dashboard!$M$6="",IF(Candidates!B32&lt;&gt;"",TRUE,FALSE),IF(Dashboard!$M$6=Candidates!B32,TRUE,FALSE))</f>
        <v>0</v>
      </c>
      <c r="V30" s="187" t="b">
        <f>IF(Dashboard!$H$7="",IF(Candidates!B32&lt;&gt;"",TRUE,FALSE),IF(Dashboard!$H$7=Candidates!C32,TRUE,FALSE))</f>
        <v>0</v>
      </c>
      <c r="W30" s="217" t="b">
        <f>IF(Dashboard!$H$6="",IF(Candidates!B32&lt;&gt;"",TRUE,FALSE),IF(Dashboard!$H$6=Candidates!E32,TRUE,FALSE))</f>
        <v>0</v>
      </c>
      <c r="X30" s="187">
        <f t="shared" si="1"/>
        <v>0</v>
      </c>
      <c r="Y30" s="198">
        <f t="shared" si="2"/>
        <v>0</v>
      </c>
      <c r="AA30" s="222" t="str">
        <f>IF(Preferences!G20="","nul",Preferences!G20)</f>
        <v>nul</v>
      </c>
      <c r="AB30" s="223" t="str">
        <f t="array" ref="AB30">IF(AA30="nul","nul",IF(AA30="","",SUM(IF(Candidates!$G$6:$G$3005=Calc!$AA30,$X$4:$X$3003,0))))</f>
        <v>nul</v>
      </c>
      <c r="AC30" s="224" t="str">
        <f t="shared" si="7"/>
        <v>nul</v>
      </c>
      <c r="AG30" s="63"/>
      <c r="AH30" s="63"/>
      <c r="AI30" s="187">
        <f t="shared" si="6"/>
        <v>1922</v>
      </c>
    </row>
    <row r="31" spans="2:35" x14ac:dyDescent="0.2">
      <c r="B31" s="194">
        <f>COUNTIFS(Candidates!$B$6:$B$3005,'Job Openings'!B33,Candidates!$J$6:$J$3005,Preferences!$I$21)</f>
        <v>0</v>
      </c>
      <c r="C31" s="63"/>
      <c r="D31" s="194" t="str">
        <f>IF(AND(B31=1,J31=1),IF('Job Openings'!H33-'Job Openings'!E33&lt;0,"",'Job Openings'!H33-'Job Openings'!E33),"")</f>
        <v/>
      </c>
      <c r="E31" s="185"/>
      <c r="F31" s="197" t="b">
        <f>IF(AND('Job Openings'!E33&gt;=$O$4,'Job Openings'!E33&lt;=$O$5),TRUE,FALSE)</f>
        <v>0</v>
      </c>
      <c r="G31" s="188" t="b">
        <f>IF(Dashboard!$M$6="",IF('Job Openings'!B33&lt;&gt;"",TRUE,FALSE),IF(Dashboard!$M$6='Job Openings'!B33,TRUE,FALSE))</f>
        <v>0</v>
      </c>
      <c r="H31" s="188" t="b">
        <f>IF(Dashboard!$H$7="",IF('Job Openings'!B33&lt;&gt;"",TRUE,FALSE),IF(Dashboard!$H$7='Job Openings'!C33,TRUE,FALSE))</f>
        <v>0</v>
      </c>
      <c r="I31" s="188" t="b">
        <f>IF(Dashboard!$H$6="",IF('Job Openings'!B33&lt;&gt;"",TRUE,FALSE),IF(Dashboard!$H$6='Job Openings'!F33,TRUE,FALSE))</f>
        <v>0</v>
      </c>
      <c r="J31" s="198">
        <f t="shared" si="0"/>
        <v>0</v>
      </c>
      <c r="K31" s="63"/>
      <c r="L31" s="63"/>
      <c r="M31" s="63"/>
      <c r="N31" s="63"/>
      <c r="O31" s="63"/>
      <c r="P31" s="63"/>
      <c r="R31" s="193" t="str">
        <f>IF(Candidates!H33="","",MONTH(Candidates!H33))</f>
        <v/>
      </c>
      <c r="S31" s="187" t="b">
        <f>IF(AND(YEAR(Candidates!H33)&gt;=applicationYear,YEAR(Candidates!H33)&lt;=applicationYear),TRUE,IF(applicationYear="",TRUE,FALSE))</f>
        <v>0</v>
      </c>
      <c r="T31" s="187" t="b">
        <f>IF(AND(Candidates!H33&gt;=$AJ$4,Candidates!H33&lt;=$AJ$5),TRUE,FALSE)</f>
        <v>0</v>
      </c>
      <c r="U31" s="187" t="b">
        <f>IF(Dashboard!$M$6="",IF(Candidates!B33&lt;&gt;"",TRUE,FALSE),IF(Dashboard!$M$6=Candidates!B33,TRUE,FALSE))</f>
        <v>0</v>
      </c>
      <c r="V31" s="187" t="b">
        <f>IF(Dashboard!$H$7="",IF(Candidates!B33&lt;&gt;"",TRUE,FALSE),IF(Dashboard!$H$7=Candidates!C33,TRUE,FALSE))</f>
        <v>0</v>
      </c>
      <c r="W31" s="217" t="b">
        <f>IF(Dashboard!$H$6="",IF(Candidates!B33&lt;&gt;"",TRUE,FALSE),IF(Dashboard!$H$6=Candidates!E33,TRUE,FALSE))</f>
        <v>0</v>
      </c>
      <c r="X31" s="187">
        <f t="shared" si="1"/>
        <v>0</v>
      </c>
      <c r="Y31" s="198">
        <f t="shared" si="2"/>
        <v>0</v>
      </c>
      <c r="AA31" s="222" t="str">
        <f>IF(Preferences!G21="","nul",Preferences!G21)</f>
        <v>nul</v>
      </c>
      <c r="AB31" s="223" t="str">
        <f t="array" ref="AB31">IF(AA31="nul","nul",IF(AA31="","",SUM(IF(Candidates!$G$6:$G$3005=Calc!$AA31,$X$4:$X$3003,0))))</f>
        <v>nul</v>
      </c>
      <c r="AC31" s="224" t="str">
        <f t="shared" si="7"/>
        <v>nul</v>
      </c>
      <c r="AG31" s="63"/>
      <c r="AH31" s="63"/>
      <c r="AI31" s="187">
        <f t="shared" si="6"/>
        <v>1923</v>
      </c>
    </row>
    <row r="32" spans="2:35" x14ac:dyDescent="0.2">
      <c r="B32" s="194">
        <f>COUNTIFS(Candidates!$B$6:$B$3005,'Job Openings'!B34,Candidates!$J$6:$J$3005,Preferences!$I$21)</f>
        <v>0</v>
      </c>
      <c r="C32" s="63"/>
      <c r="D32" s="194" t="str">
        <f>IF(AND(B32=1,J32=1),IF('Job Openings'!H34-'Job Openings'!E34&lt;0,"",'Job Openings'!H34-'Job Openings'!E34),"")</f>
        <v/>
      </c>
      <c r="E32" s="185"/>
      <c r="F32" s="197" t="b">
        <f>IF(AND('Job Openings'!E34&gt;=$O$4,'Job Openings'!E34&lt;=$O$5),TRUE,FALSE)</f>
        <v>0</v>
      </c>
      <c r="G32" s="188" t="b">
        <f>IF(Dashboard!$M$6="",IF('Job Openings'!B34&lt;&gt;"",TRUE,FALSE),IF(Dashboard!$M$6='Job Openings'!B34,TRUE,FALSE))</f>
        <v>0</v>
      </c>
      <c r="H32" s="188" t="b">
        <f>IF(Dashboard!$H$7="",IF('Job Openings'!B34&lt;&gt;"",TRUE,FALSE),IF(Dashboard!$H$7='Job Openings'!C34,TRUE,FALSE))</f>
        <v>0</v>
      </c>
      <c r="I32" s="188" t="b">
        <f>IF(Dashboard!$H$6="",IF('Job Openings'!B34&lt;&gt;"",TRUE,FALSE),IF(Dashboard!$H$6='Job Openings'!F34,TRUE,FALSE))</f>
        <v>0</v>
      </c>
      <c r="J32" s="198">
        <f t="shared" si="0"/>
        <v>0</v>
      </c>
      <c r="K32" s="63"/>
      <c r="L32" s="63"/>
      <c r="M32" s="63"/>
      <c r="N32" s="63"/>
      <c r="O32" s="63"/>
      <c r="P32" s="63"/>
      <c r="R32" s="193" t="str">
        <f>IF(Candidates!H34="","",MONTH(Candidates!H34))</f>
        <v/>
      </c>
      <c r="S32" s="187" t="b">
        <f>IF(AND(YEAR(Candidates!H34)&gt;=applicationYear,YEAR(Candidates!H34)&lt;=applicationYear),TRUE,IF(applicationYear="",TRUE,FALSE))</f>
        <v>0</v>
      </c>
      <c r="T32" s="187" t="b">
        <f>IF(AND(Candidates!H34&gt;=$AJ$4,Candidates!H34&lt;=$AJ$5),TRUE,FALSE)</f>
        <v>0</v>
      </c>
      <c r="U32" s="187" t="b">
        <f>IF(Dashboard!$M$6="",IF(Candidates!B34&lt;&gt;"",TRUE,FALSE),IF(Dashboard!$M$6=Candidates!B34,TRUE,FALSE))</f>
        <v>0</v>
      </c>
      <c r="V32" s="187" t="b">
        <f>IF(Dashboard!$H$7="",IF(Candidates!B34&lt;&gt;"",TRUE,FALSE),IF(Dashboard!$H$7=Candidates!C34,TRUE,FALSE))</f>
        <v>0</v>
      </c>
      <c r="W32" s="217" t="b">
        <f>IF(Dashboard!$H$6="",IF(Candidates!B34&lt;&gt;"",TRUE,FALSE),IF(Dashboard!$H$6=Candidates!E34,TRUE,FALSE))</f>
        <v>0</v>
      </c>
      <c r="X32" s="187">
        <f t="shared" si="1"/>
        <v>0</v>
      </c>
      <c r="Y32" s="198">
        <f t="shared" si="2"/>
        <v>0</v>
      </c>
      <c r="AA32" s="222" t="str">
        <f>IF(Preferences!G22="","nul",Preferences!G22)</f>
        <v>nul</v>
      </c>
      <c r="AB32" s="223" t="str">
        <f t="array" ref="AB32">IF(AA32="nul","nul",IF(AA32="","",SUM(IF(Candidates!$G$6:$G$3005=Calc!$AA32,$X$4:$X$3003,0))))</f>
        <v>nul</v>
      </c>
      <c r="AC32" s="224" t="str">
        <f t="shared" si="7"/>
        <v>nul</v>
      </c>
      <c r="AG32" s="63"/>
      <c r="AH32" s="63"/>
      <c r="AI32" s="236" t="str">
        <f>IF(COUNT(AI8:AI31)=0,1,"")</f>
        <v/>
      </c>
    </row>
    <row r="33" spans="2:29" x14ac:dyDescent="0.2">
      <c r="B33" s="194">
        <f>COUNTIFS(Candidates!$B$6:$B$3005,'Job Openings'!B35,Candidates!$J$6:$J$3005,Preferences!$I$21)</f>
        <v>0</v>
      </c>
      <c r="C33" s="63"/>
      <c r="D33" s="194" t="str">
        <f>IF(AND(B33=1,J33=1),IF('Job Openings'!H35-'Job Openings'!E35&lt;0,"",'Job Openings'!H35-'Job Openings'!E35),"")</f>
        <v/>
      </c>
      <c r="E33" s="185"/>
      <c r="F33" s="197" t="b">
        <f>IF(AND('Job Openings'!E35&gt;=$O$4,'Job Openings'!E35&lt;=$O$5),TRUE,FALSE)</f>
        <v>0</v>
      </c>
      <c r="G33" s="188" t="b">
        <f>IF(Dashboard!$M$6="",IF('Job Openings'!B35&lt;&gt;"",TRUE,FALSE),IF(Dashboard!$M$6='Job Openings'!B35,TRUE,FALSE))</f>
        <v>0</v>
      </c>
      <c r="H33" s="188" t="b">
        <f>IF(Dashboard!$H$7="",IF('Job Openings'!B35&lt;&gt;"",TRUE,FALSE),IF(Dashboard!$H$7='Job Openings'!C35,TRUE,FALSE))</f>
        <v>0</v>
      </c>
      <c r="I33" s="188" t="b">
        <f>IF(Dashboard!$H$6="",IF('Job Openings'!B35&lt;&gt;"",TRUE,FALSE),IF(Dashboard!$H$6='Job Openings'!F35,TRUE,FALSE))</f>
        <v>0</v>
      </c>
      <c r="J33" s="198">
        <f t="shared" si="0"/>
        <v>0</v>
      </c>
      <c r="K33" s="63"/>
      <c r="L33" s="63"/>
      <c r="M33" s="63"/>
      <c r="N33" s="63"/>
      <c r="O33" s="63"/>
      <c r="P33" s="63"/>
      <c r="R33" s="193" t="str">
        <f>IF(Candidates!H35="","",MONTH(Candidates!H35))</f>
        <v/>
      </c>
      <c r="S33" s="187" t="b">
        <f>IF(AND(YEAR(Candidates!H35)&gt;=applicationYear,YEAR(Candidates!H35)&lt;=applicationYear),TRUE,IF(applicationYear="",TRUE,FALSE))</f>
        <v>0</v>
      </c>
      <c r="T33" s="187" t="b">
        <f>IF(AND(Candidates!H35&gt;=$AJ$4,Candidates!H35&lt;=$AJ$5),TRUE,FALSE)</f>
        <v>0</v>
      </c>
      <c r="U33" s="187" t="b">
        <f>IF(Dashboard!$M$6="",IF(Candidates!B35&lt;&gt;"",TRUE,FALSE),IF(Dashboard!$M$6=Candidates!B35,TRUE,FALSE))</f>
        <v>0</v>
      </c>
      <c r="V33" s="187" t="b">
        <f>IF(Dashboard!$H$7="",IF(Candidates!B35&lt;&gt;"",TRUE,FALSE),IF(Dashboard!$H$7=Candidates!C35,TRUE,FALSE))</f>
        <v>0</v>
      </c>
      <c r="W33" s="217" t="b">
        <f>IF(Dashboard!$H$6="",IF(Candidates!B35&lt;&gt;"",TRUE,FALSE),IF(Dashboard!$H$6=Candidates!E35,TRUE,FALSE))</f>
        <v>0</v>
      </c>
      <c r="X33" s="187">
        <f t="shared" si="1"/>
        <v>0</v>
      </c>
      <c r="Y33" s="198">
        <f t="shared" si="2"/>
        <v>0</v>
      </c>
      <c r="AA33" s="222" t="str">
        <f>IF(Preferences!G23="","nul",Preferences!G23)</f>
        <v>nul</v>
      </c>
      <c r="AB33" s="223" t="str">
        <f t="array" ref="AB33">IF(AA33="nul","nul",IF(AA33="","",SUM(IF(Candidates!$G$6:$G$3005=Calc!$AA33,$X$4:$X$3003,0))))</f>
        <v>nul</v>
      </c>
      <c r="AC33" s="224" t="str">
        <f t="shared" si="7"/>
        <v>nul</v>
      </c>
    </row>
    <row r="34" spans="2:29" x14ac:dyDescent="0.2">
      <c r="B34" s="194">
        <f>COUNTIFS(Candidates!$B$6:$B$3005,'Job Openings'!B36,Candidates!$J$6:$J$3005,Preferences!$I$21)</f>
        <v>0</v>
      </c>
      <c r="C34" s="63"/>
      <c r="D34" s="194" t="str">
        <f>IF(AND(B34=1,J34=1),IF('Job Openings'!H36-'Job Openings'!E36&lt;0,"",'Job Openings'!H36-'Job Openings'!E36),"")</f>
        <v/>
      </c>
      <c r="E34" s="185"/>
      <c r="F34" s="197" t="b">
        <f>IF(AND('Job Openings'!E36&gt;=$O$4,'Job Openings'!E36&lt;=$O$5),TRUE,FALSE)</f>
        <v>0</v>
      </c>
      <c r="G34" s="188" t="b">
        <f>IF(Dashboard!$M$6="",IF('Job Openings'!B36&lt;&gt;"",TRUE,FALSE),IF(Dashboard!$M$6='Job Openings'!B36,TRUE,FALSE))</f>
        <v>0</v>
      </c>
      <c r="H34" s="188" t="b">
        <f>IF(Dashboard!$H$7="",IF('Job Openings'!B36&lt;&gt;"",TRUE,FALSE),IF(Dashboard!$H$7='Job Openings'!C36,TRUE,FALSE))</f>
        <v>0</v>
      </c>
      <c r="I34" s="188" t="b">
        <f>IF(Dashboard!$H$6="",IF('Job Openings'!B36&lt;&gt;"",TRUE,FALSE),IF(Dashboard!$H$6='Job Openings'!F36,TRUE,FALSE))</f>
        <v>0</v>
      </c>
      <c r="J34" s="198">
        <f t="shared" si="0"/>
        <v>0</v>
      </c>
      <c r="K34" s="63"/>
      <c r="L34" s="63"/>
      <c r="M34" s="63"/>
      <c r="N34" s="63"/>
      <c r="O34" s="63"/>
      <c r="P34" s="63"/>
      <c r="R34" s="193" t="str">
        <f>IF(Candidates!H36="","",MONTH(Candidates!H36))</f>
        <v/>
      </c>
      <c r="S34" s="187" t="b">
        <f>IF(AND(YEAR(Candidates!H36)&gt;=applicationYear,YEAR(Candidates!H36)&lt;=applicationYear),TRUE,IF(applicationYear="",TRUE,FALSE))</f>
        <v>0</v>
      </c>
      <c r="T34" s="187" t="b">
        <f>IF(AND(Candidates!H36&gt;=$AJ$4,Candidates!H36&lt;=$AJ$5),TRUE,FALSE)</f>
        <v>0</v>
      </c>
      <c r="U34" s="187" t="b">
        <f>IF(Dashboard!$M$6="",IF(Candidates!B36&lt;&gt;"",TRUE,FALSE),IF(Dashboard!$M$6=Candidates!B36,TRUE,FALSE))</f>
        <v>0</v>
      </c>
      <c r="V34" s="187" t="b">
        <f>IF(Dashboard!$H$7="",IF(Candidates!B36&lt;&gt;"",TRUE,FALSE),IF(Dashboard!$H$7=Candidates!C36,TRUE,FALSE))</f>
        <v>0</v>
      </c>
      <c r="W34" s="217" t="b">
        <f>IF(Dashboard!$H$6="",IF(Candidates!B36&lt;&gt;"",TRUE,FALSE),IF(Dashboard!$H$6=Candidates!E36,TRUE,FALSE))</f>
        <v>0</v>
      </c>
      <c r="X34" s="187">
        <f t="shared" si="1"/>
        <v>0</v>
      </c>
      <c r="Y34" s="198">
        <f t="shared" si="2"/>
        <v>0</v>
      </c>
      <c r="AA34" s="222" t="str">
        <f>IF(Preferences!G24="","nul",Preferences!G24)</f>
        <v>nul</v>
      </c>
      <c r="AB34" s="223" t="str">
        <f t="array" ref="AB34">IF(AA34="nul","nul",IF(AA34="","",SUM(IF(Candidates!$G$6:$G$3005=Calc!$AA34,$X$4:$X$3003,0))))</f>
        <v>nul</v>
      </c>
      <c r="AC34" s="224" t="str">
        <f t="shared" si="7"/>
        <v>nul</v>
      </c>
    </row>
    <row r="35" spans="2:29" x14ac:dyDescent="0.2">
      <c r="B35" s="194">
        <f>COUNTIFS(Candidates!$B$6:$B$3005,'Job Openings'!B37,Candidates!$J$6:$J$3005,Preferences!$I$21)</f>
        <v>0</v>
      </c>
      <c r="C35" s="63"/>
      <c r="D35" s="194" t="str">
        <f>IF(AND(B35=1,J35=1),IF('Job Openings'!H37-'Job Openings'!E37&lt;0,"",'Job Openings'!H37-'Job Openings'!E37),"")</f>
        <v/>
      </c>
      <c r="E35" s="185"/>
      <c r="F35" s="197" t="b">
        <f>IF(AND('Job Openings'!E37&gt;=$O$4,'Job Openings'!E37&lt;=$O$5),TRUE,FALSE)</f>
        <v>0</v>
      </c>
      <c r="G35" s="188" t="b">
        <f>IF(Dashboard!$M$6="",IF('Job Openings'!B37&lt;&gt;"",TRUE,FALSE),IF(Dashboard!$M$6='Job Openings'!B37,TRUE,FALSE))</f>
        <v>0</v>
      </c>
      <c r="H35" s="188" t="b">
        <f>IF(Dashboard!$H$7="",IF('Job Openings'!B37&lt;&gt;"",TRUE,FALSE),IF(Dashboard!$H$7='Job Openings'!C37,TRUE,FALSE))</f>
        <v>0</v>
      </c>
      <c r="I35" s="188" t="b">
        <f>IF(Dashboard!$H$6="",IF('Job Openings'!B37&lt;&gt;"",TRUE,FALSE),IF(Dashboard!$H$6='Job Openings'!F37,TRUE,FALSE))</f>
        <v>0</v>
      </c>
      <c r="J35" s="198">
        <f t="shared" si="0"/>
        <v>0</v>
      </c>
      <c r="K35" s="63"/>
      <c r="L35" s="63"/>
      <c r="M35" s="63"/>
      <c r="N35" s="63"/>
      <c r="O35" s="63"/>
      <c r="P35" s="63"/>
      <c r="R35" s="193" t="str">
        <f>IF(Candidates!H37="","",MONTH(Candidates!H37))</f>
        <v/>
      </c>
      <c r="S35" s="187" t="b">
        <f>IF(AND(YEAR(Candidates!H37)&gt;=applicationYear,YEAR(Candidates!H37)&lt;=applicationYear),TRUE,IF(applicationYear="",TRUE,FALSE))</f>
        <v>0</v>
      </c>
      <c r="T35" s="187" t="b">
        <f>IF(AND(Candidates!H37&gt;=$AJ$4,Candidates!H37&lt;=$AJ$5),TRUE,FALSE)</f>
        <v>0</v>
      </c>
      <c r="U35" s="187" t="b">
        <f>IF(Dashboard!$M$6="",IF(Candidates!B37&lt;&gt;"",TRUE,FALSE),IF(Dashboard!$M$6=Candidates!B37,TRUE,FALSE))</f>
        <v>0</v>
      </c>
      <c r="V35" s="187" t="b">
        <f>IF(Dashboard!$H$7="",IF(Candidates!B37&lt;&gt;"",TRUE,FALSE),IF(Dashboard!$H$7=Candidates!C37,TRUE,FALSE))</f>
        <v>0</v>
      </c>
      <c r="W35" s="217" t="b">
        <f>IF(Dashboard!$H$6="",IF(Candidates!B37&lt;&gt;"",TRUE,FALSE),IF(Dashboard!$H$6=Candidates!E37,TRUE,FALSE))</f>
        <v>0</v>
      </c>
      <c r="X35" s="187">
        <f t="shared" si="1"/>
        <v>0</v>
      </c>
      <c r="Y35" s="198">
        <f t="shared" si="2"/>
        <v>0</v>
      </c>
      <c r="AA35" s="222" t="str">
        <f>IF(Preferences!G25="","nul",Preferences!G25)</f>
        <v>nul</v>
      </c>
      <c r="AB35" s="223" t="str">
        <f t="array" ref="AB35">IF(AA35="nul","nul",IF(AA35="","",SUM(IF(Candidates!$G$6:$G$3005=Calc!$AA35,$X$4:$X$3003,0))))</f>
        <v>nul</v>
      </c>
      <c r="AC35" s="224" t="str">
        <f t="shared" si="7"/>
        <v>nul</v>
      </c>
    </row>
    <row r="36" spans="2:29" x14ac:dyDescent="0.2">
      <c r="B36" s="194">
        <f>COUNTIFS(Candidates!$B$6:$B$3005,'Job Openings'!B38,Candidates!$J$6:$J$3005,Preferences!$I$21)</f>
        <v>0</v>
      </c>
      <c r="C36" s="63"/>
      <c r="D36" s="194" t="str">
        <f>IF(AND(B36=1,J36=1),IF('Job Openings'!H38-'Job Openings'!E38&lt;0,"",'Job Openings'!H38-'Job Openings'!E38),"")</f>
        <v/>
      </c>
      <c r="E36" s="185"/>
      <c r="F36" s="197" t="b">
        <f>IF(AND('Job Openings'!E38&gt;=$O$4,'Job Openings'!E38&lt;=$O$5),TRUE,FALSE)</f>
        <v>0</v>
      </c>
      <c r="G36" s="188" t="b">
        <f>IF(Dashboard!$M$6="",IF('Job Openings'!B38&lt;&gt;"",TRUE,FALSE),IF(Dashboard!$M$6='Job Openings'!B38,TRUE,FALSE))</f>
        <v>0</v>
      </c>
      <c r="H36" s="188" t="b">
        <f>IF(Dashboard!$H$7="",IF('Job Openings'!B38&lt;&gt;"",TRUE,FALSE),IF(Dashboard!$H$7='Job Openings'!C38,TRUE,FALSE))</f>
        <v>0</v>
      </c>
      <c r="I36" s="188" t="b">
        <f>IF(Dashboard!$H$6="",IF('Job Openings'!B38&lt;&gt;"",TRUE,FALSE),IF(Dashboard!$H$6='Job Openings'!F38,TRUE,FALSE))</f>
        <v>0</v>
      </c>
      <c r="J36" s="198">
        <f t="shared" si="0"/>
        <v>0</v>
      </c>
      <c r="K36" s="63"/>
      <c r="L36" s="63"/>
      <c r="M36" s="63"/>
      <c r="N36" s="63"/>
      <c r="O36" s="63"/>
      <c r="P36" s="63"/>
      <c r="R36" s="193" t="str">
        <f>IF(Candidates!H38="","",MONTH(Candidates!H38))</f>
        <v/>
      </c>
      <c r="S36" s="187" t="b">
        <f>IF(AND(YEAR(Candidates!H38)&gt;=applicationYear,YEAR(Candidates!H38)&lt;=applicationYear),TRUE,IF(applicationYear="",TRUE,FALSE))</f>
        <v>0</v>
      </c>
      <c r="T36" s="187" t="b">
        <f>IF(AND(Candidates!H38&gt;=$AJ$4,Candidates!H38&lt;=$AJ$5),TRUE,FALSE)</f>
        <v>0</v>
      </c>
      <c r="U36" s="187" t="b">
        <f>IF(Dashboard!$M$6="",IF(Candidates!B38&lt;&gt;"",TRUE,FALSE),IF(Dashboard!$M$6=Candidates!B38,TRUE,FALSE))</f>
        <v>0</v>
      </c>
      <c r="V36" s="187" t="b">
        <f>IF(Dashboard!$H$7="",IF(Candidates!B38&lt;&gt;"",TRUE,FALSE),IF(Dashboard!$H$7=Candidates!C38,TRUE,FALSE))</f>
        <v>0</v>
      </c>
      <c r="W36" s="217" t="b">
        <f>IF(Dashboard!$H$6="",IF(Candidates!B38&lt;&gt;"",TRUE,FALSE),IF(Dashboard!$H$6=Candidates!E38,TRUE,FALSE))</f>
        <v>0</v>
      </c>
      <c r="X36" s="187">
        <f t="shared" si="1"/>
        <v>0</v>
      </c>
      <c r="Y36" s="198">
        <f t="shared" si="2"/>
        <v>0</v>
      </c>
      <c r="AA36" s="222" t="str">
        <f>IF(Preferences!G26="","nul",Preferences!G26)</f>
        <v>nul</v>
      </c>
      <c r="AB36" s="223" t="str">
        <f t="array" ref="AB36">IF(AA36="nul","nul",IF(AA36="","",SUM(IF(Candidates!$G$6:$G$3005=Calc!$AA36,$X$4:$X$3003,0))))</f>
        <v>nul</v>
      </c>
      <c r="AC36" s="224" t="str">
        <f t="shared" si="7"/>
        <v>nul</v>
      </c>
    </row>
    <row r="37" spans="2:29" x14ac:dyDescent="0.2">
      <c r="B37" s="194">
        <f>COUNTIFS(Candidates!$B$6:$B$3005,'Job Openings'!B39,Candidates!$J$6:$J$3005,Preferences!$I$21)</f>
        <v>0</v>
      </c>
      <c r="C37" s="63"/>
      <c r="D37" s="194" t="str">
        <f>IF(AND(B37=1,J37=1),IF('Job Openings'!H39-'Job Openings'!E39&lt;0,"",'Job Openings'!H39-'Job Openings'!E39),"")</f>
        <v/>
      </c>
      <c r="E37" s="185"/>
      <c r="F37" s="197" t="b">
        <f>IF(AND('Job Openings'!E39&gt;=$O$4,'Job Openings'!E39&lt;=$O$5),TRUE,FALSE)</f>
        <v>0</v>
      </c>
      <c r="G37" s="188" t="b">
        <f>IF(Dashboard!$M$6="",IF('Job Openings'!B39&lt;&gt;"",TRUE,FALSE),IF(Dashboard!$M$6='Job Openings'!B39,TRUE,FALSE))</f>
        <v>0</v>
      </c>
      <c r="H37" s="188" t="b">
        <f>IF(Dashboard!$H$7="",IF('Job Openings'!B39&lt;&gt;"",TRUE,FALSE),IF(Dashboard!$H$7='Job Openings'!C39,TRUE,FALSE))</f>
        <v>0</v>
      </c>
      <c r="I37" s="188" t="b">
        <f>IF(Dashboard!$H$6="",IF('Job Openings'!B39&lt;&gt;"",TRUE,FALSE),IF(Dashboard!$H$6='Job Openings'!F39,TRUE,FALSE))</f>
        <v>0</v>
      </c>
      <c r="J37" s="198">
        <f t="shared" si="0"/>
        <v>0</v>
      </c>
      <c r="K37" s="63"/>
      <c r="L37" s="63"/>
      <c r="M37" s="63"/>
      <c r="N37" s="63"/>
      <c r="O37" s="63"/>
      <c r="P37" s="63"/>
      <c r="R37" s="193" t="str">
        <f>IF(Candidates!H39="","",MONTH(Candidates!H39))</f>
        <v/>
      </c>
      <c r="S37" s="187" t="b">
        <f>IF(AND(YEAR(Candidates!H39)&gt;=applicationYear,YEAR(Candidates!H39)&lt;=applicationYear),TRUE,IF(applicationYear="",TRUE,FALSE))</f>
        <v>0</v>
      </c>
      <c r="T37" s="187" t="b">
        <f>IF(AND(Candidates!H39&gt;=$AJ$4,Candidates!H39&lt;=$AJ$5),TRUE,FALSE)</f>
        <v>0</v>
      </c>
      <c r="U37" s="187" t="b">
        <f>IF(Dashboard!$M$6="",IF(Candidates!B39&lt;&gt;"",TRUE,FALSE),IF(Dashboard!$M$6=Candidates!B39,TRUE,FALSE))</f>
        <v>0</v>
      </c>
      <c r="V37" s="187" t="b">
        <f>IF(Dashboard!$H$7="",IF(Candidates!B39&lt;&gt;"",TRUE,FALSE),IF(Dashboard!$H$7=Candidates!C39,TRUE,FALSE))</f>
        <v>0</v>
      </c>
      <c r="W37" s="217" t="b">
        <f>IF(Dashboard!$H$6="",IF(Candidates!B39&lt;&gt;"",TRUE,FALSE),IF(Dashboard!$H$6=Candidates!E39,TRUE,FALSE))</f>
        <v>0</v>
      </c>
      <c r="X37" s="187">
        <f t="shared" si="1"/>
        <v>0</v>
      </c>
      <c r="Y37" s="198">
        <f t="shared" si="2"/>
        <v>0</v>
      </c>
      <c r="AA37" s="225" t="str">
        <f>IF(Preferences!G27="","nul",Preferences!G27)</f>
        <v>nul</v>
      </c>
      <c r="AB37" s="226" t="str">
        <f t="array" ref="AB37">IF(AA37="nul","nul",IF(AA37="","",SUM(IF(Candidates!$G$6:$G$3005=Calc!$AA37,$X$4:$X$3003,0))))</f>
        <v>nul</v>
      </c>
      <c r="AC37" s="227" t="str">
        <f t="shared" si="7"/>
        <v>nul</v>
      </c>
    </row>
    <row r="38" spans="2:29" x14ac:dyDescent="0.2">
      <c r="B38" s="194">
        <f>COUNTIFS(Candidates!$B$6:$B$3005,'Job Openings'!B40,Candidates!$J$6:$J$3005,Preferences!$I$21)</f>
        <v>0</v>
      </c>
      <c r="C38" s="63"/>
      <c r="D38" s="194" t="str">
        <f>IF(AND(B38=1,J38=1),IF('Job Openings'!H40-'Job Openings'!E40&lt;0,"",'Job Openings'!H40-'Job Openings'!E40),"")</f>
        <v/>
      </c>
      <c r="E38" s="185"/>
      <c r="F38" s="197" t="b">
        <f>IF(AND('Job Openings'!E40&gt;=$O$4,'Job Openings'!E40&lt;=$O$5),TRUE,FALSE)</f>
        <v>0</v>
      </c>
      <c r="G38" s="188" t="b">
        <f>IF(Dashboard!$M$6="",IF('Job Openings'!B40&lt;&gt;"",TRUE,FALSE),IF(Dashboard!$M$6='Job Openings'!B40,TRUE,FALSE))</f>
        <v>0</v>
      </c>
      <c r="H38" s="188" t="b">
        <f>IF(Dashboard!$H$7="",IF('Job Openings'!B40&lt;&gt;"",TRUE,FALSE),IF(Dashboard!$H$7='Job Openings'!C40,TRUE,FALSE))</f>
        <v>0</v>
      </c>
      <c r="I38" s="188" t="b">
        <f>IF(Dashboard!$H$6="",IF('Job Openings'!B40&lt;&gt;"",TRUE,FALSE),IF(Dashboard!$H$6='Job Openings'!F40,TRUE,FALSE))</f>
        <v>0</v>
      </c>
      <c r="J38" s="198">
        <f t="shared" si="0"/>
        <v>0</v>
      </c>
      <c r="K38" s="63"/>
      <c r="L38" s="63"/>
      <c r="M38" s="63"/>
      <c r="N38" s="63"/>
      <c r="O38" s="63"/>
      <c r="P38" s="63"/>
      <c r="R38" s="193" t="str">
        <f>IF(Candidates!H40="","",MONTH(Candidates!H40))</f>
        <v/>
      </c>
      <c r="S38" s="187" t="b">
        <f>IF(AND(YEAR(Candidates!H40)&gt;=applicationYear,YEAR(Candidates!H40)&lt;=applicationYear),TRUE,IF(applicationYear="",TRUE,FALSE))</f>
        <v>0</v>
      </c>
      <c r="T38" s="187" t="b">
        <f>IF(AND(Candidates!H40&gt;=$AJ$4,Candidates!H40&lt;=$AJ$5),TRUE,FALSE)</f>
        <v>0</v>
      </c>
      <c r="U38" s="187" t="b">
        <f>IF(Dashboard!$M$6="",IF(Candidates!B40&lt;&gt;"",TRUE,FALSE),IF(Dashboard!$M$6=Candidates!B40,TRUE,FALSE))</f>
        <v>0</v>
      </c>
      <c r="V38" s="187" t="b">
        <f>IF(Dashboard!$H$7="",IF(Candidates!B40&lt;&gt;"",TRUE,FALSE),IF(Dashboard!$H$7=Candidates!C40,TRUE,FALSE))</f>
        <v>0</v>
      </c>
      <c r="W38" s="217" t="b">
        <f>IF(Dashboard!$H$6="",IF(Candidates!B40&lt;&gt;"",TRUE,FALSE),IF(Dashboard!$H$6=Candidates!E40,TRUE,FALSE))</f>
        <v>0</v>
      </c>
      <c r="X38" s="187">
        <f t="shared" si="1"/>
        <v>0</v>
      </c>
      <c r="Y38" s="198">
        <f t="shared" si="2"/>
        <v>0</v>
      </c>
    </row>
    <row r="39" spans="2:29" x14ac:dyDescent="0.2">
      <c r="B39" s="194">
        <f>COUNTIFS(Candidates!$B$6:$B$3005,'Job Openings'!B41,Candidates!$J$6:$J$3005,Preferences!$I$21)</f>
        <v>0</v>
      </c>
      <c r="C39" s="63"/>
      <c r="D39" s="194" t="str">
        <f>IF(AND(B39=1,J39=1),IF('Job Openings'!H41-'Job Openings'!E41&lt;0,"",'Job Openings'!H41-'Job Openings'!E41),"")</f>
        <v/>
      </c>
      <c r="E39" s="185"/>
      <c r="F39" s="197" t="b">
        <f>IF(AND('Job Openings'!E41&gt;=$O$4,'Job Openings'!E41&lt;=$O$5),TRUE,FALSE)</f>
        <v>0</v>
      </c>
      <c r="G39" s="188" t="b">
        <f>IF(Dashboard!$M$6="",IF('Job Openings'!B41&lt;&gt;"",TRUE,FALSE),IF(Dashboard!$M$6='Job Openings'!B41,TRUE,FALSE))</f>
        <v>0</v>
      </c>
      <c r="H39" s="188" t="b">
        <f>IF(Dashboard!$H$7="",IF('Job Openings'!B41&lt;&gt;"",TRUE,FALSE),IF(Dashboard!$H$7='Job Openings'!C41,TRUE,FALSE))</f>
        <v>0</v>
      </c>
      <c r="I39" s="188" t="b">
        <f>IF(Dashboard!$H$6="",IF('Job Openings'!B41&lt;&gt;"",TRUE,FALSE),IF(Dashboard!$H$6='Job Openings'!F41,TRUE,FALSE))</f>
        <v>0</v>
      </c>
      <c r="J39" s="198">
        <f t="shared" si="0"/>
        <v>0</v>
      </c>
      <c r="K39" s="63"/>
      <c r="L39" s="63"/>
      <c r="M39" s="63"/>
      <c r="N39" s="63"/>
      <c r="O39" s="63"/>
      <c r="P39" s="63"/>
      <c r="R39" s="193" t="str">
        <f>IF(Candidates!H41="","",MONTH(Candidates!H41))</f>
        <v/>
      </c>
      <c r="S39" s="187" t="b">
        <f>IF(AND(YEAR(Candidates!H41)&gt;=applicationYear,YEAR(Candidates!H41)&lt;=applicationYear),TRUE,IF(applicationYear="",TRUE,FALSE))</f>
        <v>0</v>
      </c>
      <c r="T39" s="187" t="b">
        <f>IF(AND(Candidates!H41&gt;=$AJ$4,Candidates!H41&lt;=$AJ$5),TRUE,FALSE)</f>
        <v>0</v>
      </c>
      <c r="U39" s="187" t="b">
        <f>IF(Dashboard!$M$6="",IF(Candidates!B41&lt;&gt;"",TRUE,FALSE),IF(Dashboard!$M$6=Candidates!B41,TRUE,FALSE))</f>
        <v>0</v>
      </c>
      <c r="V39" s="187" t="b">
        <f>IF(Dashboard!$H$7="",IF(Candidates!B41&lt;&gt;"",TRUE,FALSE),IF(Dashboard!$H$7=Candidates!C41,TRUE,FALSE))</f>
        <v>0</v>
      </c>
      <c r="W39" s="217" t="b">
        <f>IF(Dashboard!$H$6="",IF(Candidates!B41&lt;&gt;"",TRUE,FALSE),IF(Dashboard!$H$6=Candidates!E41,TRUE,FALSE))</f>
        <v>0</v>
      </c>
      <c r="X39" s="187">
        <f t="shared" si="1"/>
        <v>0</v>
      </c>
      <c r="Y39" s="198">
        <f t="shared" si="2"/>
        <v>0</v>
      </c>
      <c r="AA39" s="92" t="s">
        <v>59</v>
      </c>
      <c r="AB39" s="92"/>
      <c r="AC39" s="93"/>
    </row>
    <row r="40" spans="2:29" x14ac:dyDescent="0.2">
      <c r="B40" s="194">
        <f>COUNTIFS(Candidates!$B$6:$B$3005,'Job Openings'!B42,Candidates!$J$6:$J$3005,Preferences!$I$21)</f>
        <v>0</v>
      </c>
      <c r="C40" s="63"/>
      <c r="D40" s="194" t="str">
        <f>IF(AND(B40=1,J40=1),IF('Job Openings'!H42-'Job Openings'!E42&lt;0,"",'Job Openings'!H42-'Job Openings'!E42),"")</f>
        <v/>
      </c>
      <c r="E40" s="185"/>
      <c r="F40" s="197" t="b">
        <f>IF(AND('Job Openings'!E42&gt;=$O$4,'Job Openings'!E42&lt;=$O$5),TRUE,FALSE)</f>
        <v>0</v>
      </c>
      <c r="G40" s="188" t="b">
        <f>IF(Dashboard!$M$6="",IF('Job Openings'!B42&lt;&gt;"",TRUE,FALSE),IF(Dashboard!$M$6='Job Openings'!B42,TRUE,FALSE))</f>
        <v>0</v>
      </c>
      <c r="H40" s="188" t="b">
        <f>IF(Dashboard!$H$7="",IF('Job Openings'!B42&lt;&gt;"",TRUE,FALSE),IF(Dashboard!$H$7='Job Openings'!C42,TRUE,FALSE))</f>
        <v>0</v>
      </c>
      <c r="I40" s="188" t="b">
        <f>IF(Dashboard!$H$6="",IF('Job Openings'!B42&lt;&gt;"",TRUE,FALSE),IF(Dashboard!$H$6='Job Openings'!F42,TRUE,FALSE))</f>
        <v>0</v>
      </c>
      <c r="J40" s="198">
        <f t="shared" si="0"/>
        <v>0</v>
      </c>
      <c r="K40" s="63"/>
      <c r="L40" s="63"/>
      <c r="M40" s="63"/>
      <c r="N40" s="63"/>
      <c r="O40" s="63"/>
      <c r="P40" s="63"/>
      <c r="R40" s="193" t="str">
        <f>IF(Candidates!H42="","",MONTH(Candidates!H42))</f>
        <v/>
      </c>
      <c r="S40" s="187" t="b">
        <f>IF(AND(YEAR(Candidates!H42)&gt;=applicationYear,YEAR(Candidates!H42)&lt;=applicationYear),TRUE,IF(applicationYear="",TRUE,FALSE))</f>
        <v>0</v>
      </c>
      <c r="T40" s="187" t="b">
        <f>IF(AND(Candidates!H42&gt;=$AJ$4,Candidates!H42&lt;=$AJ$5),TRUE,FALSE)</f>
        <v>0</v>
      </c>
      <c r="U40" s="187" t="b">
        <f>IF(Dashboard!$M$6="",IF(Candidates!B42&lt;&gt;"",TRUE,FALSE),IF(Dashboard!$M$6=Candidates!B42,TRUE,FALSE))</f>
        <v>0</v>
      </c>
      <c r="V40" s="187" t="b">
        <f>IF(Dashboard!$H$7="",IF(Candidates!B42&lt;&gt;"",TRUE,FALSE),IF(Dashboard!$H$7=Candidates!C42,TRUE,FALSE))</f>
        <v>0</v>
      </c>
      <c r="W40" s="217" t="b">
        <f>IF(Dashboard!$H$6="",IF(Candidates!B42&lt;&gt;"",TRUE,FALSE),IF(Dashboard!$H$6=Candidates!E42,TRUE,FALSE))</f>
        <v>0</v>
      </c>
      <c r="X40" s="187">
        <f t="shared" si="1"/>
        <v>0</v>
      </c>
      <c r="Y40" s="198">
        <f t="shared" si="2"/>
        <v>0</v>
      </c>
      <c r="AA40" s="212" t="s">
        <v>61</v>
      </c>
      <c r="AB40" s="213" t="s">
        <v>62</v>
      </c>
      <c r="AC40" s="213" t="s">
        <v>53</v>
      </c>
    </row>
    <row r="41" spans="2:29" x14ac:dyDescent="0.2">
      <c r="B41" s="194">
        <f>COUNTIFS(Candidates!$B$6:$B$3005,'Job Openings'!B43,Candidates!$J$6:$J$3005,Preferences!$I$21)</f>
        <v>0</v>
      </c>
      <c r="C41" s="63"/>
      <c r="D41" s="194" t="str">
        <f>IF(AND(B41=1,J41=1),IF('Job Openings'!H43-'Job Openings'!E43&lt;0,"",'Job Openings'!H43-'Job Openings'!E43),"")</f>
        <v/>
      </c>
      <c r="E41" s="185"/>
      <c r="F41" s="197" t="b">
        <f>IF(AND('Job Openings'!E43&gt;=$O$4,'Job Openings'!E43&lt;=$O$5),TRUE,FALSE)</f>
        <v>0</v>
      </c>
      <c r="G41" s="188" t="b">
        <f>IF(Dashboard!$M$6="",IF('Job Openings'!B43&lt;&gt;"",TRUE,FALSE),IF(Dashboard!$M$6='Job Openings'!B43,TRUE,FALSE))</f>
        <v>0</v>
      </c>
      <c r="H41" s="188" t="b">
        <f>IF(Dashboard!$H$7="",IF('Job Openings'!B43&lt;&gt;"",TRUE,FALSE),IF(Dashboard!$H$7='Job Openings'!C43,TRUE,FALSE))</f>
        <v>0</v>
      </c>
      <c r="I41" s="188" t="b">
        <f>IF(Dashboard!$H$6="",IF('Job Openings'!B43&lt;&gt;"",TRUE,FALSE),IF(Dashboard!$H$6='Job Openings'!F43,TRUE,FALSE))</f>
        <v>0</v>
      </c>
      <c r="J41" s="198">
        <f t="shared" si="0"/>
        <v>0</v>
      </c>
      <c r="K41" s="63"/>
      <c r="L41" s="63"/>
      <c r="M41" s="63"/>
      <c r="N41" s="63"/>
      <c r="O41" s="63"/>
      <c r="P41" s="63"/>
      <c r="R41" s="193" t="str">
        <f>IF(Candidates!H43="","",MONTH(Candidates!H43))</f>
        <v/>
      </c>
      <c r="S41" s="187" t="b">
        <f>IF(AND(YEAR(Candidates!H43)&gt;=applicationYear,YEAR(Candidates!H43)&lt;=applicationYear),TRUE,IF(applicationYear="",TRUE,FALSE))</f>
        <v>0</v>
      </c>
      <c r="T41" s="187" t="b">
        <f>IF(AND(Candidates!H43&gt;=$AJ$4,Candidates!H43&lt;=$AJ$5),TRUE,FALSE)</f>
        <v>0</v>
      </c>
      <c r="U41" s="187" t="b">
        <f>IF(Dashboard!$M$6="",IF(Candidates!B43&lt;&gt;"",TRUE,FALSE),IF(Dashboard!$M$6=Candidates!B43,TRUE,FALSE))</f>
        <v>0</v>
      </c>
      <c r="V41" s="187" t="b">
        <f>IF(Dashboard!$H$7="",IF(Candidates!B43&lt;&gt;"",TRUE,FALSE),IF(Dashboard!$H$7=Candidates!C43,TRUE,FALSE))</f>
        <v>0</v>
      </c>
      <c r="W41" s="217" t="b">
        <f>IF(Dashboard!$H$6="",IF(Candidates!B43&lt;&gt;"",TRUE,FALSE),IF(Dashboard!$H$6=Candidates!E43,TRUE,FALSE))</f>
        <v>0</v>
      </c>
      <c r="X41" s="187">
        <f t="shared" si="1"/>
        <v>0</v>
      </c>
      <c r="Y41" s="198">
        <f t="shared" si="2"/>
        <v>0</v>
      </c>
      <c r="AA41" s="210">
        <v>1</v>
      </c>
      <c r="AB41" s="8" t="s">
        <v>63</v>
      </c>
      <c r="AC41" s="211">
        <f t="shared" ref="AC41:AC52" si="8">COUNTIFS($R$4:$R$3003,AA41,$Y$4:$Y$3003,1)</f>
        <v>0</v>
      </c>
    </row>
    <row r="42" spans="2:29" x14ac:dyDescent="0.2">
      <c r="B42" s="194">
        <f>COUNTIFS(Candidates!$B$6:$B$3005,'Job Openings'!B44,Candidates!$J$6:$J$3005,Preferences!$I$21)</f>
        <v>0</v>
      </c>
      <c r="C42" s="63"/>
      <c r="D42" s="194" t="str">
        <f>IF(AND(B42=1,J42=1),IF('Job Openings'!H44-'Job Openings'!E44&lt;0,"",'Job Openings'!H44-'Job Openings'!E44),"")</f>
        <v/>
      </c>
      <c r="E42" s="185"/>
      <c r="F42" s="197" t="b">
        <f>IF(AND('Job Openings'!E44&gt;=$O$4,'Job Openings'!E44&lt;=$O$5),TRUE,FALSE)</f>
        <v>0</v>
      </c>
      <c r="G42" s="188" t="b">
        <f>IF(Dashboard!$M$6="",IF('Job Openings'!B44&lt;&gt;"",TRUE,FALSE),IF(Dashboard!$M$6='Job Openings'!B44,TRUE,FALSE))</f>
        <v>0</v>
      </c>
      <c r="H42" s="188" t="b">
        <f>IF(Dashboard!$H$7="",IF('Job Openings'!B44&lt;&gt;"",TRUE,FALSE),IF(Dashboard!$H$7='Job Openings'!C44,TRUE,FALSE))</f>
        <v>0</v>
      </c>
      <c r="I42" s="188" t="b">
        <f>IF(Dashboard!$H$6="",IF('Job Openings'!B44&lt;&gt;"",TRUE,FALSE),IF(Dashboard!$H$6='Job Openings'!F44,TRUE,FALSE))</f>
        <v>0</v>
      </c>
      <c r="J42" s="198">
        <f t="shared" si="0"/>
        <v>0</v>
      </c>
      <c r="K42" s="63"/>
      <c r="L42" s="63"/>
      <c r="M42" s="63"/>
      <c r="N42" s="63"/>
      <c r="O42" s="63"/>
      <c r="P42" s="63"/>
      <c r="R42" s="193" t="str">
        <f>IF(Candidates!H44="","",MONTH(Candidates!H44))</f>
        <v/>
      </c>
      <c r="S42" s="187" t="b">
        <f>IF(AND(YEAR(Candidates!H44)&gt;=applicationYear,YEAR(Candidates!H44)&lt;=applicationYear),TRUE,IF(applicationYear="",TRUE,FALSE))</f>
        <v>0</v>
      </c>
      <c r="T42" s="187" t="b">
        <f>IF(AND(Candidates!H44&gt;=$AJ$4,Candidates!H44&lt;=$AJ$5),TRUE,FALSE)</f>
        <v>0</v>
      </c>
      <c r="U42" s="187" t="b">
        <f>IF(Dashboard!$M$6="",IF(Candidates!B44&lt;&gt;"",TRUE,FALSE),IF(Dashboard!$M$6=Candidates!B44,TRUE,FALSE))</f>
        <v>0</v>
      </c>
      <c r="V42" s="187" t="b">
        <f>IF(Dashboard!$H$7="",IF(Candidates!B44&lt;&gt;"",TRUE,FALSE),IF(Dashboard!$H$7=Candidates!C44,TRUE,FALSE))</f>
        <v>0</v>
      </c>
      <c r="W42" s="217" t="b">
        <f>IF(Dashboard!$H$6="",IF(Candidates!B44&lt;&gt;"",TRUE,FALSE),IF(Dashboard!$H$6=Candidates!E44,TRUE,FALSE))</f>
        <v>0</v>
      </c>
      <c r="X42" s="187">
        <f t="shared" si="1"/>
        <v>0</v>
      </c>
      <c r="Y42" s="198">
        <f t="shared" si="2"/>
        <v>0</v>
      </c>
      <c r="AA42" s="210">
        <v>2</v>
      </c>
      <c r="AB42" s="8" t="s">
        <v>64</v>
      </c>
      <c r="AC42" s="211">
        <f t="shared" si="8"/>
        <v>0</v>
      </c>
    </row>
    <row r="43" spans="2:29" x14ac:dyDescent="0.2">
      <c r="B43" s="194">
        <f>COUNTIFS(Candidates!$B$6:$B$3005,'Job Openings'!B45,Candidates!$J$6:$J$3005,Preferences!$I$21)</f>
        <v>0</v>
      </c>
      <c r="C43" s="63"/>
      <c r="D43" s="194" t="str">
        <f>IF(AND(B43=1,J43=1),IF('Job Openings'!H45-'Job Openings'!E45&lt;0,"",'Job Openings'!H45-'Job Openings'!E45),"")</f>
        <v/>
      </c>
      <c r="E43" s="185"/>
      <c r="F43" s="197" t="b">
        <f>IF(AND('Job Openings'!E45&gt;=$O$4,'Job Openings'!E45&lt;=$O$5),TRUE,FALSE)</f>
        <v>0</v>
      </c>
      <c r="G43" s="188" t="b">
        <f>IF(Dashboard!$M$6="",IF('Job Openings'!B45&lt;&gt;"",TRUE,FALSE),IF(Dashboard!$M$6='Job Openings'!B45,TRUE,FALSE))</f>
        <v>0</v>
      </c>
      <c r="H43" s="188" t="b">
        <f>IF(Dashboard!$H$7="",IF('Job Openings'!B45&lt;&gt;"",TRUE,FALSE),IF(Dashboard!$H$7='Job Openings'!C45,TRUE,FALSE))</f>
        <v>0</v>
      </c>
      <c r="I43" s="188" t="b">
        <f>IF(Dashboard!$H$6="",IF('Job Openings'!B45&lt;&gt;"",TRUE,FALSE),IF(Dashboard!$H$6='Job Openings'!F45,TRUE,FALSE))</f>
        <v>0</v>
      </c>
      <c r="J43" s="198">
        <f t="shared" si="0"/>
        <v>0</v>
      </c>
      <c r="K43" s="63"/>
      <c r="L43" s="63"/>
      <c r="M43" s="63"/>
      <c r="N43" s="63"/>
      <c r="O43" s="63"/>
      <c r="P43" s="63"/>
      <c r="R43" s="193" t="str">
        <f>IF(Candidates!H45="","",MONTH(Candidates!H45))</f>
        <v/>
      </c>
      <c r="S43" s="187" t="b">
        <f>IF(AND(YEAR(Candidates!H45)&gt;=applicationYear,YEAR(Candidates!H45)&lt;=applicationYear),TRUE,IF(applicationYear="",TRUE,FALSE))</f>
        <v>0</v>
      </c>
      <c r="T43" s="187" t="b">
        <f>IF(AND(Candidates!H45&gt;=$AJ$4,Candidates!H45&lt;=$AJ$5),TRUE,FALSE)</f>
        <v>0</v>
      </c>
      <c r="U43" s="187" t="b">
        <f>IF(Dashboard!$M$6="",IF(Candidates!B45&lt;&gt;"",TRUE,FALSE),IF(Dashboard!$M$6=Candidates!B45,TRUE,FALSE))</f>
        <v>0</v>
      </c>
      <c r="V43" s="187" t="b">
        <f>IF(Dashboard!$H$7="",IF(Candidates!B45&lt;&gt;"",TRUE,FALSE),IF(Dashboard!$H$7=Candidates!C45,TRUE,FALSE))</f>
        <v>0</v>
      </c>
      <c r="W43" s="217" t="b">
        <f>IF(Dashboard!$H$6="",IF(Candidates!B45&lt;&gt;"",TRUE,FALSE),IF(Dashboard!$H$6=Candidates!E45,TRUE,FALSE))</f>
        <v>0</v>
      </c>
      <c r="X43" s="187">
        <f t="shared" si="1"/>
        <v>0</v>
      </c>
      <c r="Y43" s="198">
        <f t="shared" si="2"/>
        <v>0</v>
      </c>
      <c r="AA43" s="210">
        <v>3</v>
      </c>
      <c r="AB43" s="8" t="s">
        <v>65</v>
      </c>
      <c r="AC43" s="211">
        <f t="shared" si="8"/>
        <v>0</v>
      </c>
    </row>
    <row r="44" spans="2:29" x14ac:dyDescent="0.2">
      <c r="B44" s="194">
        <f>COUNTIFS(Candidates!$B$6:$B$3005,'Job Openings'!B46,Candidates!$J$6:$J$3005,Preferences!$I$21)</f>
        <v>0</v>
      </c>
      <c r="C44" s="63"/>
      <c r="D44" s="194" t="str">
        <f>IF(AND(B44=1,J44=1),IF('Job Openings'!H46-'Job Openings'!E46&lt;0,"",'Job Openings'!H46-'Job Openings'!E46),"")</f>
        <v/>
      </c>
      <c r="E44" s="185"/>
      <c r="F44" s="197" t="b">
        <f>IF(AND('Job Openings'!E46&gt;=$O$4,'Job Openings'!E46&lt;=$O$5),TRUE,FALSE)</f>
        <v>0</v>
      </c>
      <c r="G44" s="188" t="b">
        <f>IF(Dashboard!$M$6="",IF('Job Openings'!B46&lt;&gt;"",TRUE,FALSE),IF(Dashboard!$M$6='Job Openings'!B46,TRUE,FALSE))</f>
        <v>0</v>
      </c>
      <c r="H44" s="188" t="b">
        <f>IF(Dashboard!$H$7="",IF('Job Openings'!B46&lt;&gt;"",TRUE,FALSE),IF(Dashboard!$H$7='Job Openings'!C46,TRUE,FALSE))</f>
        <v>0</v>
      </c>
      <c r="I44" s="188" t="b">
        <f>IF(Dashboard!$H$6="",IF('Job Openings'!B46&lt;&gt;"",TRUE,FALSE),IF(Dashboard!$H$6='Job Openings'!F46,TRUE,FALSE))</f>
        <v>0</v>
      </c>
      <c r="J44" s="198">
        <f t="shared" si="0"/>
        <v>0</v>
      </c>
      <c r="K44" s="63"/>
      <c r="L44" s="63"/>
      <c r="M44" s="63"/>
      <c r="N44" s="63"/>
      <c r="O44" s="63"/>
      <c r="P44" s="63"/>
      <c r="R44" s="193" t="str">
        <f>IF(Candidates!H46="","",MONTH(Candidates!H46))</f>
        <v/>
      </c>
      <c r="S44" s="187" t="b">
        <f>IF(AND(YEAR(Candidates!H46)&gt;=applicationYear,YEAR(Candidates!H46)&lt;=applicationYear),TRUE,IF(applicationYear="",TRUE,FALSE))</f>
        <v>0</v>
      </c>
      <c r="T44" s="187" t="b">
        <f>IF(AND(Candidates!H46&gt;=$AJ$4,Candidates!H46&lt;=$AJ$5),TRUE,FALSE)</f>
        <v>0</v>
      </c>
      <c r="U44" s="187" t="b">
        <f>IF(Dashboard!$M$6="",IF(Candidates!B46&lt;&gt;"",TRUE,FALSE),IF(Dashboard!$M$6=Candidates!B46,TRUE,FALSE))</f>
        <v>0</v>
      </c>
      <c r="V44" s="187" t="b">
        <f>IF(Dashboard!$H$7="",IF(Candidates!B46&lt;&gt;"",TRUE,FALSE),IF(Dashboard!$H$7=Candidates!C46,TRUE,FALSE))</f>
        <v>0</v>
      </c>
      <c r="W44" s="217" t="b">
        <f>IF(Dashboard!$H$6="",IF(Candidates!B46&lt;&gt;"",TRUE,FALSE),IF(Dashboard!$H$6=Candidates!E46,TRUE,FALSE))</f>
        <v>0</v>
      </c>
      <c r="X44" s="187">
        <f t="shared" si="1"/>
        <v>0</v>
      </c>
      <c r="Y44" s="198">
        <f t="shared" si="2"/>
        <v>0</v>
      </c>
      <c r="AA44" s="210">
        <v>4</v>
      </c>
      <c r="AB44" s="8" t="s">
        <v>66</v>
      </c>
      <c r="AC44" s="211">
        <f t="shared" si="8"/>
        <v>0</v>
      </c>
    </row>
    <row r="45" spans="2:29" x14ac:dyDescent="0.2">
      <c r="B45" s="194">
        <f>COUNTIFS(Candidates!$B$6:$B$3005,'Job Openings'!B47,Candidates!$J$6:$J$3005,Preferences!$I$21)</f>
        <v>0</v>
      </c>
      <c r="C45" s="63"/>
      <c r="D45" s="194" t="str">
        <f>IF(AND(B45=1,J45=1),IF('Job Openings'!H47-'Job Openings'!E47&lt;0,"",'Job Openings'!H47-'Job Openings'!E47),"")</f>
        <v/>
      </c>
      <c r="E45" s="185"/>
      <c r="F45" s="197" t="b">
        <f>IF(AND('Job Openings'!E47&gt;=$O$4,'Job Openings'!E47&lt;=$O$5),TRUE,FALSE)</f>
        <v>0</v>
      </c>
      <c r="G45" s="188" t="b">
        <f>IF(Dashboard!$M$6="",IF('Job Openings'!B47&lt;&gt;"",TRUE,FALSE),IF(Dashboard!$M$6='Job Openings'!B47,TRUE,FALSE))</f>
        <v>0</v>
      </c>
      <c r="H45" s="188" t="b">
        <f>IF(Dashboard!$H$7="",IF('Job Openings'!B47&lt;&gt;"",TRUE,FALSE),IF(Dashboard!$H$7='Job Openings'!C47,TRUE,FALSE))</f>
        <v>0</v>
      </c>
      <c r="I45" s="188" t="b">
        <f>IF(Dashboard!$H$6="",IF('Job Openings'!B47&lt;&gt;"",TRUE,FALSE),IF(Dashboard!$H$6='Job Openings'!F47,TRUE,FALSE))</f>
        <v>0</v>
      </c>
      <c r="J45" s="198">
        <f t="shared" si="0"/>
        <v>0</v>
      </c>
      <c r="K45" s="63"/>
      <c r="L45" s="63"/>
      <c r="M45" s="63"/>
      <c r="N45" s="63"/>
      <c r="O45" s="63"/>
      <c r="P45" s="63"/>
      <c r="R45" s="193" t="str">
        <f>IF(Candidates!H47="","",MONTH(Candidates!H47))</f>
        <v/>
      </c>
      <c r="S45" s="187" t="b">
        <f>IF(AND(YEAR(Candidates!H47)&gt;=applicationYear,YEAR(Candidates!H47)&lt;=applicationYear),TRUE,IF(applicationYear="",TRUE,FALSE))</f>
        <v>0</v>
      </c>
      <c r="T45" s="187" t="b">
        <f>IF(AND(Candidates!H47&gt;=$AJ$4,Candidates!H47&lt;=$AJ$5),TRUE,FALSE)</f>
        <v>0</v>
      </c>
      <c r="U45" s="187" t="b">
        <f>IF(Dashboard!$M$6="",IF(Candidates!B47&lt;&gt;"",TRUE,FALSE),IF(Dashboard!$M$6=Candidates!B47,TRUE,FALSE))</f>
        <v>0</v>
      </c>
      <c r="V45" s="187" t="b">
        <f>IF(Dashboard!$H$7="",IF(Candidates!B47&lt;&gt;"",TRUE,FALSE),IF(Dashboard!$H$7=Candidates!C47,TRUE,FALSE))</f>
        <v>0</v>
      </c>
      <c r="W45" s="217" t="b">
        <f>IF(Dashboard!$H$6="",IF(Candidates!B47&lt;&gt;"",TRUE,FALSE),IF(Dashboard!$H$6=Candidates!E47,TRUE,FALSE))</f>
        <v>0</v>
      </c>
      <c r="X45" s="187">
        <f t="shared" si="1"/>
        <v>0</v>
      </c>
      <c r="Y45" s="198">
        <f t="shared" si="2"/>
        <v>0</v>
      </c>
      <c r="AA45" s="210">
        <v>5</v>
      </c>
      <c r="AB45" s="8" t="s">
        <v>60</v>
      </c>
      <c r="AC45" s="211">
        <f t="shared" si="8"/>
        <v>0</v>
      </c>
    </row>
    <row r="46" spans="2:29" x14ac:dyDescent="0.2">
      <c r="B46" s="194">
        <f>COUNTIFS(Candidates!$B$6:$B$3005,'Job Openings'!B48,Candidates!$J$6:$J$3005,Preferences!$I$21)</f>
        <v>0</v>
      </c>
      <c r="C46" s="63"/>
      <c r="D46" s="194" t="str">
        <f>IF(AND(B46=1,J46=1),IF('Job Openings'!H48-'Job Openings'!E48&lt;0,"",'Job Openings'!H48-'Job Openings'!E48),"")</f>
        <v/>
      </c>
      <c r="E46" s="185"/>
      <c r="F46" s="197" t="b">
        <f>IF(AND('Job Openings'!E48&gt;=$O$4,'Job Openings'!E48&lt;=$O$5),TRUE,FALSE)</f>
        <v>0</v>
      </c>
      <c r="G46" s="188" t="b">
        <f>IF(Dashboard!$M$6="",IF('Job Openings'!B48&lt;&gt;"",TRUE,FALSE),IF(Dashboard!$M$6='Job Openings'!B48,TRUE,FALSE))</f>
        <v>0</v>
      </c>
      <c r="H46" s="188" t="b">
        <f>IF(Dashboard!$H$7="",IF('Job Openings'!B48&lt;&gt;"",TRUE,FALSE),IF(Dashboard!$H$7='Job Openings'!C48,TRUE,FALSE))</f>
        <v>0</v>
      </c>
      <c r="I46" s="188" t="b">
        <f>IF(Dashboard!$H$6="",IF('Job Openings'!B48&lt;&gt;"",TRUE,FALSE),IF(Dashboard!$H$6='Job Openings'!F48,TRUE,FALSE))</f>
        <v>0</v>
      </c>
      <c r="J46" s="198">
        <f t="shared" si="0"/>
        <v>0</v>
      </c>
      <c r="K46" s="63"/>
      <c r="L46" s="63"/>
      <c r="M46" s="63"/>
      <c r="N46" s="63"/>
      <c r="O46" s="63"/>
      <c r="P46" s="63"/>
      <c r="R46" s="193" t="str">
        <f>IF(Candidates!H48="","",MONTH(Candidates!H48))</f>
        <v/>
      </c>
      <c r="S46" s="187" t="b">
        <f>IF(AND(YEAR(Candidates!H48)&gt;=applicationYear,YEAR(Candidates!H48)&lt;=applicationYear),TRUE,IF(applicationYear="",TRUE,FALSE))</f>
        <v>0</v>
      </c>
      <c r="T46" s="187" t="b">
        <f>IF(AND(Candidates!H48&gt;=$AJ$4,Candidates!H48&lt;=$AJ$5),TRUE,FALSE)</f>
        <v>0</v>
      </c>
      <c r="U46" s="187" t="b">
        <f>IF(Dashboard!$M$6="",IF(Candidates!B48&lt;&gt;"",TRUE,FALSE),IF(Dashboard!$M$6=Candidates!B48,TRUE,FALSE))</f>
        <v>0</v>
      </c>
      <c r="V46" s="187" t="b">
        <f>IF(Dashboard!$H$7="",IF(Candidates!B48&lt;&gt;"",TRUE,FALSE),IF(Dashboard!$H$7=Candidates!C48,TRUE,FALSE))</f>
        <v>0</v>
      </c>
      <c r="W46" s="217" t="b">
        <f>IF(Dashboard!$H$6="",IF(Candidates!B48&lt;&gt;"",TRUE,FALSE),IF(Dashboard!$H$6=Candidates!E48,TRUE,FALSE))</f>
        <v>0</v>
      </c>
      <c r="X46" s="187">
        <f t="shared" si="1"/>
        <v>0</v>
      </c>
      <c r="Y46" s="198">
        <f t="shared" si="2"/>
        <v>0</v>
      </c>
      <c r="AA46" s="210">
        <v>6</v>
      </c>
      <c r="AB46" s="8" t="s">
        <v>67</v>
      </c>
      <c r="AC46" s="211">
        <f t="shared" si="8"/>
        <v>0</v>
      </c>
    </row>
    <row r="47" spans="2:29" x14ac:dyDescent="0.2">
      <c r="B47" s="194">
        <f>COUNTIFS(Candidates!$B$6:$B$3005,'Job Openings'!B49,Candidates!$J$6:$J$3005,Preferences!$I$21)</f>
        <v>0</v>
      </c>
      <c r="C47" s="63"/>
      <c r="D47" s="194" t="str">
        <f>IF(AND(B47=1,J47=1),IF('Job Openings'!H49-'Job Openings'!E49&lt;0,"",'Job Openings'!H49-'Job Openings'!E49),"")</f>
        <v/>
      </c>
      <c r="E47" s="185"/>
      <c r="F47" s="197" t="b">
        <f>IF(AND('Job Openings'!E49&gt;=$O$4,'Job Openings'!E49&lt;=$O$5),TRUE,FALSE)</f>
        <v>0</v>
      </c>
      <c r="G47" s="188" t="b">
        <f>IF(Dashboard!$M$6="",IF('Job Openings'!B49&lt;&gt;"",TRUE,FALSE),IF(Dashboard!$M$6='Job Openings'!B49,TRUE,FALSE))</f>
        <v>0</v>
      </c>
      <c r="H47" s="188" t="b">
        <f>IF(Dashboard!$H$7="",IF('Job Openings'!B49&lt;&gt;"",TRUE,FALSE),IF(Dashboard!$H$7='Job Openings'!C49,TRUE,FALSE))</f>
        <v>0</v>
      </c>
      <c r="I47" s="188" t="b">
        <f>IF(Dashboard!$H$6="",IF('Job Openings'!B49&lt;&gt;"",TRUE,FALSE),IF(Dashboard!$H$6='Job Openings'!F49,TRUE,FALSE))</f>
        <v>0</v>
      </c>
      <c r="J47" s="198">
        <f t="shared" si="0"/>
        <v>0</v>
      </c>
      <c r="K47" s="63"/>
      <c r="L47" s="63"/>
      <c r="M47" s="63"/>
      <c r="N47" s="63"/>
      <c r="O47" s="63"/>
      <c r="P47" s="63"/>
      <c r="R47" s="193" t="str">
        <f>IF(Candidates!H49="","",MONTH(Candidates!H49))</f>
        <v/>
      </c>
      <c r="S47" s="187" t="b">
        <f>IF(AND(YEAR(Candidates!H49)&gt;=applicationYear,YEAR(Candidates!H49)&lt;=applicationYear),TRUE,IF(applicationYear="",TRUE,FALSE))</f>
        <v>0</v>
      </c>
      <c r="T47" s="187" t="b">
        <f>IF(AND(Candidates!H49&gt;=$AJ$4,Candidates!H49&lt;=$AJ$5),TRUE,FALSE)</f>
        <v>0</v>
      </c>
      <c r="U47" s="187" t="b">
        <f>IF(Dashboard!$M$6="",IF(Candidates!B49&lt;&gt;"",TRUE,FALSE),IF(Dashboard!$M$6=Candidates!B49,TRUE,FALSE))</f>
        <v>0</v>
      </c>
      <c r="V47" s="187" t="b">
        <f>IF(Dashboard!$H$7="",IF(Candidates!B49&lt;&gt;"",TRUE,FALSE),IF(Dashboard!$H$7=Candidates!C49,TRUE,FALSE))</f>
        <v>0</v>
      </c>
      <c r="W47" s="217" t="b">
        <f>IF(Dashboard!$H$6="",IF(Candidates!B49&lt;&gt;"",TRUE,FALSE),IF(Dashboard!$H$6=Candidates!E49,TRUE,FALSE))</f>
        <v>0</v>
      </c>
      <c r="X47" s="187">
        <f t="shared" si="1"/>
        <v>0</v>
      </c>
      <c r="Y47" s="198">
        <f t="shared" si="2"/>
        <v>0</v>
      </c>
      <c r="AA47" s="210">
        <v>7</v>
      </c>
      <c r="AB47" s="8" t="s">
        <v>68</v>
      </c>
      <c r="AC47" s="211">
        <f t="shared" si="8"/>
        <v>0</v>
      </c>
    </row>
    <row r="48" spans="2:29" x14ac:dyDescent="0.2">
      <c r="B48" s="194">
        <f>COUNTIFS(Candidates!$B$6:$B$3005,'Job Openings'!B50,Candidates!$J$6:$J$3005,Preferences!$I$21)</f>
        <v>0</v>
      </c>
      <c r="C48" s="63"/>
      <c r="D48" s="194" t="str">
        <f>IF(AND(B48=1,J48=1),IF('Job Openings'!H50-'Job Openings'!E50&lt;0,"",'Job Openings'!H50-'Job Openings'!E50),"")</f>
        <v/>
      </c>
      <c r="E48" s="185"/>
      <c r="F48" s="197" t="b">
        <f>IF(AND('Job Openings'!E50&gt;=$O$4,'Job Openings'!E50&lt;=$O$5),TRUE,FALSE)</f>
        <v>0</v>
      </c>
      <c r="G48" s="188" t="b">
        <f>IF(Dashboard!$M$6="",IF('Job Openings'!B50&lt;&gt;"",TRUE,FALSE),IF(Dashboard!$M$6='Job Openings'!B50,TRUE,FALSE))</f>
        <v>0</v>
      </c>
      <c r="H48" s="188" t="b">
        <f>IF(Dashboard!$H$7="",IF('Job Openings'!B50&lt;&gt;"",TRUE,FALSE),IF(Dashboard!$H$7='Job Openings'!C50,TRUE,FALSE))</f>
        <v>0</v>
      </c>
      <c r="I48" s="188" t="b">
        <f>IF(Dashboard!$H$6="",IF('Job Openings'!B50&lt;&gt;"",TRUE,FALSE),IF(Dashboard!$H$6='Job Openings'!F50,TRUE,FALSE))</f>
        <v>0</v>
      </c>
      <c r="J48" s="198">
        <f t="shared" si="0"/>
        <v>0</v>
      </c>
      <c r="K48" s="63"/>
      <c r="L48" s="63"/>
      <c r="M48" s="63"/>
      <c r="N48" s="63"/>
      <c r="O48" s="63"/>
      <c r="P48" s="63"/>
      <c r="R48" s="193" t="str">
        <f>IF(Candidates!H50="","",MONTH(Candidates!H50))</f>
        <v/>
      </c>
      <c r="S48" s="187" t="b">
        <f>IF(AND(YEAR(Candidates!H50)&gt;=applicationYear,YEAR(Candidates!H50)&lt;=applicationYear),TRUE,IF(applicationYear="",TRUE,FALSE))</f>
        <v>0</v>
      </c>
      <c r="T48" s="187" t="b">
        <f>IF(AND(Candidates!H50&gt;=$AJ$4,Candidates!H50&lt;=$AJ$5),TRUE,FALSE)</f>
        <v>0</v>
      </c>
      <c r="U48" s="187" t="b">
        <f>IF(Dashboard!$M$6="",IF(Candidates!B50&lt;&gt;"",TRUE,FALSE),IF(Dashboard!$M$6=Candidates!B50,TRUE,FALSE))</f>
        <v>0</v>
      </c>
      <c r="V48" s="187" t="b">
        <f>IF(Dashboard!$H$7="",IF(Candidates!B50&lt;&gt;"",TRUE,FALSE),IF(Dashboard!$H$7=Candidates!C50,TRUE,FALSE))</f>
        <v>0</v>
      </c>
      <c r="W48" s="217" t="b">
        <f>IF(Dashboard!$H$6="",IF(Candidates!B50&lt;&gt;"",TRUE,FALSE),IF(Dashboard!$H$6=Candidates!E50,TRUE,FALSE))</f>
        <v>0</v>
      </c>
      <c r="X48" s="187">
        <f t="shared" si="1"/>
        <v>0</v>
      </c>
      <c r="Y48" s="198">
        <f t="shared" si="2"/>
        <v>0</v>
      </c>
      <c r="AA48" s="210">
        <v>8</v>
      </c>
      <c r="AB48" s="8" t="s">
        <v>69</v>
      </c>
      <c r="AC48" s="211">
        <f t="shared" si="8"/>
        <v>0</v>
      </c>
    </row>
    <row r="49" spans="2:29" x14ac:dyDescent="0.2">
      <c r="B49" s="194">
        <f>COUNTIFS(Candidates!$B$6:$B$3005,'Job Openings'!B51,Candidates!$J$6:$J$3005,Preferences!$I$21)</f>
        <v>0</v>
      </c>
      <c r="C49" s="63"/>
      <c r="D49" s="194" t="str">
        <f>IF(AND(B49=1,J49=1),IF('Job Openings'!H51-'Job Openings'!E51&lt;0,"",'Job Openings'!H51-'Job Openings'!E51),"")</f>
        <v/>
      </c>
      <c r="E49" s="185"/>
      <c r="F49" s="197" t="b">
        <f>IF(AND('Job Openings'!E51&gt;=$O$4,'Job Openings'!E51&lt;=$O$5),TRUE,FALSE)</f>
        <v>0</v>
      </c>
      <c r="G49" s="188" t="b">
        <f>IF(Dashboard!$M$6="",IF('Job Openings'!B51&lt;&gt;"",TRUE,FALSE),IF(Dashboard!$M$6='Job Openings'!B51,TRUE,FALSE))</f>
        <v>0</v>
      </c>
      <c r="H49" s="188" t="b">
        <f>IF(Dashboard!$H$7="",IF('Job Openings'!B51&lt;&gt;"",TRUE,FALSE),IF(Dashboard!$H$7='Job Openings'!C51,TRUE,FALSE))</f>
        <v>0</v>
      </c>
      <c r="I49" s="188" t="b">
        <f>IF(Dashboard!$H$6="",IF('Job Openings'!B51&lt;&gt;"",TRUE,FALSE),IF(Dashboard!$H$6='Job Openings'!F51,TRUE,FALSE))</f>
        <v>0</v>
      </c>
      <c r="J49" s="198">
        <f t="shared" si="0"/>
        <v>0</v>
      </c>
      <c r="K49" s="63"/>
      <c r="L49" s="63"/>
      <c r="M49" s="63"/>
      <c r="N49" s="63"/>
      <c r="O49" s="63"/>
      <c r="P49" s="63"/>
      <c r="R49" s="193" t="str">
        <f>IF(Candidates!H51="","",MONTH(Candidates!H51))</f>
        <v/>
      </c>
      <c r="S49" s="187" t="b">
        <f>IF(AND(YEAR(Candidates!H51)&gt;=applicationYear,YEAR(Candidates!H51)&lt;=applicationYear),TRUE,IF(applicationYear="",TRUE,FALSE))</f>
        <v>0</v>
      </c>
      <c r="T49" s="187" t="b">
        <f>IF(AND(Candidates!H51&gt;=$AJ$4,Candidates!H51&lt;=$AJ$5),TRUE,FALSE)</f>
        <v>0</v>
      </c>
      <c r="U49" s="187" t="b">
        <f>IF(Dashboard!$M$6="",IF(Candidates!B51&lt;&gt;"",TRUE,FALSE),IF(Dashboard!$M$6=Candidates!B51,TRUE,FALSE))</f>
        <v>0</v>
      </c>
      <c r="V49" s="187" t="b">
        <f>IF(Dashboard!$H$7="",IF(Candidates!B51&lt;&gt;"",TRUE,FALSE),IF(Dashboard!$H$7=Candidates!C51,TRUE,FALSE))</f>
        <v>0</v>
      </c>
      <c r="W49" s="217" t="b">
        <f>IF(Dashboard!$H$6="",IF(Candidates!B51&lt;&gt;"",TRUE,FALSE),IF(Dashboard!$H$6=Candidates!E51,TRUE,FALSE))</f>
        <v>0</v>
      </c>
      <c r="X49" s="187">
        <f t="shared" si="1"/>
        <v>0</v>
      </c>
      <c r="Y49" s="198">
        <f t="shared" si="2"/>
        <v>0</v>
      </c>
      <c r="AA49" s="210">
        <v>9</v>
      </c>
      <c r="AB49" s="8" t="s">
        <v>70</v>
      </c>
      <c r="AC49" s="211">
        <f t="shared" si="8"/>
        <v>0</v>
      </c>
    </row>
    <row r="50" spans="2:29" x14ac:dyDescent="0.2">
      <c r="B50" s="194">
        <f>COUNTIFS(Candidates!$B$6:$B$3005,'Job Openings'!B52,Candidates!$J$6:$J$3005,Preferences!$I$21)</f>
        <v>0</v>
      </c>
      <c r="C50" s="63"/>
      <c r="D50" s="194" t="str">
        <f>IF(AND(B50=1,J50=1),IF('Job Openings'!H52-'Job Openings'!E52&lt;0,"",'Job Openings'!H52-'Job Openings'!E52),"")</f>
        <v/>
      </c>
      <c r="E50" s="185"/>
      <c r="F50" s="197" t="b">
        <f>IF(AND('Job Openings'!E52&gt;=$O$4,'Job Openings'!E52&lt;=$O$5),TRUE,FALSE)</f>
        <v>0</v>
      </c>
      <c r="G50" s="188" t="b">
        <f>IF(Dashboard!$M$6="",IF('Job Openings'!B52&lt;&gt;"",TRUE,FALSE),IF(Dashboard!$M$6='Job Openings'!B52,TRUE,FALSE))</f>
        <v>0</v>
      </c>
      <c r="H50" s="188" t="b">
        <f>IF(Dashboard!$H$7="",IF('Job Openings'!B52&lt;&gt;"",TRUE,FALSE),IF(Dashboard!$H$7='Job Openings'!C52,TRUE,FALSE))</f>
        <v>0</v>
      </c>
      <c r="I50" s="188" t="b">
        <f>IF(Dashboard!$H$6="",IF('Job Openings'!B52&lt;&gt;"",TRUE,FALSE),IF(Dashboard!$H$6='Job Openings'!F52,TRUE,FALSE))</f>
        <v>0</v>
      </c>
      <c r="J50" s="198">
        <f t="shared" si="0"/>
        <v>0</v>
      </c>
      <c r="K50" s="63"/>
      <c r="L50" s="63"/>
      <c r="M50" s="63"/>
      <c r="N50" s="63"/>
      <c r="O50" s="63"/>
      <c r="P50" s="63"/>
      <c r="R50" s="193" t="str">
        <f>IF(Candidates!H52="","",MONTH(Candidates!H52))</f>
        <v/>
      </c>
      <c r="S50" s="187" t="b">
        <f>IF(AND(YEAR(Candidates!H52)&gt;=applicationYear,YEAR(Candidates!H52)&lt;=applicationYear),TRUE,IF(applicationYear="",TRUE,FALSE))</f>
        <v>0</v>
      </c>
      <c r="T50" s="187" t="b">
        <f>IF(AND(Candidates!H52&gt;=$AJ$4,Candidates!H52&lt;=$AJ$5),TRUE,FALSE)</f>
        <v>0</v>
      </c>
      <c r="U50" s="187" t="b">
        <f>IF(Dashboard!$M$6="",IF(Candidates!B52&lt;&gt;"",TRUE,FALSE),IF(Dashboard!$M$6=Candidates!B52,TRUE,FALSE))</f>
        <v>0</v>
      </c>
      <c r="V50" s="187" t="b">
        <f>IF(Dashboard!$H$7="",IF(Candidates!B52&lt;&gt;"",TRUE,FALSE),IF(Dashboard!$H$7=Candidates!C52,TRUE,FALSE))</f>
        <v>0</v>
      </c>
      <c r="W50" s="217" t="b">
        <f>IF(Dashboard!$H$6="",IF(Candidates!B52&lt;&gt;"",TRUE,FALSE),IF(Dashboard!$H$6=Candidates!E52,TRUE,FALSE))</f>
        <v>0</v>
      </c>
      <c r="X50" s="187">
        <f t="shared" si="1"/>
        <v>0</v>
      </c>
      <c r="Y50" s="198">
        <f t="shared" si="2"/>
        <v>0</v>
      </c>
      <c r="AA50" s="210">
        <v>10</v>
      </c>
      <c r="AB50" s="8" t="s">
        <v>71</v>
      </c>
      <c r="AC50" s="211">
        <f t="shared" si="8"/>
        <v>0</v>
      </c>
    </row>
    <row r="51" spans="2:29" x14ac:dyDescent="0.2">
      <c r="B51" s="194">
        <f>COUNTIFS(Candidates!$B$6:$B$3005,'Job Openings'!B53,Candidates!$J$6:$J$3005,Preferences!$I$21)</f>
        <v>0</v>
      </c>
      <c r="C51" s="63"/>
      <c r="D51" s="194" t="str">
        <f>IF(AND(B51=1,J51=1),IF('Job Openings'!H53-'Job Openings'!E53&lt;0,"",'Job Openings'!H53-'Job Openings'!E53),"")</f>
        <v/>
      </c>
      <c r="E51" s="185"/>
      <c r="F51" s="197" t="b">
        <f>IF(AND('Job Openings'!E53&gt;=$O$4,'Job Openings'!E53&lt;=$O$5),TRUE,FALSE)</f>
        <v>0</v>
      </c>
      <c r="G51" s="188" t="b">
        <f>IF(Dashboard!$M$6="",IF('Job Openings'!B53&lt;&gt;"",TRUE,FALSE),IF(Dashboard!$M$6='Job Openings'!B53,TRUE,FALSE))</f>
        <v>0</v>
      </c>
      <c r="H51" s="188" t="b">
        <f>IF(Dashboard!$H$7="",IF('Job Openings'!B53&lt;&gt;"",TRUE,FALSE),IF(Dashboard!$H$7='Job Openings'!C53,TRUE,FALSE))</f>
        <v>0</v>
      </c>
      <c r="I51" s="188" t="b">
        <f>IF(Dashboard!$H$6="",IF('Job Openings'!B53&lt;&gt;"",TRUE,FALSE),IF(Dashboard!$H$6='Job Openings'!F53,TRUE,FALSE))</f>
        <v>0</v>
      </c>
      <c r="J51" s="198">
        <f t="shared" si="0"/>
        <v>0</v>
      </c>
      <c r="K51" s="63"/>
      <c r="L51" s="63"/>
      <c r="M51" s="63"/>
      <c r="N51" s="63"/>
      <c r="O51" s="63"/>
      <c r="P51" s="63"/>
      <c r="R51" s="193" t="str">
        <f>IF(Candidates!H53="","",MONTH(Candidates!H53))</f>
        <v/>
      </c>
      <c r="S51" s="187" t="b">
        <f>IF(AND(YEAR(Candidates!H53)&gt;=applicationYear,YEAR(Candidates!H53)&lt;=applicationYear),TRUE,IF(applicationYear="",TRUE,FALSE))</f>
        <v>0</v>
      </c>
      <c r="T51" s="187" t="b">
        <f>IF(AND(Candidates!H53&gt;=$AJ$4,Candidates!H53&lt;=$AJ$5),TRUE,FALSE)</f>
        <v>0</v>
      </c>
      <c r="U51" s="187" t="b">
        <f>IF(Dashboard!$M$6="",IF(Candidates!B53&lt;&gt;"",TRUE,FALSE),IF(Dashboard!$M$6=Candidates!B53,TRUE,FALSE))</f>
        <v>0</v>
      </c>
      <c r="V51" s="187" t="b">
        <f>IF(Dashboard!$H$7="",IF(Candidates!B53&lt;&gt;"",TRUE,FALSE),IF(Dashboard!$H$7=Candidates!C53,TRUE,FALSE))</f>
        <v>0</v>
      </c>
      <c r="W51" s="217" t="b">
        <f>IF(Dashboard!$H$6="",IF(Candidates!B53&lt;&gt;"",TRUE,FALSE),IF(Dashboard!$H$6=Candidates!E53,TRUE,FALSE))</f>
        <v>0</v>
      </c>
      <c r="X51" s="187">
        <f t="shared" si="1"/>
        <v>0</v>
      </c>
      <c r="Y51" s="198">
        <f t="shared" si="2"/>
        <v>0</v>
      </c>
      <c r="AA51" s="210">
        <v>11</v>
      </c>
      <c r="AB51" s="8" t="s">
        <v>72</v>
      </c>
      <c r="AC51" s="211">
        <f t="shared" si="8"/>
        <v>0</v>
      </c>
    </row>
    <row r="52" spans="2:29" x14ac:dyDescent="0.2">
      <c r="B52" s="194">
        <f>COUNTIFS(Candidates!$B$6:$B$3005,'Job Openings'!B54,Candidates!$J$6:$J$3005,Preferences!$I$21)</f>
        <v>0</v>
      </c>
      <c r="C52" s="63"/>
      <c r="D52" s="194" t="str">
        <f>IF(AND(B52=1,J52=1),IF('Job Openings'!H54-'Job Openings'!E54&lt;0,"",'Job Openings'!H54-'Job Openings'!E54),"")</f>
        <v/>
      </c>
      <c r="E52" s="185"/>
      <c r="F52" s="197" t="b">
        <f>IF(AND('Job Openings'!E54&gt;=$O$4,'Job Openings'!E54&lt;=$O$5),TRUE,FALSE)</f>
        <v>0</v>
      </c>
      <c r="G52" s="188" t="b">
        <f>IF(Dashboard!$M$6="",IF('Job Openings'!B54&lt;&gt;"",TRUE,FALSE),IF(Dashboard!$M$6='Job Openings'!B54,TRUE,FALSE))</f>
        <v>0</v>
      </c>
      <c r="H52" s="188" t="b">
        <f>IF(Dashboard!$H$7="",IF('Job Openings'!B54&lt;&gt;"",TRUE,FALSE),IF(Dashboard!$H$7='Job Openings'!C54,TRUE,FALSE))</f>
        <v>0</v>
      </c>
      <c r="I52" s="188" t="b">
        <f>IF(Dashboard!$H$6="",IF('Job Openings'!B54&lt;&gt;"",TRUE,FALSE),IF(Dashboard!$H$6='Job Openings'!F54,TRUE,FALSE))</f>
        <v>0</v>
      </c>
      <c r="J52" s="198">
        <f t="shared" si="0"/>
        <v>0</v>
      </c>
      <c r="K52" s="63"/>
      <c r="L52" s="63"/>
      <c r="M52" s="63"/>
      <c r="N52" s="63"/>
      <c r="O52" s="63"/>
      <c r="P52" s="63"/>
      <c r="R52" s="193" t="str">
        <f>IF(Candidates!H54="","",MONTH(Candidates!H54))</f>
        <v/>
      </c>
      <c r="S52" s="187" t="b">
        <f>IF(AND(YEAR(Candidates!H54)&gt;=applicationYear,YEAR(Candidates!H54)&lt;=applicationYear),TRUE,IF(applicationYear="",TRUE,FALSE))</f>
        <v>0</v>
      </c>
      <c r="T52" s="187" t="b">
        <f>IF(AND(Candidates!H54&gt;=$AJ$4,Candidates!H54&lt;=$AJ$5),TRUE,FALSE)</f>
        <v>0</v>
      </c>
      <c r="U52" s="187" t="b">
        <f>IF(Dashboard!$M$6="",IF(Candidates!B54&lt;&gt;"",TRUE,FALSE),IF(Dashboard!$M$6=Candidates!B54,TRUE,FALSE))</f>
        <v>0</v>
      </c>
      <c r="V52" s="187" t="b">
        <f>IF(Dashboard!$H$7="",IF(Candidates!B54&lt;&gt;"",TRUE,FALSE),IF(Dashboard!$H$7=Candidates!C54,TRUE,FALSE))</f>
        <v>0</v>
      </c>
      <c r="W52" s="217" t="b">
        <f>IF(Dashboard!$H$6="",IF(Candidates!B54&lt;&gt;"",TRUE,FALSE),IF(Dashboard!$H$6=Candidates!E54,TRUE,FALSE))</f>
        <v>0</v>
      </c>
      <c r="X52" s="187">
        <f t="shared" si="1"/>
        <v>0</v>
      </c>
      <c r="Y52" s="198">
        <f t="shared" si="2"/>
        <v>0</v>
      </c>
      <c r="AA52" s="214">
        <v>12</v>
      </c>
      <c r="AB52" s="215" t="s">
        <v>73</v>
      </c>
      <c r="AC52" s="216">
        <f t="shared" si="8"/>
        <v>0</v>
      </c>
    </row>
    <row r="53" spans="2:29" x14ac:dyDescent="0.2">
      <c r="B53" s="194">
        <f>COUNTIFS(Candidates!$B$6:$B$3005,'Job Openings'!B55,Candidates!$J$6:$J$3005,Preferences!$I$21)</f>
        <v>0</v>
      </c>
      <c r="C53" s="63"/>
      <c r="D53" s="194" t="str">
        <f>IF(AND(B53=1,J53=1),IF('Job Openings'!H55-'Job Openings'!E55&lt;0,"",'Job Openings'!H55-'Job Openings'!E55),"")</f>
        <v/>
      </c>
      <c r="E53" s="185"/>
      <c r="F53" s="197" t="b">
        <f>IF(AND('Job Openings'!E55&gt;=$O$4,'Job Openings'!E55&lt;=$O$5),TRUE,FALSE)</f>
        <v>0</v>
      </c>
      <c r="G53" s="188" t="b">
        <f>IF(Dashboard!$M$6="",IF('Job Openings'!B55&lt;&gt;"",TRUE,FALSE),IF(Dashboard!$M$6='Job Openings'!B55,TRUE,FALSE))</f>
        <v>0</v>
      </c>
      <c r="H53" s="188" t="b">
        <f>IF(Dashboard!$H$7="",IF('Job Openings'!B55&lt;&gt;"",TRUE,FALSE),IF(Dashboard!$H$7='Job Openings'!C55,TRUE,FALSE))</f>
        <v>0</v>
      </c>
      <c r="I53" s="188" t="b">
        <f>IF(Dashboard!$H$6="",IF('Job Openings'!B55&lt;&gt;"",TRUE,FALSE),IF(Dashboard!$H$6='Job Openings'!F55,TRUE,FALSE))</f>
        <v>0</v>
      </c>
      <c r="J53" s="198">
        <f t="shared" si="0"/>
        <v>0</v>
      </c>
      <c r="K53" s="63"/>
      <c r="L53" s="63"/>
      <c r="M53" s="63"/>
      <c r="N53" s="63"/>
      <c r="O53" s="63"/>
      <c r="P53" s="63"/>
      <c r="R53" s="193" t="str">
        <f>IF(Candidates!H55="","",MONTH(Candidates!H55))</f>
        <v/>
      </c>
      <c r="S53" s="187" t="b">
        <f>IF(AND(YEAR(Candidates!H55)&gt;=applicationYear,YEAR(Candidates!H55)&lt;=applicationYear),TRUE,IF(applicationYear="",TRUE,FALSE))</f>
        <v>0</v>
      </c>
      <c r="T53" s="187" t="b">
        <f>IF(AND(Candidates!H55&gt;=$AJ$4,Candidates!H55&lt;=$AJ$5),TRUE,FALSE)</f>
        <v>0</v>
      </c>
      <c r="U53" s="187" t="b">
        <f>IF(Dashboard!$M$6="",IF(Candidates!B55&lt;&gt;"",TRUE,FALSE),IF(Dashboard!$M$6=Candidates!B55,TRUE,FALSE))</f>
        <v>0</v>
      </c>
      <c r="V53" s="187" t="b">
        <f>IF(Dashboard!$H$7="",IF(Candidates!B55&lt;&gt;"",TRUE,FALSE),IF(Dashboard!$H$7=Candidates!C55,TRUE,FALSE))</f>
        <v>0</v>
      </c>
      <c r="W53" s="217" t="b">
        <f>IF(Dashboard!$H$6="",IF(Candidates!B55&lt;&gt;"",TRUE,FALSE),IF(Dashboard!$H$6=Candidates!E55,TRUE,FALSE))</f>
        <v>0</v>
      </c>
      <c r="X53" s="187">
        <f t="shared" si="1"/>
        <v>0</v>
      </c>
      <c r="Y53" s="198">
        <f t="shared" si="2"/>
        <v>0</v>
      </c>
      <c r="AA53" s="7"/>
      <c r="AB53" s="7"/>
      <c r="AC53" s="7"/>
    </row>
    <row r="54" spans="2:29" x14ac:dyDescent="0.2">
      <c r="B54" s="194">
        <f>COUNTIFS(Candidates!$B$6:$B$3005,'Job Openings'!B56,Candidates!$J$6:$J$3005,Preferences!$I$21)</f>
        <v>0</v>
      </c>
      <c r="C54" s="63"/>
      <c r="D54" s="194" t="str">
        <f>IF(AND(B54=1,J54=1),IF('Job Openings'!H56-'Job Openings'!E56&lt;0,"",'Job Openings'!H56-'Job Openings'!E56),"")</f>
        <v/>
      </c>
      <c r="E54" s="185"/>
      <c r="F54" s="197" t="b">
        <f>IF(AND('Job Openings'!E56&gt;=$O$4,'Job Openings'!E56&lt;=$O$5),TRUE,FALSE)</f>
        <v>0</v>
      </c>
      <c r="G54" s="188" t="b">
        <f>IF(Dashboard!$M$6="",IF('Job Openings'!B56&lt;&gt;"",TRUE,FALSE),IF(Dashboard!$M$6='Job Openings'!B56,TRUE,FALSE))</f>
        <v>0</v>
      </c>
      <c r="H54" s="188" t="b">
        <f>IF(Dashboard!$H$7="",IF('Job Openings'!B56&lt;&gt;"",TRUE,FALSE),IF(Dashboard!$H$7='Job Openings'!C56,TRUE,FALSE))</f>
        <v>0</v>
      </c>
      <c r="I54" s="188" t="b">
        <f>IF(Dashboard!$H$6="",IF('Job Openings'!B56&lt;&gt;"",TRUE,FALSE),IF(Dashboard!$H$6='Job Openings'!F56,TRUE,FALSE))</f>
        <v>0</v>
      </c>
      <c r="J54" s="198">
        <f t="shared" si="0"/>
        <v>0</v>
      </c>
      <c r="K54" s="63"/>
      <c r="L54" s="63"/>
      <c r="M54" s="63"/>
      <c r="N54" s="63"/>
      <c r="O54" s="63"/>
      <c r="P54" s="63"/>
      <c r="R54" s="193" t="str">
        <f>IF(Candidates!H56="","",MONTH(Candidates!H56))</f>
        <v/>
      </c>
      <c r="S54" s="187" t="b">
        <f>IF(AND(YEAR(Candidates!H56)&gt;=applicationYear,YEAR(Candidates!H56)&lt;=applicationYear),TRUE,IF(applicationYear="",TRUE,FALSE))</f>
        <v>0</v>
      </c>
      <c r="T54" s="187" t="b">
        <f>IF(AND(Candidates!H56&gt;=$AJ$4,Candidates!H56&lt;=$AJ$5),TRUE,FALSE)</f>
        <v>0</v>
      </c>
      <c r="U54" s="187" t="b">
        <f>IF(Dashboard!$M$6="",IF(Candidates!B56&lt;&gt;"",TRUE,FALSE),IF(Dashboard!$M$6=Candidates!B56,TRUE,FALSE))</f>
        <v>0</v>
      </c>
      <c r="V54" s="187" t="b">
        <f>IF(Dashboard!$H$7="",IF(Candidates!B56&lt;&gt;"",TRUE,FALSE),IF(Dashboard!$H$7=Candidates!C56,TRUE,FALSE))</f>
        <v>0</v>
      </c>
      <c r="W54" s="217" t="b">
        <f>IF(Dashboard!$H$6="",IF(Candidates!B56&lt;&gt;"",TRUE,FALSE),IF(Dashboard!$H$6=Candidates!E56,TRUE,FALSE))</f>
        <v>0</v>
      </c>
      <c r="X54" s="187">
        <f t="shared" si="1"/>
        <v>0</v>
      </c>
      <c r="Y54" s="198">
        <f t="shared" si="2"/>
        <v>0</v>
      </c>
      <c r="AA54" s="95" t="s">
        <v>25</v>
      </c>
      <c r="AB54" s="95"/>
      <c r="AC54" s="7"/>
    </row>
    <row r="55" spans="2:29" x14ac:dyDescent="0.2">
      <c r="B55" s="194">
        <f>COUNTIFS(Candidates!$B$6:$B$3005,'Job Openings'!B57,Candidates!$J$6:$J$3005,Preferences!$I$21)</f>
        <v>0</v>
      </c>
      <c r="C55" s="63"/>
      <c r="D55" s="194" t="str">
        <f>IF(AND(B55=1,J55=1),IF('Job Openings'!H57-'Job Openings'!E57&lt;0,"",'Job Openings'!H57-'Job Openings'!E57),"")</f>
        <v/>
      </c>
      <c r="E55" s="185"/>
      <c r="F55" s="197" t="b">
        <f>IF(AND('Job Openings'!E57&gt;=$O$4,'Job Openings'!E57&lt;=$O$5),TRUE,FALSE)</f>
        <v>0</v>
      </c>
      <c r="G55" s="188" t="b">
        <f>IF(Dashboard!$M$6="",IF('Job Openings'!B57&lt;&gt;"",TRUE,FALSE),IF(Dashboard!$M$6='Job Openings'!B57,TRUE,FALSE))</f>
        <v>0</v>
      </c>
      <c r="H55" s="188" t="b">
        <f>IF(Dashboard!$H$7="",IF('Job Openings'!B57&lt;&gt;"",TRUE,FALSE),IF(Dashboard!$H$7='Job Openings'!C57,TRUE,FALSE))</f>
        <v>0</v>
      </c>
      <c r="I55" s="188" t="b">
        <f>IF(Dashboard!$H$6="",IF('Job Openings'!B57&lt;&gt;"",TRUE,FALSE),IF(Dashboard!$H$6='Job Openings'!F57,TRUE,FALSE))</f>
        <v>0</v>
      </c>
      <c r="J55" s="198">
        <f t="shared" si="0"/>
        <v>0</v>
      </c>
      <c r="K55" s="63"/>
      <c r="L55" s="63"/>
      <c r="M55" s="63"/>
      <c r="N55" s="63"/>
      <c r="O55" s="63"/>
      <c r="P55" s="63"/>
      <c r="R55" s="193" t="str">
        <f>IF(Candidates!H57="","",MONTH(Candidates!H57))</f>
        <v/>
      </c>
      <c r="S55" s="187" t="b">
        <f>IF(AND(YEAR(Candidates!H57)&gt;=applicationYear,YEAR(Candidates!H57)&lt;=applicationYear),TRUE,IF(applicationYear="",TRUE,FALSE))</f>
        <v>0</v>
      </c>
      <c r="T55" s="187" t="b">
        <f>IF(AND(Candidates!H57&gt;=$AJ$4,Candidates!H57&lt;=$AJ$5),TRUE,FALSE)</f>
        <v>0</v>
      </c>
      <c r="U55" s="187" t="b">
        <f>IF(Dashboard!$M$6="",IF(Candidates!B57&lt;&gt;"",TRUE,FALSE),IF(Dashboard!$M$6=Candidates!B57,TRUE,FALSE))</f>
        <v>0</v>
      </c>
      <c r="V55" s="187" t="b">
        <f>IF(Dashboard!$H$7="",IF(Candidates!B57&lt;&gt;"",TRUE,FALSE),IF(Dashboard!$H$7=Candidates!C57,TRUE,FALSE))</f>
        <v>0</v>
      </c>
      <c r="W55" s="217" t="b">
        <f>IF(Dashboard!$H$6="",IF(Candidates!B57&lt;&gt;"",TRUE,FALSE),IF(Dashboard!$H$6=Candidates!E57,TRUE,FALSE))</f>
        <v>0</v>
      </c>
      <c r="X55" s="187">
        <f t="shared" si="1"/>
        <v>0</v>
      </c>
      <c r="Y55" s="198">
        <f t="shared" si="2"/>
        <v>0</v>
      </c>
      <c r="AA55" s="96" t="s">
        <v>122</v>
      </c>
      <c r="AB55" s="94">
        <f t="array" ref="AB55">SUM(IF(Candidates!$J$6:$J$3005="",$X$4:$X$3003,0))</f>
        <v>0</v>
      </c>
      <c r="AC55" s="7"/>
    </row>
    <row r="56" spans="2:29" x14ac:dyDescent="0.2">
      <c r="B56" s="194">
        <f>COUNTIFS(Candidates!$B$6:$B$3005,'Job Openings'!B58,Candidates!$J$6:$J$3005,Preferences!$I$21)</f>
        <v>0</v>
      </c>
      <c r="C56" s="63"/>
      <c r="D56" s="194" t="str">
        <f>IF(AND(B56=1,J56=1),IF('Job Openings'!H58-'Job Openings'!E58&lt;0,"",'Job Openings'!H58-'Job Openings'!E58),"")</f>
        <v/>
      </c>
      <c r="E56" s="185"/>
      <c r="F56" s="197" t="b">
        <f>IF(AND('Job Openings'!E58&gt;=$O$4,'Job Openings'!E58&lt;=$O$5),TRUE,FALSE)</f>
        <v>0</v>
      </c>
      <c r="G56" s="188" t="b">
        <f>IF(Dashboard!$M$6="",IF('Job Openings'!B58&lt;&gt;"",TRUE,FALSE),IF(Dashboard!$M$6='Job Openings'!B58,TRUE,FALSE))</f>
        <v>0</v>
      </c>
      <c r="H56" s="188" t="b">
        <f>IF(Dashboard!$H$7="",IF('Job Openings'!B58&lt;&gt;"",TRUE,FALSE),IF(Dashboard!$H$7='Job Openings'!C58,TRUE,FALSE))</f>
        <v>0</v>
      </c>
      <c r="I56" s="188" t="b">
        <f>IF(Dashboard!$H$6="",IF('Job Openings'!B58&lt;&gt;"",TRUE,FALSE),IF(Dashboard!$H$6='Job Openings'!F58,TRUE,FALSE))</f>
        <v>0</v>
      </c>
      <c r="J56" s="198">
        <f t="shared" si="0"/>
        <v>0</v>
      </c>
      <c r="K56" s="63"/>
      <c r="L56" s="63"/>
      <c r="M56" s="63"/>
      <c r="N56" s="63"/>
      <c r="O56" s="63"/>
      <c r="P56" s="63"/>
      <c r="R56" s="193" t="str">
        <f>IF(Candidates!H58="","",MONTH(Candidates!H58))</f>
        <v/>
      </c>
      <c r="S56" s="187" t="b">
        <f>IF(AND(YEAR(Candidates!H58)&gt;=applicationYear,YEAR(Candidates!H58)&lt;=applicationYear),TRUE,IF(applicationYear="",TRUE,FALSE))</f>
        <v>0</v>
      </c>
      <c r="T56" s="187" t="b">
        <f>IF(AND(Candidates!H58&gt;=$AJ$4,Candidates!H58&lt;=$AJ$5),TRUE,FALSE)</f>
        <v>0</v>
      </c>
      <c r="U56" s="187" t="b">
        <f>IF(Dashboard!$M$6="",IF(Candidates!B58&lt;&gt;"",TRUE,FALSE),IF(Dashboard!$M$6=Candidates!B58,TRUE,FALSE))</f>
        <v>0</v>
      </c>
      <c r="V56" s="187" t="b">
        <f>IF(Dashboard!$H$7="",IF(Candidates!B58&lt;&gt;"",TRUE,FALSE),IF(Dashboard!$H$7=Candidates!C58,TRUE,FALSE))</f>
        <v>0</v>
      </c>
      <c r="W56" s="217" t="b">
        <f>IF(Dashboard!$H$6="",IF(Candidates!B58&lt;&gt;"",TRUE,FALSE),IF(Dashboard!$H$6=Candidates!E58,TRUE,FALSE))</f>
        <v>0</v>
      </c>
      <c r="X56" s="187">
        <f t="shared" si="1"/>
        <v>0</v>
      </c>
      <c r="Y56" s="198">
        <f t="shared" si="2"/>
        <v>0</v>
      </c>
      <c r="AA56" s="118" t="str">
        <f>IF(Preferences!I20="","",Preferences!I20)</f>
        <v>Candidate in Process</v>
      </c>
      <c r="AB56" s="94">
        <f t="array" ref="AB56">SUM(IF(Candidates!$J$6:$J$3005=Calc!$AA56,$X$4:$X$3003,0))</f>
        <v>0</v>
      </c>
      <c r="AC56" s="7"/>
    </row>
    <row r="57" spans="2:29" x14ac:dyDescent="0.2">
      <c r="B57" s="194">
        <f>COUNTIFS(Candidates!$B$6:$B$3005,'Job Openings'!B59,Candidates!$J$6:$J$3005,Preferences!$I$21)</f>
        <v>0</v>
      </c>
      <c r="C57" s="63"/>
      <c r="D57" s="194" t="str">
        <f>IF(AND(B57=1,J57=1),IF('Job Openings'!H59-'Job Openings'!E59&lt;0,"",'Job Openings'!H59-'Job Openings'!E59),"")</f>
        <v/>
      </c>
      <c r="E57" s="185"/>
      <c r="F57" s="197" t="b">
        <f>IF(AND('Job Openings'!E59&gt;=$O$4,'Job Openings'!E59&lt;=$O$5),TRUE,FALSE)</f>
        <v>0</v>
      </c>
      <c r="G57" s="188" t="b">
        <f>IF(Dashboard!$M$6="",IF('Job Openings'!B59&lt;&gt;"",TRUE,FALSE),IF(Dashboard!$M$6='Job Openings'!B59,TRUE,FALSE))</f>
        <v>0</v>
      </c>
      <c r="H57" s="188" t="b">
        <f>IF(Dashboard!$H$7="",IF('Job Openings'!B59&lt;&gt;"",TRUE,FALSE),IF(Dashboard!$H$7='Job Openings'!C59,TRUE,FALSE))</f>
        <v>0</v>
      </c>
      <c r="I57" s="188" t="b">
        <f>IF(Dashboard!$H$6="",IF('Job Openings'!B59&lt;&gt;"",TRUE,FALSE),IF(Dashboard!$H$6='Job Openings'!F59,TRUE,FALSE))</f>
        <v>0</v>
      </c>
      <c r="J57" s="198">
        <f t="shared" si="0"/>
        <v>0</v>
      </c>
      <c r="K57" s="63"/>
      <c r="L57" s="63"/>
      <c r="M57" s="63"/>
      <c r="N57" s="63"/>
      <c r="O57" s="63"/>
      <c r="P57" s="63"/>
      <c r="R57" s="193" t="str">
        <f>IF(Candidates!H59="","",MONTH(Candidates!H59))</f>
        <v/>
      </c>
      <c r="S57" s="187" t="b">
        <f>IF(AND(YEAR(Candidates!H59)&gt;=applicationYear,YEAR(Candidates!H59)&lt;=applicationYear),TRUE,IF(applicationYear="",TRUE,FALSE))</f>
        <v>0</v>
      </c>
      <c r="T57" s="187" t="b">
        <f>IF(AND(Candidates!H59&gt;=$AJ$4,Candidates!H59&lt;=$AJ$5),TRUE,FALSE)</f>
        <v>0</v>
      </c>
      <c r="U57" s="187" t="b">
        <f>IF(Dashboard!$M$6="",IF(Candidates!B59&lt;&gt;"",TRUE,FALSE),IF(Dashboard!$M$6=Candidates!B59,TRUE,FALSE))</f>
        <v>0</v>
      </c>
      <c r="V57" s="187" t="b">
        <f>IF(Dashboard!$H$7="",IF(Candidates!B59&lt;&gt;"",TRUE,FALSE),IF(Dashboard!$H$7=Candidates!C59,TRUE,FALSE))</f>
        <v>0</v>
      </c>
      <c r="W57" s="217" t="b">
        <f>IF(Dashboard!$H$6="",IF(Candidates!B59&lt;&gt;"",TRUE,FALSE),IF(Dashboard!$H$6=Candidates!E59,TRUE,FALSE))</f>
        <v>0</v>
      </c>
      <c r="X57" s="187">
        <f t="shared" si="1"/>
        <v>0</v>
      </c>
      <c r="Y57" s="198">
        <f t="shared" si="2"/>
        <v>0</v>
      </c>
      <c r="AA57" s="118" t="str">
        <f>IF(Preferences!I21="","",Preferences!I21)</f>
        <v>Hired</v>
      </c>
      <c r="AB57" s="94">
        <f t="array" ref="AB57">SUM(IF(Candidates!$J$6:$J$3005=Calc!$AA57,$X$4:$X$3003,0))</f>
        <v>0</v>
      </c>
      <c r="AC57" s="7"/>
    </row>
    <row r="58" spans="2:29" x14ac:dyDescent="0.2">
      <c r="B58" s="194">
        <f>COUNTIFS(Candidates!$B$6:$B$3005,'Job Openings'!B60,Candidates!$J$6:$J$3005,Preferences!$I$21)</f>
        <v>0</v>
      </c>
      <c r="C58" s="63"/>
      <c r="D58" s="194" t="str">
        <f>IF(AND(B58=1,J58=1),IF('Job Openings'!H60-'Job Openings'!E60&lt;0,"",'Job Openings'!H60-'Job Openings'!E60),"")</f>
        <v/>
      </c>
      <c r="E58" s="185"/>
      <c r="F58" s="197" t="b">
        <f>IF(AND('Job Openings'!E60&gt;=$O$4,'Job Openings'!E60&lt;=$O$5),TRUE,FALSE)</f>
        <v>0</v>
      </c>
      <c r="G58" s="188" t="b">
        <f>IF(Dashboard!$M$6="",IF('Job Openings'!B60&lt;&gt;"",TRUE,FALSE),IF(Dashboard!$M$6='Job Openings'!B60,TRUE,FALSE))</f>
        <v>0</v>
      </c>
      <c r="H58" s="188" t="b">
        <f>IF(Dashboard!$H$7="",IF('Job Openings'!B60&lt;&gt;"",TRUE,FALSE),IF(Dashboard!$H$7='Job Openings'!C60,TRUE,FALSE))</f>
        <v>0</v>
      </c>
      <c r="I58" s="188" t="b">
        <f>IF(Dashboard!$H$6="",IF('Job Openings'!B60&lt;&gt;"",TRUE,FALSE),IF(Dashboard!$H$6='Job Openings'!F60,TRUE,FALSE))</f>
        <v>0</v>
      </c>
      <c r="J58" s="198">
        <f t="shared" si="0"/>
        <v>0</v>
      </c>
      <c r="K58" s="63"/>
      <c r="L58" s="63"/>
      <c r="M58" s="63"/>
      <c r="N58" s="63"/>
      <c r="O58" s="63"/>
      <c r="P58" s="63"/>
      <c r="R58" s="193" t="str">
        <f>IF(Candidates!H60="","",MONTH(Candidates!H60))</f>
        <v/>
      </c>
      <c r="S58" s="187" t="b">
        <f>IF(AND(YEAR(Candidates!H60)&gt;=applicationYear,YEAR(Candidates!H60)&lt;=applicationYear),TRUE,IF(applicationYear="",TRUE,FALSE))</f>
        <v>0</v>
      </c>
      <c r="T58" s="187" t="b">
        <f>IF(AND(Candidates!H60&gt;=$AJ$4,Candidates!H60&lt;=$AJ$5),TRUE,FALSE)</f>
        <v>0</v>
      </c>
      <c r="U58" s="187" t="b">
        <f>IF(Dashboard!$M$6="",IF(Candidates!B60&lt;&gt;"",TRUE,FALSE),IF(Dashboard!$M$6=Candidates!B60,TRUE,FALSE))</f>
        <v>0</v>
      </c>
      <c r="V58" s="187" t="b">
        <f>IF(Dashboard!$H$7="",IF(Candidates!B60&lt;&gt;"",TRUE,FALSE),IF(Dashboard!$H$7=Candidates!C60,TRUE,FALSE))</f>
        <v>0</v>
      </c>
      <c r="W58" s="217" t="b">
        <f>IF(Dashboard!$H$6="",IF(Candidates!B60&lt;&gt;"",TRUE,FALSE),IF(Dashboard!$H$6=Candidates!E60,TRUE,FALSE))</f>
        <v>0</v>
      </c>
      <c r="X58" s="187">
        <f t="shared" si="1"/>
        <v>0</v>
      </c>
      <c r="Y58" s="198">
        <f t="shared" si="2"/>
        <v>0</v>
      </c>
      <c r="AA58" s="118" t="str">
        <f>IF(Preferences!I22="","",Preferences!I22)</f>
        <v>Candidate Refusal</v>
      </c>
      <c r="AB58" s="94">
        <f t="array" ref="AB58">SUM(IF(Candidates!$J$6:$J$3005=Calc!$AA58,$X$4:$X$3003,0))</f>
        <v>0</v>
      </c>
      <c r="AC58" s="7"/>
    </row>
    <row r="59" spans="2:29" x14ac:dyDescent="0.2">
      <c r="B59" s="194">
        <f>COUNTIFS(Candidates!$B$6:$B$3005,'Job Openings'!B61,Candidates!$J$6:$J$3005,Preferences!$I$21)</f>
        <v>0</v>
      </c>
      <c r="C59" s="63"/>
      <c r="D59" s="194" t="str">
        <f>IF(AND(B59=1,J59=1),IF('Job Openings'!H61-'Job Openings'!E61&lt;0,"",'Job Openings'!H61-'Job Openings'!E61),"")</f>
        <v/>
      </c>
      <c r="E59" s="185"/>
      <c r="F59" s="197" t="b">
        <f>IF(AND('Job Openings'!E61&gt;=$O$4,'Job Openings'!E61&lt;=$O$5),TRUE,FALSE)</f>
        <v>0</v>
      </c>
      <c r="G59" s="188" t="b">
        <f>IF(Dashboard!$M$6="",IF('Job Openings'!B61&lt;&gt;"",TRUE,FALSE),IF(Dashboard!$M$6='Job Openings'!B61,TRUE,FALSE))</f>
        <v>0</v>
      </c>
      <c r="H59" s="188" t="b">
        <f>IF(Dashboard!$H$7="",IF('Job Openings'!B61&lt;&gt;"",TRUE,FALSE),IF(Dashboard!$H$7='Job Openings'!C61,TRUE,FALSE))</f>
        <v>0</v>
      </c>
      <c r="I59" s="188" t="b">
        <f>IF(Dashboard!$H$6="",IF('Job Openings'!B61&lt;&gt;"",TRUE,FALSE),IF(Dashboard!$H$6='Job Openings'!F61,TRUE,FALSE))</f>
        <v>0</v>
      </c>
      <c r="J59" s="198">
        <f t="shared" si="0"/>
        <v>0</v>
      </c>
      <c r="K59" s="63"/>
      <c r="L59" s="63"/>
      <c r="M59" s="63"/>
      <c r="N59" s="63"/>
      <c r="O59" s="63"/>
      <c r="P59" s="63"/>
      <c r="R59" s="193" t="str">
        <f>IF(Candidates!H61="","",MONTH(Candidates!H61))</f>
        <v/>
      </c>
      <c r="S59" s="187" t="b">
        <f>IF(AND(YEAR(Candidates!H61)&gt;=applicationYear,YEAR(Candidates!H61)&lt;=applicationYear),TRUE,IF(applicationYear="",TRUE,FALSE))</f>
        <v>0</v>
      </c>
      <c r="T59" s="187" t="b">
        <f>IF(AND(Candidates!H61&gt;=$AJ$4,Candidates!H61&lt;=$AJ$5),TRUE,FALSE)</f>
        <v>0</v>
      </c>
      <c r="U59" s="187" t="b">
        <f>IF(Dashboard!$M$6="",IF(Candidates!B61&lt;&gt;"",TRUE,FALSE),IF(Dashboard!$M$6=Candidates!B61,TRUE,FALSE))</f>
        <v>0</v>
      </c>
      <c r="V59" s="187" t="b">
        <f>IF(Dashboard!$H$7="",IF(Candidates!B61&lt;&gt;"",TRUE,FALSE),IF(Dashboard!$H$7=Candidates!C61,TRUE,FALSE))</f>
        <v>0</v>
      </c>
      <c r="W59" s="217" t="b">
        <f>IF(Dashboard!$H$6="",IF(Candidates!B61&lt;&gt;"",TRUE,FALSE),IF(Dashboard!$H$6=Candidates!E61,TRUE,FALSE))</f>
        <v>0</v>
      </c>
      <c r="X59" s="187">
        <f t="shared" si="1"/>
        <v>0</v>
      </c>
      <c r="Y59" s="198">
        <f t="shared" si="2"/>
        <v>0</v>
      </c>
      <c r="AA59" s="118" t="str">
        <f>IF(Preferences!I23="","",Preferences!I23)</f>
        <v>Not Hired</v>
      </c>
      <c r="AB59" s="94">
        <f t="array" ref="AB59">SUM(IF(Candidates!$J$6:$J$3005=Calc!$AA59,$X$4:$X$3003,0))</f>
        <v>0</v>
      </c>
      <c r="AC59" s="7"/>
    </row>
    <row r="60" spans="2:29" x14ac:dyDescent="0.2">
      <c r="B60" s="194">
        <f>COUNTIFS(Candidates!$B$6:$B$3005,'Job Openings'!B62,Candidates!$J$6:$J$3005,Preferences!$I$21)</f>
        <v>0</v>
      </c>
      <c r="C60" s="63"/>
      <c r="D60" s="194" t="str">
        <f>IF(AND(B60=1,J60=1),IF('Job Openings'!H62-'Job Openings'!E62&lt;0,"",'Job Openings'!H62-'Job Openings'!E62),"")</f>
        <v/>
      </c>
      <c r="E60" s="185"/>
      <c r="F60" s="197" t="b">
        <f>IF(AND('Job Openings'!E62&gt;=$O$4,'Job Openings'!E62&lt;=$O$5),TRUE,FALSE)</f>
        <v>0</v>
      </c>
      <c r="G60" s="188" t="b">
        <f>IF(Dashboard!$M$6="",IF('Job Openings'!B62&lt;&gt;"",TRUE,FALSE),IF(Dashboard!$M$6='Job Openings'!B62,TRUE,FALSE))</f>
        <v>0</v>
      </c>
      <c r="H60" s="188" t="b">
        <f>IF(Dashboard!$H$7="",IF('Job Openings'!B62&lt;&gt;"",TRUE,FALSE),IF(Dashboard!$H$7='Job Openings'!C62,TRUE,FALSE))</f>
        <v>0</v>
      </c>
      <c r="I60" s="188" t="b">
        <f>IF(Dashboard!$H$6="",IF('Job Openings'!B62&lt;&gt;"",TRUE,FALSE),IF(Dashboard!$H$6='Job Openings'!F62,TRUE,FALSE))</f>
        <v>0</v>
      </c>
      <c r="J60" s="198">
        <f t="shared" si="0"/>
        <v>0</v>
      </c>
      <c r="K60" s="63"/>
      <c r="L60" s="63"/>
      <c r="M60" s="63"/>
      <c r="N60" s="63"/>
      <c r="O60" s="63"/>
      <c r="P60" s="63"/>
      <c r="R60" s="193" t="str">
        <f>IF(Candidates!H62="","",MONTH(Candidates!H62))</f>
        <v/>
      </c>
      <c r="S60" s="187" t="b">
        <f>IF(AND(YEAR(Candidates!H62)&gt;=applicationYear,YEAR(Candidates!H62)&lt;=applicationYear),TRUE,IF(applicationYear="",TRUE,FALSE))</f>
        <v>0</v>
      </c>
      <c r="T60" s="187" t="b">
        <f>IF(AND(Candidates!H62&gt;=$AJ$4,Candidates!H62&lt;=$AJ$5),TRUE,FALSE)</f>
        <v>0</v>
      </c>
      <c r="U60" s="187" t="b">
        <f>IF(Dashboard!$M$6="",IF(Candidates!B62&lt;&gt;"",TRUE,FALSE),IF(Dashboard!$M$6=Candidates!B62,TRUE,FALSE))</f>
        <v>0</v>
      </c>
      <c r="V60" s="187" t="b">
        <f>IF(Dashboard!$H$7="",IF(Candidates!B62&lt;&gt;"",TRUE,FALSE),IF(Dashboard!$H$7=Candidates!C62,TRUE,FALSE))</f>
        <v>0</v>
      </c>
      <c r="W60" s="217" t="b">
        <f>IF(Dashboard!$H$6="",IF(Candidates!B62&lt;&gt;"",TRUE,FALSE),IF(Dashboard!$H$6=Candidates!E62,TRUE,FALSE))</f>
        <v>0</v>
      </c>
      <c r="X60" s="187">
        <f t="shared" si="1"/>
        <v>0</v>
      </c>
      <c r="Y60" s="198">
        <f t="shared" si="2"/>
        <v>0</v>
      </c>
      <c r="AA60" s="118" t="str">
        <f>IF(Preferences!I24="","",Preferences!I24)</f>
        <v/>
      </c>
      <c r="AB60" s="94">
        <f t="array" ref="AB60">SUM(IF(Candidates!$J$6:$J$3005=Calc!$AA60,$X$4:$X$3003,0))</f>
        <v>0</v>
      </c>
      <c r="AC60" s="7"/>
    </row>
    <row r="61" spans="2:29" x14ac:dyDescent="0.2">
      <c r="B61" s="194">
        <f>COUNTIFS(Candidates!$B$6:$B$3005,'Job Openings'!B63,Candidates!$J$6:$J$3005,Preferences!$I$21)</f>
        <v>0</v>
      </c>
      <c r="C61" s="63"/>
      <c r="D61" s="194" t="str">
        <f>IF(AND(B61=1,J61=1),IF('Job Openings'!H63-'Job Openings'!E63&lt;0,"",'Job Openings'!H63-'Job Openings'!E63),"")</f>
        <v/>
      </c>
      <c r="E61" s="185"/>
      <c r="F61" s="197" t="b">
        <f>IF(AND('Job Openings'!E63&gt;=$O$4,'Job Openings'!E63&lt;=$O$5),TRUE,FALSE)</f>
        <v>0</v>
      </c>
      <c r="G61" s="188" t="b">
        <f>IF(Dashboard!$M$6="",IF('Job Openings'!B63&lt;&gt;"",TRUE,FALSE),IF(Dashboard!$M$6='Job Openings'!B63,TRUE,FALSE))</f>
        <v>0</v>
      </c>
      <c r="H61" s="188" t="b">
        <f>IF(Dashboard!$H$7="",IF('Job Openings'!B63&lt;&gt;"",TRUE,FALSE),IF(Dashboard!$H$7='Job Openings'!C63,TRUE,FALSE))</f>
        <v>0</v>
      </c>
      <c r="I61" s="188" t="b">
        <f>IF(Dashboard!$H$6="",IF('Job Openings'!B63&lt;&gt;"",TRUE,FALSE),IF(Dashboard!$H$6='Job Openings'!F63,TRUE,FALSE))</f>
        <v>0</v>
      </c>
      <c r="J61" s="198">
        <f t="shared" si="0"/>
        <v>0</v>
      </c>
      <c r="K61" s="63"/>
      <c r="L61" s="63"/>
      <c r="M61" s="63"/>
      <c r="N61" s="63"/>
      <c r="O61" s="63"/>
      <c r="P61" s="63"/>
      <c r="R61" s="193" t="str">
        <f>IF(Candidates!H63="","",MONTH(Candidates!H63))</f>
        <v/>
      </c>
      <c r="S61" s="187" t="b">
        <f>IF(AND(YEAR(Candidates!H63)&gt;=applicationYear,YEAR(Candidates!H63)&lt;=applicationYear),TRUE,IF(applicationYear="",TRUE,FALSE))</f>
        <v>0</v>
      </c>
      <c r="T61" s="187" t="b">
        <f>IF(AND(Candidates!H63&gt;=$AJ$4,Candidates!H63&lt;=$AJ$5),TRUE,FALSE)</f>
        <v>0</v>
      </c>
      <c r="U61" s="187" t="b">
        <f>IF(Dashboard!$M$6="",IF(Candidates!B63&lt;&gt;"",TRUE,FALSE),IF(Dashboard!$M$6=Candidates!B63,TRUE,FALSE))</f>
        <v>0</v>
      </c>
      <c r="V61" s="187" t="b">
        <f>IF(Dashboard!$H$7="",IF(Candidates!B63&lt;&gt;"",TRUE,FALSE),IF(Dashboard!$H$7=Candidates!C63,TRUE,FALSE))</f>
        <v>0</v>
      </c>
      <c r="W61" s="217" t="b">
        <f>IF(Dashboard!$H$6="",IF(Candidates!B63&lt;&gt;"",TRUE,FALSE),IF(Dashboard!$H$6=Candidates!E63,TRUE,FALSE))</f>
        <v>0</v>
      </c>
      <c r="X61" s="187">
        <f t="shared" si="1"/>
        <v>0</v>
      </c>
      <c r="Y61" s="198">
        <f t="shared" si="2"/>
        <v>0</v>
      </c>
      <c r="AA61" s="118" t="str">
        <f>IF(Preferences!I25="","",Preferences!I25)</f>
        <v/>
      </c>
      <c r="AB61" s="94">
        <f t="array" ref="AB61">SUM(IF(Candidates!$J$6:$J$3005=Calc!$AA61,$X$4:$X$3003,0))</f>
        <v>0</v>
      </c>
      <c r="AC61" s="7"/>
    </row>
    <row r="62" spans="2:29" x14ac:dyDescent="0.2">
      <c r="B62" s="194">
        <f>COUNTIFS(Candidates!$B$6:$B$3005,'Job Openings'!B64,Candidates!$J$6:$J$3005,Preferences!$I$21)</f>
        <v>0</v>
      </c>
      <c r="C62" s="63"/>
      <c r="D62" s="194" t="str">
        <f>IF(AND(B62=1,J62=1),IF('Job Openings'!H64-'Job Openings'!E64&lt;0,"",'Job Openings'!H64-'Job Openings'!E64),"")</f>
        <v/>
      </c>
      <c r="E62" s="185"/>
      <c r="F62" s="197" t="b">
        <f>IF(AND('Job Openings'!E64&gt;=$O$4,'Job Openings'!E64&lt;=$O$5),TRUE,FALSE)</f>
        <v>0</v>
      </c>
      <c r="G62" s="188" t="b">
        <f>IF(Dashboard!$M$6="",IF('Job Openings'!B64&lt;&gt;"",TRUE,FALSE),IF(Dashboard!$M$6='Job Openings'!B64,TRUE,FALSE))</f>
        <v>0</v>
      </c>
      <c r="H62" s="188" t="b">
        <f>IF(Dashboard!$H$7="",IF('Job Openings'!B64&lt;&gt;"",TRUE,FALSE),IF(Dashboard!$H$7='Job Openings'!C64,TRUE,FALSE))</f>
        <v>0</v>
      </c>
      <c r="I62" s="188" t="b">
        <f>IF(Dashboard!$H$6="",IF('Job Openings'!B64&lt;&gt;"",TRUE,FALSE),IF(Dashboard!$H$6='Job Openings'!F64,TRUE,FALSE))</f>
        <v>0</v>
      </c>
      <c r="J62" s="198">
        <f t="shared" si="0"/>
        <v>0</v>
      </c>
      <c r="K62" s="63"/>
      <c r="L62" s="63"/>
      <c r="M62" s="63"/>
      <c r="N62" s="63"/>
      <c r="O62" s="63"/>
      <c r="P62" s="63"/>
      <c r="R62" s="193" t="str">
        <f>IF(Candidates!H64="","",MONTH(Candidates!H64))</f>
        <v/>
      </c>
      <c r="S62" s="187" t="b">
        <f>IF(AND(YEAR(Candidates!H64)&gt;=applicationYear,YEAR(Candidates!H64)&lt;=applicationYear),TRUE,IF(applicationYear="",TRUE,FALSE))</f>
        <v>0</v>
      </c>
      <c r="T62" s="187" t="b">
        <f>IF(AND(Candidates!H64&gt;=$AJ$4,Candidates!H64&lt;=$AJ$5),TRUE,FALSE)</f>
        <v>0</v>
      </c>
      <c r="U62" s="187" t="b">
        <f>IF(Dashboard!$M$6="",IF(Candidates!B64&lt;&gt;"",TRUE,FALSE),IF(Dashboard!$M$6=Candidates!B64,TRUE,FALSE))</f>
        <v>0</v>
      </c>
      <c r="V62" s="187" t="b">
        <f>IF(Dashboard!$H$7="",IF(Candidates!B64&lt;&gt;"",TRUE,FALSE),IF(Dashboard!$H$7=Candidates!C64,TRUE,FALSE))</f>
        <v>0</v>
      </c>
      <c r="W62" s="217" t="b">
        <f>IF(Dashboard!$H$6="",IF(Candidates!B64&lt;&gt;"",TRUE,FALSE),IF(Dashboard!$H$6=Candidates!E64,TRUE,FALSE))</f>
        <v>0</v>
      </c>
      <c r="X62" s="187">
        <f t="shared" si="1"/>
        <v>0</v>
      </c>
      <c r="Y62" s="198">
        <f t="shared" si="2"/>
        <v>0</v>
      </c>
      <c r="AA62" s="118" t="str">
        <f>IF(Preferences!I26="","",Preferences!I26)</f>
        <v/>
      </c>
      <c r="AB62" s="94">
        <f t="array" ref="AB62">SUM(IF(Candidates!$J$6:$J$3005=Calc!$AA62,$X$4:$X$3003,0))</f>
        <v>0</v>
      </c>
      <c r="AC62" s="7"/>
    </row>
    <row r="63" spans="2:29" x14ac:dyDescent="0.2">
      <c r="B63" s="194">
        <f>COUNTIFS(Candidates!$B$6:$B$3005,'Job Openings'!B65,Candidates!$J$6:$J$3005,Preferences!$I$21)</f>
        <v>0</v>
      </c>
      <c r="C63" s="63"/>
      <c r="D63" s="194" t="str">
        <f>IF(AND(B63=1,J63=1),IF('Job Openings'!H65-'Job Openings'!E65&lt;0,"",'Job Openings'!H65-'Job Openings'!E65),"")</f>
        <v/>
      </c>
      <c r="E63" s="185"/>
      <c r="F63" s="197" t="b">
        <f>IF(AND('Job Openings'!E65&gt;=$O$4,'Job Openings'!E65&lt;=$O$5),TRUE,FALSE)</f>
        <v>0</v>
      </c>
      <c r="G63" s="188" t="b">
        <f>IF(Dashboard!$M$6="",IF('Job Openings'!B65&lt;&gt;"",TRUE,FALSE),IF(Dashboard!$M$6='Job Openings'!B65,TRUE,FALSE))</f>
        <v>0</v>
      </c>
      <c r="H63" s="188" t="b">
        <f>IF(Dashboard!$H$7="",IF('Job Openings'!B65&lt;&gt;"",TRUE,FALSE),IF(Dashboard!$H$7='Job Openings'!C65,TRUE,FALSE))</f>
        <v>0</v>
      </c>
      <c r="I63" s="188" t="b">
        <f>IF(Dashboard!$H$6="",IF('Job Openings'!B65&lt;&gt;"",TRUE,FALSE),IF(Dashboard!$H$6='Job Openings'!F65,TRUE,FALSE))</f>
        <v>0</v>
      </c>
      <c r="J63" s="198">
        <f t="shared" si="0"/>
        <v>0</v>
      </c>
      <c r="K63" s="63"/>
      <c r="L63" s="63"/>
      <c r="M63" s="63"/>
      <c r="N63" s="63"/>
      <c r="O63" s="63"/>
      <c r="P63" s="63"/>
      <c r="R63" s="193" t="str">
        <f>IF(Candidates!H65="","",MONTH(Candidates!H65))</f>
        <v/>
      </c>
      <c r="S63" s="187" t="b">
        <f>IF(AND(YEAR(Candidates!H65)&gt;=applicationYear,YEAR(Candidates!H65)&lt;=applicationYear),TRUE,IF(applicationYear="",TRUE,FALSE))</f>
        <v>0</v>
      </c>
      <c r="T63" s="187" t="b">
        <f>IF(AND(Candidates!H65&gt;=$AJ$4,Candidates!H65&lt;=$AJ$5),TRUE,FALSE)</f>
        <v>0</v>
      </c>
      <c r="U63" s="187" t="b">
        <f>IF(Dashboard!$M$6="",IF(Candidates!B65&lt;&gt;"",TRUE,FALSE),IF(Dashboard!$M$6=Candidates!B65,TRUE,FALSE))</f>
        <v>0</v>
      </c>
      <c r="V63" s="187" t="b">
        <f>IF(Dashboard!$H$7="",IF(Candidates!B65&lt;&gt;"",TRUE,FALSE),IF(Dashboard!$H$7=Candidates!C65,TRUE,FALSE))</f>
        <v>0</v>
      </c>
      <c r="W63" s="217" t="b">
        <f>IF(Dashboard!$H$6="",IF(Candidates!B65&lt;&gt;"",TRUE,FALSE),IF(Dashboard!$H$6=Candidates!E65,TRUE,FALSE))</f>
        <v>0</v>
      </c>
      <c r="X63" s="187">
        <f t="shared" si="1"/>
        <v>0</v>
      </c>
      <c r="Y63" s="198">
        <f t="shared" si="2"/>
        <v>0</v>
      </c>
      <c r="AA63" s="118" t="str">
        <f>IF(Preferences!I27="","",Preferences!I27)</f>
        <v/>
      </c>
      <c r="AB63" s="94">
        <f t="array" ref="AB63">SUM(IF(Candidates!$J$6:$J$3005=Calc!$AA63,$X$4:$X$3003,0))</f>
        <v>0</v>
      </c>
      <c r="AC63" s="7"/>
    </row>
    <row r="64" spans="2:29" x14ac:dyDescent="0.2">
      <c r="B64" s="194">
        <f>COUNTIFS(Candidates!$B$6:$B$3005,'Job Openings'!B66,Candidates!$J$6:$J$3005,Preferences!$I$21)</f>
        <v>0</v>
      </c>
      <c r="C64" s="63"/>
      <c r="D64" s="194" t="str">
        <f>IF(AND(B64=1,J64=1),IF('Job Openings'!H66-'Job Openings'!E66&lt;0,"",'Job Openings'!H66-'Job Openings'!E66),"")</f>
        <v/>
      </c>
      <c r="E64" s="185"/>
      <c r="F64" s="197" t="b">
        <f>IF(AND('Job Openings'!E66&gt;=$O$4,'Job Openings'!E66&lt;=$O$5),TRUE,FALSE)</f>
        <v>0</v>
      </c>
      <c r="G64" s="188" t="b">
        <f>IF(Dashboard!$M$6="",IF('Job Openings'!B66&lt;&gt;"",TRUE,FALSE),IF(Dashboard!$M$6='Job Openings'!B66,TRUE,FALSE))</f>
        <v>0</v>
      </c>
      <c r="H64" s="188" t="b">
        <f>IF(Dashboard!$H$7="",IF('Job Openings'!B66&lt;&gt;"",TRUE,FALSE),IF(Dashboard!$H$7='Job Openings'!C66,TRUE,FALSE))</f>
        <v>0</v>
      </c>
      <c r="I64" s="188" t="b">
        <f>IF(Dashboard!$H$6="",IF('Job Openings'!B66&lt;&gt;"",TRUE,FALSE),IF(Dashboard!$H$6='Job Openings'!F66,TRUE,FALSE))</f>
        <v>0</v>
      </c>
      <c r="J64" s="198">
        <f t="shared" si="0"/>
        <v>0</v>
      </c>
      <c r="K64" s="63"/>
      <c r="L64" s="63"/>
      <c r="M64" s="63"/>
      <c r="N64" s="63"/>
      <c r="O64" s="63"/>
      <c r="P64" s="63"/>
      <c r="R64" s="193" t="str">
        <f>IF(Candidates!H66="","",MONTH(Candidates!H66))</f>
        <v/>
      </c>
      <c r="S64" s="187" t="b">
        <f>IF(AND(YEAR(Candidates!H66)&gt;=applicationYear,YEAR(Candidates!H66)&lt;=applicationYear),TRUE,IF(applicationYear="",TRUE,FALSE))</f>
        <v>0</v>
      </c>
      <c r="T64" s="187" t="b">
        <f>IF(AND(Candidates!H66&gt;=$AJ$4,Candidates!H66&lt;=$AJ$5),TRUE,FALSE)</f>
        <v>0</v>
      </c>
      <c r="U64" s="187" t="b">
        <f>IF(Dashboard!$M$6="",IF(Candidates!B66&lt;&gt;"",TRUE,FALSE),IF(Dashboard!$M$6=Candidates!B66,TRUE,FALSE))</f>
        <v>0</v>
      </c>
      <c r="V64" s="187" t="b">
        <f>IF(Dashboard!$H$7="",IF(Candidates!B66&lt;&gt;"",TRUE,FALSE),IF(Dashboard!$H$7=Candidates!C66,TRUE,FALSE))</f>
        <v>0</v>
      </c>
      <c r="W64" s="217" t="b">
        <f>IF(Dashboard!$H$6="",IF(Candidates!B66&lt;&gt;"",TRUE,FALSE),IF(Dashboard!$H$6=Candidates!E66,TRUE,FALSE))</f>
        <v>0</v>
      </c>
      <c r="X64" s="187">
        <f t="shared" si="1"/>
        <v>0</v>
      </c>
      <c r="Y64" s="198">
        <f t="shared" si="2"/>
        <v>0</v>
      </c>
      <c r="AA64" s="119">
        <f>COUNTA(AA55:AA63)-COUNTIF(AA55:AA63,"")</f>
        <v>5</v>
      </c>
      <c r="AB64" s="7"/>
      <c r="AC64" s="7"/>
    </row>
    <row r="65" spans="2:29" x14ac:dyDescent="0.2">
      <c r="B65" s="194">
        <f>COUNTIFS(Candidates!$B$6:$B$3005,'Job Openings'!B67,Candidates!$J$6:$J$3005,Preferences!$I$21)</f>
        <v>0</v>
      </c>
      <c r="C65" s="63"/>
      <c r="D65" s="194" t="str">
        <f>IF(AND(B65=1,J65=1),IF('Job Openings'!H67-'Job Openings'!E67&lt;0,"",'Job Openings'!H67-'Job Openings'!E67),"")</f>
        <v/>
      </c>
      <c r="E65" s="185"/>
      <c r="F65" s="197" t="b">
        <f>IF(AND('Job Openings'!E67&gt;=$O$4,'Job Openings'!E67&lt;=$O$5),TRUE,FALSE)</f>
        <v>0</v>
      </c>
      <c r="G65" s="188" t="b">
        <f>IF(Dashboard!$M$6="",IF('Job Openings'!B67&lt;&gt;"",TRUE,FALSE),IF(Dashboard!$M$6='Job Openings'!B67,TRUE,FALSE))</f>
        <v>0</v>
      </c>
      <c r="H65" s="188" t="b">
        <f>IF(Dashboard!$H$7="",IF('Job Openings'!B67&lt;&gt;"",TRUE,FALSE),IF(Dashboard!$H$7='Job Openings'!C67,TRUE,FALSE))</f>
        <v>0</v>
      </c>
      <c r="I65" s="188" t="b">
        <f>IF(Dashboard!$H$6="",IF('Job Openings'!B67&lt;&gt;"",TRUE,FALSE),IF(Dashboard!$H$6='Job Openings'!F67,TRUE,FALSE))</f>
        <v>0</v>
      </c>
      <c r="J65" s="198">
        <f t="shared" si="0"/>
        <v>0</v>
      </c>
      <c r="K65" s="63"/>
      <c r="L65" s="63"/>
      <c r="M65" s="63"/>
      <c r="N65" s="63"/>
      <c r="O65" s="63"/>
      <c r="P65" s="63"/>
      <c r="R65" s="193" t="str">
        <f>IF(Candidates!H67="","",MONTH(Candidates!H67))</f>
        <v/>
      </c>
      <c r="S65" s="187" t="b">
        <f>IF(AND(YEAR(Candidates!H67)&gt;=applicationYear,YEAR(Candidates!H67)&lt;=applicationYear),TRUE,IF(applicationYear="",TRUE,FALSE))</f>
        <v>0</v>
      </c>
      <c r="T65" s="187" t="b">
        <f>IF(AND(Candidates!H67&gt;=$AJ$4,Candidates!H67&lt;=$AJ$5),TRUE,FALSE)</f>
        <v>0</v>
      </c>
      <c r="U65" s="187" t="b">
        <f>IF(Dashboard!$M$6="",IF(Candidates!B67&lt;&gt;"",TRUE,FALSE),IF(Dashboard!$M$6=Candidates!B67,TRUE,FALSE))</f>
        <v>0</v>
      </c>
      <c r="V65" s="187" t="b">
        <f>IF(Dashboard!$H$7="",IF(Candidates!B67&lt;&gt;"",TRUE,FALSE),IF(Dashboard!$H$7=Candidates!C67,TRUE,FALSE))</f>
        <v>0</v>
      </c>
      <c r="W65" s="217" t="b">
        <f>IF(Dashboard!$H$6="",IF(Candidates!B67&lt;&gt;"",TRUE,FALSE),IF(Dashboard!$H$6=Candidates!E67,TRUE,FALSE))</f>
        <v>0</v>
      </c>
      <c r="X65" s="187">
        <f t="shared" si="1"/>
        <v>0</v>
      </c>
      <c r="Y65" s="198">
        <f t="shared" si="2"/>
        <v>0</v>
      </c>
      <c r="AA65" s="7"/>
      <c r="AB65" s="7"/>
      <c r="AC65" s="7"/>
    </row>
    <row r="66" spans="2:29" x14ac:dyDescent="0.2">
      <c r="B66" s="194">
        <f>COUNTIFS(Candidates!$B$6:$B$3005,'Job Openings'!B68,Candidates!$J$6:$J$3005,Preferences!$I$21)</f>
        <v>0</v>
      </c>
      <c r="C66" s="63"/>
      <c r="D66" s="194" t="str">
        <f>IF(AND(B66=1,J66=1),IF('Job Openings'!H68-'Job Openings'!E68&lt;0,"",'Job Openings'!H68-'Job Openings'!E68),"")</f>
        <v/>
      </c>
      <c r="E66" s="185"/>
      <c r="F66" s="197" t="b">
        <f>IF(AND('Job Openings'!E68&gt;=$O$4,'Job Openings'!E68&lt;=$O$5),TRUE,FALSE)</f>
        <v>0</v>
      </c>
      <c r="G66" s="188" t="b">
        <f>IF(Dashboard!$M$6="",IF('Job Openings'!B68&lt;&gt;"",TRUE,FALSE),IF(Dashboard!$M$6='Job Openings'!B68,TRUE,FALSE))</f>
        <v>0</v>
      </c>
      <c r="H66" s="188" t="b">
        <f>IF(Dashboard!$H$7="",IF('Job Openings'!B68&lt;&gt;"",TRUE,FALSE),IF(Dashboard!$H$7='Job Openings'!C68,TRUE,FALSE))</f>
        <v>0</v>
      </c>
      <c r="I66" s="188" t="b">
        <f>IF(Dashboard!$H$6="",IF('Job Openings'!B68&lt;&gt;"",TRUE,FALSE),IF(Dashboard!$H$6='Job Openings'!F68,TRUE,FALSE))</f>
        <v>0</v>
      </c>
      <c r="J66" s="198">
        <f t="shared" si="0"/>
        <v>0</v>
      </c>
      <c r="K66" s="63"/>
      <c r="L66" s="63"/>
      <c r="M66" s="63"/>
      <c r="N66" s="63"/>
      <c r="O66" s="63"/>
      <c r="P66" s="63"/>
      <c r="R66" s="193" t="str">
        <f>IF(Candidates!H68="","",MONTH(Candidates!H68))</f>
        <v/>
      </c>
      <c r="S66" s="187" t="b">
        <f>IF(AND(YEAR(Candidates!H68)&gt;=applicationYear,YEAR(Candidates!H68)&lt;=applicationYear),TRUE,IF(applicationYear="",TRUE,FALSE))</f>
        <v>0</v>
      </c>
      <c r="T66" s="187" t="b">
        <f>IF(AND(Candidates!H68&gt;=$AJ$4,Candidates!H68&lt;=$AJ$5),TRUE,FALSE)</f>
        <v>0</v>
      </c>
      <c r="U66" s="187" t="b">
        <f>IF(Dashboard!$M$6="",IF(Candidates!B68&lt;&gt;"",TRUE,FALSE),IF(Dashboard!$M$6=Candidates!B68,TRUE,FALSE))</f>
        <v>0</v>
      </c>
      <c r="V66" s="187" t="b">
        <f>IF(Dashboard!$H$7="",IF(Candidates!B68&lt;&gt;"",TRUE,FALSE),IF(Dashboard!$H$7=Candidates!C68,TRUE,FALSE))</f>
        <v>0</v>
      </c>
      <c r="W66" s="217" t="b">
        <f>IF(Dashboard!$H$6="",IF(Candidates!B68&lt;&gt;"",TRUE,FALSE),IF(Dashboard!$H$6=Candidates!E68,TRUE,FALSE))</f>
        <v>0</v>
      </c>
      <c r="X66" s="187">
        <f t="shared" si="1"/>
        <v>0</v>
      </c>
      <c r="Y66" s="198">
        <f t="shared" si="2"/>
        <v>0</v>
      </c>
      <c r="AA66" s="7"/>
      <c r="AB66" s="7"/>
      <c r="AC66" s="7"/>
    </row>
    <row r="67" spans="2:29" x14ac:dyDescent="0.2">
      <c r="B67" s="194">
        <f>COUNTIFS(Candidates!$B$6:$B$3005,'Job Openings'!B69,Candidates!$J$6:$J$3005,Preferences!$I$21)</f>
        <v>0</v>
      </c>
      <c r="C67" s="63"/>
      <c r="D67" s="194" t="str">
        <f>IF(AND(B67=1,J67=1),IF('Job Openings'!H69-'Job Openings'!E69&lt;0,"",'Job Openings'!H69-'Job Openings'!E69),"")</f>
        <v/>
      </c>
      <c r="E67" s="185"/>
      <c r="F67" s="197" t="b">
        <f>IF(AND('Job Openings'!E69&gt;=$O$4,'Job Openings'!E69&lt;=$O$5),TRUE,FALSE)</f>
        <v>0</v>
      </c>
      <c r="G67" s="188" t="b">
        <f>IF(Dashboard!$M$6="",IF('Job Openings'!B69&lt;&gt;"",TRUE,FALSE),IF(Dashboard!$M$6='Job Openings'!B69,TRUE,FALSE))</f>
        <v>0</v>
      </c>
      <c r="H67" s="188" t="b">
        <f>IF(Dashboard!$H$7="",IF('Job Openings'!B69&lt;&gt;"",TRUE,FALSE),IF(Dashboard!$H$7='Job Openings'!C69,TRUE,FALSE))</f>
        <v>0</v>
      </c>
      <c r="I67" s="188" t="b">
        <f>IF(Dashboard!$H$6="",IF('Job Openings'!B69&lt;&gt;"",TRUE,FALSE),IF(Dashboard!$H$6='Job Openings'!F69,TRUE,FALSE))</f>
        <v>0</v>
      </c>
      <c r="J67" s="198">
        <f t="shared" si="0"/>
        <v>0</v>
      </c>
      <c r="K67" s="63"/>
      <c r="L67" s="63"/>
      <c r="M67" s="63"/>
      <c r="N67" s="63"/>
      <c r="O67" s="63"/>
      <c r="P67" s="63"/>
      <c r="R67" s="193" t="str">
        <f>IF(Candidates!H69="","",MONTH(Candidates!H69))</f>
        <v/>
      </c>
      <c r="S67" s="187" t="b">
        <f>IF(AND(YEAR(Candidates!H69)&gt;=applicationYear,YEAR(Candidates!H69)&lt;=applicationYear),TRUE,IF(applicationYear="",TRUE,FALSE))</f>
        <v>0</v>
      </c>
      <c r="T67" s="187" t="b">
        <f>IF(AND(Candidates!H69&gt;=$AJ$4,Candidates!H69&lt;=$AJ$5),TRUE,FALSE)</f>
        <v>0</v>
      </c>
      <c r="U67" s="187" t="b">
        <f>IF(Dashboard!$M$6="",IF(Candidates!B69&lt;&gt;"",TRUE,FALSE),IF(Dashboard!$M$6=Candidates!B69,TRUE,FALSE))</f>
        <v>0</v>
      </c>
      <c r="V67" s="187" t="b">
        <f>IF(Dashboard!$H$7="",IF(Candidates!B69&lt;&gt;"",TRUE,FALSE),IF(Dashboard!$H$7=Candidates!C69,TRUE,FALSE))</f>
        <v>0</v>
      </c>
      <c r="W67" s="217" t="b">
        <f>IF(Dashboard!$H$6="",IF(Candidates!B69&lt;&gt;"",TRUE,FALSE),IF(Dashboard!$H$6=Candidates!E69,TRUE,FALSE))</f>
        <v>0</v>
      </c>
      <c r="X67" s="187">
        <f t="shared" si="1"/>
        <v>0</v>
      </c>
      <c r="Y67" s="198">
        <f t="shared" si="2"/>
        <v>0</v>
      </c>
      <c r="AA67" s="7"/>
      <c r="AB67" s="7"/>
      <c r="AC67" s="7"/>
    </row>
    <row r="68" spans="2:29" x14ac:dyDescent="0.2">
      <c r="B68" s="194">
        <f>COUNTIFS(Candidates!$B$6:$B$3005,'Job Openings'!B70,Candidates!$J$6:$J$3005,Preferences!$I$21)</f>
        <v>0</v>
      </c>
      <c r="C68" s="63"/>
      <c r="D68" s="194" t="str">
        <f>IF(AND(B68=1,J68=1),IF('Job Openings'!H70-'Job Openings'!E70&lt;0,"",'Job Openings'!H70-'Job Openings'!E70),"")</f>
        <v/>
      </c>
      <c r="E68" s="185"/>
      <c r="F68" s="197" t="b">
        <f>IF(AND('Job Openings'!E70&gt;=$O$4,'Job Openings'!E70&lt;=$O$5),TRUE,FALSE)</f>
        <v>0</v>
      </c>
      <c r="G68" s="188" t="b">
        <f>IF(Dashboard!$M$6="",IF('Job Openings'!B70&lt;&gt;"",TRUE,FALSE),IF(Dashboard!$M$6='Job Openings'!B70,TRUE,FALSE))</f>
        <v>0</v>
      </c>
      <c r="H68" s="188" t="b">
        <f>IF(Dashboard!$H$7="",IF('Job Openings'!B70&lt;&gt;"",TRUE,FALSE),IF(Dashboard!$H$7='Job Openings'!C70,TRUE,FALSE))</f>
        <v>0</v>
      </c>
      <c r="I68" s="188" t="b">
        <f>IF(Dashboard!$H$6="",IF('Job Openings'!B70&lt;&gt;"",TRUE,FALSE),IF(Dashboard!$H$6='Job Openings'!F70,TRUE,FALSE))</f>
        <v>0</v>
      </c>
      <c r="J68" s="198">
        <f t="shared" ref="J68:J131" si="9">I68*H68*G68*F68</f>
        <v>0</v>
      </c>
      <c r="K68" s="63"/>
      <c r="L68" s="63"/>
      <c r="M68" s="63"/>
      <c r="N68" s="63"/>
      <c r="O68" s="63"/>
      <c r="P68" s="63"/>
      <c r="R68" s="193" t="str">
        <f>IF(Candidates!H70="","",MONTH(Candidates!H70))</f>
        <v/>
      </c>
      <c r="S68" s="187" t="b">
        <f>IF(AND(YEAR(Candidates!H70)&gt;=applicationYear,YEAR(Candidates!H70)&lt;=applicationYear),TRUE,IF(applicationYear="",TRUE,FALSE))</f>
        <v>0</v>
      </c>
      <c r="T68" s="187" t="b">
        <f>IF(AND(Candidates!H70&gt;=$AJ$4,Candidates!H70&lt;=$AJ$5),TRUE,FALSE)</f>
        <v>0</v>
      </c>
      <c r="U68" s="187" t="b">
        <f>IF(Dashboard!$M$6="",IF(Candidates!B70&lt;&gt;"",TRUE,FALSE),IF(Dashboard!$M$6=Candidates!B70,TRUE,FALSE))</f>
        <v>0</v>
      </c>
      <c r="V68" s="187" t="b">
        <f>IF(Dashboard!$H$7="",IF(Candidates!B70&lt;&gt;"",TRUE,FALSE),IF(Dashboard!$H$7=Candidates!C70,TRUE,FALSE))</f>
        <v>0</v>
      </c>
      <c r="W68" s="217" t="b">
        <f>IF(Dashboard!$H$6="",IF(Candidates!B70&lt;&gt;"",TRUE,FALSE),IF(Dashboard!$H$6=Candidates!E70,TRUE,FALSE))</f>
        <v>0</v>
      </c>
      <c r="X68" s="187">
        <f t="shared" si="1"/>
        <v>0</v>
      </c>
      <c r="Y68" s="198">
        <f t="shared" si="2"/>
        <v>0</v>
      </c>
      <c r="AA68" s="7"/>
      <c r="AB68" s="7"/>
      <c r="AC68" s="7"/>
    </row>
    <row r="69" spans="2:29" x14ac:dyDescent="0.2">
      <c r="B69" s="194">
        <f>COUNTIFS(Candidates!$B$6:$B$3005,'Job Openings'!B71,Candidates!$J$6:$J$3005,Preferences!$I$21)</f>
        <v>0</v>
      </c>
      <c r="C69" s="63"/>
      <c r="D69" s="194" t="str">
        <f>IF(AND(B69=1,J69=1),IF('Job Openings'!H71-'Job Openings'!E71&lt;0,"",'Job Openings'!H71-'Job Openings'!E71),"")</f>
        <v/>
      </c>
      <c r="E69" s="185"/>
      <c r="F69" s="197" t="b">
        <f>IF(AND('Job Openings'!E71&gt;=$O$4,'Job Openings'!E71&lt;=$O$5),TRUE,FALSE)</f>
        <v>0</v>
      </c>
      <c r="G69" s="188" t="b">
        <f>IF(Dashboard!$M$6="",IF('Job Openings'!B71&lt;&gt;"",TRUE,FALSE),IF(Dashboard!$M$6='Job Openings'!B71,TRUE,FALSE))</f>
        <v>0</v>
      </c>
      <c r="H69" s="188" t="b">
        <f>IF(Dashboard!$H$7="",IF('Job Openings'!B71&lt;&gt;"",TRUE,FALSE),IF(Dashboard!$H$7='Job Openings'!C71,TRUE,FALSE))</f>
        <v>0</v>
      </c>
      <c r="I69" s="188" t="b">
        <f>IF(Dashboard!$H$6="",IF('Job Openings'!B71&lt;&gt;"",TRUE,FALSE),IF(Dashboard!$H$6='Job Openings'!F71,TRUE,FALSE))</f>
        <v>0</v>
      </c>
      <c r="J69" s="198">
        <f t="shared" si="9"/>
        <v>0</v>
      </c>
      <c r="K69" s="63"/>
      <c r="L69" s="63"/>
      <c r="M69" s="63"/>
      <c r="N69" s="63"/>
      <c r="O69" s="63"/>
      <c r="P69" s="63"/>
      <c r="R69" s="193" t="str">
        <f>IF(Candidates!H71="","",MONTH(Candidates!H71))</f>
        <v/>
      </c>
      <c r="S69" s="187" t="b">
        <f>IF(AND(YEAR(Candidates!H71)&gt;=applicationYear,YEAR(Candidates!H71)&lt;=applicationYear),TRUE,IF(applicationYear="",TRUE,FALSE))</f>
        <v>0</v>
      </c>
      <c r="T69" s="187" t="b">
        <f>IF(AND(Candidates!H71&gt;=$AJ$4,Candidates!H71&lt;=$AJ$5),TRUE,FALSE)</f>
        <v>0</v>
      </c>
      <c r="U69" s="187" t="b">
        <f>IF(Dashboard!$M$6="",IF(Candidates!B71&lt;&gt;"",TRUE,FALSE),IF(Dashboard!$M$6=Candidates!B71,TRUE,FALSE))</f>
        <v>0</v>
      </c>
      <c r="V69" s="187" t="b">
        <f>IF(Dashboard!$H$7="",IF(Candidates!B71&lt;&gt;"",TRUE,FALSE),IF(Dashboard!$H$7=Candidates!C71,TRUE,FALSE))</f>
        <v>0</v>
      </c>
      <c r="W69" s="217" t="b">
        <f>IF(Dashboard!$H$6="",IF(Candidates!B71&lt;&gt;"",TRUE,FALSE),IF(Dashboard!$H$6=Candidates!E71,TRUE,FALSE))</f>
        <v>0</v>
      </c>
      <c r="X69" s="187">
        <f t="shared" ref="X69:X132" si="10">W69*V69*U69*T69</f>
        <v>0</v>
      </c>
      <c r="Y69" s="198">
        <f t="shared" ref="Y69:Y132" si="11">W69*V69*U69*S69</f>
        <v>0</v>
      </c>
      <c r="AA69" s="7"/>
      <c r="AB69" s="7"/>
      <c r="AC69" s="7"/>
    </row>
    <row r="70" spans="2:29" x14ac:dyDescent="0.2">
      <c r="B70" s="194">
        <f>COUNTIFS(Candidates!$B$6:$B$3005,'Job Openings'!B72,Candidates!$J$6:$J$3005,Preferences!$I$21)</f>
        <v>0</v>
      </c>
      <c r="C70" s="63"/>
      <c r="D70" s="194" t="str">
        <f>IF(AND(B70=1,J70=1),IF('Job Openings'!H72-'Job Openings'!E72&lt;0,"",'Job Openings'!H72-'Job Openings'!E72),"")</f>
        <v/>
      </c>
      <c r="E70" s="185"/>
      <c r="F70" s="197" t="b">
        <f>IF(AND('Job Openings'!E72&gt;=$O$4,'Job Openings'!E72&lt;=$O$5),TRUE,FALSE)</f>
        <v>0</v>
      </c>
      <c r="G70" s="188" t="b">
        <f>IF(Dashboard!$M$6="",IF('Job Openings'!B72&lt;&gt;"",TRUE,FALSE),IF(Dashboard!$M$6='Job Openings'!B72,TRUE,FALSE))</f>
        <v>0</v>
      </c>
      <c r="H70" s="188" t="b">
        <f>IF(Dashboard!$H$7="",IF('Job Openings'!B72&lt;&gt;"",TRUE,FALSE),IF(Dashboard!$H$7='Job Openings'!C72,TRUE,FALSE))</f>
        <v>0</v>
      </c>
      <c r="I70" s="188" t="b">
        <f>IF(Dashboard!$H$6="",IF('Job Openings'!B72&lt;&gt;"",TRUE,FALSE),IF(Dashboard!$H$6='Job Openings'!F72,TRUE,FALSE))</f>
        <v>0</v>
      </c>
      <c r="J70" s="198">
        <f t="shared" si="9"/>
        <v>0</v>
      </c>
      <c r="K70" s="63"/>
      <c r="L70" s="63"/>
      <c r="M70" s="63"/>
      <c r="N70" s="63"/>
      <c r="O70" s="63"/>
      <c r="P70" s="63"/>
      <c r="R70" s="193" t="str">
        <f>IF(Candidates!H72="","",MONTH(Candidates!H72))</f>
        <v/>
      </c>
      <c r="S70" s="187" t="b">
        <f>IF(AND(YEAR(Candidates!H72)&gt;=applicationYear,YEAR(Candidates!H72)&lt;=applicationYear),TRUE,IF(applicationYear="",TRUE,FALSE))</f>
        <v>0</v>
      </c>
      <c r="T70" s="187" t="b">
        <f>IF(AND(Candidates!H72&gt;=$AJ$4,Candidates!H72&lt;=$AJ$5),TRUE,FALSE)</f>
        <v>0</v>
      </c>
      <c r="U70" s="187" t="b">
        <f>IF(Dashboard!$M$6="",IF(Candidates!B72&lt;&gt;"",TRUE,FALSE),IF(Dashboard!$M$6=Candidates!B72,TRUE,FALSE))</f>
        <v>0</v>
      </c>
      <c r="V70" s="187" t="b">
        <f>IF(Dashboard!$H$7="",IF(Candidates!B72&lt;&gt;"",TRUE,FALSE),IF(Dashboard!$H$7=Candidates!C72,TRUE,FALSE))</f>
        <v>0</v>
      </c>
      <c r="W70" s="217" t="b">
        <f>IF(Dashboard!$H$6="",IF(Candidates!B72&lt;&gt;"",TRUE,FALSE),IF(Dashboard!$H$6=Candidates!E72,TRUE,FALSE))</f>
        <v>0</v>
      </c>
      <c r="X70" s="187">
        <f t="shared" si="10"/>
        <v>0</v>
      </c>
      <c r="Y70" s="198">
        <f t="shared" si="11"/>
        <v>0</v>
      </c>
      <c r="AA70" s="7"/>
      <c r="AB70" s="7"/>
      <c r="AC70" s="7"/>
    </row>
    <row r="71" spans="2:29" x14ac:dyDescent="0.2">
      <c r="B71" s="194">
        <f>COUNTIFS(Candidates!$B$6:$B$3005,'Job Openings'!B73,Candidates!$J$6:$J$3005,Preferences!$I$21)</f>
        <v>0</v>
      </c>
      <c r="C71" s="63"/>
      <c r="D71" s="194" t="str">
        <f>IF(AND(B71=1,J71=1),IF('Job Openings'!H73-'Job Openings'!E73&lt;0,"",'Job Openings'!H73-'Job Openings'!E73),"")</f>
        <v/>
      </c>
      <c r="E71" s="185"/>
      <c r="F71" s="197" t="b">
        <f>IF(AND('Job Openings'!E73&gt;=$O$4,'Job Openings'!E73&lt;=$O$5),TRUE,FALSE)</f>
        <v>0</v>
      </c>
      <c r="G71" s="188" t="b">
        <f>IF(Dashboard!$M$6="",IF('Job Openings'!B73&lt;&gt;"",TRUE,FALSE),IF(Dashboard!$M$6='Job Openings'!B73,TRUE,FALSE))</f>
        <v>0</v>
      </c>
      <c r="H71" s="188" t="b">
        <f>IF(Dashboard!$H$7="",IF('Job Openings'!B73&lt;&gt;"",TRUE,FALSE),IF(Dashboard!$H$7='Job Openings'!C73,TRUE,FALSE))</f>
        <v>0</v>
      </c>
      <c r="I71" s="188" t="b">
        <f>IF(Dashboard!$H$6="",IF('Job Openings'!B73&lt;&gt;"",TRUE,FALSE),IF(Dashboard!$H$6='Job Openings'!F73,TRUE,FALSE))</f>
        <v>0</v>
      </c>
      <c r="J71" s="198">
        <f t="shared" si="9"/>
        <v>0</v>
      </c>
      <c r="K71" s="63"/>
      <c r="L71" s="63"/>
      <c r="M71" s="63"/>
      <c r="N71" s="63"/>
      <c r="O71" s="63"/>
      <c r="P71" s="63"/>
      <c r="R71" s="193" t="str">
        <f>IF(Candidates!H73="","",MONTH(Candidates!H73))</f>
        <v/>
      </c>
      <c r="S71" s="187" t="b">
        <f>IF(AND(YEAR(Candidates!H73)&gt;=applicationYear,YEAR(Candidates!H73)&lt;=applicationYear),TRUE,IF(applicationYear="",TRUE,FALSE))</f>
        <v>0</v>
      </c>
      <c r="T71" s="187" t="b">
        <f>IF(AND(Candidates!H73&gt;=$AJ$4,Candidates!H73&lt;=$AJ$5),TRUE,FALSE)</f>
        <v>0</v>
      </c>
      <c r="U71" s="187" t="b">
        <f>IF(Dashboard!$M$6="",IF(Candidates!B73&lt;&gt;"",TRUE,FALSE),IF(Dashboard!$M$6=Candidates!B73,TRUE,FALSE))</f>
        <v>0</v>
      </c>
      <c r="V71" s="187" t="b">
        <f>IF(Dashboard!$H$7="",IF(Candidates!B73&lt;&gt;"",TRUE,FALSE),IF(Dashboard!$H$7=Candidates!C73,TRUE,FALSE))</f>
        <v>0</v>
      </c>
      <c r="W71" s="217" t="b">
        <f>IF(Dashboard!$H$6="",IF(Candidates!B73&lt;&gt;"",TRUE,FALSE),IF(Dashboard!$H$6=Candidates!E73,TRUE,FALSE))</f>
        <v>0</v>
      </c>
      <c r="X71" s="187">
        <f t="shared" si="10"/>
        <v>0</v>
      </c>
      <c r="Y71" s="198">
        <f t="shared" si="11"/>
        <v>0</v>
      </c>
      <c r="AA71" s="7"/>
      <c r="AB71" s="7"/>
      <c r="AC71" s="7"/>
    </row>
    <row r="72" spans="2:29" x14ac:dyDescent="0.2">
      <c r="B72" s="194">
        <f>COUNTIFS(Candidates!$B$6:$B$3005,'Job Openings'!B74,Candidates!$J$6:$J$3005,Preferences!$I$21)</f>
        <v>0</v>
      </c>
      <c r="C72" s="63"/>
      <c r="D72" s="194" t="str">
        <f>IF(AND(B72=1,J72=1),IF('Job Openings'!H74-'Job Openings'!E74&lt;0,"",'Job Openings'!H74-'Job Openings'!E74),"")</f>
        <v/>
      </c>
      <c r="E72" s="185"/>
      <c r="F72" s="197" t="b">
        <f>IF(AND('Job Openings'!E74&gt;=$O$4,'Job Openings'!E74&lt;=$O$5),TRUE,FALSE)</f>
        <v>0</v>
      </c>
      <c r="G72" s="188" t="b">
        <f>IF(Dashboard!$M$6="",IF('Job Openings'!B74&lt;&gt;"",TRUE,FALSE),IF(Dashboard!$M$6='Job Openings'!B74,TRUE,FALSE))</f>
        <v>0</v>
      </c>
      <c r="H72" s="188" t="b">
        <f>IF(Dashboard!$H$7="",IF('Job Openings'!B74&lt;&gt;"",TRUE,FALSE),IF(Dashboard!$H$7='Job Openings'!C74,TRUE,FALSE))</f>
        <v>0</v>
      </c>
      <c r="I72" s="188" t="b">
        <f>IF(Dashboard!$H$6="",IF('Job Openings'!B74&lt;&gt;"",TRUE,FALSE),IF(Dashboard!$H$6='Job Openings'!F74,TRUE,FALSE))</f>
        <v>0</v>
      </c>
      <c r="J72" s="198">
        <f t="shared" si="9"/>
        <v>0</v>
      </c>
      <c r="K72" s="63"/>
      <c r="L72" s="63"/>
      <c r="M72" s="63"/>
      <c r="N72" s="63"/>
      <c r="O72" s="63"/>
      <c r="P72" s="63"/>
      <c r="R72" s="193" t="str">
        <f>IF(Candidates!H74="","",MONTH(Candidates!H74))</f>
        <v/>
      </c>
      <c r="S72" s="187" t="b">
        <f>IF(AND(YEAR(Candidates!H74)&gt;=applicationYear,YEAR(Candidates!H74)&lt;=applicationYear),TRUE,IF(applicationYear="",TRUE,FALSE))</f>
        <v>0</v>
      </c>
      <c r="T72" s="187" t="b">
        <f>IF(AND(Candidates!H74&gt;=$AJ$4,Candidates!H74&lt;=$AJ$5),TRUE,FALSE)</f>
        <v>0</v>
      </c>
      <c r="U72" s="187" t="b">
        <f>IF(Dashboard!$M$6="",IF(Candidates!B74&lt;&gt;"",TRUE,FALSE),IF(Dashboard!$M$6=Candidates!B74,TRUE,FALSE))</f>
        <v>0</v>
      </c>
      <c r="V72" s="187" t="b">
        <f>IF(Dashboard!$H$7="",IF(Candidates!B74&lt;&gt;"",TRUE,FALSE),IF(Dashboard!$H$7=Candidates!C74,TRUE,FALSE))</f>
        <v>0</v>
      </c>
      <c r="W72" s="217" t="b">
        <f>IF(Dashboard!$H$6="",IF(Candidates!B74&lt;&gt;"",TRUE,FALSE),IF(Dashboard!$H$6=Candidates!E74,TRUE,FALSE))</f>
        <v>0</v>
      </c>
      <c r="X72" s="187">
        <f t="shared" si="10"/>
        <v>0</v>
      </c>
      <c r="Y72" s="198">
        <f t="shared" si="11"/>
        <v>0</v>
      </c>
      <c r="AA72" s="7"/>
      <c r="AB72" s="7"/>
      <c r="AC72" s="7"/>
    </row>
    <row r="73" spans="2:29" x14ac:dyDescent="0.2">
      <c r="B73" s="194">
        <f>COUNTIFS(Candidates!$B$6:$B$3005,'Job Openings'!B75,Candidates!$J$6:$J$3005,Preferences!$I$21)</f>
        <v>0</v>
      </c>
      <c r="C73" s="63"/>
      <c r="D73" s="194" t="str">
        <f>IF(AND(B73=1,J73=1),IF('Job Openings'!H75-'Job Openings'!E75&lt;0,"",'Job Openings'!H75-'Job Openings'!E75),"")</f>
        <v/>
      </c>
      <c r="E73" s="185"/>
      <c r="F73" s="197" t="b">
        <f>IF(AND('Job Openings'!E75&gt;=$O$4,'Job Openings'!E75&lt;=$O$5),TRUE,FALSE)</f>
        <v>0</v>
      </c>
      <c r="G73" s="188" t="b">
        <f>IF(Dashboard!$M$6="",IF('Job Openings'!B75&lt;&gt;"",TRUE,FALSE),IF(Dashboard!$M$6='Job Openings'!B75,TRUE,FALSE))</f>
        <v>0</v>
      </c>
      <c r="H73" s="188" t="b">
        <f>IF(Dashboard!$H$7="",IF('Job Openings'!B75&lt;&gt;"",TRUE,FALSE),IF(Dashboard!$H$7='Job Openings'!C75,TRUE,FALSE))</f>
        <v>0</v>
      </c>
      <c r="I73" s="188" t="b">
        <f>IF(Dashboard!$H$6="",IF('Job Openings'!B75&lt;&gt;"",TRUE,FALSE),IF(Dashboard!$H$6='Job Openings'!F75,TRUE,FALSE))</f>
        <v>0</v>
      </c>
      <c r="J73" s="198">
        <f t="shared" si="9"/>
        <v>0</v>
      </c>
      <c r="K73" s="63"/>
      <c r="L73" s="63"/>
      <c r="M73" s="63"/>
      <c r="N73" s="63"/>
      <c r="O73" s="63"/>
      <c r="P73" s="63"/>
      <c r="R73" s="193" t="str">
        <f>IF(Candidates!H75="","",MONTH(Candidates!H75))</f>
        <v/>
      </c>
      <c r="S73" s="187" t="b">
        <f>IF(AND(YEAR(Candidates!H75)&gt;=applicationYear,YEAR(Candidates!H75)&lt;=applicationYear),TRUE,IF(applicationYear="",TRUE,FALSE))</f>
        <v>0</v>
      </c>
      <c r="T73" s="187" t="b">
        <f>IF(AND(Candidates!H75&gt;=$AJ$4,Candidates!H75&lt;=$AJ$5),TRUE,FALSE)</f>
        <v>0</v>
      </c>
      <c r="U73" s="187" t="b">
        <f>IF(Dashboard!$M$6="",IF(Candidates!B75&lt;&gt;"",TRUE,FALSE),IF(Dashboard!$M$6=Candidates!B75,TRUE,FALSE))</f>
        <v>0</v>
      </c>
      <c r="V73" s="187" t="b">
        <f>IF(Dashboard!$H$7="",IF(Candidates!B75&lt;&gt;"",TRUE,FALSE),IF(Dashboard!$H$7=Candidates!C75,TRUE,FALSE))</f>
        <v>0</v>
      </c>
      <c r="W73" s="217" t="b">
        <f>IF(Dashboard!$H$6="",IF(Candidates!B75&lt;&gt;"",TRUE,FALSE),IF(Dashboard!$H$6=Candidates!E75,TRUE,FALSE))</f>
        <v>0</v>
      </c>
      <c r="X73" s="187">
        <f t="shared" si="10"/>
        <v>0</v>
      </c>
      <c r="Y73" s="198">
        <f t="shared" si="11"/>
        <v>0</v>
      </c>
      <c r="AA73" s="7"/>
      <c r="AB73" s="7"/>
      <c r="AC73" s="7"/>
    </row>
    <row r="74" spans="2:29" x14ac:dyDescent="0.2">
      <c r="B74" s="194">
        <f>COUNTIFS(Candidates!$B$6:$B$3005,'Job Openings'!B76,Candidates!$J$6:$J$3005,Preferences!$I$21)</f>
        <v>0</v>
      </c>
      <c r="C74" s="63"/>
      <c r="D74" s="194" t="str">
        <f>IF(AND(B74=1,J74=1),IF('Job Openings'!H76-'Job Openings'!E76&lt;0,"",'Job Openings'!H76-'Job Openings'!E76),"")</f>
        <v/>
      </c>
      <c r="E74" s="185"/>
      <c r="F74" s="197" t="b">
        <f>IF(AND('Job Openings'!E76&gt;=$O$4,'Job Openings'!E76&lt;=$O$5),TRUE,FALSE)</f>
        <v>0</v>
      </c>
      <c r="G74" s="188" t="b">
        <f>IF(Dashboard!$M$6="",IF('Job Openings'!B76&lt;&gt;"",TRUE,FALSE),IF(Dashboard!$M$6='Job Openings'!B76,TRUE,FALSE))</f>
        <v>0</v>
      </c>
      <c r="H74" s="188" t="b">
        <f>IF(Dashboard!$H$7="",IF('Job Openings'!B76&lt;&gt;"",TRUE,FALSE),IF(Dashboard!$H$7='Job Openings'!C76,TRUE,FALSE))</f>
        <v>0</v>
      </c>
      <c r="I74" s="188" t="b">
        <f>IF(Dashboard!$H$6="",IF('Job Openings'!B76&lt;&gt;"",TRUE,FALSE),IF(Dashboard!$H$6='Job Openings'!F76,TRUE,FALSE))</f>
        <v>0</v>
      </c>
      <c r="J74" s="198">
        <f t="shared" si="9"/>
        <v>0</v>
      </c>
      <c r="K74" s="63"/>
      <c r="L74" s="63"/>
      <c r="M74" s="63"/>
      <c r="N74" s="63"/>
      <c r="O74" s="63"/>
      <c r="P74" s="63"/>
      <c r="R74" s="193" t="str">
        <f>IF(Candidates!H76="","",MONTH(Candidates!H76))</f>
        <v/>
      </c>
      <c r="S74" s="187" t="b">
        <f>IF(AND(YEAR(Candidates!H76)&gt;=applicationYear,YEAR(Candidates!H76)&lt;=applicationYear),TRUE,IF(applicationYear="",TRUE,FALSE))</f>
        <v>0</v>
      </c>
      <c r="T74" s="187" t="b">
        <f>IF(AND(Candidates!H76&gt;=$AJ$4,Candidates!H76&lt;=$AJ$5),TRUE,FALSE)</f>
        <v>0</v>
      </c>
      <c r="U74" s="187" t="b">
        <f>IF(Dashboard!$M$6="",IF(Candidates!B76&lt;&gt;"",TRUE,FALSE),IF(Dashboard!$M$6=Candidates!B76,TRUE,FALSE))</f>
        <v>0</v>
      </c>
      <c r="V74" s="187" t="b">
        <f>IF(Dashboard!$H$7="",IF(Candidates!B76&lt;&gt;"",TRUE,FALSE),IF(Dashboard!$H$7=Candidates!C76,TRUE,FALSE))</f>
        <v>0</v>
      </c>
      <c r="W74" s="217" t="b">
        <f>IF(Dashboard!$H$6="",IF(Candidates!B76&lt;&gt;"",TRUE,FALSE),IF(Dashboard!$H$6=Candidates!E76,TRUE,FALSE))</f>
        <v>0</v>
      </c>
      <c r="X74" s="187">
        <f t="shared" si="10"/>
        <v>0</v>
      </c>
      <c r="Y74" s="198">
        <f t="shared" si="11"/>
        <v>0</v>
      </c>
      <c r="AA74" s="7"/>
      <c r="AB74" s="7"/>
      <c r="AC74" s="7"/>
    </row>
    <row r="75" spans="2:29" x14ac:dyDescent="0.2">
      <c r="B75" s="194">
        <f>COUNTIFS(Candidates!$B$6:$B$3005,'Job Openings'!B77,Candidates!$J$6:$J$3005,Preferences!$I$21)</f>
        <v>0</v>
      </c>
      <c r="C75" s="63"/>
      <c r="D75" s="194" t="str">
        <f>IF(AND(B75=1,J75=1),IF('Job Openings'!H77-'Job Openings'!E77&lt;0,"",'Job Openings'!H77-'Job Openings'!E77),"")</f>
        <v/>
      </c>
      <c r="E75" s="185"/>
      <c r="F75" s="197" t="b">
        <f>IF(AND('Job Openings'!E77&gt;=$O$4,'Job Openings'!E77&lt;=$O$5),TRUE,FALSE)</f>
        <v>0</v>
      </c>
      <c r="G75" s="188" t="b">
        <f>IF(Dashboard!$M$6="",IF('Job Openings'!B77&lt;&gt;"",TRUE,FALSE),IF(Dashboard!$M$6='Job Openings'!B77,TRUE,FALSE))</f>
        <v>0</v>
      </c>
      <c r="H75" s="188" t="b">
        <f>IF(Dashboard!$H$7="",IF('Job Openings'!B77&lt;&gt;"",TRUE,FALSE),IF(Dashboard!$H$7='Job Openings'!C77,TRUE,FALSE))</f>
        <v>0</v>
      </c>
      <c r="I75" s="188" t="b">
        <f>IF(Dashboard!$H$6="",IF('Job Openings'!B77&lt;&gt;"",TRUE,FALSE),IF(Dashboard!$H$6='Job Openings'!F77,TRUE,FALSE))</f>
        <v>0</v>
      </c>
      <c r="J75" s="198">
        <f t="shared" si="9"/>
        <v>0</v>
      </c>
      <c r="K75" s="63"/>
      <c r="L75" s="63"/>
      <c r="M75" s="63"/>
      <c r="N75" s="63"/>
      <c r="O75" s="63"/>
      <c r="P75" s="63"/>
      <c r="R75" s="193" t="str">
        <f>IF(Candidates!H77="","",MONTH(Candidates!H77))</f>
        <v/>
      </c>
      <c r="S75" s="187" t="b">
        <f>IF(AND(YEAR(Candidates!H77)&gt;=applicationYear,YEAR(Candidates!H77)&lt;=applicationYear),TRUE,IF(applicationYear="",TRUE,FALSE))</f>
        <v>0</v>
      </c>
      <c r="T75" s="187" t="b">
        <f>IF(AND(Candidates!H77&gt;=$AJ$4,Candidates!H77&lt;=$AJ$5),TRUE,FALSE)</f>
        <v>0</v>
      </c>
      <c r="U75" s="187" t="b">
        <f>IF(Dashboard!$M$6="",IF(Candidates!B77&lt;&gt;"",TRUE,FALSE),IF(Dashboard!$M$6=Candidates!B77,TRUE,FALSE))</f>
        <v>0</v>
      </c>
      <c r="V75" s="187" t="b">
        <f>IF(Dashboard!$H$7="",IF(Candidates!B77&lt;&gt;"",TRUE,FALSE),IF(Dashboard!$H$7=Candidates!C77,TRUE,FALSE))</f>
        <v>0</v>
      </c>
      <c r="W75" s="217" t="b">
        <f>IF(Dashboard!$H$6="",IF(Candidates!B77&lt;&gt;"",TRUE,FALSE),IF(Dashboard!$H$6=Candidates!E77,TRUE,FALSE))</f>
        <v>0</v>
      </c>
      <c r="X75" s="187">
        <f t="shared" si="10"/>
        <v>0</v>
      </c>
      <c r="Y75" s="198">
        <f t="shared" si="11"/>
        <v>0</v>
      </c>
      <c r="AA75" s="7"/>
      <c r="AB75" s="7"/>
      <c r="AC75" s="7"/>
    </row>
    <row r="76" spans="2:29" x14ac:dyDescent="0.2">
      <c r="B76" s="194">
        <f>COUNTIFS(Candidates!$B$6:$B$3005,'Job Openings'!B78,Candidates!$J$6:$J$3005,Preferences!$I$21)</f>
        <v>0</v>
      </c>
      <c r="C76" s="63"/>
      <c r="D76" s="194" t="str">
        <f>IF(AND(B76=1,J76=1),IF('Job Openings'!H78-'Job Openings'!E78&lt;0,"",'Job Openings'!H78-'Job Openings'!E78),"")</f>
        <v/>
      </c>
      <c r="E76" s="185"/>
      <c r="F76" s="197" t="b">
        <f>IF(AND('Job Openings'!E78&gt;=$O$4,'Job Openings'!E78&lt;=$O$5),TRUE,FALSE)</f>
        <v>0</v>
      </c>
      <c r="G76" s="188" t="b">
        <f>IF(Dashboard!$M$6="",IF('Job Openings'!B78&lt;&gt;"",TRUE,FALSE),IF(Dashboard!$M$6='Job Openings'!B78,TRUE,FALSE))</f>
        <v>0</v>
      </c>
      <c r="H76" s="188" t="b">
        <f>IF(Dashboard!$H$7="",IF('Job Openings'!B78&lt;&gt;"",TRUE,FALSE),IF(Dashboard!$H$7='Job Openings'!C78,TRUE,FALSE))</f>
        <v>0</v>
      </c>
      <c r="I76" s="188" t="b">
        <f>IF(Dashboard!$H$6="",IF('Job Openings'!B78&lt;&gt;"",TRUE,FALSE),IF(Dashboard!$H$6='Job Openings'!F78,TRUE,FALSE))</f>
        <v>0</v>
      </c>
      <c r="J76" s="198">
        <f t="shared" si="9"/>
        <v>0</v>
      </c>
      <c r="K76" s="63"/>
      <c r="L76" s="63"/>
      <c r="M76" s="63"/>
      <c r="N76" s="63"/>
      <c r="O76" s="63"/>
      <c r="P76" s="63"/>
      <c r="R76" s="193" t="str">
        <f>IF(Candidates!H78="","",MONTH(Candidates!H78))</f>
        <v/>
      </c>
      <c r="S76" s="187" t="b">
        <f>IF(AND(YEAR(Candidates!H78)&gt;=applicationYear,YEAR(Candidates!H78)&lt;=applicationYear),TRUE,IF(applicationYear="",TRUE,FALSE))</f>
        <v>0</v>
      </c>
      <c r="T76" s="187" t="b">
        <f>IF(AND(Candidates!H78&gt;=$AJ$4,Candidates!H78&lt;=$AJ$5),TRUE,FALSE)</f>
        <v>0</v>
      </c>
      <c r="U76" s="187" t="b">
        <f>IF(Dashboard!$M$6="",IF(Candidates!B78&lt;&gt;"",TRUE,FALSE),IF(Dashboard!$M$6=Candidates!B78,TRUE,FALSE))</f>
        <v>0</v>
      </c>
      <c r="V76" s="187" t="b">
        <f>IF(Dashboard!$H$7="",IF(Candidates!B78&lt;&gt;"",TRUE,FALSE),IF(Dashboard!$H$7=Candidates!C78,TRUE,FALSE))</f>
        <v>0</v>
      </c>
      <c r="W76" s="217" t="b">
        <f>IF(Dashboard!$H$6="",IF(Candidates!B78&lt;&gt;"",TRUE,FALSE),IF(Dashboard!$H$6=Candidates!E78,TRUE,FALSE))</f>
        <v>0</v>
      </c>
      <c r="X76" s="187">
        <f t="shared" si="10"/>
        <v>0</v>
      </c>
      <c r="Y76" s="198">
        <f t="shared" si="11"/>
        <v>0</v>
      </c>
      <c r="AA76" s="7"/>
      <c r="AB76" s="7"/>
      <c r="AC76" s="7"/>
    </row>
    <row r="77" spans="2:29" x14ac:dyDescent="0.2">
      <c r="B77" s="194">
        <f>COUNTIFS(Candidates!$B$6:$B$3005,'Job Openings'!B79,Candidates!$J$6:$J$3005,Preferences!$I$21)</f>
        <v>0</v>
      </c>
      <c r="C77" s="63"/>
      <c r="D77" s="194" t="str">
        <f>IF(AND(B77=1,J77=1),IF('Job Openings'!H79-'Job Openings'!E79&lt;0,"",'Job Openings'!H79-'Job Openings'!E79),"")</f>
        <v/>
      </c>
      <c r="E77" s="185"/>
      <c r="F77" s="197" t="b">
        <f>IF(AND('Job Openings'!E79&gt;=$O$4,'Job Openings'!E79&lt;=$O$5),TRUE,FALSE)</f>
        <v>0</v>
      </c>
      <c r="G77" s="188" t="b">
        <f>IF(Dashboard!$M$6="",IF('Job Openings'!B79&lt;&gt;"",TRUE,FALSE),IF(Dashboard!$M$6='Job Openings'!B79,TRUE,FALSE))</f>
        <v>0</v>
      </c>
      <c r="H77" s="188" t="b">
        <f>IF(Dashboard!$H$7="",IF('Job Openings'!B79&lt;&gt;"",TRUE,FALSE),IF(Dashboard!$H$7='Job Openings'!C79,TRUE,FALSE))</f>
        <v>0</v>
      </c>
      <c r="I77" s="188" t="b">
        <f>IF(Dashboard!$H$6="",IF('Job Openings'!B79&lt;&gt;"",TRUE,FALSE),IF(Dashboard!$H$6='Job Openings'!F79,TRUE,FALSE))</f>
        <v>0</v>
      </c>
      <c r="J77" s="198">
        <f t="shared" si="9"/>
        <v>0</v>
      </c>
      <c r="K77" s="63"/>
      <c r="L77" s="63"/>
      <c r="M77" s="63"/>
      <c r="N77" s="63"/>
      <c r="O77" s="63"/>
      <c r="P77" s="63"/>
      <c r="R77" s="193" t="str">
        <f>IF(Candidates!H79="","",MONTH(Candidates!H79))</f>
        <v/>
      </c>
      <c r="S77" s="187" t="b">
        <f>IF(AND(YEAR(Candidates!H79)&gt;=applicationYear,YEAR(Candidates!H79)&lt;=applicationYear),TRUE,IF(applicationYear="",TRUE,FALSE))</f>
        <v>0</v>
      </c>
      <c r="T77" s="187" t="b">
        <f>IF(AND(Candidates!H79&gt;=$AJ$4,Candidates!H79&lt;=$AJ$5),TRUE,FALSE)</f>
        <v>0</v>
      </c>
      <c r="U77" s="187" t="b">
        <f>IF(Dashboard!$M$6="",IF(Candidates!B79&lt;&gt;"",TRUE,FALSE),IF(Dashboard!$M$6=Candidates!B79,TRUE,FALSE))</f>
        <v>0</v>
      </c>
      <c r="V77" s="187" t="b">
        <f>IF(Dashboard!$H$7="",IF(Candidates!B79&lt;&gt;"",TRUE,FALSE),IF(Dashboard!$H$7=Candidates!C79,TRUE,FALSE))</f>
        <v>0</v>
      </c>
      <c r="W77" s="217" t="b">
        <f>IF(Dashboard!$H$6="",IF(Candidates!B79&lt;&gt;"",TRUE,FALSE),IF(Dashboard!$H$6=Candidates!E79,TRUE,FALSE))</f>
        <v>0</v>
      </c>
      <c r="X77" s="187">
        <f t="shared" si="10"/>
        <v>0</v>
      </c>
      <c r="Y77" s="198">
        <f t="shared" si="11"/>
        <v>0</v>
      </c>
      <c r="AA77" s="7"/>
      <c r="AB77" s="7"/>
      <c r="AC77" s="7"/>
    </row>
    <row r="78" spans="2:29" x14ac:dyDescent="0.2">
      <c r="B78" s="194">
        <f>COUNTIFS(Candidates!$B$6:$B$3005,'Job Openings'!B80,Candidates!$J$6:$J$3005,Preferences!$I$21)</f>
        <v>0</v>
      </c>
      <c r="C78" s="63"/>
      <c r="D78" s="194" t="str">
        <f>IF(AND(B78=1,J78=1),IF('Job Openings'!H80-'Job Openings'!E80&lt;0,"",'Job Openings'!H80-'Job Openings'!E80),"")</f>
        <v/>
      </c>
      <c r="E78" s="185"/>
      <c r="F78" s="197" t="b">
        <f>IF(AND('Job Openings'!E80&gt;=$O$4,'Job Openings'!E80&lt;=$O$5),TRUE,FALSE)</f>
        <v>0</v>
      </c>
      <c r="G78" s="188" t="b">
        <f>IF(Dashboard!$M$6="",IF('Job Openings'!B80&lt;&gt;"",TRUE,FALSE),IF(Dashboard!$M$6='Job Openings'!B80,TRUE,FALSE))</f>
        <v>0</v>
      </c>
      <c r="H78" s="188" t="b">
        <f>IF(Dashboard!$H$7="",IF('Job Openings'!B80&lt;&gt;"",TRUE,FALSE),IF(Dashboard!$H$7='Job Openings'!C80,TRUE,FALSE))</f>
        <v>0</v>
      </c>
      <c r="I78" s="188" t="b">
        <f>IF(Dashboard!$H$6="",IF('Job Openings'!B80&lt;&gt;"",TRUE,FALSE),IF(Dashboard!$H$6='Job Openings'!F80,TRUE,FALSE))</f>
        <v>0</v>
      </c>
      <c r="J78" s="198">
        <f t="shared" si="9"/>
        <v>0</v>
      </c>
      <c r="K78" s="63"/>
      <c r="L78" s="63"/>
      <c r="M78" s="63"/>
      <c r="N78" s="63"/>
      <c r="O78" s="63"/>
      <c r="P78" s="63"/>
      <c r="R78" s="193" t="str">
        <f>IF(Candidates!H80="","",MONTH(Candidates!H80))</f>
        <v/>
      </c>
      <c r="S78" s="187" t="b">
        <f>IF(AND(YEAR(Candidates!H80)&gt;=applicationYear,YEAR(Candidates!H80)&lt;=applicationYear),TRUE,IF(applicationYear="",TRUE,FALSE))</f>
        <v>0</v>
      </c>
      <c r="T78" s="187" t="b">
        <f>IF(AND(Candidates!H80&gt;=$AJ$4,Candidates!H80&lt;=$AJ$5),TRUE,FALSE)</f>
        <v>0</v>
      </c>
      <c r="U78" s="187" t="b">
        <f>IF(Dashboard!$M$6="",IF(Candidates!B80&lt;&gt;"",TRUE,FALSE),IF(Dashboard!$M$6=Candidates!B80,TRUE,FALSE))</f>
        <v>0</v>
      </c>
      <c r="V78" s="187" t="b">
        <f>IF(Dashboard!$H$7="",IF(Candidates!B80&lt;&gt;"",TRUE,FALSE),IF(Dashboard!$H$7=Candidates!C80,TRUE,FALSE))</f>
        <v>0</v>
      </c>
      <c r="W78" s="217" t="b">
        <f>IF(Dashboard!$H$6="",IF(Candidates!B80&lt;&gt;"",TRUE,FALSE),IF(Dashboard!$H$6=Candidates!E80,TRUE,FALSE))</f>
        <v>0</v>
      </c>
      <c r="X78" s="187">
        <f t="shared" si="10"/>
        <v>0</v>
      </c>
      <c r="Y78" s="198">
        <f t="shared" si="11"/>
        <v>0</v>
      </c>
      <c r="AA78" s="7"/>
      <c r="AB78" s="7"/>
      <c r="AC78" s="7"/>
    </row>
    <row r="79" spans="2:29" x14ac:dyDescent="0.2">
      <c r="B79" s="194">
        <f>COUNTIFS(Candidates!$B$6:$B$3005,'Job Openings'!B81,Candidates!$J$6:$J$3005,Preferences!$I$21)</f>
        <v>0</v>
      </c>
      <c r="C79" s="63"/>
      <c r="D79" s="194" t="str">
        <f>IF(AND(B79=1,J79=1),IF('Job Openings'!H81-'Job Openings'!E81&lt;0,"",'Job Openings'!H81-'Job Openings'!E81),"")</f>
        <v/>
      </c>
      <c r="E79" s="185"/>
      <c r="F79" s="197" t="b">
        <f>IF(AND('Job Openings'!E81&gt;=$O$4,'Job Openings'!E81&lt;=$O$5),TRUE,FALSE)</f>
        <v>0</v>
      </c>
      <c r="G79" s="188" t="b">
        <f>IF(Dashboard!$M$6="",IF('Job Openings'!B81&lt;&gt;"",TRUE,FALSE),IF(Dashboard!$M$6='Job Openings'!B81,TRUE,FALSE))</f>
        <v>0</v>
      </c>
      <c r="H79" s="188" t="b">
        <f>IF(Dashboard!$H$7="",IF('Job Openings'!B81&lt;&gt;"",TRUE,FALSE),IF(Dashboard!$H$7='Job Openings'!C81,TRUE,FALSE))</f>
        <v>0</v>
      </c>
      <c r="I79" s="188" t="b">
        <f>IF(Dashboard!$H$6="",IF('Job Openings'!B81&lt;&gt;"",TRUE,FALSE),IF(Dashboard!$H$6='Job Openings'!F81,TRUE,FALSE))</f>
        <v>0</v>
      </c>
      <c r="J79" s="198">
        <f t="shared" si="9"/>
        <v>0</v>
      </c>
      <c r="K79" s="63"/>
      <c r="L79" s="63"/>
      <c r="M79" s="63"/>
      <c r="N79" s="63"/>
      <c r="O79" s="63"/>
      <c r="P79" s="63"/>
      <c r="R79" s="193" t="str">
        <f>IF(Candidates!H81="","",MONTH(Candidates!H81))</f>
        <v/>
      </c>
      <c r="S79" s="187" t="b">
        <f>IF(AND(YEAR(Candidates!H81)&gt;=applicationYear,YEAR(Candidates!H81)&lt;=applicationYear),TRUE,IF(applicationYear="",TRUE,FALSE))</f>
        <v>0</v>
      </c>
      <c r="T79" s="187" t="b">
        <f>IF(AND(Candidates!H81&gt;=$AJ$4,Candidates!H81&lt;=$AJ$5),TRUE,FALSE)</f>
        <v>0</v>
      </c>
      <c r="U79" s="187" t="b">
        <f>IF(Dashboard!$M$6="",IF(Candidates!B81&lt;&gt;"",TRUE,FALSE),IF(Dashboard!$M$6=Candidates!B81,TRUE,FALSE))</f>
        <v>0</v>
      </c>
      <c r="V79" s="187" t="b">
        <f>IF(Dashboard!$H$7="",IF(Candidates!B81&lt;&gt;"",TRUE,FALSE),IF(Dashboard!$H$7=Candidates!C81,TRUE,FALSE))</f>
        <v>0</v>
      </c>
      <c r="W79" s="217" t="b">
        <f>IF(Dashboard!$H$6="",IF(Candidates!B81&lt;&gt;"",TRUE,FALSE),IF(Dashboard!$H$6=Candidates!E81,TRUE,FALSE))</f>
        <v>0</v>
      </c>
      <c r="X79" s="187">
        <f t="shared" si="10"/>
        <v>0</v>
      </c>
      <c r="Y79" s="198">
        <f t="shared" si="11"/>
        <v>0</v>
      </c>
      <c r="AA79" s="7"/>
      <c r="AB79" s="7"/>
      <c r="AC79" s="7"/>
    </row>
    <row r="80" spans="2:29" x14ac:dyDescent="0.2">
      <c r="B80" s="194">
        <f>COUNTIFS(Candidates!$B$6:$B$3005,'Job Openings'!B82,Candidates!$J$6:$J$3005,Preferences!$I$21)</f>
        <v>0</v>
      </c>
      <c r="C80" s="63"/>
      <c r="D80" s="194" t="str">
        <f>IF(AND(B80=1,J80=1),IF('Job Openings'!H82-'Job Openings'!E82&lt;0,"",'Job Openings'!H82-'Job Openings'!E82),"")</f>
        <v/>
      </c>
      <c r="E80" s="185"/>
      <c r="F80" s="197" t="b">
        <f>IF(AND('Job Openings'!E82&gt;=$O$4,'Job Openings'!E82&lt;=$O$5),TRUE,FALSE)</f>
        <v>0</v>
      </c>
      <c r="G80" s="188" t="b">
        <f>IF(Dashboard!$M$6="",IF('Job Openings'!B82&lt;&gt;"",TRUE,FALSE),IF(Dashboard!$M$6='Job Openings'!B82,TRUE,FALSE))</f>
        <v>0</v>
      </c>
      <c r="H80" s="188" t="b">
        <f>IF(Dashboard!$H$7="",IF('Job Openings'!B82&lt;&gt;"",TRUE,FALSE),IF(Dashboard!$H$7='Job Openings'!C82,TRUE,FALSE))</f>
        <v>0</v>
      </c>
      <c r="I80" s="188" t="b">
        <f>IF(Dashboard!$H$6="",IF('Job Openings'!B82&lt;&gt;"",TRUE,FALSE),IF(Dashboard!$H$6='Job Openings'!F82,TRUE,FALSE))</f>
        <v>0</v>
      </c>
      <c r="J80" s="198">
        <f t="shared" si="9"/>
        <v>0</v>
      </c>
      <c r="K80" s="63"/>
      <c r="L80" s="63"/>
      <c r="M80" s="63"/>
      <c r="N80" s="63"/>
      <c r="O80" s="63"/>
      <c r="P80" s="63"/>
      <c r="R80" s="193" t="str">
        <f>IF(Candidates!H82="","",MONTH(Candidates!H82))</f>
        <v/>
      </c>
      <c r="S80" s="187" t="b">
        <f>IF(AND(YEAR(Candidates!H82)&gt;=applicationYear,YEAR(Candidates!H82)&lt;=applicationYear),TRUE,IF(applicationYear="",TRUE,FALSE))</f>
        <v>0</v>
      </c>
      <c r="T80" s="187" t="b">
        <f>IF(AND(Candidates!H82&gt;=$AJ$4,Candidates!H82&lt;=$AJ$5),TRUE,FALSE)</f>
        <v>0</v>
      </c>
      <c r="U80" s="187" t="b">
        <f>IF(Dashboard!$M$6="",IF(Candidates!B82&lt;&gt;"",TRUE,FALSE),IF(Dashboard!$M$6=Candidates!B82,TRUE,FALSE))</f>
        <v>0</v>
      </c>
      <c r="V80" s="187" t="b">
        <f>IF(Dashboard!$H$7="",IF(Candidates!B82&lt;&gt;"",TRUE,FALSE),IF(Dashboard!$H$7=Candidates!C82,TRUE,FALSE))</f>
        <v>0</v>
      </c>
      <c r="W80" s="217" t="b">
        <f>IF(Dashboard!$H$6="",IF(Candidates!B82&lt;&gt;"",TRUE,FALSE),IF(Dashboard!$H$6=Candidates!E82,TRUE,FALSE))</f>
        <v>0</v>
      </c>
      <c r="X80" s="187">
        <f t="shared" si="10"/>
        <v>0</v>
      </c>
      <c r="Y80" s="198">
        <f t="shared" si="11"/>
        <v>0</v>
      </c>
      <c r="AA80" s="7"/>
      <c r="AB80" s="7"/>
      <c r="AC80" s="7"/>
    </row>
    <row r="81" spans="2:29" x14ac:dyDescent="0.2">
      <c r="B81" s="194">
        <f>COUNTIFS(Candidates!$B$6:$B$3005,'Job Openings'!B83,Candidates!$J$6:$J$3005,Preferences!$I$21)</f>
        <v>0</v>
      </c>
      <c r="C81" s="63"/>
      <c r="D81" s="194" t="str">
        <f>IF(AND(B81=1,J81=1),IF('Job Openings'!H83-'Job Openings'!E83&lt;0,"",'Job Openings'!H83-'Job Openings'!E83),"")</f>
        <v/>
      </c>
      <c r="E81" s="185"/>
      <c r="F81" s="197" t="b">
        <f>IF(AND('Job Openings'!E83&gt;=$O$4,'Job Openings'!E83&lt;=$O$5),TRUE,FALSE)</f>
        <v>0</v>
      </c>
      <c r="G81" s="188" t="b">
        <f>IF(Dashboard!$M$6="",IF('Job Openings'!B83&lt;&gt;"",TRUE,FALSE),IF(Dashboard!$M$6='Job Openings'!B83,TRUE,FALSE))</f>
        <v>0</v>
      </c>
      <c r="H81" s="188" t="b">
        <f>IF(Dashboard!$H$7="",IF('Job Openings'!B83&lt;&gt;"",TRUE,FALSE),IF(Dashboard!$H$7='Job Openings'!C83,TRUE,FALSE))</f>
        <v>0</v>
      </c>
      <c r="I81" s="188" t="b">
        <f>IF(Dashboard!$H$6="",IF('Job Openings'!B83&lt;&gt;"",TRUE,FALSE),IF(Dashboard!$H$6='Job Openings'!F83,TRUE,FALSE))</f>
        <v>0</v>
      </c>
      <c r="J81" s="198">
        <f t="shared" si="9"/>
        <v>0</v>
      </c>
      <c r="K81" s="63"/>
      <c r="L81" s="63"/>
      <c r="M81" s="63"/>
      <c r="N81" s="63"/>
      <c r="O81" s="63"/>
      <c r="P81" s="63"/>
      <c r="R81" s="193" t="str">
        <f>IF(Candidates!H83="","",MONTH(Candidates!H83))</f>
        <v/>
      </c>
      <c r="S81" s="187" t="b">
        <f>IF(AND(YEAR(Candidates!H83)&gt;=applicationYear,YEAR(Candidates!H83)&lt;=applicationYear),TRUE,IF(applicationYear="",TRUE,FALSE))</f>
        <v>0</v>
      </c>
      <c r="T81" s="187" t="b">
        <f>IF(AND(Candidates!H83&gt;=$AJ$4,Candidates!H83&lt;=$AJ$5),TRUE,FALSE)</f>
        <v>0</v>
      </c>
      <c r="U81" s="187" t="b">
        <f>IF(Dashboard!$M$6="",IF(Candidates!B83&lt;&gt;"",TRUE,FALSE),IF(Dashboard!$M$6=Candidates!B83,TRUE,FALSE))</f>
        <v>0</v>
      </c>
      <c r="V81" s="187" t="b">
        <f>IF(Dashboard!$H$7="",IF(Candidates!B83&lt;&gt;"",TRUE,FALSE),IF(Dashboard!$H$7=Candidates!C83,TRUE,FALSE))</f>
        <v>0</v>
      </c>
      <c r="W81" s="217" t="b">
        <f>IF(Dashboard!$H$6="",IF(Candidates!B83&lt;&gt;"",TRUE,FALSE),IF(Dashboard!$H$6=Candidates!E83,TRUE,FALSE))</f>
        <v>0</v>
      </c>
      <c r="X81" s="187">
        <f t="shared" si="10"/>
        <v>0</v>
      </c>
      <c r="Y81" s="198">
        <f t="shared" si="11"/>
        <v>0</v>
      </c>
      <c r="AA81" s="7"/>
      <c r="AB81" s="7"/>
      <c r="AC81" s="7"/>
    </row>
    <row r="82" spans="2:29" x14ac:dyDescent="0.2">
      <c r="B82" s="194">
        <f>COUNTIFS(Candidates!$B$6:$B$3005,'Job Openings'!B84,Candidates!$J$6:$J$3005,Preferences!$I$21)</f>
        <v>0</v>
      </c>
      <c r="C82" s="63"/>
      <c r="D82" s="194" t="str">
        <f>IF(AND(B82=1,J82=1),IF('Job Openings'!H84-'Job Openings'!E84&lt;0,"",'Job Openings'!H84-'Job Openings'!E84),"")</f>
        <v/>
      </c>
      <c r="E82" s="185"/>
      <c r="F82" s="197" t="b">
        <f>IF(AND('Job Openings'!E84&gt;=$O$4,'Job Openings'!E84&lt;=$O$5),TRUE,FALSE)</f>
        <v>0</v>
      </c>
      <c r="G82" s="188" t="b">
        <f>IF(Dashboard!$M$6="",IF('Job Openings'!B84&lt;&gt;"",TRUE,FALSE),IF(Dashboard!$M$6='Job Openings'!B84,TRUE,FALSE))</f>
        <v>0</v>
      </c>
      <c r="H82" s="188" t="b">
        <f>IF(Dashboard!$H$7="",IF('Job Openings'!B84&lt;&gt;"",TRUE,FALSE),IF(Dashboard!$H$7='Job Openings'!C84,TRUE,FALSE))</f>
        <v>0</v>
      </c>
      <c r="I82" s="188" t="b">
        <f>IF(Dashboard!$H$6="",IF('Job Openings'!B84&lt;&gt;"",TRUE,FALSE),IF(Dashboard!$H$6='Job Openings'!F84,TRUE,FALSE))</f>
        <v>0</v>
      </c>
      <c r="J82" s="198">
        <f t="shared" si="9"/>
        <v>0</v>
      </c>
      <c r="K82" s="63"/>
      <c r="L82" s="63"/>
      <c r="M82" s="63"/>
      <c r="N82" s="63"/>
      <c r="O82" s="63"/>
      <c r="P82" s="63"/>
      <c r="R82" s="193" t="str">
        <f>IF(Candidates!H84="","",MONTH(Candidates!H84))</f>
        <v/>
      </c>
      <c r="S82" s="187" t="b">
        <f>IF(AND(YEAR(Candidates!H84)&gt;=applicationYear,YEAR(Candidates!H84)&lt;=applicationYear),TRUE,IF(applicationYear="",TRUE,FALSE))</f>
        <v>0</v>
      </c>
      <c r="T82" s="187" t="b">
        <f>IF(AND(Candidates!H84&gt;=$AJ$4,Candidates!H84&lt;=$AJ$5),TRUE,FALSE)</f>
        <v>0</v>
      </c>
      <c r="U82" s="187" t="b">
        <f>IF(Dashboard!$M$6="",IF(Candidates!B84&lt;&gt;"",TRUE,FALSE),IF(Dashboard!$M$6=Candidates!B84,TRUE,FALSE))</f>
        <v>0</v>
      </c>
      <c r="V82" s="187" t="b">
        <f>IF(Dashboard!$H$7="",IF(Candidates!B84&lt;&gt;"",TRUE,FALSE),IF(Dashboard!$H$7=Candidates!C84,TRUE,FALSE))</f>
        <v>0</v>
      </c>
      <c r="W82" s="217" t="b">
        <f>IF(Dashboard!$H$6="",IF(Candidates!B84&lt;&gt;"",TRUE,FALSE),IF(Dashboard!$H$6=Candidates!E84,TRUE,FALSE))</f>
        <v>0</v>
      </c>
      <c r="X82" s="187">
        <f t="shared" si="10"/>
        <v>0</v>
      </c>
      <c r="Y82" s="198">
        <f t="shared" si="11"/>
        <v>0</v>
      </c>
      <c r="AA82" s="7"/>
      <c r="AB82" s="7"/>
      <c r="AC82" s="7"/>
    </row>
    <row r="83" spans="2:29" x14ac:dyDescent="0.2">
      <c r="B83" s="194">
        <f>COUNTIFS(Candidates!$B$6:$B$3005,'Job Openings'!B85,Candidates!$J$6:$J$3005,Preferences!$I$21)</f>
        <v>0</v>
      </c>
      <c r="C83" s="63"/>
      <c r="D83" s="194" t="str">
        <f>IF(AND(B83=1,J83=1),IF('Job Openings'!H85-'Job Openings'!E85&lt;0,"",'Job Openings'!H85-'Job Openings'!E85),"")</f>
        <v/>
      </c>
      <c r="E83" s="185"/>
      <c r="F83" s="197" t="b">
        <f>IF(AND('Job Openings'!E85&gt;=$O$4,'Job Openings'!E85&lt;=$O$5),TRUE,FALSE)</f>
        <v>0</v>
      </c>
      <c r="G83" s="188" t="b">
        <f>IF(Dashboard!$M$6="",IF('Job Openings'!B85&lt;&gt;"",TRUE,FALSE),IF(Dashboard!$M$6='Job Openings'!B85,TRUE,FALSE))</f>
        <v>0</v>
      </c>
      <c r="H83" s="188" t="b">
        <f>IF(Dashboard!$H$7="",IF('Job Openings'!B85&lt;&gt;"",TRUE,FALSE),IF(Dashboard!$H$7='Job Openings'!C85,TRUE,FALSE))</f>
        <v>0</v>
      </c>
      <c r="I83" s="188" t="b">
        <f>IF(Dashboard!$H$6="",IF('Job Openings'!B85&lt;&gt;"",TRUE,FALSE),IF(Dashboard!$H$6='Job Openings'!F85,TRUE,FALSE))</f>
        <v>0</v>
      </c>
      <c r="J83" s="198">
        <f t="shared" si="9"/>
        <v>0</v>
      </c>
      <c r="K83" s="63"/>
      <c r="L83" s="63"/>
      <c r="M83" s="63"/>
      <c r="N83" s="63"/>
      <c r="O83" s="63"/>
      <c r="P83" s="63"/>
      <c r="R83" s="193" t="str">
        <f>IF(Candidates!H85="","",MONTH(Candidates!H85))</f>
        <v/>
      </c>
      <c r="S83" s="187" t="b">
        <f>IF(AND(YEAR(Candidates!H85)&gt;=applicationYear,YEAR(Candidates!H85)&lt;=applicationYear),TRUE,IF(applicationYear="",TRUE,FALSE))</f>
        <v>0</v>
      </c>
      <c r="T83" s="187" t="b">
        <f>IF(AND(Candidates!H85&gt;=$AJ$4,Candidates!H85&lt;=$AJ$5),TRUE,FALSE)</f>
        <v>0</v>
      </c>
      <c r="U83" s="187" t="b">
        <f>IF(Dashboard!$M$6="",IF(Candidates!B85&lt;&gt;"",TRUE,FALSE),IF(Dashboard!$M$6=Candidates!B85,TRUE,FALSE))</f>
        <v>0</v>
      </c>
      <c r="V83" s="187" t="b">
        <f>IF(Dashboard!$H$7="",IF(Candidates!B85&lt;&gt;"",TRUE,FALSE),IF(Dashboard!$H$7=Candidates!C85,TRUE,FALSE))</f>
        <v>0</v>
      </c>
      <c r="W83" s="217" t="b">
        <f>IF(Dashboard!$H$6="",IF(Candidates!B85&lt;&gt;"",TRUE,FALSE),IF(Dashboard!$H$6=Candidates!E85,TRUE,FALSE))</f>
        <v>0</v>
      </c>
      <c r="X83" s="187">
        <f t="shared" si="10"/>
        <v>0</v>
      </c>
      <c r="Y83" s="198">
        <f t="shared" si="11"/>
        <v>0</v>
      </c>
      <c r="AA83" s="7"/>
      <c r="AB83" s="7"/>
      <c r="AC83" s="7"/>
    </row>
    <row r="84" spans="2:29" x14ac:dyDescent="0.2">
      <c r="B84" s="194">
        <f>COUNTIFS(Candidates!$B$6:$B$3005,'Job Openings'!B86,Candidates!$J$6:$J$3005,Preferences!$I$21)</f>
        <v>0</v>
      </c>
      <c r="C84" s="63"/>
      <c r="D84" s="194" t="str">
        <f>IF(AND(B84=1,J84=1),IF('Job Openings'!H86-'Job Openings'!E86&lt;0,"",'Job Openings'!H86-'Job Openings'!E86),"")</f>
        <v/>
      </c>
      <c r="E84" s="185"/>
      <c r="F84" s="197" t="b">
        <f>IF(AND('Job Openings'!E86&gt;=$O$4,'Job Openings'!E86&lt;=$O$5),TRUE,FALSE)</f>
        <v>0</v>
      </c>
      <c r="G84" s="188" t="b">
        <f>IF(Dashboard!$M$6="",IF('Job Openings'!B86&lt;&gt;"",TRUE,FALSE),IF(Dashboard!$M$6='Job Openings'!B86,TRUE,FALSE))</f>
        <v>0</v>
      </c>
      <c r="H84" s="188" t="b">
        <f>IF(Dashboard!$H$7="",IF('Job Openings'!B86&lt;&gt;"",TRUE,FALSE),IF(Dashboard!$H$7='Job Openings'!C86,TRUE,FALSE))</f>
        <v>0</v>
      </c>
      <c r="I84" s="188" t="b">
        <f>IF(Dashboard!$H$6="",IF('Job Openings'!B86&lt;&gt;"",TRUE,FALSE),IF(Dashboard!$H$6='Job Openings'!F86,TRUE,FALSE))</f>
        <v>0</v>
      </c>
      <c r="J84" s="198">
        <f t="shared" si="9"/>
        <v>0</v>
      </c>
      <c r="K84" s="63"/>
      <c r="L84" s="63"/>
      <c r="M84" s="63"/>
      <c r="N84" s="63"/>
      <c r="O84" s="63"/>
      <c r="P84" s="63"/>
      <c r="R84" s="193" t="str">
        <f>IF(Candidates!H86="","",MONTH(Candidates!H86))</f>
        <v/>
      </c>
      <c r="S84" s="187" t="b">
        <f>IF(AND(YEAR(Candidates!H86)&gt;=applicationYear,YEAR(Candidates!H86)&lt;=applicationYear),TRUE,IF(applicationYear="",TRUE,FALSE))</f>
        <v>0</v>
      </c>
      <c r="T84" s="187" t="b">
        <f>IF(AND(Candidates!H86&gt;=$AJ$4,Candidates!H86&lt;=$AJ$5),TRUE,FALSE)</f>
        <v>0</v>
      </c>
      <c r="U84" s="187" t="b">
        <f>IF(Dashboard!$M$6="",IF(Candidates!B86&lt;&gt;"",TRUE,FALSE),IF(Dashboard!$M$6=Candidates!B86,TRUE,FALSE))</f>
        <v>0</v>
      </c>
      <c r="V84" s="187" t="b">
        <f>IF(Dashboard!$H$7="",IF(Candidates!B86&lt;&gt;"",TRUE,FALSE),IF(Dashboard!$H$7=Candidates!C86,TRUE,FALSE))</f>
        <v>0</v>
      </c>
      <c r="W84" s="217" t="b">
        <f>IF(Dashboard!$H$6="",IF(Candidates!B86&lt;&gt;"",TRUE,FALSE),IF(Dashboard!$H$6=Candidates!E86,TRUE,FALSE))</f>
        <v>0</v>
      </c>
      <c r="X84" s="187">
        <f t="shared" si="10"/>
        <v>0</v>
      </c>
      <c r="Y84" s="198">
        <f t="shared" si="11"/>
        <v>0</v>
      </c>
      <c r="AA84" s="7"/>
      <c r="AB84" s="7"/>
      <c r="AC84" s="7"/>
    </row>
    <row r="85" spans="2:29" x14ac:dyDescent="0.2">
      <c r="B85" s="194">
        <f>COUNTIFS(Candidates!$B$6:$B$3005,'Job Openings'!B87,Candidates!$J$6:$J$3005,Preferences!$I$21)</f>
        <v>0</v>
      </c>
      <c r="C85" s="63"/>
      <c r="D85" s="194" t="str">
        <f>IF(AND(B85=1,J85=1),IF('Job Openings'!H87-'Job Openings'!E87&lt;0,"",'Job Openings'!H87-'Job Openings'!E87),"")</f>
        <v/>
      </c>
      <c r="E85" s="185"/>
      <c r="F85" s="197" t="b">
        <f>IF(AND('Job Openings'!E87&gt;=$O$4,'Job Openings'!E87&lt;=$O$5),TRUE,FALSE)</f>
        <v>0</v>
      </c>
      <c r="G85" s="188" t="b">
        <f>IF(Dashboard!$M$6="",IF('Job Openings'!B87&lt;&gt;"",TRUE,FALSE),IF(Dashboard!$M$6='Job Openings'!B87,TRUE,FALSE))</f>
        <v>0</v>
      </c>
      <c r="H85" s="188" t="b">
        <f>IF(Dashboard!$H$7="",IF('Job Openings'!B87&lt;&gt;"",TRUE,FALSE),IF(Dashboard!$H$7='Job Openings'!C87,TRUE,FALSE))</f>
        <v>0</v>
      </c>
      <c r="I85" s="188" t="b">
        <f>IF(Dashboard!$H$6="",IF('Job Openings'!B87&lt;&gt;"",TRUE,FALSE),IF(Dashboard!$H$6='Job Openings'!F87,TRUE,FALSE))</f>
        <v>0</v>
      </c>
      <c r="J85" s="198">
        <f t="shared" si="9"/>
        <v>0</v>
      </c>
      <c r="K85" s="63"/>
      <c r="L85" s="63"/>
      <c r="M85" s="63"/>
      <c r="N85" s="63"/>
      <c r="O85" s="63"/>
      <c r="P85" s="63"/>
      <c r="R85" s="193" t="str">
        <f>IF(Candidates!H87="","",MONTH(Candidates!H87))</f>
        <v/>
      </c>
      <c r="S85" s="187" t="b">
        <f>IF(AND(YEAR(Candidates!H87)&gt;=applicationYear,YEAR(Candidates!H87)&lt;=applicationYear),TRUE,IF(applicationYear="",TRUE,FALSE))</f>
        <v>0</v>
      </c>
      <c r="T85" s="187" t="b">
        <f>IF(AND(Candidates!H87&gt;=$AJ$4,Candidates!H87&lt;=$AJ$5),TRUE,FALSE)</f>
        <v>0</v>
      </c>
      <c r="U85" s="187" t="b">
        <f>IF(Dashboard!$M$6="",IF(Candidates!B87&lt;&gt;"",TRUE,FALSE),IF(Dashboard!$M$6=Candidates!B87,TRUE,FALSE))</f>
        <v>0</v>
      </c>
      <c r="V85" s="187" t="b">
        <f>IF(Dashboard!$H$7="",IF(Candidates!B87&lt;&gt;"",TRUE,FALSE),IF(Dashboard!$H$7=Candidates!C87,TRUE,FALSE))</f>
        <v>0</v>
      </c>
      <c r="W85" s="217" t="b">
        <f>IF(Dashboard!$H$6="",IF(Candidates!B87&lt;&gt;"",TRUE,FALSE),IF(Dashboard!$H$6=Candidates!E87,TRUE,FALSE))</f>
        <v>0</v>
      </c>
      <c r="X85" s="187">
        <f t="shared" si="10"/>
        <v>0</v>
      </c>
      <c r="Y85" s="198">
        <f t="shared" si="11"/>
        <v>0</v>
      </c>
      <c r="AA85" s="7"/>
      <c r="AB85" s="7"/>
      <c r="AC85" s="7"/>
    </row>
    <row r="86" spans="2:29" x14ac:dyDescent="0.2">
      <c r="B86" s="194">
        <f>COUNTIFS(Candidates!$B$6:$B$3005,'Job Openings'!B88,Candidates!$J$6:$J$3005,Preferences!$I$21)</f>
        <v>0</v>
      </c>
      <c r="C86" s="63"/>
      <c r="D86" s="194" t="str">
        <f>IF(AND(B86=1,J86=1),IF('Job Openings'!H88-'Job Openings'!E88&lt;0,"",'Job Openings'!H88-'Job Openings'!E88),"")</f>
        <v/>
      </c>
      <c r="E86" s="185"/>
      <c r="F86" s="197" t="b">
        <f>IF(AND('Job Openings'!E88&gt;=$O$4,'Job Openings'!E88&lt;=$O$5),TRUE,FALSE)</f>
        <v>0</v>
      </c>
      <c r="G86" s="188" t="b">
        <f>IF(Dashboard!$M$6="",IF('Job Openings'!B88&lt;&gt;"",TRUE,FALSE),IF(Dashboard!$M$6='Job Openings'!B88,TRUE,FALSE))</f>
        <v>0</v>
      </c>
      <c r="H86" s="188" t="b">
        <f>IF(Dashboard!$H$7="",IF('Job Openings'!B88&lt;&gt;"",TRUE,FALSE),IF(Dashboard!$H$7='Job Openings'!C88,TRUE,FALSE))</f>
        <v>0</v>
      </c>
      <c r="I86" s="188" t="b">
        <f>IF(Dashboard!$H$6="",IF('Job Openings'!B88&lt;&gt;"",TRUE,FALSE),IF(Dashboard!$H$6='Job Openings'!F88,TRUE,FALSE))</f>
        <v>0</v>
      </c>
      <c r="J86" s="198">
        <f t="shared" si="9"/>
        <v>0</v>
      </c>
      <c r="K86" s="63"/>
      <c r="L86" s="63"/>
      <c r="M86" s="63"/>
      <c r="N86" s="63"/>
      <c r="O86" s="63"/>
      <c r="P86" s="63"/>
      <c r="R86" s="193" t="str">
        <f>IF(Candidates!H88="","",MONTH(Candidates!H88))</f>
        <v/>
      </c>
      <c r="S86" s="187" t="b">
        <f>IF(AND(YEAR(Candidates!H88)&gt;=applicationYear,YEAR(Candidates!H88)&lt;=applicationYear),TRUE,IF(applicationYear="",TRUE,FALSE))</f>
        <v>0</v>
      </c>
      <c r="T86" s="187" t="b">
        <f>IF(AND(Candidates!H88&gt;=$AJ$4,Candidates!H88&lt;=$AJ$5),TRUE,FALSE)</f>
        <v>0</v>
      </c>
      <c r="U86" s="187" t="b">
        <f>IF(Dashboard!$M$6="",IF(Candidates!B88&lt;&gt;"",TRUE,FALSE),IF(Dashboard!$M$6=Candidates!B88,TRUE,FALSE))</f>
        <v>0</v>
      </c>
      <c r="V86" s="187" t="b">
        <f>IF(Dashboard!$H$7="",IF(Candidates!B88&lt;&gt;"",TRUE,FALSE),IF(Dashboard!$H$7=Candidates!C88,TRUE,FALSE))</f>
        <v>0</v>
      </c>
      <c r="W86" s="217" t="b">
        <f>IF(Dashboard!$H$6="",IF(Candidates!B88&lt;&gt;"",TRUE,FALSE),IF(Dashboard!$H$6=Candidates!E88,TRUE,FALSE))</f>
        <v>0</v>
      </c>
      <c r="X86" s="187">
        <f t="shared" si="10"/>
        <v>0</v>
      </c>
      <c r="Y86" s="198">
        <f t="shared" si="11"/>
        <v>0</v>
      </c>
      <c r="AA86" s="7"/>
      <c r="AB86" s="7"/>
      <c r="AC86" s="7"/>
    </row>
    <row r="87" spans="2:29" x14ac:dyDescent="0.2">
      <c r="B87" s="194">
        <f>COUNTIFS(Candidates!$B$6:$B$3005,'Job Openings'!B89,Candidates!$J$6:$J$3005,Preferences!$I$21)</f>
        <v>0</v>
      </c>
      <c r="C87" s="63"/>
      <c r="D87" s="194" t="str">
        <f>IF(AND(B87=1,J87=1),IF('Job Openings'!H89-'Job Openings'!E89&lt;0,"",'Job Openings'!H89-'Job Openings'!E89),"")</f>
        <v/>
      </c>
      <c r="E87" s="185"/>
      <c r="F87" s="197" t="b">
        <f>IF(AND('Job Openings'!E89&gt;=$O$4,'Job Openings'!E89&lt;=$O$5),TRUE,FALSE)</f>
        <v>0</v>
      </c>
      <c r="G87" s="188" t="b">
        <f>IF(Dashboard!$M$6="",IF('Job Openings'!B89&lt;&gt;"",TRUE,FALSE),IF(Dashboard!$M$6='Job Openings'!B89,TRUE,FALSE))</f>
        <v>0</v>
      </c>
      <c r="H87" s="188" t="b">
        <f>IF(Dashboard!$H$7="",IF('Job Openings'!B89&lt;&gt;"",TRUE,FALSE),IF(Dashboard!$H$7='Job Openings'!C89,TRUE,FALSE))</f>
        <v>0</v>
      </c>
      <c r="I87" s="188" t="b">
        <f>IF(Dashboard!$H$6="",IF('Job Openings'!B89&lt;&gt;"",TRUE,FALSE),IF(Dashboard!$H$6='Job Openings'!F89,TRUE,FALSE))</f>
        <v>0</v>
      </c>
      <c r="J87" s="198">
        <f t="shared" si="9"/>
        <v>0</v>
      </c>
      <c r="K87" s="63"/>
      <c r="L87" s="63"/>
      <c r="M87" s="63"/>
      <c r="N87" s="63"/>
      <c r="O87" s="63"/>
      <c r="P87" s="63"/>
      <c r="R87" s="193" t="str">
        <f>IF(Candidates!H89="","",MONTH(Candidates!H89))</f>
        <v/>
      </c>
      <c r="S87" s="187" t="b">
        <f>IF(AND(YEAR(Candidates!H89)&gt;=applicationYear,YEAR(Candidates!H89)&lt;=applicationYear),TRUE,IF(applicationYear="",TRUE,FALSE))</f>
        <v>0</v>
      </c>
      <c r="T87" s="187" t="b">
        <f>IF(AND(Candidates!H89&gt;=$AJ$4,Candidates!H89&lt;=$AJ$5),TRUE,FALSE)</f>
        <v>0</v>
      </c>
      <c r="U87" s="187" t="b">
        <f>IF(Dashboard!$M$6="",IF(Candidates!B89&lt;&gt;"",TRUE,FALSE),IF(Dashboard!$M$6=Candidates!B89,TRUE,FALSE))</f>
        <v>0</v>
      </c>
      <c r="V87" s="187" t="b">
        <f>IF(Dashboard!$H$7="",IF(Candidates!B89&lt;&gt;"",TRUE,FALSE),IF(Dashboard!$H$7=Candidates!C89,TRUE,FALSE))</f>
        <v>0</v>
      </c>
      <c r="W87" s="217" t="b">
        <f>IF(Dashboard!$H$6="",IF(Candidates!B89&lt;&gt;"",TRUE,FALSE),IF(Dashboard!$H$6=Candidates!E89,TRUE,FALSE))</f>
        <v>0</v>
      </c>
      <c r="X87" s="187">
        <f t="shared" si="10"/>
        <v>0</v>
      </c>
      <c r="Y87" s="198">
        <f t="shared" si="11"/>
        <v>0</v>
      </c>
      <c r="AA87" s="7"/>
      <c r="AB87" s="7"/>
      <c r="AC87" s="7"/>
    </row>
    <row r="88" spans="2:29" x14ac:dyDescent="0.2">
      <c r="B88" s="194">
        <f>COUNTIFS(Candidates!$B$6:$B$3005,'Job Openings'!B90,Candidates!$J$6:$J$3005,Preferences!$I$21)</f>
        <v>0</v>
      </c>
      <c r="C88" s="63"/>
      <c r="D88" s="194" t="str">
        <f>IF(AND(B88=1,J88=1),IF('Job Openings'!H90-'Job Openings'!E90&lt;0,"",'Job Openings'!H90-'Job Openings'!E90),"")</f>
        <v/>
      </c>
      <c r="E88" s="185"/>
      <c r="F88" s="197" t="b">
        <f>IF(AND('Job Openings'!E90&gt;=$O$4,'Job Openings'!E90&lt;=$O$5),TRUE,FALSE)</f>
        <v>0</v>
      </c>
      <c r="G88" s="188" t="b">
        <f>IF(Dashboard!$M$6="",IF('Job Openings'!B90&lt;&gt;"",TRUE,FALSE),IF(Dashboard!$M$6='Job Openings'!B90,TRUE,FALSE))</f>
        <v>0</v>
      </c>
      <c r="H88" s="188" t="b">
        <f>IF(Dashboard!$H$7="",IF('Job Openings'!B90&lt;&gt;"",TRUE,FALSE),IF(Dashboard!$H$7='Job Openings'!C90,TRUE,FALSE))</f>
        <v>0</v>
      </c>
      <c r="I88" s="188" t="b">
        <f>IF(Dashboard!$H$6="",IF('Job Openings'!B90&lt;&gt;"",TRUE,FALSE),IF(Dashboard!$H$6='Job Openings'!F90,TRUE,FALSE))</f>
        <v>0</v>
      </c>
      <c r="J88" s="198">
        <f t="shared" si="9"/>
        <v>0</v>
      </c>
      <c r="K88" s="63"/>
      <c r="L88" s="63"/>
      <c r="M88" s="63"/>
      <c r="N88" s="63"/>
      <c r="O88" s="63"/>
      <c r="P88" s="63"/>
      <c r="R88" s="193" t="str">
        <f>IF(Candidates!H90="","",MONTH(Candidates!H90))</f>
        <v/>
      </c>
      <c r="S88" s="187" t="b">
        <f>IF(AND(YEAR(Candidates!H90)&gt;=applicationYear,YEAR(Candidates!H90)&lt;=applicationYear),TRUE,IF(applicationYear="",TRUE,FALSE))</f>
        <v>0</v>
      </c>
      <c r="T88" s="187" t="b">
        <f>IF(AND(Candidates!H90&gt;=$AJ$4,Candidates!H90&lt;=$AJ$5),TRUE,FALSE)</f>
        <v>0</v>
      </c>
      <c r="U88" s="187" t="b">
        <f>IF(Dashboard!$M$6="",IF(Candidates!B90&lt;&gt;"",TRUE,FALSE),IF(Dashboard!$M$6=Candidates!B90,TRUE,FALSE))</f>
        <v>0</v>
      </c>
      <c r="V88" s="187" t="b">
        <f>IF(Dashboard!$H$7="",IF(Candidates!B90&lt;&gt;"",TRUE,FALSE),IF(Dashboard!$H$7=Candidates!C90,TRUE,FALSE))</f>
        <v>0</v>
      </c>
      <c r="W88" s="217" t="b">
        <f>IF(Dashboard!$H$6="",IF(Candidates!B90&lt;&gt;"",TRUE,FALSE),IF(Dashboard!$H$6=Candidates!E90,TRUE,FALSE))</f>
        <v>0</v>
      </c>
      <c r="X88" s="187">
        <f t="shared" si="10"/>
        <v>0</v>
      </c>
      <c r="Y88" s="198">
        <f t="shared" si="11"/>
        <v>0</v>
      </c>
      <c r="AA88" s="7"/>
      <c r="AB88" s="7"/>
      <c r="AC88" s="7"/>
    </row>
    <row r="89" spans="2:29" x14ac:dyDescent="0.2">
      <c r="B89" s="194">
        <f>COUNTIFS(Candidates!$B$6:$B$3005,'Job Openings'!B91,Candidates!$J$6:$J$3005,Preferences!$I$21)</f>
        <v>0</v>
      </c>
      <c r="C89" s="63"/>
      <c r="D89" s="194" t="str">
        <f>IF(AND(B89=1,J89=1),IF('Job Openings'!H91-'Job Openings'!E91&lt;0,"",'Job Openings'!H91-'Job Openings'!E91),"")</f>
        <v/>
      </c>
      <c r="E89" s="185"/>
      <c r="F89" s="197" t="b">
        <f>IF(AND('Job Openings'!E91&gt;=$O$4,'Job Openings'!E91&lt;=$O$5),TRUE,FALSE)</f>
        <v>0</v>
      </c>
      <c r="G89" s="188" t="b">
        <f>IF(Dashboard!$M$6="",IF('Job Openings'!B91&lt;&gt;"",TRUE,FALSE),IF(Dashboard!$M$6='Job Openings'!B91,TRUE,FALSE))</f>
        <v>0</v>
      </c>
      <c r="H89" s="188" t="b">
        <f>IF(Dashboard!$H$7="",IF('Job Openings'!B91&lt;&gt;"",TRUE,FALSE),IF(Dashboard!$H$7='Job Openings'!C91,TRUE,FALSE))</f>
        <v>0</v>
      </c>
      <c r="I89" s="188" t="b">
        <f>IF(Dashboard!$H$6="",IF('Job Openings'!B91&lt;&gt;"",TRUE,FALSE),IF(Dashboard!$H$6='Job Openings'!F91,TRUE,FALSE))</f>
        <v>0</v>
      </c>
      <c r="J89" s="198">
        <f t="shared" si="9"/>
        <v>0</v>
      </c>
      <c r="K89" s="63"/>
      <c r="L89" s="63"/>
      <c r="M89" s="63"/>
      <c r="N89" s="63"/>
      <c r="O89" s="63"/>
      <c r="P89" s="63"/>
      <c r="R89" s="193" t="str">
        <f>IF(Candidates!H91="","",MONTH(Candidates!H91))</f>
        <v/>
      </c>
      <c r="S89" s="187" t="b">
        <f>IF(AND(YEAR(Candidates!H91)&gt;=applicationYear,YEAR(Candidates!H91)&lt;=applicationYear),TRUE,IF(applicationYear="",TRUE,FALSE))</f>
        <v>0</v>
      </c>
      <c r="T89" s="187" t="b">
        <f>IF(AND(Candidates!H91&gt;=$AJ$4,Candidates!H91&lt;=$AJ$5),TRUE,FALSE)</f>
        <v>0</v>
      </c>
      <c r="U89" s="187" t="b">
        <f>IF(Dashboard!$M$6="",IF(Candidates!B91&lt;&gt;"",TRUE,FALSE),IF(Dashboard!$M$6=Candidates!B91,TRUE,FALSE))</f>
        <v>0</v>
      </c>
      <c r="V89" s="187" t="b">
        <f>IF(Dashboard!$H$7="",IF(Candidates!B91&lt;&gt;"",TRUE,FALSE),IF(Dashboard!$H$7=Candidates!C91,TRUE,FALSE))</f>
        <v>0</v>
      </c>
      <c r="W89" s="217" t="b">
        <f>IF(Dashboard!$H$6="",IF(Candidates!B91&lt;&gt;"",TRUE,FALSE),IF(Dashboard!$H$6=Candidates!E91,TRUE,FALSE))</f>
        <v>0</v>
      </c>
      <c r="X89" s="187">
        <f t="shared" si="10"/>
        <v>0</v>
      </c>
      <c r="Y89" s="198">
        <f t="shared" si="11"/>
        <v>0</v>
      </c>
      <c r="AA89" s="7"/>
      <c r="AB89" s="7"/>
      <c r="AC89" s="7"/>
    </row>
    <row r="90" spans="2:29" x14ac:dyDescent="0.2">
      <c r="B90" s="194">
        <f>COUNTIFS(Candidates!$B$6:$B$3005,'Job Openings'!B92,Candidates!$J$6:$J$3005,Preferences!$I$21)</f>
        <v>0</v>
      </c>
      <c r="C90" s="63"/>
      <c r="D90" s="194" t="str">
        <f>IF(AND(B90=1,J90=1),IF('Job Openings'!H92-'Job Openings'!E92&lt;0,"",'Job Openings'!H92-'Job Openings'!E92),"")</f>
        <v/>
      </c>
      <c r="E90" s="185"/>
      <c r="F90" s="197" t="b">
        <f>IF(AND('Job Openings'!E92&gt;=$O$4,'Job Openings'!E92&lt;=$O$5),TRUE,FALSE)</f>
        <v>0</v>
      </c>
      <c r="G90" s="188" t="b">
        <f>IF(Dashboard!$M$6="",IF('Job Openings'!B92&lt;&gt;"",TRUE,FALSE),IF(Dashboard!$M$6='Job Openings'!B92,TRUE,FALSE))</f>
        <v>0</v>
      </c>
      <c r="H90" s="188" t="b">
        <f>IF(Dashboard!$H$7="",IF('Job Openings'!B92&lt;&gt;"",TRUE,FALSE),IF(Dashboard!$H$7='Job Openings'!C92,TRUE,FALSE))</f>
        <v>0</v>
      </c>
      <c r="I90" s="188" t="b">
        <f>IF(Dashboard!$H$6="",IF('Job Openings'!B92&lt;&gt;"",TRUE,FALSE),IF(Dashboard!$H$6='Job Openings'!F92,TRUE,FALSE))</f>
        <v>0</v>
      </c>
      <c r="J90" s="198">
        <f t="shared" si="9"/>
        <v>0</v>
      </c>
      <c r="K90" s="63"/>
      <c r="L90" s="63"/>
      <c r="M90" s="63"/>
      <c r="N90" s="63"/>
      <c r="O90" s="63"/>
      <c r="P90" s="63"/>
      <c r="R90" s="193" t="str">
        <f>IF(Candidates!H92="","",MONTH(Candidates!H92))</f>
        <v/>
      </c>
      <c r="S90" s="187" t="b">
        <f>IF(AND(YEAR(Candidates!H92)&gt;=applicationYear,YEAR(Candidates!H92)&lt;=applicationYear),TRUE,IF(applicationYear="",TRUE,FALSE))</f>
        <v>0</v>
      </c>
      <c r="T90" s="187" t="b">
        <f>IF(AND(Candidates!H92&gt;=$AJ$4,Candidates!H92&lt;=$AJ$5),TRUE,FALSE)</f>
        <v>0</v>
      </c>
      <c r="U90" s="187" t="b">
        <f>IF(Dashboard!$M$6="",IF(Candidates!B92&lt;&gt;"",TRUE,FALSE),IF(Dashboard!$M$6=Candidates!B92,TRUE,FALSE))</f>
        <v>0</v>
      </c>
      <c r="V90" s="187" t="b">
        <f>IF(Dashboard!$H$7="",IF(Candidates!B92&lt;&gt;"",TRUE,FALSE),IF(Dashboard!$H$7=Candidates!C92,TRUE,FALSE))</f>
        <v>0</v>
      </c>
      <c r="W90" s="217" t="b">
        <f>IF(Dashboard!$H$6="",IF(Candidates!B92&lt;&gt;"",TRUE,FALSE),IF(Dashboard!$H$6=Candidates!E92,TRUE,FALSE))</f>
        <v>0</v>
      </c>
      <c r="X90" s="187">
        <f t="shared" si="10"/>
        <v>0</v>
      </c>
      <c r="Y90" s="198">
        <f t="shared" si="11"/>
        <v>0</v>
      </c>
      <c r="AA90" s="7"/>
      <c r="AB90" s="7"/>
      <c r="AC90" s="7"/>
    </row>
    <row r="91" spans="2:29" x14ac:dyDescent="0.2">
      <c r="B91" s="194">
        <f>COUNTIFS(Candidates!$B$6:$B$3005,'Job Openings'!B93,Candidates!$J$6:$J$3005,Preferences!$I$21)</f>
        <v>0</v>
      </c>
      <c r="C91" s="63"/>
      <c r="D91" s="194" t="str">
        <f>IF(AND(B91=1,J91=1),IF('Job Openings'!H93-'Job Openings'!E93&lt;0,"",'Job Openings'!H93-'Job Openings'!E93),"")</f>
        <v/>
      </c>
      <c r="E91" s="185"/>
      <c r="F91" s="197" t="b">
        <f>IF(AND('Job Openings'!E93&gt;=$O$4,'Job Openings'!E93&lt;=$O$5),TRUE,FALSE)</f>
        <v>0</v>
      </c>
      <c r="G91" s="188" t="b">
        <f>IF(Dashboard!$M$6="",IF('Job Openings'!B93&lt;&gt;"",TRUE,FALSE),IF(Dashboard!$M$6='Job Openings'!B93,TRUE,FALSE))</f>
        <v>0</v>
      </c>
      <c r="H91" s="188" t="b">
        <f>IF(Dashboard!$H$7="",IF('Job Openings'!B93&lt;&gt;"",TRUE,FALSE),IF(Dashboard!$H$7='Job Openings'!C93,TRUE,FALSE))</f>
        <v>0</v>
      </c>
      <c r="I91" s="188" t="b">
        <f>IF(Dashboard!$H$6="",IF('Job Openings'!B93&lt;&gt;"",TRUE,FALSE),IF(Dashboard!$H$6='Job Openings'!F93,TRUE,FALSE))</f>
        <v>0</v>
      </c>
      <c r="J91" s="198">
        <f t="shared" si="9"/>
        <v>0</v>
      </c>
      <c r="K91" s="63"/>
      <c r="L91" s="63"/>
      <c r="M91" s="63"/>
      <c r="N91" s="63"/>
      <c r="O91" s="63"/>
      <c r="P91" s="63"/>
      <c r="R91" s="193" t="str">
        <f>IF(Candidates!H93="","",MONTH(Candidates!H93))</f>
        <v/>
      </c>
      <c r="S91" s="187" t="b">
        <f>IF(AND(YEAR(Candidates!H93)&gt;=applicationYear,YEAR(Candidates!H93)&lt;=applicationYear),TRUE,IF(applicationYear="",TRUE,FALSE))</f>
        <v>0</v>
      </c>
      <c r="T91" s="187" t="b">
        <f>IF(AND(Candidates!H93&gt;=$AJ$4,Candidates!H93&lt;=$AJ$5),TRUE,FALSE)</f>
        <v>0</v>
      </c>
      <c r="U91" s="187" t="b">
        <f>IF(Dashboard!$M$6="",IF(Candidates!B93&lt;&gt;"",TRUE,FALSE),IF(Dashboard!$M$6=Candidates!B93,TRUE,FALSE))</f>
        <v>0</v>
      </c>
      <c r="V91" s="187" t="b">
        <f>IF(Dashboard!$H$7="",IF(Candidates!B93&lt;&gt;"",TRUE,FALSE),IF(Dashboard!$H$7=Candidates!C93,TRUE,FALSE))</f>
        <v>0</v>
      </c>
      <c r="W91" s="217" t="b">
        <f>IF(Dashboard!$H$6="",IF(Candidates!B93&lt;&gt;"",TRUE,FALSE),IF(Dashboard!$H$6=Candidates!E93,TRUE,FALSE))</f>
        <v>0</v>
      </c>
      <c r="X91" s="187">
        <f t="shared" si="10"/>
        <v>0</v>
      </c>
      <c r="Y91" s="198">
        <f t="shared" si="11"/>
        <v>0</v>
      </c>
      <c r="AA91" s="7"/>
      <c r="AB91" s="7"/>
      <c r="AC91" s="7"/>
    </row>
    <row r="92" spans="2:29" x14ac:dyDescent="0.2">
      <c r="B92" s="194">
        <f>COUNTIFS(Candidates!$B$6:$B$3005,'Job Openings'!B94,Candidates!$J$6:$J$3005,Preferences!$I$21)</f>
        <v>0</v>
      </c>
      <c r="C92" s="63"/>
      <c r="D92" s="194" t="str">
        <f>IF(AND(B92=1,J92=1),IF('Job Openings'!H94-'Job Openings'!E94&lt;0,"",'Job Openings'!H94-'Job Openings'!E94),"")</f>
        <v/>
      </c>
      <c r="E92" s="185"/>
      <c r="F92" s="197" t="b">
        <f>IF(AND('Job Openings'!E94&gt;=$O$4,'Job Openings'!E94&lt;=$O$5),TRUE,FALSE)</f>
        <v>0</v>
      </c>
      <c r="G92" s="188" t="b">
        <f>IF(Dashboard!$M$6="",IF('Job Openings'!B94&lt;&gt;"",TRUE,FALSE),IF(Dashboard!$M$6='Job Openings'!B94,TRUE,FALSE))</f>
        <v>0</v>
      </c>
      <c r="H92" s="188" t="b">
        <f>IF(Dashboard!$H$7="",IF('Job Openings'!B94&lt;&gt;"",TRUE,FALSE),IF(Dashboard!$H$7='Job Openings'!C94,TRUE,FALSE))</f>
        <v>0</v>
      </c>
      <c r="I92" s="188" t="b">
        <f>IF(Dashboard!$H$6="",IF('Job Openings'!B94&lt;&gt;"",TRUE,FALSE),IF(Dashboard!$H$6='Job Openings'!F94,TRUE,FALSE))</f>
        <v>0</v>
      </c>
      <c r="J92" s="198">
        <f t="shared" si="9"/>
        <v>0</v>
      </c>
      <c r="K92" s="63"/>
      <c r="L92" s="63"/>
      <c r="M92" s="63"/>
      <c r="N92" s="63"/>
      <c r="O92" s="63"/>
      <c r="P92" s="63"/>
      <c r="R92" s="193" t="str">
        <f>IF(Candidates!H94="","",MONTH(Candidates!H94))</f>
        <v/>
      </c>
      <c r="S92" s="187" t="b">
        <f>IF(AND(YEAR(Candidates!H94)&gt;=applicationYear,YEAR(Candidates!H94)&lt;=applicationYear),TRUE,IF(applicationYear="",TRUE,FALSE))</f>
        <v>0</v>
      </c>
      <c r="T92" s="187" t="b">
        <f>IF(AND(Candidates!H94&gt;=$AJ$4,Candidates!H94&lt;=$AJ$5),TRUE,FALSE)</f>
        <v>0</v>
      </c>
      <c r="U92" s="187" t="b">
        <f>IF(Dashboard!$M$6="",IF(Candidates!B94&lt;&gt;"",TRUE,FALSE),IF(Dashboard!$M$6=Candidates!B94,TRUE,FALSE))</f>
        <v>0</v>
      </c>
      <c r="V92" s="187" t="b">
        <f>IF(Dashboard!$H$7="",IF(Candidates!B94&lt;&gt;"",TRUE,FALSE),IF(Dashboard!$H$7=Candidates!C94,TRUE,FALSE))</f>
        <v>0</v>
      </c>
      <c r="W92" s="217" t="b">
        <f>IF(Dashboard!$H$6="",IF(Candidates!B94&lt;&gt;"",TRUE,FALSE),IF(Dashboard!$H$6=Candidates!E94,TRUE,FALSE))</f>
        <v>0</v>
      </c>
      <c r="X92" s="187">
        <f t="shared" si="10"/>
        <v>0</v>
      </c>
      <c r="Y92" s="198">
        <f t="shared" si="11"/>
        <v>0</v>
      </c>
      <c r="AA92" s="7"/>
      <c r="AB92" s="7"/>
      <c r="AC92" s="7"/>
    </row>
    <row r="93" spans="2:29" x14ac:dyDescent="0.2">
      <c r="B93" s="194">
        <f>COUNTIFS(Candidates!$B$6:$B$3005,'Job Openings'!B95,Candidates!$J$6:$J$3005,Preferences!$I$21)</f>
        <v>0</v>
      </c>
      <c r="C93" s="63"/>
      <c r="D93" s="194" t="str">
        <f>IF(AND(B93=1,J93=1),IF('Job Openings'!H95-'Job Openings'!E95&lt;0,"",'Job Openings'!H95-'Job Openings'!E95),"")</f>
        <v/>
      </c>
      <c r="E93" s="185"/>
      <c r="F93" s="197" t="b">
        <f>IF(AND('Job Openings'!E95&gt;=$O$4,'Job Openings'!E95&lt;=$O$5),TRUE,FALSE)</f>
        <v>0</v>
      </c>
      <c r="G93" s="188" t="b">
        <f>IF(Dashboard!$M$6="",IF('Job Openings'!B95&lt;&gt;"",TRUE,FALSE),IF(Dashboard!$M$6='Job Openings'!B95,TRUE,FALSE))</f>
        <v>0</v>
      </c>
      <c r="H93" s="188" t="b">
        <f>IF(Dashboard!$H$7="",IF('Job Openings'!B95&lt;&gt;"",TRUE,FALSE),IF(Dashboard!$H$7='Job Openings'!C95,TRUE,FALSE))</f>
        <v>0</v>
      </c>
      <c r="I93" s="188" t="b">
        <f>IF(Dashboard!$H$6="",IF('Job Openings'!B95&lt;&gt;"",TRUE,FALSE),IF(Dashboard!$H$6='Job Openings'!F95,TRUE,FALSE))</f>
        <v>0</v>
      </c>
      <c r="J93" s="198">
        <f t="shared" si="9"/>
        <v>0</v>
      </c>
      <c r="K93" s="63"/>
      <c r="L93" s="63"/>
      <c r="M93" s="63"/>
      <c r="N93" s="63"/>
      <c r="O93" s="63"/>
      <c r="P93" s="63"/>
      <c r="R93" s="193" t="str">
        <f>IF(Candidates!H95="","",MONTH(Candidates!H95))</f>
        <v/>
      </c>
      <c r="S93" s="187" t="b">
        <f>IF(AND(YEAR(Candidates!H95)&gt;=applicationYear,YEAR(Candidates!H95)&lt;=applicationYear),TRUE,IF(applicationYear="",TRUE,FALSE))</f>
        <v>0</v>
      </c>
      <c r="T93" s="187" t="b">
        <f>IF(AND(Candidates!H95&gt;=$AJ$4,Candidates!H95&lt;=$AJ$5),TRUE,FALSE)</f>
        <v>0</v>
      </c>
      <c r="U93" s="187" t="b">
        <f>IF(Dashboard!$M$6="",IF(Candidates!B95&lt;&gt;"",TRUE,FALSE),IF(Dashboard!$M$6=Candidates!B95,TRUE,FALSE))</f>
        <v>0</v>
      </c>
      <c r="V93" s="187" t="b">
        <f>IF(Dashboard!$H$7="",IF(Candidates!B95&lt;&gt;"",TRUE,FALSE),IF(Dashboard!$H$7=Candidates!C95,TRUE,FALSE))</f>
        <v>0</v>
      </c>
      <c r="W93" s="217" t="b">
        <f>IF(Dashboard!$H$6="",IF(Candidates!B95&lt;&gt;"",TRUE,FALSE),IF(Dashboard!$H$6=Candidates!E95,TRUE,FALSE))</f>
        <v>0</v>
      </c>
      <c r="X93" s="187">
        <f t="shared" si="10"/>
        <v>0</v>
      </c>
      <c r="Y93" s="198">
        <f t="shared" si="11"/>
        <v>0</v>
      </c>
      <c r="AA93" s="7"/>
      <c r="AB93" s="7"/>
      <c r="AC93" s="7"/>
    </row>
    <row r="94" spans="2:29" x14ac:dyDescent="0.2">
      <c r="B94" s="194">
        <f>COUNTIFS(Candidates!$B$6:$B$3005,'Job Openings'!B96,Candidates!$J$6:$J$3005,Preferences!$I$21)</f>
        <v>0</v>
      </c>
      <c r="C94" s="63"/>
      <c r="D94" s="194" t="str">
        <f>IF(AND(B94=1,J94=1),IF('Job Openings'!H96-'Job Openings'!E96&lt;0,"",'Job Openings'!H96-'Job Openings'!E96),"")</f>
        <v/>
      </c>
      <c r="E94" s="185"/>
      <c r="F94" s="197" t="b">
        <f>IF(AND('Job Openings'!E96&gt;=$O$4,'Job Openings'!E96&lt;=$O$5),TRUE,FALSE)</f>
        <v>0</v>
      </c>
      <c r="G94" s="188" t="b">
        <f>IF(Dashboard!$M$6="",IF('Job Openings'!B96&lt;&gt;"",TRUE,FALSE),IF(Dashboard!$M$6='Job Openings'!B96,TRUE,FALSE))</f>
        <v>0</v>
      </c>
      <c r="H94" s="188" t="b">
        <f>IF(Dashboard!$H$7="",IF('Job Openings'!B96&lt;&gt;"",TRUE,FALSE),IF(Dashboard!$H$7='Job Openings'!C96,TRUE,FALSE))</f>
        <v>0</v>
      </c>
      <c r="I94" s="188" t="b">
        <f>IF(Dashboard!$H$6="",IF('Job Openings'!B96&lt;&gt;"",TRUE,FALSE),IF(Dashboard!$H$6='Job Openings'!F96,TRUE,FALSE))</f>
        <v>0</v>
      </c>
      <c r="J94" s="198">
        <f t="shared" si="9"/>
        <v>0</v>
      </c>
      <c r="K94" s="63"/>
      <c r="L94" s="63"/>
      <c r="M94" s="63"/>
      <c r="N94" s="63"/>
      <c r="O94" s="63"/>
      <c r="P94" s="63"/>
      <c r="R94" s="193" t="str">
        <f>IF(Candidates!H96="","",MONTH(Candidates!H96))</f>
        <v/>
      </c>
      <c r="S94" s="187" t="b">
        <f>IF(AND(YEAR(Candidates!H96)&gt;=applicationYear,YEAR(Candidates!H96)&lt;=applicationYear),TRUE,IF(applicationYear="",TRUE,FALSE))</f>
        <v>0</v>
      </c>
      <c r="T94" s="187" t="b">
        <f>IF(AND(Candidates!H96&gt;=$AJ$4,Candidates!H96&lt;=$AJ$5),TRUE,FALSE)</f>
        <v>0</v>
      </c>
      <c r="U94" s="187" t="b">
        <f>IF(Dashboard!$M$6="",IF(Candidates!B96&lt;&gt;"",TRUE,FALSE),IF(Dashboard!$M$6=Candidates!B96,TRUE,FALSE))</f>
        <v>0</v>
      </c>
      <c r="V94" s="187" t="b">
        <f>IF(Dashboard!$H$7="",IF(Candidates!B96&lt;&gt;"",TRUE,FALSE),IF(Dashboard!$H$7=Candidates!C96,TRUE,FALSE))</f>
        <v>0</v>
      </c>
      <c r="W94" s="217" t="b">
        <f>IF(Dashboard!$H$6="",IF(Candidates!B96&lt;&gt;"",TRUE,FALSE),IF(Dashboard!$H$6=Candidates!E96,TRUE,FALSE))</f>
        <v>0</v>
      </c>
      <c r="X94" s="187">
        <f t="shared" si="10"/>
        <v>0</v>
      </c>
      <c r="Y94" s="198">
        <f t="shared" si="11"/>
        <v>0</v>
      </c>
      <c r="AA94" s="7"/>
      <c r="AB94" s="7"/>
      <c r="AC94" s="7"/>
    </row>
    <row r="95" spans="2:29" x14ac:dyDescent="0.2">
      <c r="B95" s="194">
        <f>COUNTIFS(Candidates!$B$6:$B$3005,'Job Openings'!B97,Candidates!$J$6:$J$3005,Preferences!$I$21)</f>
        <v>0</v>
      </c>
      <c r="C95" s="63"/>
      <c r="D95" s="194" t="str">
        <f>IF(AND(B95=1,J95=1),IF('Job Openings'!H97-'Job Openings'!E97&lt;0,"",'Job Openings'!H97-'Job Openings'!E97),"")</f>
        <v/>
      </c>
      <c r="E95" s="185"/>
      <c r="F95" s="197" t="b">
        <f>IF(AND('Job Openings'!E97&gt;=$O$4,'Job Openings'!E97&lt;=$O$5),TRUE,FALSE)</f>
        <v>0</v>
      </c>
      <c r="G95" s="188" t="b">
        <f>IF(Dashboard!$M$6="",IF('Job Openings'!B97&lt;&gt;"",TRUE,FALSE),IF(Dashboard!$M$6='Job Openings'!B97,TRUE,FALSE))</f>
        <v>0</v>
      </c>
      <c r="H95" s="188" t="b">
        <f>IF(Dashboard!$H$7="",IF('Job Openings'!B97&lt;&gt;"",TRUE,FALSE),IF(Dashboard!$H$7='Job Openings'!C97,TRUE,FALSE))</f>
        <v>0</v>
      </c>
      <c r="I95" s="188" t="b">
        <f>IF(Dashboard!$H$6="",IF('Job Openings'!B97&lt;&gt;"",TRUE,FALSE),IF(Dashboard!$H$6='Job Openings'!F97,TRUE,FALSE))</f>
        <v>0</v>
      </c>
      <c r="J95" s="198">
        <f t="shared" si="9"/>
        <v>0</v>
      </c>
      <c r="K95" s="63"/>
      <c r="L95" s="63"/>
      <c r="M95" s="63"/>
      <c r="N95" s="63"/>
      <c r="O95" s="63"/>
      <c r="P95" s="63"/>
      <c r="R95" s="193" t="str">
        <f>IF(Candidates!H97="","",MONTH(Candidates!H97))</f>
        <v/>
      </c>
      <c r="S95" s="187" t="b">
        <f>IF(AND(YEAR(Candidates!H97)&gt;=applicationYear,YEAR(Candidates!H97)&lt;=applicationYear),TRUE,IF(applicationYear="",TRUE,FALSE))</f>
        <v>0</v>
      </c>
      <c r="T95" s="187" t="b">
        <f>IF(AND(Candidates!H97&gt;=$AJ$4,Candidates!H97&lt;=$AJ$5),TRUE,FALSE)</f>
        <v>0</v>
      </c>
      <c r="U95" s="187" t="b">
        <f>IF(Dashboard!$M$6="",IF(Candidates!B97&lt;&gt;"",TRUE,FALSE),IF(Dashboard!$M$6=Candidates!B97,TRUE,FALSE))</f>
        <v>0</v>
      </c>
      <c r="V95" s="187" t="b">
        <f>IF(Dashboard!$H$7="",IF(Candidates!B97&lt;&gt;"",TRUE,FALSE),IF(Dashboard!$H$7=Candidates!C97,TRUE,FALSE))</f>
        <v>0</v>
      </c>
      <c r="W95" s="217" t="b">
        <f>IF(Dashboard!$H$6="",IF(Candidates!B97&lt;&gt;"",TRUE,FALSE),IF(Dashboard!$H$6=Candidates!E97,TRUE,FALSE))</f>
        <v>0</v>
      </c>
      <c r="X95" s="187">
        <f t="shared" si="10"/>
        <v>0</v>
      </c>
      <c r="Y95" s="198">
        <f t="shared" si="11"/>
        <v>0</v>
      </c>
      <c r="AA95" s="7"/>
      <c r="AB95" s="7"/>
      <c r="AC95" s="7"/>
    </row>
    <row r="96" spans="2:29" x14ac:dyDescent="0.2">
      <c r="B96" s="194">
        <f>COUNTIFS(Candidates!$B$6:$B$3005,'Job Openings'!B98,Candidates!$J$6:$J$3005,Preferences!$I$21)</f>
        <v>0</v>
      </c>
      <c r="C96" s="63"/>
      <c r="D96" s="194" t="str">
        <f>IF(AND(B96=1,J96=1),IF('Job Openings'!H98-'Job Openings'!E98&lt;0,"",'Job Openings'!H98-'Job Openings'!E98),"")</f>
        <v/>
      </c>
      <c r="E96" s="185"/>
      <c r="F96" s="197" t="b">
        <f>IF(AND('Job Openings'!E98&gt;=$O$4,'Job Openings'!E98&lt;=$O$5),TRUE,FALSE)</f>
        <v>0</v>
      </c>
      <c r="G96" s="188" t="b">
        <f>IF(Dashboard!$M$6="",IF('Job Openings'!B98&lt;&gt;"",TRUE,FALSE),IF(Dashboard!$M$6='Job Openings'!B98,TRUE,FALSE))</f>
        <v>0</v>
      </c>
      <c r="H96" s="188" t="b">
        <f>IF(Dashboard!$H$7="",IF('Job Openings'!B98&lt;&gt;"",TRUE,FALSE),IF(Dashboard!$H$7='Job Openings'!C98,TRUE,FALSE))</f>
        <v>0</v>
      </c>
      <c r="I96" s="188" t="b">
        <f>IF(Dashboard!$H$6="",IF('Job Openings'!B98&lt;&gt;"",TRUE,FALSE),IF(Dashboard!$H$6='Job Openings'!F98,TRUE,FALSE))</f>
        <v>0</v>
      </c>
      <c r="J96" s="198">
        <f t="shared" si="9"/>
        <v>0</v>
      </c>
      <c r="K96" s="63"/>
      <c r="L96" s="63"/>
      <c r="M96" s="63"/>
      <c r="N96" s="63"/>
      <c r="O96" s="63"/>
      <c r="P96" s="63"/>
      <c r="R96" s="193" t="str">
        <f>IF(Candidates!H98="","",MONTH(Candidates!H98))</f>
        <v/>
      </c>
      <c r="S96" s="187" t="b">
        <f>IF(AND(YEAR(Candidates!H98)&gt;=applicationYear,YEAR(Candidates!H98)&lt;=applicationYear),TRUE,IF(applicationYear="",TRUE,FALSE))</f>
        <v>0</v>
      </c>
      <c r="T96" s="187" t="b">
        <f>IF(AND(Candidates!H98&gt;=$AJ$4,Candidates!H98&lt;=$AJ$5),TRUE,FALSE)</f>
        <v>0</v>
      </c>
      <c r="U96" s="187" t="b">
        <f>IF(Dashboard!$M$6="",IF(Candidates!B98&lt;&gt;"",TRUE,FALSE),IF(Dashboard!$M$6=Candidates!B98,TRUE,FALSE))</f>
        <v>0</v>
      </c>
      <c r="V96" s="187" t="b">
        <f>IF(Dashboard!$H$7="",IF(Candidates!B98&lt;&gt;"",TRUE,FALSE),IF(Dashboard!$H$7=Candidates!C98,TRUE,FALSE))</f>
        <v>0</v>
      </c>
      <c r="W96" s="217" t="b">
        <f>IF(Dashboard!$H$6="",IF(Candidates!B98&lt;&gt;"",TRUE,FALSE),IF(Dashboard!$H$6=Candidates!E98,TRUE,FALSE))</f>
        <v>0</v>
      </c>
      <c r="X96" s="187">
        <f t="shared" si="10"/>
        <v>0</v>
      </c>
      <c r="Y96" s="198">
        <f t="shared" si="11"/>
        <v>0</v>
      </c>
      <c r="AA96" s="7"/>
      <c r="AB96" s="7"/>
      <c r="AC96" s="7"/>
    </row>
    <row r="97" spans="2:29" x14ac:dyDescent="0.2">
      <c r="B97" s="194">
        <f>COUNTIFS(Candidates!$B$6:$B$3005,'Job Openings'!B99,Candidates!$J$6:$J$3005,Preferences!$I$21)</f>
        <v>0</v>
      </c>
      <c r="C97" s="63"/>
      <c r="D97" s="194" t="str">
        <f>IF(AND(B97=1,J97=1),IF('Job Openings'!H99-'Job Openings'!E99&lt;0,"",'Job Openings'!H99-'Job Openings'!E99),"")</f>
        <v/>
      </c>
      <c r="E97" s="185"/>
      <c r="F97" s="197" t="b">
        <f>IF(AND('Job Openings'!E99&gt;=$O$4,'Job Openings'!E99&lt;=$O$5),TRUE,FALSE)</f>
        <v>0</v>
      </c>
      <c r="G97" s="188" t="b">
        <f>IF(Dashboard!$M$6="",IF('Job Openings'!B99&lt;&gt;"",TRUE,FALSE),IF(Dashboard!$M$6='Job Openings'!B99,TRUE,FALSE))</f>
        <v>0</v>
      </c>
      <c r="H97" s="188" t="b">
        <f>IF(Dashboard!$H$7="",IF('Job Openings'!B99&lt;&gt;"",TRUE,FALSE),IF(Dashboard!$H$7='Job Openings'!C99,TRUE,FALSE))</f>
        <v>0</v>
      </c>
      <c r="I97" s="188" t="b">
        <f>IF(Dashboard!$H$6="",IF('Job Openings'!B99&lt;&gt;"",TRUE,FALSE),IF(Dashboard!$H$6='Job Openings'!F99,TRUE,FALSE))</f>
        <v>0</v>
      </c>
      <c r="J97" s="198">
        <f t="shared" si="9"/>
        <v>0</v>
      </c>
      <c r="K97" s="63"/>
      <c r="L97" s="63"/>
      <c r="M97" s="63"/>
      <c r="N97" s="63"/>
      <c r="O97" s="63"/>
      <c r="P97" s="63"/>
      <c r="R97" s="193" t="str">
        <f>IF(Candidates!H99="","",MONTH(Candidates!H99))</f>
        <v/>
      </c>
      <c r="S97" s="187" t="b">
        <f>IF(AND(YEAR(Candidates!H99)&gt;=applicationYear,YEAR(Candidates!H99)&lt;=applicationYear),TRUE,IF(applicationYear="",TRUE,FALSE))</f>
        <v>0</v>
      </c>
      <c r="T97" s="187" t="b">
        <f>IF(AND(Candidates!H99&gt;=$AJ$4,Candidates!H99&lt;=$AJ$5),TRUE,FALSE)</f>
        <v>0</v>
      </c>
      <c r="U97" s="187" t="b">
        <f>IF(Dashboard!$M$6="",IF(Candidates!B99&lt;&gt;"",TRUE,FALSE),IF(Dashboard!$M$6=Candidates!B99,TRUE,FALSE))</f>
        <v>0</v>
      </c>
      <c r="V97" s="187" t="b">
        <f>IF(Dashboard!$H$7="",IF(Candidates!B99&lt;&gt;"",TRUE,FALSE),IF(Dashboard!$H$7=Candidates!C99,TRUE,FALSE))</f>
        <v>0</v>
      </c>
      <c r="W97" s="217" t="b">
        <f>IF(Dashboard!$H$6="",IF(Candidates!B99&lt;&gt;"",TRUE,FALSE),IF(Dashboard!$H$6=Candidates!E99,TRUE,FALSE))</f>
        <v>0</v>
      </c>
      <c r="X97" s="187">
        <f t="shared" si="10"/>
        <v>0</v>
      </c>
      <c r="Y97" s="198">
        <f t="shared" si="11"/>
        <v>0</v>
      </c>
      <c r="AA97" s="7"/>
      <c r="AB97" s="7"/>
      <c r="AC97" s="7"/>
    </row>
    <row r="98" spans="2:29" x14ac:dyDescent="0.2">
      <c r="B98" s="194">
        <f>COUNTIFS(Candidates!$B$6:$B$3005,'Job Openings'!B100,Candidates!$J$6:$J$3005,Preferences!$I$21)</f>
        <v>0</v>
      </c>
      <c r="C98" s="63"/>
      <c r="D98" s="194" t="str">
        <f>IF(AND(B98=1,J98=1),IF('Job Openings'!H100-'Job Openings'!E100&lt;0,"",'Job Openings'!H100-'Job Openings'!E100),"")</f>
        <v/>
      </c>
      <c r="E98" s="185"/>
      <c r="F98" s="197" t="b">
        <f>IF(AND('Job Openings'!E100&gt;=$O$4,'Job Openings'!E100&lt;=$O$5),TRUE,FALSE)</f>
        <v>0</v>
      </c>
      <c r="G98" s="188" t="b">
        <f>IF(Dashboard!$M$6="",IF('Job Openings'!B100&lt;&gt;"",TRUE,FALSE),IF(Dashboard!$M$6='Job Openings'!B100,TRUE,FALSE))</f>
        <v>0</v>
      </c>
      <c r="H98" s="188" t="b">
        <f>IF(Dashboard!$H$7="",IF('Job Openings'!B100&lt;&gt;"",TRUE,FALSE),IF(Dashboard!$H$7='Job Openings'!C100,TRUE,FALSE))</f>
        <v>0</v>
      </c>
      <c r="I98" s="188" t="b">
        <f>IF(Dashboard!$H$6="",IF('Job Openings'!B100&lt;&gt;"",TRUE,FALSE),IF(Dashboard!$H$6='Job Openings'!F100,TRUE,FALSE))</f>
        <v>0</v>
      </c>
      <c r="J98" s="198">
        <f t="shared" si="9"/>
        <v>0</v>
      </c>
      <c r="K98" s="63"/>
      <c r="L98" s="63"/>
      <c r="M98" s="63"/>
      <c r="N98" s="63"/>
      <c r="O98" s="63"/>
      <c r="P98" s="63"/>
      <c r="R98" s="193" t="str">
        <f>IF(Candidates!H100="","",MONTH(Candidates!H100))</f>
        <v/>
      </c>
      <c r="S98" s="187" t="b">
        <f>IF(AND(YEAR(Candidates!H100)&gt;=applicationYear,YEAR(Candidates!H100)&lt;=applicationYear),TRUE,IF(applicationYear="",TRUE,FALSE))</f>
        <v>0</v>
      </c>
      <c r="T98" s="187" t="b">
        <f>IF(AND(Candidates!H100&gt;=$AJ$4,Candidates!H100&lt;=$AJ$5),TRUE,FALSE)</f>
        <v>0</v>
      </c>
      <c r="U98" s="187" t="b">
        <f>IF(Dashboard!$M$6="",IF(Candidates!B100&lt;&gt;"",TRUE,FALSE),IF(Dashboard!$M$6=Candidates!B100,TRUE,FALSE))</f>
        <v>0</v>
      </c>
      <c r="V98" s="187" t="b">
        <f>IF(Dashboard!$H$7="",IF(Candidates!B100&lt;&gt;"",TRUE,FALSE),IF(Dashboard!$H$7=Candidates!C100,TRUE,FALSE))</f>
        <v>0</v>
      </c>
      <c r="W98" s="217" t="b">
        <f>IF(Dashboard!$H$6="",IF(Candidates!B100&lt;&gt;"",TRUE,FALSE),IF(Dashboard!$H$6=Candidates!E100,TRUE,FALSE))</f>
        <v>0</v>
      </c>
      <c r="X98" s="187">
        <f t="shared" si="10"/>
        <v>0</v>
      </c>
      <c r="Y98" s="198">
        <f t="shared" si="11"/>
        <v>0</v>
      </c>
      <c r="AA98" s="7"/>
      <c r="AB98" s="7"/>
      <c r="AC98" s="7"/>
    </row>
    <row r="99" spans="2:29" x14ac:dyDescent="0.2">
      <c r="B99" s="194">
        <f>COUNTIFS(Candidates!$B$6:$B$3005,'Job Openings'!B101,Candidates!$J$6:$J$3005,Preferences!$I$21)</f>
        <v>0</v>
      </c>
      <c r="C99" s="63"/>
      <c r="D99" s="194" t="str">
        <f>IF(AND(B99=1,J99=1),IF('Job Openings'!H101-'Job Openings'!E101&lt;0,"",'Job Openings'!H101-'Job Openings'!E101),"")</f>
        <v/>
      </c>
      <c r="E99" s="185"/>
      <c r="F99" s="197" t="b">
        <f>IF(AND('Job Openings'!E101&gt;=$O$4,'Job Openings'!E101&lt;=$O$5),TRUE,FALSE)</f>
        <v>0</v>
      </c>
      <c r="G99" s="188" t="b">
        <f>IF(Dashboard!$M$6="",IF('Job Openings'!B101&lt;&gt;"",TRUE,FALSE),IF(Dashboard!$M$6='Job Openings'!B101,TRUE,FALSE))</f>
        <v>0</v>
      </c>
      <c r="H99" s="188" t="b">
        <f>IF(Dashboard!$H$7="",IF('Job Openings'!B101&lt;&gt;"",TRUE,FALSE),IF(Dashboard!$H$7='Job Openings'!C101,TRUE,FALSE))</f>
        <v>0</v>
      </c>
      <c r="I99" s="188" t="b">
        <f>IF(Dashboard!$H$6="",IF('Job Openings'!B101&lt;&gt;"",TRUE,FALSE),IF(Dashboard!$H$6='Job Openings'!F101,TRUE,FALSE))</f>
        <v>0</v>
      </c>
      <c r="J99" s="198">
        <f t="shared" si="9"/>
        <v>0</v>
      </c>
      <c r="K99" s="63"/>
      <c r="L99" s="63"/>
      <c r="M99" s="63"/>
      <c r="N99" s="63"/>
      <c r="O99" s="63"/>
      <c r="P99" s="63"/>
      <c r="R99" s="193" t="str">
        <f>IF(Candidates!H101="","",MONTH(Candidates!H101))</f>
        <v/>
      </c>
      <c r="S99" s="187" t="b">
        <f>IF(AND(YEAR(Candidates!H101)&gt;=applicationYear,YEAR(Candidates!H101)&lt;=applicationYear),TRUE,IF(applicationYear="",TRUE,FALSE))</f>
        <v>0</v>
      </c>
      <c r="T99" s="187" t="b">
        <f>IF(AND(Candidates!H101&gt;=$AJ$4,Candidates!H101&lt;=$AJ$5),TRUE,FALSE)</f>
        <v>0</v>
      </c>
      <c r="U99" s="187" t="b">
        <f>IF(Dashboard!$M$6="",IF(Candidates!B101&lt;&gt;"",TRUE,FALSE),IF(Dashboard!$M$6=Candidates!B101,TRUE,FALSE))</f>
        <v>0</v>
      </c>
      <c r="V99" s="187" t="b">
        <f>IF(Dashboard!$H$7="",IF(Candidates!B101&lt;&gt;"",TRUE,FALSE),IF(Dashboard!$H$7=Candidates!C101,TRUE,FALSE))</f>
        <v>0</v>
      </c>
      <c r="W99" s="217" t="b">
        <f>IF(Dashboard!$H$6="",IF(Candidates!B101&lt;&gt;"",TRUE,FALSE),IF(Dashboard!$H$6=Candidates!E101,TRUE,FALSE))</f>
        <v>0</v>
      </c>
      <c r="X99" s="187">
        <f t="shared" si="10"/>
        <v>0</v>
      </c>
      <c r="Y99" s="198">
        <f t="shared" si="11"/>
        <v>0</v>
      </c>
      <c r="AA99" s="7"/>
      <c r="AB99" s="7"/>
      <c r="AC99" s="7"/>
    </row>
    <row r="100" spans="2:29" x14ac:dyDescent="0.2">
      <c r="B100" s="194">
        <f>COUNTIFS(Candidates!$B$6:$B$3005,'Job Openings'!B102,Candidates!$J$6:$J$3005,Preferences!$I$21)</f>
        <v>0</v>
      </c>
      <c r="C100" s="63"/>
      <c r="D100" s="194" t="str">
        <f>IF(AND(B100=1,J100=1),IF('Job Openings'!H102-'Job Openings'!E102&lt;0,"",'Job Openings'!H102-'Job Openings'!E102),"")</f>
        <v/>
      </c>
      <c r="E100" s="185"/>
      <c r="F100" s="197" t="b">
        <f>IF(AND('Job Openings'!E102&gt;=$O$4,'Job Openings'!E102&lt;=$O$5),TRUE,FALSE)</f>
        <v>0</v>
      </c>
      <c r="G100" s="188" t="b">
        <f>IF(Dashboard!$M$6="",IF('Job Openings'!B102&lt;&gt;"",TRUE,FALSE),IF(Dashboard!$M$6='Job Openings'!B102,TRUE,FALSE))</f>
        <v>0</v>
      </c>
      <c r="H100" s="188" t="b">
        <f>IF(Dashboard!$H$7="",IF('Job Openings'!B102&lt;&gt;"",TRUE,FALSE),IF(Dashboard!$H$7='Job Openings'!C102,TRUE,FALSE))</f>
        <v>0</v>
      </c>
      <c r="I100" s="188" t="b">
        <f>IF(Dashboard!$H$6="",IF('Job Openings'!B102&lt;&gt;"",TRUE,FALSE),IF(Dashboard!$H$6='Job Openings'!F102,TRUE,FALSE))</f>
        <v>0</v>
      </c>
      <c r="J100" s="198">
        <f t="shared" si="9"/>
        <v>0</v>
      </c>
      <c r="K100" s="63"/>
      <c r="L100" s="63"/>
      <c r="M100" s="63"/>
      <c r="N100" s="63"/>
      <c r="O100" s="63"/>
      <c r="P100" s="63"/>
      <c r="R100" s="193" t="str">
        <f>IF(Candidates!H102="","",MONTH(Candidates!H102))</f>
        <v/>
      </c>
      <c r="S100" s="187" t="b">
        <f>IF(AND(YEAR(Candidates!H102)&gt;=applicationYear,YEAR(Candidates!H102)&lt;=applicationYear),TRUE,IF(applicationYear="",TRUE,FALSE))</f>
        <v>0</v>
      </c>
      <c r="T100" s="187" t="b">
        <f>IF(AND(Candidates!H102&gt;=$AJ$4,Candidates!H102&lt;=$AJ$5),TRUE,FALSE)</f>
        <v>0</v>
      </c>
      <c r="U100" s="187" t="b">
        <f>IF(Dashboard!$M$6="",IF(Candidates!B102&lt;&gt;"",TRUE,FALSE),IF(Dashboard!$M$6=Candidates!B102,TRUE,FALSE))</f>
        <v>0</v>
      </c>
      <c r="V100" s="187" t="b">
        <f>IF(Dashboard!$H$7="",IF(Candidates!B102&lt;&gt;"",TRUE,FALSE),IF(Dashboard!$H$7=Candidates!C102,TRUE,FALSE))</f>
        <v>0</v>
      </c>
      <c r="W100" s="217" t="b">
        <f>IF(Dashboard!$H$6="",IF(Candidates!B102&lt;&gt;"",TRUE,FALSE),IF(Dashboard!$H$6=Candidates!E102,TRUE,FALSE))</f>
        <v>0</v>
      </c>
      <c r="X100" s="187">
        <f t="shared" si="10"/>
        <v>0</v>
      </c>
      <c r="Y100" s="198">
        <f t="shared" si="11"/>
        <v>0</v>
      </c>
      <c r="AA100" s="7"/>
      <c r="AB100" s="7"/>
      <c r="AC100" s="7"/>
    </row>
    <row r="101" spans="2:29" x14ac:dyDescent="0.2">
      <c r="B101" s="194">
        <f>COUNTIFS(Candidates!$B$6:$B$3005,'Job Openings'!B103,Candidates!$J$6:$J$3005,Preferences!$I$21)</f>
        <v>0</v>
      </c>
      <c r="C101" s="63"/>
      <c r="D101" s="194" t="str">
        <f>IF(AND(B101=1,J101=1),IF('Job Openings'!H103-'Job Openings'!E103&lt;0,"",'Job Openings'!H103-'Job Openings'!E103),"")</f>
        <v/>
      </c>
      <c r="E101" s="185"/>
      <c r="F101" s="197" t="b">
        <f>IF(AND('Job Openings'!E103&gt;=$O$4,'Job Openings'!E103&lt;=$O$5),TRUE,FALSE)</f>
        <v>0</v>
      </c>
      <c r="G101" s="188" t="b">
        <f>IF(Dashboard!$M$6="",IF('Job Openings'!B103&lt;&gt;"",TRUE,FALSE),IF(Dashboard!$M$6='Job Openings'!B103,TRUE,FALSE))</f>
        <v>0</v>
      </c>
      <c r="H101" s="188" t="b">
        <f>IF(Dashboard!$H$7="",IF('Job Openings'!B103&lt;&gt;"",TRUE,FALSE),IF(Dashboard!$H$7='Job Openings'!C103,TRUE,FALSE))</f>
        <v>0</v>
      </c>
      <c r="I101" s="188" t="b">
        <f>IF(Dashboard!$H$6="",IF('Job Openings'!B103&lt;&gt;"",TRUE,FALSE),IF(Dashboard!$H$6='Job Openings'!F103,TRUE,FALSE))</f>
        <v>0</v>
      </c>
      <c r="J101" s="198">
        <f t="shared" si="9"/>
        <v>0</v>
      </c>
      <c r="K101" s="63"/>
      <c r="L101" s="63"/>
      <c r="M101" s="63"/>
      <c r="N101" s="63"/>
      <c r="O101" s="63"/>
      <c r="P101" s="63"/>
      <c r="R101" s="193" t="str">
        <f>IF(Candidates!H103="","",MONTH(Candidates!H103))</f>
        <v/>
      </c>
      <c r="S101" s="187" t="b">
        <f>IF(AND(YEAR(Candidates!H103)&gt;=applicationYear,YEAR(Candidates!H103)&lt;=applicationYear),TRUE,IF(applicationYear="",TRUE,FALSE))</f>
        <v>0</v>
      </c>
      <c r="T101" s="187" t="b">
        <f>IF(AND(Candidates!H103&gt;=$AJ$4,Candidates!H103&lt;=$AJ$5),TRUE,FALSE)</f>
        <v>0</v>
      </c>
      <c r="U101" s="187" t="b">
        <f>IF(Dashboard!$M$6="",IF(Candidates!B103&lt;&gt;"",TRUE,FALSE),IF(Dashboard!$M$6=Candidates!B103,TRUE,FALSE))</f>
        <v>0</v>
      </c>
      <c r="V101" s="187" t="b">
        <f>IF(Dashboard!$H$7="",IF(Candidates!B103&lt;&gt;"",TRUE,FALSE),IF(Dashboard!$H$7=Candidates!C103,TRUE,FALSE))</f>
        <v>0</v>
      </c>
      <c r="W101" s="217" t="b">
        <f>IF(Dashboard!$H$6="",IF(Candidates!B103&lt;&gt;"",TRUE,FALSE),IF(Dashboard!$H$6=Candidates!E103,TRUE,FALSE))</f>
        <v>0</v>
      </c>
      <c r="X101" s="187">
        <f t="shared" si="10"/>
        <v>0</v>
      </c>
      <c r="Y101" s="198">
        <f t="shared" si="11"/>
        <v>0</v>
      </c>
      <c r="AA101" s="7"/>
      <c r="AB101" s="7"/>
      <c r="AC101" s="7"/>
    </row>
    <row r="102" spans="2:29" x14ac:dyDescent="0.2">
      <c r="B102" s="194">
        <f>COUNTIFS(Candidates!$B$6:$B$3005,'Job Openings'!B104,Candidates!$J$6:$J$3005,Preferences!$I$21)</f>
        <v>0</v>
      </c>
      <c r="C102" s="63"/>
      <c r="D102" s="194" t="str">
        <f>IF(AND(B102=1,J102=1),IF('Job Openings'!H104-'Job Openings'!E104&lt;0,"",'Job Openings'!H104-'Job Openings'!E104),"")</f>
        <v/>
      </c>
      <c r="E102" s="185"/>
      <c r="F102" s="197" t="b">
        <f>IF(AND('Job Openings'!E104&gt;=$O$4,'Job Openings'!E104&lt;=$O$5),TRUE,FALSE)</f>
        <v>0</v>
      </c>
      <c r="G102" s="188" t="b">
        <f>IF(Dashboard!$M$6="",IF('Job Openings'!B104&lt;&gt;"",TRUE,FALSE),IF(Dashboard!$M$6='Job Openings'!B104,TRUE,FALSE))</f>
        <v>0</v>
      </c>
      <c r="H102" s="188" t="b">
        <f>IF(Dashboard!$H$7="",IF('Job Openings'!B104&lt;&gt;"",TRUE,FALSE),IF(Dashboard!$H$7='Job Openings'!C104,TRUE,FALSE))</f>
        <v>0</v>
      </c>
      <c r="I102" s="188" t="b">
        <f>IF(Dashboard!$H$6="",IF('Job Openings'!B104&lt;&gt;"",TRUE,FALSE),IF(Dashboard!$H$6='Job Openings'!F104,TRUE,FALSE))</f>
        <v>0</v>
      </c>
      <c r="J102" s="198">
        <f t="shared" si="9"/>
        <v>0</v>
      </c>
      <c r="K102" s="63"/>
      <c r="L102" s="63"/>
      <c r="M102" s="63"/>
      <c r="N102" s="63"/>
      <c r="O102" s="63"/>
      <c r="P102" s="63"/>
      <c r="R102" s="193" t="str">
        <f>IF(Candidates!H104="","",MONTH(Candidates!H104))</f>
        <v/>
      </c>
      <c r="S102" s="187" t="b">
        <f>IF(AND(YEAR(Candidates!H104)&gt;=applicationYear,YEAR(Candidates!H104)&lt;=applicationYear),TRUE,IF(applicationYear="",TRUE,FALSE))</f>
        <v>0</v>
      </c>
      <c r="T102" s="187" t="b">
        <f>IF(AND(Candidates!H104&gt;=$AJ$4,Candidates!H104&lt;=$AJ$5),TRUE,FALSE)</f>
        <v>0</v>
      </c>
      <c r="U102" s="187" t="b">
        <f>IF(Dashboard!$M$6="",IF(Candidates!B104&lt;&gt;"",TRUE,FALSE),IF(Dashboard!$M$6=Candidates!B104,TRUE,FALSE))</f>
        <v>0</v>
      </c>
      <c r="V102" s="187" t="b">
        <f>IF(Dashboard!$H$7="",IF(Candidates!B104&lt;&gt;"",TRUE,FALSE),IF(Dashboard!$H$7=Candidates!C104,TRUE,FALSE))</f>
        <v>0</v>
      </c>
      <c r="W102" s="217" t="b">
        <f>IF(Dashboard!$H$6="",IF(Candidates!B104&lt;&gt;"",TRUE,FALSE),IF(Dashboard!$H$6=Candidates!E104,TRUE,FALSE))</f>
        <v>0</v>
      </c>
      <c r="X102" s="187">
        <f t="shared" si="10"/>
        <v>0</v>
      </c>
      <c r="Y102" s="198">
        <f t="shared" si="11"/>
        <v>0</v>
      </c>
      <c r="AA102" s="7"/>
      <c r="AB102" s="7"/>
      <c r="AC102" s="7"/>
    </row>
    <row r="103" spans="2:29" x14ac:dyDescent="0.2">
      <c r="B103" s="194">
        <f>COUNTIFS(Candidates!$B$6:$B$3005,'Job Openings'!B105,Candidates!$J$6:$J$3005,Preferences!$I$21)</f>
        <v>0</v>
      </c>
      <c r="C103" s="63"/>
      <c r="D103" s="194" t="str">
        <f>IF(AND(B103=1,J103=1),IF('Job Openings'!H105-'Job Openings'!E105&lt;0,"",'Job Openings'!H105-'Job Openings'!E105),"")</f>
        <v/>
      </c>
      <c r="E103" s="185"/>
      <c r="F103" s="197" t="b">
        <f>IF(AND('Job Openings'!E105&gt;=$O$4,'Job Openings'!E105&lt;=$O$5),TRUE,FALSE)</f>
        <v>0</v>
      </c>
      <c r="G103" s="188" t="b">
        <f>IF(Dashboard!$M$6="",IF('Job Openings'!B105&lt;&gt;"",TRUE,FALSE),IF(Dashboard!$M$6='Job Openings'!B105,TRUE,FALSE))</f>
        <v>0</v>
      </c>
      <c r="H103" s="188" t="b">
        <f>IF(Dashboard!$H$7="",IF('Job Openings'!B105&lt;&gt;"",TRUE,FALSE),IF(Dashboard!$H$7='Job Openings'!C105,TRUE,FALSE))</f>
        <v>0</v>
      </c>
      <c r="I103" s="188" t="b">
        <f>IF(Dashboard!$H$6="",IF('Job Openings'!B105&lt;&gt;"",TRUE,FALSE),IF(Dashboard!$H$6='Job Openings'!F105,TRUE,FALSE))</f>
        <v>0</v>
      </c>
      <c r="J103" s="198">
        <f t="shared" si="9"/>
        <v>0</v>
      </c>
      <c r="K103" s="63"/>
      <c r="L103" s="63"/>
      <c r="M103" s="63"/>
      <c r="N103" s="63"/>
      <c r="O103" s="63"/>
      <c r="P103" s="63"/>
      <c r="R103" s="193" t="str">
        <f>IF(Candidates!H105="","",MONTH(Candidates!H105))</f>
        <v/>
      </c>
      <c r="S103" s="187" t="b">
        <f>IF(AND(YEAR(Candidates!H105)&gt;=applicationYear,YEAR(Candidates!H105)&lt;=applicationYear),TRUE,IF(applicationYear="",TRUE,FALSE))</f>
        <v>0</v>
      </c>
      <c r="T103" s="187" t="b">
        <f>IF(AND(Candidates!H105&gt;=$AJ$4,Candidates!H105&lt;=$AJ$5),TRUE,FALSE)</f>
        <v>0</v>
      </c>
      <c r="U103" s="187" t="b">
        <f>IF(Dashboard!$M$6="",IF(Candidates!B105&lt;&gt;"",TRUE,FALSE),IF(Dashboard!$M$6=Candidates!B105,TRUE,FALSE))</f>
        <v>0</v>
      </c>
      <c r="V103" s="187" t="b">
        <f>IF(Dashboard!$H$7="",IF(Candidates!B105&lt;&gt;"",TRUE,FALSE),IF(Dashboard!$H$7=Candidates!C105,TRUE,FALSE))</f>
        <v>0</v>
      </c>
      <c r="W103" s="217" t="b">
        <f>IF(Dashboard!$H$6="",IF(Candidates!B105&lt;&gt;"",TRUE,FALSE),IF(Dashboard!$H$6=Candidates!E105,TRUE,FALSE))</f>
        <v>0</v>
      </c>
      <c r="X103" s="187">
        <f t="shared" si="10"/>
        <v>0</v>
      </c>
      <c r="Y103" s="198">
        <f t="shared" si="11"/>
        <v>0</v>
      </c>
      <c r="AA103" s="7"/>
      <c r="AB103" s="7"/>
      <c r="AC103" s="7"/>
    </row>
    <row r="104" spans="2:29" x14ac:dyDescent="0.2">
      <c r="B104" s="194">
        <f>COUNTIFS(Candidates!$B$6:$B$3005,'Job Openings'!B106,Candidates!$J$6:$J$3005,Preferences!$I$21)</f>
        <v>0</v>
      </c>
      <c r="C104" s="63"/>
      <c r="D104" s="194" t="str">
        <f>IF(AND(B104=1,J104=1),IF('Job Openings'!H106-'Job Openings'!E106&lt;0,"",'Job Openings'!H106-'Job Openings'!E106),"")</f>
        <v/>
      </c>
      <c r="E104" s="185"/>
      <c r="F104" s="197" t="b">
        <f>IF(AND('Job Openings'!E106&gt;=$O$4,'Job Openings'!E106&lt;=$O$5),TRUE,FALSE)</f>
        <v>0</v>
      </c>
      <c r="G104" s="188" t="b">
        <f>IF(Dashboard!$M$6="",IF('Job Openings'!B106&lt;&gt;"",TRUE,FALSE),IF(Dashboard!$M$6='Job Openings'!B106,TRUE,FALSE))</f>
        <v>0</v>
      </c>
      <c r="H104" s="188" t="b">
        <f>IF(Dashboard!$H$7="",IF('Job Openings'!B106&lt;&gt;"",TRUE,FALSE),IF(Dashboard!$H$7='Job Openings'!C106,TRUE,FALSE))</f>
        <v>0</v>
      </c>
      <c r="I104" s="188" t="b">
        <f>IF(Dashboard!$H$6="",IF('Job Openings'!B106&lt;&gt;"",TRUE,FALSE),IF(Dashboard!$H$6='Job Openings'!F106,TRUE,FALSE))</f>
        <v>0</v>
      </c>
      <c r="J104" s="198">
        <f t="shared" si="9"/>
        <v>0</v>
      </c>
      <c r="K104" s="63"/>
      <c r="L104" s="63"/>
      <c r="M104" s="63"/>
      <c r="N104" s="63"/>
      <c r="O104" s="63"/>
      <c r="P104" s="63"/>
      <c r="R104" s="193" t="str">
        <f>IF(Candidates!H106="","",MONTH(Candidates!H106))</f>
        <v/>
      </c>
      <c r="S104" s="187" t="b">
        <f>IF(AND(YEAR(Candidates!H106)&gt;=applicationYear,YEAR(Candidates!H106)&lt;=applicationYear),TRUE,IF(applicationYear="",TRUE,FALSE))</f>
        <v>0</v>
      </c>
      <c r="T104" s="187" t="b">
        <f>IF(AND(Candidates!H106&gt;=$AJ$4,Candidates!H106&lt;=$AJ$5),TRUE,FALSE)</f>
        <v>0</v>
      </c>
      <c r="U104" s="187" t="b">
        <f>IF(Dashboard!$M$6="",IF(Candidates!B106&lt;&gt;"",TRUE,FALSE),IF(Dashboard!$M$6=Candidates!B106,TRUE,FALSE))</f>
        <v>0</v>
      </c>
      <c r="V104" s="187" t="b">
        <f>IF(Dashboard!$H$7="",IF(Candidates!B106&lt;&gt;"",TRUE,FALSE),IF(Dashboard!$H$7=Candidates!C106,TRUE,FALSE))</f>
        <v>0</v>
      </c>
      <c r="W104" s="217" t="b">
        <f>IF(Dashboard!$H$6="",IF(Candidates!B106&lt;&gt;"",TRUE,FALSE),IF(Dashboard!$H$6=Candidates!E106,TRUE,FALSE))</f>
        <v>0</v>
      </c>
      <c r="X104" s="187">
        <f t="shared" si="10"/>
        <v>0</v>
      </c>
      <c r="Y104" s="198">
        <f t="shared" si="11"/>
        <v>0</v>
      </c>
      <c r="AA104" s="7"/>
      <c r="AB104" s="7"/>
      <c r="AC104" s="7"/>
    </row>
    <row r="105" spans="2:29" x14ac:dyDescent="0.2">
      <c r="B105" s="194">
        <f>COUNTIFS(Candidates!$B$6:$B$3005,'Job Openings'!B107,Candidates!$J$6:$J$3005,Preferences!$I$21)</f>
        <v>0</v>
      </c>
      <c r="C105" s="63"/>
      <c r="D105" s="194" t="str">
        <f>IF(AND(B105=1,J105=1),IF('Job Openings'!H107-'Job Openings'!E107&lt;0,"",'Job Openings'!H107-'Job Openings'!E107),"")</f>
        <v/>
      </c>
      <c r="E105" s="185"/>
      <c r="F105" s="197" t="b">
        <f>IF(AND('Job Openings'!E107&gt;=$O$4,'Job Openings'!E107&lt;=$O$5),TRUE,FALSE)</f>
        <v>0</v>
      </c>
      <c r="G105" s="188" t="b">
        <f>IF(Dashboard!$M$6="",IF('Job Openings'!B107&lt;&gt;"",TRUE,FALSE),IF(Dashboard!$M$6='Job Openings'!B107,TRUE,FALSE))</f>
        <v>0</v>
      </c>
      <c r="H105" s="188" t="b">
        <f>IF(Dashboard!$H$7="",IF('Job Openings'!B107&lt;&gt;"",TRUE,FALSE),IF(Dashboard!$H$7='Job Openings'!C107,TRUE,FALSE))</f>
        <v>0</v>
      </c>
      <c r="I105" s="188" t="b">
        <f>IF(Dashboard!$H$6="",IF('Job Openings'!B107&lt;&gt;"",TRUE,FALSE),IF(Dashboard!$H$6='Job Openings'!F107,TRUE,FALSE))</f>
        <v>0</v>
      </c>
      <c r="J105" s="198">
        <f t="shared" si="9"/>
        <v>0</v>
      </c>
      <c r="K105" s="63"/>
      <c r="L105" s="63"/>
      <c r="M105" s="63"/>
      <c r="N105" s="63"/>
      <c r="O105" s="63"/>
      <c r="P105" s="63"/>
      <c r="R105" s="193" t="str">
        <f>IF(Candidates!H107="","",MONTH(Candidates!H107))</f>
        <v/>
      </c>
      <c r="S105" s="187" t="b">
        <f>IF(AND(YEAR(Candidates!H107)&gt;=applicationYear,YEAR(Candidates!H107)&lt;=applicationYear),TRUE,IF(applicationYear="",TRUE,FALSE))</f>
        <v>0</v>
      </c>
      <c r="T105" s="187" t="b">
        <f>IF(AND(Candidates!H107&gt;=$AJ$4,Candidates!H107&lt;=$AJ$5),TRUE,FALSE)</f>
        <v>0</v>
      </c>
      <c r="U105" s="187" t="b">
        <f>IF(Dashboard!$M$6="",IF(Candidates!B107&lt;&gt;"",TRUE,FALSE),IF(Dashboard!$M$6=Candidates!B107,TRUE,FALSE))</f>
        <v>0</v>
      </c>
      <c r="V105" s="187" t="b">
        <f>IF(Dashboard!$H$7="",IF(Candidates!B107&lt;&gt;"",TRUE,FALSE),IF(Dashboard!$H$7=Candidates!C107,TRUE,FALSE))</f>
        <v>0</v>
      </c>
      <c r="W105" s="217" t="b">
        <f>IF(Dashboard!$H$6="",IF(Candidates!B107&lt;&gt;"",TRUE,FALSE),IF(Dashboard!$H$6=Candidates!E107,TRUE,FALSE))</f>
        <v>0</v>
      </c>
      <c r="X105" s="187">
        <f t="shared" si="10"/>
        <v>0</v>
      </c>
      <c r="Y105" s="198">
        <f t="shared" si="11"/>
        <v>0</v>
      </c>
      <c r="AA105" s="7"/>
      <c r="AB105" s="7"/>
      <c r="AC105" s="7"/>
    </row>
    <row r="106" spans="2:29" x14ac:dyDescent="0.2">
      <c r="B106" s="194">
        <f>COUNTIFS(Candidates!$B$6:$B$3005,'Job Openings'!B108,Candidates!$J$6:$J$3005,Preferences!$I$21)</f>
        <v>0</v>
      </c>
      <c r="C106" s="63"/>
      <c r="D106" s="194" t="str">
        <f>IF(AND(B106=1,J106=1),IF('Job Openings'!H108-'Job Openings'!E108&lt;0,"",'Job Openings'!H108-'Job Openings'!E108),"")</f>
        <v/>
      </c>
      <c r="E106" s="185"/>
      <c r="F106" s="197" t="b">
        <f>IF(AND('Job Openings'!E108&gt;=$O$4,'Job Openings'!E108&lt;=$O$5),TRUE,FALSE)</f>
        <v>0</v>
      </c>
      <c r="G106" s="188" t="b">
        <f>IF(Dashboard!$M$6="",IF('Job Openings'!B108&lt;&gt;"",TRUE,FALSE),IF(Dashboard!$M$6='Job Openings'!B108,TRUE,FALSE))</f>
        <v>0</v>
      </c>
      <c r="H106" s="188" t="b">
        <f>IF(Dashboard!$H$7="",IF('Job Openings'!B108&lt;&gt;"",TRUE,FALSE),IF(Dashboard!$H$7='Job Openings'!C108,TRUE,FALSE))</f>
        <v>0</v>
      </c>
      <c r="I106" s="188" t="b">
        <f>IF(Dashboard!$H$6="",IF('Job Openings'!B108&lt;&gt;"",TRUE,FALSE),IF(Dashboard!$H$6='Job Openings'!F108,TRUE,FALSE))</f>
        <v>0</v>
      </c>
      <c r="J106" s="198">
        <f t="shared" si="9"/>
        <v>0</v>
      </c>
      <c r="K106" s="63"/>
      <c r="L106" s="63"/>
      <c r="M106" s="63"/>
      <c r="N106" s="63"/>
      <c r="O106" s="63"/>
      <c r="P106" s="63"/>
      <c r="R106" s="193" t="str">
        <f>IF(Candidates!H108="","",MONTH(Candidates!H108))</f>
        <v/>
      </c>
      <c r="S106" s="187" t="b">
        <f>IF(AND(YEAR(Candidates!H108)&gt;=applicationYear,YEAR(Candidates!H108)&lt;=applicationYear),TRUE,IF(applicationYear="",TRUE,FALSE))</f>
        <v>0</v>
      </c>
      <c r="T106" s="187" t="b">
        <f>IF(AND(Candidates!H108&gt;=$AJ$4,Candidates!H108&lt;=$AJ$5),TRUE,FALSE)</f>
        <v>0</v>
      </c>
      <c r="U106" s="187" t="b">
        <f>IF(Dashboard!$M$6="",IF(Candidates!B108&lt;&gt;"",TRUE,FALSE),IF(Dashboard!$M$6=Candidates!B108,TRUE,FALSE))</f>
        <v>0</v>
      </c>
      <c r="V106" s="187" t="b">
        <f>IF(Dashboard!$H$7="",IF(Candidates!B108&lt;&gt;"",TRUE,FALSE),IF(Dashboard!$H$7=Candidates!C108,TRUE,FALSE))</f>
        <v>0</v>
      </c>
      <c r="W106" s="217" t="b">
        <f>IF(Dashboard!$H$6="",IF(Candidates!B108&lt;&gt;"",TRUE,FALSE),IF(Dashboard!$H$6=Candidates!E108,TRUE,FALSE))</f>
        <v>0</v>
      </c>
      <c r="X106" s="187">
        <f t="shared" si="10"/>
        <v>0</v>
      </c>
      <c r="Y106" s="198">
        <f t="shared" si="11"/>
        <v>0</v>
      </c>
      <c r="AA106" s="7"/>
      <c r="AB106" s="7"/>
      <c r="AC106" s="7"/>
    </row>
    <row r="107" spans="2:29" x14ac:dyDescent="0.2">
      <c r="B107" s="194">
        <f>COUNTIFS(Candidates!$B$6:$B$3005,'Job Openings'!B109,Candidates!$J$6:$J$3005,Preferences!$I$21)</f>
        <v>0</v>
      </c>
      <c r="C107" s="63"/>
      <c r="D107" s="194" t="str">
        <f>IF(AND(B107=1,J107=1),IF('Job Openings'!H109-'Job Openings'!E109&lt;0,"",'Job Openings'!H109-'Job Openings'!E109),"")</f>
        <v/>
      </c>
      <c r="E107" s="185"/>
      <c r="F107" s="197" t="b">
        <f>IF(AND('Job Openings'!E109&gt;=$O$4,'Job Openings'!E109&lt;=$O$5),TRUE,FALSE)</f>
        <v>0</v>
      </c>
      <c r="G107" s="188" t="b">
        <f>IF(Dashboard!$M$6="",IF('Job Openings'!B109&lt;&gt;"",TRUE,FALSE),IF(Dashboard!$M$6='Job Openings'!B109,TRUE,FALSE))</f>
        <v>0</v>
      </c>
      <c r="H107" s="188" t="b">
        <f>IF(Dashboard!$H$7="",IF('Job Openings'!B109&lt;&gt;"",TRUE,FALSE),IF(Dashboard!$H$7='Job Openings'!C109,TRUE,FALSE))</f>
        <v>0</v>
      </c>
      <c r="I107" s="188" t="b">
        <f>IF(Dashboard!$H$6="",IF('Job Openings'!B109&lt;&gt;"",TRUE,FALSE),IF(Dashboard!$H$6='Job Openings'!F109,TRUE,FALSE))</f>
        <v>0</v>
      </c>
      <c r="J107" s="198">
        <f t="shared" si="9"/>
        <v>0</v>
      </c>
      <c r="K107" s="63"/>
      <c r="L107" s="63"/>
      <c r="M107" s="63"/>
      <c r="N107" s="63"/>
      <c r="O107" s="63"/>
      <c r="P107" s="63"/>
      <c r="R107" s="193" t="str">
        <f>IF(Candidates!H109="","",MONTH(Candidates!H109))</f>
        <v/>
      </c>
      <c r="S107" s="187" t="b">
        <f>IF(AND(YEAR(Candidates!H109)&gt;=applicationYear,YEAR(Candidates!H109)&lt;=applicationYear),TRUE,IF(applicationYear="",TRUE,FALSE))</f>
        <v>0</v>
      </c>
      <c r="T107" s="187" t="b">
        <f>IF(AND(Candidates!H109&gt;=$AJ$4,Candidates!H109&lt;=$AJ$5),TRUE,FALSE)</f>
        <v>0</v>
      </c>
      <c r="U107" s="187" t="b">
        <f>IF(Dashboard!$M$6="",IF(Candidates!B109&lt;&gt;"",TRUE,FALSE),IF(Dashboard!$M$6=Candidates!B109,TRUE,FALSE))</f>
        <v>0</v>
      </c>
      <c r="V107" s="187" t="b">
        <f>IF(Dashboard!$H$7="",IF(Candidates!B109&lt;&gt;"",TRUE,FALSE),IF(Dashboard!$H$7=Candidates!C109,TRUE,FALSE))</f>
        <v>0</v>
      </c>
      <c r="W107" s="217" t="b">
        <f>IF(Dashboard!$H$6="",IF(Candidates!B109&lt;&gt;"",TRUE,FALSE),IF(Dashboard!$H$6=Candidates!E109,TRUE,FALSE))</f>
        <v>0</v>
      </c>
      <c r="X107" s="187">
        <f t="shared" si="10"/>
        <v>0</v>
      </c>
      <c r="Y107" s="198">
        <f t="shared" si="11"/>
        <v>0</v>
      </c>
      <c r="AA107" s="7"/>
      <c r="AB107" s="7"/>
      <c r="AC107" s="7"/>
    </row>
    <row r="108" spans="2:29" x14ac:dyDescent="0.2">
      <c r="B108" s="194">
        <f>COUNTIFS(Candidates!$B$6:$B$3005,'Job Openings'!B110,Candidates!$J$6:$J$3005,Preferences!$I$21)</f>
        <v>0</v>
      </c>
      <c r="C108" s="63"/>
      <c r="D108" s="194" t="str">
        <f>IF(AND(B108=1,J108=1),IF('Job Openings'!H110-'Job Openings'!E110&lt;0,"",'Job Openings'!H110-'Job Openings'!E110),"")</f>
        <v/>
      </c>
      <c r="E108" s="185"/>
      <c r="F108" s="197" t="b">
        <f>IF(AND('Job Openings'!E110&gt;=$O$4,'Job Openings'!E110&lt;=$O$5),TRUE,FALSE)</f>
        <v>0</v>
      </c>
      <c r="G108" s="188" t="b">
        <f>IF(Dashboard!$M$6="",IF('Job Openings'!B110&lt;&gt;"",TRUE,FALSE),IF(Dashboard!$M$6='Job Openings'!B110,TRUE,FALSE))</f>
        <v>0</v>
      </c>
      <c r="H108" s="188" t="b">
        <f>IF(Dashboard!$H$7="",IF('Job Openings'!B110&lt;&gt;"",TRUE,FALSE),IF(Dashboard!$H$7='Job Openings'!C110,TRUE,FALSE))</f>
        <v>0</v>
      </c>
      <c r="I108" s="188" t="b">
        <f>IF(Dashboard!$H$6="",IF('Job Openings'!B110&lt;&gt;"",TRUE,FALSE),IF(Dashboard!$H$6='Job Openings'!F110,TRUE,FALSE))</f>
        <v>0</v>
      </c>
      <c r="J108" s="198">
        <f t="shared" si="9"/>
        <v>0</v>
      </c>
      <c r="K108" s="63"/>
      <c r="L108" s="63"/>
      <c r="M108" s="63"/>
      <c r="N108" s="63"/>
      <c r="O108" s="63"/>
      <c r="P108" s="63"/>
      <c r="R108" s="193" t="str">
        <f>IF(Candidates!H110="","",MONTH(Candidates!H110))</f>
        <v/>
      </c>
      <c r="S108" s="187" t="b">
        <f>IF(AND(YEAR(Candidates!H110)&gt;=applicationYear,YEAR(Candidates!H110)&lt;=applicationYear),TRUE,IF(applicationYear="",TRUE,FALSE))</f>
        <v>0</v>
      </c>
      <c r="T108" s="187" t="b">
        <f>IF(AND(Candidates!H110&gt;=$AJ$4,Candidates!H110&lt;=$AJ$5),TRUE,FALSE)</f>
        <v>0</v>
      </c>
      <c r="U108" s="187" t="b">
        <f>IF(Dashboard!$M$6="",IF(Candidates!B110&lt;&gt;"",TRUE,FALSE),IF(Dashboard!$M$6=Candidates!B110,TRUE,FALSE))</f>
        <v>0</v>
      </c>
      <c r="V108" s="187" t="b">
        <f>IF(Dashboard!$H$7="",IF(Candidates!B110&lt;&gt;"",TRUE,FALSE),IF(Dashboard!$H$7=Candidates!C110,TRUE,FALSE))</f>
        <v>0</v>
      </c>
      <c r="W108" s="217" t="b">
        <f>IF(Dashboard!$H$6="",IF(Candidates!B110&lt;&gt;"",TRUE,FALSE),IF(Dashboard!$H$6=Candidates!E110,TRUE,FALSE))</f>
        <v>0</v>
      </c>
      <c r="X108" s="187">
        <f t="shared" si="10"/>
        <v>0</v>
      </c>
      <c r="Y108" s="198">
        <f t="shared" si="11"/>
        <v>0</v>
      </c>
      <c r="AA108" s="7"/>
      <c r="AB108" s="7"/>
      <c r="AC108" s="7"/>
    </row>
    <row r="109" spans="2:29" x14ac:dyDescent="0.2">
      <c r="B109" s="194">
        <f>COUNTIFS(Candidates!$B$6:$B$3005,'Job Openings'!B111,Candidates!$J$6:$J$3005,Preferences!$I$21)</f>
        <v>0</v>
      </c>
      <c r="C109" s="63"/>
      <c r="D109" s="194" t="str">
        <f>IF(AND(B109=1,J109=1),IF('Job Openings'!H111-'Job Openings'!E111&lt;0,"",'Job Openings'!H111-'Job Openings'!E111),"")</f>
        <v/>
      </c>
      <c r="E109" s="185"/>
      <c r="F109" s="197" t="b">
        <f>IF(AND('Job Openings'!E111&gt;=$O$4,'Job Openings'!E111&lt;=$O$5),TRUE,FALSE)</f>
        <v>0</v>
      </c>
      <c r="G109" s="188" t="b">
        <f>IF(Dashboard!$M$6="",IF('Job Openings'!B111&lt;&gt;"",TRUE,FALSE),IF(Dashboard!$M$6='Job Openings'!B111,TRUE,FALSE))</f>
        <v>0</v>
      </c>
      <c r="H109" s="188" t="b">
        <f>IF(Dashboard!$H$7="",IF('Job Openings'!B111&lt;&gt;"",TRUE,FALSE),IF(Dashboard!$H$7='Job Openings'!C111,TRUE,FALSE))</f>
        <v>0</v>
      </c>
      <c r="I109" s="188" t="b">
        <f>IF(Dashboard!$H$6="",IF('Job Openings'!B111&lt;&gt;"",TRUE,FALSE),IF(Dashboard!$H$6='Job Openings'!F111,TRUE,FALSE))</f>
        <v>0</v>
      </c>
      <c r="J109" s="198">
        <f t="shared" si="9"/>
        <v>0</v>
      </c>
      <c r="K109" s="63"/>
      <c r="L109" s="63"/>
      <c r="M109" s="63"/>
      <c r="N109" s="63"/>
      <c r="O109" s="63"/>
      <c r="P109" s="63"/>
      <c r="R109" s="193" t="str">
        <f>IF(Candidates!H111="","",MONTH(Candidates!H111))</f>
        <v/>
      </c>
      <c r="S109" s="187" t="b">
        <f>IF(AND(YEAR(Candidates!H111)&gt;=applicationYear,YEAR(Candidates!H111)&lt;=applicationYear),TRUE,IF(applicationYear="",TRUE,FALSE))</f>
        <v>0</v>
      </c>
      <c r="T109" s="187" t="b">
        <f>IF(AND(Candidates!H111&gt;=$AJ$4,Candidates!H111&lt;=$AJ$5),TRUE,FALSE)</f>
        <v>0</v>
      </c>
      <c r="U109" s="187" t="b">
        <f>IF(Dashboard!$M$6="",IF(Candidates!B111&lt;&gt;"",TRUE,FALSE),IF(Dashboard!$M$6=Candidates!B111,TRUE,FALSE))</f>
        <v>0</v>
      </c>
      <c r="V109" s="187" t="b">
        <f>IF(Dashboard!$H$7="",IF(Candidates!B111&lt;&gt;"",TRUE,FALSE),IF(Dashboard!$H$7=Candidates!C111,TRUE,FALSE))</f>
        <v>0</v>
      </c>
      <c r="W109" s="217" t="b">
        <f>IF(Dashboard!$H$6="",IF(Candidates!B111&lt;&gt;"",TRUE,FALSE),IF(Dashboard!$H$6=Candidates!E111,TRUE,FALSE))</f>
        <v>0</v>
      </c>
      <c r="X109" s="187">
        <f t="shared" si="10"/>
        <v>0</v>
      </c>
      <c r="Y109" s="198">
        <f t="shared" si="11"/>
        <v>0</v>
      </c>
      <c r="AA109" s="7"/>
      <c r="AB109" s="7"/>
      <c r="AC109" s="7"/>
    </row>
    <row r="110" spans="2:29" x14ac:dyDescent="0.2">
      <c r="B110" s="194">
        <f>COUNTIFS(Candidates!$B$6:$B$3005,'Job Openings'!B112,Candidates!$J$6:$J$3005,Preferences!$I$21)</f>
        <v>0</v>
      </c>
      <c r="C110" s="63"/>
      <c r="D110" s="194" t="str">
        <f>IF(AND(B110=1,J110=1),IF('Job Openings'!H112-'Job Openings'!E112&lt;0,"",'Job Openings'!H112-'Job Openings'!E112),"")</f>
        <v/>
      </c>
      <c r="E110" s="185"/>
      <c r="F110" s="197" t="b">
        <f>IF(AND('Job Openings'!E112&gt;=$O$4,'Job Openings'!E112&lt;=$O$5),TRUE,FALSE)</f>
        <v>0</v>
      </c>
      <c r="G110" s="188" t="b">
        <f>IF(Dashboard!$M$6="",IF('Job Openings'!B112&lt;&gt;"",TRUE,FALSE),IF(Dashboard!$M$6='Job Openings'!B112,TRUE,FALSE))</f>
        <v>0</v>
      </c>
      <c r="H110" s="188" t="b">
        <f>IF(Dashboard!$H$7="",IF('Job Openings'!B112&lt;&gt;"",TRUE,FALSE),IF(Dashboard!$H$7='Job Openings'!C112,TRUE,FALSE))</f>
        <v>0</v>
      </c>
      <c r="I110" s="188" t="b">
        <f>IF(Dashboard!$H$6="",IF('Job Openings'!B112&lt;&gt;"",TRUE,FALSE),IF(Dashboard!$H$6='Job Openings'!F112,TRUE,FALSE))</f>
        <v>0</v>
      </c>
      <c r="J110" s="198">
        <f t="shared" si="9"/>
        <v>0</v>
      </c>
      <c r="K110" s="63"/>
      <c r="L110" s="63"/>
      <c r="M110" s="63"/>
      <c r="N110" s="63"/>
      <c r="O110" s="63"/>
      <c r="P110" s="63"/>
      <c r="R110" s="193" t="str">
        <f>IF(Candidates!H112="","",MONTH(Candidates!H112))</f>
        <v/>
      </c>
      <c r="S110" s="187" t="b">
        <f>IF(AND(YEAR(Candidates!H112)&gt;=applicationYear,YEAR(Candidates!H112)&lt;=applicationYear),TRUE,IF(applicationYear="",TRUE,FALSE))</f>
        <v>0</v>
      </c>
      <c r="T110" s="187" t="b">
        <f>IF(AND(Candidates!H112&gt;=$AJ$4,Candidates!H112&lt;=$AJ$5),TRUE,FALSE)</f>
        <v>0</v>
      </c>
      <c r="U110" s="187" t="b">
        <f>IF(Dashboard!$M$6="",IF(Candidates!B112&lt;&gt;"",TRUE,FALSE),IF(Dashboard!$M$6=Candidates!B112,TRUE,FALSE))</f>
        <v>0</v>
      </c>
      <c r="V110" s="187" t="b">
        <f>IF(Dashboard!$H$7="",IF(Candidates!B112&lt;&gt;"",TRUE,FALSE),IF(Dashboard!$H$7=Candidates!C112,TRUE,FALSE))</f>
        <v>0</v>
      </c>
      <c r="W110" s="217" t="b">
        <f>IF(Dashboard!$H$6="",IF(Candidates!B112&lt;&gt;"",TRUE,FALSE),IF(Dashboard!$H$6=Candidates!E112,TRUE,FALSE))</f>
        <v>0</v>
      </c>
      <c r="X110" s="187">
        <f t="shared" si="10"/>
        <v>0</v>
      </c>
      <c r="Y110" s="198">
        <f t="shared" si="11"/>
        <v>0</v>
      </c>
      <c r="AA110" s="7"/>
      <c r="AB110" s="7"/>
      <c r="AC110" s="7"/>
    </row>
    <row r="111" spans="2:29" x14ac:dyDescent="0.2">
      <c r="B111" s="194">
        <f>COUNTIFS(Candidates!$B$6:$B$3005,'Job Openings'!B113,Candidates!$J$6:$J$3005,Preferences!$I$21)</f>
        <v>0</v>
      </c>
      <c r="C111" s="63"/>
      <c r="D111" s="194" t="str">
        <f>IF(AND(B111=1,J111=1),IF('Job Openings'!H113-'Job Openings'!E113&lt;0,"",'Job Openings'!H113-'Job Openings'!E113),"")</f>
        <v/>
      </c>
      <c r="E111" s="185"/>
      <c r="F111" s="197" t="b">
        <f>IF(AND('Job Openings'!E113&gt;=$O$4,'Job Openings'!E113&lt;=$O$5),TRUE,FALSE)</f>
        <v>0</v>
      </c>
      <c r="G111" s="188" t="b">
        <f>IF(Dashboard!$M$6="",IF('Job Openings'!B113&lt;&gt;"",TRUE,FALSE),IF(Dashboard!$M$6='Job Openings'!B113,TRUE,FALSE))</f>
        <v>0</v>
      </c>
      <c r="H111" s="188" t="b">
        <f>IF(Dashboard!$H$7="",IF('Job Openings'!B113&lt;&gt;"",TRUE,FALSE),IF(Dashboard!$H$7='Job Openings'!C113,TRUE,FALSE))</f>
        <v>0</v>
      </c>
      <c r="I111" s="188" t="b">
        <f>IF(Dashboard!$H$6="",IF('Job Openings'!B113&lt;&gt;"",TRUE,FALSE),IF(Dashboard!$H$6='Job Openings'!F113,TRUE,FALSE))</f>
        <v>0</v>
      </c>
      <c r="J111" s="198">
        <f t="shared" si="9"/>
        <v>0</v>
      </c>
      <c r="K111" s="63"/>
      <c r="L111" s="63"/>
      <c r="M111" s="63"/>
      <c r="N111" s="63"/>
      <c r="O111" s="63"/>
      <c r="P111" s="63"/>
      <c r="R111" s="193" t="str">
        <f>IF(Candidates!H113="","",MONTH(Candidates!H113))</f>
        <v/>
      </c>
      <c r="S111" s="187" t="b">
        <f>IF(AND(YEAR(Candidates!H113)&gt;=applicationYear,YEAR(Candidates!H113)&lt;=applicationYear),TRUE,IF(applicationYear="",TRUE,FALSE))</f>
        <v>0</v>
      </c>
      <c r="T111" s="187" t="b">
        <f>IF(AND(Candidates!H113&gt;=$AJ$4,Candidates!H113&lt;=$AJ$5),TRUE,FALSE)</f>
        <v>0</v>
      </c>
      <c r="U111" s="187" t="b">
        <f>IF(Dashboard!$M$6="",IF(Candidates!B113&lt;&gt;"",TRUE,FALSE),IF(Dashboard!$M$6=Candidates!B113,TRUE,FALSE))</f>
        <v>0</v>
      </c>
      <c r="V111" s="187" t="b">
        <f>IF(Dashboard!$H$7="",IF(Candidates!B113&lt;&gt;"",TRUE,FALSE),IF(Dashboard!$H$7=Candidates!C113,TRUE,FALSE))</f>
        <v>0</v>
      </c>
      <c r="W111" s="217" t="b">
        <f>IF(Dashboard!$H$6="",IF(Candidates!B113&lt;&gt;"",TRUE,FALSE),IF(Dashboard!$H$6=Candidates!E113,TRUE,FALSE))</f>
        <v>0</v>
      </c>
      <c r="X111" s="187">
        <f t="shared" si="10"/>
        <v>0</v>
      </c>
      <c r="Y111" s="198">
        <f t="shared" si="11"/>
        <v>0</v>
      </c>
      <c r="AA111" s="7"/>
      <c r="AB111" s="7"/>
      <c r="AC111" s="7"/>
    </row>
    <row r="112" spans="2:29" x14ac:dyDescent="0.2">
      <c r="B112" s="194">
        <f>COUNTIFS(Candidates!$B$6:$B$3005,'Job Openings'!B114,Candidates!$J$6:$J$3005,Preferences!$I$21)</f>
        <v>0</v>
      </c>
      <c r="C112" s="63"/>
      <c r="D112" s="194" t="str">
        <f>IF(AND(B112=1,J112=1),IF('Job Openings'!H114-'Job Openings'!E114&lt;0,"",'Job Openings'!H114-'Job Openings'!E114),"")</f>
        <v/>
      </c>
      <c r="E112" s="185"/>
      <c r="F112" s="197" t="b">
        <f>IF(AND('Job Openings'!E114&gt;=$O$4,'Job Openings'!E114&lt;=$O$5),TRUE,FALSE)</f>
        <v>0</v>
      </c>
      <c r="G112" s="188" t="b">
        <f>IF(Dashboard!$M$6="",IF('Job Openings'!B114&lt;&gt;"",TRUE,FALSE),IF(Dashboard!$M$6='Job Openings'!B114,TRUE,FALSE))</f>
        <v>0</v>
      </c>
      <c r="H112" s="188" t="b">
        <f>IF(Dashboard!$H$7="",IF('Job Openings'!B114&lt;&gt;"",TRUE,FALSE),IF(Dashboard!$H$7='Job Openings'!C114,TRUE,FALSE))</f>
        <v>0</v>
      </c>
      <c r="I112" s="188" t="b">
        <f>IF(Dashboard!$H$6="",IF('Job Openings'!B114&lt;&gt;"",TRUE,FALSE),IF(Dashboard!$H$6='Job Openings'!F114,TRUE,FALSE))</f>
        <v>0</v>
      </c>
      <c r="J112" s="198">
        <f t="shared" si="9"/>
        <v>0</v>
      </c>
      <c r="K112" s="63"/>
      <c r="L112" s="63"/>
      <c r="M112" s="63"/>
      <c r="N112" s="63"/>
      <c r="O112" s="63"/>
      <c r="P112" s="63"/>
      <c r="R112" s="193" t="str">
        <f>IF(Candidates!H114="","",MONTH(Candidates!H114))</f>
        <v/>
      </c>
      <c r="S112" s="187" t="b">
        <f>IF(AND(YEAR(Candidates!H114)&gt;=applicationYear,YEAR(Candidates!H114)&lt;=applicationYear),TRUE,IF(applicationYear="",TRUE,FALSE))</f>
        <v>0</v>
      </c>
      <c r="T112" s="187" t="b">
        <f>IF(AND(Candidates!H114&gt;=$AJ$4,Candidates!H114&lt;=$AJ$5),TRUE,FALSE)</f>
        <v>0</v>
      </c>
      <c r="U112" s="187" t="b">
        <f>IF(Dashboard!$M$6="",IF(Candidates!B114&lt;&gt;"",TRUE,FALSE),IF(Dashboard!$M$6=Candidates!B114,TRUE,FALSE))</f>
        <v>0</v>
      </c>
      <c r="V112" s="187" t="b">
        <f>IF(Dashboard!$H$7="",IF(Candidates!B114&lt;&gt;"",TRUE,FALSE),IF(Dashboard!$H$7=Candidates!C114,TRUE,FALSE))</f>
        <v>0</v>
      </c>
      <c r="W112" s="217" t="b">
        <f>IF(Dashboard!$H$6="",IF(Candidates!B114&lt;&gt;"",TRUE,FALSE),IF(Dashboard!$H$6=Candidates!E114,TRUE,FALSE))</f>
        <v>0</v>
      </c>
      <c r="X112" s="187">
        <f t="shared" si="10"/>
        <v>0</v>
      </c>
      <c r="Y112" s="198">
        <f t="shared" si="11"/>
        <v>0</v>
      </c>
      <c r="AA112" s="7"/>
      <c r="AB112" s="7"/>
      <c r="AC112" s="7"/>
    </row>
    <row r="113" spans="2:29" x14ac:dyDescent="0.2">
      <c r="B113" s="194">
        <f>COUNTIFS(Candidates!$B$6:$B$3005,'Job Openings'!B115,Candidates!$J$6:$J$3005,Preferences!$I$21)</f>
        <v>0</v>
      </c>
      <c r="C113" s="63"/>
      <c r="D113" s="194" t="str">
        <f>IF(AND(B113=1,J113=1),IF('Job Openings'!H115-'Job Openings'!E115&lt;0,"",'Job Openings'!H115-'Job Openings'!E115),"")</f>
        <v/>
      </c>
      <c r="E113" s="185"/>
      <c r="F113" s="197" t="b">
        <f>IF(AND('Job Openings'!E115&gt;=$O$4,'Job Openings'!E115&lt;=$O$5),TRUE,FALSE)</f>
        <v>0</v>
      </c>
      <c r="G113" s="188" t="b">
        <f>IF(Dashboard!$M$6="",IF('Job Openings'!B115&lt;&gt;"",TRUE,FALSE),IF(Dashboard!$M$6='Job Openings'!B115,TRUE,FALSE))</f>
        <v>0</v>
      </c>
      <c r="H113" s="188" t="b">
        <f>IF(Dashboard!$H$7="",IF('Job Openings'!B115&lt;&gt;"",TRUE,FALSE),IF(Dashboard!$H$7='Job Openings'!C115,TRUE,FALSE))</f>
        <v>0</v>
      </c>
      <c r="I113" s="188" t="b">
        <f>IF(Dashboard!$H$6="",IF('Job Openings'!B115&lt;&gt;"",TRUE,FALSE),IF(Dashboard!$H$6='Job Openings'!F115,TRUE,FALSE))</f>
        <v>0</v>
      </c>
      <c r="J113" s="198">
        <f t="shared" si="9"/>
        <v>0</v>
      </c>
      <c r="K113" s="63"/>
      <c r="L113" s="63"/>
      <c r="M113" s="63"/>
      <c r="N113" s="63"/>
      <c r="O113" s="63"/>
      <c r="P113" s="63"/>
      <c r="R113" s="193" t="str">
        <f>IF(Candidates!H115="","",MONTH(Candidates!H115))</f>
        <v/>
      </c>
      <c r="S113" s="187" t="b">
        <f>IF(AND(YEAR(Candidates!H115)&gt;=applicationYear,YEAR(Candidates!H115)&lt;=applicationYear),TRUE,IF(applicationYear="",TRUE,FALSE))</f>
        <v>0</v>
      </c>
      <c r="T113" s="187" t="b">
        <f>IF(AND(Candidates!H115&gt;=$AJ$4,Candidates!H115&lt;=$AJ$5),TRUE,FALSE)</f>
        <v>0</v>
      </c>
      <c r="U113" s="187" t="b">
        <f>IF(Dashboard!$M$6="",IF(Candidates!B115&lt;&gt;"",TRUE,FALSE),IF(Dashboard!$M$6=Candidates!B115,TRUE,FALSE))</f>
        <v>0</v>
      </c>
      <c r="V113" s="187" t="b">
        <f>IF(Dashboard!$H$7="",IF(Candidates!B115&lt;&gt;"",TRUE,FALSE),IF(Dashboard!$H$7=Candidates!C115,TRUE,FALSE))</f>
        <v>0</v>
      </c>
      <c r="W113" s="217" t="b">
        <f>IF(Dashboard!$H$6="",IF(Candidates!B115&lt;&gt;"",TRUE,FALSE),IF(Dashboard!$H$6=Candidates!E115,TRUE,FALSE))</f>
        <v>0</v>
      </c>
      <c r="X113" s="187">
        <f t="shared" si="10"/>
        <v>0</v>
      </c>
      <c r="Y113" s="198">
        <f t="shared" si="11"/>
        <v>0</v>
      </c>
      <c r="AA113" s="7"/>
      <c r="AB113" s="7"/>
      <c r="AC113" s="7"/>
    </row>
    <row r="114" spans="2:29" x14ac:dyDescent="0.2">
      <c r="B114" s="194">
        <f>COUNTIFS(Candidates!$B$6:$B$3005,'Job Openings'!B116,Candidates!$J$6:$J$3005,Preferences!$I$21)</f>
        <v>0</v>
      </c>
      <c r="C114" s="63"/>
      <c r="D114" s="194" t="str">
        <f>IF(AND(B114=1,J114=1),IF('Job Openings'!H116-'Job Openings'!E116&lt;0,"",'Job Openings'!H116-'Job Openings'!E116),"")</f>
        <v/>
      </c>
      <c r="E114" s="185"/>
      <c r="F114" s="197" t="b">
        <f>IF(AND('Job Openings'!E116&gt;=$O$4,'Job Openings'!E116&lt;=$O$5),TRUE,FALSE)</f>
        <v>0</v>
      </c>
      <c r="G114" s="188" t="b">
        <f>IF(Dashboard!$M$6="",IF('Job Openings'!B116&lt;&gt;"",TRUE,FALSE),IF(Dashboard!$M$6='Job Openings'!B116,TRUE,FALSE))</f>
        <v>0</v>
      </c>
      <c r="H114" s="188" t="b">
        <f>IF(Dashboard!$H$7="",IF('Job Openings'!B116&lt;&gt;"",TRUE,FALSE),IF(Dashboard!$H$7='Job Openings'!C116,TRUE,FALSE))</f>
        <v>0</v>
      </c>
      <c r="I114" s="188" t="b">
        <f>IF(Dashboard!$H$6="",IF('Job Openings'!B116&lt;&gt;"",TRUE,FALSE),IF(Dashboard!$H$6='Job Openings'!F116,TRUE,FALSE))</f>
        <v>0</v>
      </c>
      <c r="J114" s="198">
        <f t="shared" si="9"/>
        <v>0</v>
      </c>
      <c r="K114" s="63"/>
      <c r="L114" s="63"/>
      <c r="M114" s="63"/>
      <c r="N114" s="63"/>
      <c r="O114" s="63"/>
      <c r="P114" s="63"/>
      <c r="R114" s="193" t="str">
        <f>IF(Candidates!H116="","",MONTH(Candidates!H116))</f>
        <v/>
      </c>
      <c r="S114" s="187" t="b">
        <f>IF(AND(YEAR(Candidates!H116)&gt;=applicationYear,YEAR(Candidates!H116)&lt;=applicationYear),TRUE,IF(applicationYear="",TRUE,FALSE))</f>
        <v>0</v>
      </c>
      <c r="T114" s="187" t="b">
        <f>IF(AND(Candidates!H116&gt;=$AJ$4,Candidates!H116&lt;=$AJ$5),TRUE,FALSE)</f>
        <v>0</v>
      </c>
      <c r="U114" s="187" t="b">
        <f>IF(Dashboard!$M$6="",IF(Candidates!B116&lt;&gt;"",TRUE,FALSE),IF(Dashboard!$M$6=Candidates!B116,TRUE,FALSE))</f>
        <v>0</v>
      </c>
      <c r="V114" s="187" t="b">
        <f>IF(Dashboard!$H$7="",IF(Candidates!B116&lt;&gt;"",TRUE,FALSE),IF(Dashboard!$H$7=Candidates!C116,TRUE,FALSE))</f>
        <v>0</v>
      </c>
      <c r="W114" s="217" t="b">
        <f>IF(Dashboard!$H$6="",IF(Candidates!B116&lt;&gt;"",TRUE,FALSE),IF(Dashboard!$H$6=Candidates!E116,TRUE,FALSE))</f>
        <v>0</v>
      </c>
      <c r="X114" s="187">
        <f t="shared" si="10"/>
        <v>0</v>
      </c>
      <c r="Y114" s="198">
        <f t="shared" si="11"/>
        <v>0</v>
      </c>
      <c r="AA114" s="7"/>
      <c r="AB114" s="7"/>
      <c r="AC114" s="7"/>
    </row>
    <row r="115" spans="2:29" x14ac:dyDescent="0.2">
      <c r="B115" s="194">
        <f>COUNTIFS(Candidates!$B$6:$B$3005,'Job Openings'!B117,Candidates!$J$6:$J$3005,Preferences!$I$21)</f>
        <v>0</v>
      </c>
      <c r="C115" s="63"/>
      <c r="D115" s="194" t="str">
        <f>IF(AND(B115=1,J115=1),IF('Job Openings'!H117-'Job Openings'!E117&lt;0,"",'Job Openings'!H117-'Job Openings'!E117),"")</f>
        <v/>
      </c>
      <c r="E115" s="185"/>
      <c r="F115" s="197" t="b">
        <f>IF(AND('Job Openings'!E117&gt;=$O$4,'Job Openings'!E117&lt;=$O$5),TRUE,FALSE)</f>
        <v>0</v>
      </c>
      <c r="G115" s="188" t="b">
        <f>IF(Dashboard!$M$6="",IF('Job Openings'!B117&lt;&gt;"",TRUE,FALSE),IF(Dashboard!$M$6='Job Openings'!B117,TRUE,FALSE))</f>
        <v>0</v>
      </c>
      <c r="H115" s="188" t="b">
        <f>IF(Dashboard!$H$7="",IF('Job Openings'!B117&lt;&gt;"",TRUE,FALSE),IF(Dashboard!$H$7='Job Openings'!C117,TRUE,FALSE))</f>
        <v>0</v>
      </c>
      <c r="I115" s="188" t="b">
        <f>IF(Dashboard!$H$6="",IF('Job Openings'!B117&lt;&gt;"",TRUE,FALSE),IF(Dashboard!$H$6='Job Openings'!F117,TRUE,FALSE))</f>
        <v>0</v>
      </c>
      <c r="J115" s="198">
        <f t="shared" si="9"/>
        <v>0</v>
      </c>
      <c r="K115" s="63"/>
      <c r="L115" s="63"/>
      <c r="M115" s="63"/>
      <c r="N115" s="63"/>
      <c r="O115" s="63"/>
      <c r="P115" s="63"/>
      <c r="R115" s="193" t="str">
        <f>IF(Candidates!H117="","",MONTH(Candidates!H117))</f>
        <v/>
      </c>
      <c r="S115" s="187" t="b">
        <f>IF(AND(YEAR(Candidates!H117)&gt;=applicationYear,YEAR(Candidates!H117)&lt;=applicationYear),TRUE,IF(applicationYear="",TRUE,FALSE))</f>
        <v>0</v>
      </c>
      <c r="T115" s="187" t="b">
        <f>IF(AND(Candidates!H117&gt;=$AJ$4,Candidates!H117&lt;=$AJ$5),TRUE,FALSE)</f>
        <v>0</v>
      </c>
      <c r="U115" s="187" t="b">
        <f>IF(Dashboard!$M$6="",IF(Candidates!B117&lt;&gt;"",TRUE,FALSE),IF(Dashboard!$M$6=Candidates!B117,TRUE,FALSE))</f>
        <v>0</v>
      </c>
      <c r="V115" s="187" t="b">
        <f>IF(Dashboard!$H$7="",IF(Candidates!B117&lt;&gt;"",TRUE,FALSE),IF(Dashboard!$H$7=Candidates!C117,TRUE,FALSE))</f>
        <v>0</v>
      </c>
      <c r="W115" s="217" t="b">
        <f>IF(Dashboard!$H$6="",IF(Candidates!B117&lt;&gt;"",TRUE,FALSE),IF(Dashboard!$H$6=Candidates!E117,TRUE,FALSE))</f>
        <v>0</v>
      </c>
      <c r="X115" s="187">
        <f t="shared" si="10"/>
        <v>0</v>
      </c>
      <c r="Y115" s="198">
        <f t="shared" si="11"/>
        <v>0</v>
      </c>
      <c r="AA115" s="7"/>
      <c r="AB115" s="7"/>
      <c r="AC115" s="7"/>
    </row>
    <row r="116" spans="2:29" x14ac:dyDescent="0.2">
      <c r="B116" s="194">
        <f>COUNTIFS(Candidates!$B$6:$B$3005,'Job Openings'!B118,Candidates!$J$6:$J$3005,Preferences!$I$21)</f>
        <v>0</v>
      </c>
      <c r="C116" s="63"/>
      <c r="D116" s="194" t="str">
        <f>IF(AND(B116=1,J116=1),IF('Job Openings'!H118-'Job Openings'!E118&lt;0,"",'Job Openings'!H118-'Job Openings'!E118),"")</f>
        <v/>
      </c>
      <c r="E116" s="185"/>
      <c r="F116" s="197" t="b">
        <f>IF(AND('Job Openings'!E118&gt;=$O$4,'Job Openings'!E118&lt;=$O$5),TRUE,FALSE)</f>
        <v>0</v>
      </c>
      <c r="G116" s="188" t="b">
        <f>IF(Dashboard!$M$6="",IF('Job Openings'!B118&lt;&gt;"",TRUE,FALSE),IF(Dashboard!$M$6='Job Openings'!B118,TRUE,FALSE))</f>
        <v>0</v>
      </c>
      <c r="H116" s="188" t="b">
        <f>IF(Dashboard!$H$7="",IF('Job Openings'!B118&lt;&gt;"",TRUE,FALSE),IF(Dashboard!$H$7='Job Openings'!C118,TRUE,FALSE))</f>
        <v>0</v>
      </c>
      <c r="I116" s="188" t="b">
        <f>IF(Dashboard!$H$6="",IF('Job Openings'!B118&lt;&gt;"",TRUE,FALSE),IF(Dashboard!$H$6='Job Openings'!F118,TRUE,FALSE))</f>
        <v>0</v>
      </c>
      <c r="J116" s="198">
        <f t="shared" si="9"/>
        <v>0</v>
      </c>
      <c r="K116" s="63"/>
      <c r="L116" s="63"/>
      <c r="M116" s="63"/>
      <c r="N116" s="63"/>
      <c r="O116" s="63"/>
      <c r="P116" s="63"/>
      <c r="R116" s="193" t="str">
        <f>IF(Candidates!H118="","",MONTH(Candidates!H118))</f>
        <v/>
      </c>
      <c r="S116" s="187" t="b">
        <f>IF(AND(YEAR(Candidates!H118)&gt;=applicationYear,YEAR(Candidates!H118)&lt;=applicationYear),TRUE,IF(applicationYear="",TRUE,FALSE))</f>
        <v>0</v>
      </c>
      <c r="T116" s="187" t="b">
        <f>IF(AND(Candidates!H118&gt;=$AJ$4,Candidates!H118&lt;=$AJ$5),TRUE,FALSE)</f>
        <v>0</v>
      </c>
      <c r="U116" s="187" t="b">
        <f>IF(Dashboard!$M$6="",IF(Candidates!B118&lt;&gt;"",TRUE,FALSE),IF(Dashboard!$M$6=Candidates!B118,TRUE,FALSE))</f>
        <v>0</v>
      </c>
      <c r="V116" s="187" t="b">
        <f>IF(Dashboard!$H$7="",IF(Candidates!B118&lt;&gt;"",TRUE,FALSE),IF(Dashboard!$H$7=Candidates!C118,TRUE,FALSE))</f>
        <v>0</v>
      </c>
      <c r="W116" s="217" t="b">
        <f>IF(Dashboard!$H$6="",IF(Candidates!B118&lt;&gt;"",TRUE,FALSE),IF(Dashboard!$H$6=Candidates!E118,TRUE,FALSE))</f>
        <v>0</v>
      </c>
      <c r="X116" s="187">
        <f t="shared" si="10"/>
        <v>0</v>
      </c>
      <c r="Y116" s="198">
        <f t="shared" si="11"/>
        <v>0</v>
      </c>
      <c r="AA116" s="7"/>
      <c r="AB116" s="7"/>
      <c r="AC116" s="7"/>
    </row>
    <row r="117" spans="2:29" x14ac:dyDescent="0.2">
      <c r="B117" s="194">
        <f>COUNTIFS(Candidates!$B$6:$B$3005,'Job Openings'!B119,Candidates!$J$6:$J$3005,Preferences!$I$21)</f>
        <v>0</v>
      </c>
      <c r="C117" s="63"/>
      <c r="D117" s="194" t="str">
        <f>IF(AND(B117=1,J117=1),IF('Job Openings'!H119-'Job Openings'!E119&lt;0,"",'Job Openings'!H119-'Job Openings'!E119),"")</f>
        <v/>
      </c>
      <c r="E117" s="185"/>
      <c r="F117" s="197" t="b">
        <f>IF(AND('Job Openings'!E119&gt;=$O$4,'Job Openings'!E119&lt;=$O$5),TRUE,FALSE)</f>
        <v>0</v>
      </c>
      <c r="G117" s="188" t="b">
        <f>IF(Dashboard!$M$6="",IF('Job Openings'!B119&lt;&gt;"",TRUE,FALSE),IF(Dashboard!$M$6='Job Openings'!B119,TRUE,FALSE))</f>
        <v>0</v>
      </c>
      <c r="H117" s="188" t="b">
        <f>IF(Dashboard!$H$7="",IF('Job Openings'!B119&lt;&gt;"",TRUE,FALSE),IF(Dashboard!$H$7='Job Openings'!C119,TRUE,FALSE))</f>
        <v>0</v>
      </c>
      <c r="I117" s="188" t="b">
        <f>IF(Dashboard!$H$6="",IF('Job Openings'!B119&lt;&gt;"",TRUE,FALSE),IF(Dashboard!$H$6='Job Openings'!F119,TRUE,FALSE))</f>
        <v>0</v>
      </c>
      <c r="J117" s="198">
        <f t="shared" si="9"/>
        <v>0</v>
      </c>
      <c r="K117" s="63"/>
      <c r="L117" s="63"/>
      <c r="M117" s="63"/>
      <c r="N117" s="63"/>
      <c r="O117" s="63"/>
      <c r="P117" s="63"/>
      <c r="R117" s="193" t="str">
        <f>IF(Candidates!H119="","",MONTH(Candidates!H119))</f>
        <v/>
      </c>
      <c r="S117" s="187" t="b">
        <f>IF(AND(YEAR(Candidates!H119)&gt;=applicationYear,YEAR(Candidates!H119)&lt;=applicationYear),TRUE,IF(applicationYear="",TRUE,FALSE))</f>
        <v>0</v>
      </c>
      <c r="T117" s="187" t="b">
        <f>IF(AND(Candidates!H119&gt;=$AJ$4,Candidates!H119&lt;=$AJ$5),TRUE,FALSE)</f>
        <v>0</v>
      </c>
      <c r="U117" s="187" t="b">
        <f>IF(Dashboard!$M$6="",IF(Candidates!B119&lt;&gt;"",TRUE,FALSE),IF(Dashboard!$M$6=Candidates!B119,TRUE,FALSE))</f>
        <v>0</v>
      </c>
      <c r="V117" s="187" t="b">
        <f>IF(Dashboard!$H$7="",IF(Candidates!B119&lt;&gt;"",TRUE,FALSE),IF(Dashboard!$H$7=Candidates!C119,TRUE,FALSE))</f>
        <v>0</v>
      </c>
      <c r="W117" s="217" t="b">
        <f>IF(Dashboard!$H$6="",IF(Candidates!B119&lt;&gt;"",TRUE,FALSE),IF(Dashboard!$H$6=Candidates!E119,TRUE,FALSE))</f>
        <v>0</v>
      </c>
      <c r="X117" s="187">
        <f t="shared" si="10"/>
        <v>0</v>
      </c>
      <c r="Y117" s="198">
        <f t="shared" si="11"/>
        <v>0</v>
      </c>
      <c r="AA117" s="7"/>
      <c r="AB117" s="7"/>
      <c r="AC117" s="7"/>
    </row>
    <row r="118" spans="2:29" x14ac:dyDescent="0.2">
      <c r="B118" s="194">
        <f>COUNTIFS(Candidates!$B$6:$B$3005,'Job Openings'!B120,Candidates!$J$6:$J$3005,Preferences!$I$21)</f>
        <v>0</v>
      </c>
      <c r="C118" s="63"/>
      <c r="D118" s="194" t="str">
        <f>IF(AND(B118=1,J118=1),IF('Job Openings'!H120-'Job Openings'!E120&lt;0,"",'Job Openings'!H120-'Job Openings'!E120),"")</f>
        <v/>
      </c>
      <c r="E118" s="185"/>
      <c r="F118" s="197" t="b">
        <f>IF(AND('Job Openings'!E120&gt;=$O$4,'Job Openings'!E120&lt;=$O$5),TRUE,FALSE)</f>
        <v>0</v>
      </c>
      <c r="G118" s="188" t="b">
        <f>IF(Dashboard!$M$6="",IF('Job Openings'!B120&lt;&gt;"",TRUE,FALSE),IF(Dashboard!$M$6='Job Openings'!B120,TRUE,FALSE))</f>
        <v>0</v>
      </c>
      <c r="H118" s="188" t="b">
        <f>IF(Dashboard!$H$7="",IF('Job Openings'!B120&lt;&gt;"",TRUE,FALSE),IF(Dashboard!$H$7='Job Openings'!C120,TRUE,FALSE))</f>
        <v>0</v>
      </c>
      <c r="I118" s="188" t="b">
        <f>IF(Dashboard!$H$6="",IF('Job Openings'!B120&lt;&gt;"",TRUE,FALSE),IF(Dashboard!$H$6='Job Openings'!F120,TRUE,FALSE))</f>
        <v>0</v>
      </c>
      <c r="J118" s="198">
        <f t="shared" si="9"/>
        <v>0</v>
      </c>
      <c r="K118" s="63"/>
      <c r="L118" s="63"/>
      <c r="M118" s="63"/>
      <c r="N118" s="63"/>
      <c r="O118" s="63"/>
      <c r="P118" s="63"/>
      <c r="R118" s="193" t="str">
        <f>IF(Candidates!H120="","",MONTH(Candidates!H120))</f>
        <v/>
      </c>
      <c r="S118" s="187" t="b">
        <f>IF(AND(YEAR(Candidates!H120)&gt;=applicationYear,YEAR(Candidates!H120)&lt;=applicationYear),TRUE,IF(applicationYear="",TRUE,FALSE))</f>
        <v>0</v>
      </c>
      <c r="T118" s="187" t="b">
        <f>IF(AND(Candidates!H120&gt;=$AJ$4,Candidates!H120&lt;=$AJ$5),TRUE,FALSE)</f>
        <v>0</v>
      </c>
      <c r="U118" s="187" t="b">
        <f>IF(Dashboard!$M$6="",IF(Candidates!B120&lt;&gt;"",TRUE,FALSE),IF(Dashboard!$M$6=Candidates!B120,TRUE,FALSE))</f>
        <v>0</v>
      </c>
      <c r="V118" s="187" t="b">
        <f>IF(Dashboard!$H$7="",IF(Candidates!B120&lt;&gt;"",TRUE,FALSE),IF(Dashboard!$H$7=Candidates!C120,TRUE,FALSE))</f>
        <v>0</v>
      </c>
      <c r="W118" s="217" t="b">
        <f>IF(Dashboard!$H$6="",IF(Candidates!B120&lt;&gt;"",TRUE,FALSE),IF(Dashboard!$H$6=Candidates!E120,TRUE,FALSE))</f>
        <v>0</v>
      </c>
      <c r="X118" s="187">
        <f t="shared" si="10"/>
        <v>0</v>
      </c>
      <c r="Y118" s="198">
        <f t="shared" si="11"/>
        <v>0</v>
      </c>
      <c r="AA118" s="7"/>
      <c r="AB118" s="7"/>
      <c r="AC118" s="7"/>
    </row>
    <row r="119" spans="2:29" x14ac:dyDescent="0.2">
      <c r="B119" s="194">
        <f>COUNTIFS(Candidates!$B$6:$B$3005,'Job Openings'!B121,Candidates!$J$6:$J$3005,Preferences!$I$21)</f>
        <v>0</v>
      </c>
      <c r="C119" s="63"/>
      <c r="D119" s="194" t="str">
        <f>IF(AND(B119=1,J119=1),IF('Job Openings'!H121-'Job Openings'!E121&lt;0,"",'Job Openings'!H121-'Job Openings'!E121),"")</f>
        <v/>
      </c>
      <c r="E119" s="185"/>
      <c r="F119" s="197" t="b">
        <f>IF(AND('Job Openings'!E121&gt;=$O$4,'Job Openings'!E121&lt;=$O$5),TRUE,FALSE)</f>
        <v>0</v>
      </c>
      <c r="G119" s="188" t="b">
        <f>IF(Dashboard!$M$6="",IF('Job Openings'!B121&lt;&gt;"",TRUE,FALSE),IF(Dashboard!$M$6='Job Openings'!B121,TRUE,FALSE))</f>
        <v>0</v>
      </c>
      <c r="H119" s="188" t="b">
        <f>IF(Dashboard!$H$7="",IF('Job Openings'!B121&lt;&gt;"",TRUE,FALSE),IF(Dashboard!$H$7='Job Openings'!C121,TRUE,FALSE))</f>
        <v>0</v>
      </c>
      <c r="I119" s="188" t="b">
        <f>IF(Dashboard!$H$6="",IF('Job Openings'!B121&lt;&gt;"",TRUE,FALSE),IF(Dashboard!$H$6='Job Openings'!F121,TRUE,FALSE))</f>
        <v>0</v>
      </c>
      <c r="J119" s="198">
        <f t="shared" si="9"/>
        <v>0</v>
      </c>
      <c r="K119" s="63"/>
      <c r="L119" s="63"/>
      <c r="M119" s="63"/>
      <c r="N119" s="63"/>
      <c r="O119" s="63"/>
      <c r="P119" s="63"/>
      <c r="R119" s="193" t="str">
        <f>IF(Candidates!H121="","",MONTH(Candidates!H121))</f>
        <v/>
      </c>
      <c r="S119" s="187" t="b">
        <f>IF(AND(YEAR(Candidates!H121)&gt;=applicationYear,YEAR(Candidates!H121)&lt;=applicationYear),TRUE,IF(applicationYear="",TRUE,FALSE))</f>
        <v>0</v>
      </c>
      <c r="T119" s="187" t="b">
        <f>IF(AND(Candidates!H121&gt;=$AJ$4,Candidates!H121&lt;=$AJ$5),TRUE,FALSE)</f>
        <v>0</v>
      </c>
      <c r="U119" s="187" t="b">
        <f>IF(Dashboard!$M$6="",IF(Candidates!B121&lt;&gt;"",TRUE,FALSE),IF(Dashboard!$M$6=Candidates!B121,TRUE,FALSE))</f>
        <v>0</v>
      </c>
      <c r="V119" s="187" t="b">
        <f>IF(Dashboard!$H$7="",IF(Candidates!B121&lt;&gt;"",TRUE,FALSE),IF(Dashboard!$H$7=Candidates!C121,TRUE,FALSE))</f>
        <v>0</v>
      </c>
      <c r="W119" s="217" t="b">
        <f>IF(Dashboard!$H$6="",IF(Candidates!B121&lt;&gt;"",TRUE,FALSE),IF(Dashboard!$H$6=Candidates!E121,TRUE,FALSE))</f>
        <v>0</v>
      </c>
      <c r="X119" s="187">
        <f t="shared" si="10"/>
        <v>0</v>
      </c>
      <c r="Y119" s="198">
        <f t="shared" si="11"/>
        <v>0</v>
      </c>
      <c r="AA119" s="7"/>
      <c r="AB119" s="7"/>
      <c r="AC119" s="7"/>
    </row>
    <row r="120" spans="2:29" x14ac:dyDescent="0.2">
      <c r="B120" s="194">
        <f>COUNTIFS(Candidates!$B$6:$B$3005,'Job Openings'!B122,Candidates!$J$6:$J$3005,Preferences!$I$21)</f>
        <v>0</v>
      </c>
      <c r="C120" s="63"/>
      <c r="D120" s="194" t="str">
        <f>IF(AND(B120=1,J120=1),IF('Job Openings'!H122-'Job Openings'!E122&lt;0,"",'Job Openings'!H122-'Job Openings'!E122),"")</f>
        <v/>
      </c>
      <c r="E120" s="185"/>
      <c r="F120" s="197" t="b">
        <f>IF(AND('Job Openings'!E122&gt;=$O$4,'Job Openings'!E122&lt;=$O$5),TRUE,FALSE)</f>
        <v>0</v>
      </c>
      <c r="G120" s="188" t="b">
        <f>IF(Dashboard!$M$6="",IF('Job Openings'!B122&lt;&gt;"",TRUE,FALSE),IF(Dashboard!$M$6='Job Openings'!B122,TRUE,FALSE))</f>
        <v>0</v>
      </c>
      <c r="H120" s="188" t="b">
        <f>IF(Dashboard!$H$7="",IF('Job Openings'!B122&lt;&gt;"",TRUE,FALSE),IF(Dashboard!$H$7='Job Openings'!C122,TRUE,FALSE))</f>
        <v>0</v>
      </c>
      <c r="I120" s="188" t="b">
        <f>IF(Dashboard!$H$6="",IF('Job Openings'!B122&lt;&gt;"",TRUE,FALSE),IF(Dashboard!$H$6='Job Openings'!F122,TRUE,FALSE))</f>
        <v>0</v>
      </c>
      <c r="J120" s="198">
        <f t="shared" si="9"/>
        <v>0</v>
      </c>
      <c r="K120" s="63"/>
      <c r="L120" s="63"/>
      <c r="M120" s="63"/>
      <c r="N120" s="63"/>
      <c r="O120" s="63"/>
      <c r="P120" s="63"/>
      <c r="R120" s="193" t="str">
        <f>IF(Candidates!H122="","",MONTH(Candidates!H122))</f>
        <v/>
      </c>
      <c r="S120" s="187" t="b">
        <f>IF(AND(YEAR(Candidates!H122)&gt;=applicationYear,YEAR(Candidates!H122)&lt;=applicationYear),TRUE,IF(applicationYear="",TRUE,FALSE))</f>
        <v>0</v>
      </c>
      <c r="T120" s="187" t="b">
        <f>IF(AND(Candidates!H122&gt;=$AJ$4,Candidates!H122&lt;=$AJ$5),TRUE,FALSE)</f>
        <v>0</v>
      </c>
      <c r="U120" s="187" t="b">
        <f>IF(Dashboard!$M$6="",IF(Candidates!B122&lt;&gt;"",TRUE,FALSE),IF(Dashboard!$M$6=Candidates!B122,TRUE,FALSE))</f>
        <v>0</v>
      </c>
      <c r="V120" s="187" t="b">
        <f>IF(Dashboard!$H$7="",IF(Candidates!B122&lt;&gt;"",TRUE,FALSE),IF(Dashboard!$H$7=Candidates!C122,TRUE,FALSE))</f>
        <v>0</v>
      </c>
      <c r="W120" s="217" t="b">
        <f>IF(Dashboard!$H$6="",IF(Candidates!B122&lt;&gt;"",TRUE,FALSE),IF(Dashboard!$H$6=Candidates!E122,TRUE,FALSE))</f>
        <v>0</v>
      </c>
      <c r="X120" s="187">
        <f t="shared" si="10"/>
        <v>0</v>
      </c>
      <c r="Y120" s="198">
        <f t="shared" si="11"/>
        <v>0</v>
      </c>
      <c r="AA120" s="7"/>
      <c r="AB120" s="7"/>
      <c r="AC120" s="7"/>
    </row>
    <row r="121" spans="2:29" x14ac:dyDescent="0.2">
      <c r="B121" s="194">
        <f>COUNTIFS(Candidates!$B$6:$B$3005,'Job Openings'!B123,Candidates!$J$6:$J$3005,Preferences!$I$21)</f>
        <v>0</v>
      </c>
      <c r="C121" s="63"/>
      <c r="D121" s="194" t="str">
        <f>IF(AND(B121=1,J121=1),IF('Job Openings'!H123-'Job Openings'!E123&lt;0,"",'Job Openings'!H123-'Job Openings'!E123),"")</f>
        <v/>
      </c>
      <c r="E121" s="185"/>
      <c r="F121" s="197" t="b">
        <f>IF(AND('Job Openings'!E123&gt;=$O$4,'Job Openings'!E123&lt;=$O$5),TRUE,FALSE)</f>
        <v>0</v>
      </c>
      <c r="G121" s="188" t="b">
        <f>IF(Dashboard!$M$6="",IF('Job Openings'!B123&lt;&gt;"",TRUE,FALSE),IF(Dashboard!$M$6='Job Openings'!B123,TRUE,FALSE))</f>
        <v>0</v>
      </c>
      <c r="H121" s="188" t="b">
        <f>IF(Dashboard!$H$7="",IF('Job Openings'!B123&lt;&gt;"",TRUE,FALSE),IF(Dashboard!$H$7='Job Openings'!C123,TRUE,FALSE))</f>
        <v>0</v>
      </c>
      <c r="I121" s="188" t="b">
        <f>IF(Dashboard!$H$6="",IF('Job Openings'!B123&lt;&gt;"",TRUE,FALSE),IF(Dashboard!$H$6='Job Openings'!F123,TRUE,FALSE))</f>
        <v>0</v>
      </c>
      <c r="J121" s="198">
        <f t="shared" si="9"/>
        <v>0</v>
      </c>
      <c r="K121" s="63"/>
      <c r="L121" s="63"/>
      <c r="M121" s="63"/>
      <c r="N121" s="63"/>
      <c r="O121" s="63"/>
      <c r="P121" s="63"/>
      <c r="R121" s="193" t="str">
        <f>IF(Candidates!H123="","",MONTH(Candidates!H123))</f>
        <v/>
      </c>
      <c r="S121" s="187" t="b">
        <f>IF(AND(YEAR(Candidates!H123)&gt;=applicationYear,YEAR(Candidates!H123)&lt;=applicationYear),TRUE,IF(applicationYear="",TRUE,FALSE))</f>
        <v>0</v>
      </c>
      <c r="T121" s="187" t="b">
        <f>IF(AND(Candidates!H123&gt;=$AJ$4,Candidates!H123&lt;=$AJ$5),TRUE,FALSE)</f>
        <v>0</v>
      </c>
      <c r="U121" s="187" t="b">
        <f>IF(Dashboard!$M$6="",IF(Candidates!B123&lt;&gt;"",TRUE,FALSE),IF(Dashboard!$M$6=Candidates!B123,TRUE,FALSE))</f>
        <v>0</v>
      </c>
      <c r="V121" s="187" t="b">
        <f>IF(Dashboard!$H$7="",IF(Candidates!B123&lt;&gt;"",TRUE,FALSE),IF(Dashboard!$H$7=Candidates!C123,TRUE,FALSE))</f>
        <v>0</v>
      </c>
      <c r="W121" s="217" t="b">
        <f>IF(Dashboard!$H$6="",IF(Candidates!B123&lt;&gt;"",TRUE,FALSE),IF(Dashboard!$H$6=Candidates!E123,TRUE,FALSE))</f>
        <v>0</v>
      </c>
      <c r="X121" s="187">
        <f t="shared" si="10"/>
        <v>0</v>
      </c>
      <c r="Y121" s="198">
        <f t="shared" si="11"/>
        <v>0</v>
      </c>
      <c r="AA121" s="7"/>
      <c r="AB121" s="7"/>
      <c r="AC121" s="7"/>
    </row>
    <row r="122" spans="2:29" x14ac:dyDescent="0.2">
      <c r="B122" s="194">
        <f>COUNTIFS(Candidates!$B$6:$B$3005,'Job Openings'!B124,Candidates!$J$6:$J$3005,Preferences!$I$21)</f>
        <v>0</v>
      </c>
      <c r="C122" s="63"/>
      <c r="D122" s="194" t="str">
        <f>IF(AND(B122=1,J122=1),IF('Job Openings'!H124-'Job Openings'!E124&lt;0,"",'Job Openings'!H124-'Job Openings'!E124),"")</f>
        <v/>
      </c>
      <c r="E122" s="185"/>
      <c r="F122" s="197" t="b">
        <f>IF(AND('Job Openings'!E124&gt;=$O$4,'Job Openings'!E124&lt;=$O$5),TRUE,FALSE)</f>
        <v>0</v>
      </c>
      <c r="G122" s="188" t="b">
        <f>IF(Dashboard!$M$6="",IF('Job Openings'!B124&lt;&gt;"",TRUE,FALSE),IF(Dashboard!$M$6='Job Openings'!B124,TRUE,FALSE))</f>
        <v>0</v>
      </c>
      <c r="H122" s="188" t="b">
        <f>IF(Dashboard!$H$7="",IF('Job Openings'!B124&lt;&gt;"",TRUE,FALSE),IF(Dashboard!$H$7='Job Openings'!C124,TRUE,FALSE))</f>
        <v>0</v>
      </c>
      <c r="I122" s="188" t="b">
        <f>IF(Dashboard!$H$6="",IF('Job Openings'!B124&lt;&gt;"",TRUE,FALSE),IF(Dashboard!$H$6='Job Openings'!F124,TRUE,FALSE))</f>
        <v>0</v>
      </c>
      <c r="J122" s="198">
        <f t="shared" si="9"/>
        <v>0</v>
      </c>
      <c r="K122" s="63"/>
      <c r="L122" s="63"/>
      <c r="M122" s="63"/>
      <c r="N122" s="63"/>
      <c r="O122" s="63"/>
      <c r="P122" s="63"/>
      <c r="R122" s="193" t="str">
        <f>IF(Candidates!H124="","",MONTH(Candidates!H124))</f>
        <v/>
      </c>
      <c r="S122" s="187" t="b">
        <f>IF(AND(YEAR(Candidates!H124)&gt;=applicationYear,YEAR(Candidates!H124)&lt;=applicationYear),TRUE,IF(applicationYear="",TRUE,FALSE))</f>
        <v>0</v>
      </c>
      <c r="T122" s="187" t="b">
        <f>IF(AND(Candidates!H124&gt;=$AJ$4,Candidates!H124&lt;=$AJ$5),TRUE,FALSE)</f>
        <v>0</v>
      </c>
      <c r="U122" s="187" t="b">
        <f>IF(Dashboard!$M$6="",IF(Candidates!B124&lt;&gt;"",TRUE,FALSE),IF(Dashboard!$M$6=Candidates!B124,TRUE,FALSE))</f>
        <v>0</v>
      </c>
      <c r="V122" s="187" t="b">
        <f>IF(Dashboard!$H$7="",IF(Candidates!B124&lt;&gt;"",TRUE,FALSE),IF(Dashboard!$H$7=Candidates!C124,TRUE,FALSE))</f>
        <v>0</v>
      </c>
      <c r="W122" s="217" t="b">
        <f>IF(Dashboard!$H$6="",IF(Candidates!B124&lt;&gt;"",TRUE,FALSE),IF(Dashboard!$H$6=Candidates!E124,TRUE,FALSE))</f>
        <v>0</v>
      </c>
      <c r="X122" s="187">
        <f t="shared" si="10"/>
        <v>0</v>
      </c>
      <c r="Y122" s="198">
        <f t="shared" si="11"/>
        <v>0</v>
      </c>
      <c r="AA122" s="7"/>
      <c r="AB122" s="7"/>
      <c r="AC122" s="7"/>
    </row>
    <row r="123" spans="2:29" x14ac:dyDescent="0.2">
      <c r="B123" s="194">
        <f>COUNTIFS(Candidates!$B$6:$B$3005,'Job Openings'!B125,Candidates!$J$6:$J$3005,Preferences!$I$21)</f>
        <v>0</v>
      </c>
      <c r="C123" s="63"/>
      <c r="D123" s="194" t="str">
        <f>IF(AND(B123=1,J123=1),IF('Job Openings'!H125-'Job Openings'!E125&lt;0,"",'Job Openings'!H125-'Job Openings'!E125),"")</f>
        <v/>
      </c>
      <c r="E123" s="185"/>
      <c r="F123" s="197" t="b">
        <f>IF(AND('Job Openings'!E125&gt;=$O$4,'Job Openings'!E125&lt;=$O$5),TRUE,FALSE)</f>
        <v>0</v>
      </c>
      <c r="G123" s="188" t="b">
        <f>IF(Dashboard!$M$6="",IF('Job Openings'!B125&lt;&gt;"",TRUE,FALSE),IF(Dashboard!$M$6='Job Openings'!B125,TRUE,FALSE))</f>
        <v>0</v>
      </c>
      <c r="H123" s="188" t="b">
        <f>IF(Dashboard!$H$7="",IF('Job Openings'!B125&lt;&gt;"",TRUE,FALSE),IF(Dashboard!$H$7='Job Openings'!C125,TRUE,FALSE))</f>
        <v>0</v>
      </c>
      <c r="I123" s="188" t="b">
        <f>IF(Dashboard!$H$6="",IF('Job Openings'!B125&lt;&gt;"",TRUE,FALSE),IF(Dashboard!$H$6='Job Openings'!F125,TRUE,FALSE))</f>
        <v>0</v>
      </c>
      <c r="J123" s="198">
        <f t="shared" si="9"/>
        <v>0</v>
      </c>
      <c r="K123" s="63"/>
      <c r="L123" s="63"/>
      <c r="M123" s="63"/>
      <c r="N123" s="63"/>
      <c r="O123" s="63"/>
      <c r="P123" s="63"/>
      <c r="R123" s="193" t="str">
        <f>IF(Candidates!H125="","",MONTH(Candidates!H125))</f>
        <v/>
      </c>
      <c r="S123" s="187" t="b">
        <f>IF(AND(YEAR(Candidates!H125)&gt;=applicationYear,YEAR(Candidates!H125)&lt;=applicationYear),TRUE,IF(applicationYear="",TRUE,FALSE))</f>
        <v>0</v>
      </c>
      <c r="T123" s="187" t="b">
        <f>IF(AND(Candidates!H125&gt;=$AJ$4,Candidates!H125&lt;=$AJ$5),TRUE,FALSE)</f>
        <v>0</v>
      </c>
      <c r="U123" s="187" t="b">
        <f>IF(Dashboard!$M$6="",IF(Candidates!B125&lt;&gt;"",TRUE,FALSE),IF(Dashboard!$M$6=Candidates!B125,TRUE,FALSE))</f>
        <v>0</v>
      </c>
      <c r="V123" s="187" t="b">
        <f>IF(Dashboard!$H$7="",IF(Candidates!B125&lt;&gt;"",TRUE,FALSE),IF(Dashboard!$H$7=Candidates!C125,TRUE,FALSE))</f>
        <v>0</v>
      </c>
      <c r="W123" s="217" t="b">
        <f>IF(Dashboard!$H$6="",IF(Candidates!B125&lt;&gt;"",TRUE,FALSE),IF(Dashboard!$H$6=Candidates!E125,TRUE,FALSE))</f>
        <v>0</v>
      </c>
      <c r="X123" s="187">
        <f t="shared" si="10"/>
        <v>0</v>
      </c>
      <c r="Y123" s="198">
        <f t="shared" si="11"/>
        <v>0</v>
      </c>
      <c r="AA123" s="7"/>
      <c r="AB123" s="7"/>
      <c r="AC123" s="7"/>
    </row>
    <row r="124" spans="2:29" x14ac:dyDescent="0.2">
      <c r="B124" s="194">
        <f>COUNTIFS(Candidates!$B$6:$B$3005,'Job Openings'!B126,Candidates!$J$6:$J$3005,Preferences!$I$21)</f>
        <v>0</v>
      </c>
      <c r="C124" s="63"/>
      <c r="D124" s="194" t="str">
        <f>IF(AND(B124=1,J124=1),IF('Job Openings'!H126-'Job Openings'!E126&lt;0,"",'Job Openings'!H126-'Job Openings'!E126),"")</f>
        <v/>
      </c>
      <c r="E124" s="185"/>
      <c r="F124" s="197" t="b">
        <f>IF(AND('Job Openings'!E126&gt;=$O$4,'Job Openings'!E126&lt;=$O$5),TRUE,FALSE)</f>
        <v>0</v>
      </c>
      <c r="G124" s="188" t="b">
        <f>IF(Dashboard!$M$6="",IF('Job Openings'!B126&lt;&gt;"",TRUE,FALSE),IF(Dashboard!$M$6='Job Openings'!B126,TRUE,FALSE))</f>
        <v>0</v>
      </c>
      <c r="H124" s="188" t="b">
        <f>IF(Dashboard!$H$7="",IF('Job Openings'!B126&lt;&gt;"",TRUE,FALSE),IF(Dashboard!$H$7='Job Openings'!C126,TRUE,FALSE))</f>
        <v>0</v>
      </c>
      <c r="I124" s="188" t="b">
        <f>IF(Dashboard!$H$6="",IF('Job Openings'!B126&lt;&gt;"",TRUE,FALSE),IF(Dashboard!$H$6='Job Openings'!F126,TRUE,FALSE))</f>
        <v>0</v>
      </c>
      <c r="J124" s="198">
        <f t="shared" si="9"/>
        <v>0</v>
      </c>
      <c r="K124" s="63"/>
      <c r="L124" s="63"/>
      <c r="M124" s="63"/>
      <c r="N124" s="63"/>
      <c r="O124" s="63"/>
      <c r="P124" s="63"/>
      <c r="R124" s="193" t="str">
        <f>IF(Candidates!H126="","",MONTH(Candidates!H126))</f>
        <v/>
      </c>
      <c r="S124" s="187" t="b">
        <f>IF(AND(YEAR(Candidates!H126)&gt;=applicationYear,YEAR(Candidates!H126)&lt;=applicationYear),TRUE,IF(applicationYear="",TRUE,FALSE))</f>
        <v>0</v>
      </c>
      <c r="T124" s="187" t="b">
        <f>IF(AND(Candidates!H126&gt;=$AJ$4,Candidates!H126&lt;=$AJ$5),TRUE,FALSE)</f>
        <v>0</v>
      </c>
      <c r="U124" s="187" t="b">
        <f>IF(Dashboard!$M$6="",IF(Candidates!B126&lt;&gt;"",TRUE,FALSE),IF(Dashboard!$M$6=Candidates!B126,TRUE,FALSE))</f>
        <v>0</v>
      </c>
      <c r="V124" s="187" t="b">
        <f>IF(Dashboard!$H$7="",IF(Candidates!B126&lt;&gt;"",TRUE,FALSE),IF(Dashboard!$H$7=Candidates!C126,TRUE,FALSE))</f>
        <v>0</v>
      </c>
      <c r="W124" s="217" t="b">
        <f>IF(Dashboard!$H$6="",IF(Candidates!B126&lt;&gt;"",TRUE,FALSE),IF(Dashboard!$H$6=Candidates!E126,TRUE,FALSE))</f>
        <v>0</v>
      </c>
      <c r="X124" s="187">
        <f t="shared" si="10"/>
        <v>0</v>
      </c>
      <c r="Y124" s="198">
        <f t="shared" si="11"/>
        <v>0</v>
      </c>
      <c r="AA124" s="7"/>
      <c r="AB124" s="7"/>
      <c r="AC124" s="7"/>
    </row>
    <row r="125" spans="2:29" x14ac:dyDescent="0.2">
      <c r="B125" s="194">
        <f>COUNTIFS(Candidates!$B$6:$B$3005,'Job Openings'!B127,Candidates!$J$6:$J$3005,Preferences!$I$21)</f>
        <v>0</v>
      </c>
      <c r="C125" s="63"/>
      <c r="D125" s="194" t="str">
        <f>IF(AND(B125=1,J125=1),IF('Job Openings'!H127-'Job Openings'!E127&lt;0,"",'Job Openings'!H127-'Job Openings'!E127),"")</f>
        <v/>
      </c>
      <c r="E125" s="185"/>
      <c r="F125" s="197" t="b">
        <f>IF(AND('Job Openings'!E127&gt;=$O$4,'Job Openings'!E127&lt;=$O$5),TRUE,FALSE)</f>
        <v>0</v>
      </c>
      <c r="G125" s="188" t="b">
        <f>IF(Dashboard!$M$6="",IF('Job Openings'!B127&lt;&gt;"",TRUE,FALSE),IF(Dashboard!$M$6='Job Openings'!B127,TRUE,FALSE))</f>
        <v>0</v>
      </c>
      <c r="H125" s="188" t="b">
        <f>IF(Dashboard!$H$7="",IF('Job Openings'!B127&lt;&gt;"",TRUE,FALSE),IF(Dashboard!$H$7='Job Openings'!C127,TRUE,FALSE))</f>
        <v>0</v>
      </c>
      <c r="I125" s="188" t="b">
        <f>IF(Dashboard!$H$6="",IF('Job Openings'!B127&lt;&gt;"",TRUE,FALSE),IF(Dashboard!$H$6='Job Openings'!F127,TRUE,FALSE))</f>
        <v>0</v>
      </c>
      <c r="J125" s="198">
        <f t="shared" si="9"/>
        <v>0</v>
      </c>
      <c r="K125" s="63"/>
      <c r="L125" s="63"/>
      <c r="M125" s="63"/>
      <c r="N125" s="63"/>
      <c r="O125" s="63"/>
      <c r="P125" s="63"/>
      <c r="R125" s="193" t="str">
        <f>IF(Candidates!H127="","",MONTH(Candidates!H127))</f>
        <v/>
      </c>
      <c r="S125" s="187" t="b">
        <f>IF(AND(YEAR(Candidates!H127)&gt;=applicationYear,YEAR(Candidates!H127)&lt;=applicationYear),TRUE,IF(applicationYear="",TRUE,FALSE))</f>
        <v>0</v>
      </c>
      <c r="T125" s="187" t="b">
        <f>IF(AND(Candidates!H127&gt;=$AJ$4,Candidates!H127&lt;=$AJ$5),TRUE,FALSE)</f>
        <v>0</v>
      </c>
      <c r="U125" s="187" t="b">
        <f>IF(Dashboard!$M$6="",IF(Candidates!B127&lt;&gt;"",TRUE,FALSE),IF(Dashboard!$M$6=Candidates!B127,TRUE,FALSE))</f>
        <v>0</v>
      </c>
      <c r="V125" s="187" t="b">
        <f>IF(Dashboard!$H$7="",IF(Candidates!B127&lt;&gt;"",TRUE,FALSE),IF(Dashboard!$H$7=Candidates!C127,TRUE,FALSE))</f>
        <v>0</v>
      </c>
      <c r="W125" s="217" t="b">
        <f>IF(Dashboard!$H$6="",IF(Candidates!B127&lt;&gt;"",TRUE,FALSE),IF(Dashboard!$H$6=Candidates!E127,TRUE,FALSE))</f>
        <v>0</v>
      </c>
      <c r="X125" s="187">
        <f t="shared" si="10"/>
        <v>0</v>
      </c>
      <c r="Y125" s="198">
        <f t="shared" si="11"/>
        <v>0</v>
      </c>
      <c r="AA125" s="7"/>
      <c r="AB125" s="7"/>
      <c r="AC125" s="7"/>
    </row>
    <row r="126" spans="2:29" x14ac:dyDescent="0.2">
      <c r="B126" s="194">
        <f>COUNTIFS(Candidates!$B$6:$B$3005,'Job Openings'!B128,Candidates!$J$6:$J$3005,Preferences!$I$21)</f>
        <v>0</v>
      </c>
      <c r="C126" s="63"/>
      <c r="D126" s="194" t="str">
        <f>IF(AND(B126=1,J126=1),IF('Job Openings'!H128-'Job Openings'!E128&lt;0,"",'Job Openings'!H128-'Job Openings'!E128),"")</f>
        <v/>
      </c>
      <c r="E126" s="185"/>
      <c r="F126" s="197" t="b">
        <f>IF(AND('Job Openings'!E128&gt;=$O$4,'Job Openings'!E128&lt;=$O$5),TRUE,FALSE)</f>
        <v>0</v>
      </c>
      <c r="G126" s="188" t="b">
        <f>IF(Dashboard!$M$6="",IF('Job Openings'!B128&lt;&gt;"",TRUE,FALSE),IF(Dashboard!$M$6='Job Openings'!B128,TRUE,FALSE))</f>
        <v>0</v>
      </c>
      <c r="H126" s="188" t="b">
        <f>IF(Dashboard!$H$7="",IF('Job Openings'!B128&lt;&gt;"",TRUE,FALSE),IF(Dashboard!$H$7='Job Openings'!C128,TRUE,FALSE))</f>
        <v>0</v>
      </c>
      <c r="I126" s="188" t="b">
        <f>IF(Dashboard!$H$6="",IF('Job Openings'!B128&lt;&gt;"",TRUE,FALSE),IF(Dashboard!$H$6='Job Openings'!F128,TRUE,FALSE))</f>
        <v>0</v>
      </c>
      <c r="J126" s="198">
        <f t="shared" si="9"/>
        <v>0</v>
      </c>
      <c r="K126" s="63"/>
      <c r="L126" s="63"/>
      <c r="M126" s="63"/>
      <c r="N126" s="63"/>
      <c r="O126" s="63"/>
      <c r="P126" s="63"/>
      <c r="R126" s="193" t="str">
        <f>IF(Candidates!H128="","",MONTH(Candidates!H128))</f>
        <v/>
      </c>
      <c r="S126" s="187" t="b">
        <f>IF(AND(YEAR(Candidates!H128)&gt;=applicationYear,YEAR(Candidates!H128)&lt;=applicationYear),TRUE,IF(applicationYear="",TRUE,FALSE))</f>
        <v>0</v>
      </c>
      <c r="T126" s="187" t="b">
        <f>IF(AND(Candidates!H128&gt;=$AJ$4,Candidates!H128&lt;=$AJ$5),TRUE,FALSE)</f>
        <v>0</v>
      </c>
      <c r="U126" s="187" t="b">
        <f>IF(Dashboard!$M$6="",IF(Candidates!B128&lt;&gt;"",TRUE,FALSE),IF(Dashboard!$M$6=Candidates!B128,TRUE,FALSE))</f>
        <v>0</v>
      </c>
      <c r="V126" s="187" t="b">
        <f>IF(Dashboard!$H$7="",IF(Candidates!B128&lt;&gt;"",TRUE,FALSE),IF(Dashboard!$H$7=Candidates!C128,TRUE,FALSE))</f>
        <v>0</v>
      </c>
      <c r="W126" s="217" t="b">
        <f>IF(Dashboard!$H$6="",IF(Candidates!B128&lt;&gt;"",TRUE,FALSE),IF(Dashboard!$H$6=Candidates!E128,TRUE,FALSE))</f>
        <v>0</v>
      </c>
      <c r="X126" s="187">
        <f t="shared" si="10"/>
        <v>0</v>
      </c>
      <c r="Y126" s="198">
        <f t="shared" si="11"/>
        <v>0</v>
      </c>
      <c r="AA126" s="7"/>
      <c r="AB126" s="7"/>
      <c r="AC126" s="7"/>
    </row>
    <row r="127" spans="2:29" x14ac:dyDescent="0.2">
      <c r="B127" s="194">
        <f>COUNTIFS(Candidates!$B$6:$B$3005,'Job Openings'!B129,Candidates!$J$6:$J$3005,Preferences!$I$21)</f>
        <v>0</v>
      </c>
      <c r="C127" s="63"/>
      <c r="D127" s="194" t="str">
        <f>IF(AND(B127=1,J127=1),IF('Job Openings'!H129-'Job Openings'!E129&lt;0,"",'Job Openings'!H129-'Job Openings'!E129),"")</f>
        <v/>
      </c>
      <c r="E127" s="185"/>
      <c r="F127" s="197" t="b">
        <f>IF(AND('Job Openings'!E129&gt;=$O$4,'Job Openings'!E129&lt;=$O$5),TRUE,FALSE)</f>
        <v>0</v>
      </c>
      <c r="G127" s="188" t="b">
        <f>IF(Dashboard!$M$6="",IF('Job Openings'!B129&lt;&gt;"",TRUE,FALSE),IF(Dashboard!$M$6='Job Openings'!B129,TRUE,FALSE))</f>
        <v>0</v>
      </c>
      <c r="H127" s="188" t="b">
        <f>IF(Dashboard!$H$7="",IF('Job Openings'!B129&lt;&gt;"",TRUE,FALSE),IF(Dashboard!$H$7='Job Openings'!C129,TRUE,FALSE))</f>
        <v>0</v>
      </c>
      <c r="I127" s="188" t="b">
        <f>IF(Dashboard!$H$6="",IF('Job Openings'!B129&lt;&gt;"",TRUE,FALSE),IF(Dashboard!$H$6='Job Openings'!F129,TRUE,FALSE))</f>
        <v>0</v>
      </c>
      <c r="J127" s="198">
        <f t="shared" si="9"/>
        <v>0</v>
      </c>
      <c r="K127" s="63"/>
      <c r="L127" s="63"/>
      <c r="M127" s="63"/>
      <c r="N127" s="63"/>
      <c r="O127" s="63"/>
      <c r="P127" s="63"/>
      <c r="R127" s="193" t="str">
        <f>IF(Candidates!H129="","",MONTH(Candidates!H129))</f>
        <v/>
      </c>
      <c r="S127" s="187" t="b">
        <f>IF(AND(YEAR(Candidates!H129)&gt;=applicationYear,YEAR(Candidates!H129)&lt;=applicationYear),TRUE,IF(applicationYear="",TRUE,FALSE))</f>
        <v>0</v>
      </c>
      <c r="T127" s="187" t="b">
        <f>IF(AND(Candidates!H129&gt;=$AJ$4,Candidates!H129&lt;=$AJ$5),TRUE,FALSE)</f>
        <v>0</v>
      </c>
      <c r="U127" s="187" t="b">
        <f>IF(Dashboard!$M$6="",IF(Candidates!B129&lt;&gt;"",TRUE,FALSE),IF(Dashboard!$M$6=Candidates!B129,TRUE,FALSE))</f>
        <v>0</v>
      </c>
      <c r="V127" s="187" t="b">
        <f>IF(Dashboard!$H$7="",IF(Candidates!B129&lt;&gt;"",TRUE,FALSE),IF(Dashboard!$H$7=Candidates!C129,TRUE,FALSE))</f>
        <v>0</v>
      </c>
      <c r="W127" s="217" t="b">
        <f>IF(Dashboard!$H$6="",IF(Candidates!B129&lt;&gt;"",TRUE,FALSE),IF(Dashboard!$H$6=Candidates!E129,TRUE,FALSE))</f>
        <v>0</v>
      </c>
      <c r="X127" s="187">
        <f t="shared" si="10"/>
        <v>0</v>
      </c>
      <c r="Y127" s="198">
        <f t="shared" si="11"/>
        <v>0</v>
      </c>
      <c r="AA127" s="7"/>
      <c r="AB127" s="7"/>
      <c r="AC127" s="7"/>
    </row>
    <row r="128" spans="2:29" x14ac:dyDescent="0.2">
      <c r="B128" s="194">
        <f>COUNTIFS(Candidates!$B$6:$B$3005,'Job Openings'!B130,Candidates!$J$6:$J$3005,Preferences!$I$21)</f>
        <v>0</v>
      </c>
      <c r="C128" s="63"/>
      <c r="D128" s="194" t="str">
        <f>IF(AND(B128=1,J128=1),IF('Job Openings'!H130-'Job Openings'!E130&lt;0,"",'Job Openings'!H130-'Job Openings'!E130),"")</f>
        <v/>
      </c>
      <c r="E128" s="185"/>
      <c r="F128" s="197" t="b">
        <f>IF(AND('Job Openings'!E130&gt;=$O$4,'Job Openings'!E130&lt;=$O$5),TRUE,FALSE)</f>
        <v>0</v>
      </c>
      <c r="G128" s="188" t="b">
        <f>IF(Dashboard!$M$6="",IF('Job Openings'!B130&lt;&gt;"",TRUE,FALSE),IF(Dashboard!$M$6='Job Openings'!B130,TRUE,FALSE))</f>
        <v>0</v>
      </c>
      <c r="H128" s="188" t="b">
        <f>IF(Dashboard!$H$7="",IF('Job Openings'!B130&lt;&gt;"",TRUE,FALSE),IF(Dashboard!$H$7='Job Openings'!C130,TRUE,FALSE))</f>
        <v>0</v>
      </c>
      <c r="I128" s="188" t="b">
        <f>IF(Dashboard!$H$6="",IF('Job Openings'!B130&lt;&gt;"",TRUE,FALSE),IF(Dashboard!$H$6='Job Openings'!F130,TRUE,FALSE))</f>
        <v>0</v>
      </c>
      <c r="J128" s="198">
        <f t="shared" si="9"/>
        <v>0</v>
      </c>
      <c r="K128" s="63"/>
      <c r="L128" s="63"/>
      <c r="M128" s="63"/>
      <c r="N128" s="63"/>
      <c r="O128" s="63"/>
      <c r="P128" s="63"/>
      <c r="R128" s="193" t="str">
        <f>IF(Candidates!H130="","",MONTH(Candidates!H130))</f>
        <v/>
      </c>
      <c r="S128" s="187" t="b">
        <f>IF(AND(YEAR(Candidates!H130)&gt;=applicationYear,YEAR(Candidates!H130)&lt;=applicationYear),TRUE,IF(applicationYear="",TRUE,FALSE))</f>
        <v>0</v>
      </c>
      <c r="T128" s="187" t="b">
        <f>IF(AND(Candidates!H130&gt;=$AJ$4,Candidates!H130&lt;=$AJ$5),TRUE,FALSE)</f>
        <v>0</v>
      </c>
      <c r="U128" s="187" t="b">
        <f>IF(Dashboard!$M$6="",IF(Candidates!B130&lt;&gt;"",TRUE,FALSE),IF(Dashboard!$M$6=Candidates!B130,TRUE,FALSE))</f>
        <v>0</v>
      </c>
      <c r="V128" s="187" t="b">
        <f>IF(Dashboard!$H$7="",IF(Candidates!B130&lt;&gt;"",TRUE,FALSE),IF(Dashboard!$H$7=Candidates!C130,TRUE,FALSE))</f>
        <v>0</v>
      </c>
      <c r="W128" s="217" t="b">
        <f>IF(Dashboard!$H$6="",IF(Candidates!B130&lt;&gt;"",TRUE,FALSE),IF(Dashboard!$H$6=Candidates!E130,TRUE,FALSE))</f>
        <v>0</v>
      </c>
      <c r="X128" s="187">
        <f t="shared" si="10"/>
        <v>0</v>
      </c>
      <c r="Y128" s="198">
        <f t="shared" si="11"/>
        <v>0</v>
      </c>
      <c r="AA128" s="7"/>
      <c r="AB128" s="7"/>
      <c r="AC128" s="7"/>
    </row>
    <row r="129" spans="2:29" x14ac:dyDescent="0.2">
      <c r="B129" s="194">
        <f>COUNTIFS(Candidates!$B$6:$B$3005,'Job Openings'!B131,Candidates!$J$6:$J$3005,Preferences!$I$21)</f>
        <v>0</v>
      </c>
      <c r="C129" s="63"/>
      <c r="D129" s="194" t="str">
        <f>IF(AND(B129=1,J129=1),IF('Job Openings'!H131-'Job Openings'!E131&lt;0,"",'Job Openings'!H131-'Job Openings'!E131),"")</f>
        <v/>
      </c>
      <c r="E129" s="185"/>
      <c r="F129" s="197" t="b">
        <f>IF(AND('Job Openings'!E131&gt;=$O$4,'Job Openings'!E131&lt;=$O$5),TRUE,FALSE)</f>
        <v>0</v>
      </c>
      <c r="G129" s="188" t="b">
        <f>IF(Dashboard!$M$6="",IF('Job Openings'!B131&lt;&gt;"",TRUE,FALSE),IF(Dashboard!$M$6='Job Openings'!B131,TRUE,FALSE))</f>
        <v>0</v>
      </c>
      <c r="H129" s="188" t="b">
        <f>IF(Dashboard!$H$7="",IF('Job Openings'!B131&lt;&gt;"",TRUE,FALSE),IF(Dashboard!$H$7='Job Openings'!C131,TRUE,FALSE))</f>
        <v>0</v>
      </c>
      <c r="I129" s="188" t="b">
        <f>IF(Dashboard!$H$6="",IF('Job Openings'!B131&lt;&gt;"",TRUE,FALSE),IF(Dashboard!$H$6='Job Openings'!F131,TRUE,FALSE))</f>
        <v>0</v>
      </c>
      <c r="J129" s="198">
        <f t="shared" si="9"/>
        <v>0</v>
      </c>
      <c r="K129" s="63"/>
      <c r="L129" s="63"/>
      <c r="M129" s="63"/>
      <c r="N129" s="63"/>
      <c r="O129" s="63"/>
      <c r="P129" s="63"/>
      <c r="R129" s="193" t="str">
        <f>IF(Candidates!H131="","",MONTH(Candidates!H131))</f>
        <v/>
      </c>
      <c r="S129" s="187" t="b">
        <f>IF(AND(YEAR(Candidates!H131)&gt;=applicationYear,YEAR(Candidates!H131)&lt;=applicationYear),TRUE,IF(applicationYear="",TRUE,FALSE))</f>
        <v>0</v>
      </c>
      <c r="T129" s="187" t="b">
        <f>IF(AND(Candidates!H131&gt;=$AJ$4,Candidates!H131&lt;=$AJ$5),TRUE,FALSE)</f>
        <v>0</v>
      </c>
      <c r="U129" s="187" t="b">
        <f>IF(Dashboard!$M$6="",IF(Candidates!B131&lt;&gt;"",TRUE,FALSE),IF(Dashboard!$M$6=Candidates!B131,TRUE,FALSE))</f>
        <v>0</v>
      </c>
      <c r="V129" s="187" t="b">
        <f>IF(Dashboard!$H$7="",IF(Candidates!B131&lt;&gt;"",TRUE,FALSE),IF(Dashboard!$H$7=Candidates!C131,TRUE,FALSE))</f>
        <v>0</v>
      </c>
      <c r="W129" s="217" t="b">
        <f>IF(Dashboard!$H$6="",IF(Candidates!B131&lt;&gt;"",TRUE,FALSE),IF(Dashboard!$H$6=Candidates!E131,TRUE,FALSE))</f>
        <v>0</v>
      </c>
      <c r="X129" s="187">
        <f t="shared" si="10"/>
        <v>0</v>
      </c>
      <c r="Y129" s="198">
        <f t="shared" si="11"/>
        <v>0</v>
      </c>
      <c r="AA129" s="7"/>
      <c r="AB129" s="7"/>
      <c r="AC129" s="7"/>
    </row>
    <row r="130" spans="2:29" x14ac:dyDescent="0.2">
      <c r="B130" s="194">
        <f>COUNTIFS(Candidates!$B$6:$B$3005,'Job Openings'!B132,Candidates!$J$6:$J$3005,Preferences!$I$21)</f>
        <v>0</v>
      </c>
      <c r="C130" s="63"/>
      <c r="D130" s="194" t="str">
        <f>IF(AND(B130=1,J130=1),IF('Job Openings'!H132-'Job Openings'!E132&lt;0,"",'Job Openings'!H132-'Job Openings'!E132),"")</f>
        <v/>
      </c>
      <c r="E130" s="185"/>
      <c r="F130" s="197" t="b">
        <f>IF(AND('Job Openings'!E132&gt;=$O$4,'Job Openings'!E132&lt;=$O$5),TRUE,FALSE)</f>
        <v>0</v>
      </c>
      <c r="G130" s="188" t="b">
        <f>IF(Dashboard!$M$6="",IF('Job Openings'!B132&lt;&gt;"",TRUE,FALSE),IF(Dashboard!$M$6='Job Openings'!B132,TRUE,FALSE))</f>
        <v>0</v>
      </c>
      <c r="H130" s="188" t="b">
        <f>IF(Dashboard!$H$7="",IF('Job Openings'!B132&lt;&gt;"",TRUE,FALSE),IF(Dashboard!$H$7='Job Openings'!C132,TRUE,FALSE))</f>
        <v>0</v>
      </c>
      <c r="I130" s="188" t="b">
        <f>IF(Dashboard!$H$6="",IF('Job Openings'!B132&lt;&gt;"",TRUE,FALSE),IF(Dashboard!$H$6='Job Openings'!F132,TRUE,FALSE))</f>
        <v>0</v>
      </c>
      <c r="J130" s="198">
        <f t="shared" si="9"/>
        <v>0</v>
      </c>
      <c r="K130" s="63"/>
      <c r="L130" s="63"/>
      <c r="M130" s="63"/>
      <c r="N130" s="63"/>
      <c r="O130" s="63"/>
      <c r="P130" s="63"/>
      <c r="R130" s="193" t="str">
        <f>IF(Candidates!H132="","",MONTH(Candidates!H132))</f>
        <v/>
      </c>
      <c r="S130" s="187" t="b">
        <f>IF(AND(YEAR(Candidates!H132)&gt;=applicationYear,YEAR(Candidates!H132)&lt;=applicationYear),TRUE,IF(applicationYear="",TRUE,FALSE))</f>
        <v>0</v>
      </c>
      <c r="T130" s="187" t="b">
        <f>IF(AND(Candidates!H132&gt;=$AJ$4,Candidates!H132&lt;=$AJ$5),TRUE,FALSE)</f>
        <v>0</v>
      </c>
      <c r="U130" s="187" t="b">
        <f>IF(Dashboard!$M$6="",IF(Candidates!B132&lt;&gt;"",TRUE,FALSE),IF(Dashboard!$M$6=Candidates!B132,TRUE,FALSE))</f>
        <v>0</v>
      </c>
      <c r="V130" s="187" t="b">
        <f>IF(Dashboard!$H$7="",IF(Candidates!B132&lt;&gt;"",TRUE,FALSE),IF(Dashboard!$H$7=Candidates!C132,TRUE,FALSE))</f>
        <v>0</v>
      </c>
      <c r="W130" s="217" t="b">
        <f>IF(Dashboard!$H$6="",IF(Candidates!B132&lt;&gt;"",TRUE,FALSE),IF(Dashboard!$H$6=Candidates!E132,TRUE,FALSE))</f>
        <v>0</v>
      </c>
      <c r="X130" s="187">
        <f t="shared" si="10"/>
        <v>0</v>
      </c>
      <c r="Y130" s="198">
        <f t="shared" si="11"/>
        <v>0</v>
      </c>
      <c r="AA130" s="7"/>
      <c r="AB130" s="7"/>
      <c r="AC130" s="7"/>
    </row>
    <row r="131" spans="2:29" x14ac:dyDescent="0.2">
      <c r="B131" s="194">
        <f>COUNTIFS(Candidates!$B$6:$B$3005,'Job Openings'!B133,Candidates!$J$6:$J$3005,Preferences!$I$21)</f>
        <v>0</v>
      </c>
      <c r="C131" s="63"/>
      <c r="D131" s="194" t="str">
        <f>IF(AND(B131=1,J131=1),IF('Job Openings'!H133-'Job Openings'!E133&lt;0,"",'Job Openings'!H133-'Job Openings'!E133),"")</f>
        <v/>
      </c>
      <c r="E131" s="185"/>
      <c r="F131" s="197" t="b">
        <f>IF(AND('Job Openings'!E133&gt;=$O$4,'Job Openings'!E133&lt;=$O$5),TRUE,FALSE)</f>
        <v>0</v>
      </c>
      <c r="G131" s="188" t="b">
        <f>IF(Dashboard!$M$6="",IF('Job Openings'!B133&lt;&gt;"",TRUE,FALSE),IF(Dashboard!$M$6='Job Openings'!B133,TRUE,FALSE))</f>
        <v>0</v>
      </c>
      <c r="H131" s="188" t="b">
        <f>IF(Dashboard!$H$7="",IF('Job Openings'!B133&lt;&gt;"",TRUE,FALSE),IF(Dashboard!$H$7='Job Openings'!C133,TRUE,FALSE))</f>
        <v>0</v>
      </c>
      <c r="I131" s="188" t="b">
        <f>IF(Dashboard!$H$6="",IF('Job Openings'!B133&lt;&gt;"",TRUE,FALSE),IF(Dashboard!$H$6='Job Openings'!F133,TRUE,FALSE))</f>
        <v>0</v>
      </c>
      <c r="J131" s="198">
        <f t="shared" si="9"/>
        <v>0</v>
      </c>
      <c r="K131" s="63"/>
      <c r="L131" s="63"/>
      <c r="M131" s="63"/>
      <c r="N131" s="63"/>
      <c r="O131" s="63"/>
      <c r="P131" s="63"/>
      <c r="R131" s="193" t="str">
        <f>IF(Candidates!H133="","",MONTH(Candidates!H133))</f>
        <v/>
      </c>
      <c r="S131" s="187" t="b">
        <f>IF(AND(YEAR(Candidates!H133)&gt;=applicationYear,YEAR(Candidates!H133)&lt;=applicationYear),TRUE,IF(applicationYear="",TRUE,FALSE))</f>
        <v>0</v>
      </c>
      <c r="T131" s="187" t="b">
        <f>IF(AND(Candidates!H133&gt;=$AJ$4,Candidates!H133&lt;=$AJ$5),TRUE,FALSE)</f>
        <v>0</v>
      </c>
      <c r="U131" s="187" t="b">
        <f>IF(Dashboard!$M$6="",IF(Candidates!B133&lt;&gt;"",TRUE,FALSE),IF(Dashboard!$M$6=Candidates!B133,TRUE,FALSE))</f>
        <v>0</v>
      </c>
      <c r="V131" s="187" t="b">
        <f>IF(Dashboard!$H$7="",IF(Candidates!B133&lt;&gt;"",TRUE,FALSE),IF(Dashboard!$H$7=Candidates!C133,TRUE,FALSE))</f>
        <v>0</v>
      </c>
      <c r="W131" s="217" t="b">
        <f>IF(Dashboard!$H$6="",IF(Candidates!B133&lt;&gt;"",TRUE,FALSE),IF(Dashboard!$H$6=Candidates!E133,TRUE,FALSE))</f>
        <v>0</v>
      </c>
      <c r="X131" s="187">
        <f t="shared" si="10"/>
        <v>0</v>
      </c>
      <c r="Y131" s="198">
        <f t="shared" si="11"/>
        <v>0</v>
      </c>
      <c r="AA131" s="7"/>
      <c r="AB131" s="7"/>
      <c r="AC131" s="7"/>
    </row>
    <row r="132" spans="2:29" x14ac:dyDescent="0.2">
      <c r="B132" s="194">
        <f>COUNTIFS(Candidates!$B$6:$B$3005,'Job Openings'!B134,Candidates!$J$6:$J$3005,Preferences!$I$21)</f>
        <v>0</v>
      </c>
      <c r="C132" s="63"/>
      <c r="D132" s="194" t="str">
        <f>IF(AND(B132=1,J132=1),IF('Job Openings'!H134-'Job Openings'!E134&lt;0,"",'Job Openings'!H134-'Job Openings'!E134),"")</f>
        <v/>
      </c>
      <c r="E132" s="185"/>
      <c r="F132" s="197" t="b">
        <f>IF(AND('Job Openings'!E134&gt;=$O$4,'Job Openings'!E134&lt;=$O$5),TRUE,FALSE)</f>
        <v>0</v>
      </c>
      <c r="G132" s="188" t="b">
        <f>IF(Dashboard!$M$6="",IF('Job Openings'!B134&lt;&gt;"",TRUE,FALSE),IF(Dashboard!$M$6='Job Openings'!B134,TRUE,FALSE))</f>
        <v>0</v>
      </c>
      <c r="H132" s="188" t="b">
        <f>IF(Dashboard!$H$7="",IF('Job Openings'!B134&lt;&gt;"",TRUE,FALSE),IF(Dashboard!$H$7='Job Openings'!C134,TRUE,FALSE))</f>
        <v>0</v>
      </c>
      <c r="I132" s="188" t="b">
        <f>IF(Dashboard!$H$6="",IF('Job Openings'!B134&lt;&gt;"",TRUE,FALSE),IF(Dashboard!$H$6='Job Openings'!F134,TRUE,FALSE))</f>
        <v>0</v>
      </c>
      <c r="J132" s="198">
        <f t="shared" ref="J132:J195" si="12">I132*H132*G132*F132</f>
        <v>0</v>
      </c>
      <c r="K132" s="63"/>
      <c r="L132" s="63"/>
      <c r="M132" s="63"/>
      <c r="N132" s="63"/>
      <c r="O132" s="63"/>
      <c r="P132" s="63"/>
      <c r="R132" s="193" t="str">
        <f>IF(Candidates!H134="","",MONTH(Candidates!H134))</f>
        <v/>
      </c>
      <c r="S132" s="187" t="b">
        <f>IF(AND(YEAR(Candidates!H134)&gt;=applicationYear,YEAR(Candidates!H134)&lt;=applicationYear),TRUE,IF(applicationYear="",TRUE,FALSE))</f>
        <v>0</v>
      </c>
      <c r="T132" s="187" t="b">
        <f>IF(AND(Candidates!H134&gt;=$AJ$4,Candidates!H134&lt;=$AJ$5),TRUE,FALSE)</f>
        <v>0</v>
      </c>
      <c r="U132" s="187" t="b">
        <f>IF(Dashboard!$M$6="",IF(Candidates!B134&lt;&gt;"",TRUE,FALSE),IF(Dashboard!$M$6=Candidates!B134,TRUE,FALSE))</f>
        <v>0</v>
      </c>
      <c r="V132" s="187" t="b">
        <f>IF(Dashboard!$H$7="",IF(Candidates!B134&lt;&gt;"",TRUE,FALSE),IF(Dashboard!$H$7=Candidates!C134,TRUE,FALSE))</f>
        <v>0</v>
      </c>
      <c r="W132" s="217" t="b">
        <f>IF(Dashboard!$H$6="",IF(Candidates!B134&lt;&gt;"",TRUE,FALSE),IF(Dashboard!$H$6=Candidates!E134,TRUE,FALSE))</f>
        <v>0</v>
      </c>
      <c r="X132" s="187">
        <f t="shared" si="10"/>
        <v>0</v>
      </c>
      <c r="Y132" s="198">
        <f t="shared" si="11"/>
        <v>0</v>
      </c>
      <c r="AA132" s="7"/>
      <c r="AB132" s="7"/>
      <c r="AC132" s="7"/>
    </row>
    <row r="133" spans="2:29" x14ac:dyDescent="0.2">
      <c r="B133" s="194">
        <f>COUNTIFS(Candidates!$B$6:$B$3005,'Job Openings'!B135,Candidates!$J$6:$J$3005,Preferences!$I$21)</f>
        <v>0</v>
      </c>
      <c r="C133" s="63"/>
      <c r="D133" s="194" t="str">
        <f>IF(AND(B133=1,J133=1),IF('Job Openings'!H135-'Job Openings'!E135&lt;0,"",'Job Openings'!H135-'Job Openings'!E135),"")</f>
        <v/>
      </c>
      <c r="E133" s="185"/>
      <c r="F133" s="197" t="b">
        <f>IF(AND('Job Openings'!E135&gt;=$O$4,'Job Openings'!E135&lt;=$O$5),TRUE,FALSE)</f>
        <v>0</v>
      </c>
      <c r="G133" s="188" t="b">
        <f>IF(Dashboard!$M$6="",IF('Job Openings'!B135&lt;&gt;"",TRUE,FALSE),IF(Dashboard!$M$6='Job Openings'!B135,TRUE,FALSE))</f>
        <v>0</v>
      </c>
      <c r="H133" s="188" t="b">
        <f>IF(Dashboard!$H$7="",IF('Job Openings'!B135&lt;&gt;"",TRUE,FALSE),IF(Dashboard!$H$7='Job Openings'!C135,TRUE,FALSE))</f>
        <v>0</v>
      </c>
      <c r="I133" s="188" t="b">
        <f>IF(Dashboard!$H$6="",IF('Job Openings'!B135&lt;&gt;"",TRUE,FALSE),IF(Dashboard!$H$6='Job Openings'!F135,TRUE,FALSE))</f>
        <v>0</v>
      </c>
      <c r="J133" s="198">
        <f t="shared" si="12"/>
        <v>0</v>
      </c>
      <c r="K133" s="63"/>
      <c r="L133" s="63"/>
      <c r="M133" s="63"/>
      <c r="N133" s="63"/>
      <c r="O133" s="63"/>
      <c r="P133" s="63"/>
      <c r="R133" s="193" t="str">
        <f>IF(Candidates!H135="","",MONTH(Candidates!H135))</f>
        <v/>
      </c>
      <c r="S133" s="187" t="b">
        <f>IF(AND(YEAR(Candidates!H135)&gt;=applicationYear,YEAR(Candidates!H135)&lt;=applicationYear),TRUE,IF(applicationYear="",TRUE,FALSE))</f>
        <v>0</v>
      </c>
      <c r="T133" s="187" t="b">
        <f>IF(AND(Candidates!H135&gt;=$AJ$4,Candidates!H135&lt;=$AJ$5),TRUE,FALSE)</f>
        <v>0</v>
      </c>
      <c r="U133" s="187" t="b">
        <f>IF(Dashboard!$M$6="",IF(Candidates!B135&lt;&gt;"",TRUE,FALSE),IF(Dashboard!$M$6=Candidates!B135,TRUE,FALSE))</f>
        <v>0</v>
      </c>
      <c r="V133" s="187" t="b">
        <f>IF(Dashboard!$H$7="",IF(Candidates!B135&lt;&gt;"",TRUE,FALSE),IF(Dashboard!$H$7=Candidates!C135,TRUE,FALSE))</f>
        <v>0</v>
      </c>
      <c r="W133" s="217" t="b">
        <f>IF(Dashboard!$H$6="",IF(Candidates!B135&lt;&gt;"",TRUE,FALSE),IF(Dashboard!$H$6=Candidates!E135,TRUE,FALSE))</f>
        <v>0</v>
      </c>
      <c r="X133" s="187">
        <f t="shared" ref="X133:X196" si="13">W133*V133*U133*T133</f>
        <v>0</v>
      </c>
      <c r="Y133" s="198">
        <f t="shared" ref="Y133:Y196" si="14">W133*V133*U133*S133</f>
        <v>0</v>
      </c>
      <c r="AA133" s="7"/>
      <c r="AB133" s="7"/>
      <c r="AC133" s="7"/>
    </row>
    <row r="134" spans="2:29" x14ac:dyDescent="0.2">
      <c r="B134" s="194">
        <f>COUNTIFS(Candidates!$B$6:$B$3005,'Job Openings'!B136,Candidates!$J$6:$J$3005,Preferences!$I$21)</f>
        <v>0</v>
      </c>
      <c r="C134" s="63"/>
      <c r="D134" s="194" t="str">
        <f>IF(AND(B134=1,J134=1),IF('Job Openings'!H136-'Job Openings'!E136&lt;0,"",'Job Openings'!H136-'Job Openings'!E136),"")</f>
        <v/>
      </c>
      <c r="E134" s="185"/>
      <c r="F134" s="197" t="b">
        <f>IF(AND('Job Openings'!E136&gt;=$O$4,'Job Openings'!E136&lt;=$O$5),TRUE,FALSE)</f>
        <v>0</v>
      </c>
      <c r="G134" s="188" t="b">
        <f>IF(Dashboard!$M$6="",IF('Job Openings'!B136&lt;&gt;"",TRUE,FALSE),IF(Dashboard!$M$6='Job Openings'!B136,TRUE,FALSE))</f>
        <v>0</v>
      </c>
      <c r="H134" s="188" t="b">
        <f>IF(Dashboard!$H$7="",IF('Job Openings'!B136&lt;&gt;"",TRUE,FALSE),IF(Dashboard!$H$7='Job Openings'!C136,TRUE,FALSE))</f>
        <v>0</v>
      </c>
      <c r="I134" s="188" t="b">
        <f>IF(Dashboard!$H$6="",IF('Job Openings'!B136&lt;&gt;"",TRUE,FALSE),IF(Dashboard!$H$6='Job Openings'!F136,TRUE,FALSE))</f>
        <v>0</v>
      </c>
      <c r="J134" s="198">
        <f t="shared" si="12"/>
        <v>0</v>
      </c>
      <c r="K134" s="63"/>
      <c r="L134" s="63"/>
      <c r="M134" s="63"/>
      <c r="N134" s="63"/>
      <c r="O134" s="63"/>
      <c r="P134" s="63"/>
      <c r="R134" s="193" t="str">
        <f>IF(Candidates!H136="","",MONTH(Candidates!H136))</f>
        <v/>
      </c>
      <c r="S134" s="187" t="b">
        <f>IF(AND(YEAR(Candidates!H136)&gt;=applicationYear,YEAR(Candidates!H136)&lt;=applicationYear),TRUE,IF(applicationYear="",TRUE,FALSE))</f>
        <v>0</v>
      </c>
      <c r="T134" s="187" t="b">
        <f>IF(AND(Candidates!H136&gt;=$AJ$4,Candidates!H136&lt;=$AJ$5),TRUE,FALSE)</f>
        <v>0</v>
      </c>
      <c r="U134" s="187" t="b">
        <f>IF(Dashboard!$M$6="",IF(Candidates!B136&lt;&gt;"",TRUE,FALSE),IF(Dashboard!$M$6=Candidates!B136,TRUE,FALSE))</f>
        <v>0</v>
      </c>
      <c r="V134" s="187" t="b">
        <f>IF(Dashboard!$H$7="",IF(Candidates!B136&lt;&gt;"",TRUE,FALSE),IF(Dashboard!$H$7=Candidates!C136,TRUE,FALSE))</f>
        <v>0</v>
      </c>
      <c r="W134" s="217" t="b">
        <f>IF(Dashboard!$H$6="",IF(Candidates!B136&lt;&gt;"",TRUE,FALSE),IF(Dashboard!$H$6=Candidates!E136,TRUE,FALSE))</f>
        <v>0</v>
      </c>
      <c r="X134" s="187">
        <f t="shared" si="13"/>
        <v>0</v>
      </c>
      <c r="Y134" s="198">
        <f t="shared" si="14"/>
        <v>0</v>
      </c>
      <c r="AA134" s="7"/>
      <c r="AB134" s="7"/>
      <c r="AC134" s="7"/>
    </row>
    <row r="135" spans="2:29" x14ac:dyDescent="0.2">
      <c r="B135" s="194">
        <f>COUNTIFS(Candidates!$B$6:$B$3005,'Job Openings'!B137,Candidates!$J$6:$J$3005,Preferences!$I$21)</f>
        <v>0</v>
      </c>
      <c r="C135" s="63"/>
      <c r="D135" s="194" t="str">
        <f>IF(AND(B135=1,J135=1),IF('Job Openings'!H137-'Job Openings'!E137&lt;0,"",'Job Openings'!H137-'Job Openings'!E137),"")</f>
        <v/>
      </c>
      <c r="E135" s="185"/>
      <c r="F135" s="197" t="b">
        <f>IF(AND('Job Openings'!E137&gt;=$O$4,'Job Openings'!E137&lt;=$O$5),TRUE,FALSE)</f>
        <v>0</v>
      </c>
      <c r="G135" s="188" t="b">
        <f>IF(Dashboard!$M$6="",IF('Job Openings'!B137&lt;&gt;"",TRUE,FALSE),IF(Dashboard!$M$6='Job Openings'!B137,TRUE,FALSE))</f>
        <v>0</v>
      </c>
      <c r="H135" s="188" t="b">
        <f>IF(Dashboard!$H$7="",IF('Job Openings'!B137&lt;&gt;"",TRUE,FALSE),IF(Dashboard!$H$7='Job Openings'!C137,TRUE,FALSE))</f>
        <v>0</v>
      </c>
      <c r="I135" s="188" t="b">
        <f>IF(Dashboard!$H$6="",IF('Job Openings'!B137&lt;&gt;"",TRUE,FALSE),IF(Dashboard!$H$6='Job Openings'!F137,TRUE,FALSE))</f>
        <v>0</v>
      </c>
      <c r="J135" s="198">
        <f t="shared" si="12"/>
        <v>0</v>
      </c>
      <c r="K135" s="63"/>
      <c r="L135" s="63"/>
      <c r="M135" s="63"/>
      <c r="N135" s="63"/>
      <c r="O135" s="63"/>
      <c r="P135" s="63"/>
      <c r="R135" s="193" t="str">
        <f>IF(Candidates!H137="","",MONTH(Candidates!H137))</f>
        <v/>
      </c>
      <c r="S135" s="187" t="b">
        <f>IF(AND(YEAR(Candidates!H137)&gt;=applicationYear,YEAR(Candidates!H137)&lt;=applicationYear),TRUE,IF(applicationYear="",TRUE,FALSE))</f>
        <v>0</v>
      </c>
      <c r="T135" s="187" t="b">
        <f>IF(AND(Candidates!H137&gt;=$AJ$4,Candidates!H137&lt;=$AJ$5),TRUE,FALSE)</f>
        <v>0</v>
      </c>
      <c r="U135" s="187" t="b">
        <f>IF(Dashboard!$M$6="",IF(Candidates!B137&lt;&gt;"",TRUE,FALSE),IF(Dashboard!$M$6=Candidates!B137,TRUE,FALSE))</f>
        <v>0</v>
      </c>
      <c r="V135" s="187" t="b">
        <f>IF(Dashboard!$H$7="",IF(Candidates!B137&lt;&gt;"",TRUE,FALSE),IF(Dashboard!$H$7=Candidates!C137,TRUE,FALSE))</f>
        <v>0</v>
      </c>
      <c r="W135" s="217" t="b">
        <f>IF(Dashboard!$H$6="",IF(Candidates!B137&lt;&gt;"",TRUE,FALSE),IF(Dashboard!$H$6=Candidates!E137,TRUE,FALSE))</f>
        <v>0</v>
      </c>
      <c r="X135" s="187">
        <f t="shared" si="13"/>
        <v>0</v>
      </c>
      <c r="Y135" s="198">
        <f t="shared" si="14"/>
        <v>0</v>
      </c>
      <c r="AA135" s="7"/>
      <c r="AB135" s="7"/>
      <c r="AC135" s="7"/>
    </row>
    <row r="136" spans="2:29" x14ac:dyDescent="0.2">
      <c r="B136" s="194">
        <f>COUNTIFS(Candidates!$B$6:$B$3005,'Job Openings'!B138,Candidates!$J$6:$J$3005,Preferences!$I$21)</f>
        <v>0</v>
      </c>
      <c r="C136" s="63"/>
      <c r="D136" s="194" t="str">
        <f>IF(AND(B136=1,J136=1),IF('Job Openings'!H138-'Job Openings'!E138&lt;0,"",'Job Openings'!H138-'Job Openings'!E138),"")</f>
        <v/>
      </c>
      <c r="E136" s="185"/>
      <c r="F136" s="197" t="b">
        <f>IF(AND('Job Openings'!E138&gt;=$O$4,'Job Openings'!E138&lt;=$O$5),TRUE,FALSE)</f>
        <v>0</v>
      </c>
      <c r="G136" s="188" t="b">
        <f>IF(Dashboard!$M$6="",IF('Job Openings'!B138&lt;&gt;"",TRUE,FALSE),IF(Dashboard!$M$6='Job Openings'!B138,TRUE,FALSE))</f>
        <v>0</v>
      </c>
      <c r="H136" s="188" t="b">
        <f>IF(Dashboard!$H$7="",IF('Job Openings'!B138&lt;&gt;"",TRUE,FALSE),IF(Dashboard!$H$7='Job Openings'!C138,TRUE,FALSE))</f>
        <v>0</v>
      </c>
      <c r="I136" s="188" t="b">
        <f>IF(Dashboard!$H$6="",IF('Job Openings'!B138&lt;&gt;"",TRUE,FALSE),IF(Dashboard!$H$6='Job Openings'!F138,TRUE,FALSE))</f>
        <v>0</v>
      </c>
      <c r="J136" s="198">
        <f t="shared" si="12"/>
        <v>0</v>
      </c>
      <c r="K136" s="63"/>
      <c r="L136" s="63"/>
      <c r="M136" s="63"/>
      <c r="N136" s="63"/>
      <c r="O136" s="63"/>
      <c r="P136" s="63"/>
      <c r="R136" s="193" t="str">
        <f>IF(Candidates!H138="","",MONTH(Candidates!H138))</f>
        <v/>
      </c>
      <c r="S136" s="187" t="b">
        <f>IF(AND(YEAR(Candidates!H138)&gt;=applicationYear,YEAR(Candidates!H138)&lt;=applicationYear),TRUE,IF(applicationYear="",TRUE,FALSE))</f>
        <v>0</v>
      </c>
      <c r="T136" s="187" t="b">
        <f>IF(AND(Candidates!H138&gt;=$AJ$4,Candidates!H138&lt;=$AJ$5),TRUE,FALSE)</f>
        <v>0</v>
      </c>
      <c r="U136" s="187" t="b">
        <f>IF(Dashboard!$M$6="",IF(Candidates!B138&lt;&gt;"",TRUE,FALSE),IF(Dashboard!$M$6=Candidates!B138,TRUE,FALSE))</f>
        <v>0</v>
      </c>
      <c r="V136" s="187" t="b">
        <f>IF(Dashboard!$H$7="",IF(Candidates!B138&lt;&gt;"",TRUE,FALSE),IF(Dashboard!$H$7=Candidates!C138,TRUE,FALSE))</f>
        <v>0</v>
      </c>
      <c r="W136" s="217" t="b">
        <f>IF(Dashboard!$H$6="",IF(Candidates!B138&lt;&gt;"",TRUE,FALSE),IF(Dashboard!$H$6=Candidates!E138,TRUE,FALSE))</f>
        <v>0</v>
      </c>
      <c r="X136" s="187">
        <f t="shared" si="13"/>
        <v>0</v>
      </c>
      <c r="Y136" s="198">
        <f t="shared" si="14"/>
        <v>0</v>
      </c>
      <c r="AA136" s="7"/>
      <c r="AB136" s="7"/>
      <c r="AC136" s="7"/>
    </row>
    <row r="137" spans="2:29" x14ac:dyDescent="0.2">
      <c r="B137" s="194">
        <f>COUNTIFS(Candidates!$B$6:$B$3005,'Job Openings'!B139,Candidates!$J$6:$J$3005,Preferences!$I$21)</f>
        <v>0</v>
      </c>
      <c r="C137" s="63"/>
      <c r="D137" s="194" t="str">
        <f>IF(AND(B137=1,J137=1),IF('Job Openings'!H139-'Job Openings'!E139&lt;0,"",'Job Openings'!H139-'Job Openings'!E139),"")</f>
        <v/>
      </c>
      <c r="E137" s="185"/>
      <c r="F137" s="197" t="b">
        <f>IF(AND('Job Openings'!E139&gt;=$O$4,'Job Openings'!E139&lt;=$O$5),TRUE,FALSE)</f>
        <v>0</v>
      </c>
      <c r="G137" s="188" t="b">
        <f>IF(Dashboard!$M$6="",IF('Job Openings'!B139&lt;&gt;"",TRUE,FALSE),IF(Dashboard!$M$6='Job Openings'!B139,TRUE,FALSE))</f>
        <v>0</v>
      </c>
      <c r="H137" s="188" t="b">
        <f>IF(Dashboard!$H$7="",IF('Job Openings'!B139&lt;&gt;"",TRUE,FALSE),IF(Dashboard!$H$7='Job Openings'!C139,TRUE,FALSE))</f>
        <v>0</v>
      </c>
      <c r="I137" s="188" t="b">
        <f>IF(Dashboard!$H$6="",IF('Job Openings'!B139&lt;&gt;"",TRUE,FALSE),IF(Dashboard!$H$6='Job Openings'!F139,TRUE,FALSE))</f>
        <v>0</v>
      </c>
      <c r="J137" s="198">
        <f t="shared" si="12"/>
        <v>0</v>
      </c>
      <c r="K137" s="63"/>
      <c r="L137" s="63"/>
      <c r="M137" s="63"/>
      <c r="N137" s="63"/>
      <c r="O137" s="63"/>
      <c r="P137" s="63"/>
      <c r="R137" s="193" t="str">
        <f>IF(Candidates!H139="","",MONTH(Candidates!H139))</f>
        <v/>
      </c>
      <c r="S137" s="187" t="b">
        <f>IF(AND(YEAR(Candidates!H139)&gt;=applicationYear,YEAR(Candidates!H139)&lt;=applicationYear),TRUE,IF(applicationYear="",TRUE,FALSE))</f>
        <v>0</v>
      </c>
      <c r="T137" s="187" t="b">
        <f>IF(AND(Candidates!H139&gt;=$AJ$4,Candidates!H139&lt;=$AJ$5),TRUE,FALSE)</f>
        <v>0</v>
      </c>
      <c r="U137" s="187" t="b">
        <f>IF(Dashboard!$M$6="",IF(Candidates!B139&lt;&gt;"",TRUE,FALSE),IF(Dashboard!$M$6=Candidates!B139,TRUE,FALSE))</f>
        <v>0</v>
      </c>
      <c r="V137" s="187" t="b">
        <f>IF(Dashboard!$H$7="",IF(Candidates!B139&lt;&gt;"",TRUE,FALSE),IF(Dashboard!$H$7=Candidates!C139,TRUE,FALSE))</f>
        <v>0</v>
      </c>
      <c r="W137" s="217" t="b">
        <f>IF(Dashboard!$H$6="",IF(Candidates!B139&lt;&gt;"",TRUE,FALSE),IF(Dashboard!$H$6=Candidates!E139,TRUE,FALSE))</f>
        <v>0</v>
      </c>
      <c r="X137" s="187">
        <f t="shared" si="13"/>
        <v>0</v>
      </c>
      <c r="Y137" s="198">
        <f t="shared" si="14"/>
        <v>0</v>
      </c>
      <c r="AA137" s="7"/>
      <c r="AB137" s="7"/>
      <c r="AC137" s="7"/>
    </row>
    <row r="138" spans="2:29" x14ac:dyDescent="0.2">
      <c r="B138" s="194">
        <f>COUNTIFS(Candidates!$B$6:$B$3005,'Job Openings'!B140,Candidates!$J$6:$J$3005,Preferences!$I$21)</f>
        <v>0</v>
      </c>
      <c r="C138" s="63"/>
      <c r="D138" s="194" t="str">
        <f>IF(AND(B138=1,J138=1),IF('Job Openings'!H140-'Job Openings'!E140&lt;0,"",'Job Openings'!H140-'Job Openings'!E140),"")</f>
        <v/>
      </c>
      <c r="E138" s="185"/>
      <c r="F138" s="197" t="b">
        <f>IF(AND('Job Openings'!E140&gt;=$O$4,'Job Openings'!E140&lt;=$O$5),TRUE,FALSE)</f>
        <v>0</v>
      </c>
      <c r="G138" s="188" t="b">
        <f>IF(Dashboard!$M$6="",IF('Job Openings'!B140&lt;&gt;"",TRUE,FALSE),IF(Dashboard!$M$6='Job Openings'!B140,TRUE,FALSE))</f>
        <v>0</v>
      </c>
      <c r="H138" s="188" t="b">
        <f>IF(Dashboard!$H$7="",IF('Job Openings'!B140&lt;&gt;"",TRUE,FALSE),IF(Dashboard!$H$7='Job Openings'!C140,TRUE,FALSE))</f>
        <v>0</v>
      </c>
      <c r="I138" s="188" t="b">
        <f>IF(Dashboard!$H$6="",IF('Job Openings'!B140&lt;&gt;"",TRUE,FALSE),IF(Dashboard!$H$6='Job Openings'!F140,TRUE,FALSE))</f>
        <v>0</v>
      </c>
      <c r="J138" s="198">
        <f t="shared" si="12"/>
        <v>0</v>
      </c>
      <c r="K138" s="63"/>
      <c r="L138" s="63"/>
      <c r="M138" s="63"/>
      <c r="N138" s="63"/>
      <c r="O138" s="63"/>
      <c r="P138" s="63"/>
      <c r="R138" s="193" t="str">
        <f>IF(Candidates!H140="","",MONTH(Candidates!H140))</f>
        <v/>
      </c>
      <c r="S138" s="187" t="b">
        <f>IF(AND(YEAR(Candidates!H140)&gt;=applicationYear,YEAR(Candidates!H140)&lt;=applicationYear),TRUE,IF(applicationYear="",TRUE,FALSE))</f>
        <v>0</v>
      </c>
      <c r="T138" s="187" t="b">
        <f>IF(AND(Candidates!H140&gt;=$AJ$4,Candidates!H140&lt;=$AJ$5),TRUE,FALSE)</f>
        <v>0</v>
      </c>
      <c r="U138" s="187" t="b">
        <f>IF(Dashboard!$M$6="",IF(Candidates!B140&lt;&gt;"",TRUE,FALSE),IF(Dashboard!$M$6=Candidates!B140,TRUE,FALSE))</f>
        <v>0</v>
      </c>
      <c r="V138" s="187" t="b">
        <f>IF(Dashboard!$H$7="",IF(Candidates!B140&lt;&gt;"",TRUE,FALSE),IF(Dashboard!$H$7=Candidates!C140,TRUE,FALSE))</f>
        <v>0</v>
      </c>
      <c r="W138" s="217" t="b">
        <f>IF(Dashboard!$H$6="",IF(Candidates!B140&lt;&gt;"",TRUE,FALSE),IF(Dashboard!$H$6=Candidates!E140,TRUE,FALSE))</f>
        <v>0</v>
      </c>
      <c r="X138" s="187">
        <f t="shared" si="13"/>
        <v>0</v>
      </c>
      <c r="Y138" s="198">
        <f t="shared" si="14"/>
        <v>0</v>
      </c>
      <c r="AA138" s="7"/>
      <c r="AB138" s="7"/>
      <c r="AC138" s="7"/>
    </row>
    <row r="139" spans="2:29" x14ac:dyDescent="0.2">
      <c r="B139" s="194">
        <f>COUNTIFS(Candidates!$B$6:$B$3005,'Job Openings'!B141,Candidates!$J$6:$J$3005,Preferences!$I$21)</f>
        <v>0</v>
      </c>
      <c r="C139" s="63"/>
      <c r="D139" s="194" t="str">
        <f>IF(AND(B139=1,J139=1),IF('Job Openings'!H141-'Job Openings'!E141&lt;0,"",'Job Openings'!H141-'Job Openings'!E141),"")</f>
        <v/>
      </c>
      <c r="E139" s="185"/>
      <c r="F139" s="197" t="b">
        <f>IF(AND('Job Openings'!E141&gt;=$O$4,'Job Openings'!E141&lt;=$O$5),TRUE,FALSE)</f>
        <v>0</v>
      </c>
      <c r="G139" s="188" t="b">
        <f>IF(Dashboard!$M$6="",IF('Job Openings'!B141&lt;&gt;"",TRUE,FALSE),IF(Dashboard!$M$6='Job Openings'!B141,TRUE,FALSE))</f>
        <v>0</v>
      </c>
      <c r="H139" s="188" t="b">
        <f>IF(Dashboard!$H$7="",IF('Job Openings'!B141&lt;&gt;"",TRUE,FALSE),IF(Dashboard!$H$7='Job Openings'!C141,TRUE,FALSE))</f>
        <v>0</v>
      </c>
      <c r="I139" s="188" t="b">
        <f>IF(Dashboard!$H$6="",IF('Job Openings'!B141&lt;&gt;"",TRUE,FALSE),IF(Dashboard!$H$6='Job Openings'!F141,TRUE,FALSE))</f>
        <v>0</v>
      </c>
      <c r="J139" s="198">
        <f t="shared" si="12"/>
        <v>0</v>
      </c>
      <c r="K139" s="63"/>
      <c r="L139" s="63"/>
      <c r="M139" s="63"/>
      <c r="N139" s="63"/>
      <c r="O139" s="63"/>
      <c r="P139" s="63"/>
      <c r="R139" s="193" t="str">
        <f>IF(Candidates!H141="","",MONTH(Candidates!H141))</f>
        <v/>
      </c>
      <c r="S139" s="187" t="b">
        <f>IF(AND(YEAR(Candidates!H141)&gt;=applicationYear,YEAR(Candidates!H141)&lt;=applicationYear),TRUE,IF(applicationYear="",TRUE,FALSE))</f>
        <v>0</v>
      </c>
      <c r="T139" s="187" t="b">
        <f>IF(AND(Candidates!H141&gt;=$AJ$4,Candidates!H141&lt;=$AJ$5),TRUE,FALSE)</f>
        <v>0</v>
      </c>
      <c r="U139" s="187" t="b">
        <f>IF(Dashboard!$M$6="",IF(Candidates!B141&lt;&gt;"",TRUE,FALSE),IF(Dashboard!$M$6=Candidates!B141,TRUE,FALSE))</f>
        <v>0</v>
      </c>
      <c r="V139" s="187" t="b">
        <f>IF(Dashboard!$H$7="",IF(Candidates!B141&lt;&gt;"",TRUE,FALSE),IF(Dashboard!$H$7=Candidates!C141,TRUE,FALSE))</f>
        <v>0</v>
      </c>
      <c r="W139" s="217" t="b">
        <f>IF(Dashboard!$H$6="",IF(Candidates!B141&lt;&gt;"",TRUE,FALSE),IF(Dashboard!$H$6=Candidates!E141,TRUE,FALSE))</f>
        <v>0</v>
      </c>
      <c r="X139" s="187">
        <f t="shared" si="13"/>
        <v>0</v>
      </c>
      <c r="Y139" s="198">
        <f t="shared" si="14"/>
        <v>0</v>
      </c>
      <c r="AA139" s="7"/>
      <c r="AB139" s="7"/>
      <c r="AC139" s="7"/>
    </row>
    <row r="140" spans="2:29" x14ac:dyDescent="0.2">
      <c r="B140" s="194">
        <f>COUNTIFS(Candidates!$B$6:$B$3005,'Job Openings'!B142,Candidates!$J$6:$J$3005,Preferences!$I$21)</f>
        <v>0</v>
      </c>
      <c r="C140" s="63"/>
      <c r="D140" s="194" t="str">
        <f>IF(AND(B140=1,J140=1),IF('Job Openings'!H142-'Job Openings'!E142&lt;0,"",'Job Openings'!H142-'Job Openings'!E142),"")</f>
        <v/>
      </c>
      <c r="E140" s="185"/>
      <c r="F140" s="197" t="b">
        <f>IF(AND('Job Openings'!E142&gt;=$O$4,'Job Openings'!E142&lt;=$O$5),TRUE,FALSE)</f>
        <v>0</v>
      </c>
      <c r="G140" s="188" t="b">
        <f>IF(Dashboard!$M$6="",IF('Job Openings'!B142&lt;&gt;"",TRUE,FALSE),IF(Dashboard!$M$6='Job Openings'!B142,TRUE,FALSE))</f>
        <v>0</v>
      </c>
      <c r="H140" s="188" t="b">
        <f>IF(Dashboard!$H$7="",IF('Job Openings'!B142&lt;&gt;"",TRUE,FALSE),IF(Dashboard!$H$7='Job Openings'!C142,TRUE,FALSE))</f>
        <v>0</v>
      </c>
      <c r="I140" s="188" t="b">
        <f>IF(Dashboard!$H$6="",IF('Job Openings'!B142&lt;&gt;"",TRUE,FALSE),IF(Dashboard!$H$6='Job Openings'!F142,TRUE,FALSE))</f>
        <v>0</v>
      </c>
      <c r="J140" s="198">
        <f t="shared" si="12"/>
        <v>0</v>
      </c>
      <c r="K140" s="63"/>
      <c r="L140" s="63"/>
      <c r="M140" s="63"/>
      <c r="N140" s="63"/>
      <c r="O140" s="63"/>
      <c r="P140" s="63"/>
      <c r="R140" s="193" t="str">
        <f>IF(Candidates!H142="","",MONTH(Candidates!H142))</f>
        <v/>
      </c>
      <c r="S140" s="187" t="b">
        <f>IF(AND(YEAR(Candidates!H142)&gt;=applicationYear,YEAR(Candidates!H142)&lt;=applicationYear),TRUE,IF(applicationYear="",TRUE,FALSE))</f>
        <v>0</v>
      </c>
      <c r="T140" s="187" t="b">
        <f>IF(AND(Candidates!H142&gt;=$AJ$4,Candidates!H142&lt;=$AJ$5),TRUE,FALSE)</f>
        <v>0</v>
      </c>
      <c r="U140" s="187" t="b">
        <f>IF(Dashboard!$M$6="",IF(Candidates!B142&lt;&gt;"",TRUE,FALSE),IF(Dashboard!$M$6=Candidates!B142,TRUE,FALSE))</f>
        <v>0</v>
      </c>
      <c r="V140" s="187" t="b">
        <f>IF(Dashboard!$H$7="",IF(Candidates!B142&lt;&gt;"",TRUE,FALSE),IF(Dashboard!$H$7=Candidates!C142,TRUE,FALSE))</f>
        <v>0</v>
      </c>
      <c r="W140" s="217" t="b">
        <f>IF(Dashboard!$H$6="",IF(Candidates!B142&lt;&gt;"",TRUE,FALSE),IF(Dashboard!$H$6=Candidates!E142,TRUE,FALSE))</f>
        <v>0</v>
      </c>
      <c r="X140" s="187">
        <f t="shared" si="13"/>
        <v>0</v>
      </c>
      <c r="Y140" s="198">
        <f t="shared" si="14"/>
        <v>0</v>
      </c>
      <c r="AA140" s="7"/>
      <c r="AB140" s="7"/>
      <c r="AC140" s="7"/>
    </row>
    <row r="141" spans="2:29" x14ac:dyDescent="0.2">
      <c r="B141" s="194">
        <f>COUNTIFS(Candidates!$B$6:$B$3005,'Job Openings'!B143,Candidates!$J$6:$J$3005,Preferences!$I$21)</f>
        <v>0</v>
      </c>
      <c r="C141" s="63"/>
      <c r="D141" s="194" t="str">
        <f>IF(AND(B141=1,J141=1),IF('Job Openings'!H143-'Job Openings'!E143&lt;0,"",'Job Openings'!H143-'Job Openings'!E143),"")</f>
        <v/>
      </c>
      <c r="E141" s="185"/>
      <c r="F141" s="197" t="b">
        <f>IF(AND('Job Openings'!E143&gt;=$O$4,'Job Openings'!E143&lt;=$O$5),TRUE,FALSE)</f>
        <v>0</v>
      </c>
      <c r="G141" s="188" t="b">
        <f>IF(Dashboard!$M$6="",IF('Job Openings'!B143&lt;&gt;"",TRUE,FALSE),IF(Dashboard!$M$6='Job Openings'!B143,TRUE,FALSE))</f>
        <v>0</v>
      </c>
      <c r="H141" s="188" t="b">
        <f>IF(Dashboard!$H$7="",IF('Job Openings'!B143&lt;&gt;"",TRUE,FALSE),IF(Dashboard!$H$7='Job Openings'!C143,TRUE,FALSE))</f>
        <v>0</v>
      </c>
      <c r="I141" s="188" t="b">
        <f>IF(Dashboard!$H$6="",IF('Job Openings'!B143&lt;&gt;"",TRUE,FALSE),IF(Dashboard!$H$6='Job Openings'!F143,TRUE,FALSE))</f>
        <v>0</v>
      </c>
      <c r="J141" s="198">
        <f t="shared" si="12"/>
        <v>0</v>
      </c>
      <c r="K141" s="63"/>
      <c r="L141" s="63"/>
      <c r="M141" s="63"/>
      <c r="N141" s="63"/>
      <c r="O141" s="63"/>
      <c r="P141" s="63"/>
      <c r="R141" s="193" t="str">
        <f>IF(Candidates!H143="","",MONTH(Candidates!H143))</f>
        <v/>
      </c>
      <c r="S141" s="187" t="b">
        <f>IF(AND(YEAR(Candidates!H143)&gt;=applicationYear,YEAR(Candidates!H143)&lt;=applicationYear),TRUE,IF(applicationYear="",TRUE,FALSE))</f>
        <v>0</v>
      </c>
      <c r="T141" s="187" t="b">
        <f>IF(AND(Candidates!H143&gt;=$AJ$4,Candidates!H143&lt;=$AJ$5),TRUE,FALSE)</f>
        <v>0</v>
      </c>
      <c r="U141" s="187" t="b">
        <f>IF(Dashboard!$M$6="",IF(Candidates!B143&lt;&gt;"",TRUE,FALSE),IF(Dashboard!$M$6=Candidates!B143,TRUE,FALSE))</f>
        <v>0</v>
      </c>
      <c r="V141" s="187" t="b">
        <f>IF(Dashboard!$H$7="",IF(Candidates!B143&lt;&gt;"",TRUE,FALSE),IF(Dashboard!$H$7=Candidates!C143,TRUE,FALSE))</f>
        <v>0</v>
      </c>
      <c r="W141" s="217" t="b">
        <f>IF(Dashboard!$H$6="",IF(Candidates!B143&lt;&gt;"",TRUE,FALSE),IF(Dashboard!$H$6=Candidates!E143,TRUE,FALSE))</f>
        <v>0</v>
      </c>
      <c r="X141" s="187">
        <f t="shared" si="13"/>
        <v>0</v>
      </c>
      <c r="Y141" s="198">
        <f t="shared" si="14"/>
        <v>0</v>
      </c>
      <c r="AA141" s="7"/>
      <c r="AB141" s="7"/>
      <c r="AC141" s="7"/>
    </row>
    <row r="142" spans="2:29" x14ac:dyDescent="0.2">
      <c r="B142" s="194">
        <f>COUNTIFS(Candidates!$B$6:$B$3005,'Job Openings'!B144,Candidates!$J$6:$J$3005,Preferences!$I$21)</f>
        <v>0</v>
      </c>
      <c r="C142" s="63"/>
      <c r="D142" s="194" t="str">
        <f>IF(AND(B142=1,J142=1),IF('Job Openings'!H144-'Job Openings'!E144&lt;0,"",'Job Openings'!H144-'Job Openings'!E144),"")</f>
        <v/>
      </c>
      <c r="E142" s="185"/>
      <c r="F142" s="197" t="b">
        <f>IF(AND('Job Openings'!E144&gt;=$O$4,'Job Openings'!E144&lt;=$O$5),TRUE,FALSE)</f>
        <v>0</v>
      </c>
      <c r="G142" s="188" t="b">
        <f>IF(Dashboard!$M$6="",IF('Job Openings'!B144&lt;&gt;"",TRUE,FALSE),IF(Dashboard!$M$6='Job Openings'!B144,TRUE,FALSE))</f>
        <v>0</v>
      </c>
      <c r="H142" s="188" t="b">
        <f>IF(Dashboard!$H$7="",IF('Job Openings'!B144&lt;&gt;"",TRUE,FALSE),IF(Dashboard!$H$7='Job Openings'!C144,TRUE,FALSE))</f>
        <v>0</v>
      </c>
      <c r="I142" s="188" t="b">
        <f>IF(Dashboard!$H$6="",IF('Job Openings'!B144&lt;&gt;"",TRUE,FALSE),IF(Dashboard!$H$6='Job Openings'!F144,TRUE,FALSE))</f>
        <v>0</v>
      </c>
      <c r="J142" s="198">
        <f t="shared" si="12"/>
        <v>0</v>
      </c>
      <c r="K142" s="63"/>
      <c r="L142" s="63"/>
      <c r="M142" s="63"/>
      <c r="N142" s="63"/>
      <c r="O142" s="63"/>
      <c r="P142" s="63"/>
      <c r="R142" s="193" t="str">
        <f>IF(Candidates!H144="","",MONTH(Candidates!H144))</f>
        <v/>
      </c>
      <c r="S142" s="187" t="b">
        <f>IF(AND(YEAR(Candidates!H144)&gt;=applicationYear,YEAR(Candidates!H144)&lt;=applicationYear),TRUE,IF(applicationYear="",TRUE,FALSE))</f>
        <v>0</v>
      </c>
      <c r="T142" s="187" t="b">
        <f>IF(AND(Candidates!H144&gt;=$AJ$4,Candidates!H144&lt;=$AJ$5),TRUE,FALSE)</f>
        <v>0</v>
      </c>
      <c r="U142" s="187" t="b">
        <f>IF(Dashboard!$M$6="",IF(Candidates!B144&lt;&gt;"",TRUE,FALSE),IF(Dashboard!$M$6=Candidates!B144,TRUE,FALSE))</f>
        <v>0</v>
      </c>
      <c r="V142" s="187" t="b">
        <f>IF(Dashboard!$H$7="",IF(Candidates!B144&lt;&gt;"",TRUE,FALSE),IF(Dashboard!$H$7=Candidates!C144,TRUE,FALSE))</f>
        <v>0</v>
      </c>
      <c r="W142" s="217" t="b">
        <f>IF(Dashboard!$H$6="",IF(Candidates!B144&lt;&gt;"",TRUE,FALSE),IF(Dashboard!$H$6=Candidates!E144,TRUE,FALSE))</f>
        <v>0</v>
      </c>
      <c r="X142" s="187">
        <f t="shared" si="13"/>
        <v>0</v>
      </c>
      <c r="Y142" s="198">
        <f t="shared" si="14"/>
        <v>0</v>
      </c>
      <c r="AA142" s="7"/>
      <c r="AB142" s="7"/>
      <c r="AC142" s="7"/>
    </row>
    <row r="143" spans="2:29" x14ac:dyDescent="0.2">
      <c r="B143" s="194">
        <f>COUNTIFS(Candidates!$B$6:$B$3005,'Job Openings'!B145,Candidates!$J$6:$J$3005,Preferences!$I$21)</f>
        <v>0</v>
      </c>
      <c r="C143" s="63"/>
      <c r="D143" s="194" t="str">
        <f>IF(AND(B143=1,J143=1),IF('Job Openings'!H145-'Job Openings'!E145&lt;0,"",'Job Openings'!H145-'Job Openings'!E145),"")</f>
        <v/>
      </c>
      <c r="E143" s="185"/>
      <c r="F143" s="197" t="b">
        <f>IF(AND('Job Openings'!E145&gt;=$O$4,'Job Openings'!E145&lt;=$O$5),TRUE,FALSE)</f>
        <v>0</v>
      </c>
      <c r="G143" s="188" t="b">
        <f>IF(Dashboard!$M$6="",IF('Job Openings'!B145&lt;&gt;"",TRUE,FALSE),IF(Dashboard!$M$6='Job Openings'!B145,TRUE,FALSE))</f>
        <v>0</v>
      </c>
      <c r="H143" s="188" t="b">
        <f>IF(Dashboard!$H$7="",IF('Job Openings'!B145&lt;&gt;"",TRUE,FALSE),IF(Dashboard!$H$7='Job Openings'!C145,TRUE,FALSE))</f>
        <v>0</v>
      </c>
      <c r="I143" s="188" t="b">
        <f>IF(Dashboard!$H$6="",IF('Job Openings'!B145&lt;&gt;"",TRUE,FALSE),IF(Dashboard!$H$6='Job Openings'!F145,TRUE,FALSE))</f>
        <v>0</v>
      </c>
      <c r="J143" s="198">
        <f t="shared" si="12"/>
        <v>0</v>
      </c>
      <c r="K143" s="63"/>
      <c r="L143" s="63"/>
      <c r="M143" s="63"/>
      <c r="N143" s="63"/>
      <c r="O143" s="63"/>
      <c r="P143" s="63"/>
      <c r="R143" s="193" t="str">
        <f>IF(Candidates!H145="","",MONTH(Candidates!H145))</f>
        <v/>
      </c>
      <c r="S143" s="187" t="b">
        <f>IF(AND(YEAR(Candidates!H145)&gt;=applicationYear,YEAR(Candidates!H145)&lt;=applicationYear),TRUE,IF(applicationYear="",TRUE,FALSE))</f>
        <v>0</v>
      </c>
      <c r="T143" s="187" t="b">
        <f>IF(AND(Candidates!H145&gt;=$AJ$4,Candidates!H145&lt;=$AJ$5),TRUE,FALSE)</f>
        <v>0</v>
      </c>
      <c r="U143" s="187" t="b">
        <f>IF(Dashboard!$M$6="",IF(Candidates!B145&lt;&gt;"",TRUE,FALSE),IF(Dashboard!$M$6=Candidates!B145,TRUE,FALSE))</f>
        <v>0</v>
      </c>
      <c r="V143" s="187" t="b">
        <f>IF(Dashboard!$H$7="",IF(Candidates!B145&lt;&gt;"",TRUE,FALSE),IF(Dashboard!$H$7=Candidates!C145,TRUE,FALSE))</f>
        <v>0</v>
      </c>
      <c r="W143" s="217" t="b">
        <f>IF(Dashboard!$H$6="",IF(Candidates!B145&lt;&gt;"",TRUE,FALSE),IF(Dashboard!$H$6=Candidates!E145,TRUE,FALSE))</f>
        <v>0</v>
      </c>
      <c r="X143" s="187">
        <f t="shared" si="13"/>
        <v>0</v>
      </c>
      <c r="Y143" s="198">
        <f t="shared" si="14"/>
        <v>0</v>
      </c>
      <c r="AA143" s="7"/>
      <c r="AB143" s="7"/>
      <c r="AC143" s="7"/>
    </row>
    <row r="144" spans="2:29" x14ac:dyDescent="0.2">
      <c r="B144" s="194">
        <f>COUNTIFS(Candidates!$B$6:$B$3005,'Job Openings'!B146,Candidates!$J$6:$J$3005,Preferences!$I$21)</f>
        <v>0</v>
      </c>
      <c r="C144" s="63"/>
      <c r="D144" s="194" t="str">
        <f>IF(AND(B144=1,J144=1),IF('Job Openings'!H146-'Job Openings'!E146&lt;0,"",'Job Openings'!H146-'Job Openings'!E146),"")</f>
        <v/>
      </c>
      <c r="E144" s="185"/>
      <c r="F144" s="197" t="b">
        <f>IF(AND('Job Openings'!E146&gt;=$O$4,'Job Openings'!E146&lt;=$O$5),TRUE,FALSE)</f>
        <v>0</v>
      </c>
      <c r="G144" s="188" t="b">
        <f>IF(Dashboard!$M$6="",IF('Job Openings'!B146&lt;&gt;"",TRUE,FALSE),IF(Dashboard!$M$6='Job Openings'!B146,TRUE,FALSE))</f>
        <v>0</v>
      </c>
      <c r="H144" s="188" t="b">
        <f>IF(Dashboard!$H$7="",IF('Job Openings'!B146&lt;&gt;"",TRUE,FALSE),IF(Dashboard!$H$7='Job Openings'!C146,TRUE,FALSE))</f>
        <v>0</v>
      </c>
      <c r="I144" s="188" t="b">
        <f>IF(Dashboard!$H$6="",IF('Job Openings'!B146&lt;&gt;"",TRUE,FALSE),IF(Dashboard!$H$6='Job Openings'!F146,TRUE,FALSE))</f>
        <v>0</v>
      </c>
      <c r="J144" s="198">
        <f t="shared" si="12"/>
        <v>0</v>
      </c>
      <c r="K144" s="63"/>
      <c r="L144" s="63"/>
      <c r="M144" s="63"/>
      <c r="N144" s="63"/>
      <c r="O144" s="63"/>
      <c r="P144" s="63"/>
      <c r="R144" s="193" t="str">
        <f>IF(Candidates!H146="","",MONTH(Candidates!H146))</f>
        <v/>
      </c>
      <c r="S144" s="187" t="b">
        <f>IF(AND(YEAR(Candidates!H146)&gt;=applicationYear,YEAR(Candidates!H146)&lt;=applicationYear),TRUE,IF(applicationYear="",TRUE,FALSE))</f>
        <v>0</v>
      </c>
      <c r="T144" s="187" t="b">
        <f>IF(AND(Candidates!H146&gt;=$AJ$4,Candidates!H146&lt;=$AJ$5),TRUE,FALSE)</f>
        <v>0</v>
      </c>
      <c r="U144" s="187" t="b">
        <f>IF(Dashboard!$M$6="",IF(Candidates!B146&lt;&gt;"",TRUE,FALSE),IF(Dashboard!$M$6=Candidates!B146,TRUE,FALSE))</f>
        <v>0</v>
      </c>
      <c r="V144" s="187" t="b">
        <f>IF(Dashboard!$H$7="",IF(Candidates!B146&lt;&gt;"",TRUE,FALSE),IF(Dashboard!$H$7=Candidates!C146,TRUE,FALSE))</f>
        <v>0</v>
      </c>
      <c r="W144" s="217" t="b">
        <f>IF(Dashboard!$H$6="",IF(Candidates!B146&lt;&gt;"",TRUE,FALSE),IF(Dashboard!$H$6=Candidates!E146,TRUE,FALSE))</f>
        <v>0</v>
      </c>
      <c r="X144" s="187">
        <f t="shared" si="13"/>
        <v>0</v>
      </c>
      <c r="Y144" s="198">
        <f t="shared" si="14"/>
        <v>0</v>
      </c>
      <c r="AA144" s="7"/>
      <c r="AB144" s="7"/>
      <c r="AC144" s="7"/>
    </row>
    <row r="145" spans="2:29" x14ac:dyDescent="0.2">
      <c r="B145" s="194">
        <f>COUNTIFS(Candidates!$B$6:$B$3005,'Job Openings'!B147,Candidates!$J$6:$J$3005,Preferences!$I$21)</f>
        <v>0</v>
      </c>
      <c r="C145" s="63"/>
      <c r="D145" s="194" t="str">
        <f>IF(AND(B145=1,J145=1),IF('Job Openings'!H147-'Job Openings'!E147&lt;0,"",'Job Openings'!H147-'Job Openings'!E147),"")</f>
        <v/>
      </c>
      <c r="E145" s="185"/>
      <c r="F145" s="197" t="b">
        <f>IF(AND('Job Openings'!E147&gt;=$O$4,'Job Openings'!E147&lt;=$O$5),TRUE,FALSE)</f>
        <v>0</v>
      </c>
      <c r="G145" s="188" t="b">
        <f>IF(Dashboard!$M$6="",IF('Job Openings'!B147&lt;&gt;"",TRUE,FALSE),IF(Dashboard!$M$6='Job Openings'!B147,TRUE,FALSE))</f>
        <v>0</v>
      </c>
      <c r="H145" s="188" t="b">
        <f>IF(Dashboard!$H$7="",IF('Job Openings'!B147&lt;&gt;"",TRUE,FALSE),IF(Dashboard!$H$7='Job Openings'!C147,TRUE,FALSE))</f>
        <v>0</v>
      </c>
      <c r="I145" s="188" t="b">
        <f>IF(Dashboard!$H$6="",IF('Job Openings'!B147&lt;&gt;"",TRUE,FALSE),IF(Dashboard!$H$6='Job Openings'!F147,TRUE,FALSE))</f>
        <v>0</v>
      </c>
      <c r="J145" s="198">
        <f t="shared" si="12"/>
        <v>0</v>
      </c>
      <c r="K145" s="63"/>
      <c r="L145" s="63"/>
      <c r="M145" s="63"/>
      <c r="N145" s="63"/>
      <c r="O145" s="63"/>
      <c r="P145" s="63"/>
      <c r="R145" s="193" t="str">
        <f>IF(Candidates!H147="","",MONTH(Candidates!H147))</f>
        <v/>
      </c>
      <c r="S145" s="187" t="b">
        <f>IF(AND(YEAR(Candidates!H147)&gt;=applicationYear,YEAR(Candidates!H147)&lt;=applicationYear),TRUE,IF(applicationYear="",TRUE,FALSE))</f>
        <v>0</v>
      </c>
      <c r="T145" s="187" t="b">
        <f>IF(AND(Candidates!H147&gt;=$AJ$4,Candidates!H147&lt;=$AJ$5),TRUE,FALSE)</f>
        <v>0</v>
      </c>
      <c r="U145" s="187" t="b">
        <f>IF(Dashboard!$M$6="",IF(Candidates!B147&lt;&gt;"",TRUE,FALSE),IF(Dashboard!$M$6=Candidates!B147,TRUE,FALSE))</f>
        <v>0</v>
      </c>
      <c r="V145" s="187" t="b">
        <f>IF(Dashboard!$H$7="",IF(Candidates!B147&lt;&gt;"",TRUE,FALSE),IF(Dashboard!$H$7=Candidates!C147,TRUE,FALSE))</f>
        <v>0</v>
      </c>
      <c r="W145" s="217" t="b">
        <f>IF(Dashboard!$H$6="",IF(Candidates!B147&lt;&gt;"",TRUE,FALSE),IF(Dashboard!$H$6=Candidates!E147,TRUE,FALSE))</f>
        <v>0</v>
      </c>
      <c r="X145" s="187">
        <f t="shared" si="13"/>
        <v>0</v>
      </c>
      <c r="Y145" s="198">
        <f t="shared" si="14"/>
        <v>0</v>
      </c>
      <c r="AA145" s="7"/>
      <c r="AB145" s="7"/>
      <c r="AC145" s="7"/>
    </row>
    <row r="146" spans="2:29" x14ac:dyDescent="0.2">
      <c r="B146" s="194">
        <f>COUNTIFS(Candidates!$B$6:$B$3005,'Job Openings'!B148,Candidates!$J$6:$J$3005,Preferences!$I$21)</f>
        <v>0</v>
      </c>
      <c r="C146" s="63"/>
      <c r="D146" s="194" t="str">
        <f>IF(AND(B146=1,J146=1),IF('Job Openings'!H148-'Job Openings'!E148&lt;0,"",'Job Openings'!H148-'Job Openings'!E148),"")</f>
        <v/>
      </c>
      <c r="E146" s="185"/>
      <c r="F146" s="197" t="b">
        <f>IF(AND('Job Openings'!E148&gt;=$O$4,'Job Openings'!E148&lt;=$O$5),TRUE,FALSE)</f>
        <v>0</v>
      </c>
      <c r="G146" s="188" t="b">
        <f>IF(Dashboard!$M$6="",IF('Job Openings'!B148&lt;&gt;"",TRUE,FALSE),IF(Dashboard!$M$6='Job Openings'!B148,TRUE,FALSE))</f>
        <v>0</v>
      </c>
      <c r="H146" s="188" t="b">
        <f>IF(Dashboard!$H$7="",IF('Job Openings'!B148&lt;&gt;"",TRUE,FALSE),IF(Dashboard!$H$7='Job Openings'!C148,TRUE,FALSE))</f>
        <v>0</v>
      </c>
      <c r="I146" s="188" t="b">
        <f>IF(Dashboard!$H$6="",IF('Job Openings'!B148&lt;&gt;"",TRUE,FALSE),IF(Dashboard!$H$6='Job Openings'!F148,TRUE,FALSE))</f>
        <v>0</v>
      </c>
      <c r="J146" s="198">
        <f t="shared" si="12"/>
        <v>0</v>
      </c>
      <c r="K146" s="63"/>
      <c r="L146" s="63"/>
      <c r="M146" s="63"/>
      <c r="N146" s="63"/>
      <c r="O146" s="63"/>
      <c r="P146" s="63"/>
      <c r="R146" s="193" t="str">
        <f>IF(Candidates!H148="","",MONTH(Candidates!H148))</f>
        <v/>
      </c>
      <c r="S146" s="187" t="b">
        <f>IF(AND(YEAR(Candidates!H148)&gt;=applicationYear,YEAR(Candidates!H148)&lt;=applicationYear),TRUE,IF(applicationYear="",TRUE,FALSE))</f>
        <v>0</v>
      </c>
      <c r="T146" s="187" t="b">
        <f>IF(AND(Candidates!H148&gt;=$AJ$4,Candidates!H148&lt;=$AJ$5),TRUE,FALSE)</f>
        <v>0</v>
      </c>
      <c r="U146" s="187" t="b">
        <f>IF(Dashboard!$M$6="",IF(Candidates!B148&lt;&gt;"",TRUE,FALSE),IF(Dashboard!$M$6=Candidates!B148,TRUE,FALSE))</f>
        <v>0</v>
      </c>
      <c r="V146" s="187" t="b">
        <f>IF(Dashboard!$H$7="",IF(Candidates!B148&lt;&gt;"",TRUE,FALSE),IF(Dashboard!$H$7=Candidates!C148,TRUE,FALSE))</f>
        <v>0</v>
      </c>
      <c r="W146" s="217" t="b">
        <f>IF(Dashboard!$H$6="",IF(Candidates!B148&lt;&gt;"",TRUE,FALSE),IF(Dashboard!$H$6=Candidates!E148,TRUE,FALSE))</f>
        <v>0</v>
      </c>
      <c r="X146" s="187">
        <f t="shared" si="13"/>
        <v>0</v>
      </c>
      <c r="Y146" s="198">
        <f t="shared" si="14"/>
        <v>0</v>
      </c>
      <c r="AA146" s="7"/>
      <c r="AB146" s="7"/>
      <c r="AC146" s="7"/>
    </row>
    <row r="147" spans="2:29" x14ac:dyDescent="0.2">
      <c r="B147" s="194">
        <f>COUNTIFS(Candidates!$B$6:$B$3005,'Job Openings'!B149,Candidates!$J$6:$J$3005,Preferences!$I$21)</f>
        <v>0</v>
      </c>
      <c r="C147" s="63"/>
      <c r="D147" s="194" t="str">
        <f>IF(AND(B147=1,J147=1),IF('Job Openings'!H149-'Job Openings'!E149&lt;0,"",'Job Openings'!H149-'Job Openings'!E149),"")</f>
        <v/>
      </c>
      <c r="E147" s="185"/>
      <c r="F147" s="197" t="b">
        <f>IF(AND('Job Openings'!E149&gt;=$O$4,'Job Openings'!E149&lt;=$O$5),TRUE,FALSE)</f>
        <v>0</v>
      </c>
      <c r="G147" s="188" t="b">
        <f>IF(Dashboard!$M$6="",IF('Job Openings'!B149&lt;&gt;"",TRUE,FALSE),IF(Dashboard!$M$6='Job Openings'!B149,TRUE,FALSE))</f>
        <v>0</v>
      </c>
      <c r="H147" s="188" t="b">
        <f>IF(Dashboard!$H$7="",IF('Job Openings'!B149&lt;&gt;"",TRUE,FALSE),IF(Dashboard!$H$7='Job Openings'!C149,TRUE,FALSE))</f>
        <v>0</v>
      </c>
      <c r="I147" s="188" t="b">
        <f>IF(Dashboard!$H$6="",IF('Job Openings'!B149&lt;&gt;"",TRUE,FALSE),IF(Dashboard!$H$6='Job Openings'!F149,TRUE,FALSE))</f>
        <v>0</v>
      </c>
      <c r="J147" s="198">
        <f t="shared" si="12"/>
        <v>0</v>
      </c>
      <c r="K147" s="63"/>
      <c r="L147" s="63"/>
      <c r="M147" s="63"/>
      <c r="N147" s="63"/>
      <c r="O147" s="63"/>
      <c r="P147" s="63"/>
      <c r="R147" s="193" t="str">
        <f>IF(Candidates!H149="","",MONTH(Candidates!H149))</f>
        <v/>
      </c>
      <c r="S147" s="187" t="b">
        <f>IF(AND(YEAR(Candidates!H149)&gt;=applicationYear,YEAR(Candidates!H149)&lt;=applicationYear),TRUE,IF(applicationYear="",TRUE,FALSE))</f>
        <v>0</v>
      </c>
      <c r="T147" s="187" t="b">
        <f>IF(AND(Candidates!H149&gt;=$AJ$4,Candidates!H149&lt;=$AJ$5),TRUE,FALSE)</f>
        <v>0</v>
      </c>
      <c r="U147" s="187" t="b">
        <f>IF(Dashboard!$M$6="",IF(Candidates!B149&lt;&gt;"",TRUE,FALSE),IF(Dashboard!$M$6=Candidates!B149,TRUE,FALSE))</f>
        <v>0</v>
      </c>
      <c r="V147" s="187" t="b">
        <f>IF(Dashboard!$H$7="",IF(Candidates!B149&lt;&gt;"",TRUE,FALSE),IF(Dashboard!$H$7=Candidates!C149,TRUE,FALSE))</f>
        <v>0</v>
      </c>
      <c r="W147" s="217" t="b">
        <f>IF(Dashboard!$H$6="",IF(Candidates!B149&lt;&gt;"",TRUE,FALSE),IF(Dashboard!$H$6=Candidates!E149,TRUE,FALSE))</f>
        <v>0</v>
      </c>
      <c r="X147" s="187">
        <f t="shared" si="13"/>
        <v>0</v>
      </c>
      <c r="Y147" s="198">
        <f t="shared" si="14"/>
        <v>0</v>
      </c>
      <c r="AA147" s="7"/>
      <c r="AB147" s="7"/>
      <c r="AC147" s="7"/>
    </row>
    <row r="148" spans="2:29" x14ac:dyDescent="0.2">
      <c r="B148" s="194">
        <f>COUNTIFS(Candidates!$B$6:$B$3005,'Job Openings'!B150,Candidates!$J$6:$J$3005,Preferences!$I$21)</f>
        <v>0</v>
      </c>
      <c r="C148" s="63"/>
      <c r="D148" s="194" t="str">
        <f>IF(AND(B148=1,J148=1),IF('Job Openings'!H150-'Job Openings'!E150&lt;0,"",'Job Openings'!H150-'Job Openings'!E150),"")</f>
        <v/>
      </c>
      <c r="E148" s="185"/>
      <c r="F148" s="197" t="b">
        <f>IF(AND('Job Openings'!E150&gt;=$O$4,'Job Openings'!E150&lt;=$O$5),TRUE,FALSE)</f>
        <v>0</v>
      </c>
      <c r="G148" s="188" t="b">
        <f>IF(Dashboard!$M$6="",IF('Job Openings'!B150&lt;&gt;"",TRUE,FALSE),IF(Dashboard!$M$6='Job Openings'!B150,TRUE,FALSE))</f>
        <v>0</v>
      </c>
      <c r="H148" s="188" t="b">
        <f>IF(Dashboard!$H$7="",IF('Job Openings'!B150&lt;&gt;"",TRUE,FALSE),IF(Dashboard!$H$7='Job Openings'!C150,TRUE,FALSE))</f>
        <v>0</v>
      </c>
      <c r="I148" s="188" t="b">
        <f>IF(Dashboard!$H$6="",IF('Job Openings'!B150&lt;&gt;"",TRUE,FALSE),IF(Dashboard!$H$6='Job Openings'!F150,TRUE,FALSE))</f>
        <v>0</v>
      </c>
      <c r="J148" s="198">
        <f t="shared" si="12"/>
        <v>0</v>
      </c>
      <c r="K148" s="63"/>
      <c r="L148" s="63"/>
      <c r="M148" s="63"/>
      <c r="N148" s="63"/>
      <c r="O148" s="63"/>
      <c r="P148" s="63"/>
      <c r="R148" s="193" t="str">
        <f>IF(Candidates!H150="","",MONTH(Candidates!H150))</f>
        <v/>
      </c>
      <c r="S148" s="187" t="b">
        <f>IF(AND(YEAR(Candidates!H150)&gt;=applicationYear,YEAR(Candidates!H150)&lt;=applicationYear),TRUE,IF(applicationYear="",TRUE,FALSE))</f>
        <v>0</v>
      </c>
      <c r="T148" s="187" t="b">
        <f>IF(AND(Candidates!H150&gt;=$AJ$4,Candidates!H150&lt;=$AJ$5),TRUE,FALSE)</f>
        <v>0</v>
      </c>
      <c r="U148" s="187" t="b">
        <f>IF(Dashboard!$M$6="",IF(Candidates!B150&lt;&gt;"",TRUE,FALSE),IF(Dashboard!$M$6=Candidates!B150,TRUE,FALSE))</f>
        <v>0</v>
      </c>
      <c r="V148" s="187" t="b">
        <f>IF(Dashboard!$H$7="",IF(Candidates!B150&lt;&gt;"",TRUE,FALSE),IF(Dashboard!$H$7=Candidates!C150,TRUE,FALSE))</f>
        <v>0</v>
      </c>
      <c r="W148" s="217" t="b">
        <f>IF(Dashboard!$H$6="",IF(Candidates!B150&lt;&gt;"",TRUE,FALSE),IF(Dashboard!$H$6=Candidates!E150,TRUE,FALSE))</f>
        <v>0</v>
      </c>
      <c r="X148" s="187">
        <f t="shared" si="13"/>
        <v>0</v>
      </c>
      <c r="Y148" s="198">
        <f t="shared" si="14"/>
        <v>0</v>
      </c>
      <c r="AA148" s="7"/>
      <c r="AB148" s="7"/>
      <c r="AC148" s="7"/>
    </row>
    <row r="149" spans="2:29" x14ac:dyDescent="0.2">
      <c r="B149" s="194">
        <f>COUNTIFS(Candidates!$B$6:$B$3005,'Job Openings'!B151,Candidates!$J$6:$J$3005,Preferences!$I$21)</f>
        <v>0</v>
      </c>
      <c r="C149" s="63"/>
      <c r="D149" s="194" t="str">
        <f>IF(AND(B149=1,J149=1),IF('Job Openings'!H151-'Job Openings'!E151&lt;0,"",'Job Openings'!H151-'Job Openings'!E151),"")</f>
        <v/>
      </c>
      <c r="E149" s="185"/>
      <c r="F149" s="197" t="b">
        <f>IF(AND('Job Openings'!E151&gt;=$O$4,'Job Openings'!E151&lt;=$O$5),TRUE,FALSE)</f>
        <v>0</v>
      </c>
      <c r="G149" s="188" t="b">
        <f>IF(Dashboard!$M$6="",IF('Job Openings'!B151&lt;&gt;"",TRUE,FALSE),IF(Dashboard!$M$6='Job Openings'!B151,TRUE,FALSE))</f>
        <v>0</v>
      </c>
      <c r="H149" s="188" t="b">
        <f>IF(Dashboard!$H$7="",IF('Job Openings'!B151&lt;&gt;"",TRUE,FALSE),IF(Dashboard!$H$7='Job Openings'!C151,TRUE,FALSE))</f>
        <v>0</v>
      </c>
      <c r="I149" s="188" t="b">
        <f>IF(Dashboard!$H$6="",IF('Job Openings'!B151&lt;&gt;"",TRUE,FALSE),IF(Dashboard!$H$6='Job Openings'!F151,TRUE,FALSE))</f>
        <v>0</v>
      </c>
      <c r="J149" s="198">
        <f t="shared" si="12"/>
        <v>0</v>
      </c>
      <c r="K149" s="63"/>
      <c r="L149" s="63"/>
      <c r="M149" s="63"/>
      <c r="N149" s="63"/>
      <c r="O149" s="63"/>
      <c r="P149" s="63"/>
      <c r="R149" s="193" t="str">
        <f>IF(Candidates!H151="","",MONTH(Candidates!H151))</f>
        <v/>
      </c>
      <c r="S149" s="187" t="b">
        <f>IF(AND(YEAR(Candidates!H151)&gt;=applicationYear,YEAR(Candidates!H151)&lt;=applicationYear),TRUE,IF(applicationYear="",TRUE,FALSE))</f>
        <v>0</v>
      </c>
      <c r="T149" s="187" t="b">
        <f>IF(AND(Candidates!H151&gt;=$AJ$4,Candidates!H151&lt;=$AJ$5),TRUE,FALSE)</f>
        <v>0</v>
      </c>
      <c r="U149" s="187" t="b">
        <f>IF(Dashboard!$M$6="",IF(Candidates!B151&lt;&gt;"",TRUE,FALSE),IF(Dashboard!$M$6=Candidates!B151,TRUE,FALSE))</f>
        <v>0</v>
      </c>
      <c r="V149" s="187" t="b">
        <f>IF(Dashboard!$H$7="",IF(Candidates!B151&lt;&gt;"",TRUE,FALSE),IF(Dashboard!$H$7=Candidates!C151,TRUE,FALSE))</f>
        <v>0</v>
      </c>
      <c r="W149" s="217" t="b">
        <f>IF(Dashboard!$H$6="",IF(Candidates!B151&lt;&gt;"",TRUE,FALSE),IF(Dashboard!$H$6=Candidates!E151,TRUE,FALSE))</f>
        <v>0</v>
      </c>
      <c r="X149" s="187">
        <f t="shared" si="13"/>
        <v>0</v>
      </c>
      <c r="Y149" s="198">
        <f t="shared" si="14"/>
        <v>0</v>
      </c>
      <c r="AA149" s="7"/>
      <c r="AB149" s="7"/>
      <c r="AC149" s="7"/>
    </row>
    <row r="150" spans="2:29" x14ac:dyDescent="0.2">
      <c r="B150" s="194">
        <f>COUNTIFS(Candidates!$B$6:$B$3005,'Job Openings'!B152,Candidates!$J$6:$J$3005,Preferences!$I$21)</f>
        <v>0</v>
      </c>
      <c r="C150" s="63"/>
      <c r="D150" s="194" t="str">
        <f>IF(AND(B150=1,J150=1),IF('Job Openings'!H152-'Job Openings'!E152&lt;0,"",'Job Openings'!H152-'Job Openings'!E152),"")</f>
        <v/>
      </c>
      <c r="E150" s="185"/>
      <c r="F150" s="197" t="b">
        <f>IF(AND('Job Openings'!E152&gt;=$O$4,'Job Openings'!E152&lt;=$O$5),TRUE,FALSE)</f>
        <v>0</v>
      </c>
      <c r="G150" s="188" t="b">
        <f>IF(Dashboard!$M$6="",IF('Job Openings'!B152&lt;&gt;"",TRUE,FALSE),IF(Dashboard!$M$6='Job Openings'!B152,TRUE,FALSE))</f>
        <v>0</v>
      </c>
      <c r="H150" s="188" t="b">
        <f>IF(Dashboard!$H$7="",IF('Job Openings'!B152&lt;&gt;"",TRUE,FALSE),IF(Dashboard!$H$7='Job Openings'!C152,TRUE,FALSE))</f>
        <v>0</v>
      </c>
      <c r="I150" s="188" t="b">
        <f>IF(Dashboard!$H$6="",IF('Job Openings'!B152&lt;&gt;"",TRUE,FALSE),IF(Dashboard!$H$6='Job Openings'!F152,TRUE,FALSE))</f>
        <v>0</v>
      </c>
      <c r="J150" s="198">
        <f t="shared" si="12"/>
        <v>0</v>
      </c>
      <c r="K150" s="63"/>
      <c r="L150" s="63"/>
      <c r="M150" s="63"/>
      <c r="N150" s="63"/>
      <c r="O150" s="63"/>
      <c r="P150" s="63"/>
      <c r="R150" s="193" t="str">
        <f>IF(Candidates!H152="","",MONTH(Candidates!H152))</f>
        <v/>
      </c>
      <c r="S150" s="187" t="b">
        <f>IF(AND(YEAR(Candidates!H152)&gt;=applicationYear,YEAR(Candidates!H152)&lt;=applicationYear),TRUE,IF(applicationYear="",TRUE,FALSE))</f>
        <v>0</v>
      </c>
      <c r="T150" s="187" t="b">
        <f>IF(AND(Candidates!H152&gt;=$AJ$4,Candidates!H152&lt;=$AJ$5),TRUE,FALSE)</f>
        <v>0</v>
      </c>
      <c r="U150" s="187" t="b">
        <f>IF(Dashboard!$M$6="",IF(Candidates!B152&lt;&gt;"",TRUE,FALSE),IF(Dashboard!$M$6=Candidates!B152,TRUE,FALSE))</f>
        <v>0</v>
      </c>
      <c r="V150" s="187" t="b">
        <f>IF(Dashboard!$H$7="",IF(Candidates!B152&lt;&gt;"",TRUE,FALSE),IF(Dashboard!$H$7=Candidates!C152,TRUE,FALSE))</f>
        <v>0</v>
      </c>
      <c r="W150" s="217" t="b">
        <f>IF(Dashboard!$H$6="",IF(Candidates!B152&lt;&gt;"",TRUE,FALSE),IF(Dashboard!$H$6=Candidates!E152,TRUE,FALSE))</f>
        <v>0</v>
      </c>
      <c r="X150" s="187">
        <f t="shared" si="13"/>
        <v>0</v>
      </c>
      <c r="Y150" s="198">
        <f t="shared" si="14"/>
        <v>0</v>
      </c>
      <c r="AA150" s="7"/>
      <c r="AB150" s="7"/>
      <c r="AC150" s="7"/>
    </row>
    <row r="151" spans="2:29" x14ac:dyDescent="0.2">
      <c r="B151" s="194">
        <f>COUNTIFS(Candidates!$B$6:$B$3005,'Job Openings'!B153,Candidates!$J$6:$J$3005,Preferences!$I$21)</f>
        <v>0</v>
      </c>
      <c r="C151" s="63"/>
      <c r="D151" s="194" t="str">
        <f>IF(AND(B151=1,J151=1),IF('Job Openings'!H153-'Job Openings'!E153&lt;0,"",'Job Openings'!H153-'Job Openings'!E153),"")</f>
        <v/>
      </c>
      <c r="E151" s="185"/>
      <c r="F151" s="197" t="b">
        <f>IF(AND('Job Openings'!E153&gt;=$O$4,'Job Openings'!E153&lt;=$O$5),TRUE,FALSE)</f>
        <v>0</v>
      </c>
      <c r="G151" s="188" t="b">
        <f>IF(Dashboard!$M$6="",IF('Job Openings'!B153&lt;&gt;"",TRUE,FALSE),IF(Dashboard!$M$6='Job Openings'!B153,TRUE,FALSE))</f>
        <v>0</v>
      </c>
      <c r="H151" s="188" t="b">
        <f>IF(Dashboard!$H$7="",IF('Job Openings'!B153&lt;&gt;"",TRUE,FALSE),IF(Dashboard!$H$7='Job Openings'!C153,TRUE,FALSE))</f>
        <v>0</v>
      </c>
      <c r="I151" s="188" t="b">
        <f>IF(Dashboard!$H$6="",IF('Job Openings'!B153&lt;&gt;"",TRUE,FALSE),IF(Dashboard!$H$6='Job Openings'!F153,TRUE,FALSE))</f>
        <v>0</v>
      </c>
      <c r="J151" s="198">
        <f t="shared" si="12"/>
        <v>0</v>
      </c>
      <c r="K151" s="63"/>
      <c r="L151" s="63"/>
      <c r="M151" s="63"/>
      <c r="N151" s="63"/>
      <c r="O151" s="63"/>
      <c r="P151" s="63"/>
      <c r="R151" s="193" t="str">
        <f>IF(Candidates!H153="","",MONTH(Candidates!H153))</f>
        <v/>
      </c>
      <c r="S151" s="187" t="b">
        <f>IF(AND(YEAR(Candidates!H153)&gt;=applicationYear,YEAR(Candidates!H153)&lt;=applicationYear),TRUE,IF(applicationYear="",TRUE,FALSE))</f>
        <v>0</v>
      </c>
      <c r="T151" s="187" t="b">
        <f>IF(AND(Candidates!H153&gt;=$AJ$4,Candidates!H153&lt;=$AJ$5),TRUE,FALSE)</f>
        <v>0</v>
      </c>
      <c r="U151" s="187" t="b">
        <f>IF(Dashboard!$M$6="",IF(Candidates!B153&lt;&gt;"",TRUE,FALSE),IF(Dashboard!$M$6=Candidates!B153,TRUE,FALSE))</f>
        <v>0</v>
      </c>
      <c r="V151" s="187" t="b">
        <f>IF(Dashboard!$H$7="",IF(Candidates!B153&lt;&gt;"",TRUE,FALSE),IF(Dashboard!$H$7=Candidates!C153,TRUE,FALSE))</f>
        <v>0</v>
      </c>
      <c r="W151" s="217" t="b">
        <f>IF(Dashboard!$H$6="",IF(Candidates!B153&lt;&gt;"",TRUE,FALSE),IF(Dashboard!$H$6=Candidates!E153,TRUE,FALSE))</f>
        <v>0</v>
      </c>
      <c r="X151" s="187">
        <f t="shared" si="13"/>
        <v>0</v>
      </c>
      <c r="Y151" s="198">
        <f t="shared" si="14"/>
        <v>0</v>
      </c>
      <c r="AA151" s="7"/>
      <c r="AB151" s="7"/>
      <c r="AC151" s="7"/>
    </row>
    <row r="152" spans="2:29" x14ac:dyDescent="0.2">
      <c r="B152" s="194">
        <f>COUNTIFS(Candidates!$B$6:$B$3005,'Job Openings'!B154,Candidates!$J$6:$J$3005,Preferences!$I$21)</f>
        <v>0</v>
      </c>
      <c r="C152" s="63"/>
      <c r="D152" s="194" t="str">
        <f>IF(AND(B152=1,J152=1),IF('Job Openings'!H154-'Job Openings'!E154&lt;0,"",'Job Openings'!H154-'Job Openings'!E154),"")</f>
        <v/>
      </c>
      <c r="E152" s="185"/>
      <c r="F152" s="197" t="b">
        <f>IF(AND('Job Openings'!E154&gt;=$O$4,'Job Openings'!E154&lt;=$O$5),TRUE,FALSE)</f>
        <v>0</v>
      </c>
      <c r="G152" s="188" t="b">
        <f>IF(Dashboard!$M$6="",IF('Job Openings'!B154&lt;&gt;"",TRUE,FALSE),IF(Dashboard!$M$6='Job Openings'!B154,TRUE,FALSE))</f>
        <v>0</v>
      </c>
      <c r="H152" s="188" t="b">
        <f>IF(Dashboard!$H$7="",IF('Job Openings'!B154&lt;&gt;"",TRUE,FALSE),IF(Dashboard!$H$7='Job Openings'!C154,TRUE,FALSE))</f>
        <v>0</v>
      </c>
      <c r="I152" s="188" t="b">
        <f>IF(Dashboard!$H$6="",IF('Job Openings'!B154&lt;&gt;"",TRUE,FALSE),IF(Dashboard!$H$6='Job Openings'!F154,TRUE,FALSE))</f>
        <v>0</v>
      </c>
      <c r="J152" s="198">
        <f t="shared" si="12"/>
        <v>0</v>
      </c>
      <c r="K152" s="63"/>
      <c r="L152" s="63"/>
      <c r="M152" s="63"/>
      <c r="N152" s="63"/>
      <c r="O152" s="63"/>
      <c r="P152" s="63"/>
      <c r="R152" s="193" t="str">
        <f>IF(Candidates!H154="","",MONTH(Candidates!H154))</f>
        <v/>
      </c>
      <c r="S152" s="187" t="b">
        <f>IF(AND(YEAR(Candidates!H154)&gt;=applicationYear,YEAR(Candidates!H154)&lt;=applicationYear),TRUE,IF(applicationYear="",TRUE,FALSE))</f>
        <v>0</v>
      </c>
      <c r="T152" s="187" t="b">
        <f>IF(AND(Candidates!H154&gt;=$AJ$4,Candidates!H154&lt;=$AJ$5),TRUE,FALSE)</f>
        <v>0</v>
      </c>
      <c r="U152" s="187" t="b">
        <f>IF(Dashboard!$M$6="",IF(Candidates!B154&lt;&gt;"",TRUE,FALSE),IF(Dashboard!$M$6=Candidates!B154,TRUE,FALSE))</f>
        <v>0</v>
      </c>
      <c r="V152" s="187" t="b">
        <f>IF(Dashboard!$H$7="",IF(Candidates!B154&lt;&gt;"",TRUE,FALSE),IF(Dashboard!$H$7=Candidates!C154,TRUE,FALSE))</f>
        <v>0</v>
      </c>
      <c r="W152" s="217" t="b">
        <f>IF(Dashboard!$H$6="",IF(Candidates!B154&lt;&gt;"",TRUE,FALSE),IF(Dashboard!$H$6=Candidates!E154,TRUE,FALSE))</f>
        <v>0</v>
      </c>
      <c r="X152" s="187">
        <f t="shared" si="13"/>
        <v>0</v>
      </c>
      <c r="Y152" s="198">
        <f t="shared" si="14"/>
        <v>0</v>
      </c>
      <c r="AA152" s="7"/>
      <c r="AB152" s="7"/>
      <c r="AC152" s="7"/>
    </row>
    <row r="153" spans="2:29" x14ac:dyDescent="0.2">
      <c r="B153" s="194">
        <f>COUNTIFS(Candidates!$B$6:$B$3005,'Job Openings'!B155,Candidates!$J$6:$J$3005,Preferences!$I$21)</f>
        <v>0</v>
      </c>
      <c r="C153" s="63"/>
      <c r="D153" s="194" t="str">
        <f>IF(AND(B153=1,J153=1),IF('Job Openings'!H155-'Job Openings'!E155&lt;0,"",'Job Openings'!H155-'Job Openings'!E155),"")</f>
        <v/>
      </c>
      <c r="E153" s="185"/>
      <c r="F153" s="197" t="b">
        <f>IF(AND('Job Openings'!E155&gt;=$O$4,'Job Openings'!E155&lt;=$O$5),TRUE,FALSE)</f>
        <v>0</v>
      </c>
      <c r="G153" s="188" t="b">
        <f>IF(Dashboard!$M$6="",IF('Job Openings'!B155&lt;&gt;"",TRUE,FALSE),IF(Dashboard!$M$6='Job Openings'!B155,TRUE,FALSE))</f>
        <v>0</v>
      </c>
      <c r="H153" s="188" t="b">
        <f>IF(Dashboard!$H$7="",IF('Job Openings'!B155&lt;&gt;"",TRUE,FALSE),IF(Dashboard!$H$7='Job Openings'!C155,TRUE,FALSE))</f>
        <v>0</v>
      </c>
      <c r="I153" s="188" t="b">
        <f>IF(Dashboard!$H$6="",IF('Job Openings'!B155&lt;&gt;"",TRUE,FALSE),IF(Dashboard!$H$6='Job Openings'!F155,TRUE,FALSE))</f>
        <v>0</v>
      </c>
      <c r="J153" s="198">
        <f t="shared" si="12"/>
        <v>0</v>
      </c>
      <c r="K153" s="63"/>
      <c r="L153" s="63"/>
      <c r="M153" s="63"/>
      <c r="N153" s="63"/>
      <c r="O153" s="63"/>
      <c r="P153" s="63"/>
      <c r="R153" s="193" t="str">
        <f>IF(Candidates!H155="","",MONTH(Candidates!H155))</f>
        <v/>
      </c>
      <c r="S153" s="187" t="b">
        <f>IF(AND(YEAR(Candidates!H155)&gt;=applicationYear,YEAR(Candidates!H155)&lt;=applicationYear),TRUE,IF(applicationYear="",TRUE,FALSE))</f>
        <v>0</v>
      </c>
      <c r="T153" s="187" t="b">
        <f>IF(AND(Candidates!H155&gt;=$AJ$4,Candidates!H155&lt;=$AJ$5),TRUE,FALSE)</f>
        <v>0</v>
      </c>
      <c r="U153" s="187" t="b">
        <f>IF(Dashboard!$M$6="",IF(Candidates!B155&lt;&gt;"",TRUE,FALSE),IF(Dashboard!$M$6=Candidates!B155,TRUE,FALSE))</f>
        <v>0</v>
      </c>
      <c r="V153" s="187" t="b">
        <f>IF(Dashboard!$H$7="",IF(Candidates!B155&lt;&gt;"",TRUE,FALSE),IF(Dashboard!$H$7=Candidates!C155,TRUE,FALSE))</f>
        <v>0</v>
      </c>
      <c r="W153" s="217" t="b">
        <f>IF(Dashboard!$H$6="",IF(Candidates!B155&lt;&gt;"",TRUE,FALSE),IF(Dashboard!$H$6=Candidates!E155,TRUE,FALSE))</f>
        <v>0</v>
      </c>
      <c r="X153" s="187">
        <f t="shared" si="13"/>
        <v>0</v>
      </c>
      <c r="Y153" s="198">
        <f t="shared" si="14"/>
        <v>0</v>
      </c>
      <c r="AA153" s="7"/>
      <c r="AB153" s="7"/>
      <c r="AC153" s="7"/>
    </row>
    <row r="154" spans="2:29" x14ac:dyDescent="0.2">
      <c r="B154" s="194">
        <f>COUNTIFS(Candidates!$B$6:$B$3005,'Job Openings'!B156,Candidates!$J$6:$J$3005,Preferences!$I$21)</f>
        <v>0</v>
      </c>
      <c r="C154" s="63"/>
      <c r="D154" s="194" t="str">
        <f>IF(AND(B154=1,J154=1),IF('Job Openings'!H156-'Job Openings'!E156&lt;0,"",'Job Openings'!H156-'Job Openings'!E156),"")</f>
        <v/>
      </c>
      <c r="E154" s="185"/>
      <c r="F154" s="197" t="b">
        <f>IF(AND('Job Openings'!E156&gt;=$O$4,'Job Openings'!E156&lt;=$O$5),TRUE,FALSE)</f>
        <v>0</v>
      </c>
      <c r="G154" s="188" t="b">
        <f>IF(Dashboard!$M$6="",IF('Job Openings'!B156&lt;&gt;"",TRUE,FALSE),IF(Dashboard!$M$6='Job Openings'!B156,TRUE,FALSE))</f>
        <v>0</v>
      </c>
      <c r="H154" s="188" t="b">
        <f>IF(Dashboard!$H$7="",IF('Job Openings'!B156&lt;&gt;"",TRUE,FALSE),IF(Dashboard!$H$7='Job Openings'!C156,TRUE,FALSE))</f>
        <v>0</v>
      </c>
      <c r="I154" s="188" t="b">
        <f>IF(Dashboard!$H$6="",IF('Job Openings'!B156&lt;&gt;"",TRUE,FALSE),IF(Dashboard!$H$6='Job Openings'!F156,TRUE,FALSE))</f>
        <v>0</v>
      </c>
      <c r="J154" s="198">
        <f t="shared" si="12"/>
        <v>0</v>
      </c>
      <c r="K154" s="63"/>
      <c r="L154" s="63"/>
      <c r="M154" s="63"/>
      <c r="N154" s="63"/>
      <c r="O154" s="63"/>
      <c r="P154" s="63"/>
      <c r="R154" s="193" t="str">
        <f>IF(Candidates!H156="","",MONTH(Candidates!H156))</f>
        <v/>
      </c>
      <c r="S154" s="187" t="b">
        <f>IF(AND(YEAR(Candidates!H156)&gt;=applicationYear,YEAR(Candidates!H156)&lt;=applicationYear),TRUE,IF(applicationYear="",TRUE,FALSE))</f>
        <v>0</v>
      </c>
      <c r="T154" s="187" t="b">
        <f>IF(AND(Candidates!H156&gt;=$AJ$4,Candidates!H156&lt;=$AJ$5),TRUE,FALSE)</f>
        <v>0</v>
      </c>
      <c r="U154" s="187" t="b">
        <f>IF(Dashboard!$M$6="",IF(Candidates!B156&lt;&gt;"",TRUE,FALSE),IF(Dashboard!$M$6=Candidates!B156,TRUE,FALSE))</f>
        <v>0</v>
      </c>
      <c r="V154" s="187" t="b">
        <f>IF(Dashboard!$H$7="",IF(Candidates!B156&lt;&gt;"",TRUE,FALSE),IF(Dashboard!$H$7=Candidates!C156,TRUE,FALSE))</f>
        <v>0</v>
      </c>
      <c r="W154" s="217" t="b">
        <f>IF(Dashboard!$H$6="",IF(Candidates!B156&lt;&gt;"",TRUE,FALSE),IF(Dashboard!$H$6=Candidates!E156,TRUE,FALSE))</f>
        <v>0</v>
      </c>
      <c r="X154" s="187">
        <f t="shared" si="13"/>
        <v>0</v>
      </c>
      <c r="Y154" s="198">
        <f t="shared" si="14"/>
        <v>0</v>
      </c>
      <c r="AA154" s="7"/>
      <c r="AB154" s="7"/>
      <c r="AC154" s="7"/>
    </row>
    <row r="155" spans="2:29" x14ac:dyDescent="0.2">
      <c r="B155" s="194">
        <f>COUNTIFS(Candidates!$B$6:$B$3005,'Job Openings'!B157,Candidates!$J$6:$J$3005,Preferences!$I$21)</f>
        <v>0</v>
      </c>
      <c r="C155" s="63"/>
      <c r="D155" s="194" t="str">
        <f>IF(AND(B155=1,J155=1),IF('Job Openings'!H157-'Job Openings'!E157&lt;0,"",'Job Openings'!H157-'Job Openings'!E157),"")</f>
        <v/>
      </c>
      <c r="E155" s="185"/>
      <c r="F155" s="197" t="b">
        <f>IF(AND('Job Openings'!E157&gt;=$O$4,'Job Openings'!E157&lt;=$O$5),TRUE,FALSE)</f>
        <v>0</v>
      </c>
      <c r="G155" s="188" t="b">
        <f>IF(Dashboard!$M$6="",IF('Job Openings'!B157&lt;&gt;"",TRUE,FALSE),IF(Dashboard!$M$6='Job Openings'!B157,TRUE,FALSE))</f>
        <v>0</v>
      </c>
      <c r="H155" s="188" t="b">
        <f>IF(Dashboard!$H$7="",IF('Job Openings'!B157&lt;&gt;"",TRUE,FALSE),IF(Dashboard!$H$7='Job Openings'!C157,TRUE,FALSE))</f>
        <v>0</v>
      </c>
      <c r="I155" s="188" t="b">
        <f>IF(Dashboard!$H$6="",IF('Job Openings'!B157&lt;&gt;"",TRUE,FALSE),IF(Dashboard!$H$6='Job Openings'!F157,TRUE,FALSE))</f>
        <v>0</v>
      </c>
      <c r="J155" s="198">
        <f t="shared" si="12"/>
        <v>0</v>
      </c>
      <c r="K155" s="63"/>
      <c r="L155" s="63"/>
      <c r="M155" s="63"/>
      <c r="N155" s="63"/>
      <c r="O155" s="63"/>
      <c r="P155" s="63"/>
      <c r="R155" s="193" t="str">
        <f>IF(Candidates!H157="","",MONTH(Candidates!H157))</f>
        <v/>
      </c>
      <c r="S155" s="187" t="b">
        <f>IF(AND(YEAR(Candidates!H157)&gt;=applicationYear,YEAR(Candidates!H157)&lt;=applicationYear),TRUE,IF(applicationYear="",TRUE,FALSE))</f>
        <v>0</v>
      </c>
      <c r="T155" s="187" t="b">
        <f>IF(AND(Candidates!H157&gt;=$AJ$4,Candidates!H157&lt;=$AJ$5),TRUE,FALSE)</f>
        <v>0</v>
      </c>
      <c r="U155" s="187" t="b">
        <f>IF(Dashboard!$M$6="",IF(Candidates!B157&lt;&gt;"",TRUE,FALSE),IF(Dashboard!$M$6=Candidates!B157,TRUE,FALSE))</f>
        <v>0</v>
      </c>
      <c r="V155" s="187" t="b">
        <f>IF(Dashboard!$H$7="",IF(Candidates!B157&lt;&gt;"",TRUE,FALSE),IF(Dashboard!$H$7=Candidates!C157,TRUE,FALSE))</f>
        <v>0</v>
      </c>
      <c r="W155" s="217" t="b">
        <f>IF(Dashboard!$H$6="",IF(Candidates!B157&lt;&gt;"",TRUE,FALSE),IF(Dashboard!$H$6=Candidates!E157,TRUE,FALSE))</f>
        <v>0</v>
      </c>
      <c r="X155" s="187">
        <f t="shared" si="13"/>
        <v>0</v>
      </c>
      <c r="Y155" s="198">
        <f t="shared" si="14"/>
        <v>0</v>
      </c>
      <c r="AA155" s="7"/>
      <c r="AB155" s="7"/>
      <c r="AC155" s="7"/>
    </row>
    <row r="156" spans="2:29" x14ac:dyDescent="0.2">
      <c r="B156" s="194">
        <f>COUNTIFS(Candidates!$B$6:$B$3005,'Job Openings'!B158,Candidates!$J$6:$J$3005,Preferences!$I$21)</f>
        <v>0</v>
      </c>
      <c r="C156" s="63"/>
      <c r="D156" s="194" t="str">
        <f>IF(AND(B156=1,J156=1),IF('Job Openings'!H158-'Job Openings'!E158&lt;0,"",'Job Openings'!H158-'Job Openings'!E158),"")</f>
        <v/>
      </c>
      <c r="E156" s="185"/>
      <c r="F156" s="197" t="b">
        <f>IF(AND('Job Openings'!E158&gt;=$O$4,'Job Openings'!E158&lt;=$O$5),TRUE,FALSE)</f>
        <v>0</v>
      </c>
      <c r="G156" s="188" t="b">
        <f>IF(Dashboard!$M$6="",IF('Job Openings'!B158&lt;&gt;"",TRUE,FALSE),IF(Dashboard!$M$6='Job Openings'!B158,TRUE,FALSE))</f>
        <v>0</v>
      </c>
      <c r="H156" s="188" t="b">
        <f>IF(Dashboard!$H$7="",IF('Job Openings'!B158&lt;&gt;"",TRUE,FALSE),IF(Dashboard!$H$7='Job Openings'!C158,TRUE,FALSE))</f>
        <v>0</v>
      </c>
      <c r="I156" s="188" t="b">
        <f>IF(Dashboard!$H$6="",IF('Job Openings'!B158&lt;&gt;"",TRUE,FALSE),IF(Dashboard!$H$6='Job Openings'!F158,TRUE,FALSE))</f>
        <v>0</v>
      </c>
      <c r="J156" s="198">
        <f t="shared" si="12"/>
        <v>0</v>
      </c>
      <c r="K156" s="63"/>
      <c r="L156" s="63"/>
      <c r="M156" s="63"/>
      <c r="N156" s="63"/>
      <c r="O156" s="63"/>
      <c r="P156" s="63"/>
      <c r="R156" s="193" t="str">
        <f>IF(Candidates!H158="","",MONTH(Candidates!H158))</f>
        <v/>
      </c>
      <c r="S156" s="187" t="b">
        <f>IF(AND(YEAR(Candidates!H158)&gt;=applicationYear,YEAR(Candidates!H158)&lt;=applicationYear),TRUE,IF(applicationYear="",TRUE,FALSE))</f>
        <v>0</v>
      </c>
      <c r="T156" s="187" t="b">
        <f>IF(AND(Candidates!H158&gt;=$AJ$4,Candidates!H158&lt;=$AJ$5),TRUE,FALSE)</f>
        <v>0</v>
      </c>
      <c r="U156" s="187" t="b">
        <f>IF(Dashboard!$M$6="",IF(Candidates!B158&lt;&gt;"",TRUE,FALSE),IF(Dashboard!$M$6=Candidates!B158,TRUE,FALSE))</f>
        <v>0</v>
      </c>
      <c r="V156" s="187" t="b">
        <f>IF(Dashboard!$H$7="",IF(Candidates!B158&lt;&gt;"",TRUE,FALSE),IF(Dashboard!$H$7=Candidates!C158,TRUE,FALSE))</f>
        <v>0</v>
      </c>
      <c r="W156" s="217" t="b">
        <f>IF(Dashboard!$H$6="",IF(Candidates!B158&lt;&gt;"",TRUE,FALSE),IF(Dashboard!$H$6=Candidates!E158,TRUE,FALSE))</f>
        <v>0</v>
      </c>
      <c r="X156" s="187">
        <f t="shared" si="13"/>
        <v>0</v>
      </c>
      <c r="Y156" s="198">
        <f t="shared" si="14"/>
        <v>0</v>
      </c>
      <c r="AA156" s="7"/>
      <c r="AB156" s="7"/>
      <c r="AC156" s="7"/>
    </row>
    <row r="157" spans="2:29" x14ac:dyDescent="0.2">
      <c r="B157" s="194">
        <f>COUNTIFS(Candidates!$B$6:$B$3005,'Job Openings'!B159,Candidates!$J$6:$J$3005,Preferences!$I$21)</f>
        <v>0</v>
      </c>
      <c r="C157" s="63"/>
      <c r="D157" s="194" t="str">
        <f>IF(AND(B157=1,J157=1),IF('Job Openings'!H159-'Job Openings'!E159&lt;0,"",'Job Openings'!H159-'Job Openings'!E159),"")</f>
        <v/>
      </c>
      <c r="E157" s="185"/>
      <c r="F157" s="197" t="b">
        <f>IF(AND('Job Openings'!E159&gt;=$O$4,'Job Openings'!E159&lt;=$O$5),TRUE,FALSE)</f>
        <v>0</v>
      </c>
      <c r="G157" s="188" t="b">
        <f>IF(Dashboard!$M$6="",IF('Job Openings'!B159&lt;&gt;"",TRUE,FALSE),IF(Dashboard!$M$6='Job Openings'!B159,TRUE,FALSE))</f>
        <v>0</v>
      </c>
      <c r="H157" s="188" t="b">
        <f>IF(Dashboard!$H$7="",IF('Job Openings'!B159&lt;&gt;"",TRUE,FALSE),IF(Dashboard!$H$7='Job Openings'!C159,TRUE,FALSE))</f>
        <v>0</v>
      </c>
      <c r="I157" s="188" t="b">
        <f>IF(Dashboard!$H$6="",IF('Job Openings'!B159&lt;&gt;"",TRUE,FALSE),IF(Dashboard!$H$6='Job Openings'!F159,TRUE,FALSE))</f>
        <v>0</v>
      </c>
      <c r="J157" s="198">
        <f t="shared" si="12"/>
        <v>0</v>
      </c>
      <c r="K157" s="63"/>
      <c r="L157" s="63"/>
      <c r="M157" s="63"/>
      <c r="N157" s="63"/>
      <c r="O157" s="63"/>
      <c r="P157" s="63"/>
      <c r="R157" s="193" t="str">
        <f>IF(Candidates!H159="","",MONTH(Candidates!H159))</f>
        <v/>
      </c>
      <c r="S157" s="187" t="b">
        <f>IF(AND(YEAR(Candidates!H159)&gt;=applicationYear,YEAR(Candidates!H159)&lt;=applicationYear),TRUE,IF(applicationYear="",TRUE,FALSE))</f>
        <v>0</v>
      </c>
      <c r="T157" s="187" t="b">
        <f>IF(AND(Candidates!H159&gt;=$AJ$4,Candidates!H159&lt;=$AJ$5),TRUE,FALSE)</f>
        <v>0</v>
      </c>
      <c r="U157" s="187" t="b">
        <f>IF(Dashboard!$M$6="",IF(Candidates!B159&lt;&gt;"",TRUE,FALSE),IF(Dashboard!$M$6=Candidates!B159,TRUE,FALSE))</f>
        <v>0</v>
      </c>
      <c r="V157" s="187" t="b">
        <f>IF(Dashboard!$H$7="",IF(Candidates!B159&lt;&gt;"",TRUE,FALSE),IF(Dashboard!$H$7=Candidates!C159,TRUE,FALSE))</f>
        <v>0</v>
      </c>
      <c r="W157" s="217" t="b">
        <f>IF(Dashboard!$H$6="",IF(Candidates!B159&lt;&gt;"",TRUE,FALSE),IF(Dashboard!$H$6=Candidates!E159,TRUE,FALSE))</f>
        <v>0</v>
      </c>
      <c r="X157" s="187">
        <f t="shared" si="13"/>
        <v>0</v>
      </c>
      <c r="Y157" s="198">
        <f t="shared" si="14"/>
        <v>0</v>
      </c>
      <c r="AA157" s="7"/>
      <c r="AB157" s="7"/>
      <c r="AC157" s="7"/>
    </row>
    <row r="158" spans="2:29" x14ac:dyDescent="0.2">
      <c r="B158" s="194">
        <f>COUNTIFS(Candidates!$B$6:$B$3005,'Job Openings'!B160,Candidates!$J$6:$J$3005,Preferences!$I$21)</f>
        <v>0</v>
      </c>
      <c r="C158" s="63"/>
      <c r="D158" s="194" t="str">
        <f>IF(AND(B158=1,J158=1),IF('Job Openings'!H160-'Job Openings'!E160&lt;0,"",'Job Openings'!H160-'Job Openings'!E160),"")</f>
        <v/>
      </c>
      <c r="E158" s="185"/>
      <c r="F158" s="197" t="b">
        <f>IF(AND('Job Openings'!E160&gt;=$O$4,'Job Openings'!E160&lt;=$O$5),TRUE,FALSE)</f>
        <v>0</v>
      </c>
      <c r="G158" s="188" t="b">
        <f>IF(Dashboard!$M$6="",IF('Job Openings'!B160&lt;&gt;"",TRUE,FALSE),IF(Dashboard!$M$6='Job Openings'!B160,TRUE,FALSE))</f>
        <v>0</v>
      </c>
      <c r="H158" s="188" t="b">
        <f>IF(Dashboard!$H$7="",IF('Job Openings'!B160&lt;&gt;"",TRUE,FALSE),IF(Dashboard!$H$7='Job Openings'!C160,TRUE,FALSE))</f>
        <v>0</v>
      </c>
      <c r="I158" s="188" t="b">
        <f>IF(Dashboard!$H$6="",IF('Job Openings'!B160&lt;&gt;"",TRUE,FALSE),IF(Dashboard!$H$6='Job Openings'!F160,TRUE,FALSE))</f>
        <v>0</v>
      </c>
      <c r="J158" s="198">
        <f t="shared" si="12"/>
        <v>0</v>
      </c>
      <c r="K158" s="63"/>
      <c r="L158" s="63"/>
      <c r="M158" s="63"/>
      <c r="N158" s="63"/>
      <c r="O158" s="63"/>
      <c r="P158" s="63"/>
      <c r="R158" s="193" t="str">
        <f>IF(Candidates!H160="","",MONTH(Candidates!H160))</f>
        <v/>
      </c>
      <c r="S158" s="187" t="b">
        <f>IF(AND(YEAR(Candidates!H160)&gt;=applicationYear,YEAR(Candidates!H160)&lt;=applicationYear),TRUE,IF(applicationYear="",TRUE,FALSE))</f>
        <v>0</v>
      </c>
      <c r="T158" s="187" t="b">
        <f>IF(AND(Candidates!H160&gt;=$AJ$4,Candidates!H160&lt;=$AJ$5),TRUE,FALSE)</f>
        <v>0</v>
      </c>
      <c r="U158" s="187" t="b">
        <f>IF(Dashboard!$M$6="",IF(Candidates!B160&lt;&gt;"",TRUE,FALSE),IF(Dashboard!$M$6=Candidates!B160,TRUE,FALSE))</f>
        <v>0</v>
      </c>
      <c r="V158" s="187" t="b">
        <f>IF(Dashboard!$H$7="",IF(Candidates!B160&lt;&gt;"",TRUE,FALSE),IF(Dashboard!$H$7=Candidates!C160,TRUE,FALSE))</f>
        <v>0</v>
      </c>
      <c r="W158" s="217" t="b">
        <f>IF(Dashboard!$H$6="",IF(Candidates!B160&lt;&gt;"",TRUE,FALSE),IF(Dashboard!$H$6=Candidates!E160,TRUE,FALSE))</f>
        <v>0</v>
      </c>
      <c r="X158" s="187">
        <f t="shared" si="13"/>
        <v>0</v>
      </c>
      <c r="Y158" s="198">
        <f t="shared" si="14"/>
        <v>0</v>
      </c>
      <c r="AA158" s="7"/>
      <c r="AB158" s="7"/>
      <c r="AC158" s="7"/>
    </row>
    <row r="159" spans="2:29" x14ac:dyDescent="0.2">
      <c r="B159" s="194">
        <f>COUNTIFS(Candidates!$B$6:$B$3005,'Job Openings'!B161,Candidates!$J$6:$J$3005,Preferences!$I$21)</f>
        <v>0</v>
      </c>
      <c r="C159" s="63"/>
      <c r="D159" s="194" t="str">
        <f>IF(AND(B159=1,J159=1),IF('Job Openings'!H161-'Job Openings'!E161&lt;0,"",'Job Openings'!H161-'Job Openings'!E161),"")</f>
        <v/>
      </c>
      <c r="E159" s="185"/>
      <c r="F159" s="197" t="b">
        <f>IF(AND('Job Openings'!E161&gt;=$O$4,'Job Openings'!E161&lt;=$O$5),TRUE,FALSE)</f>
        <v>0</v>
      </c>
      <c r="G159" s="188" t="b">
        <f>IF(Dashboard!$M$6="",IF('Job Openings'!B161&lt;&gt;"",TRUE,FALSE),IF(Dashboard!$M$6='Job Openings'!B161,TRUE,FALSE))</f>
        <v>0</v>
      </c>
      <c r="H159" s="188" t="b">
        <f>IF(Dashboard!$H$7="",IF('Job Openings'!B161&lt;&gt;"",TRUE,FALSE),IF(Dashboard!$H$7='Job Openings'!C161,TRUE,FALSE))</f>
        <v>0</v>
      </c>
      <c r="I159" s="188" t="b">
        <f>IF(Dashboard!$H$6="",IF('Job Openings'!B161&lt;&gt;"",TRUE,FALSE),IF(Dashboard!$H$6='Job Openings'!F161,TRUE,FALSE))</f>
        <v>0</v>
      </c>
      <c r="J159" s="198">
        <f t="shared" si="12"/>
        <v>0</v>
      </c>
      <c r="K159" s="63"/>
      <c r="L159" s="63"/>
      <c r="M159" s="63"/>
      <c r="N159" s="63"/>
      <c r="O159" s="63"/>
      <c r="P159" s="63"/>
      <c r="R159" s="193" t="str">
        <f>IF(Candidates!H161="","",MONTH(Candidates!H161))</f>
        <v/>
      </c>
      <c r="S159" s="187" t="b">
        <f>IF(AND(YEAR(Candidates!H161)&gt;=applicationYear,YEAR(Candidates!H161)&lt;=applicationYear),TRUE,IF(applicationYear="",TRUE,FALSE))</f>
        <v>0</v>
      </c>
      <c r="T159" s="187" t="b">
        <f>IF(AND(Candidates!H161&gt;=$AJ$4,Candidates!H161&lt;=$AJ$5),TRUE,FALSE)</f>
        <v>0</v>
      </c>
      <c r="U159" s="187" t="b">
        <f>IF(Dashboard!$M$6="",IF(Candidates!B161&lt;&gt;"",TRUE,FALSE),IF(Dashboard!$M$6=Candidates!B161,TRUE,FALSE))</f>
        <v>0</v>
      </c>
      <c r="V159" s="187" t="b">
        <f>IF(Dashboard!$H$7="",IF(Candidates!B161&lt;&gt;"",TRUE,FALSE),IF(Dashboard!$H$7=Candidates!C161,TRUE,FALSE))</f>
        <v>0</v>
      </c>
      <c r="W159" s="217" t="b">
        <f>IF(Dashboard!$H$6="",IF(Candidates!B161&lt;&gt;"",TRUE,FALSE),IF(Dashboard!$H$6=Candidates!E161,TRUE,FALSE))</f>
        <v>0</v>
      </c>
      <c r="X159" s="187">
        <f t="shared" si="13"/>
        <v>0</v>
      </c>
      <c r="Y159" s="198">
        <f t="shared" si="14"/>
        <v>0</v>
      </c>
      <c r="AA159" s="7"/>
      <c r="AB159" s="7"/>
      <c r="AC159" s="7"/>
    </row>
    <row r="160" spans="2:29" x14ac:dyDescent="0.2">
      <c r="B160" s="194">
        <f>COUNTIFS(Candidates!$B$6:$B$3005,'Job Openings'!B162,Candidates!$J$6:$J$3005,Preferences!$I$21)</f>
        <v>0</v>
      </c>
      <c r="C160" s="63"/>
      <c r="D160" s="194" t="str">
        <f>IF(AND(B160=1,J160=1),IF('Job Openings'!H162-'Job Openings'!E162&lt;0,"",'Job Openings'!H162-'Job Openings'!E162),"")</f>
        <v/>
      </c>
      <c r="E160" s="185"/>
      <c r="F160" s="197" t="b">
        <f>IF(AND('Job Openings'!E162&gt;=$O$4,'Job Openings'!E162&lt;=$O$5),TRUE,FALSE)</f>
        <v>0</v>
      </c>
      <c r="G160" s="188" t="b">
        <f>IF(Dashboard!$M$6="",IF('Job Openings'!B162&lt;&gt;"",TRUE,FALSE),IF(Dashboard!$M$6='Job Openings'!B162,TRUE,FALSE))</f>
        <v>0</v>
      </c>
      <c r="H160" s="188" t="b">
        <f>IF(Dashboard!$H$7="",IF('Job Openings'!B162&lt;&gt;"",TRUE,FALSE),IF(Dashboard!$H$7='Job Openings'!C162,TRUE,FALSE))</f>
        <v>0</v>
      </c>
      <c r="I160" s="188" t="b">
        <f>IF(Dashboard!$H$6="",IF('Job Openings'!B162&lt;&gt;"",TRUE,FALSE),IF(Dashboard!$H$6='Job Openings'!F162,TRUE,FALSE))</f>
        <v>0</v>
      </c>
      <c r="J160" s="198">
        <f t="shared" si="12"/>
        <v>0</v>
      </c>
      <c r="K160" s="63"/>
      <c r="L160" s="63"/>
      <c r="M160" s="63"/>
      <c r="N160" s="63"/>
      <c r="O160" s="63"/>
      <c r="P160" s="63"/>
      <c r="R160" s="193" t="str">
        <f>IF(Candidates!H162="","",MONTH(Candidates!H162))</f>
        <v/>
      </c>
      <c r="S160" s="187" t="b">
        <f>IF(AND(YEAR(Candidates!H162)&gt;=applicationYear,YEAR(Candidates!H162)&lt;=applicationYear),TRUE,IF(applicationYear="",TRUE,FALSE))</f>
        <v>0</v>
      </c>
      <c r="T160" s="187" t="b">
        <f>IF(AND(Candidates!H162&gt;=$AJ$4,Candidates!H162&lt;=$AJ$5),TRUE,FALSE)</f>
        <v>0</v>
      </c>
      <c r="U160" s="187" t="b">
        <f>IF(Dashboard!$M$6="",IF(Candidates!B162&lt;&gt;"",TRUE,FALSE),IF(Dashboard!$M$6=Candidates!B162,TRUE,FALSE))</f>
        <v>0</v>
      </c>
      <c r="V160" s="187" t="b">
        <f>IF(Dashboard!$H$7="",IF(Candidates!B162&lt;&gt;"",TRUE,FALSE),IF(Dashboard!$H$7=Candidates!C162,TRUE,FALSE))</f>
        <v>0</v>
      </c>
      <c r="W160" s="217" t="b">
        <f>IF(Dashboard!$H$6="",IF(Candidates!B162&lt;&gt;"",TRUE,FALSE),IF(Dashboard!$H$6=Candidates!E162,TRUE,FALSE))</f>
        <v>0</v>
      </c>
      <c r="X160" s="187">
        <f t="shared" si="13"/>
        <v>0</v>
      </c>
      <c r="Y160" s="198">
        <f t="shared" si="14"/>
        <v>0</v>
      </c>
      <c r="AA160" s="7"/>
      <c r="AB160" s="7"/>
      <c r="AC160" s="7"/>
    </row>
    <row r="161" spans="2:29" x14ac:dyDescent="0.2">
      <c r="B161" s="194">
        <f>COUNTIFS(Candidates!$B$6:$B$3005,'Job Openings'!B163,Candidates!$J$6:$J$3005,Preferences!$I$21)</f>
        <v>0</v>
      </c>
      <c r="C161" s="63"/>
      <c r="D161" s="194" t="str">
        <f>IF(AND(B161=1,J161=1),IF('Job Openings'!H163-'Job Openings'!E163&lt;0,"",'Job Openings'!H163-'Job Openings'!E163),"")</f>
        <v/>
      </c>
      <c r="E161" s="185"/>
      <c r="F161" s="197" t="b">
        <f>IF(AND('Job Openings'!E163&gt;=$O$4,'Job Openings'!E163&lt;=$O$5),TRUE,FALSE)</f>
        <v>0</v>
      </c>
      <c r="G161" s="188" t="b">
        <f>IF(Dashboard!$M$6="",IF('Job Openings'!B163&lt;&gt;"",TRUE,FALSE),IF(Dashboard!$M$6='Job Openings'!B163,TRUE,FALSE))</f>
        <v>0</v>
      </c>
      <c r="H161" s="188" t="b">
        <f>IF(Dashboard!$H$7="",IF('Job Openings'!B163&lt;&gt;"",TRUE,FALSE),IF(Dashboard!$H$7='Job Openings'!C163,TRUE,FALSE))</f>
        <v>0</v>
      </c>
      <c r="I161" s="188" t="b">
        <f>IF(Dashboard!$H$6="",IF('Job Openings'!B163&lt;&gt;"",TRUE,FALSE),IF(Dashboard!$H$6='Job Openings'!F163,TRUE,FALSE))</f>
        <v>0</v>
      </c>
      <c r="J161" s="198">
        <f t="shared" si="12"/>
        <v>0</v>
      </c>
      <c r="K161" s="63"/>
      <c r="L161" s="63"/>
      <c r="M161" s="63"/>
      <c r="N161" s="63"/>
      <c r="O161" s="63"/>
      <c r="P161" s="63"/>
      <c r="R161" s="193" t="str">
        <f>IF(Candidates!H163="","",MONTH(Candidates!H163))</f>
        <v/>
      </c>
      <c r="S161" s="187" t="b">
        <f>IF(AND(YEAR(Candidates!H163)&gt;=applicationYear,YEAR(Candidates!H163)&lt;=applicationYear),TRUE,IF(applicationYear="",TRUE,FALSE))</f>
        <v>0</v>
      </c>
      <c r="T161" s="187" t="b">
        <f>IF(AND(Candidates!H163&gt;=$AJ$4,Candidates!H163&lt;=$AJ$5),TRUE,FALSE)</f>
        <v>0</v>
      </c>
      <c r="U161" s="187" t="b">
        <f>IF(Dashboard!$M$6="",IF(Candidates!B163&lt;&gt;"",TRUE,FALSE),IF(Dashboard!$M$6=Candidates!B163,TRUE,FALSE))</f>
        <v>0</v>
      </c>
      <c r="V161" s="187" t="b">
        <f>IF(Dashboard!$H$7="",IF(Candidates!B163&lt;&gt;"",TRUE,FALSE),IF(Dashboard!$H$7=Candidates!C163,TRUE,FALSE))</f>
        <v>0</v>
      </c>
      <c r="W161" s="217" t="b">
        <f>IF(Dashboard!$H$6="",IF(Candidates!B163&lt;&gt;"",TRUE,FALSE),IF(Dashboard!$H$6=Candidates!E163,TRUE,FALSE))</f>
        <v>0</v>
      </c>
      <c r="X161" s="187">
        <f t="shared" si="13"/>
        <v>0</v>
      </c>
      <c r="Y161" s="198">
        <f t="shared" si="14"/>
        <v>0</v>
      </c>
      <c r="AA161" s="7"/>
      <c r="AB161" s="7"/>
      <c r="AC161" s="7"/>
    </row>
    <row r="162" spans="2:29" x14ac:dyDescent="0.2">
      <c r="B162" s="194">
        <f>COUNTIFS(Candidates!$B$6:$B$3005,'Job Openings'!B164,Candidates!$J$6:$J$3005,Preferences!$I$21)</f>
        <v>0</v>
      </c>
      <c r="C162" s="63"/>
      <c r="D162" s="194" t="str">
        <f>IF(AND(B162=1,J162=1),IF('Job Openings'!H164-'Job Openings'!E164&lt;0,"",'Job Openings'!H164-'Job Openings'!E164),"")</f>
        <v/>
      </c>
      <c r="E162" s="185"/>
      <c r="F162" s="197" t="b">
        <f>IF(AND('Job Openings'!E164&gt;=$O$4,'Job Openings'!E164&lt;=$O$5),TRUE,FALSE)</f>
        <v>0</v>
      </c>
      <c r="G162" s="188" t="b">
        <f>IF(Dashboard!$M$6="",IF('Job Openings'!B164&lt;&gt;"",TRUE,FALSE),IF(Dashboard!$M$6='Job Openings'!B164,TRUE,FALSE))</f>
        <v>0</v>
      </c>
      <c r="H162" s="188" t="b">
        <f>IF(Dashboard!$H$7="",IF('Job Openings'!B164&lt;&gt;"",TRUE,FALSE),IF(Dashboard!$H$7='Job Openings'!C164,TRUE,FALSE))</f>
        <v>0</v>
      </c>
      <c r="I162" s="188" t="b">
        <f>IF(Dashboard!$H$6="",IF('Job Openings'!B164&lt;&gt;"",TRUE,FALSE),IF(Dashboard!$H$6='Job Openings'!F164,TRUE,FALSE))</f>
        <v>0</v>
      </c>
      <c r="J162" s="198">
        <f t="shared" si="12"/>
        <v>0</v>
      </c>
      <c r="K162" s="63"/>
      <c r="L162" s="63"/>
      <c r="M162" s="63"/>
      <c r="N162" s="63"/>
      <c r="O162" s="63"/>
      <c r="P162" s="63"/>
      <c r="R162" s="193" t="str">
        <f>IF(Candidates!H164="","",MONTH(Candidates!H164))</f>
        <v/>
      </c>
      <c r="S162" s="187" t="b">
        <f>IF(AND(YEAR(Candidates!H164)&gt;=applicationYear,YEAR(Candidates!H164)&lt;=applicationYear),TRUE,IF(applicationYear="",TRUE,FALSE))</f>
        <v>0</v>
      </c>
      <c r="T162" s="187" t="b">
        <f>IF(AND(Candidates!H164&gt;=$AJ$4,Candidates!H164&lt;=$AJ$5),TRUE,FALSE)</f>
        <v>0</v>
      </c>
      <c r="U162" s="187" t="b">
        <f>IF(Dashboard!$M$6="",IF(Candidates!B164&lt;&gt;"",TRUE,FALSE),IF(Dashboard!$M$6=Candidates!B164,TRUE,FALSE))</f>
        <v>0</v>
      </c>
      <c r="V162" s="187" t="b">
        <f>IF(Dashboard!$H$7="",IF(Candidates!B164&lt;&gt;"",TRUE,FALSE),IF(Dashboard!$H$7=Candidates!C164,TRUE,FALSE))</f>
        <v>0</v>
      </c>
      <c r="W162" s="217" t="b">
        <f>IF(Dashboard!$H$6="",IF(Candidates!B164&lt;&gt;"",TRUE,FALSE),IF(Dashboard!$H$6=Candidates!E164,TRUE,FALSE))</f>
        <v>0</v>
      </c>
      <c r="X162" s="187">
        <f t="shared" si="13"/>
        <v>0</v>
      </c>
      <c r="Y162" s="198">
        <f t="shared" si="14"/>
        <v>0</v>
      </c>
      <c r="AA162" s="7"/>
      <c r="AB162" s="7"/>
      <c r="AC162" s="7"/>
    </row>
    <row r="163" spans="2:29" x14ac:dyDescent="0.2">
      <c r="B163" s="194">
        <f>COUNTIFS(Candidates!$B$6:$B$3005,'Job Openings'!B165,Candidates!$J$6:$J$3005,Preferences!$I$21)</f>
        <v>0</v>
      </c>
      <c r="C163" s="63"/>
      <c r="D163" s="194" t="str">
        <f>IF(AND(B163=1,J163=1),IF('Job Openings'!H165-'Job Openings'!E165&lt;0,"",'Job Openings'!H165-'Job Openings'!E165),"")</f>
        <v/>
      </c>
      <c r="E163" s="185"/>
      <c r="F163" s="197" t="b">
        <f>IF(AND('Job Openings'!E165&gt;=$O$4,'Job Openings'!E165&lt;=$O$5),TRUE,FALSE)</f>
        <v>0</v>
      </c>
      <c r="G163" s="188" t="b">
        <f>IF(Dashboard!$M$6="",IF('Job Openings'!B165&lt;&gt;"",TRUE,FALSE),IF(Dashboard!$M$6='Job Openings'!B165,TRUE,FALSE))</f>
        <v>0</v>
      </c>
      <c r="H163" s="188" t="b">
        <f>IF(Dashboard!$H$7="",IF('Job Openings'!B165&lt;&gt;"",TRUE,FALSE),IF(Dashboard!$H$7='Job Openings'!C165,TRUE,FALSE))</f>
        <v>0</v>
      </c>
      <c r="I163" s="188" t="b">
        <f>IF(Dashboard!$H$6="",IF('Job Openings'!B165&lt;&gt;"",TRUE,FALSE),IF(Dashboard!$H$6='Job Openings'!F165,TRUE,FALSE))</f>
        <v>0</v>
      </c>
      <c r="J163" s="198">
        <f t="shared" si="12"/>
        <v>0</v>
      </c>
      <c r="K163" s="63"/>
      <c r="L163" s="63"/>
      <c r="M163" s="63"/>
      <c r="N163" s="63"/>
      <c r="O163" s="63"/>
      <c r="P163" s="63"/>
      <c r="R163" s="193" t="str">
        <f>IF(Candidates!H165="","",MONTH(Candidates!H165))</f>
        <v/>
      </c>
      <c r="S163" s="187" t="b">
        <f>IF(AND(YEAR(Candidates!H165)&gt;=applicationYear,YEAR(Candidates!H165)&lt;=applicationYear),TRUE,IF(applicationYear="",TRUE,FALSE))</f>
        <v>0</v>
      </c>
      <c r="T163" s="187" t="b">
        <f>IF(AND(Candidates!H165&gt;=$AJ$4,Candidates!H165&lt;=$AJ$5),TRUE,FALSE)</f>
        <v>0</v>
      </c>
      <c r="U163" s="187" t="b">
        <f>IF(Dashboard!$M$6="",IF(Candidates!B165&lt;&gt;"",TRUE,FALSE),IF(Dashboard!$M$6=Candidates!B165,TRUE,FALSE))</f>
        <v>0</v>
      </c>
      <c r="V163" s="187" t="b">
        <f>IF(Dashboard!$H$7="",IF(Candidates!B165&lt;&gt;"",TRUE,FALSE),IF(Dashboard!$H$7=Candidates!C165,TRUE,FALSE))</f>
        <v>0</v>
      </c>
      <c r="W163" s="217" t="b">
        <f>IF(Dashboard!$H$6="",IF(Candidates!B165&lt;&gt;"",TRUE,FALSE),IF(Dashboard!$H$6=Candidates!E165,TRUE,FALSE))</f>
        <v>0</v>
      </c>
      <c r="X163" s="187">
        <f t="shared" si="13"/>
        <v>0</v>
      </c>
      <c r="Y163" s="198">
        <f t="shared" si="14"/>
        <v>0</v>
      </c>
      <c r="AA163" s="7"/>
      <c r="AB163" s="7"/>
      <c r="AC163" s="7"/>
    </row>
    <row r="164" spans="2:29" x14ac:dyDescent="0.2">
      <c r="B164" s="194">
        <f>COUNTIFS(Candidates!$B$6:$B$3005,'Job Openings'!B166,Candidates!$J$6:$J$3005,Preferences!$I$21)</f>
        <v>0</v>
      </c>
      <c r="C164" s="63"/>
      <c r="D164" s="194" t="str">
        <f>IF(AND(B164=1,J164=1),IF('Job Openings'!H166-'Job Openings'!E166&lt;0,"",'Job Openings'!H166-'Job Openings'!E166),"")</f>
        <v/>
      </c>
      <c r="E164" s="185"/>
      <c r="F164" s="197" t="b">
        <f>IF(AND('Job Openings'!E166&gt;=$O$4,'Job Openings'!E166&lt;=$O$5),TRUE,FALSE)</f>
        <v>0</v>
      </c>
      <c r="G164" s="188" t="b">
        <f>IF(Dashboard!$M$6="",IF('Job Openings'!B166&lt;&gt;"",TRUE,FALSE),IF(Dashboard!$M$6='Job Openings'!B166,TRUE,FALSE))</f>
        <v>0</v>
      </c>
      <c r="H164" s="188" t="b">
        <f>IF(Dashboard!$H$7="",IF('Job Openings'!B166&lt;&gt;"",TRUE,FALSE),IF(Dashboard!$H$7='Job Openings'!C166,TRUE,FALSE))</f>
        <v>0</v>
      </c>
      <c r="I164" s="188" t="b">
        <f>IF(Dashboard!$H$6="",IF('Job Openings'!B166&lt;&gt;"",TRUE,FALSE),IF(Dashboard!$H$6='Job Openings'!F166,TRUE,FALSE))</f>
        <v>0</v>
      </c>
      <c r="J164" s="198">
        <f t="shared" si="12"/>
        <v>0</v>
      </c>
      <c r="K164" s="63"/>
      <c r="L164" s="63"/>
      <c r="M164" s="63"/>
      <c r="N164" s="63"/>
      <c r="O164" s="63"/>
      <c r="P164" s="63"/>
      <c r="R164" s="193" t="str">
        <f>IF(Candidates!H166="","",MONTH(Candidates!H166))</f>
        <v/>
      </c>
      <c r="S164" s="187" t="b">
        <f>IF(AND(YEAR(Candidates!H166)&gt;=applicationYear,YEAR(Candidates!H166)&lt;=applicationYear),TRUE,IF(applicationYear="",TRUE,FALSE))</f>
        <v>0</v>
      </c>
      <c r="T164" s="187" t="b">
        <f>IF(AND(Candidates!H166&gt;=$AJ$4,Candidates!H166&lt;=$AJ$5),TRUE,FALSE)</f>
        <v>0</v>
      </c>
      <c r="U164" s="187" t="b">
        <f>IF(Dashboard!$M$6="",IF(Candidates!B166&lt;&gt;"",TRUE,FALSE),IF(Dashboard!$M$6=Candidates!B166,TRUE,FALSE))</f>
        <v>0</v>
      </c>
      <c r="V164" s="187" t="b">
        <f>IF(Dashboard!$H$7="",IF(Candidates!B166&lt;&gt;"",TRUE,FALSE),IF(Dashboard!$H$7=Candidates!C166,TRUE,FALSE))</f>
        <v>0</v>
      </c>
      <c r="W164" s="217" t="b">
        <f>IF(Dashboard!$H$6="",IF(Candidates!B166&lt;&gt;"",TRUE,FALSE),IF(Dashboard!$H$6=Candidates!E166,TRUE,FALSE))</f>
        <v>0</v>
      </c>
      <c r="X164" s="187">
        <f t="shared" si="13"/>
        <v>0</v>
      </c>
      <c r="Y164" s="198">
        <f t="shared" si="14"/>
        <v>0</v>
      </c>
      <c r="AA164" s="7"/>
      <c r="AB164" s="7"/>
      <c r="AC164" s="7"/>
    </row>
    <row r="165" spans="2:29" x14ac:dyDescent="0.2">
      <c r="B165" s="194">
        <f>COUNTIFS(Candidates!$B$6:$B$3005,'Job Openings'!B167,Candidates!$J$6:$J$3005,Preferences!$I$21)</f>
        <v>0</v>
      </c>
      <c r="C165" s="63"/>
      <c r="D165" s="194" t="str">
        <f>IF(AND(B165=1,J165=1),IF('Job Openings'!H167-'Job Openings'!E167&lt;0,"",'Job Openings'!H167-'Job Openings'!E167),"")</f>
        <v/>
      </c>
      <c r="E165" s="185"/>
      <c r="F165" s="197" t="b">
        <f>IF(AND('Job Openings'!E167&gt;=$O$4,'Job Openings'!E167&lt;=$O$5),TRUE,FALSE)</f>
        <v>0</v>
      </c>
      <c r="G165" s="188" t="b">
        <f>IF(Dashboard!$M$6="",IF('Job Openings'!B167&lt;&gt;"",TRUE,FALSE),IF(Dashboard!$M$6='Job Openings'!B167,TRUE,FALSE))</f>
        <v>0</v>
      </c>
      <c r="H165" s="188" t="b">
        <f>IF(Dashboard!$H$7="",IF('Job Openings'!B167&lt;&gt;"",TRUE,FALSE),IF(Dashboard!$H$7='Job Openings'!C167,TRUE,FALSE))</f>
        <v>0</v>
      </c>
      <c r="I165" s="188" t="b">
        <f>IF(Dashboard!$H$6="",IF('Job Openings'!B167&lt;&gt;"",TRUE,FALSE),IF(Dashboard!$H$6='Job Openings'!F167,TRUE,FALSE))</f>
        <v>0</v>
      </c>
      <c r="J165" s="198">
        <f t="shared" si="12"/>
        <v>0</v>
      </c>
      <c r="K165" s="63"/>
      <c r="L165" s="63"/>
      <c r="M165" s="63"/>
      <c r="N165" s="63"/>
      <c r="O165" s="63"/>
      <c r="P165" s="63"/>
      <c r="R165" s="193" t="str">
        <f>IF(Candidates!H167="","",MONTH(Candidates!H167))</f>
        <v/>
      </c>
      <c r="S165" s="187" t="b">
        <f>IF(AND(YEAR(Candidates!H167)&gt;=applicationYear,YEAR(Candidates!H167)&lt;=applicationYear),TRUE,IF(applicationYear="",TRUE,FALSE))</f>
        <v>0</v>
      </c>
      <c r="T165" s="187" t="b">
        <f>IF(AND(Candidates!H167&gt;=$AJ$4,Candidates!H167&lt;=$AJ$5),TRUE,FALSE)</f>
        <v>0</v>
      </c>
      <c r="U165" s="187" t="b">
        <f>IF(Dashboard!$M$6="",IF(Candidates!B167&lt;&gt;"",TRUE,FALSE),IF(Dashboard!$M$6=Candidates!B167,TRUE,FALSE))</f>
        <v>0</v>
      </c>
      <c r="V165" s="187" t="b">
        <f>IF(Dashboard!$H$7="",IF(Candidates!B167&lt;&gt;"",TRUE,FALSE),IF(Dashboard!$H$7=Candidates!C167,TRUE,FALSE))</f>
        <v>0</v>
      </c>
      <c r="W165" s="217" t="b">
        <f>IF(Dashboard!$H$6="",IF(Candidates!B167&lt;&gt;"",TRUE,FALSE),IF(Dashboard!$H$6=Candidates!E167,TRUE,FALSE))</f>
        <v>0</v>
      </c>
      <c r="X165" s="187">
        <f t="shared" si="13"/>
        <v>0</v>
      </c>
      <c r="Y165" s="198">
        <f t="shared" si="14"/>
        <v>0</v>
      </c>
      <c r="AA165" s="7"/>
      <c r="AB165" s="7"/>
      <c r="AC165" s="7"/>
    </row>
    <row r="166" spans="2:29" x14ac:dyDescent="0.2">
      <c r="B166" s="194">
        <f>COUNTIFS(Candidates!$B$6:$B$3005,'Job Openings'!B168,Candidates!$J$6:$J$3005,Preferences!$I$21)</f>
        <v>0</v>
      </c>
      <c r="C166" s="63"/>
      <c r="D166" s="194" t="str">
        <f>IF(AND(B166=1,J166=1),IF('Job Openings'!H168-'Job Openings'!E168&lt;0,"",'Job Openings'!H168-'Job Openings'!E168),"")</f>
        <v/>
      </c>
      <c r="E166" s="185"/>
      <c r="F166" s="197" t="b">
        <f>IF(AND('Job Openings'!E168&gt;=$O$4,'Job Openings'!E168&lt;=$O$5),TRUE,FALSE)</f>
        <v>0</v>
      </c>
      <c r="G166" s="188" t="b">
        <f>IF(Dashboard!$M$6="",IF('Job Openings'!B168&lt;&gt;"",TRUE,FALSE),IF(Dashboard!$M$6='Job Openings'!B168,TRUE,FALSE))</f>
        <v>0</v>
      </c>
      <c r="H166" s="188" t="b">
        <f>IF(Dashboard!$H$7="",IF('Job Openings'!B168&lt;&gt;"",TRUE,FALSE),IF(Dashboard!$H$7='Job Openings'!C168,TRUE,FALSE))</f>
        <v>0</v>
      </c>
      <c r="I166" s="188" t="b">
        <f>IF(Dashboard!$H$6="",IF('Job Openings'!B168&lt;&gt;"",TRUE,FALSE),IF(Dashboard!$H$6='Job Openings'!F168,TRUE,FALSE))</f>
        <v>0</v>
      </c>
      <c r="J166" s="198">
        <f t="shared" si="12"/>
        <v>0</v>
      </c>
      <c r="K166" s="63"/>
      <c r="L166" s="63"/>
      <c r="M166" s="63"/>
      <c r="N166" s="63"/>
      <c r="O166" s="63"/>
      <c r="P166" s="63"/>
      <c r="R166" s="193" t="str">
        <f>IF(Candidates!H168="","",MONTH(Candidates!H168))</f>
        <v/>
      </c>
      <c r="S166" s="187" t="b">
        <f>IF(AND(YEAR(Candidates!H168)&gt;=applicationYear,YEAR(Candidates!H168)&lt;=applicationYear),TRUE,IF(applicationYear="",TRUE,FALSE))</f>
        <v>0</v>
      </c>
      <c r="T166" s="187" t="b">
        <f>IF(AND(Candidates!H168&gt;=$AJ$4,Candidates!H168&lt;=$AJ$5),TRUE,FALSE)</f>
        <v>0</v>
      </c>
      <c r="U166" s="187" t="b">
        <f>IF(Dashboard!$M$6="",IF(Candidates!B168&lt;&gt;"",TRUE,FALSE),IF(Dashboard!$M$6=Candidates!B168,TRUE,FALSE))</f>
        <v>0</v>
      </c>
      <c r="V166" s="187" t="b">
        <f>IF(Dashboard!$H$7="",IF(Candidates!B168&lt;&gt;"",TRUE,FALSE),IF(Dashboard!$H$7=Candidates!C168,TRUE,FALSE))</f>
        <v>0</v>
      </c>
      <c r="W166" s="217" t="b">
        <f>IF(Dashboard!$H$6="",IF(Candidates!B168&lt;&gt;"",TRUE,FALSE),IF(Dashboard!$H$6=Candidates!E168,TRUE,FALSE))</f>
        <v>0</v>
      </c>
      <c r="X166" s="187">
        <f t="shared" si="13"/>
        <v>0</v>
      </c>
      <c r="Y166" s="198">
        <f t="shared" si="14"/>
        <v>0</v>
      </c>
      <c r="AA166" s="7"/>
      <c r="AB166" s="7"/>
      <c r="AC166" s="7"/>
    </row>
    <row r="167" spans="2:29" x14ac:dyDescent="0.2">
      <c r="B167" s="194">
        <f>COUNTIFS(Candidates!$B$6:$B$3005,'Job Openings'!B169,Candidates!$J$6:$J$3005,Preferences!$I$21)</f>
        <v>0</v>
      </c>
      <c r="C167" s="63"/>
      <c r="D167" s="194" t="str">
        <f>IF(AND(B167=1,J167=1),IF('Job Openings'!H169-'Job Openings'!E169&lt;0,"",'Job Openings'!H169-'Job Openings'!E169),"")</f>
        <v/>
      </c>
      <c r="E167" s="185"/>
      <c r="F167" s="197" t="b">
        <f>IF(AND('Job Openings'!E169&gt;=$O$4,'Job Openings'!E169&lt;=$O$5),TRUE,FALSE)</f>
        <v>0</v>
      </c>
      <c r="G167" s="188" t="b">
        <f>IF(Dashboard!$M$6="",IF('Job Openings'!B169&lt;&gt;"",TRUE,FALSE),IF(Dashboard!$M$6='Job Openings'!B169,TRUE,FALSE))</f>
        <v>0</v>
      </c>
      <c r="H167" s="188" t="b">
        <f>IF(Dashboard!$H$7="",IF('Job Openings'!B169&lt;&gt;"",TRUE,FALSE),IF(Dashboard!$H$7='Job Openings'!C169,TRUE,FALSE))</f>
        <v>0</v>
      </c>
      <c r="I167" s="188" t="b">
        <f>IF(Dashboard!$H$6="",IF('Job Openings'!B169&lt;&gt;"",TRUE,FALSE),IF(Dashboard!$H$6='Job Openings'!F169,TRUE,FALSE))</f>
        <v>0</v>
      </c>
      <c r="J167" s="198">
        <f t="shared" si="12"/>
        <v>0</v>
      </c>
      <c r="K167" s="63"/>
      <c r="L167" s="63"/>
      <c r="M167" s="63"/>
      <c r="N167" s="63"/>
      <c r="O167" s="63"/>
      <c r="P167" s="63"/>
      <c r="R167" s="193" t="str">
        <f>IF(Candidates!H169="","",MONTH(Candidates!H169))</f>
        <v/>
      </c>
      <c r="S167" s="187" t="b">
        <f>IF(AND(YEAR(Candidates!H169)&gt;=applicationYear,YEAR(Candidates!H169)&lt;=applicationYear),TRUE,IF(applicationYear="",TRUE,FALSE))</f>
        <v>0</v>
      </c>
      <c r="T167" s="187" t="b">
        <f>IF(AND(Candidates!H169&gt;=$AJ$4,Candidates!H169&lt;=$AJ$5),TRUE,FALSE)</f>
        <v>0</v>
      </c>
      <c r="U167" s="187" t="b">
        <f>IF(Dashboard!$M$6="",IF(Candidates!B169&lt;&gt;"",TRUE,FALSE),IF(Dashboard!$M$6=Candidates!B169,TRUE,FALSE))</f>
        <v>0</v>
      </c>
      <c r="V167" s="187" t="b">
        <f>IF(Dashboard!$H$7="",IF(Candidates!B169&lt;&gt;"",TRUE,FALSE),IF(Dashboard!$H$7=Candidates!C169,TRUE,FALSE))</f>
        <v>0</v>
      </c>
      <c r="W167" s="217" t="b">
        <f>IF(Dashboard!$H$6="",IF(Candidates!B169&lt;&gt;"",TRUE,FALSE),IF(Dashboard!$H$6=Candidates!E169,TRUE,FALSE))</f>
        <v>0</v>
      </c>
      <c r="X167" s="187">
        <f t="shared" si="13"/>
        <v>0</v>
      </c>
      <c r="Y167" s="198">
        <f t="shared" si="14"/>
        <v>0</v>
      </c>
      <c r="AA167" s="7"/>
      <c r="AB167" s="7"/>
      <c r="AC167" s="7"/>
    </row>
    <row r="168" spans="2:29" x14ac:dyDescent="0.2">
      <c r="B168" s="194">
        <f>COUNTIFS(Candidates!$B$6:$B$3005,'Job Openings'!B170,Candidates!$J$6:$J$3005,Preferences!$I$21)</f>
        <v>0</v>
      </c>
      <c r="C168" s="63"/>
      <c r="D168" s="194" t="str">
        <f>IF(AND(B168=1,J168=1),IF('Job Openings'!H170-'Job Openings'!E170&lt;0,"",'Job Openings'!H170-'Job Openings'!E170),"")</f>
        <v/>
      </c>
      <c r="E168" s="185"/>
      <c r="F168" s="197" t="b">
        <f>IF(AND('Job Openings'!E170&gt;=$O$4,'Job Openings'!E170&lt;=$O$5),TRUE,FALSE)</f>
        <v>0</v>
      </c>
      <c r="G168" s="188" t="b">
        <f>IF(Dashboard!$M$6="",IF('Job Openings'!B170&lt;&gt;"",TRUE,FALSE),IF(Dashboard!$M$6='Job Openings'!B170,TRUE,FALSE))</f>
        <v>0</v>
      </c>
      <c r="H168" s="188" t="b">
        <f>IF(Dashboard!$H$7="",IF('Job Openings'!B170&lt;&gt;"",TRUE,FALSE),IF(Dashboard!$H$7='Job Openings'!C170,TRUE,FALSE))</f>
        <v>0</v>
      </c>
      <c r="I168" s="188" t="b">
        <f>IF(Dashboard!$H$6="",IF('Job Openings'!B170&lt;&gt;"",TRUE,FALSE),IF(Dashboard!$H$6='Job Openings'!F170,TRUE,FALSE))</f>
        <v>0</v>
      </c>
      <c r="J168" s="198">
        <f t="shared" si="12"/>
        <v>0</v>
      </c>
      <c r="K168" s="63"/>
      <c r="L168" s="63"/>
      <c r="M168" s="63"/>
      <c r="N168" s="63"/>
      <c r="O168" s="63"/>
      <c r="P168" s="63"/>
      <c r="R168" s="193" t="str">
        <f>IF(Candidates!H170="","",MONTH(Candidates!H170))</f>
        <v/>
      </c>
      <c r="S168" s="187" t="b">
        <f>IF(AND(YEAR(Candidates!H170)&gt;=applicationYear,YEAR(Candidates!H170)&lt;=applicationYear),TRUE,IF(applicationYear="",TRUE,FALSE))</f>
        <v>0</v>
      </c>
      <c r="T168" s="187" t="b">
        <f>IF(AND(Candidates!H170&gt;=$AJ$4,Candidates!H170&lt;=$AJ$5),TRUE,FALSE)</f>
        <v>0</v>
      </c>
      <c r="U168" s="187" t="b">
        <f>IF(Dashboard!$M$6="",IF(Candidates!B170&lt;&gt;"",TRUE,FALSE),IF(Dashboard!$M$6=Candidates!B170,TRUE,FALSE))</f>
        <v>0</v>
      </c>
      <c r="V168" s="187" t="b">
        <f>IF(Dashboard!$H$7="",IF(Candidates!B170&lt;&gt;"",TRUE,FALSE),IF(Dashboard!$H$7=Candidates!C170,TRUE,FALSE))</f>
        <v>0</v>
      </c>
      <c r="W168" s="217" t="b">
        <f>IF(Dashboard!$H$6="",IF(Candidates!B170&lt;&gt;"",TRUE,FALSE),IF(Dashboard!$H$6=Candidates!E170,TRUE,FALSE))</f>
        <v>0</v>
      </c>
      <c r="X168" s="187">
        <f t="shared" si="13"/>
        <v>0</v>
      </c>
      <c r="Y168" s="198">
        <f t="shared" si="14"/>
        <v>0</v>
      </c>
      <c r="AA168" s="7"/>
      <c r="AB168" s="7"/>
      <c r="AC168" s="7"/>
    </row>
    <row r="169" spans="2:29" x14ac:dyDescent="0.2">
      <c r="B169" s="194">
        <f>COUNTIFS(Candidates!$B$6:$B$3005,'Job Openings'!B171,Candidates!$J$6:$J$3005,Preferences!$I$21)</f>
        <v>0</v>
      </c>
      <c r="C169" s="63"/>
      <c r="D169" s="194" t="str">
        <f>IF(AND(B169=1,J169=1),IF('Job Openings'!H171-'Job Openings'!E171&lt;0,"",'Job Openings'!H171-'Job Openings'!E171),"")</f>
        <v/>
      </c>
      <c r="E169" s="185"/>
      <c r="F169" s="197" t="b">
        <f>IF(AND('Job Openings'!E171&gt;=$O$4,'Job Openings'!E171&lt;=$O$5),TRUE,FALSE)</f>
        <v>0</v>
      </c>
      <c r="G169" s="188" t="b">
        <f>IF(Dashboard!$M$6="",IF('Job Openings'!B171&lt;&gt;"",TRUE,FALSE),IF(Dashboard!$M$6='Job Openings'!B171,TRUE,FALSE))</f>
        <v>0</v>
      </c>
      <c r="H169" s="188" t="b">
        <f>IF(Dashboard!$H$7="",IF('Job Openings'!B171&lt;&gt;"",TRUE,FALSE),IF(Dashboard!$H$7='Job Openings'!C171,TRUE,FALSE))</f>
        <v>0</v>
      </c>
      <c r="I169" s="188" t="b">
        <f>IF(Dashboard!$H$6="",IF('Job Openings'!B171&lt;&gt;"",TRUE,FALSE),IF(Dashboard!$H$6='Job Openings'!F171,TRUE,FALSE))</f>
        <v>0</v>
      </c>
      <c r="J169" s="198">
        <f t="shared" si="12"/>
        <v>0</v>
      </c>
      <c r="K169" s="63"/>
      <c r="L169" s="63"/>
      <c r="M169" s="63"/>
      <c r="N169" s="63"/>
      <c r="O169" s="63"/>
      <c r="P169" s="63"/>
      <c r="R169" s="193" t="str">
        <f>IF(Candidates!H171="","",MONTH(Candidates!H171))</f>
        <v/>
      </c>
      <c r="S169" s="187" t="b">
        <f>IF(AND(YEAR(Candidates!H171)&gt;=applicationYear,YEAR(Candidates!H171)&lt;=applicationYear),TRUE,IF(applicationYear="",TRUE,FALSE))</f>
        <v>0</v>
      </c>
      <c r="T169" s="187" t="b">
        <f>IF(AND(Candidates!H171&gt;=$AJ$4,Candidates!H171&lt;=$AJ$5),TRUE,FALSE)</f>
        <v>0</v>
      </c>
      <c r="U169" s="187" t="b">
        <f>IF(Dashboard!$M$6="",IF(Candidates!B171&lt;&gt;"",TRUE,FALSE),IF(Dashboard!$M$6=Candidates!B171,TRUE,FALSE))</f>
        <v>0</v>
      </c>
      <c r="V169" s="187" t="b">
        <f>IF(Dashboard!$H$7="",IF(Candidates!B171&lt;&gt;"",TRUE,FALSE),IF(Dashboard!$H$7=Candidates!C171,TRUE,FALSE))</f>
        <v>0</v>
      </c>
      <c r="W169" s="217" t="b">
        <f>IF(Dashboard!$H$6="",IF(Candidates!B171&lt;&gt;"",TRUE,FALSE),IF(Dashboard!$H$6=Candidates!E171,TRUE,FALSE))</f>
        <v>0</v>
      </c>
      <c r="X169" s="187">
        <f t="shared" si="13"/>
        <v>0</v>
      </c>
      <c r="Y169" s="198">
        <f t="shared" si="14"/>
        <v>0</v>
      </c>
      <c r="AA169" s="7"/>
      <c r="AB169" s="7"/>
      <c r="AC169" s="7"/>
    </row>
    <row r="170" spans="2:29" x14ac:dyDescent="0.2">
      <c r="B170" s="194">
        <f>COUNTIFS(Candidates!$B$6:$B$3005,'Job Openings'!B172,Candidates!$J$6:$J$3005,Preferences!$I$21)</f>
        <v>0</v>
      </c>
      <c r="C170" s="63"/>
      <c r="D170" s="194" t="str">
        <f>IF(AND(B170=1,J170=1),IF('Job Openings'!H172-'Job Openings'!E172&lt;0,"",'Job Openings'!H172-'Job Openings'!E172),"")</f>
        <v/>
      </c>
      <c r="E170" s="185"/>
      <c r="F170" s="197" t="b">
        <f>IF(AND('Job Openings'!E172&gt;=$O$4,'Job Openings'!E172&lt;=$O$5),TRUE,FALSE)</f>
        <v>0</v>
      </c>
      <c r="G170" s="188" t="b">
        <f>IF(Dashboard!$M$6="",IF('Job Openings'!B172&lt;&gt;"",TRUE,FALSE),IF(Dashboard!$M$6='Job Openings'!B172,TRUE,FALSE))</f>
        <v>0</v>
      </c>
      <c r="H170" s="188" t="b">
        <f>IF(Dashboard!$H$7="",IF('Job Openings'!B172&lt;&gt;"",TRUE,FALSE),IF(Dashboard!$H$7='Job Openings'!C172,TRUE,FALSE))</f>
        <v>0</v>
      </c>
      <c r="I170" s="188" t="b">
        <f>IF(Dashboard!$H$6="",IF('Job Openings'!B172&lt;&gt;"",TRUE,FALSE),IF(Dashboard!$H$6='Job Openings'!F172,TRUE,FALSE))</f>
        <v>0</v>
      </c>
      <c r="J170" s="198">
        <f t="shared" si="12"/>
        <v>0</v>
      </c>
      <c r="K170" s="63"/>
      <c r="L170" s="63"/>
      <c r="M170" s="63"/>
      <c r="N170" s="63"/>
      <c r="O170" s="63"/>
      <c r="P170" s="63"/>
      <c r="R170" s="193" t="str">
        <f>IF(Candidates!H172="","",MONTH(Candidates!H172))</f>
        <v/>
      </c>
      <c r="S170" s="187" t="b">
        <f>IF(AND(YEAR(Candidates!H172)&gt;=applicationYear,YEAR(Candidates!H172)&lt;=applicationYear),TRUE,IF(applicationYear="",TRUE,FALSE))</f>
        <v>0</v>
      </c>
      <c r="T170" s="187" t="b">
        <f>IF(AND(Candidates!H172&gt;=$AJ$4,Candidates!H172&lt;=$AJ$5),TRUE,FALSE)</f>
        <v>0</v>
      </c>
      <c r="U170" s="187" t="b">
        <f>IF(Dashboard!$M$6="",IF(Candidates!B172&lt;&gt;"",TRUE,FALSE),IF(Dashboard!$M$6=Candidates!B172,TRUE,FALSE))</f>
        <v>0</v>
      </c>
      <c r="V170" s="187" t="b">
        <f>IF(Dashboard!$H$7="",IF(Candidates!B172&lt;&gt;"",TRUE,FALSE),IF(Dashboard!$H$7=Candidates!C172,TRUE,FALSE))</f>
        <v>0</v>
      </c>
      <c r="W170" s="217" t="b">
        <f>IF(Dashboard!$H$6="",IF(Candidates!B172&lt;&gt;"",TRUE,FALSE),IF(Dashboard!$H$6=Candidates!E172,TRUE,FALSE))</f>
        <v>0</v>
      </c>
      <c r="X170" s="187">
        <f t="shared" si="13"/>
        <v>0</v>
      </c>
      <c r="Y170" s="198">
        <f t="shared" si="14"/>
        <v>0</v>
      </c>
      <c r="AA170" s="7"/>
      <c r="AB170" s="7"/>
      <c r="AC170" s="7"/>
    </row>
    <row r="171" spans="2:29" x14ac:dyDescent="0.2">
      <c r="B171" s="194">
        <f>COUNTIFS(Candidates!$B$6:$B$3005,'Job Openings'!B173,Candidates!$J$6:$J$3005,Preferences!$I$21)</f>
        <v>0</v>
      </c>
      <c r="C171" s="63"/>
      <c r="D171" s="194" t="str">
        <f>IF(AND(B171=1,J171=1),IF('Job Openings'!H173-'Job Openings'!E173&lt;0,"",'Job Openings'!H173-'Job Openings'!E173),"")</f>
        <v/>
      </c>
      <c r="E171" s="185"/>
      <c r="F171" s="197" t="b">
        <f>IF(AND('Job Openings'!E173&gt;=$O$4,'Job Openings'!E173&lt;=$O$5),TRUE,FALSE)</f>
        <v>0</v>
      </c>
      <c r="G171" s="188" t="b">
        <f>IF(Dashboard!$M$6="",IF('Job Openings'!B173&lt;&gt;"",TRUE,FALSE),IF(Dashboard!$M$6='Job Openings'!B173,TRUE,FALSE))</f>
        <v>0</v>
      </c>
      <c r="H171" s="188" t="b">
        <f>IF(Dashboard!$H$7="",IF('Job Openings'!B173&lt;&gt;"",TRUE,FALSE),IF(Dashboard!$H$7='Job Openings'!C173,TRUE,FALSE))</f>
        <v>0</v>
      </c>
      <c r="I171" s="188" t="b">
        <f>IF(Dashboard!$H$6="",IF('Job Openings'!B173&lt;&gt;"",TRUE,FALSE),IF(Dashboard!$H$6='Job Openings'!F173,TRUE,FALSE))</f>
        <v>0</v>
      </c>
      <c r="J171" s="198">
        <f t="shared" si="12"/>
        <v>0</v>
      </c>
      <c r="K171" s="63"/>
      <c r="L171" s="63"/>
      <c r="M171" s="63"/>
      <c r="N171" s="63"/>
      <c r="O171" s="63"/>
      <c r="P171" s="63"/>
      <c r="R171" s="193" t="str">
        <f>IF(Candidates!H173="","",MONTH(Candidates!H173))</f>
        <v/>
      </c>
      <c r="S171" s="187" t="b">
        <f>IF(AND(YEAR(Candidates!H173)&gt;=applicationYear,YEAR(Candidates!H173)&lt;=applicationYear),TRUE,IF(applicationYear="",TRUE,FALSE))</f>
        <v>0</v>
      </c>
      <c r="T171" s="187" t="b">
        <f>IF(AND(Candidates!H173&gt;=$AJ$4,Candidates!H173&lt;=$AJ$5),TRUE,FALSE)</f>
        <v>0</v>
      </c>
      <c r="U171" s="187" t="b">
        <f>IF(Dashboard!$M$6="",IF(Candidates!B173&lt;&gt;"",TRUE,FALSE),IF(Dashboard!$M$6=Candidates!B173,TRUE,FALSE))</f>
        <v>0</v>
      </c>
      <c r="V171" s="187" t="b">
        <f>IF(Dashboard!$H$7="",IF(Candidates!B173&lt;&gt;"",TRUE,FALSE),IF(Dashboard!$H$7=Candidates!C173,TRUE,FALSE))</f>
        <v>0</v>
      </c>
      <c r="W171" s="217" t="b">
        <f>IF(Dashboard!$H$6="",IF(Candidates!B173&lt;&gt;"",TRUE,FALSE),IF(Dashboard!$H$6=Candidates!E173,TRUE,FALSE))</f>
        <v>0</v>
      </c>
      <c r="X171" s="187">
        <f t="shared" si="13"/>
        <v>0</v>
      </c>
      <c r="Y171" s="198">
        <f t="shared" si="14"/>
        <v>0</v>
      </c>
      <c r="AA171" s="7"/>
      <c r="AB171" s="7"/>
      <c r="AC171" s="7"/>
    </row>
    <row r="172" spans="2:29" x14ac:dyDescent="0.2">
      <c r="B172" s="194">
        <f>COUNTIFS(Candidates!$B$6:$B$3005,'Job Openings'!B174,Candidates!$J$6:$J$3005,Preferences!$I$21)</f>
        <v>0</v>
      </c>
      <c r="C172" s="63"/>
      <c r="D172" s="194" t="str">
        <f>IF(AND(B172=1,J172=1),IF('Job Openings'!H174-'Job Openings'!E174&lt;0,"",'Job Openings'!H174-'Job Openings'!E174),"")</f>
        <v/>
      </c>
      <c r="E172" s="185"/>
      <c r="F172" s="197" t="b">
        <f>IF(AND('Job Openings'!E174&gt;=$O$4,'Job Openings'!E174&lt;=$O$5),TRUE,FALSE)</f>
        <v>0</v>
      </c>
      <c r="G172" s="188" t="b">
        <f>IF(Dashboard!$M$6="",IF('Job Openings'!B174&lt;&gt;"",TRUE,FALSE),IF(Dashboard!$M$6='Job Openings'!B174,TRUE,FALSE))</f>
        <v>0</v>
      </c>
      <c r="H172" s="188" t="b">
        <f>IF(Dashboard!$H$7="",IF('Job Openings'!B174&lt;&gt;"",TRUE,FALSE),IF(Dashboard!$H$7='Job Openings'!C174,TRUE,FALSE))</f>
        <v>0</v>
      </c>
      <c r="I172" s="188" t="b">
        <f>IF(Dashboard!$H$6="",IF('Job Openings'!B174&lt;&gt;"",TRUE,FALSE),IF(Dashboard!$H$6='Job Openings'!F174,TRUE,FALSE))</f>
        <v>0</v>
      </c>
      <c r="J172" s="198">
        <f t="shared" si="12"/>
        <v>0</v>
      </c>
      <c r="K172" s="63"/>
      <c r="L172" s="63"/>
      <c r="M172" s="63"/>
      <c r="N172" s="63"/>
      <c r="O172" s="63"/>
      <c r="P172" s="63"/>
      <c r="R172" s="193" t="str">
        <f>IF(Candidates!H174="","",MONTH(Candidates!H174))</f>
        <v/>
      </c>
      <c r="S172" s="187" t="b">
        <f>IF(AND(YEAR(Candidates!H174)&gt;=applicationYear,YEAR(Candidates!H174)&lt;=applicationYear),TRUE,IF(applicationYear="",TRUE,FALSE))</f>
        <v>0</v>
      </c>
      <c r="T172" s="187" t="b">
        <f>IF(AND(Candidates!H174&gt;=$AJ$4,Candidates!H174&lt;=$AJ$5),TRUE,FALSE)</f>
        <v>0</v>
      </c>
      <c r="U172" s="187" t="b">
        <f>IF(Dashboard!$M$6="",IF(Candidates!B174&lt;&gt;"",TRUE,FALSE),IF(Dashboard!$M$6=Candidates!B174,TRUE,FALSE))</f>
        <v>0</v>
      </c>
      <c r="V172" s="187" t="b">
        <f>IF(Dashboard!$H$7="",IF(Candidates!B174&lt;&gt;"",TRUE,FALSE),IF(Dashboard!$H$7=Candidates!C174,TRUE,FALSE))</f>
        <v>0</v>
      </c>
      <c r="W172" s="217" t="b">
        <f>IF(Dashboard!$H$6="",IF(Candidates!B174&lt;&gt;"",TRUE,FALSE),IF(Dashboard!$H$6=Candidates!E174,TRUE,FALSE))</f>
        <v>0</v>
      </c>
      <c r="X172" s="187">
        <f t="shared" si="13"/>
        <v>0</v>
      </c>
      <c r="Y172" s="198">
        <f t="shared" si="14"/>
        <v>0</v>
      </c>
      <c r="AA172" s="7"/>
      <c r="AB172" s="7"/>
      <c r="AC172" s="7"/>
    </row>
    <row r="173" spans="2:29" x14ac:dyDescent="0.2">
      <c r="B173" s="194">
        <f>COUNTIFS(Candidates!$B$6:$B$3005,'Job Openings'!B175,Candidates!$J$6:$J$3005,Preferences!$I$21)</f>
        <v>0</v>
      </c>
      <c r="C173" s="63"/>
      <c r="D173" s="194" t="str">
        <f>IF(AND(B173=1,J173=1),IF('Job Openings'!H175-'Job Openings'!E175&lt;0,"",'Job Openings'!H175-'Job Openings'!E175),"")</f>
        <v/>
      </c>
      <c r="E173" s="185"/>
      <c r="F173" s="197" t="b">
        <f>IF(AND('Job Openings'!E175&gt;=$O$4,'Job Openings'!E175&lt;=$O$5),TRUE,FALSE)</f>
        <v>0</v>
      </c>
      <c r="G173" s="188" t="b">
        <f>IF(Dashboard!$M$6="",IF('Job Openings'!B175&lt;&gt;"",TRUE,FALSE),IF(Dashboard!$M$6='Job Openings'!B175,TRUE,FALSE))</f>
        <v>0</v>
      </c>
      <c r="H173" s="188" t="b">
        <f>IF(Dashboard!$H$7="",IF('Job Openings'!B175&lt;&gt;"",TRUE,FALSE),IF(Dashboard!$H$7='Job Openings'!C175,TRUE,FALSE))</f>
        <v>0</v>
      </c>
      <c r="I173" s="188" t="b">
        <f>IF(Dashboard!$H$6="",IF('Job Openings'!B175&lt;&gt;"",TRUE,FALSE),IF(Dashboard!$H$6='Job Openings'!F175,TRUE,FALSE))</f>
        <v>0</v>
      </c>
      <c r="J173" s="198">
        <f t="shared" si="12"/>
        <v>0</v>
      </c>
      <c r="K173" s="63"/>
      <c r="L173" s="63"/>
      <c r="M173" s="63"/>
      <c r="N173" s="63"/>
      <c r="O173" s="63"/>
      <c r="P173" s="63"/>
      <c r="R173" s="193" t="str">
        <f>IF(Candidates!H175="","",MONTH(Candidates!H175))</f>
        <v/>
      </c>
      <c r="S173" s="187" t="b">
        <f>IF(AND(YEAR(Candidates!H175)&gt;=applicationYear,YEAR(Candidates!H175)&lt;=applicationYear),TRUE,IF(applicationYear="",TRUE,FALSE))</f>
        <v>0</v>
      </c>
      <c r="T173" s="187" t="b">
        <f>IF(AND(Candidates!H175&gt;=$AJ$4,Candidates!H175&lt;=$AJ$5),TRUE,FALSE)</f>
        <v>0</v>
      </c>
      <c r="U173" s="187" t="b">
        <f>IF(Dashboard!$M$6="",IF(Candidates!B175&lt;&gt;"",TRUE,FALSE),IF(Dashboard!$M$6=Candidates!B175,TRUE,FALSE))</f>
        <v>0</v>
      </c>
      <c r="V173" s="187" t="b">
        <f>IF(Dashboard!$H$7="",IF(Candidates!B175&lt;&gt;"",TRUE,FALSE),IF(Dashboard!$H$7=Candidates!C175,TRUE,FALSE))</f>
        <v>0</v>
      </c>
      <c r="W173" s="217" t="b">
        <f>IF(Dashboard!$H$6="",IF(Candidates!B175&lt;&gt;"",TRUE,FALSE),IF(Dashboard!$H$6=Candidates!E175,TRUE,FALSE))</f>
        <v>0</v>
      </c>
      <c r="X173" s="187">
        <f t="shared" si="13"/>
        <v>0</v>
      </c>
      <c r="Y173" s="198">
        <f t="shared" si="14"/>
        <v>0</v>
      </c>
      <c r="AA173" s="7"/>
      <c r="AB173" s="7"/>
      <c r="AC173" s="7"/>
    </row>
    <row r="174" spans="2:29" x14ac:dyDescent="0.2">
      <c r="B174" s="194">
        <f>COUNTIFS(Candidates!$B$6:$B$3005,'Job Openings'!B176,Candidates!$J$6:$J$3005,Preferences!$I$21)</f>
        <v>0</v>
      </c>
      <c r="C174" s="63"/>
      <c r="D174" s="194" t="str">
        <f>IF(AND(B174=1,J174=1),IF('Job Openings'!H176-'Job Openings'!E176&lt;0,"",'Job Openings'!H176-'Job Openings'!E176),"")</f>
        <v/>
      </c>
      <c r="E174" s="185"/>
      <c r="F174" s="197" t="b">
        <f>IF(AND('Job Openings'!E176&gt;=$O$4,'Job Openings'!E176&lt;=$O$5),TRUE,FALSE)</f>
        <v>0</v>
      </c>
      <c r="G174" s="188" t="b">
        <f>IF(Dashboard!$M$6="",IF('Job Openings'!B176&lt;&gt;"",TRUE,FALSE),IF(Dashboard!$M$6='Job Openings'!B176,TRUE,FALSE))</f>
        <v>0</v>
      </c>
      <c r="H174" s="188" t="b">
        <f>IF(Dashboard!$H$7="",IF('Job Openings'!B176&lt;&gt;"",TRUE,FALSE),IF(Dashboard!$H$7='Job Openings'!C176,TRUE,FALSE))</f>
        <v>0</v>
      </c>
      <c r="I174" s="188" t="b">
        <f>IF(Dashboard!$H$6="",IF('Job Openings'!B176&lt;&gt;"",TRUE,FALSE),IF(Dashboard!$H$6='Job Openings'!F176,TRUE,FALSE))</f>
        <v>0</v>
      </c>
      <c r="J174" s="198">
        <f t="shared" si="12"/>
        <v>0</v>
      </c>
      <c r="K174" s="63"/>
      <c r="L174" s="63"/>
      <c r="M174" s="63"/>
      <c r="N174" s="63"/>
      <c r="O174" s="63"/>
      <c r="P174" s="63"/>
      <c r="R174" s="193" t="str">
        <f>IF(Candidates!H176="","",MONTH(Candidates!H176))</f>
        <v/>
      </c>
      <c r="S174" s="187" t="b">
        <f>IF(AND(YEAR(Candidates!H176)&gt;=applicationYear,YEAR(Candidates!H176)&lt;=applicationYear),TRUE,IF(applicationYear="",TRUE,FALSE))</f>
        <v>0</v>
      </c>
      <c r="T174" s="187" t="b">
        <f>IF(AND(Candidates!H176&gt;=$AJ$4,Candidates!H176&lt;=$AJ$5),TRUE,FALSE)</f>
        <v>0</v>
      </c>
      <c r="U174" s="187" t="b">
        <f>IF(Dashboard!$M$6="",IF(Candidates!B176&lt;&gt;"",TRUE,FALSE),IF(Dashboard!$M$6=Candidates!B176,TRUE,FALSE))</f>
        <v>0</v>
      </c>
      <c r="V174" s="187" t="b">
        <f>IF(Dashboard!$H$7="",IF(Candidates!B176&lt;&gt;"",TRUE,FALSE),IF(Dashboard!$H$7=Candidates!C176,TRUE,FALSE))</f>
        <v>0</v>
      </c>
      <c r="W174" s="217" t="b">
        <f>IF(Dashboard!$H$6="",IF(Candidates!B176&lt;&gt;"",TRUE,FALSE),IF(Dashboard!$H$6=Candidates!E176,TRUE,FALSE))</f>
        <v>0</v>
      </c>
      <c r="X174" s="187">
        <f t="shared" si="13"/>
        <v>0</v>
      </c>
      <c r="Y174" s="198">
        <f t="shared" si="14"/>
        <v>0</v>
      </c>
      <c r="AA174" s="7"/>
      <c r="AB174" s="7"/>
      <c r="AC174" s="7"/>
    </row>
    <row r="175" spans="2:29" x14ac:dyDescent="0.2">
      <c r="B175" s="194">
        <f>COUNTIFS(Candidates!$B$6:$B$3005,'Job Openings'!B177,Candidates!$J$6:$J$3005,Preferences!$I$21)</f>
        <v>0</v>
      </c>
      <c r="C175" s="63"/>
      <c r="D175" s="194" t="str">
        <f>IF(AND(B175=1,J175=1),IF('Job Openings'!H177-'Job Openings'!E177&lt;0,"",'Job Openings'!H177-'Job Openings'!E177),"")</f>
        <v/>
      </c>
      <c r="E175" s="185"/>
      <c r="F175" s="197" t="b">
        <f>IF(AND('Job Openings'!E177&gt;=$O$4,'Job Openings'!E177&lt;=$O$5),TRUE,FALSE)</f>
        <v>0</v>
      </c>
      <c r="G175" s="188" t="b">
        <f>IF(Dashboard!$M$6="",IF('Job Openings'!B177&lt;&gt;"",TRUE,FALSE),IF(Dashboard!$M$6='Job Openings'!B177,TRUE,FALSE))</f>
        <v>0</v>
      </c>
      <c r="H175" s="188" t="b">
        <f>IF(Dashboard!$H$7="",IF('Job Openings'!B177&lt;&gt;"",TRUE,FALSE),IF(Dashboard!$H$7='Job Openings'!C177,TRUE,FALSE))</f>
        <v>0</v>
      </c>
      <c r="I175" s="188" t="b">
        <f>IF(Dashboard!$H$6="",IF('Job Openings'!B177&lt;&gt;"",TRUE,FALSE),IF(Dashboard!$H$6='Job Openings'!F177,TRUE,FALSE))</f>
        <v>0</v>
      </c>
      <c r="J175" s="198">
        <f t="shared" si="12"/>
        <v>0</v>
      </c>
      <c r="K175" s="63"/>
      <c r="L175" s="63"/>
      <c r="M175" s="63"/>
      <c r="N175" s="63"/>
      <c r="O175" s="63"/>
      <c r="P175" s="63"/>
      <c r="R175" s="193" t="str">
        <f>IF(Candidates!H177="","",MONTH(Candidates!H177))</f>
        <v/>
      </c>
      <c r="S175" s="187" t="b">
        <f>IF(AND(YEAR(Candidates!H177)&gt;=applicationYear,YEAR(Candidates!H177)&lt;=applicationYear),TRUE,IF(applicationYear="",TRUE,FALSE))</f>
        <v>0</v>
      </c>
      <c r="T175" s="187" t="b">
        <f>IF(AND(Candidates!H177&gt;=$AJ$4,Candidates!H177&lt;=$AJ$5),TRUE,FALSE)</f>
        <v>0</v>
      </c>
      <c r="U175" s="187" t="b">
        <f>IF(Dashboard!$M$6="",IF(Candidates!B177&lt;&gt;"",TRUE,FALSE),IF(Dashboard!$M$6=Candidates!B177,TRUE,FALSE))</f>
        <v>0</v>
      </c>
      <c r="V175" s="187" t="b">
        <f>IF(Dashboard!$H$7="",IF(Candidates!B177&lt;&gt;"",TRUE,FALSE),IF(Dashboard!$H$7=Candidates!C177,TRUE,FALSE))</f>
        <v>0</v>
      </c>
      <c r="W175" s="217" t="b">
        <f>IF(Dashboard!$H$6="",IF(Candidates!B177&lt;&gt;"",TRUE,FALSE),IF(Dashboard!$H$6=Candidates!E177,TRUE,FALSE))</f>
        <v>0</v>
      </c>
      <c r="X175" s="187">
        <f t="shared" si="13"/>
        <v>0</v>
      </c>
      <c r="Y175" s="198">
        <f t="shared" si="14"/>
        <v>0</v>
      </c>
      <c r="AA175" s="7"/>
      <c r="AB175" s="7"/>
      <c r="AC175" s="7"/>
    </row>
    <row r="176" spans="2:29" x14ac:dyDescent="0.2">
      <c r="B176" s="194">
        <f>COUNTIFS(Candidates!$B$6:$B$3005,'Job Openings'!B178,Candidates!$J$6:$J$3005,Preferences!$I$21)</f>
        <v>0</v>
      </c>
      <c r="C176" s="63"/>
      <c r="D176" s="194" t="str">
        <f>IF(AND(B176=1,J176=1),IF('Job Openings'!H178-'Job Openings'!E178&lt;0,"",'Job Openings'!H178-'Job Openings'!E178),"")</f>
        <v/>
      </c>
      <c r="E176" s="185"/>
      <c r="F176" s="197" t="b">
        <f>IF(AND('Job Openings'!E178&gt;=$O$4,'Job Openings'!E178&lt;=$O$5),TRUE,FALSE)</f>
        <v>0</v>
      </c>
      <c r="G176" s="188" t="b">
        <f>IF(Dashboard!$M$6="",IF('Job Openings'!B178&lt;&gt;"",TRUE,FALSE),IF(Dashboard!$M$6='Job Openings'!B178,TRUE,FALSE))</f>
        <v>0</v>
      </c>
      <c r="H176" s="188" t="b">
        <f>IF(Dashboard!$H$7="",IF('Job Openings'!B178&lt;&gt;"",TRUE,FALSE),IF(Dashboard!$H$7='Job Openings'!C178,TRUE,FALSE))</f>
        <v>0</v>
      </c>
      <c r="I176" s="188" t="b">
        <f>IF(Dashboard!$H$6="",IF('Job Openings'!B178&lt;&gt;"",TRUE,FALSE),IF(Dashboard!$H$6='Job Openings'!F178,TRUE,FALSE))</f>
        <v>0</v>
      </c>
      <c r="J176" s="198">
        <f t="shared" si="12"/>
        <v>0</v>
      </c>
      <c r="K176" s="63"/>
      <c r="L176" s="63"/>
      <c r="M176" s="63"/>
      <c r="N176" s="63"/>
      <c r="O176" s="63"/>
      <c r="P176" s="63"/>
      <c r="R176" s="193" t="str">
        <f>IF(Candidates!H178="","",MONTH(Candidates!H178))</f>
        <v/>
      </c>
      <c r="S176" s="187" t="b">
        <f>IF(AND(YEAR(Candidates!H178)&gt;=applicationYear,YEAR(Candidates!H178)&lt;=applicationYear),TRUE,IF(applicationYear="",TRUE,FALSE))</f>
        <v>0</v>
      </c>
      <c r="T176" s="187" t="b">
        <f>IF(AND(Candidates!H178&gt;=$AJ$4,Candidates!H178&lt;=$AJ$5),TRUE,FALSE)</f>
        <v>0</v>
      </c>
      <c r="U176" s="187" t="b">
        <f>IF(Dashboard!$M$6="",IF(Candidates!B178&lt;&gt;"",TRUE,FALSE),IF(Dashboard!$M$6=Candidates!B178,TRUE,FALSE))</f>
        <v>0</v>
      </c>
      <c r="V176" s="187" t="b">
        <f>IF(Dashboard!$H$7="",IF(Candidates!B178&lt;&gt;"",TRUE,FALSE),IF(Dashboard!$H$7=Candidates!C178,TRUE,FALSE))</f>
        <v>0</v>
      </c>
      <c r="W176" s="217" t="b">
        <f>IF(Dashboard!$H$6="",IF(Candidates!B178&lt;&gt;"",TRUE,FALSE),IF(Dashboard!$H$6=Candidates!E178,TRUE,FALSE))</f>
        <v>0</v>
      </c>
      <c r="X176" s="187">
        <f t="shared" si="13"/>
        <v>0</v>
      </c>
      <c r="Y176" s="198">
        <f t="shared" si="14"/>
        <v>0</v>
      </c>
      <c r="AA176" s="7"/>
      <c r="AB176" s="7"/>
      <c r="AC176" s="7"/>
    </row>
    <row r="177" spans="2:29" x14ac:dyDescent="0.2">
      <c r="B177" s="194">
        <f>COUNTIFS(Candidates!$B$6:$B$3005,'Job Openings'!B179,Candidates!$J$6:$J$3005,Preferences!$I$21)</f>
        <v>0</v>
      </c>
      <c r="C177" s="63"/>
      <c r="D177" s="194" t="str">
        <f>IF(AND(B177=1,J177=1),IF('Job Openings'!H179-'Job Openings'!E179&lt;0,"",'Job Openings'!H179-'Job Openings'!E179),"")</f>
        <v/>
      </c>
      <c r="E177" s="185"/>
      <c r="F177" s="197" t="b">
        <f>IF(AND('Job Openings'!E179&gt;=$O$4,'Job Openings'!E179&lt;=$O$5),TRUE,FALSE)</f>
        <v>0</v>
      </c>
      <c r="G177" s="188" t="b">
        <f>IF(Dashboard!$M$6="",IF('Job Openings'!B179&lt;&gt;"",TRUE,FALSE),IF(Dashboard!$M$6='Job Openings'!B179,TRUE,FALSE))</f>
        <v>0</v>
      </c>
      <c r="H177" s="188" t="b">
        <f>IF(Dashboard!$H$7="",IF('Job Openings'!B179&lt;&gt;"",TRUE,FALSE),IF(Dashboard!$H$7='Job Openings'!C179,TRUE,FALSE))</f>
        <v>0</v>
      </c>
      <c r="I177" s="188" t="b">
        <f>IF(Dashboard!$H$6="",IF('Job Openings'!B179&lt;&gt;"",TRUE,FALSE),IF(Dashboard!$H$6='Job Openings'!F179,TRUE,FALSE))</f>
        <v>0</v>
      </c>
      <c r="J177" s="198">
        <f t="shared" si="12"/>
        <v>0</v>
      </c>
      <c r="K177" s="63"/>
      <c r="L177" s="63"/>
      <c r="M177" s="63"/>
      <c r="N177" s="63"/>
      <c r="O177" s="63"/>
      <c r="P177" s="63"/>
      <c r="R177" s="193" t="str">
        <f>IF(Candidates!H179="","",MONTH(Candidates!H179))</f>
        <v/>
      </c>
      <c r="S177" s="187" t="b">
        <f>IF(AND(YEAR(Candidates!H179)&gt;=applicationYear,YEAR(Candidates!H179)&lt;=applicationYear),TRUE,IF(applicationYear="",TRUE,FALSE))</f>
        <v>0</v>
      </c>
      <c r="T177" s="187" t="b">
        <f>IF(AND(Candidates!H179&gt;=$AJ$4,Candidates!H179&lt;=$AJ$5),TRUE,FALSE)</f>
        <v>0</v>
      </c>
      <c r="U177" s="187" t="b">
        <f>IF(Dashboard!$M$6="",IF(Candidates!B179&lt;&gt;"",TRUE,FALSE),IF(Dashboard!$M$6=Candidates!B179,TRUE,FALSE))</f>
        <v>0</v>
      </c>
      <c r="V177" s="187" t="b">
        <f>IF(Dashboard!$H$7="",IF(Candidates!B179&lt;&gt;"",TRUE,FALSE),IF(Dashboard!$H$7=Candidates!C179,TRUE,FALSE))</f>
        <v>0</v>
      </c>
      <c r="W177" s="217" t="b">
        <f>IF(Dashboard!$H$6="",IF(Candidates!B179&lt;&gt;"",TRUE,FALSE),IF(Dashboard!$H$6=Candidates!E179,TRUE,FALSE))</f>
        <v>0</v>
      </c>
      <c r="X177" s="187">
        <f t="shared" si="13"/>
        <v>0</v>
      </c>
      <c r="Y177" s="198">
        <f t="shared" si="14"/>
        <v>0</v>
      </c>
      <c r="AA177" s="7"/>
      <c r="AB177" s="7"/>
      <c r="AC177" s="7"/>
    </row>
    <row r="178" spans="2:29" x14ac:dyDescent="0.2">
      <c r="B178" s="194">
        <f>COUNTIFS(Candidates!$B$6:$B$3005,'Job Openings'!B180,Candidates!$J$6:$J$3005,Preferences!$I$21)</f>
        <v>0</v>
      </c>
      <c r="C178" s="63"/>
      <c r="D178" s="194" t="str">
        <f>IF(AND(B178=1,J178=1),IF('Job Openings'!H180-'Job Openings'!E180&lt;0,"",'Job Openings'!H180-'Job Openings'!E180),"")</f>
        <v/>
      </c>
      <c r="E178" s="185"/>
      <c r="F178" s="197" t="b">
        <f>IF(AND('Job Openings'!E180&gt;=$O$4,'Job Openings'!E180&lt;=$O$5),TRUE,FALSE)</f>
        <v>0</v>
      </c>
      <c r="G178" s="188" t="b">
        <f>IF(Dashboard!$M$6="",IF('Job Openings'!B180&lt;&gt;"",TRUE,FALSE),IF(Dashboard!$M$6='Job Openings'!B180,TRUE,FALSE))</f>
        <v>0</v>
      </c>
      <c r="H178" s="188" t="b">
        <f>IF(Dashboard!$H$7="",IF('Job Openings'!B180&lt;&gt;"",TRUE,FALSE),IF(Dashboard!$H$7='Job Openings'!C180,TRUE,FALSE))</f>
        <v>0</v>
      </c>
      <c r="I178" s="188" t="b">
        <f>IF(Dashboard!$H$6="",IF('Job Openings'!B180&lt;&gt;"",TRUE,FALSE),IF(Dashboard!$H$6='Job Openings'!F180,TRUE,FALSE))</f>
        <v>0</v>
      </c>
      <c r="J178" s="198">
        <f t="shared" si="12"/>
        <v>0</v>
      </c>
      <c r="K178" s="63"/>
      <c r="L178" s="63"/>
      <c r="M178" s="63"/>
      <c r="N178" s="63"/>
      <c r="O178" s="63"/>
      <c r="P178" s="63"/>
      <c r="R178" s="193" t="str">
        <f>IF(Candidates!H180="","",MONTH(Candidates!H180))</f>
        <v/>
      </c>
      <c r="S178" s="187" t="b">
        <f>IF(AND(YEAR(Candidates!H180)&gt;=applicationYear,YEAR(Candidates!H180)&lt;=applicationYear),TRUE,IF(applicationYear="",TRUE,FALSE))</f>
        <v>0</v>
      </c>
      <c r="T178" s="187" t="b">
        <f>IF(AND(Candidates!H180&gt;=$AJ$4,Candidates!H180&lt;=$AJ$5),TRUE,FALSE)</f>
        <v>0</v>
      </c>
      <c r="U178" s="187" t="b">
        <f>IF(Dashboard!$M$6="",IF(Candidates!B180&lt;&gt;"",TRUE,FALSE),IF(Dashboard!$M$6=Candidates!B180,TRUE,FALSE))</f>
        <v>0</v>
      </c>
      <c r="V178" s="187" t="b">
        <f>IF(Dashboard!$H$7="",IF(Candidates!B180&lt;&gt;"",TRUE,FALSE),IF(Dashboard!$H$7=Candidates!C180,TRUE,FALSE))</f>
        <v>0</v>
      </c>
      <c r="W178" s="217" t="b">
        <f>IF(Dashboard!$H$6="",IF(Candidates!B180&lt;&gt;"",TRUE,FALSE),IF(Dashboard!$H$6=Candidates!E180,TRUE,FALSE))</f>
        <v>0</v>
      </c>
      <c r="X178" s="187">
        <f t="shared" si="13"/>
        <v>0</v>
      </c>
      <c r="Y178" s="198">
        <f t="shared" si="14"/>
        <v>0</v>
      </c>
      <c r="AA178" s="7"/>
      <c r="AB178" s="7"/>
      <c r="AC178" s="7"/>
    </row>
    <row r="179" spans="2:29" x14ac:dyDescent="0.2">
      <c r="B179" s="194">
        <f>COUNTIFS(Candidates!$B$6:$B$3005,'Job Openings'!B181,Candidates!$J$6:$J$3005,Preferences!$I$21)</f>
        <v>0</v>
      </c>
      <c r="C179" s="63"/>
      <c r="D179" s="194" t="str">
        <f>IF(AND(B179=1,J179=1),IF('Job Openings'!H181-'Job Openings'!E181&lt;0,"",'Job Openings'!H181-'Job Openings'!E181),"")</f>
        <v/>
      </c>
      <c r="E179" s="185"/>
      <c r="F179" s="197" t="b">
        <f>IF(AND('Job Openings'!E181&gt;=$O$4,'Job Openings'!E181&lt;=$O$5),TRUE,FALSE)</f>
        <v>0</v>
      </c>
      <c r="G179" s="188" t="b">
        <f>IF(Dashboard!$M$6="",IF('Job Openings'!B181&lt;&gt;"",TRUE,FALSE),IF(Dashboard!$M$6='Job Openings'!B181,TRUE,FALSE))</f>
        <v>0</v>
      </c>
      <c r="H179" s="188" t="b">
        <f>IF(Dashboard!$H$7="",IF('Job Openings'!B181&lt;&gt;"",TRUE,FALSE),IF(Dashboard!$H$7='Job Openings'!C181,TRUE,FALSE))</f>
        <v>0</v>
      </c>
      <c r="I179" s="188" t="b">
        <f>IF(Dashboard!$H$6="",IF('Job Openings'!B181&lt;&gt;"",TRUE,FALSE),IF(Dashboard!$H$6='Job Openings'!F181,TRUE,FALSE))</f>
        <v>0</v>
      </c>
      <c r="J179" s="198">
        <f t="shared" si="12"/>
        <v>0</v>
      </c>
      <c r="K179" s="63"/>
      <c r="L179" s="63"/>
      <c r="M179" s="63"/>
      <c r="N179" s="63"/>
      <c r="O179" s="63"/>
      <c r="P179" s="63"/>
      <c r="R179" s="193" t="str">
        <f>IF(Candidates!H181="","",MONTH(Candidates!H181))</f>
        <v/>
      </c>
      <c r="S179" s="187" t="b">
        <f>IF(AND(YEAR(Candidates!H181)&gt;=applicationYear,YEAR(Candidates!H181)&lt;=applicationYear),TRUE,IF(applicationYear="",TRUE,FALSE))</f>
        <v>0</v>
      </c>
      <c r="T179" s="187" t="b">
        <f>IF(AND(Candidates!H181&gt;=$AJ$4,Candidates!H181&lt;=$AJ$5),TRUE,FALSE)</f>
        <v>0</v>
      </c>
      <c r="U179" s="187" t="b">
        <f>IF(Dashboard!$M$6="",IF(Candidates!B181&lt;&gt;"",TRUE,FALSE),IF(Dashboard!$M$6=Candidates!B181,TRUE,FALSE))</f>
        <v>0</v>
      </c>
      <c r="V179" s="187" t="b">
        <f>IF(Dashboard!$H$7="",IF(Candidates!B181&lt;&gt;"",TRUE,FALSE),IF(Dashboard!$H$7=Candidates!C181,TRUE,FALSE))</f>
        <v>0</v>
      </c>
      <c r="W179" s="217" t="b">
        <f>IF(Dashboard!$H$6="",IF(Candidates!B181&lt;&gt;"",TRUE,FALSE),IF(Dashboard!$H$6=Candidates!E181,TRUE,FALSE))</f>
        <v>0</v>
      </c>
      <c r="X179" s="187">
        <f t="shared" si="13"/>
        <v>0</v>
      </c>
      <c r="Y179" s="198">
        <f t="shared" si="14"/>
        <v>0</v>
      </c>
      <c r="AA179" s="7"/>
      <c r="AB179" s="7"/>
      <c r="AC179" s="7"/>
    </row>
    <row r="180" spans="2:29" x14ac:dyDescent="0.2">
      <c r="B180" s="194">
        <f>COUNTIFS(Candidates!$B$6:$B$3005,'Job Openings'!B182,Candidates!$J$6:$J$3005,Preferences!$I$21)</f>
        <v>0</v>
      </c>
      <c r="C180" s="63"/>
      <c r="D180" s="194" t="str">
        <f>IF(AND(B180=1,J180=1),IF('Job Openings'!H182-'Job Openings'!E182&lt;0,"",'Job Openings'!H182-'Job Openings'!E182),"")</f>
        <v/>
      </c>
      <c r="E180" s="185"/>
      <c r="F180" s="197" t="b">
        <f>IF(AND('Job Openings'!E182&gt;=$O$4,'Job Openings'!E182&lt;=$O$5),TRUE,FALSE)</f>
        <v>0</v>
      </c>
      <c r="G180" s="188" t="b">
        <f>IF(Dashboard!$M$6="",IF('Job Openings'!B182&lt;&gt;"",TRUE,FALSE),IF(Dashboard!$M$6='Job Openings'!B182,TRUE,FALSE))</f>
        <v>0</v>
      </c>
      <c r="H180" s="188" t="b">
        <f>IF(Dashboard!$H$7="",IF('Job Openings'!B182&lt;&gt;"",TRUE,FALSE),IF(Dashboard!$H$7='Job Openings'!C182,TRUE,FALSE))</f>
        <v>0</v>
      </c>
      <c r="I180" s="188" t="b">
        <f>IF(Dashboard!$H$6="",IF('Job Openings'!B182&lt;&gt;"",TRUE,FALSE),IF(Dashboard!$H$6='Job Openings'!F182,TRUE,FALSE))</f>
        <v>0</v>
      </c>
      <c r="J180" s="198">
        <f t="shared" si="12"/>
        <v>0</v>
      </c>
      <c r="K180" s="63"/>
      <c r="L180" s="63"/>
      <c r="M180" s="63"/>
      <c r="N180" s="63"/>
      <c r="O180" s="63"/>
      <c r="P180" s="63"/>
      <c r="R180" s="193" t="str">
        <f>IF(Candidates!H182="","",MONTH(Candidates!H182))</f>
        <v/>
      </c>
      <c r="S180" s="187" t="b">
        <f>IF(AND(YEAR(Candidates!H182)&gt;=applicationYear,YEAR(Candidates!H182)&lt;=applicationYear),TRUE,IF(applicationYear="",TRUE,FALSE))</f>
        <v>0</v>
      </c>
      <c r="T180" s="187" t="b">
        <f>IF(AND(Candidates!H182&gt;=$AJ$4,Candidates!H182&lt;=$AJ$5),TRUE,FALSE)</f>
        <v>0</v>
      </c>
      <c r="U180" s="187" t="b">
        <f>IF(Dashboard!$M$6="",IF(Candidates!B182&lt;&gt;"",TRUE,FALSE),IF(Dashboard!$M$6=Candidates!B182,TRUE,FALSE))</f>
        <v>0</v>
      </c>
      <c r="V180" s="187" t="b">
        <f>IF(Dashboard!$H$7="",IF(Candidates!B182&lt;&gt;"",TRUE,FALSE),IF(Dashboard!$H$7=Candidates!C182,TRUE,FALSE))</f>
        <v>0</v>
      </c>
      <c r="W180" s="217" t="b">
        <f>IF(Dashboard!$H$6="",IF(Candidates!B182&lt;&gt;"",TRUE,FALSE),IF(Dashboard!$H$6=Candidates!E182,TRUE,FALSE))</f>
        <v>0</v>
      </c>
      <c r="X180" s="187">
        <f t="shared" si="13"/>
        <v>0</v>
      </c>
      <c r="Y180" s="198">
        <f t="shared" si="14"/>
        <v>0</v>
      </c>
      <c r="AA180" s="7"/>
      <c r="AB180" s="7"/>
      <c r="AC180" s="7"/>
    </row>
    <row r="181" spans="2:29" x14ac:dyDescent="0.2">
      <c r="B181" s="194">
        <f>COUNTIFS(Candidates!$B$6:$B$3005,'Job Openings'!B183,Candidates!$J$6:$J$3005,Preferences!$I$21)</f>
        <v>0</v>
      </c>
      <c r="C181" s="63"/>
      <c r="D181" s="194" t="str">
        <f>IF(AND(B181=1,J181=1),IF('Job Openings'!H183-'Job Openings'!E183&lt;0,"",'Job Openings'!H183-'Job Openings'!E183),"")</f>
        <v/>
      </c>
      <c r="E181" s="185"/>
      <c r="F181" s="197" t="b">
        <f>IF(AND('Job Openings'!E183&gt;=$O$4,'Job Openings'!E183&lt;=$O$5),TRUE,FALSE)</f>
        <v>0</v>
      </c>
      <c r="G181" s="188" t="b">
        <f>IF(Dashboard!$M$6="",IF('Job Openings'!B183&lt;&gt;"",TRUE,FALSE),IF(Dashboard!$M$6='Job Openings'!B183,TRUE,FALSE))</f>
        <v>0</v>
      </c>
      <c r="H181" s="188" t="b">
        <f>IF(Dashboard!$H$7="",IF('Job Openings'!B183&lt;&gt;"",TRUE,FALSE),IF(Dashboard!$H$7='Job Openings'!C183,TRUE,FALSE))</f>
        <v>0</v>
      </c>
      <c r="I181" s="188" t="b">
        <f>IF(Dashboard!$H$6="",IF('Job Openings'!B183&lt;&gt;"",TRUE,FALSE),IF(Dashboard!$H$6='Job Openings'!F183,TRUE,FALSE))</f>
        <v>0</v>
      </c>
      <c r="J181" s="198">
        <f t="shared" si="12"/>
        <v>0</v>
      </c>
      <c r="K181" s="63"/>
      <c r="L181" s="63"/>
      <c r="M181" s="63"/>
      <c r="N181" s="63"/>
      <c r="O181" s="63"/>
      <c r="P181" s="63"/>
      <c r="R181" s="193" t="str">
        <f>IF(Candidates!H183="","",MONTH(Candidates!H183))</f>
        <v/>
      </c>
      <c r="S181" s="187" t="b">
        <f>IF(AND(YEAR(Candidates!H183)&gt;=applicationYear,YEAR(Candidates!H183)&lt;=applicationYear),TRUE,IF(applicationYear="",TRUE,FALSE))</f>
        <v>0</v>
      </c>
      <c r="T181" s="187" t="b">
        <f>IF(AND(Candidates!H183&gt;=$AJ$4,Candidates!H183&lt;=$AJ$5),TRUE,FALSE)</f>
        <v>0</v>
      </c>
      <c r="U181" s="187" t="b">
        <f>IF(Dashboard!$M$6="",IF(Candidates!B183&lt;&gt;"",TRUE,FALSE),IF(Dashboard!$M$6=Candidates!B183,TRUE,FALSE))</f>
        <v>0</v>
      </c>
      <c r="V181" s="187" t="b">
        <f>IF(Dashboard!$H$7="",IF(Candidates!B183&lt;&gt;"",TRUE,FALSE),IF(Dashboard!$H$7=Candidates!C183,TRUE,FALSE))</f>
        <v>0</v>
      </c>
      <c r="W181" s="217" t="b">
        <f>IF(Dashboard!$H$6="",IF(Candidates!B183&lt;&gt;"",TRUE,FALSE),IF(Dashboard!$H$6=Candidates!E183,TRUE,FALSE))</f>
        <v>0</v>
      </c>
      <c r="X181" s="187">
        <f t="shared" si="13"/>
        <v>0</v>
      </c>
      <c r="Y181" s="198">
        <f t="shared" si="14"/>
        <v>0</v>
      </c>
      <c r="AA181" s="7"/>
      <c r="AB181" s="7"/>
      <c r="AC181" s="7"/>
    </row>
    <row r="182" spans="2:29" x14ac:dyDescent="0.2">
      <c r="B182" s="194">
        <f>COUNTIFS(Candidates!$B$6:$B$3005,'Job Openings'!B184,Candidates!$J$6:$J$3005,Preferences!$I$21)</f>
        <v>0</v>
      </c>
      <c r="C182" s="63"/>
      <c r="D182" s="194" t="str">
        <f>IF(AND(B182=1,J182=1),IF('Job Openings'!H184-'Job Openings'!E184&lt;0,"",'Job Openings'!H184-'Job Openings'!E184),"")</f>
        <v/>
      </c>
      <c r="E182" s="185"/>
      <c r="F182" s="197" t="b">
        <f>IF(AND('Job Openings'!E184&gt;=$O$4,'Job Openings'!E184&lt;=$O$5),TRUE,FALSE)</f>
        <v>0</v>
      </c>
      <c r="G182" s="188" t="b">
        <f>IF(Dashboard!$M$6="",IF('Job Openings'!B184&lt;&gt;"",TRUE,FALSE),IF(Dashboard!$M$6='Job Openings'!B184,TRUE,FALSE))</f>
        <v>0</v>
      </c>
      <c r="H182" s="188" t="b">
        <f>IF(Dashboard!$H$7="",IF('Job Openings'!B184&lt;&gt;"",TRUE,FALSE),IF(Dashboard!$H$7='Job Openings'!C184,TRUE,FALSE))</f>
        <v>0</v>
      </c>
      <c r="I182" s="188" t="b">
        <f>IF(Dashboard!$H$6="",IF('Job Openings'!B184&lt;&gt;"",TRUE,FALSE),IF(Dashboard!$H$6='Job Openings'!F184,TRUE,FALSE))</f>
        <v>0</v>
      </c>
      <c r="J182" s="198">
        <f t="shared" si="12"/>
        <v>0</v>
      </c>
      <c r="K182" s="63"/>
      <c r="L182" s="63"/>
      <c r="M182" s="63"/>
      <c r="N182" s="63"/>
      <c r="O182" s="63"/>
      <c r="P182" s="63"/>
      <c r="R182" s="193" t="str">
        <f>IF(Candidates!H184="","",MONTH(Candidates!H184))</f>
        <v/>
      </c>
      <c r="S182" s="187" t="b">
        <f>IF(AND(YEAR(Candidates!H184)&gt;=applicationYear,YEAR(Candidates!H184)&lt;=applicationYear),TRUE,IF(applicationYear="",TRUE,FALSE))</f>
        <v>0</v>
      </c>
      <c r="T182" s="187" t="b">
        <f>IF(AND(Candidates!H184&gt;=$AJ$4,Candidates!H184&lt;=$AJ$5),TRUE,FALSE)</f>
        <v>0</v>
      </c>
      <c r="U182" s="187" t="b">
        <f>IF(Dashboard!$M$6="",IF(Candidates!B184&lt;&gt;"",TRUE,FALSE),IF(Dashboard!$M$6=Candidates!B184,TRUE,FALSE))</f>
        <v>0</v>
      </c>
      <c r="V182" s="187" t="b">
        <f>IF(Dashboard!$H$7="",IF(Candidates!B184&lt;&gt;"",TRUE,FALSE),IF(Dashboard!$H$7=Candidates!C184,TRUE,FALSE))</f>
        <v>0</v>
      </c>
      <c r="W182" s="217" t="b">
        <f>IF(Dashboard!$H$6="",IF(Candidates!B184&lt;&gt;"",TRUE,FALSE),IF(Dashboard!$H$6=Candidates!E184,TRUE,FALSE))</f>
        <v>0</v>
      </c>
      <c r="X182" s="187">
        <f t="shared" si="13"/>
        <v>0</v>
      </c>
      <c r="Y182" s="198">
        <f t="shared" si="14"/>
        <v>0</v>
      </c>
      <c r="AA182" s="7"/>
      <c r="AB182" s="7"/>
      <c r="AC182" s="7"/>
    </row>
    <row r="183" spans="2:29" x14ac:dyDescent="0.2">
      <c r="B183" s="194">
        <f>COUNTIFS(Candidates!$B$6:$B$3005,'Job Openings'!B185,Candidates!$J$6:$J$3005,Preferences!$I$21)</f>
        <v>0</v>
      </c>
      <c r="C183" s="63"/>
      <c r="D183" s="194" t="str">
        <f>IF(AND(B183=1,J183=1),IF('Job Openings'!H185-'Job Openings'!E185&lt;0,"",'Job Openings'!H185-'Job Openings'!E185),"")</f>
        <v/>
      </c>
      <c r="E183" s="185"/>
      <c r="F183" s="197" t="b">
        <f>IF(AND('Job Openings'!E185&gt;=$O$4,'Job Openings'!E185&lt;=$O$5),TRUE,FALSE)</f>
        <v>0</v>
      </c>
      <c r="G183" s="188" t="b">
        <f>IF(Dashboard!$M$6="",IF('Job Openings'!B185&lt;&gt;"",TRUE,FALSE),IF(Dashboard!$M$6='Job Openings'!B185,TRUE,FALSE))</f>
        <v>0</v>
      </c>
      <c r="H183" s="188" t="b">
        <f>IF(Dashboard!$H$7="",IF('Job Openings'!B185&lt;&gt;"",TRUE,FALSE),IF(Dashboard!$H$7='Job Openings'!C185,TRUE,FALSE))</f>
        <v>0</v>
      </c>
      <c r="I183" s="188" t="b">
        <f>IF(Dashboard!$H$6="",IF('Job Openings'!B185&lt;&gt;"",TRUE,FALSE),IF(Dashboard!$H$6='Job Openings'!F185,TRUE,FALSE))</f>
        <v>0</v>
      </c>
      <c r="J183" s="198">
        <f t="shared" si="12"/>
        <v>0</v>
      </c>
      <c r="K183" s="63"/>
      <c r="L183" s="63"/>
      <c r="M183" s="63"/>
      <c r="N183" s="63"/>
      <c r="O183" s="63"/>
      <c r="P183" s="63"/>
      <c r="R183" s="193" t="str">
        <f>IF(Candidates!H185="","",MONTH(Candidates!H185))</f>
        <v/>
      </c>
      <c r="S183" s="187" t="b">
        <f>IF(AND(YEAR(Candidates!H185)&gt;=applicationYear,YEAR(Candidates!H185)&lt;=applicationYear),TRUE,IF(applicationYear="",TRUE,FALSE))</f>
        <v>0</v>
      </c>
      <c r="T183" s="187" t="b">
        <f>IF(AND(Candidates!H185&gt;=$AJ$4,Candidates!H185&lt;=$AJ$5),TRUE,FALSE)</f>
        <v>0</v>
      </c>
      <c r="U183" s="187" t="b">
        <f>IF(Dashboard!$M$6="",IF(Candidates!B185&lt;&gt;"",TRUE,FALSE),IF(Dashboard!$M$6=Candidates!B185,TRUE,FALSE))</f>
        <v>0</v>
      </c>
      <c r="V183" s="187" t="b">
        <f>IF(Dashboard!$H$7="",IF(Candidates!B185&lt;&gt;"",TRUE,FALSE),IF(Dashboard!$H$7=Candidates!C185,TRUE,FALSE))</f>
        <v>0</v>
      </c>
      <c r="W183" s="217" t="b">
        <f>IF(Dashboard!$H$6="",IF(Candidates!B185&lt;&gt;"",TRUE,FALSE),IF(Dashboard!$H$6=Candidates!E185,TRUE,FALSE))</f>
        <v>0</v>
      </c>
      <c r="X183" s="187">
        <f t="shared" si="13"/>
        <v>0</v>
      </c>
      <c r="Y183" s="198">
        <f t="shared" si="14"/>
        <v>0</v>
      </c>
      <c r="AA183" s="7"/>
      <c r="AB183" s="7"/>
      <c r="AC183" s="7"/>
    </row>
    <row r="184" spans="2:29" x14ac:dyDescent="0.2">
      <c r="B184" s="194">
        <f>COUNTIFS(Candidates!$B$6:$B$3005,'Job Openings'!B186,Candidates!$J$6:$J$3005,Preferences!$I$21)</f>
        <v>0</v>
      </c>
      <c r="C184" s="63"/>
      <c r="D184" s="194" t="str">
        <f>IF(AND(B184=1,J184=1),IF('Job Openings'!H186-'Job Openings'!E186&lt;0,"",'Job Openings'!H186-'Job Openings'!E186),"")</f>
        <v/>
      </c>
      <c r="E184" s="185"/>
      <c r="F184" s="197" t="b">
        <f>IF(AND('Job Openings'!E186&gt;=$O$4,'Job Openings'!E186&lt;=$O$5),TRUE,FALSE)</f>
        <v>0</v>
      </c>
      <c r="G184" s="188" t="b">
        <f>IF(Dashboard!$M$6="",IF('Job Openings'!B186&lt;&gt;"",TRUE,FALSE),IF(Dashboard!$M$6='Job Openings'!B186,TRUE,FALSE))</f>
        <v>0</v>
      </c>
      <c r="H184" s="188" t="b">
        <f>IF(Dashboard!$H$7="",IF('Job Openings'!B186&lt;&gt;"",TRUE,FALSE),IF(Dashboard!$H$7='Job Openings'!C186,TRUE,FALSE))</f>
        <v>0</v>
      </c>
      <c r="I184" s="188" t="b">
        <f>IF(Dashboard!$H$6="",IF('Job Openings'!B186&lt;&gt;"",TRUE,FALSE),IF(Dashboard!$H$6='Job Openings'!F186,TRUE,FALSE))</f>
        <v>0</v>
      </c>
      <c r="J184" s="198">
        <f t="shared" si="12"/>
        <v>0</v>
      </c>
      <c r="K184" s="63"/>
      <c r="L184" s="63"/>
      <c r="M184" s="63"/>
      <c r="N184" s="63"/>
      <c r="O184" s="63"/>
      <c r="P184" s="63"/>
      <c r="R184" s="193" t="str">
        <f>IF(Candidates!H186="","",MONTH(Candidates!H186))</f>
        <v/>
      </c>
      <c r="S184" s="187" t="b">
        <f>IF(AND(YEAR(Candidates!H186)&gt;=applicationYear,YEAR(Candidates!H186)&lt;=applicationYear),TRUE,IF(applicationYear="",TRUE,FALSE))</f>
        <v>0</v>
      </c>
      <c r="T184" s="187" t="b">
        <f>IF(AND(Candidates!H186&gt;=$AJ$4,Candidates!H186&lt;=$AJ$5),TRUE,FALSE)</f>
        <v>0</v>
      </c>
      <c r="U184" s="187" t="b">
        <f>IF(Dashboard!$M$6="",IF(Candidates!B186&lt;&gt;"",TRUE,FALSE),IF(Dashboard!$M$6=Candidates!B186,TRUE,FALSE))</f>
        <v>0</v>
      </c>
      <c r="V184" s="187" t="b">
        <f>IF(Dashboard!$H$7="",IF(Candidates!B186&lt;&gt;"",TRUE,FALSE),IF(Dashboard!$H$7=Candidates!C186,TRUE,FALSE))</f>
        <v>0</v>
      </c>
      <c r="W184" s="217" t="b">
        <f>IF(Dashboard!$H$6="",IF(Candidates!B186&lt;&gt;"",TRUE,FALSE),IF(Dashboard!$H$6=Candidates!E186,TRUE,FALSE))</f>
        <v>0</v>
      </c>
      <c r="X184" s="187">
        <f t="shared" si="13"/>
        <v>0</v>
      </c>
      <c r="Y184" s="198">
        <f t="shared" si="14"/>
        <v>0</v>
      </c>
      <c r="AA184" s="7"/>
      <c r="AB184" s="7"/>
      <c r="AC184" s="7"/>
    </row>
    <row r="185" spans="2:29" x14ac:dyDescent="0.2">
      <c r="B185" s="194">
        <f>COUNTIFS(Candidates!$B$6:$B$3005,'Job Openings'!B187,Candidates!$J$6:$J$3005,Preferences!$I$21)</f>
        <v>0</v>
      </c>
      <c r="C185" s="63"/>
      <c r="D185" s="194" t="str">
        <f>IF(AND(B185=1,J185=1),IF('Job Openings'!H187-'Job Openings'!E187&lt;0,"",'Job Openings'!H187-'Job Openings'!E187),"")</f>
        <v/>
      </c>
      <c r="E185" s="185"/>
      <c r="F185" s="197" t="b">
        <f>IF(AND('Job Openings'!E187&gt;=$O$4,'Job Openings'!E187&lt;=$O$5),TRUE,FALSE)</f>
        <v>0</v>
      </c>
      <c r="G185" s="188" t="b">
        <f>IF(Dashboard!$M$6="",IF('Job Openings'!B187&lt;&gt;"",TRUE,FALSE),IF(Dashboard!$M$6='Job Openings'!B187,TRUE,FALSE))</f>
        <v>0</v>
      </c>
      <c r="H185" s="188" t="b">
        <f>IF(Dashboard!$H$7="",IF('Job Openings'!B187&lt;&gt;"",TRUE,FALSE),IF(Dashboard!$H$7='Job Openings'!C187,TRUE,FALSE))</f>
        <v>0</v>
      </c>
      <c r="I185" s="188" t="b">
        <f>IF(Dashboard!$H$6="",IF('Job Openings'!B187&lt;&gt;"",TRUE,FALSE),IF(Dashboard!$H$6='Job Openings'!F187,TRUE,FALSE))</f>
        <v>0</v>
      </c>
      <c r="J185" s="198">
        <f t="shared" si="12"/>
        <v>0</v>
      </c>
      <c r="K185" s="63"/>
      <c r="L185" s="63"/>
      <c r="M185" s="63"/>
      <c r="N185" s="63"/>
      <c r="O185" s="63"/>
      <c r="P185" s="63"/>
      <c r="R185" s="193" t="str">
        <f>IF(Candidates!H187="","",MONTH(Candidates!H187))</f>
        <v/>
      </c>
      <c r="S185" s="187" t="b">
        <f>IF(AND(YEAR(Candidates!H187)&gt;=applicationYear,YEAR(Candidates!H187)&lt;=applicationYear),TRUE,IF(applicationYear="",TRUE,FALSE))</f>
        <v>0</v>
      </c>
      <c r="T185" s="187" t="b">
        <f>IF(AND(Candidates!H187&gt;=$AJ$4,Candidates!H187&lt;=$AJ$5),TRUE,FALSE)</f>
        <v>0</v>
      </c>
      <c r="U185" s="187" t="b">
        <f>IF(Dashboard!$M$6="",IF(Candidates!B187&lt;&gt;"",TRUE,FALSE),IF(Dashboard!$M$6=Candidates!B187,TRUE,FALSE))</f>
        <v>0</v>
      </c>
      <c r="V185" s="187" t="b">
        <f>IF(Dashboard!$H$7="",IF(Candidates!B187&lt;&gt;"",TRUE,FALSE),IF(Dashboard!$H$7=Candidates!C187,TRUE,FALSE))</f>
        <v>0</v>
      </c>
      <c r="W185" s="217" t="b">
        <f>IF(Dashboard!$H$6="",IF(Candidates!B187&lt;&gt;"",TRUE,FALSE),IF(Dashboard!$H$6=Candidates!E187,TRUE,FALSE))</f>
        <v>0</v>
      </c>
      <c r="X185" s="187">
        <f t="shared" si="13"/>
        <v>0</v>
      </c>
      <c r="Y185" s="198">
        <f t="shared" si="14"/>
        <v>0</v>
      </c>
      <c r="AA185" s="7"/>
      <c r="AB185" s="7"/>
      <c r="AC185" s="7"/>
    </row>
    <row r="186" spans="2:29" x14ac:dyDescent="0.2">
      <c r="B186" s="194">
        <f>COUNTIFS(Candidates!$B$6:$B$3005,'Job Openings'!B188,Candidates!$J$6:$J$3005,Preferences!$I$21)</f>
        <v>0</v>
      </c>
      <c r="C186" s="63"/>
      <c r="D186" s="194" t="str">
        <f>IF(AND(B186=1,J186=1),IF('Job Openings'!H188-'Job Openings'!E188&lt;0,"",'Job Openings'!H188-'Job Openings'!E188),"")</f>
        <v/>
      </c>
      <c r="E186" s="185"/>
      <c r="F186" s="197" t="b">
        <f>IF(AND('Job Openings'!E188&gt;=$O$4,'Job Openings'!E188&lt;=$O$5),TRUE,FALSE)</f>
        <v>0</v>
      </c>
      <c r="G186" s="188" t="b">
        <f>IF(Dashboard!$M$6="",IF('Job Openings'!B188&lt;&gt;"",TRUE,FALSE),IF(Dashboard!$M$6='Job Openings'!B188,TRUE,FALSE))</f>
        <v>0</v>
      </c>
      <c r="H186" s="188" t="b">
        <f>IF(Dashboard!$H$7="",IF('Job Openings'!B188&lt;&gt;"",TRUE,FALSE),IF(Dashboard!$H$7='Job Openings'!C188,TRUE,FALSE))</f>
        <v>0</v>
      </c>
      <c r="I186" s="188" t="b">
        <f>IF(Dashboard!$H$6="",IF('Job Openings'!B188&lt;&gt;"",TRUE,FALSE),IF(Dashboard!$H$6='Job Openings'!F188,TRUE,FALSE))</f>
        <v>0</v>
      </c>
      <c r="J186" s="198">
        <f t="shared" si="12"/>
        <v>0</v>
      </c>
      <c r="K186" s="63"/>
      <c r="L186" s="63"/>
      <c r="M186" s="63"/>
      <c r="N186" s="63"/>
      <c r="O186" s="63"/>
      <c r="P186" s="63"/>
      <c r="R186" s="193" t="str">
        <f>IF(Candidates!H188="","",MONTH(Candidates!H188))</f>
        <v/>
      </c>
      <c r="S186" s="187" t="b">
        <f>IF(AND(YEAR(Candidates!H188)&gt;=applicationYear,YEAR(Candidates!H188)&lt;=applicationYear),TRUE,IF(applicationYear="",TRUE,FALSE))</f>
        <v>0</v>
      </c>
      <c r="T186" s="187" t="b">
        <f>IF(AND(Candidates!H188&gt;=$AJ$4,Candidates!H188&lt;=$AJ$5),TRUE,FALSE)</f>
        <v>0</v>
      </c>
      <c r="U186" s="187" t="b">
        <f>IF(Dashboard!$M$6="",IF(Candidates!B188&lt;&gt;"",TRUE,FALSE),IF(Dashboard!$M$6=Candidates!B188,TRUE,FALSE))</f>
        <v>0</v>
      </c>
      <c r="V186" s="187" t="b">
        <f>IF(Dashboard!$H$7="",IF(Candidates!B188&lt;&gt;"",TRUE,FALSE),IF(Dashboard!$H$7=Candidates!C188,TRUE,FALSE))</f>
        <v>0</v>
      </c>
      <c r="W186" s="217" t="b">
        <f>IF(Dashboard!$H$6="",IF(Candidates!B188&lt;&gt;"",TRUE,FALSE),IF(Dashboard!$H$6=Candidates!E188,TRUE,FALSE))</f>
        <v>0</v>
      </c>
      <c r="X186" s="187">
        <f t="shared" si="13"/>
        <v>0</v>
      </c>
      <c r="Y186" s="198">
        <f t="shared" si="14"/>
        <v>0</v>
      </c>
      <c r="AA186" s="7"/>
      <c r="AB186" s="7"/>
      <c r="AC186" s="7"/>
    </row>
    <row r="187" spans="2:29" x14ac:dyDescent="0.2">
      <c r="B187" s="194">
        <f>COUNTIFS(Candidates!$B$6:$B$3005,'Job Openings'!B189,Candidates!$J$6:$J$3005,Preferences!$I$21)</f>
        <v>0</v>
      </c>
      <c r="C187" s="63"/>
      <c r="D187" s="194" t="str">
        <f>IF(AND(B187=1,J187=1),IF('Job Openings'!H189-'Job Openings'!E189&lt;0,"",'Job Openings'!H189-'Job Openings'!E189),"")</f>
        <v/>
      </c>
      <c r="E187" s="185"/>
      <c r="F187" s="197" t="b">
        <f>IF(AND('Job Openings'!E189&gt;=$O$4,'Job Openings'!E189&lt;=$O$5),TRUE,FALSE)</f>
        <v>0</v>
      </c>
      <c r="G187" s="188" t="b">
        <f>IF(Dashboard!$M$6="",IF('Job Openings'!B189&lt;&gt;"",TRUE,FALSE),IF(Dashboard!$M$6='Job Openings'!B189,TRUE,FALSE))</f>
        <v>0</v>
      </c>
      <c r="H187" s="188" t="b">
        <f>IF(Dashboard!$H$7="",IF('Job Openings'!B189&lt;&gt;"",TRUE,FALSE),IF(Dashboard!$H$7='Job Openings'!C189,TRUE,FALSE))</f>
        <v>0</v>
      </c>
      <c r="I187" s="188" t="b">
        <f>IF(Dashboard!$H$6="",IF('Job Openings'!B189&lt;&gt;"",TRUE,FALSE),IF(Dashboard!$H$6='Job Openings'!F189,TRUE,FALSE))</f>
        <v>0</v>
      </c>
      <c r="J187" s="198">
        <f t="shared" si="12"/>
        <v>0</v>
      </c>
      <c r="K187" s="63"/>
      <c r="L187" s="63"/>
      <c r="M187" s="63"/>
      <c r="N187" s="63"/>
      <c r="O187" s="63"/>
      <c r="P187" s="63"/>
      <c r="R187" s="193" t="str">
        <f>IF(Candidates!H189="","",MONTH(Candidates!H189))</f>
        <v/>
      </c>
      <c r="S187" s="187" t="b">
        <f>IF(AND(YEAR(Candidates!H189)&gt;=applicationYear,YEAR(Candidates!H189)&lt;=applicationYear),TRUE,IF(applicationYear="",TRUE,FALSE))</f>
        <v>0</v>
      </c>
      <c r="T187" s="187" t="b">
        <f>IF(AND(Candidates!H189&gt;=$AJ$4,Candidates!H189&lt;=$AJ$5),TRUE,FALSE)</f>
        <v>0</v>
      </c>
      <c r="U187" s="187" t="b">
        <f>IF(Dashboard!$M$6="",IF(Candidates!B189&lt;&gt;"",TRUE,FALSE),IF(Dashboard!$M$6=Candidates!B189,TRUE,FALSE))</f>
        <v>0</v>
      </c>
      <c r="V187" s="187" t="b">
        <f>IF(Dashboard!$H$7="",IF(Candidates!B189&lt;&gt;"",TRUE,FALSE),IF(Dashboard!$H$7=Candidates!C189,TRUE,FALSE))</f>
        <v>0</v>
      </c>
      <c r="W187" s="217" t="b">
        <f>IF(Dashboard!$H$6="",IF(Candidates!B189&lt;&gt;"",TRUE,FALSE),IF(Dashboard!$H$6=Candidates!E189,TRUE,FALSE))</f>
        <v>0</v>
      </c>
      <c r="X187" s="187">
        <f t="shared" si="13"/>
        <v>0</v>
      </c>
      <c r="Y187" s="198">
        <f t="shared" si="14"/>
        <v>0</v>
      </c>
      <c r="AA187" s="7"/>
      <c r="AB187" s="7"/>
      <c r="AC187" s="7"/>
    </row>
    <row r="188" spans="2:29" x14ac:dyDescent="0.2">
      <c r="B188" s="194">
        <f>COUNTIFS(Candidates!$B$6:$B$3005,'Job Openings'!B190,Candidates!$J$6:$J$3005,Preferences!$I$21)</f>
        <v>0</v>
      </c>
      <c r="C188" s="63"/>
      <c r="D188" s="194" t="str">
        <f>IF(AND(B188=1,J188=1),IF('Job Openings'!H190-'Job Openings'!E190&lt;0,"",'Job Openings'!H190-'Job Openings'!E190),"")</f>
        <v/>
      </c>
      <c r="E188" s="185"/>
      <c r="F188" s="197" t="b">
        <f>IF(AND('Job Openings'!E190&gt;=$O$4,'Job Openings'!E190&lt;=$O$5),TRUE,FALSE)</f>
        <v>0</v>
      </c>
      <c r="G188" s="188" t="b">
        <f>IF(Dashboard!$M$6="",IF('Job Openings'!B190&lt;&gt;"",TRUE,FALSE),IF(Dashboard!$M$6='Job Openings'!B190,TRUE,FALSE))</f>
        <v>0</v>
      </c>
      <c r="H188" s="188" t="b">
        <f>IF(Dashboard!$H$7="",IF('Job Openings'!B190&lt;&gt;"",TRUE,FALSE),IF(Dashboard!$H$7='Job Openings'!C190,TRUE,FALSE))</f>
        <v>0</v>
      </c>
      <c r="I188" s="188" t="b">
        <f>IF(Dashboard!$H$6="",IF('Job Openings'!B190&lt;&gt;"",TRUE,FALSE),IF(Dashboard!$H$6='Job Openings'!F190,TRUE,FALSE))</f>
        <v>0</v>
      </c>
      <c r="J188" s="198">
        <f t="shared" si="12"/>
        <v>0</v>
      </c>
      <c r="K188" s="63"/>
      <c r="L188" s="63"/>
      <c r="M188" s="63"/>
      <c r="N188" s="63"/>
      <c r="O188" s="63"/>
      <c r="P188" s="63"/>
      <c r="R188" s="193" t="str">
        <f>IF(Candidates!H190="","",MONTH(Candidates!H190))</f>
        <v/>
      </c>
      <c r="S188" s="187" t="b">
        <f>IF(AND(YEAR(Candidates!H190)&gt;=applicationYear,YEAR(Candidates!H190)&lt;=applicationYear),TRUE,IF(applicationYear="",TRUE,FALSE))</f>
        <v>0</v>
      </c>
      <c r="T188" s="187" t="b">
        <f>IF(AND(Candidates!H190&gt;=$AJ$4,Candidates!H190&lt;=$AJ$5),TRUE,FALSE)</f>
        <v>0</v>
      </c>
      <c r="U188" s="187" t="b">
        <f>IF(Dashboard!$M$6="",IF(Candidates!B190&lt;&gt;"",TRUE,FALSE),IF(Dashboard!$M$6=Candidates!B190,TRUE,FALSE))</f>
        <v>0</v>
      </c>
      <c r="V188" s="187" t="b">
        <f>IF(Dashboard!$H$7="",IF(Candidates!B190&lt;&gt;"",TRUE,FALSE),IF(Dashboard!$H$7=Candidates!C190,TRUE,FALSE))</f>
        <v>0</v>
      </c>
      <c r="W188" s="217" t="b">
        <f>IF(Dashboard!$H$6="",IF(Candidates!B190&lt;&gt;"",TRUE,FALSE),IF(Dashboard!$H$6=Candidates!E190,TRUE,FALSE))</f>
        <v>0</v>
      </c>
      <c r="X188" s="187">
        <f t="shared" si="13"/>
        <v>0</v>
      </c>
      <c r="Y188" s="198">
        <f t="shared" si="14"/>
        <v>0</v>
      </c>
      <c r="AA188" s="7"/>
      <c r="AB188" s="7"/>
      <c r="AC188" s="7"/>
    </row>
    <row r="189" spans="2:29" x14ac:dyDescent="0.2">
      <c r="B189" s="194">
        <f>COUNTIFS(Candidates!$B$6:$B$3005,'Job Openings'!B191,Candidates!$J$6:$J$3005,Preferences!$I$21)</f>
        <v>0</v>
      </c>
      <c r="C189" s="63"/>
      <c r="D189" s="194" t="str">
        <f>IF(AND(B189=1,J189=1),IF('Job Openings'!H191-'Job Openings'!E191&lt;0,"",'Job Openings'!H191-'Job Openings'!E191),"")</f>
        <v/>
      </c>
      <c r="E189" s="185"/>
      <c r="F189" s="197" t="b">
        <f>IF(AND('Job Openings'!E191&gt;=$O$4,'Job Openings'!E191&lt;=$O$5),TRUE,FALSE)</f>
        <v>0</v>
      </c>
      <c r="G189" s="188" t="b">
        <f>IF(Dashboard!$M$6="",IF('Job Openings'!B191&lt;&gt;"",TRUE,FALSE),IF(Dashboard!$M$6='Job Openings'!B191,TRUE,FALSE))</f>
        <v>0</v>
      </c>
      <c r="H189" s="188" t="b">
        <f>IF(Dashboard!$H$7="",IF('Job Openings'!B191&lt;&gt;"",TRUE,FALSE),IF(Dashboard!$H$7='Job Openings'!C191,TRUE,FALSE))</f>
        <v>0</v>
      </c>
      <c r="I189" s="188" t="b">
        <f>IF(Dashboard!$H$6="",IF('Job Openings'!B191&lt;&gt;"",TRUE,FALSE),IF(Dashboard!$H$6='Job Openings'!F191,TRUE,FALSE))</f>
        <v>0</v>
      </c>
      <c r="J189" s="198">
        <f t="shared" si="12"/>
        <v>0</v>
      </c>
      <c r="K189" s="63"/>
      <c r="L189" s="63"/>
      <c r="M189" s="63"/>
      <c r="N189" s="63"/>
      <c r="O189" s="63"/>
      <c r="P189" s="63"/>
      <c r="R189" s="193" t="str">
        <f>IF(Candidates!H191="","",MONTH(Candidates!H191))</f>
        <v/>
      </c>
      <c r="S189" s="187" t="b">
        <f>IF(AND(YEAR(Candidates!H191)&gt;=applicationYear,YEAR(Candidates!H191)&lt;=applicationYear),TRUE,IF(applicationYear="",TRUE,FALSE))</f>
        <v>0</v>
      </c>
      <c r="T189" s="187" t="b">
        <f>IF(AND(Candidates!H191&gt;=$AJ$4,Candidates!H191&lt;=$AJ$5),TRUE,FALSE)</f>
        <v>0</v>
      </c>
      <c r="U189" s="187" t="b">
        <f>IF(Dashboard!$M$6="",IF(Candidates!B191&lt;&gt;"",TRUE,FALSE),IF(Dashboard!$M$6=Candidates!B191,TRUE,FALSE))</f>
        <v>0</v>
      </c>
      <c r="V189" s="187" t="b">
        <f>IF(Dashboard!$H$7="",IF(Candidates!B191&lt;&gt;"",TRUE,FALSE),IF(Dashboard!$H$7=Candidates!C191,TRUE,FALSE))</f>
        <v>0</v>
      </c>
      <c r="W189" s="217" t="b">
        <f>IF(Dashboard!$H$6="",IF(Candidates!B191&lt;&gt;"",TRUE,FALSE),IF(Dashboard!$H$6=Candidates!E191,TRUE,FALSE))</f>
        <v>0</v>
      </c>
      <c r="X189" s="187">
        <f t="shared" si="13"/>
        <v>0</v>
      </c>
      <c r="Y189" s="198">
        <f t="shared" si="14"/>
        <v>0</v>
      </c>
      <c r="AA189" s="7"/>
      <c r="AB189" s="7"/>
      <c r="AC189" s="7"/>
    </row>
    <row r="190" spans="2:29" x14ac:dyDescent="0.2">
      <c r="B190" s="194">
        <f>COUNTIFS(Candidates!$B$6:$B$3005,'Job Openings'!B192,Candidates!$J$6:$J$3005,Preferences!$I$21)</f>
        <v>0</v>
      </c>
      <c r="C190" s="63"/>
      <c r="D190" s="194" t="str">
        <f>IF(AND(B190=1,J190=1),IF('Job Openings'!H192-'Job Openings'!E192&lt;0,"",'Job Openings'!H192-'Job Openings'!E192),"")</f>
        <v/>
      </c>
      <c r="E190" s="185"/>
      <c r="F190" s="197" t="b">
        <f>IF(AND('Job Openings'!E192&gt;=$O$4,'Job Openings'!E192&lt;=$O$5),TRUE,FALSE)</f>
        <v>0</v>
      </c>
      <c r="G190" s="188" t="b">
        <f>IF(Dashboard!$M$6="",IF('Job Openings'!B192&lt;&gt;"",TRUE,FALSE),IF(Dashboard!$M$6='Job Openings'!B192,TRUE,FALSE))</f>
        <v>0</v>
      </c>
      <c r="H190" s="188" t="b">
        <f>IF(Dashboard!$H$7="",IF('Job Openings'!B192&lt;&gt;"",TRUE,FALSE),IF(Dashboard!$H$7='Job Openings'!C192,TRUE,FALSE))</f>
        <v>0</v>
      </c>
      <c r="I190" s="188" t="b">
        <f>IF(Dashboard!$H$6="",IF('Job Openings'!B192&lt;&gt;"",TRUE,FALSE),IF(Dashboard!$H$6='Job Openings'!F192,TRUE,FALSE))</f>
        <v>0</v>
      </c>
      <c r="J190" s="198">
        <f t="shared" si="12"/>
        <v>0</v>
      </c>
      <c r="K190" s="63"/>
      <c r="L190" s="63"/>
      <c r="M190" s="63"/>
      <c r="N190" s="63"/>
      <c r="O190" s="63"/>
      <c r="P190" s="63"/>
      <c r="R190" s="193" t="str">
        <f>IF(Candidates!H192="","",MONTH(Candidates!H192))</f>
        <v/>
      </c>
      <c r="S190" s="187" t="b">
        <f>IF(AND(YEAR(Candidates!H192)&gt;=applicationYear,YEAR(Candidates!H192)&lt;=applicationYear),TRUE,IF(applicationYear="",TRUE,FALSE))</f>
        <v>0</v>
      </c>
      <c r="T190" s="187" t="b">
        <f>IF(AND(Candidates!H192&gt;=$AJ$4,Candidates!H192&lt;=$AJ$5),TRUE,FALSE)</f>
        <v>0</v>
      </c>
      <c r="U190" s="187" t="b">
        <f>IF(Dashboard!$M$6="",IF(Candidates!B192&lt;&gt;"",TRUE,FALSE),IF(Dashboard!$M$6=Candidates!B192,TRUE,FALSE))</f>
        <v>0</v>
      </c>
      <c r="V190" s="187" t="b">
        <f>IF(Dashboard!$H$7="",IF(Candidates!B192&lt;&gt;"",TRUE,FALSE),IF(Dashboard!$H$7=Candidates!C192,TRUE,FALSE))</f>
        <v>0</v>
      </c>
      <c r="W190" s="217" t="b">
        <f>IF(Dashboard!$H$6="",IF(Candidates!B192&lt;&gt;"",TRUE,FALSE),IF(Dashboard!$H$6=Candidates!E192,TRUE,FALSE))</f>
        <v>0</v>
      </c>
      <c r="X190" s="187">
        <f t="shared" si="13"/>
        <v>0</v>
      </c>
      <c r="Y190" s="198">
        <f t="shared" si="14"/>
        <v>0</v>
      </c>
      <c r="AA190" s="7"/>
      <c r="AB190" s="7"/>
      <c r="AC190" s="7"/>
    </row>
    <row r="191" spans="2:29" x14ac:dyDescent="0.2">
      <c r="B191" s="194">
        <f>COUNTIFS(Candidates!$B$6:$B$3005,'Job Openings'!B193,Candidates!$J$6:$J$3005,Preferences!$I$21)</f>
        <v>0</v>
      </c>
      <c r="C191" s="63"/>
      <c r="D191" s="194" t="str">
        <f>IF(AND(B191=1,J191=1),IF('Job Openings'!H193-'Job Openings'!E193&lt;0,"",'Job Openings'!H193-'Job Openings'!E193),"")</f>
        <v/>
      </c>
      <c r="E191" s="185"/>
      <c r="F191" s="197" t="b">
        <f>IF(AND('Job Openings'!E193&gt;=$O$4,'Job Openings'!E193&lt;=$O$5),TRUE,FALSE)</f>
        <v>0</v>
      </c>
      <c r="G191" s="188" t="b">
        <f>IF(Dashboard!$M$6="",IF('Job Openings'!B193&lt;&gt;"",TRUE,FALSE),IF(Dashboard!$M$6='Job Openings'!B193,TRUE,FALSE))</f>
        <v>0</v>
      </c>
      <c r="H191" s="188" t="b">
        <f>IF(Dashboard!$H$7="",IF('Job Openings'!B193&lt;&gt;"",TRUE,FALSE),IF(Dashboard!$H$7='Job Openings'!C193,TRUE,FALSE))</f>
        <v>0</v>
      </c>
      <c r="I191" s="188" t="b">
        <f>IF(Dashboard!$H$6="",IF('Job Openings'!B193&lt;&gt;"",TRUE,FALSE),IF(Dashboard!$H$6='Job Openings'!F193,TRUE,FALSE))</f>
        <v>0</v>
      </c>
      <c r="J191" s="198">
        <f t="shared" si="12"/>
        <v>0</v>
      </c>
      <c r="K191" s="63"/>
      <c r="L191" s="63"/>
      <c r="M191" s="63"/>
      <c r="N191" s="63"/>
      <c r="O191" s="63"/>
      <c r="P191" s="63"/>
      <c r="R191" s="193" t="str">
        <f>IF(Candidates!H193="","",MONTH(Candidates!H193))</f>
        <v/>
      </c>
      <c r="S191" s="187" t="b">
        <f>IF(AND(YEAR(Candidates!H193)&gt;=applicationYear,YEAR(Candidates!H193)&lt;=applicationYear),TRUE,IF(applicationYear="",TRUE,FALSE))</f>
        <v>0</v>
      </c>
      <c r="T191" s="187" t="b">
        <f>IF(AND(Candidates!H193&gt;=$AJ$4,Candidates!H193&lt;=$AJ$5),TRUE,FALSE)</f>
        <v>0</v>
      </c>
      <c r="U191" s="187" t="b">
        <f>IF(Dashboard!$M$6="",IF(Candidates!B193&lt;&gt;"",TRUE,FALSE),IF(Dashboard!$M$6=Candidates!B193,TRUE,FALSE))</f>
        <v>0</v>
      </c>
      <c r="V191" s="187" t="b">
        <f>IF(Dashboard!$H$7="",IF(Candidates!B193&lt;&gt;"",TRUE,FALSE),IF(Dashboard!$H$7=Candidates!C193,TRUE,FALSE))</f>
        <v>0</v>
      </c>
      <c r="W191" s="217" t="b">
        <f>IF(Dashboard!$H$6="",IF(Candidates!B193&lt;&gt;"",TRUE,FALSE),IF(Dashboard!$H$6=Candidates!E193,TRUE,FALSE))</f>
        <v>0</v>
      </c>
      <c r="X191" s="187">
        <f t="shared" si="13"/>
        <v>0</v>
      </c>
      <c r="Y191" s="198">
        <f t="shared" si="14"/>
        <v>0</v>
      </c>
      <c r="AA191" s="7"/>
      <c r="AB191" s="7"/>
      <c r="AC191" s="7"/>
    </row>
    <row r="192" spans="2:29" x14ac:dyDescent="0.2">
      <c r="B192" s="194">
        <f>COUNTIFS(Candidates!$B$6:$B$3005,'Job Openings'!B194,Candidates!$J$6:$J$3005,Preferences!$I$21)</f>
        <v>0</v>
      </c>
      <c r="C192" s="63"/>
      <c r="D192" s="194" t="str">
        <f>IF(AND(B192=1,J192=1),IF('Job Openings'!H194-'Job Openings'!E194&lt;0,"",'Job Openings'!H194-'Job Openings'!E194),"")</f>
        <v/>
      </c>
      <c r="E192" s="185"/>
      <c r="F192" s="197" t="b">
        <f>IF(AND('Job Openings'!E194&gt;=$O$4,'Job Openings'!E194&lt;=$O$5),TRUE,FALSE)</f>
        <v>0</v>
      </c>
      <c r="G192" s="188" t="b">
        <f>IF(Dashboard!$M$6="",IF('Job Openings'!B194&lt;&gt;"",TRUE,FALSE),IF(Dashboard!$M$6='Job Openings'!B194,TRUE,FALSE))</f>
        <v>0</v>
      </c>
      <c r="H192" s="188" t="b">
        <f>IF(Dashboard!$H$7="",IF('Job Openings'!B194&lt;&gt;"",TRUE,FALSE),IF(Dashboard!$H$7='Job Openings'!C194,TRUE,FALSE))</f>
        <v>0</v>
      </c>
      <c r="I192" s="188" t="b">
        <f>IF(Dashboard!$H$6="",IF('Job Openings'!B194&lt;&gt;"",TRUE,FALSE),IF(Dashboard!$H$6='Job Openings'!F194,TRUE,FALSE))</f>
        <v>0</v>
      </c>
      <c r="J192" s="198">
        <f t="shared" si="12"/>
        <v>0</v>
      </c>
      <c r="K192" s="63"/>
      <c r="L192" s="63"/>
      <c r="M192" s="63"/>
      <c r="N192" s="63"/>
      <c r="O192" s="63"/>
      <c r="P192" s="63"/>
      <c r="R192" s="193" t="str">
        <f>IF(Candidates!H194="","",MONTH(Candidates!H194))</f>
        <v/>
      </c>
      <c r="S192" s="187" t="b">
        <f>IF(AND(YEAR(Candidates!H194)&gt;=applicationYear,YEAR(Candidates!H194)&lt;=applicationYear),TRUE,IF(applicationYear="",TRUE,FALSE))</f>
        <v>0</v>
      </c>
      <c r="T192" s="187" t="b">
        <f>IF(AND(Candidates!H194&gt;=$AJ$4,Candidates!H194&lt;=$AJ$5),TRUE,FALSE)</f>
        <v>0</v>
      </c>
      <c r="U192" s="187" t="b">
        <f>IF(Dashboard!$M$6="",IF(Candidates!B194&lt;&gt;"",TRUE,FALSE),IF(Dashboard!$M$6=Candidates!B194,TRUE,FALSE))</f>
        <v>0</v>
      </c>
      <c r="V192" s="187" t="b">
        <f>IF(Dashboard!$H$7="",IF(Candidates!B194&lt;&gt;"",TRUE,FALSE),IF(Dashboard!$H$7=Candidates!C194,TRUE,FALSE))</f>
        <v>0</v>
      </c>
      <c r="W192" s="217" t="b">
        <f>IF(Dashboard!$H$6="",IF(Candidates!B194&lt;&gt;"",TRUE,FALSE),IF(Dashboard!$H$6=Candidates!E194,TRUE,FALSE))</f>
        <v>0</v>
      </c>
      <c r="X192" s="187">
        <f t="shared" si="13"/>
        <v>0</v>
      </c>
      <c r="Y192" s="198">
        <f t="shared" si="14"/>
        <v>0</v>
      </c>
      <c r="AA192" s="7"/>
      <c r="AB192" s="7"/>
      <c r="AC192" s="7"/>
    </row>
    <row r="193" spans="2:29" x14ac:dyDescent="0.2">
      <c r="B193" s="194">
        <f>COUNTIFS(Candidates!$B$6:$B$3005,'Job Openings'!B195,Candidates!$J$6:$J$3005,Preferences!$I$21)</f>
        <v>0</v>
      </c>
      <c r="C193" s="63"/>
      <c r="D193" s="194" t="str">
        <f>IF(AND(B193=1,J193=1),IF('Job Openings'!H195-'Job Openings'!E195&lt;0,"",'Job Openings'!H195-'Job Openings'!E195),"")</f>
        <v/>
      </c>
      <c r="E193" s="185"/>
      <c r="F193" s="197" t="b">
        <f>IF(AND('Job Openings'!E195&gt;=$O$4,'Job Openings'!E195&lt;=$O$5),TRUE,FALSE)</f>
        <v>0</v>
      </c>
      <c r="G193" s="188" t="b">
        <f>IF(Dashboard!$M$6="",IF('Job Openings'!B195&lt;&gt;"",TRUE,FALSE),IF(Dashboard!$M$6='Job Openings'!B195,TRUE,FALSE))</f>
        <v>0</v>
      </c>
      <c r="H193" s="188" t="b">
        <f>IF(Dashboard!$H$7="",IF('Job Openings'!B195&lt;&gt;"",TRUE,FALSE),IF(Dashboard!$H$7='Job Openings'!C195,TRUE,FALSE))</f>
        <v>0</v>
      </c>
      <c r="I193" s="188" t="b">
        <f>IF(Dashboard!$H$6="",IF('Job Openings'!B195&lt;&gt;"",TRUE,FALSE),IF(Dashboard!$H$6='Job Openings'!F195,TRUE,FALSE))</f>
        <v>0</v>
      </c>
      <c r="J193" s="198">
        <f t="shared" si="12"/>
        <v>0</v>
      </c>
      <c r="K193" s="63"/>
      <c r="L193" s="63"/>
      <c r="M193" s="63"/>
      <c r="N193" s="63"/>
      <c r="O193" s="63"/>
      <c r="P193" s="63"/>
      <c r="R193" s="193" t="str">
        <f>IF(Candidates!H195="","",MONTH(Candidates!H195))</f>
        <v/>
      </c>
      <c r="S193" s="187" t="b">
        <f>IF(AND(YEAR(Candidates!H195)&gt;=applicationYear,YEAR(Candidates!H195)&lt;=applicationYear),TRUE,IF(applicationYear="",TRUE,FALSE))</f>
        <v>0</v>
      </c>
      <c r="T193" s="187" t="b">
        <f>IF(AND(Candidates!H195&gt;=$AJ$4,Candidates!H195&lt;=$AJ$5),TRUE,FALSE)</f>
        <v>0</v>
      </c>
      <c r="U193" s="187" t="b">
        <f>IF(Dashboard!$M$6="",IF(Candidates!B195&lt;&gt;"",TRUE,FALSE),IF(Dashboard!$M$6=Candidates!B195,TRUE,FALSE))</f>
        <v>0</v>
      </c>
      <c r="V193" s="187" t="b">
        <f>IF(Dashboard!$H$7="",IF(Candidates!B195&lt;&gt;"",TRUE,FALSE),IF(Dashboard!$H$7=Candidates!C195,TRUE,FALSE))</f>
        <v>0</v>
      </c>
      <c r="W193" s="217" t="b">
        <f>IF(Dashboard!$H$6="",IF(Candidates!B195&lt;&gt;"",TRUE,FALSE),IF(Dashboard!$H$6=Candidates!E195,TRUE,FALSE))</f>
        <v>0</v>
      </c>
      <c r="X193" s="187">
        <f t="shared" si="13"/>
        <v>0</v>
      </c>
      <c r="Y193" s="198">
        <f t="shared" si="14"/>
        <v>0</v>
      </c>
      <c r="AA193" s="7"/>
      <c r="AB193" s="7"/>
      <c r="AC193" s="7"/>
    </row>
    <row r="194" spans="2:29" x14ac:dyDescent="0.2">
      <c r="B194" s="194">
        <f>COUNTIFS(Candidates!$B$6:$B$3005,'Job Openings'!B196,Candidates!$J$6:$J$3005,Preferences!$I$21)</f>
        <v>0</v>
      </c>
      <c r="C194" s="63"/>
      <c r="D194" s="194" t="str">
        <f>IF(AND(B194=1,J194=1),IF('Job Openings'!H196-'Job Openings'!E196&lt;0,"",'Job Openings'!H196-'Job Openings'!E196),"")</f>
        <v/>
      </c>
      <c r="E194" s="185"/>
      <c r="F194" s="197" t="b">
        <f>IF(AND('Job Openings'!E196&gt;=$O$4,'Job Openings'!E196&lt;=$O$5),TRUE,FALSE)</f>
        <v>0</v>
      </c>
      <c r="G194" s="188" t="b">
        <f>IF(Dashboard!$M$6="",IF('Job Openings'!B196&lt;&gt;"",TRUE,FALSE),IF(Dashboard!$M$6='Job Openings'!B196,TRUE,FALSE))</f>
        <v>0</v>
      </c>
      <c r="H194" s="188" t="b">
        <f>IF(Dashboard!$H$7="",IF('Job Openings'!B196&lt;&gt;"",TRUE,FALSE),IF(Dashboard!$H$7='Job Openings'!C196,TRUE,FALSE))</f>
        <v>0</v>
      </c>
      <c r="I194" s="188" t="b">
        <f>IF(Dashboard!$H$6="",IF('Job Openings'!B196&lt;&gt;"",TRUE,FALSE),IF(Dashboard!$H$6='Job Openings'!F196,TRUE,FALSE))</f>
        <v>0</v>
      </c>
      <c r="J194" s="198">
        <f t="shared" si="12"/>
        <v>0</v>
      </c>
      <c r="K194" s="63"/>
      <c r="L194" s="63"/>
      <c r="M194" s="63"/>
      <c r="N194" s="63"/>
      <c r="O194" s="63"/>
      <c r="P194" s="63"/>
      <c r="R194" s="193" t="str">
        <f>IF(Candidates!H196="","",MONTH(Candidates!H196))</f>
        <v/>
      </c>
      <c r="S194" s="187" t="b">
        <f>IF(AND(YEAR(Candidates!H196)&gt;=applicationYear,YEAR(Candidates!H196)&lt;=applicationYear),TRUE,IF(applicationYear="",TRUE,FALSE))</f>
        <v>0</v>
      </c>
      <c r="T194" s="187" t="b">
        <f>IF(AND(Candidates!H196&gt;=$AJ$4,Candidates!H196&lt;=$AJ$5),TRUE,FALSE)</f>
        <v>0</v>
      </c>
      <c r="U194" s="187" t="b">
        <f>IF(Dashboard!$M$6="",IF(Candidates!B196&lt;&gt;"",TRUE,FALSE),IF(Dashboard!$M$6=Candidates!B196,TRUE,FALSE))</f>
        <v>0</v>
      </c>
      <c r="V194" s="187" t="b">
        <f>IF(Dashboard!$H$7="",IF(Candidates!B196&lt;&gt;"",TRUE,FALSE),IF(Dashboard!$H$7=Candidates!C196,TRUE,FALSE))</f>
        <v>0</v>
      </c>
      <c r="W194" s="217" t="b">
        <f>IF(Dashboard!$H$6="",IF(Candidates!B196&lt;&gt;"",TRUE,FALSE),IF(Dashboard!$H$6=Candidates!E196,TRUE,FALSE))</f>
        <v>0</v>
      </c>
      <c r="X194" s="187">
        <f t="shared" si="13"/>
        <v>0</v>
      </c>
      <c r="Y194" s="198">
        <f t="shared" si="14"/>
        <v>0</v>
      </c>
      <c r="AA194" s="7"/>
      <c r="AB194" s="7"/>
      <c r="AC194" s="7"/>
    </row>
    <row r="195" spans="2:29" x14ac:dyDescent="0.2">
      <c r="B195" s="194">
        <f>COUNTIFS(Candidates!$B$6:$B$3005,'Job Openings'!B197,Candidates!$J$6:$J$3005,Preferences!$I$21)</f>
        <v>0</v>
      </c>
      <c r="C195" s="63"/>
      <c r="D195" s="194" t="str">
        <f>IF(AND(B195=1,J195=1),IF('Job Openings'!H197-'Job Openings'!E197&lt;0,"",'Job Openings'!H197-'Job Openings'!E197),"")</f>
        <v/>
      </c>
      <c r="E195" s="185"/>
      <c r="F195" s="197" t="b">
        <f>IF(AND('Job Openings'!E197&gt;=$O$4,'Job Openings'!E197&lt;=$O$5),TRUE,FALSE)</f>
        <v>0</v>
      </c>
      <c r="G195" s="188" t="b">
        <f>IF(Dashboard!$M$6="",IF('Job Openings'!B197&lt;&gt;"",TRUE,FALSE),IF(Dashboard!$M$6='Job Openings'!B197,TRUE,FALSE))</f>
        <v>0</v>
      </c>
      <c r="H195" s="188" t="b">
        <f>IF(Dashboard!$H$7="",IF('Job Openings'!B197&lt;&gt;"",TRUE,FALSE),IF(Dashboard!$H$7='Job Openings'!C197,TRUE,FALSE))</f>
        <v>0</v>
      </c>
      <c r="I195" s="188" t="b">
        <f>IF(Dashboard!$H$6="",IF('Job Openings'!B197&lt;&gt;"",TRUE,FALSE),IF(Dashboard!$H$6='Job Openings'!F197,TRUE,FALSE))</f>
        <v>0</v>
      </c>
      <c r="J195" s="198">
        <f t="shared" si="12"/>
        <v>0</v>
      </c>
      <c r="K195" s="63"/>
      <c r="L195" s="63"/>
      <c r="M195" s="63"/>
      <c r="N195" s="63"/>
      <c r="O195" s="63"/>
      <c r="P195" s="63"/>
      <c r="R195" s="193" t="str">
        <f>IF(Candidates!H197="","",MONTH(Candidates!H197))</f>
        <v/>
      </c>
      <c r="S195" s="187" t="b">
        <f>IF(AND(YEAR(Candidates!H197)&gt;=applicationYear,YEAR(Candidates!H197)&lt;=applicationYear),TRUE,IF(applicationYear="",TRUE,FALSE))</f>
        <v>0</v>
      </c>
      <c r="T195" s="187" t="b">
        <f>IF(AND(Candidates!H197&gt;=$AJ$4,Candidates!H197&lt;=$AJ$5),TRUE,FALSE)</f>
        <v>0</v>
      </c>
      <c r="U195" s="187" t="b">
        <f>IF(Dashboard!$M$6="",IF(Candidates!B197&lt;&gt;"",TRUE,FALSE),IF(Dashboard!$M$6=Candidates!B197,TRUE,FALSE))</f>
        <v>0</v>
      </c>
      <c r="V195" s="187" t="b">
        <f>IF(Dashboard!$H$7="",IF(Candidates!B197&lt;&gt;"",TRUE,FALSE),IF(Dashboard!$H$7=Candidates!C197,TRUE,FALSE))</f>
        <v>0</v>
      </c>
      <c r="W195" s="217" t="b">
        <f>IF(Dashboard!$H$6="",IF(Candidates!B197&lt;&gt;"",TRUE,FALSE),IF(Dashboard!$H$6=Candidates!E197,TRUE,FALSE))</f>
        <v>0</v>
      </c>
      <c r="X195" s="187">
        <f t="shared" si="13"/>
        <v>0</v>
      </c>
      <c r="Y195" s="198">
        <f t="shared" si="14"/>
        <v>0</v>
      </c>
      <c r="AA195" s="7"/>
      <c r="AB195" s="7"/>
      <c r="AC195" s="7"/>
    </row>
    <row r="196" spans="2:29" x14ac:dyDescent="0.2">
      <c r="B196" s="194">
        <f>COUNTIFS(Candidates!$B$6:$B$3005,'Job Openings'!B198,Candidates!$J$6:$J$3005,Preferences!$I$21)</f>
        <v>0</v>
      </c>
      <c r="C196" s="63"/>
      <c r="D196" s="194" t="str">
        <f>IF(AND(B196=1,J196=1),IF('Job Openings'!H198-'Job Openings'!E198&lt;0,"",'Job Openings'!H198-'Job Openings'!E198),"")</f>
        <v/>
      </c>
      <c r="E196" s="185"/>
      <c r="F196" s="197" t="b">
        <f>IF(AND('Job Openings'!E198&gt;=$O$4,'Job Openings'!E198&lt;=$O$5),TRUE,FALSE)</f>
        <v>0</v>
      </c>
      <c r="G196" s="188" t="b">
        <f>IF(Dashboard!$M$6="",IF('Job Openings'!B198&lt;&gt;"",TRUE,FALSE),IF(Dashboard!$M$6='Job Openings'!B198,TRUE,FALSE))</f>
        <v>0</v>
      </c>
      <c r="H196" s="188" t="b">
        <f>IF(Dashboard!$H$7="",IF('Job Openings'!B198&lt;&gt;"",TRUE,FALSE),IF(Dashboard!$H$7='Job Openings'!C198,TRUE,FALSE))</f>
        <v>0</v>
      </c>
      <c r="I196" s="188" t="b">
        <f>IF(Dashboard!$H$6="",IF('Job Openings'!B198&lt;&gt;"",TRUE,FALSE),IF(Dashboard!$H$6='Job Openings'!F198,TRUE,FALSE))</f>
        <v>0</v>
      </c>
      <c r="J196" s="198">
        <f t="shared" ref="J196:J259" si="15">I196*H196*G196*F196</f>
        <v>0</v>
      </c>
      <c r="K196" s="63"/>
      <c r="L196" s="63"/>
      <c r="M196" s="63"/>
      <c r="N196" s="63"/>
      <c r="O196" s="63"/>
      <c r="P196" s="63"/>
      <c r="R196" s="193" t="str">
        <f>IF(Candidates!H198="","",MONTH(Candidates!H198))</f>
        <v/>
      </c>
      <c r="S196" s="187" t="b">
        <f>IF(AND(YEAR(Candidates!H198)&gt;=applicationYear,YEAR(Candidates!H198)&lt;=applicationYear),TRUE,IF(applicationYear="",TRUE,FALSE))</f>
        <v>0</v>
      </c>
      <c r="T196" s="187" t="b">
        <f>IF(AND(Candidates!H198&gt;=$AJ$4,Candidates!H198&lt;=$AJ$5),TRUE,FALSE)</f>
        <v>0</v>
      </c>
      <c r="U196" s="187" t="b">
        <f>IF(Dashboard!$M$6="",IF(Candidates!B198&lt;&gt;"",TRUE,FALSE),IF(Dashboard!$M$6=Candidates!B198,TRUE,FALSE))</f>
        <v>0</v>
      </c>
      <c r="V196" s="187" t="b">
        <f>IF(Dashboard!$H$7="",IF(Candidates!B198&lt;&gt;"",TRUE,FALSE),IF(Dashboard!$H$7=Candidates!C198,TRUE,FALSE))</f>
        <v>0</v>
      </c>
      <c r="W196" s="217" t="b">
        <f>IF(Dashboard!$H$6="",IF(Candidates!B198&lt;&gt;"",TRUE,FALSE),IF(Dashboard!$H$6=Candidates!E198,TRUE,FALSE))</f>
        <v>0</v>
      </c>
      <c r="X196" s="187">
        <f t="shared" si="13"/>
        <v>0</v>
      </c>
      <c r="Y196" s="198">
        <f t="shared" si="14"/>
        <v>0</v>
      </c>
      <c r="AA196" s="7"/>
      <c r="AB196" s="7"/>
      <c r="AC196" s="7"/>
    </row>
    <row r="197" spans="2:29" x14ac:dyDescent="0.2">
      <c r="B197" s="194">
        <f>COUNTIFS(Candidates!$B$6:$B$3005,'Job Openings'!B199,Candidates!$J$6:$J$3005,Preferences!$I$21)</f>
        <v>0</v>
      </c>
      <c r="C197" s="63"/>
      <c r="D197" s="194" t="str">
        <f>IF(AND(B197=1,J197=1),IF('Job Openings'!H199-'Job Openings'!E199&lt;0,"",'Job Openings'!H199-'Job Openings'!E199),"")</f>
        <v/>
      </c>
      <c r="E197" s="185"/>
      <c r="F197" s="197" t="b">
        <f>IF(AND('Job Openings'!E199&gt;=$O$4,'Job Openings'!E199&lt;=$O$5),TRUE,FALSE)</f>
        <v>0</v>
      </c>
      <c r="G197" s="188" t="b">
        <f>IF(Dashboard!$M$6="",IF('Job Openings'!B199&lt;&gt;"",TRUE,FALSE),IF(Dashboard!$M$6='Job Openings'!B199,TRUE,FALSE))</f>
        <v>0</v>
      </c>
      <c r="H197" s="188" t="b">
        <f>IF(Dashboard!$H$7="",IF('Job Openings'!B199&lt;&gt;"",TRUE,FALSE),IF(Dashboard!$H$7='Job Openings'!C199,TRUE,FALSE))</f>
        <v>0</v>
      </c>
      <c r="I197" s="188" t="b">
        <f>IF(Dashboard!$H$6="",IF('Job Openings'!B199&lt;&gt;"",TRUE,FALSE),IF(Dashboard!$H$6='Job Openings'!F199,TRUE,FALSE))</f>
        <v>0</v>
      </c>
      <c r="J197" s="198">
        <f t="shared" si="15"/>
        <v>0</v>
      </c>
      <c r="K197" s="63"/>
      <c r="L197" s="63"/>
      <c r="M197" s="63"/>
      <c r="N197" s="63"/>
      <c r="O197" s="63"/>
      <c r="P197" s="63"/>
      <c r="R197" s="193" t="str">
        <f>IF(Candidates!H199="","",MONTH(Candidates!H199))</f>
        <v/>
      </c>
      <c r="S197" s="187" t="b">
        <f>IF(AND(YEAR(Candidates!H199)&gt;=applicationYear,YEAR(Candidates!H199)&lt;=applicationYear),TRUE,IF(applicationYear="",TRUE,FALSE))</f>
        <v>0</v>
      </c>
      <c r="T197" s="187" t="b">
        <f>IF(AND(Candidates!H199&gt;=$AJ$4,Candidates!H199&lt;=$AJ$5),TRUE,FALSE)</f>
        <v>0</v>
      </c>
      <c r="U197" s="187" t="b">
        <f>IF(Dashboard!$M$6="",IF(Candidates!B199&lt;&gt;"",TRUE,FALSE),IF(Dashboard!$M$6=Candidates!B199,TRUE,FALSE))</f>
        <v>0</v>
      </c>
      <c r="V197" s="187" t="b">
        <f>IF(Dashboard!$H$7="",IF(Candidates!B199&lt;&gt;"",TRUE,FALSE),IF(Dashboard!$H$7=Candidates!C199,TRUE,FALSE))</f>
        <v>0</v>
      </c>
      <c r="W197" s="217" t="b">
        <f>IF(Dashboard!$H$6="",IF(Candidates!B199&lt;&gt;"",TRUE,FALSE),IF(Dashboard!$H$6=Candidates!E199,TRUE,FALSE))</f>
        <v>0</v>
      </c>
      <c r="X197" s="187">
        <f t="shared" ref="X197:X260" si="16">W197*V197*U197*T197</f>
        <v>0</v>
      </c>
      <c r="Y197" s="198">
        <f t="shared" ref="Y197:Y260" si="17">W197*V197*U197*S197</f>
        <v>0</v>
      </c>
      <c r="AA197" s="7"/>
      <c r="AB197" s="7"/>
      <c r="AC197" s="7"/>
    </row>
    <row r="198" spans="2:29" x14ac:dyDescent="0.2">
      <c r="B198" s="194">
        <f>COUNTIFS(Candidates!$B$6:$B$3005,'Job Openings'!B200,Candidates!$J$6:$J$3005,Preferences!$I$21)</f>
        <v>0</v>
      </c>
      <c r="C198" s="63"/>
      <c r="D198" s="194" t="str">
        <f>IF(AND(B198=1,J198=1),IF('Job Openings'!H200-'Job Openings'!E200&lt;0,"",'Job Openings'!H200-'Job Openings'!E200),"")</f>
        <v/>
      </c>
      <c r="E198" s="185"/>
      <c r="F198" s="197" t="b">
        <f>IF(AND('Job Openings'!E200&gt;=$O$4,'Job Openings'!E200&lt;=$O$5),TRUE,FALSE)</f>
        <v>0</v>
      </c>
      <c r="G198" s="188" t="b">
        <f>IF(Dashboard!$M$6="",IF('Job Openings'!B200&lt;&gt;"",TRUE,FALSE),IF(Dashboard!$M$6='Job Openings'!B200,TRUE,FALSE))</f>
        <v>0</v>
      </c>
      <c r="H198" s="188" t="b">
        <f>IF(Dashboard!$H$7="",IF('Job Openings'!B200&lt;&gt;"",TRUE,FALSE),IF(Dashboard!$H$7='Job Openings'!C200,TRUE,FALSE))</f>
        <v>0</v>
      </c>
      <c r="I198" s="188" t="b">
        <f>IF(Dashboard!$H$6="",IF('Job Openings'!B200&lt;&gt;"",TRUE,FALSE),IF(Dashboard!$H$6='Job Openings'!F200,TRUE,FALSE))</f>
        <v>0</v>
      </c>
      <c r="J198" s="198">
        <f t="shared" si="15"/>
        <v>0</v>
      </c>
      <c r="K198" s="63"/>
      <c r="L198" s="63"/>
      <c r="M198" s="63"/>
      <c r="N198" s="63"/>
      <c r="O198" s="63"/>
      <c r="P198" s="63"/>
      <c r="R198" s="193" t="str">
        <f>IF(Candidates!H200="","",MONTH(Candidates!H200))</f>
        <v/>
      </c>
      <c r="S198" s="187" t="b">
        <f>IF(AND(YEAR(Candidates!H200)&gt;=applicationYear,YEAR(Candidates!H200)&lt;=applicationYear),TRUE,IF(applicationYear="",TRUE,FALSE))</f>
        <v>0</v>
      </c>
      <c r="T198" s="187" t="b">
        <f>IF(AND(Candidates!H200&gt;=$AJ$4,Candidates!H200&lt;=$AJ$5),TRUE,FALSE)</f>
        <v>0</v>
      </c>
      <c r="U198" s="187" t="b">
        <f>IF(Dashboard!$M$6="",IF(Candidates!B200&lt;&gt;"",TRUE,FALSE),IF(Dashboard!$M$6=Candidates!B200,TRUE,FALSE))</f>
        <v>0</v>
      </c>
      <c r="V198" s="187" t="b">
        <f>IF(Dashboard!$H$7="",IF(Candidates!B200&lt;&gt;"",TRUE,FALSE),IF(Dashboard!$H$7=Candidates!C200,TRUE,FALSE))</f>
        <v>0</v>
      </c>
      <c r="W198" s="217" t="b">
        <f>IF(Dashboard!$H$6="",IF(Candidates!B200&lt;&gt;"",TRUE,FALSE),IF(Dashboard!$H$6=Candidates!E200,TRUE,FALSE))</f>
        <v>0</v>
      </c>
      <c r="X198" s="187">
        <f t="shared" si="16"/>
        <v>0</v>
      </c>
      <c r="Y198" s="198">
        <f t="shared" si="17"/>
        <v>0</v>
      </c>
      <c r="AA198" s="7"/>
      <c r="AB198" s="7"/>
      <c r="AC198" s="7"/>
    </row>
    <row r="199" spans="2:29" x14ac:dyDescent="0.2">
      <c r="B199" s="194">
        <f>COUNTIFS(Candidates!$B$6:$B$3005,'Job Openings'!B201,Candidates!$J$6:$J$3005,Preferences!$I$21)</f>
        <v>0</v>
      </c>
      <c r="C199" s="63"/>
      <c r="D199" s="194" t="str">
        <f>IF(AND(B199=1,J199=1),IF('Job Openings'!H201-'Job Openings'!E201&lt;0,"",'Job Openings'!H201-'Job Openings'!E201),"")</f>
        <v/>
      </c>
      <c r="E199" s="185"/>
      <c r="F199" s="197" t="b">
        <f>IF(AND('Job Openings'!E201&gt;=$O$4,'Job Openings'!E201&lt;=$O$5),TRUE,FALSE)</f>
        <v>0</v>
      </c>
      <c r="G199" s="188" t="b">
        <f>IF(Dashboard!$M$6="",IF('Job Openings'!B201&lt;&gt;"",TRUE,FALSE),IF(Dashboard!$M$6='Job Openings'!B201,TRUE,FALSE))</f>
        <v>0</v>
      </c>
      <c r="H199" s="188" t="b">
        <f>IF(Dashboard!$H$7="",IF('Job Openings'!B201&lt;&gt;"",TRUE,FALSE),IF(Dashboard!$H$7='Job Openings'!C201,TRUE,FALSE))</f>
        <v>0</v>
      </c>
      <c r="I199" s="188" t="b">
        <f>IF(Dashboard!$H$6="",IF('Job Openings'!B201&lt;&gt;"",TRUE,FALSE),IF(Dashboard!$H$6='Job Openings'!F201,TRUE,FALSE))</f>
        <v>0</v>
      </c>
      <c r="J199" s="198">
        <f t="shared" si="15"/>
        <v>0</v>
      </c>
      <c r="K199" s="63"/>
      <c r="L199" s="63"/>
      <c r="M199" s="63"/>
      <c r="N199" s="63"/>
      <c r="O199" s="63"/>
      <c r="P199" s="63"/>
      <c r="R199" s="193" t="str">
        <f>IF(Candidates!H201="","",MONTH(Candidates!H201))</f>
        <v/>
      </c>
      <c r="S199" s="187" t="b">
        <f>IF(AND(YEAR(Candidates!H201)&gt;=applicationYear,YEAR(Candidates!H201)&lt;=applicationYear),TRUE,IF(applicationYear="",TRUE,FALSE))</f>
        <v>0</v>
      </c>
      <c r="T199" s="187" t="b">
        <f>IF(AND(Candidates!H201&gt;=$AJ$4,Candidates!H201&lt;=$AJ$5),TRUE,FALSE)</f>
        <v>0</v>
      </c>
      <c r="U199" s="187" t="b">
        <f>IF(Dashboard!$M$6="",IF(Candidates!B201&lt;&gt;"",TRUE,FALSE),IF(Dashboard!$M$6=Candidates!B201,TRUE,FALSE))</f>
        <v>0</v>
      </c>
      <c r="V199" s="187" t="b">
        <f>IF(Dashboard!$H$7="",IF(Candidates!B201&lt;&gt;"",TRUE,FALSE),IF(Dashboard!$H$7=Candidates!C201,TRUE,FALSE))</f>
        <v>0</v>
      </c>
      <c r="W199" s="217" t="b">
        <f>IF(Dashboard!$H$6="",IF(Candidates!B201&lt;&gt;"",TRUE,FALSE),IF(Dashboard!$H$6=Candidates!E201,TRUE,FALSE))</f>
        <v>0</v>
      </c>
      <c r="X199" s="187">
        <f t="shared" si="16"/>
        <v>0</v>
      </c>
      <c r="Y199" s="198">
        <f t="shared" si="17"/>
        <v>0</v>
      </c>
      <c r="AA199" s="7"/>
      <c r="AB199" s="7"/>
      <c r="AC199" s="7"/>
    </row>
    <row r="200" spans="2:29" x14ac:dyDescent="0.2">
      <c r="B200" s="194">
        <f>COUNTIFS(Candidates!$B$6:$B$3005,'Job Openings'!B202,Candidates!$J$6:$J$3005,Preferences!$I$21)</f>
        <v>0</v>
      </c>
      <c r="C200" s="63"/>
      <c r="D200" s="194" t="str">
        <f>IF(AND(B200=1,J200=1),IF('Job Openings'!H202-'Job Openings'!E202&lt;0,"",'Job Openings'!H202-'Job Openings'!E202),"")</f>
        <v/>
      </c>
      <c r="E200" s="185"/>
      <c r="F200" s="197" t="b">
        <f>IF(AND('Job Openings'!E202&gt;=$O$4,'Job Openings'!E202&lt;=$O$5),TRUE,FALSE)</f>
        <v>0</v>
      </c>
      <c r="G200" s="188" t="b">
        <f>IF(Dashboard!$M$6="",IF('Job Openings'!B202&lt;&gt;"",TRUE,FALSE),IF(Dashboard!$M$6='Job Openings'!B202,TRUE,FALSE))</f>
        <v>0</v>
      </c>
      <c r="H200" s="188" t="b">
        <f>IF(Dashboard!$H$7="",IF('Job Openings'!B202&lt;&gt;"",TRUE,FALSE),IF(Dashboard!$H$7='Job Openings'!C202,TRUE,FALSE))</f>
        <v>0</v>
      </c>
      <c r="I200" s="188" t="b">
        <f>IF(Dashboard!$H$6="",IF('Job Openings'!B202&lt;&gt;"",TRUE,FALSE),IF(Dashboard!$H$6='Job Openings'!F202,TRUE,FALSE))</f>
        <v>0</v>
      </c>
      <c r="J200" s="198">
        <f t="shared" si="15"/>
        <v>0</v>
      </c>
      <c r="K200" s="63"/>
      <c r="L200" s="63"/>
      <c r="M200" s="63"/>
      <c r="N200" s="63"/>
      <c r="O200" s="63"/>
      <c r="P200" s="63"/>
      <c r="R200" s="193" t="str">
        <f>IF(Candidates!H202="","",MONTH(Candidates!H202))</f>
        <v/>
      </c>
      <c r="S200" s="187" t="b">
        <f>IF(AND(YEAR(Candidates!H202)&gt;=applicationYear,YEAR(Candidates!H202)&lt;=applicationYear),TRUE,IF(applicationYear="",TRUE,FALSE))</f>
        <v>0</v>
      </c>
      <c r="T200" s="187" t="b">
        <f>IF(AND(Candidates!H202&gt;=$AJ$4,Candidates!H202&lt;=$AJ$5),TRUE,FALSE)</f>
        <v>0</v>
      </c>
      <c r="U200" s="187" t="b">
        <f>IF(Dashboard!$M$6="",IF(Candidates!B202&lt;&gt;"",TRUE,FALSE),IF(Dashboard!$M$6=Candidates!B202,TRUE,FALSE))</f>
        <v>0</v>
      </c>
      <c r="V200" s="187" t="b">
        <f>IF(Dashboard!$H$7="",IF(Candidates!B202&lt;&gt;"",TRUE,FALSE),IF(Dashboard!$H$7=Candidates!C202,TRUE,FALSE))</f>
        <v>0</v>
      </c>
      <c r="W200" s="217" t="b">
        <f>IF(Dashboard!$H$6="",IF(Candidates!B202&lt;&gt;"",TRUE,FALSE),IF(Dashboard!$H$6=Candidates!E202,TRUE,FALSE))</f>
        <v>0</v>
      </c>
      <c r="X200" s="187">
        <f t="shared" si="16"/>
        <v>0</v>
      </c>
      <c r="Y200" s="198">
        <f t="shared" si="17"/>
        <v>0</v>
      </c>
      <c r="AA200" s="7"/>
      <c r="AB200" s="7"/>
      <c r="AC200" s="7"/>
    </row>
    <row r="201" spans="2:29" x14ac:dyDescent="0.2">
      <c r="B201" s="194">
        <f>COUNTIFS(Candidates!$B$6:$B$3005,'Job Openings'!B203,Candidates!$J$6:$J$3005,Preferences!$I$21)</f>
        <v>0</v>
      </c>
      <c r="C201" s="63"/>
      <c r="D201" s="194" t="str">
        <f>IF(AND(B201=1,J201=1),IF('Job Openings'!H203-'Job Openings'!E203&lt;0,"",'Job Openings'!H203-'Job Openings'!E203),"")</f>
        <v/>
      </c>
      <c r="E201" s="185"/>
      <c r="F201" s="197" t="b">
        <f>IF(AND('Job Openings'!E203&gt;=$O$4,'Job Openings'!E203&lt;=$O$5),TRUE,FALSE)</f>
        <v>0</v>
      </c>
      <c r="G201" s="188" t="b">
        <f>IF(Dashboard!$M$6="",IF('Job Openings'!B203&lt;&gt;"",TRUE,FALSE),IF(Dashboard!$M$6='Job Openings'!B203,TRUE,FALSE))</f>
        <v>0</v>
      </c>
      <c r="H201" s="188" t="b">
        <f>IF(Dashboard!$H$7="",IF('Job Openings'!B203&lt;&gt;"",TRUE,FALSE),IF(Dashboard!$H$7='Job Openings'!C203,TRUE,FALSE))</f>
        <v>0</v>
      </c>
      <c r="I201" s="188" t="b">
        <f>IF(Dashboard!$H$6="",IF('Job Openings'!B203&lt;&gt;"",TRUE,FALSE),IF(Dashboard!$H$6='Job Openings'!F203,TRUE,FALSE))</f>
        <v>0</v>
      </c>
      <c r="J201" s="198">
        <f t="shared" si="15"/>
        <v>0</v>
      </c>
      <c r="K201" s="63"/>
      <c r="L201" s="63"/>
      <c r="M201" s="63"/>
      <c r="N201" s="63"/>
      <c r="O201" s="63"/>
      <c r="P201" s="63"/>
      <c r="R201" s="193" t="str">
        <f>IF(Candidates!H203="","",MONTH(Candidates!H203))</f>
        <v/>
      </c>
      <c r="S201" s="187" t="b">
        <f>IF(AND(YEAR(Candidates!H203)&gt;=applicationYear,YEAR(Candidates!H203)&lt;=applicationYear),TRUE,IF(applicationYear="",TRUE,FALSE))</f>
        <v>0</v>
      </c>
      <c r="T201" s="187" t="b">
        <f>IF(AND(Candidates!H203&gt;=$AJ$4,Candidates!H203&lt;=$AJ$5),TRUE,FALSE)</f>
        <v>0</v>
      </c>
      <c r="U201" s="187" t="b">
        <f>IF(Dashboard!$M$6="",IF(Candidates!B203&lt;&gt;"",TRUE,FALSE),IF(Dashboard!$M$6=Candidates!B203,TRUE,FALSE))</f>
        <v>0</v>
      </c>
      <c r="V201" s="187" t="b">
        <f>IF(Dashboard!$H$7="",IF(Candidates!B203&lt;&gt;"",TRUE,FALSE),IF(Dashboard!$H$7=Candidates!C203,TRUE,FALSE))</f>
        <v>0</v>
      </c>
      <c r="W201" s="217" t="b">
        <f>IF(Dashboard!$H$6="",IF(Candidates!B203&lt;&gt;"",TRUE,FALSE),IF(Dashboard!$H$6=Candidates!E203,TRUE,FALSE))</f>
        <v>0</v>
      </c>
      <c r="X201" s="187">
        <f t="shared" si="16"/>
        <v>0</v>
      </c>
      <c r="Y201" s="198">
        <f t="shared" si="17"/>
        <v>0</v>
      </c>
      <c r="AA201" s="7"/>
      <c r="AB201" s="7"/>
      <c r="AC201" s="7"/>
    </row>
    <row r="202" spans="2:29" x14ac:dyDescent="0.2">
      <c r="B202" s="194">
        <f>COUNTIFS(Candidates!$B$6:$B$3005,'Job Openings'!B204,Candidates!$J$6:$J$3005,Preferences!$I$21)</f>
        <v>0</v>
      </c>
      <c r="C202" s="63"/>
      <c r="D202" s="194" t="str">
        <f>IF(AND(B202=1,J202=1),IF('Job Openings'!H204-'Job Openings'!E204&lt;0,"",'Job Openings'!H204-'Job Openings'!E204),"")</f>
        <v/>
      </c>
      <c r="E202" s="185"/>
      <c r="F202" s="197" t="b">
        <f>IF(AND('Job Openings'!E204&gt;=$O$4,'Job Openings'!E204&lt;=$O$5),TRUE,FALSE)</f>
        <v>0</v>
      </c>
      <c r="G202" s="188" t="b">
        <f>IF(Dashboard!$M$6="",IF('Job Openings'!B204&lt;&gt;"",TRUE,FALSE),IF(Dashboard!$M$6='Job Openings'!B204,TRUE,FALSE))</f>
        <v>0</v>
      </c>
      <c r="H202" s="188" t="b">
        <f>IF(Dashboard!$H$7="",IF('Job Openings'!B204&lt;&gt;"",TRUE,FALSE),IF(Dashboard!$H$7='Job Openings'!C204,TRUE,FALSE))</f>
        <v>0</v>
      </c>
      <c r="I202" s="188" t="b">
        <f>IF(Dashboard!$H$6="",IF('Job Openings'!B204&lt;&gt;"",TRUE,FALSE),IF(Dashboard!$H$6='Job Openings'!F204,TRUE,FALSE))</f>
        <v>0</v>
      </c>
      <c r="J202" s="198">
        <f t="shared" si="15"/>
        <v>0</v>
      </c>
      <c r="K202" s="63"/>
      <c r="L202" s="63"/>
      <c r="M202" s="63"/>
      <c r="N202" s="63"/>
      <c r="O202" s="63"/>
      <c r="P202" s="63"/>
      <c r="R202" s="193" t="str">
        <f>IF(Candidates!H204="","",MONTH(Candidates!H204))</f>
        <v/>
      </c>
      <c r="S202" s="187" t="b">
        <f>IF(AND(YEAR(Candidates!H204)&gt;=applicationYear,YEAR(Candidates!H204)&lt;=applicationYear),TRUE,IF(applicationYear="",TRUE,FALSE))</f>
        <v>0</v>
      </c>
      <c r="T202" s="187" t="b">
        <f>IF(AND(Candidates!H204&gt;=$AJ$4,Candidates!H204&lt;=$AJ$5),TRUE,FALSE)</f>
        <v>0</v>
      </c>
      <c r="U202" s="187" t="b">
        <f>IF(Dashboard!$M$6="",IF(Candidates!B204&lt;&gt;"",TRUE,FALSE),IF(Dashboard!$M$6=Candidates!B204,TRUE,FALSE))</f>
        <v>0</v>
      </c>
      <c r="V202" s="187" t="b">
        <f>IF(Dashboard!$H$7="",IF(Candidates!B204&lt;&gt;"",TRUE,FALSE),IF(Dashboard!$H$7=Candidates!C204,TRUE,FALSE))</f>
        <v>0</v>
      </c>
      <c r="W202" s="217" t="b">
        <f>IF(Dashboard!$H$6="",IF(Candidates!B204&lt;&gt;"",TRUE,FALSE),IF(Dashboard!$H$6=Candidates!E204,TRUE,FALSE))</f>
        <v>0</v>
      </c>
      <c r="X202" s="187">
        <f t="shared" si="16"/>
        <v>0</v>
      </c>
      <c r="Y202" s="198">
        <f t="shared" si="17"/>
        <v>0</v>
      </c>
      <c r="AA202" s="7"/>
      <c r="AB202" s="7"/>
      <c r="AC202" s="7"/>
    </row>
    <row r="203" spans="2:29" x14ac:dyDescent="0.2">
      <c r="B203" s="194">
        <f>COUNTIFS(Candidates!$B$6:$B$3005,'Job Openings'!B205,Candidates!$J$6:$J$3005,Preferences!$I$21)</f>
        <v>0</v>
      </c>
      <c r="C203" s="63"/>
      <c r="D203" s="194" t="str">
        <f>IF(AND(B203=1,J203=1),IF('Job Openings'!H205-'Job Openings'!E205&lt;0,"",'Job Openings'!H205-'Job Openings'!E205),"")</f>
        <v/>
      </c>
      <c r="E203" s="185"/>
      <c r="F203" s="197" t="b">
        <f>IF(AND('Job Openings'!E205&gt;=$O$4,'Job Openings'!E205&lt;=$O$5),TRUE,FALSE)</f>
        <v>0</v>
      </c>
      <c r="G203" s="188" t="b">
        <f>IF(Dashboard!$M$6="",IF('Job Openings'!B205&lt;&gt;"",TRUE,FALSE),IF(Dashboard!$M$6='Job Openings'!B205,TRUE,FALSE))</f>
        <v>0</v>
      </c>
      <c r="H203" s="188" t="b">
        <f>IF(Dashboard!$H$7="",IF('Job Openings'!B205&lt;&gt;"",TRUE,FALSE),IF(Dashboard!$H$7='Job Openings'!C205,TRUE,FALSE))</f>
        <v>0</v>
      </c>
      <c r="I203" s="188" t="b">
        <f>IF(Dashboard!$H$6="",IF('Job Openings'!B205&lt;&gt;"",TRUE,FALSE),IF(Dashboard!$H$6='Job Openings'!F205,TRUE,FALSE))</f>
        <v>0</v>
      </c>
      <c r="J203" s="198">
        <f t="shared" si="15"/>
        <v>0</v>
      </c>
      <c r="K203" s="63"/>
      <c r="L203" s="63"/>
      <c r="M203" s="63"/>
      <c r="N203" s="63"/>
      <c r="O203" s="63"/>
      <c r="P203" s="63"/>
      <c r="R203" s="193" t="str">
        <f>IF(Candidates!H205="","",MONTH(Candidates!H205))</f>
        <v/>
      </c>
      <c r="S203" s="187" t="b">
        <f>IF(AND(YEAR(Candidates!H205)&gt;=applicationYear,YEAR(Candidates!H205)&lt;=applicationYear),TRUE,IF(applicationYear="",TRUE,FALSE))</f>
        <v>0</v>
      </c>
      <c r="T203" s="187" t="b">
        <f>IF(AND(Candidates!H205&gt;=$AJ$4,Candidates!H205&lt;=$AJ$5),TRUE,FALSE)</f>
        <v>0</v>
      </c>
      <c r="U203" s="187" t="b">
        <f>IF(Dashboard!$M$6="",IF(Candidates!B205&lt;&gt;"",TRUE,FALSE),IF(Dashboard!$M$6=Candidates!B205,TRUE,FALSE))</f>
        <v>0</v>
      </c>
      <c r="V203" s="187" t="b">
        <f>IF(Dashboard!$H$7="",IF(Candidates!B205&lt;&gt;"",TRUE,FALSE),IF(Dashboard!$H$7=Candidates!C205,TRUE,FALSE))</f>
        <v>0</v>
      </c>
      <c r="W203" s="217" t="b">
        <f>IF(Dashboard!$H$6="",IF(Candidates!B205&lt;&gt;"",TRUE,FALSE),IF(Dashboard!$H$6=Candidates!E205,TRUE,FALSE))</f>
        <v>0</v>
      </c>
      <c r="X203" s="187">
        <f t="shared" si="16"/>
        <v>0</v>
      </c>
      <c r="Y203" s="198">
        <f t="shared" si="17"/>
        <v>0</v>
      </c>
      <c r="AA203" s="7"/>
      <c r="AB203" s="7"/>
      <c r="AC203" s="7"/>
    </row>
    <row r="204" spans="2:29" x14ac:dyDescent="0.2">
      <c r="B204" s="194">
        <f>COUNTIFS(Candidates!$B$6:$B$3005,'Job Openings'!B206,Candidates!$J$6:$J$3005,Preferences!$I$21)</f>
        <v>0</v>
      </c>
      <c r="C204" s="63"/>
      <c r="D204" s="194" t="str">
        <f>IF(AND(B204=1,J204=1),IF('Job Openings'!H206-'Job Openings'!E206&lt;0,"",'Job Openings'!H206-'Job Openings'!E206),"")</f>
        <v/>
      </c>
      <c r="E204" s="185"/>
      <c r="F204" s="197" t="b">
        <f>IF(AND('Job Openings'!E206&gt;=$O$4,'Job Openings'!E206&lt;=$O$5),TRUE,FALSE)</f>
        <v>0</v>
      </c>
      <c r="G204" s="188" t="b">
        <f>IF(Dashboard!$M$6="",IF('Job Openings'!B206&lt;&gt;"",TRUE,FALSE),IF(Dashboard!$M$6='Job Openings'!B206,TRUE,FALSE))</f>
        <v>0</v>
      </c>
      <c r="H204" s="188" t="b">
        <f>IF(Dashboard!$H$7="",IF('Job Openings'!B206&lt;&gt;"",TRUE,FALSE),IF(Dashboard!$H$7='Job Openings'!C206,TRUE,FALSE))</f>
        <v>0</v>
      </c>
      <c r="I204" s="188" t="b">
        <f>IF(Dashboard!$H$6="",IF('Job Openings'!B206&lt;&gt;"",TRUE,FALSE),IF(Dashboard!$H$6='Job Openings'!F206,TRUE,FALSE))</f>
        <v>0</v>
      </c>
      <c r="J204" s="198">
        <f t="shared" si="15"/>
        <v>0</v>
      </c>
      <c r="K204" s="63"/>
      <c r="L204" s="63"/>
      <c r="M204" s="63"/>
      <c r="N204" s="63"/>
      <c r="O204" s="63"/>
      <c r="P204" s="63"/>
      <c r="R204" s="193" t="str">
        <f>IF(Candidates!H206="","",MONTH(Candidates!H206))</f>
        <v/>
      </c>
      <c r="S204" s="187" t="b">
        <f>IF(AND(YEAR(Candidates!H206)&gt;=applicationYear,YEAR(Candidates!H206)&lt;=applicationYear),TRUE,IF(applicationYear="",TRUE,FALSE))</f>
        <v>0</v>
      </c>
      <c r="T204" s="187" t="b">
        <f>IF(AND(Candidates!H206&gt;=$AJ$4,Candidates!H206&lt;=$AJ$5),TRUE,FALSE)</f>
        <v>0</v>
      </c>
      <c r="U204" s="187" t="b">
        <f>IF(Dashboard!$M$6="",IF(Candidates!B206&lt;&gt;"",TRUE,FALSE),IF(Dashboard!$M$6=Candidates!B206,TRUE,FALSE))</f>
        <v>0</v>
      </c>
      <c r="V204" s="187" t="b">
        <f>IF(Dashboard!$H$7="",IF(Candidates!B206&lt;&gt;"",TRUE,FALSE),IF(Dashboard!$H$7=Candidates!C206,TRUE,FALSE))</f>
        <v>0</v>
      </c>
      <c r="W204" s="217" t="b">
        <f>IF(Dashboard!$H$6="",IF(Candidates!B206&lt;&gt;"",TRUE,FALSE),IF(Dashboard!$H$6=Candidates!E206,TRUE,FALSE))</f>
        <v>0</v>
      </c>
      <c r="X204" s="187">
        <f t="shared" si="16"/>
        <v>0</v>
      </c>
      <c r="Y204" s="198">
        <f t="shared" si="17"/>
        <v>0</v>
      </c>
      <c r="AA204" s="7"/>
      <c r="AB204" s="7"/>
      <c r="AC204" s="7"/>
    </row>
    <row r="205" spans="2:29" x14ac:dyDescent="0.2">
      <c r="B205" s="194">
        <f>COUNTIFS(Candidates!$B$6:$B$3005,'Job Openings'!B207,Candidates!$J$6:$J$3005,Preferences!$I$21)</f>
        <v>0</v>
      </c>
      <c r="C205" s="63"/>
      <c r="D205" s="194" t="str">
        <f>IF(AND(B205=1,J205=1),IF('Job Openings'!H207-'Job Openings'!E207&lt;0,"",'Job Openings'!H207-'Job Openings'!E207),"")</f>
        <v/>
      </c>
      <c r="E205" s="185"/>
      <c r="F205" s="197" t="b">
        <f>IF(AND('Job Openings'!E207&gt;=$O$4,'Job Openings'!E207&lt;=$O$5),TRUE,FALSE)</f>
        <v>0</v>
      </c>
      <c r="G205" s="188" t="b">
        <f>IF(Dashboard!$M$6="",IF('Job Openings'!B207&lt;&gt;"",TRUE,FALSE),IF(Dashboard!$M$6='Job Openings'!B207,TRUE,FALSE))</f>
        <v>0</v>
      </c>
      <c r="H205" s="188" t="b">
        <f>IF(Dashboard!$H$7="",IF('Job Openings'!B207&lt;&gt;"",TRUE,FALSE),IF(Dashboard!$H$7='Job Openings'!C207,TRUE,FALSE))</f>
        <v>0</v>
      </c>
      <c r="I205" s="188" t="b">
        <f>IF(Dashboard!$H$6="",IF('Job Openings'!B207&lt;&gt;"",TRUE,FALSE),IF(Dashboard!$H$6='Job Openings'!F207,TRUE,FALSE))</f>
        <v>0</v>
      </c>
      <c r="J205" s="198">
        <f t="shared" si="15"/>
        <v>0</v>
      </c>
      <c r="K205" s="63"/>
      <c r="L205" s="63"/>
      <c r="M205" s="63"/>
      <c r="N205" s="63"/>
      <c r="O205" s="63"/>
      <c r="P205" s="63"/>
      <c r="R205" s="193" t="str">
        <f>IF(Candidates!H207="","",MONTH(Candidates!H207))</f>
        <v/>
      </c>
      <c r="S205" s="187" t="b">
        <f>IF(AND(YEAR(Candidates!H207)&gt;=applicationYear,YEAR(Candidates!H207)&lt;=applicationYear),TRUE,IF(applicationYear="",TRUE,FALSE))</f>
        <v>0</v>
      </c>
      <c r="T205" s="187" t="b">
        <f>IF(AND(Candidates!H207&gt;=$AJ$4,Candidates!H207&lt;=$AJ$5),TRUE,FALSE)</f>
        <v>0</v>
      </c>
      <c r="U205" s="187" t="b">
        <f>IF(Dashboard!$M$6="",IF(Candidates!B207&lt;&gt;"",TRUE,FALSE),IF(Dashboard!$M$6=Candidates!B207,TRUE,FALSE))</f>
        <v>0</v>
      </c>
      <c r="V205" s="187" t="b">
        <f>IF(Dashboard!$H$7="",IF(Candidates!B207&lt;&gt;"",TRUE,FALSE),IF(Dashboard!$H$7=Candidates!C207,TRUE,FALSE))</f>
        <v>0</v>
      </c>
      <c r="W205" s="217" t="b">
        <f>IF(Dashboard!$H$6="",IF(Candidates!B207&lt;&gt;"",TRUE,FALSE),IF(Dashboard!$H$6=Candidates!E207,TRUE,FALSE))</f>
        <v>0</v>
      </c>
      <c r="X205" s="187">
        <f t="shared" si="16"/>
        <v>0</v>
      </c>
      <c r="Y205" s="198">
        <f t="shared" si="17"/>
        <v>0</v>
      </c>
      <c r="AA205" s="7"/>
      <c r="AB205" s="7"/>
      <c r="AC205" s="7"/>
    </row>
    <row r="206" spans="2:29" x14ac:dyDescent="0.2">
      <c r="B206" s="194">
        <f>COUNTIFS(Candidates!$B$6:$B$3005,'Job Openings'!B208,Candidates!$J$6:$J$3005,Preferences!$I$21)</f>
        <v>0</v>
      </c>
      <c r="C206" s="63"/>
      <c r="D206" s="194" t="str">
        <f>IF(AND(B206=1,J206=1),IF('Job Openings'!H208-'Job Openings'!E208&lt;0,"",'Job Openings'!H208-'Job Openings'!E208),"")</f>
        <v/>
      </c>
      <c r="E206" s="185"/>
      <c r="F206" s="197" t="b">
        <f>IF(AND('Job Openings'!E208&gt;=$O$4,'Job Openings'!E208&lt;=$O$5),TRUE,FALSE)</f>
        <v>0</v>
      </c>
      <c r="G206" s="188" t="b">
        <f>IF(Dashboard!$M$6="",IF('Job Openings'!B208&lt;&gt;"",TRUE,FALSE),IF(Dashboard!$M$6='Job Openings'!B208,TRUE,FALSE))</f>
        <v>0</v>
      </c>
      <c r="H206" s="188" t="b">
        <f>IF(Dashboard!$H$7="",IF('Job Openings'!B208&lt;&gt;"",TRUE,FALSE),IF(Dashboard!$H$7='Job Openings'!C208,TRUE,FALSE))</f>
        <v>0</v>
      </c>
      <c r="I206" s="188" t="b">
        <f>IF(Dashboard!$H$6="",IF('Job Openings'!B208&lt;&gt;"",TRUE,FALSE),IF(Dashboard!$H$6='Job Openings'!F208,TRUE,FALSE))</f>
        <v>0</v>
      </c>
      <c r="J206" s="198">
        <f t="shared" si="15"/>
        <v>0</v>
      </c>
      <c r="K206" s="63"/>
      <c r="L206" s="63"/>
      <c r="M206" s="63"/>
      <c r="N206" s="63"/>
      <c r="O206" s="63"/>
      <c r="P206" s="63"/>
      <c r="R206" s="193" t="str">
        <f>IF(Candidates!H208="","",MONTH(Candidates!H208))</f>
        <v/>
      </c>
      <c r="S206" s="187" t="b">
        <f>IF(AND(YEAR(Candidates!H208)&gt;=applicationYear,YEAR(Candidates!H208)&lt;=applicationYear),TRUE,IF(applicationYear="",TRUE,FALSE))</f>
        <v>0</v>
      </c>
      <c r="T206" s="187" t="b">
        <f>IF(AND(Candidates!H208&gt;=$AJ$4,Candidates!H208&lt;=$AJ$5),TRUE,FALSE)</f>
        <v>0</v>
      </c>
      <c r="U206" s="187" t="b">
        <f>IF(Dashboard!$M$6="",IF(Candidates!B208&lt;&gt;"",TRUE,FALSE),IF(Dashboard!$M$6=Candidates!B208,TRUE,FALSE))</f>
        <v>0</v>
      </c>
      <c r="V206" s="187" t="b">
        <f>IF(Dashboard!$H$7="",IF(Candidates!B208&lt;&gt;"",TRUE,FALSE),IF(Dashboard!$H$7=Candidates!C208,TRUE,FALSE))</f>
        <v>0</v>
      </c>
      <c r="W206" s="217" t="b">
        <f>IF(Dashboard!$H$6="",IF(Candidates!B208&lt;&gt;"",TRUE,FALSE),IF(Dashboard!$H$6=Candidates!E208,TRUE,FALSE))</f>
        <v>0</v>
      </c>
      <c r="X206" s="187">
        <f t="shared" si="16"/>
        <v>0</v>
      </c>
      <c r="Y206" s="198">
        <f t="shared" si="17"/>
        <v>0</v>
      </c>
      <c r="AA206" s="7"/>
      <c r="AB206" s="7"/>
      <c r="AC206" s="7"/>
    </row>
    <row r="207" spans="2:29" x14ac:dyDescent="0.2">
      <c r="B207" s="194">
        <f>COUNTIFS(Candidates!$B$6:$B$3005,'Job Openings'!B209,Candidates!$J$6:$J$3005,Preferences!$I$21)</f>
        <v>0</v>
      </c>
      <c r="C207" s="63"/>
      <c r="D207" s="194" t="str">
        <f>IF(AND(B207=1,J207=1),IF('Job Openings'!H209-'Job Openings'!E209&lt;0,"",'Job Openings'!H209-'Job Openings'!E209),"")</f>
        <v/>
      </c>
      <c r="E207" s="185"/>
      <c r="F207" s="197" t="b">
        <f>IF(AND('Job Openings'!E209&gt;=$O$4,'Job Openings'!E209&lt;=$O$5),TRUE,FALSE)</f>
        <v>0</v>
      </c>
      <c r="G207" s="188" t="b">
        <f>IF(Dashboard!$M$6="",IF('Job Openings'!B209&lt;&gt;"",TRUE,FALSE),IF(Dashboard!$M$6='Job Openings'!B209,TRUE,FALSE))</f>
        <v>0</v>
      </c>
      <c r="H207" s="188" t="b">
        <f>IF(Dashboard!$H$7="",IF('Job Openings'!B209&lt;&gt;"",TRUE,FALSE),IF(Dashboard!$H$7='Job Openings'!C209,TRUE,FALSE))</f>
        <v>0</v>
      </c>
      <c r="I207" s="188" t="b">
        <f>IF(Dashboard!$H$6="",IF('Job Openings'!B209&lt;&gt;"",TRUE,FALSE),IF(Dashboard!$H$6='Job Openings'!F209,TRUE,FALSE))</f>
        <v>0</v>
      </c>
      <c r="J207" s="198">
        <f t="shared" si="15"/>
        <v>0</v>
      </c>
      <c r="K207" s="63"/>
      <c r="L207" s="63"/>
      <c r="M207" s="63"/>
      <c r="N207" s="63"/>
      <c r="O207" s="63"/>
      <c r="P207" s="63"/>
      <c r="R207" s="193" t="str">
        <f>IF(Candidates!H209="","",MONTH(Candidates!H209))</f>
        <v/>
      </c>
      <c r="S207" s="187" t="b">
        <f>IF(AND(YEAR(Candidates!H209)&gt;=applicationYear,YEAR(Candidates!H209)&lt;=applicationYear),TRUE,IF(applicationYear="",TRUE,FALSE))</f>
        <v>0</v>
      </c>
      <c r="T207" s="187" t="b">
        <f>IF(AND(Candidates!H209&gt;=$AJ$4,Candidates!H209&lt;=$AJ$5),TRUE,FALSE)</f>
        <v>0</v>
      </c>
      <c r="U207" s="187" t="b">
        <f>IF(Dashboard!$M$6="",IF(Candidates!B209&lt;&gt;"",TRUE,FALSE),IF(Dashboard!$M$6=Candidates!B209,TRUE,FALSE))</f>
        <v>0</v>
      </c>
      <c r="V207" s="187" t="b">
        <f>IF(Dashboard!$H$7="",IF(Candidates!B209&lt;&gt;"",TRUE,FALSE),IF(Dashboard!$H$7=Candidates!C209,TRUE,FALSE))</f>
        <v>0</v>
      </c>
      <c r="W207" s="217" t="b">
        <f>IF(Dashboard!$H$6="",IF(Candidates!B209&lt;&gt;"",TRUE,FALSE),IF(Dashboard!$H$6=Candidates!E209,TRUE,FALSE))</f>
        <v>0</v>
      </c>
      <c r="X207" s="187">
        <f t="shared" si="16"/>
        <v>0</v>
      </c>
      <c r="Y207" s="198">
        <f t="shared" si="17"/>
        <v>0</v>
      </c>
      <c r="AA207" s="7"/>
      <c r="AB207" s="7"/>
      <c r="AC207" s="7"/>
    </row>
    <row r="208" spans="2:29" x14ac:dyDescent="0.2">
      <c r="B208" s="194">
        <f>COUNTIFS(Candidates!$B$6:$B$3005,'Job Openings'!B210,Candidates!$J$6:$J$3005,Preferences!$I$21)</f>
        <v>0</v>
      </c>
      <c r="C208" s="63"/>
      <c r="D208" s="194" t="str">
        <f>IF(AND(B208=1,J208=1),IF('Job Openings'!H210-'Job Openings'!E210&lt;0,"",'Job Openings'!H210-'Job Openings'!E210),"")</f>
        <v/>
      </c>
      <c r="E208" s="185"/>
      <c r="F208" s="197" t="b">
        <f>IF(AND('Job Openings'!E210&gt;=$O$4,'Job Openings'!E210&lt;=$O$5),TRUE,FALSE)</f>
        <v>0</v>
      </c>
      <c r="G208" s="188" t="b">
        <f>IF(Dashboard!$M$6="",IF('Job Openings'!B210&lt;&gt;"",TRUE,FALSE),IF(Dashboard!$M$6='Job Openings'!B210,TRUE,FALSE))</f>
        <v>0</v>
      </c>
      <c r="H208" s="188" t="b">
        <f>IF(Dashboard!$H$7="",IF('Job Openings'!B210&lt;&gt;"",TRUE,FALSE),IF(Dashboard!$H$7='Job Openings'!C210,TRUE,FALSE))</f>
        <v>0</v>
      </c>
      <c r="I208" s="188" t="b">
        <f>IF(Dashboard!$H$6="",IF('Job Openings'!B210&lt;&gt;"",TRUE,FALSE),IF(Dashboard!$H$6='Job Openings'!F210,TRUE,FALSE))</f>
        <v>0</v>
      </c>
      <c r="J208" s="198">
        <f t="shared" si="15"/>
        <v>0</v>
      </c>
      <c r="K208" s="63"/>
      <c r="L208" s="63"/>
      <c r="M208" s="63"/>
      <c r="N208" s="63"/>
      <c r="O208" s="63"/>
      <c r="P208" s="63"/>
      <c r="R208" s="193" t="str">
        <f>IF(Candidates!H210="","",MONTH(Candidates!H210))</f>
        <v/>
      </c>
      <c r="S208" s="187" t="b">
        <f>IF(AND(YEAR(Candidates!H210)&gt;=applicationYear,YEAR(Candidates!H210)&lt;=applicationYear),TRUE,IF(applicationYear="",TRUE,FALSE))</f>
        <v>0</v>
      </c>
      <c r="T208" s="187" t="b">
        <f>IF(AND(Candidates!H210&gt;=$AJ$4,Candidates!H210&lt;=$AJ$5),TRUE,FALSE)</f>
        <v>0</v>
      </c>
      <c r="U208" s="187" t="b">
        <f>IF(Dashboard!$M$6="",IF(Candidates!B210&lt;&gt;"",TRUE,FALSE),IF(Dashboard!$M$6=Candidates!B210,TRUE,FALSE))</f>
        <v>0</v>
      </c>
      <c r="V208" s="187" t="b">
        <f>IF(Dashboard!$H$7="",IF(Candidates!B210&lt;&gt;"",TRUE,FALSE),IF(Dashboard!$H$7=Candidates!C210,TRUE,FALSE))</f>
        <v>0</v>
      </c>
      <c r="W208" s="217" t="b">
        <f>IF(Dashboard!$H$6="",IF(Candidates!B210&lt;&gt;"",TRUE,FALSE),IF(Dashboard!$H$6=Candidates!E210,TRUE,FALSE))</f>
        <v>0</v>
      </c>
      <c r="X208" s="187">
        <f t="shared" si="16"/>
        <v>0</v>
      </c>
      <c r="Y208" s="198">
        <f t="shared" si="17"/>
        <v>0</v>
      </c>
      <c r="AA208" s="7"/>
      <c r="AB208" s="7"/>
      <c r="AC208" s="7"/>
    </row>
    <row r="209" spans="2:29" x14ac:dyDescent="0.2">
      <c r="B209" s="194">
        <f>COUNTIFS(Candidates!$B$6:$B$3005,'Job Openings'!B211,Candidates!$J$6:$J$3005,Preferences!$I$21)</f>
        <v>0</v>
      </c>
      <c r="C209" s="63"/>
      <c r="D209" s="194" t="str">
        <f>IF(AND(B209=1,J209=1),IF('Job Openings'!H211-'Job Openings'!E211&lt;0,"",'Job Openings'!H211-'Job Openings'!E211),"")</f>
        <v/>
      </c>
      <c r="E209" s="185"/>
      <c r="F209" s="197" t="b">
        <f>IF(AND('Job Openings'!E211&gt;=$O$4,'Job Openings'!E211&lt;=$O$5),TRUE,FALSE)</f>
        <v>0</v>
      </c>
      <c r="G209" s="188" t="b">
        <f>IF(Dashboard!$M$6="",IF('Job Openings'!B211&lt;&gt;"",TRUE,FALSE),IF(Dashboard!$M$6='Job Openings'!B211,TRUE,FALSE))</f>
        <v>0</v>
      </c>
      <c r="H209" s="188" t="b">
        <f>IF(Dashboard!$H$7="",IF('Job Openings'!B211&lt;&gt;"",TRUE,FALSE),IF(Dashboard!$H$7='Job Openings'!C211,TRUE,FALSE))</f>
        <v>0</v>
      </c>
      <c r="I209" s="188" t="b">
        <f>IF(Dashboard!$H$6="",IF('Job Openings'!B211&lt;&gt;"",TRUE,FALSE),IF(Dashboard!$H$6='Job Openings'!F211,TRUE,FALSE))</f>
        <v>0</v>
      </c>
      <c r="J209" s="198">
        <f t="shared" si="15"/>
        <v>0</v>
      </c>
      <c r="K209" s="63"/>
      <c r="L209" s="63"/>
      <c r="M209" s="63"/>
      <c r="N209" s="63"/>
      <c r="O209" s="63"/>
      <c r="P209" s="63"/>
      <c r="R209" s="193" t="str">
        <f>IF(Candidates!H211="","",MONTH(Candidates!H211))</f>
        <v/>
      </c>
      <c r="S209" s="187" t="b">
        <f>IF(AND(YEAR(Candidates!H211)&gt;=applicationYear,YEAR(Candidates!H211)&lt;=applicationYear),TRUE,IF(applicationYear="",TRUE,FALSE))</f>
        <v>0</v>
      </c>
      <c r="T209" s="187" t="b">
        <f>IF(AND(Candidates!H211&gt;=$AJ$4,Candidates!H211&lt;=$AJ$5),TRUE,FALSE)</f>
        <v>0</v>
      </c>
      <c r="U209" s="187" t="b">
        <f>IF(Dashboard!$M$6="",IF(Candidates!B211&lt;&gt;"",TRUE,FALSE),IF(Dashboard!$M$6=Candidates!B211,TRUE,FALSE))</f>
        <v>0</v>
      </c>
      <c r="V209" s="187" t="b">
        <f>IF(Dashboard!$H$7="",IF(Candidates!B211&lt;&gt;"",TRUE,FALSE),IF(Dashboard!$H$7=Candidates!C211,TRUE,FALSE))</f>
        <v>0</v>
      </c>
      <c r="W209" s="217" t="b">
        <f>IF(Dashboard!$H$6="",IF(Candidates!B211&lt;&gt;"",TRUE,FALSE),IF(Dashboard!$H$6=Candidates!E211,TRUE,FALSE))</f>
        <v>0</v>
      </c>
      <c r="X209" s="187">
        <f t="shared" si="16"/>
        <v>0</v>
      </c>
      <c r="Y209" s="198">
        <f t="shared" si="17"/>
        <v>0</v>
      </c>
      <c r="AA209" s="7"/>
      <c r="AB209" s="7"/>
      <c r="AC209" s="7"/>
    </row>
    <row r="210" spans="2:29" x14ac:dyDescent="0.2">
      <c r="B210" s="194">
        <f>COUNTIFS(Candidates!$B$6:$B$3005,'Job Openings'!B212,Candidates!$J$6:$J$3005,Preferences!$I$21)</f>
        <v>0</v>
      </c>
      <c r="C210" s="63"/>
      <c r="D210" s="194" t="str">
        <f>IF(AND(B210=1,J210=1),IF('Job Openings'!H212-'Job Openings'!E212&lt;0,"",'Job Openings'!H212-'Job Openings'!E212),"")</f>
        <v/>
      </c>
      <c r="E210" s="185"/>
      <c r="F210" s="197" t="b">
        <f>IF(AND('Job Openings'!E212&gt;=$O$4,'Job Openings'!E212&lt;=$O$5),TRUE,FALSE)</f>
        <v>0</v>
      </c>
      <c r="G210" s="188" t="b">
        <f>IF(Dashboard!$M$6="",IF('Job Openings'!B212&lt;&gt;"",TRUE,FALSE),IF(Dashboard!$M$6='Job Openings'!B212,TRUE,FALSE))</f>
        <v>0</v>
      </c>
      <c r="H210" s="188" t="b">
        <f>IF(Dashboard!$H$7="",IF('Job Openings'!B212&lt;&gt;"",TRUE,FALSE),IF(Dashboard!$H$7='Job Openings'!C212,TRUE,FALSE))</f>
        <v>0</v>
      </c>
      <c r="I210" s="188" t="b">
        <f>IF(Dashboard!$H$6="",IF('Job Openings'!B212&lt;&gt;"",TRUE,FALSE),IF(Dashboard!$H$6='Job Openings'!F212,TRUE,FALSE))</f>
        <v>0</v>
      </c>
      <c r="J210" s="198">
        <f t="shared" si="15"/>
        <v>0</v>
      </c>
      <c r="K210" s="63"/>
      <c r="L210" s="63"/>
      <c r="M210" s="63"/>
      <c r="N210" s="63"/>
      <c r="O210" s="63"/>
      <c r="P210" s="63"/>
      <c r="R210" s="193" t="str">
        <f>IF(Candidates!H212="","",MONTH(Candidates!H212))</f>
        <v/>
      </c>
      <c r="S210" s="187" t="b">
        <f>IF(AND(YEAR(Candidates!H212)&gt;=applicationYear,YEAR(Candidates!H212)&lt;=applicationYear),TRUE,IF(applicationYear="",TRUE,FALSE))</f>
        <v>0</v>
      </c>
      <c r="T210" s="187" t="b">
        <f>IF(AND(Candidates!H212&gt;=$AJ$4,Candidates!H212&lt;=$AJ$5),TRUE,FALSE)</f>
        <v>0</v>
      </c>
      <c r="U210" s="187" t="b">
        <f>IF(Dashboard!$M$6="",IF(Candidates!B212&lt;&gt;"",TRUE,FALSE),IF(Dashboard!$M$6=Candidates!B212,TRUE,FALSE))</f>
        <v>0</v>
      </c>
      <c r="V210" s="187" t="b">
        <f>IF(Dashboard!$H$7="",IF(Candidates!B212&lt;&gt;"",TRUE,FALSE),IF(Dashboard!$H$7=Candidates!C212,TRUE,FALSE))</f>
        <v>0</v>
      </c>
      <c r="W210" s="217" t="b">
        <f>IF(Dashboard!$H$6="",IF(Candidates!B212&lt;&gt;"",TRUE,FALSE),IF(Dashboard!$H$6=Candidates!E212,TRUE,FALSE))</f>
        <v>0</v>
      </c>
      <c r="X210" s="187">
        <f t="shared" si="16"/>
        <v>0</v>
      </c>
      <c r="Y210" s="198">
        <f t="shared" si="17"/>
        <v>0</v>
      </c>
      <c r="AA210" s="7"/>
      <c r="AB210" s="7"/>
      <c r="AC210" s="7"/>
    </row>
    <row r="211" spans="2:29" x14ac:dyDescent="0.2">
      <c r="B211" s="194">
        <f>COUNTIFS(Candidates!$B$6:$B$3005,'Job Openings'!B213,Candidates!$J$6:$J$3005,Preferences!$I$21)</f>
        <v>0</v>
      </c>
      <c r="C211" s="63"/>
      <c r="D211" s="194" t="str">
        <f>IF(AND(B211=1,J211=1),IF('Job Openings'!H213-'Job Openings'!E213&lt;0,"",'Job Openings'!H213-'Job Openings'!E213),"")</f>
        <v/>
      </c>
      <c r="E211" s="185"/>
      <c r="F211" s="197" t="b">
        <f>IF(AND('Job Openings'!E213&gt;=$O$4,'Job Openings'!E213&lt;=$O$5),TRUE,FALSE)</f>
        <v>0</v>
      </c>
      <c r="G211" s="188" t="b">
        <f>IF(Dashboard!$M$6="",IF('Job Openings'!B213&lt;&gt;"",TRUE,FALSE),IF(Dashboard!$M$6='Job Openings'!B213,TRUE,FALSE))</f>
        <v>0</v>
      </c>
      <c r="H211" s="188" t="b">
        <f>IF(Dashboard!$H$7="",IF('Job Openings'!B213&lt;&gt;"",TRUE,FALSE),IF(Dashboard!$H$7='Job Openings'!C213,TRUE,FALSE))</f>
        <v>0</v>
      </c>
      <c r="I211" s="188" t="b">
        <f>IF(Dashboard!$H$6="",IF('Job Openings'!B213&lt;&gt;"",TRUE,FALSE),IF(Dashboard!$H$6='Job Openings'!F213,TRUE,FALSE))</f>
        <v>0</v>
      </c>
      <c r="J211" s="198">
        <f t="shared" si="15"/>
        <v>0</v>
      </c>
      <c r="K211" s="63"/>
      <c r="L211" s="63"/>
      <c r="M211" s="63"/>
      <c r="N211" s="63"/>
      <c r="O211" s="63"/>
      <c r="P211" s="63"/>
      <c r="R211" s="193" t="str">
        <f>IF(Candidates!H213="","",MONTH(Candidates!H213))</f>
        <v/>
      </c>
      <c r="S211" s="187" t="b">
        <f>IF(AND(YEAR(Candidates!H213)&gt;=applicationYear,YEAR(Candidates!H213)&lt;=applicationYear),TRUE,IF(applicationYear="",TRUE,FALSE))</f>
        <v>0</v>
      </c>
      <c r="T211" s="187" t="b">
        <f>IF(AND(Candidates!H213&gt;=$AJ$4,Candidates!H213&lt;=$AJ$5),TRUE,FALSE)</f>
        <v>0</v>
      </c>
      <c r="U211" s="187" t="b">
        <f>IF(Dashboard!$M$6="",IF(Candidates!B213&lt;&gt;"",TRUE,FALSE),IF(Dashboard!$M$6=Candidates!B213,TRUE,FALSE))</f>
        <v>0</v>
      </c>
      <c r="V211" s="187" t="b">
        <f>IF(Dashboard!$H$7="",IF(Candidates!B213&lt;&gt;"",TRUE,FALSE),IF(Dashboard!$H$7=Candidates!C213,TRUE,FALSE))</f>
        <v>0</v>
      </c>
      <c r="W211" s="217" t="b">
        <f>IF(Dashboard!$H$6="",IF(Candidates!B213&lt;&gt;"",TRUE,FALSE),IF(Dashboard!$H$6=Candidates!E213,TRUE,FALSE))</f>
        <v>0</v>
      </c>
      <c r="X211" s="187">
        <f t="shared" si="16"/>
        <v>0</v>
      </c>
      <c r="Y211" s="198">
        <f t="shared" si="17"/>
        <v>0</v>
      </c>
      <c r="AA211" s="7"/>
      <c r="AB211" s="7"/>
      <c r="AC211" s="7"/>
    </row>
    <row r="212" spans="2:29" x14ac:dyDescent="0.2">
      <c r="B212" s="194">
        <f>COUNTIFS(Candidates!$B$6:$B$3005,'Job Openings'!B214,Candidates!$J$6:$J$3005,Preferences!$I$21)</f>
        <v>0</v>
      </c>
      <c r="C212" s="63"/>
      <c r="D212" s="194" t="str">
        <f>IF(AND(B212=1,J212=1),IF('Job Openings'!H214-'Job Openings'!E214&lt;0,"",'Job Openings'!H214-'Job Openings'!E214),"")</f>
        <v/>
      </c>
      <c r="E212" s="185"/>
      <c r="F212" s="197" t="b">
        <f>IF(AND('Job Openings'!E214&gt;=$O$4,'Job Openings'!E214&lt;=$O$5),TRUE,FALSE)</f>
        <v>0</v>
      </c>
      <c r="G212" s="188" t="b">
        <f>IF(Dashboard!$M$6="",IF('Job Openings'!B214&lt;&gt;"",TRUE,FALSE),IF(Dashboard!$M$6='Job Openings'!B214,TRUE,FALSE))</f>
        <v>0</v>
      </c>
      <c r="H212" s="188" t="b">
        <f>IF(Dashboard!$H$7="",IF('Job Openings'!B214&lt;&gt;"",TRUE,FALSE),IF(Dashboard!$H$7='Job Openings'!C214,TRUE,FALSE))</f>
        <v>0</v>
      </c>
      <c r="I212" s="188" t="b">
        <f>IF(Dashboard!$H$6="",IF('Job Openings'!B214&lt;&gt;"",TRUE,FALSE),IF(Dashboard!$H$6='Job Openings'!F214,TRUE,FALSE))</f>
        <v>0</v>
      </c>
      <c r="J212" s="198">
        <f t="shared" si="15"/>
        <v>0</v>
      </c>
      <c r="K212" s="63"/>
      <c r="L212" s="63"/>
      <c r="M212" s="63"/>
      <c r="N212" s="63"/>
      <c r="O212" s="63"/>
      <c r="P212" s="63"/>
      <c r="R212" s="193" t="str">
        <f>IF(Candidates!H214="","",MONTH(Candidates!H214))</f>
        <v/>
      </c>
      <c r="S212" s="187" t="b">
        <f>IF(AND(YEAR(Candidates!H214)&gt;=applicationYear,YEAR(Candidates!H214)&lt;=applicationYear),TRUE,IF(applicationYear="",TRUE,FALSE))</f>
        <v>0</v>
      </c>
      <c r="T212" s="187" t="b">
        <f>IF(AND(Candidates!H214&gt;=$AJ$4,Candidates!H214&lt;=$AJ$5),TRUE,FALSE)</f>
        <v>0</v>
      </c>
      <c r="U212" s="187" t="b">
        <f>IF(Dashboard!$M$6="",IF(Candidates!B214&lt;&gt;"",TRUE,FALSE),IF(Dashboard!$M$6=Candidates!B214,TRUE,FALSE))</f>
        <v>0</v>
      </c>
      <c r="V212" s="187" t="b">
        <f>IF(Dashboard!$H$7="",IF(Candidates!B214&lt;&gt;"",TRUE,FALSE),IF(Dashboard!$H$7=Candidates!C214,TRUE,FALSE))</f>
        <v>0</v>
      </c>
      <c r="W212" s="217" t="b">
        <f>IF(Dashboard!$H$6="",IF(Candidates!B214&lt;&gt;"",TRUE,FALSE),IF(Dashboard!$H$6=Candidates!E214,TRUE,FALSE))</f>
        <v>0</v>
      </c>
      <c r="X212" s="187">
        <f t="shared" si="16"/>
        <v>0</v>
      </c>
      <c r="Y212" s="198">
        <f t="shared" si="17"/>
        <v>0</v>
      </c>
      <c r="AA212" s="7"/>
      <c r="AB212" s="7"/>
      <c r="AC212" s="7"/>
    </row>
    <row r="213" spans="2:29" x14ac:dyDescent="0.2">
      <c r="B213" s="194">
        <f>COUNTIFS(Candidates!$B$6:$B$3005,'Job Openings'!B215,Candidates!$J$6:$J$3005,Preferences!$I$21)</f>
        <v>0</v>
      </c>
      <c r="C213" s="63"/>
      <c r="D213" s="194" t="str">
        <f>IF(AND(B213=1,J213=1),IF('Job Openings'!H215-'Job Openings'!E215&lt;0,"",'Job Openings'!H215-'Job Openings'!E215),"")</f>
        <v/>
      </c>
      <c r="E213" s="185"/>
      <c r="F213" s="197" t="b">
        <f>IF(AND('Job Openings'!E215&gt;=$O$4,'Job Openings'!E215&lt;=$O$5),TRUE,FALSE)</f>
        <v>0</v>
      </c>
      <c r="G213" s="188" t="b">
        <f>IF(Dashboard!$M$6="",IF('Job Openings'!B215&lt;&gt;"",TRUE,FALSE),IF(Dashboard!$M$6='Job Openings'!B215,TRUE,FALSE))</f>
        <v>0</v>
      </c>
      <c r="H213" s="188" t="b">
        <f>IF(Dashboard!$H$7="",IF('Job Openings'!B215&lt;&gt;"",TRUE,FALSE),IF(Dashboard!$H$7='Job Openings'!C215,TRUE,FALSE))</f>
        <v>0</v>
      </c>
      <c r="I213" s="188" t="b">
        <f>IF(Dashboard!$H$6="",IF('Job Openings'!B215&lt;&gt;"",TRUE,FALSE),IF(Dashboard!$H$6='Job Openings'!F215,TRUE,FALSE))</f>
        <v>0</v>
      </c>
      <c r="J213" s="198">
        <f t="shared" si="15"/>
        <v>0</v>
      </c>
      <c r="K213" s="63"/>
      <c r="L213" s="63"/>
      <c r="M213" s="63"/>
      <c r="N213" s="63"/>
      <c r="O213" s="63"/>
      <c r="P213" s="63"/>
      <c r="R213" s="193" t="str">
        <f>IF(Candidates!H215="","",MONTH(Candidates!H215))</f>
        <v/>
      </c>
      <c r="S213" s="187" t="b">
        <f>IF(AND(YEAR(Candidates!H215)&gt;=applicationYear,YEAR(Candidates!H215)&lt;=applicationYear),TRUE,IF(applicationYear="",TRUE,FALSE))</f>
        <v>0</v>
      </c>
      <c r="T213" s="187" t="b">
        <f>IF(AND(Candidates!H215&gt;=$AJ$4,Candidates!H215&lt;=$AJ$5),TRUE,FALSE)</f>
        <v>0</v>
      </c>
      <c r="U213" s="187" t="b">
        <f>IF(Dashboard!$M$6="",IF(Candidates!B215&lt;&gt;"",TRUE,FALSE),IF(Dashboard!$M$6=Candidates!B215,TRUE,FALSE))</f>
        <v>0</v>
      </c>
      <c r="V213" s="187" t="b">
        <f>IF(Dashboard!$H$7="",IF(Candidates!B215&lt;&gt;"",TRUE,FALSE),IF(Dashboard!$H$7=Candidates!C215,TRUE,FALSE))</f>
        <v>0</v>
      </c>
      <c r="W213" s="217" t="b">
        <f>IF(Dashboard!$H$6="",IF(Candidates!B215&lt;&gt;"",TRUE,FALSE),IF(Dashboard!$H$6=Candidates!E215,TRUE,FALSE))</f>
        <v>0</v>
      </c>
      <c r="X213" s="187">
        <f t="shared" si="16"/>
        <v>0</v>
      </c>
      <c r="Y213" s="198">
        <f t="shared" si="17"/>
        <v>0</v>
      </c>
      <c r="AA213" s="7"/>
      <c r="AB213" s="7"/>
      <c r="AC213" s="7"/>
    </row>
    <row r="214" spans="2:29" x14ac:dyDescent="0.2">
      <c r="B214" s="194">
        <f>COUNTIFS(Candidates!$B$6:$B$3005,'Job Openings'!B216,Candidates!$J$6:$J$3005,Preferences!$I$21)</f>
        <v>0</v>
      </c>
      <c r="C214" s="63"/>
      <c r="D214" s="194" t="str">
        <f>IF(AND(B214=1,J214=1),IF('Job Openings'!H216-'Job Openings'!E216&lt;0,"",'Job Openings'!H216-'Job Openings'!E216),"")</f>
        <v/>
      </c>
      <c r="E214" s="185"/>
      <c r="F214" s="197" t="b">
        <f>IF(AND('Job Openings'!E216&gt;=$O$4,'Job Openings'!E216&lt;=$O$5),TRUE,FALSE)</f>
        <v>0</v>
      </c>
      <c r="G214" s="188" t="b">
        <f>IF(Dashboard!$M$6="",IF('Job Openings'!B216&lt;&gt;"",TRUE,FALSE),IF(Dashboard!$M$6='Job Openings'!B216,TRUE,FALSE))</f>
        <v>0</v>
      </c>
      <c r="H214" s="188" t="b">
        <f>IF(Dashboard!$H$7="",IF('Job Openings'!B216&lt;&gt;"",TRUE,FALSE),IF(Dashboard!$H$7='Job Openings'!C216,TRUE,FALSE))</f>
        <v>0</v>
      </c>
      <c r="I214" s="188" t="b">
        <f>IF(Dashboard!$H$6="",IF('Job Openings'!B216&lt;&gt;"",TRUE,FALSE),IF(Dashboard!$H$6='Job Openings'!F216,TRUE,FALSE))</f>
        <v>0</v>
      </c>
      <c r="J214" s="198">
        <f t="shared" si="15"/>
        <v>0</v>
      </c>
      <c r="K214" s="63"/>
      <c r="L214" s="63"/>
      <c r="M214" s="63"/>
      <c r="N214" s="63"/>
      <c r="O214" s="63"/>
      <c r="P214" s="63"/>
      <c r="R214" s="193" t="str">
        <f>IF(Candidates!H216="","",MONTH(Candidates!H216))</f>
        <v/>
      </c>
      <c r="S214" s="187" t="b">
        <f>IF(AND(YEAR(Candidates!H216)&gt;=applicationYear,YEAR(Candidates!H216)&lt;=applicationYear),TRUE,IF(applicationYear="",TRUE,FALSE))</f>
        <v>0</v>
      </c>
      <c r="T214" s="187" t="b">
        <f>IF(AND(Candidates!H216&gt;=$AJ$4,Candidates!H216&lt;=$AJ$5),TRUE,FALSE)</f>
        <v>0</v>
      </c>
      <c r="U214" s="187" t="b">
        <f>IF(Dashboard!$M$6="",IF(Candidates!B216&lt;&gt;"",TRUE,FALSE),IF(Dashboard!$M$6=Candidates!B216,TRUE,FALSE))</f>
        <v>0</v>
      </c>
      <c r="V214" s="187" t="b">
        <f>IF(Dashboard!$H$7="",IF(Candidates!B216&lt;&gt;"",TRUE,FALSE),IF(Dashboard!$H$7=Candidates!C216,TRUE,FALSE))</f>
        <v>0</v>
      </c>
      <c r="W214" s="217" t="b">
        <f>IF(Dashboard!$H$6="",IF(Candidates!B216&lt;&gt;"",TRUE,FALSE),IF(Dashboard!$H$6=Candidates!E216,TRUE,FALSE))</f>
        <v>0</v>
      </c>
      <c r="X214" s="187">
        <f t="shared" si="16"/>
        <v>0</v>
      </c>
      <c r="Y214" s="198">
        <f t="shared" si="17"/>
        <v>0</v>
      </c>
      <c r="AA214" s="7"/>
      <c r="AB214" s="7"/>
      <c r="AC214" s="7"/>
    </row>
    <row r="215" spans="2:29" x14ac:dyDescent="0.2">
      <c r="B215" s="194">
        <f>COUNTIFS(Candidates!$B$6:$B$3005,'Job Openings'!B217,Candidates!$J$6:$J$3005,Preferences!$I$21)</f>
        <v>0</v>
      </c>
      <c r="C215" s="63"/>
      <c r="D215" s="194" t="str">
        <f>IF(AND(B215=1,J215=1),IF('Job Openings'!H217-'Job Openings'!E217&lt;0,"",'Job Openings'!H217-'Job Openings'!E217),"")</f>
        <v/>
      </c>
      <c r="E215" s="185"/>
      <c r="F215" s="197" t="b">
        <f>IF(AND('Job Openings'!E217&gt;=$O$4,'Job Openings'!E217&lt;=$O$5),TRUE,FALSE)</f>
        <v>0</v>
      </c>
      <c r="G215" s="188" t="b">
        <f>IF(Dashboard!$M$6="",IF('Job Openings'!B217&lt;&gt;"",TRUE,FALSE),IF(Dashboard!$M$6='Job Openings'!B217,TRUE,FALSE))</f>
        <v>0</v>
      </c>
      <c r="H215" s="188" t="b">
        <f>IF(Dashboard!$H$7="",IF('Job Openings'!B217&lt;&gt;"",TRUE,FALSE),IF(Dashboard!$H$7='Job Openings'!C217,TRUE,FALSE))</f>
        <v>0</v>
      </c>
      <c r="I215" s="188" t="b">
        <f>IF(Dashboard!$H$6="",IF('Job Openings'!B217&lt;&gt;"",TRUE,FALSE),IF(Dashboard!$H$6='Job Openings'!F217,TRUE,FALSE))</f>
        <v>0</v>
      </c>
      <c r="J215" s="198">
        <f t="shared" si="15"/>
        <v>0</v>
      </c>
      <c r="K215" s="63"/>
      <c r="L215" s="63"/>
      <c r="M215" s="63"/>
      <c r="N215" s="63"/>
      <c r="O215" s="63"/>
      <c r="P215" s="63"/>
      <c r="R215" s="193" t="str">
        <f>IF(Candidates!H217="","",MONTH(Candidates!H217))</f>
        <v/>
      </c>
      <c r="S215" s="187" t="b">
        <f>IF(AND(YEAR(Candidates!H217)&gt;=applicationYear,YEAR(Candidates!H217)&lt;=applicationYear),TRUE,IF(applicationYear="",TRUE,FALSE))</f>
        <v>0</v>
      </c>
      <c r="T215" s="187" t="b">
        <f>IF(AND(Candidates!H217&gt;=$AJ$4,Candidates!H217&lt;=$AJ$5),TRUE,FALSE)</f>
        <v>0</v>
      </c>
      <c r="U215" s="187" t="b">
        <f>IF(Dashboard!$M$6="",IF(Candidates!B217&lt;&gt;"",TRUE,FALSE),IF(Dashboard!$M$6=Candidates!B217,TRUE,FALSE))</f>
        <v>0</v>
      </c>
      <c r="V215" s="187" t="b">
        <f>IF(Dashboard!$H$7="",IF(Candidates!B217&lt;&gt;"",TRUE,FALSE),IF(Dashboard!$H$7=Candidates!C217,TRUE,FALSE))</f>
        <v>0</v>
      </c>
      <c r="W215" s="217" t="b">
        <f>IF(Dashboard!$H$6="",IF(Candidates!B217&lt;&gt;"",TRUE,FALSE),IF(Dashboard!$H$6=Candidates!E217,TRUE,FALSE))</f>
        <v>0</v>
      </c>
      <c r="X215" s="187">
        <f t="shared" si="16"/>
        <v>0</v>
      </c>
      <c r="Y215" s="198">
        <f t="shared" si="17"/>
        <v>0</v>
      </c>
      <c r="AA215" s="7"/>
      <c r="AB215" s="7"/>
      <c r="AC215" s="7"/>
    </row>
    <row r="216" spans="2:29" x14ac:dyDescent="0.2">
      <c r="B216" s="194">
        <f>COUNTIFS(Candidates!$B$6:$B$3005,'Job Openings'!B218,Candidates!$J$6:$J$3005,Preferences!$I$21)</f>
        <v>0</v>
      </c>
      <c r="C216" s="63"/>
      <c r="D216" s="194" t="str">
        <f>IF(AND(B216=1,J216=1),IF('Job Openings'!H218-'Job Openings'!E218&lt;0,"",'Job Openings'!H218-'Job Openings'!E218),"")</f>
        <v/>
      </c>
      <c r="E216" s="185"/>
      <c r="F216" s="197" t="b">
        <f>IF(AND('Job Openings'!E218&gt;=$O$4,'Job Openings'!E218&lt;=$O$5),TRUE,FALSE)</f>
        <v>0</v>
      </c>
      <c r="G216" s="188" t="b">
        <f>IF(Dashboard!$M$6="",IF('Job Openings'!B218&lt;&gt;"",TRUE,FALSE),IF(Dashboard!$M$6='Job Openings'!B218,TRUE,FALSE))</f>
        <v>0</v>
      </c>
      <c r="H216" s="188" t="b">
        <f>IF(Dashboard!$H$7="",IF('Job Openings'!B218&lt;&gt;"",TRUE,FALSE),IF(Dashboard!$H$7='Job Openings'!C218,TRUE,FALSE))</f>
        <v>0</v>
      </c>
      <c r="I216" s="188" t="b">
        <f>IF(Dashboard!$H$6="",IF('Job Openings'!B218&lt;&gt;"",TRUE,FALSE),IF(Dashboard!$H$6='Job Openings'!F218,TRUE,FALSE))</f>
        <v>0</v>
      </c>
      <c r="J216" s="198">
        <f t="shared" si="15"/>
        <v>0</v>
      </c>
      <c r="K216" s="63"/>
      <c r="L216" s="63"/>
      <c r="M216" s="63"/>
      <c r="N216" s="63"/>
      <c r="O216" s="63"/>
      <c r="P216" s="63"/>
      <c r="R216" s="193" t="str">
        <f>IF(Candidates!H218="","",MONTH(Candidates!H218))</f>
        <v/>
      </c>
      <c r="S216" s="187" t="b">
        <f>IF(AND(YEAR(Candidates!H218)&gt;=applicationYear,YEAR(Candidates!H218)&lt;=applicationYear),TRUE,IF(applicationYear="",TRUE,FALSE))</f>
        <v>0</v>
      </c>
      <c r="T216" s="187" t="b">
        <f>IF(AND(Candidates!H218&gt;=$AJ$4,Candidates!H218&lt;=$AJ$5),TRUE,FALSE)</f>
        <v>0</v>
      </c>
      <c r="U216" s="187" t="b">
        <f>IF(Dashboard!$M$6="",IF(Candidates!B218&lt;&gt;"",TRUE,FALSE),IF(Dashboard!$M$6=Candidates!B218,TRUE,FALSE))</f>
        <v>0</v>
      </c>
      <c r="V216" s="187" t="b">
        <f>IF(Dashboard!$H$7="",IF(Candidates!B218&lt;&gt;"",TRUE,FALSE),IF(Dashboard!$H$7=Candidates!C218,TRUE,FALSE))</f>
        <v>0</v>
      </c>
      <c r="W216" s="217" t="b">
        <f>IF(Dashboard!$H$6="",IF(Candidates!B218&lt;&gt;"",TRUE,FALSE),IF(Dashboard!$H$6=Candidates!E218,TRUE,FALSE))</f>
        <v>0</v>
      </c>
      <c r="X216" s="187">
        <f t="shared" si="16"/>
        <v>0</v>
      </c>
      <c r="Y216" s="198">
        <f t="shared" si="17"/>
        <v>0</v>
      </c>
      <c r="AA216" s="7"/>
      <c r="AB216" s="7"/>
      <c r="AC216" s="7"/>
    </row>
    <row r="217" spans="2:29" x14ac:dyDescent="0.2">
      <c r="B217" s="194">
        <f>COUNTIFS(Candidates!$B$6:$B$3005,'Job Openings'!B219,Candidates!$J$6:$J$3005,Preferences!$I$21)</f>
        <v>0</v>
      </c>
      <c r="C217" s="63"/>
      <c r="D217" s="194" t="str">
        <f>IF(AND(B217=1,J217=1),IF('Job Openings'!H219-'Job Openings'!E219&lt;0,"",'Job Openings'!H219-'Job Openings'!E219),"")</f>
        <v/>
      </c>
      <c r="E217" s="185"/>
      <c r="F217" s="197" t="b">
        <f>IF(AND('Job Openings'!E219&gt;=$O$4,'Job Openings'!E219&lt;=$O$5),TRUE,FALSE)</f>
        <v>0</v>
      </c>
      <c r="G217" s="188" t="b">
        <f>IF(Dashboard!$M$6="",IF('Job Openings'!B219&lt;&gt;"",TRUE,FALSE),IF(Dashboard!$M$6='Job Openings'!B219,TRUE,FALSE))</f>
        <v>0</v>
      </c>
      <c r="H217" s="188" t="b">
        <f>IF(Dashboard!$H$7="",IF('Job Openings'!B219&lt;&gt;"",TRUE,FALSE),IF(Dashboard!$H$7='Job Openings'!C219,TRUE,FALSE))</f>
        <v>0</v>
      </c>
      <c r="I217" s="188" t="b">
        <f>IF(Dashboard!$H$6="",IF('Job Openings'!B219&lt;&gt;"",TRUE,FALSE),IF(Dashboard!$H$6='Job Openings'!F219,TRUE,FALSE))</f>
        <v>0</v>
      </c>
      <c r="J217" s="198">
        <f t="shared" si="15"/>
        <v>0</v>
      </c>
      <c r="K217" s="63"/>
      <c r="L217" s="63"/>
      <c r="M217" s="63"/>
      <c r="N217" s="63"/>
      <c r="O217" s="63"/>
      <c r="P217" s="63"/>
      <c r="R217" s="193" t="str">
        <f>IF(Candidates!H219="","",MONTH(Candidates!H219))</f>
        <v/>
      </c>
      <c r="S217" s="187" t="b">
        <f>IF(AND(YEAR(Candidates!H219)&gt;=applicationYear,YEAR(Candidates!H219)&lt;=applicationYear),TRUE,IF(applicationYear="",TRUE,FALSE))</f>
        <v>0</v>
      </c>
      <c r="T217" s="187" t="b">
        <f>IF(AND(Candidates!H219&gt;=$AJ$4,Candidates!H219&lt;=$AJ$5),TRUE,FALSE)</f>
        <v>0</v>
      </c>
      <c r="U217" s="187" t="b">
        <f>IF(Dashboard!$M$6="",IF(Candidates!B219&lt;&gt;"",TRUE,FALSE),IF(Dashboard!$M$6=Candidates!B219,TRUE,FALSE))</f>
        <v>0</v>
      </c>
      <c r="V217" s="187" t="b">
        <f>IF(Dashboard!$H$7="",IF(Candidates!B219&lt;&gt;"",TRUE,FALSE),IF(Dashboard!$H$7=Candidates!C219,TRUE,FALSE))</f>
        <v>0</v>
      </c>
      <c r="W217" s="217" t="b">
        <f>IF(Dashboard!$H$6="",IF(Candidates!B219&lt;&gt;"",TRUE,FALSE),IF(Dashboard!$H$6=Candidates!E219,TRUE,FALSE))</f>
        <v>0</v>
      </c>
      <c r="X217" s="187">
        <f t="shared" si="16"/>
        <v>0</v>
      </c>
      <c r="Y217" s="198">
        <f t="shared" si="17"/>
        <v>0</v>
      </c>
      <c r="AA217" s="7"/>
      <c r="AB217" s="7"/>
      <c r="AC217" s="7"/>
    </row>
    <row r="218" spans="2:29" x14ac:dyDescent="0.2">
      <c r="B218" s="194">
        <f>COUNTIFS(Candidates!$B$6:$B$3005,'Job Openings'!B220,Candidates!$J$6:$J$3005,Preferences!$I$21)</f>
        <v>0</v>
      </c>
      <c r="C218" s="63"/>
      <c r="D218" s="194" t="str">
        <f>IF(AND(B218=1,J218=1),IF('Job Openings'!H220-'Job Openings'!E220&lt;0,"",'Job Openings'!H220-'Job Openings'!E220),"")</f>
        <v/>
      </c>
      <c r="E218" s="185"/>
      <c r="F218" s="197" t="b">
        <f>IF(AND('Job Openings'!E220&gt;=$O$4,'Job Openings'!E220&lt;=$O$5),TRUE,FALSE)</f>
        <v>0</v>
      </c>
      <c r="G218" s="188" t="b">
        <f>IF(Dashboard!$M$6="",IF('Job Openings'!B220&lt;&gt;"",TRUE,FALSE),IF(Dashboard!$M$6='Job Openings'!B220,TRUE,FALSE))</f>
        <v>0</v>
      </c>
      <c r="H218" s="188" t="b">
        <f>IF(Dashboard!$H$7="",IF('Job Openings'!B220&lt;&gt;"",TRUE,FALSE),IF(Dashboard!$H$7='Job Openings'!C220,TRUE,FALSE))</f>
        <v>0</v>
      </c>
      <c r="I218" s="188" t="b">
        <f>IF(Dashboard!$H$6="",IF('Job Openings'!B220&lt;&gt;"",TRUE,FALSE),IF(Dashboard!$H$6='Job Openings'!F220,TRUE,FALSE))</f>
        <v>0</v>
      </c>
      <c r="J218" s="198">
        <f t="shared" si="15"/>
        <v>0</v>
      </c>
      <c r="K218" s="63"/>
      <c r="L218" s="63"/>
      <c r="M218" s="63"/>
      <c r="N218" s="63"/>
      <c r="O218" s="63"/>
      <c r="P218" s="63"/>
      <c r="R218" s="193" t="str">
        <f>IF(Candidates!H220="","",MONTH(Candidates!H220))</f>
        <v/>
      </c>
      <c r="S218" s="187" t="b">
        <f>IF(AND(YEAR(Candidates!H220)&gt;=applicationYear,YEAR(Candidates!H220)&lt;=applicationYear),TRUE,IF(applicationYear="",TRUE,FALSE))</f>
        <v>0</v>
      </c>
      <c r="T218" s="187" t="b">
        <f>IF(AND(Candidates!H220&gt;=$AJ$4,Candidates!H220&lt;=$AJ$5),TRUE,FALSE)</f>
        <v>0</v>
      </c>
      <c r="U218" s="187" t="b">
        <f>IF(Dashboard!$M$6="",IF(Candidates!B220&lt;&gt;"",TRUE,FALSE),IF(Dashboard!$M$6=Candidates!B220,TRUE,FALSE))</f>
        <v>0</v>
      </c>
      <c r="V218" s="187" t="b">
        <f>IF(Dashboard!$H$7="",IF(Candidates!B220&lt;&gt;"",TRUE,FALSE),IF(Dashboard!$H$7=Candidates!C220,TRUE,FALSE))</f>
        <v>0</v>
      </c>
      <c r="W218" s="217" t="b">
        <f>IF(Dashboard!$H$6="",IF(Candidates!B220&lt;&gt;"",TRUE,FALSE),IF(Dashboard!$H$6=Candidates!E220,TRUE,FALSE))</f>
        <v>0</v>
      </c>
      <c r="X218" s="187">
        <f t="shared" si="16"/>
        <v>0</v>
      </c>
      <c r="Y218" s="198">
        <f t="shared" si="17"/>
        <v>0</v>
      </c>
      <c r="AA218" s="7"/>
      <c r="AB218" s="7"/>
      <c r="AC218" s="7"/>
    </row>
    <row r="219" spans="2:29" x14ac:dyDescent="0.2">
      <c r="B219" s="194">
        <f>COUNTIFS(Candidates!$B$6:$B$3005,'Job Openings'!B221,Candidates!$J$6:$J$3005,Preferences!$I$21)</f>
        <v>0</v>
      </c>
      <c r="C219" s="63"/>
      <c r="D219" s="194" t="str">
        <f>IF(AND(B219=1,J219=1),IF('Job Openings'!H221-'Job Openings'!E221&lt;0,"",'Job Openings'!H221-'Job Openings'!E221),"")</f>
        <v/>
      </c>
      <c r="E219" s="185"/>
      <c r="F219" s="197" t="b">
        <f>IF(AND('Job Openings'!E221&gt;=$O$4,'Job Openings'!E221&lt;=$O$5),TRUE,FALSE)</f>
        <v>0</v>
      </c>
      <c r="G219" s="188" t="b">
        <f>IF(Dashboard!$M$6="",IF('Job Openings'!B221&lt;&gt;"",TRUE,FALSE),IF(Dashboard!$M$6='Job Openings'!B221,TRUE,FALSE))</f>
        <v>0</v>
      </c>
      <c r="H219" s="188" t="b">
        <f>IF(Dashboard!$H$7="",IF('Job Openings'!B221&lt;&gt;"",TRUE,FALSE),IF(Dashboard!$H$7='Job Openings'!C221,TRUE,FALSE))</f>
        <v>0</v>
      </c>
      <c r="I219" s="188" t="b">
        <f>IF(Dashboard!$H$6="",IF('Job Openings'!B221&lt;&gt;"",TRUE,FALSE),IF(Dashboard!$H$6='Job Openings'!F221,TRUE,FALSE))</f>
        <v>0</v>
      </c>
      <c r="J219" s="198">
        <f t="shared" si="15"/>
        <v>0</v>
      </c>
      <c r="K219" s="63"/>
      <c r="L219" s="63"/>
      <c r="M219" s="63"/>
      <c r="N219" s="63"/>
      <c r="O219" s="63"/>
      <c r="P219" s="63"/>
      <c r="R219" s="193" t="str">
        <f>IF(Candidates!H221="","",MONTH(Candidates!H221))</f>
        <v/>
      </c>
      <c r="S219" s="187" t="b">
        <f>IF(AND(YEAR(Candidates!H221)&gt;=applicationYear,YEAR(Candidates!H221)&lt;=applicationYear),TRUE,IF(applicationYear="",TRUE,FALSE))</f>
        <v>0</v>
      </c>
      <c r="T219" s="187" t="b">
        <f>IF(AND(Candidates!H221&gt;=$AJ$4,Candidates!H221&lt;=$AJ$5),TRUE,FALSE)</f>
        <v>0</v>
      </c>
      <c r="U219" s="187" t="b">
        <f>IF(Dashboard!$M$6="",IF(Candidates!B221&lt;&gt;"",TRUE,FALSE),IF(Dashboard!$M$6=Candidates!B221,TRUE,FALSE))</f>
        <v>0</v>
      </c>
      <c r="V219" s="187" t="b">
        <f>IF(Dashboard!$H$7="",IF(Candidates!B221&lt;&gt;"",TRUE,FALSE),IF(Dashboard!$H$7=Candidates!C221,TRUE,FALSE))</f>
        <v>0</v>
      </c>
      <c r="W219" s="217" t="b">
        <f>IF(Dashboard!$H$6="",IF(Candidates!B221&lt;&gt;"",TRUE,FALSE),IF(Dashboard!$H$6=Candidates!E221,TRUE,FALSE))</f>
        <v>0</v>
      </c>
      <c r="X219" s="187">
        <f t="shared" si="16"/>
        <v>0</v>
      </c>
      <c r="Y219" s="198">
        <f t="shared" si="17"/>
        <v>0</v>
      </c>
      <c r="AA219" s="7"/>
      <c r="AB219" s="7"/>
      <c r="AC219" s="7"/>
    </row>
    <row r="220" spans="2:29" x14ac:dyDescent="0.2">
      <c r="B220" s="194">
        <f>COUNTIFS(Candidates!$B$6:$B$3005,'Job Openings'!B222,Candidates!$J$6:$J$3005,Preferences!$I$21)</f>
        <v>0</v>
      </c>
      <c r="C220" s="63"/>
      <c r="D220" s="194" t="str">
        <f>IF(AND(B220=1,J220=1),IF('Job Openings'!H222-'Job Openings'!E222&lt;0,"",'Job Openings'!H222-'Job Openings'!E222),"")</f>
        <v/>
      </c>
      <c r="E220" s="185"/>
      <c r="F220" s="197" t="b">
        <f>IF(AND('Job Openings'!E222&gt;=$O$4,'Job Openings'!E222&lt;=$O$5),TRUE,FALSE)</f>
        <v>0</v>
      </c>
      <c r="G220" s="188" t="b">
        <f>IF(Dashboard!$M$6="",IF('Job Openings'!B222&lt;&gt;"",TRUE,FALSE),IF(Dashboard!$M$6='Job Openings'!B222,TRUE,FALSE))</f>
        <v>0</v>
      </c>
      <c r="H220" s="188" t="b">
        <f>IF(Dashboard!$H$7="",IF('Job Openings'!B222&lt;&gt;"",TRUE,FALSE),IF(Dashboard!$H$7='Job Openings'!C222,TRUE,FALSE))</f>
        <v>0</v>
      </c>
      <c r="I220" s="188" t="b">
        <f>IF(Dashboard!$H$6="",IF('Job Openings'!B222&lt;&gt;"",TRUE,FALSE),IF(Dashboard!$H$6='Job Openings'!F222,TRUE,FALSE))</f>
        <v>0</v>
      </c>
      <c r="J220" s="198">
        <f t="shared" si="15"/>
        <v>0</v>
      </c>
      <c r="K220" s="63"/>
      <c r="L220" s="63"/>
      <c r="M220" s="63"/>
      <c r="N220" s="63"/>
      <c r="O220" s="63"/>
      <c r="P220" s="63"/>
      <c r="R220" s="193" t="str">
        <f>IF(Candidates!H222="","",MONTH(Candidates!H222))</f>
        <v/>
      </c>
      <c r="S220" s="187" t="b">
        <f>IF(AND(YEAR(Candidates!H222)&gt;=applicationYear,YEAR(Candidates!H222)&lt;=applicationYear),TRUE,IF(applicationYear="",TRUE,FALSE))</f>
        <v>0</v>
      </c>
      <c r="T220" s="187" t="b">
        <f>IF(AND(Candidates!H222&gt;=$AJ$4,Candidates!H222&lt;=$AJ$5),TRUE,FALSE)</f>
        <v>0</v>
      </c>
      <c r="U220" s="187" t="b">
        <f>IF(Dashboard!$M$6="",IF(Candidates!B222&lt;&gt;"",TRUE,FALSE),IF(Dashboard!$M$6=Candidates!B222,TRUE,FALSE))</f>
        <v>0</v>
      </c>
      <c r="V220" s="187" t="b">
        <f>IF(Dashboard!$H$7="",IF(Candidates!B222&lt;&gt;"",TRUE,FALSE),IF(Dashboard!$H$7=Candidates!C222,TRUE,FALSE))</f>
        <v>0</v>
      </c>
      <c r="W220" s="217" t="b">
        <f>IF(Dashboard!$H$6="",IF(Candidates!B222&lt;&gt;"",TRUE,FALSE),IF(Dashboard!$H$6=Candidates!E222,TRUE,FALSE))</f>
        <v>0</v>
      </c>
      <c r="X220" s="187">
        <f t="shared" si="16"/>
        <v>0</v>
      </c>
      <c r="Y220" s="198">
        <f t="shared" si="17"/>
        <v>0</v>
      </c>
      <c r="AA220" s="7"/>
      <c r="AB220" s="7"/>
      <c r="AC220" s="7"/>
    </row>
    <row r="221" spans="2:29" x14ac:dyDescent="0.2">
      <c r="B221" s="194">
        <f>COUNTIFS(Candidates!$B$6:$B$3005,'Job Openings'!B223,Candidates!$J$6:$J$3005,Preferences!$I$21)</f>
        <v>0</v>
      </c>
      <c r="C221" s="63"/>
      <c r="D221" s="194" t="str">
        <f>IF(AND(B221=1,J221=1),IF('Job Openings'!H223-'Job Openings'!E223&lt;0,"",'Job Openings'!H223-'Job Openings'!E223),"")</f>
        <v/>
      </c>
      <c r="E221" s="185"/>
      <c r="F221" s="197" t="b">
        <f>IF(AND('Job Openings'!E223&gt;=$O$4,'Job Openings'!E223&lt;=$O$5),TRUE,FALSE)</f>
        <v>0</v>
      </c>
      <c r="G221" s="188" t="b">
        <f>IF(Dashboard!$M$6="",IF('Job Openings'!B223&lt;&gt;"",TRUE,FALSE),IF(Dashboard!$M$6='Job Openings'!B223,TRUE,FALSE))</f>
        <v>0</v>
      </c>
      <c r="H221" s="188" t="b">
        <f>IF(Dashboard!$H$7="",IF('Job Openings'!B223&lt;&gt;"",TRUE,FALSE),IF(Dashboard!$H$7='Job Openings'!C223,TRUE,FALSE))</f>
        <v>0</v>
      </c>
      <c r="I221" s="188" t="b">
        <f>IF(Dashboard!$H$6="",IF('Job Openings'!B223&lt;&gt;"",TRUE,FALSE),IF(Dashboard!$H$6='Job Openings'!F223,TRUE,FALSE))</f>
        <v>0</v>
      </c>
      <c r="J221" s="198">
        <f t="shared" si="15"/>
        <v>0</v>
      </c>
      <c r="K221" s="63"/>
      <c r="L221" s="63"/>
      <c r="M221" s="63"/>
      <c r="N221" s="63"/>
      <c r="O221" s="63"/>
      <c r="P221" s="63"/>
      <c r="R221" s="193" t="str">
        <f>IF(Candidates!H223="","",MONTH(Candidates!H223))</f>
        <v/>
      </c>
      <c r="S221" s="187" t="b">
        <f>IF(AND(YEAR(Candidates!H223)&gt;=applicationYear,YEAR(Candidates!H223)&lt;=applicationYear),TRUE,IF(applicationYear="",TRUE,FALSE))</f>
        <v>0</v>
      </c>
      <c r="T221" s="187" t="b">
        <f>IF(AND(Candidates!H223&gt;=$AJ$4,Candidates!H223&lt;=$AJ$5),TRUE,FALSE)</f>
        <v>0</v>
      </c>
      <c r="U221" s="187" t="b">
        <f>IF(Dashboard!$M$6="",IF(Candidates!B223&lt;&gt;"",TRUE,FALSE),IF(Dashboard!$M$6=Candidates!B223,TRUE,FALSE))</f>
        <v>0</v>
      </c>
      <c r="V221" s="187" t="b">
        <f>IF(Dashboard!$H$7="",IF(Candidates!B223&lt;&gt;"",TRUE,FALSE),IF(Dashboard!$H$7=Candidates!C223,TRUE,FALSE))</f>
        <v>0</v>
      </c>
      <c r="W221" s="217" t="b">
        <f>IF(Dashboard!$H$6="",IF(Candidates!B223&lt;&gt;"",TRUE,FALSE),IF(Dashboard!$H$6=Candidates!E223,TRUE,FALSE))</f>
        <v>0</v>
      </c>
      <c r="X221" s="187">
        <f t="shared" si="16"/>
        <v>0</v>
      </c>
      <c r="Y221" s="198">
        <f t="shared" si="17"/>
        <v>0</v>
      </c>
      <c r="AA221" s="7"/>
      <c r="AB221" s="7"/>
      <c r="AC221" s="7"/>
    </row>
    <row r="222" spans="2:29" x14ac:dyDescent="0.2">
      <c r="B222" s="194">
        <f>COUNTIFS(Candidates!$B$6:$B$3005,'Job Openings'!B224,Candidates!$J$6:$J$3005,Preferences!$I$21)</f>
        <v>0</v>
      </c>
      <c r="C222" s="63"/>
      <c r="D222" s="194" t="str">
        <f>IF(AND(B222=1,J222=1),IF('Job Openings'!H224-'Job Openings'!E224&lt;0,"",'Job Openings'!H224-'Job Openings'!E224),"")</f>
        <v/>
      </c>
      <c r="E222" s="185"/>
      <c r="F222" s="197" t="b">
        <f>IF(AND('Job Openings'!E224&gt;=$O$4,'Job Openings'!E224&lt;=$O$5),TRUE,FALSE)</f>
        <v>0</v>
      </c>
      <c r="G222" s="188" t="b">
        <f>IF(Dashboard!$M$6="",IF('Job Openings'!B224&lt;&gt;"",TRUE,FALSE),IF(Dashboard!$M$6='Job Openings'!B224,TRUE,FALSE))</f>
        <v>0</v>
      </c>
      <c r="H222" s="188" t="b">
        <f>IF(Dashboard!$H$7="",IF('Job Openings'!B224&lt;&gt;"",TRUE,FALSE),IF(Dashboard!$H$7='Job Openings'!C224,TRUE,FALSE))</f>
        <v>0</v>
      </c>
      <c r="I222" s="188" t="b">
        <f>IF(Dashboard!$H$6="",IF('Job Openings'!B224&lt;&gt;"",TRUE,FALSE),IF(Dashboard!$H$6='Job Openings'!F224,TRUE,FALSE))</f>
        <v>0</v>
      </c>
      <c r="J222" s="198">
        <f t="shared" si="15"/>
        <v>0</v>
      </c>
      <c r="K222" s="63"/>
      <c r="L222" s="63"/>
      <c r="M222" s="63"/>
      <c r="N222" s="63"/>
      <c r="O222" s="63"/>
      <c r="P222" s="63"/>
      <c r="R222" s="193" t="str">
        <f>IF(Candidates!H224="","",MONTH(Candidates!H224))</f>
        <v/>
      </c>
      <c r="S222" s="187" t="b">
        <f>IF(AND(YEAR(Candidates!H224)&gt;=applicationYear,YEAR(Candidates!H224)&lt;=applicationYear),TRUE,IF(applicationYear="",TRUE,FALSE))</f>
        <v>0</v>
      </c>
      <c r="T222" s="187" t="b">
        <f>IF(AND(Candidates!H224&gt;=$AJ$4,Candidates!H224&lt;=$AJ$5),TRUE,FALSE)</f>
        <v>0</v>
      </c>
      <c r="U222" s="187" t="b">
        <f>IF(Dashboard!$M$6="",IF(Candidates!B224&lt;&gt;"",TRUE,FALSE),IF(Dashboard!$M$6=Candidates!B224,TRUE,FALSE))</f>
        <v>0</v>
      </c>
      <c r="V222" s="187" t="b">
        <f>IF(Dashboard!$H$7="",IF(Candidates!B224&lt;&gt;"",TRUE,FALSE),IF(Dashboard!$H$7=Candidates!C224,TRUE,FALSE))</f>
        <v>0</v>
      </c>
      <c r="W222" s="217" t="b">
        <f>IF(Dashboard!$H$6="",IF(Candidates!B224&lt;&gt;"",TRUE,FALSE),IF(Dashboard!$H$6=Candidates!E224,TRUE,FALSE))</f>
        <v>0</v>
      </c>
      <c r="X222" s="187">
        <f t="shared" si="16"/>
        <v>0</v>
      </c>
      <c r="Y222" s="198">
        <f t="shared" si="17"/>
        <v>0</v>
      </c>
      <c r="AA222" s="7"/>
      <c r="AB222" s="7"/>
      <c r="AC222" s="7"/>
    </row>
    <row r="223" spans="2:29" x14ac:dyDescent="0.2">
      <c r="B223" s="194">
        <f>COUNTIFS(Candidates!$B$6:$B$3005,'Job Openings'!B225,Candidates!$J$6:$J$3005,Preferences!$I$21)</f>
        <v>0</v>
      </c>
      <c r="C223" s="63"/>
      <c r="D223" s="194" t="str">
        <f>IF(AND(B223=1,J223=1),IF('Job Openings'!H225-'Job Openings'!E225&lt;0,"",'Job Openings'!H225-'Job Openings'!E225),"")</f>
        <v/>
      </c>
      <c r="E223" s="185"/>
      <c r="F223" s="197" t="b">
        <f>IF(AND('Job Openings'!E225&gt;=$O$4,'Job Openings'!E225&lt;=$O$5),TRUE,FALSE)</f>
        <v>0</v>
      </c>
      <c r="G223" s="188" t="b">
        <f>IF(Dashboard!$M$6="",IF('Job Openings'!B225&lt;&gt;"",TRUE,FALSE),IF(Dashboard!$M$6='Job Openings'!B225,TRUE,FALSE))</f>
        <v>0</v>
      </c>
      <c r="H223" s="188" t="b">
        <f>IF(Dashboard!$H$7="",IF('Job Openings'!B225&lt;&gt;"",TRUE,FALSE),IF(Dashboard!$H$7='Job Openings'!C225,TRUE,FALSE))</f>
        <v>0</v>
      </c>
      <c r="I223" s="188" t="b">
        <f>IF(Dashboard!$H$6="",IF('Job Openings'!B225&lt;&gt;"",TRUE,FALSE),IF(Dashboard!$H$6='Job Openings'!F225,TRUE,FALSE))</f>
        <v>0</v>
      </c>
      <c r="J223" s="198">
        <f t="shared" si="15"/>
        <v>0</v>
      </c>
      <c r="K223" s="63"/>
      <c r="L223" s="63"/>
      <c r="M223" s="63"/>
      <c r="N223" s="63"/>
      <c r="O223" s="63"/>
      <c r="P223" s="63"/>
      <c r="R223" s="193" t="str">
        <f>IF(Candidates!H225="","",MONTH(Candidates!H225))</f>
        <v/>
      </c>
      <c r="S223" s="187" t="b">
        <f>IF(AND(YEAR(Candidates!H225)&gt;=applicationYear,YEAR(Candidates!H225)&lt;=applicationYear),TRUE,IF(applicationYear="",TRUE,FALSE))</f>
        <v>0</v>
      </c>
      <c r="T223" s="187" t="b">
        <f>IF(AND(Candidates!H225&gt;=$AJ$4,Candidates!H225&lt;=$AJ$5),TRUE,FALSE)</f>
        <v>0</v>
      </c>
      <c r="U223" s="187" t="b">
        <f>IF(Dashboard!$M$6="",IF(Candidates!B225&lt;&gt;"",TRUE,FALSE),IF(Dashboard!$M$6=Candidates!B225,TRUE,FALSE))</f>
        <v>0</v>
      </c>
      <c r="V223" s="187" t="b">
        <f>IF(Dashboard!$H$7="",IF(Candidates!B225&lt;&gt;"",TRUE,FALSE),IF(Dashboard!$H$7=Candidates!C225,TRUE,FALSE))</f>
        <v>0</v>
      </c>
      <c r="W223" s="217" t="b">
        <f>IF(Dashboard!$H$6="",IF(Candidates!B225&lt;&gt;"",TRUE,FALSE),IF(Dashboard!$H$6=Candidates!E225,TRUE,FALSE))</f>
        <v>0</v>
      </c>
      <c r="X223" s="187">
        <f t="shared" si="16"/>
        <v>0</v>
      </c>
      <c r="Y223" s="198">
        <f t="shared" si="17"/>
        <v>0</v>
      </c>
      <c r="AA223" s="7"/>
      <c r="AB223" s="7"/>
      <c r="AC223" s="7"/>
    </row>
    <row r="224" spans="2:29" x14ac:dyDescent="0.2">
      <c r="B224" s="194">
        <f>COUNTIFS(Candidates!$B$6:$B$3005,'Job Openings'!B226,Candidates!$J$6:$J$3005,Preferences!$I$21)</f>
        <v>0</v>
      </c>
      <c r="C224" s="63"/>
      <c r="D224" s="194" t="str">
        <f>IF(AND(B224=1,J224=1),IF('Job Openings'!H226-'Job Openings'!E226&lt;0,"",'Job Openings'!H226-'Job Openings'!E226),"")</f>
        <v/>
      </c>
      <c r="E224" s="185"/>
      <c r="F224" s="197" t="b">
        <f>IF(AND('Job Openings'!E226&gt;=$O$4,'Job Openings'!E226&lt;=$O$5),TRUE,FALSE)</f>
        <v>0</v>
      </c>
      <c r="G224" s="188" t="b">
        <f>IF(Dashboard!$M$6="",IF('Job Openings'!B226&lt;&gt;"",TRUE,FALSE),IF(Dashboard!$M$6='Job Openings'!B226,TRUE,FALSE))</f>
        <v>0</v>
      </c>
      <c r="H224" s="188" t="b">
        <f>IF(Dashboard!$H$7="",IF('Job Openings'!B226&lt;&gt;"",TRUE,FALSE),IF(Dashboard!$H$7='Job Openings'!C226,TRUE,FALSE))</f>
        <v>0</v>
      </c>
      <c r="I224" s="188" t="b">
        <f>IF(Dashboard!$H$6="",IF('Job Openings'!B226&lt;&gt;"",TRUE,FALSE),IF(Dashboard!$H$6='Job Openings'!F226,TRUE,FALSE))</f>
        <v>0</v>
      </c>
      <c r="J224" s="198">
        <f t="shared" si="15"/>
        <v>0</v>
      </c>
      <c r="K224" s="63"/>
      <c r="L224" s="63"/>
      <c r="M224" s="63"/>
      <c r="N224" s="63"/>
      <c r="O224" s="63"/>
      <c r="P224" s="63"/>
      <c r="R224" s="193" t="str">
        <f>IF(Candidates!H226="","",MONTH(Candidates!H226))</f>
        <v/>
      </c>
      <c r="S224" s="187" t="b">
        <f>IF(AND(YEAR(Candidates!H226)&gt;=applicationYear,YEAR(Candidates!H226)&lt;=applicationYear),TRUE,IF(applicationYear="",TRUE,FALSE))</f>
        <v>0</v>
      </c>
      <c r="T224" s="187" t="b">
        <f>IF(AND(Candidates!H226&gt;=$AJ$4,Candidates!H226&lt;=$AJ$5),TRUE,FALSE)</f>
        <v>0</v>
      </c>
      <c r="U224" s="187" t="b">
        <f>IF(Dashboard!$M$6="",IF(Candidates!B226&lt;&gt;"",TRUE,FALSE),IF(Dashboard!$M$6=Candidates!B226,TRUE,FALSE))</f>
        <v>0</v>
      </c>
      <c r="V224" s="187" t="b">
        <f>IF(Dashboard!$H$7="",IF(Candidates!B226&lt;&gt;"",TRUE,FALSE),IF(Dashboard!$H$7=Candidates!C226,TRUE,FALSE))</f>
        <v>0</v>
      </c>
      <c r="W224" s="217" t="b">
        <f>IF(Dashboard!$H$6="",IF(Candidates!B226&lt;&gt;"",TRUE,FALSE),IF(Dashboard!$H$6=Candidates!E226,TRUE,FALSE))</f>
        <v>0</v>
      </c>
      <c r="X224" s="187">
        <f t="shared" si="16"/>
        <v>0</v>
      </c>
      <c r="Y224" s="198">
        <f t="shared" si="17"/>
        <v>0</v>
      </c>
      <c r="AA224" s="7"/>
      <c r="AB224" s="7"/>
      <c r="AC224" s="7"/>
    </row>
    <row r="225" spans="2:29" x14ac:dyDescent="0.2">
      <c r="B225" s="194">
        <f>COUNTIFS(Candidates!$B$6:$B$3005,'Job Openings'!B227,Candidates!$J$6:$J$3005,Preferences!$I$21)</f>
        <v>0</v>
      </c>
      <c r="C225" s="63"/>
      <c r="D225" s="194" t="str">
        <f>IF(AND(B225=1,J225=1),IF('Job Openings'!H227-'Job Openings'!E227&lt;0,"",'Job Openings'!H227-'Job Openings'!E227),"")</f>
        <v/>
      </c>
      <c r="E225" s="185"/>
      <c r="F225" s="197" t="b">
        <f>IF(AND('Job Openings'!E227&gt;=$O$4,'Job Openings'!E227&lt;=$O$5),TRUE,FALSE)</f>
        <v>0</v>
      </c>
      <c r="G225" s="188" t="b">
        <f>IF(Dashboard!$M$6="",IF('Job Openings'!B227&lt;&gt;"",TRUE,FALSE),IF(Dashboard!$M$6='Job Openings'!B227,TRUE,FALSE))</f>
        <v>0</v>
      </c>
      <c r="H225" s="188" t="b">
        <f>IF(Dashboard!$H$7="",IF('Job Openings'!B227&lt;&gt;"",TRUE,FALSE),IF(Dashboard!$H$7='Job Openings'!C227,TRUE,FALSE))</f>
        <v>0</v>
      </c>
      <c r="I225" s="188" t="b">
        <f>IF(Dashboard!$H$6="",IF('Job Openings'!B227&lt;&gt;"",TRUE,FALSE),IF(Dashboard!$H$6='Job Openings'!F227,TRUE,FALSE))</f>
        <v>0</v>
      </c>
      <c r="J225" s="198">
        <f t="shared" si="15"/>
        <v>0</v>
      </c>
      <c r="K225" s="63"/>
      <c r="L225" s="63"/>
      <c r="M225" s="63"/>
      <c r="N225" s="63"/>
      <c r="O225" s="63"/>
      <c r="P225" s="63"/>
      <c r="R225" s="193" t="str">
        <f>IF(Candidates!H227="","",MONTH(Candidates!H227))</f>
        <v/>
      </c>
      <c r="S225" s="187" t="b">
        <f>IF(AND(YEAR(Candidates!H227)&gt;=applicationYear,YEAR(Candidates!H227)&lt;=applicationYear),TRUE,IF(applicationYear="",TRUE,FALSE))</f>
        <v>0</v>
      </c>
      <c r="T225" s="187" t="b">
        <f>IF(AND(Candidates!H227&gt;=$AJ$4,Candidates!H227&lt;=$AJ$5),TRUE,FALSE)</f>
        <v>0</v>
      </c>
      <c r="U225" s="187" t="b">
        <f>IF(Dashboard!$M$6="",IF(Candidates!B227&lt;&gt;"",TRUE,FALSE),IF(Dashboard!$M$6=Candidates!B227,TRUE,FALSE))</f>
        <v>0</v>
      </c>
      <c r="V225" s="187" t="b">
        <f>IF(Dashboard!$H$7="",IF(Candidates!B227&lt;&gt;"",TRUE,FALSE),IF(Dashboard!$H$7=Candidates!C227,TRUE,FALSE))</f>
        <v>0</v>
      </c>
      <c r="W225" s="217" t="b">
        <f>IF(Dashboard!$H$6="",IF(Candidates!B227&lt;&gt;"",TRUE,FALSE),IF(Dashboard!$H$6=Candidates!E227,TRUE,FALSE))</f>
        <v>0</v>
      </c>
      <c r="X225" s="187">
        <f t="shared" si="16"/>
        <v>0</v>
      </c>
      <c r="Y225" s="198">
        <f t="shared" si="17"/>
        <v>0</v>
      </c>
      <c r="AA225" s="7"/>
      <c r="AB225" s="7"/>
      <c r="AC225" s="7"/>
    </row>
    <row r="226" spans="2:29" x14ac:dyDescent="0.2">
      <c r="B226" s="194">
        <f>COUNTIFS(Candidates!$B$6:$B$3005,'Job Openings'!B228,Candidates!$J$6:$J$3005,Preferences!$I$21)</f>
        <v>0</v>
      </c>
      <c r="C226" s="63"/>
      <c r="D226" s="194" t="str">
        <f>IF(AND(B226=1,J226=1),IF('Job Openings'!H228-'Job Openings'!E228&lt;0,"",'Job Openings'!H228-'Job Openings'!E228),"")</f>
        <v/>
      </c>
      <c r="E226" s="185"/>
      <c r="F226" s="197" t="b">
        <f>IF(AND('Job Openings'!E228&gt;=$O$4,'Job Openings'!E228&lt;=$O$5),TRUE,FALSE)</f>
        <v>0</v>
      </c>
      <c r="G226" s="188" t="b">
        <f>IF(Dashboard!$M$6="",IF('Job Openings'!B228&lt;&gt;"",TRUE,FALSE),IF(Dashboard!$M$6='Job Openings'!B228,TRUE,FALSE))</f>
        <v>0</v>
      </c>
      <c r="H226" s="188" t="b">
        <f>IF(Dashboard!$H$7="",IF('Job Openings'!B228&lt;&gt;"",TRUE,FALSE),IF(Dashboard!$H$7='Job Openings'!C228,TRUE,FALSE))</f>
        <v>0</v>
      </c>
      <c r="I226" s="188" t="b">
        <f>IF(Dashboard!$H$6="",IF('Job Openings'!B228&lt;&gt;"",TRUE,FALSE),IF(Dashboard!$H$6='Job Openings'!F228,TRUE,FALSE))</f>
        <v>0</v>
      </c>
      <c r="J226" s="198">
        <f t="shared" si="15"/>
        <v>0</v>
      </c>
      <c r="K226" s="63"/>
      <c r="L226" s="63"/>
      <c r="M226" s="63"/>
      <c r="N226" s="63"/>
      <c r="O226" s="63"/>
      <c r="P226" s="63"/>
      <c r="R226" s="193" t="str">
        <f>IF(Candidates!H228="","",MONTH(Candidates!H228))</f>
        <v/>
      </c>
      <c r="S226" s="187" t="b">
        <f>IF(AND(YEAR(Candidates!H228)&gt;=applicationYear,YEAR(Candidates!H228)&lt;=applicationYear),TRUE,IF(applicationYear="",TRUE,FALSE))</f>
        <v>0</v>
      </c>
      <c r="T226" s="187" t="b">
        <f>IF(AND(Candidates!H228&gt;=$AJ$4,Candidates!H228&lt;=$AJ$5),TRUE,FALSE)</f>
        <v>0</v>
      </c>
      <c r="U226" s="187" t="b">
        <f>IF(Dashboard!$M$6="",IF(Candidates!B228&lt;&gt;"",TRUE,FALSE),IF(Dashboard!$M$6=Candidates!B228,TRUE,FALSE))</f>
        <v>0</v>
      </c>
      <c r="V226" s="187" t="b">
        <f>IF(Dashboard!$H$7="",IF(Candidates!B228&lt;&gt;"",TRUE,FALSE),IF(Dashboard!$H$7=Candidates!C228,TRUE,FALSE))</f>
        <v>0</v>
      </c>
      <c r="W226" s="217" t="b">
        <f>IF(Dashboard!$H$6="",IF(Candidates!B228&lt;&gt;"",TRUE,FALSE),IF(Dashboard!$H$6=Candidates!E228,TRUE,FALSE))</f>
        <v>0</v>
      </c>
      <c r="X226" s="187">
        <f t="shared" si="16"/>
        <v>0</v>
      </c>
      <c r="Y226" s="198">
        <f t="shared" si="17"/>
        <v>0</v>
      </c>
      <c r="AA226" s="7"/>
      <c r="AB226" s="7"/>
      <c r="AC226" s="7"/>
    </row>
    <row r="227" spans="2:29" x14ac:dyDescent="0.2">
      <c r="B227" s="194">
        <f>COUNTIFS(Candidates!$B$6:$B$3005,'Job Openings'!B229,Candidates!$J$6:$J$3005,Preferences!$I$21)</f>
        <v>0</v>
      </c>
      <c r="C227" s="63"/>
      <c r="D227" s="194" t="str">
        <f>IF(AND(B227=1,J227=1),IF('Job Openings'!H229-'Job Openings'!E229&lt;0,"",'Job Openings'!H229-'Job Openings'!E229),"")</f>
        <v/>
      </c>
      <c r="E227" s="185"/>
      <c r="F227" s="197" t="b">
        <f>IF(AND('Job Openings'!E229&gt;=$O$4,'Job Openings'!E229&lt;=$O$5),TRUE,FALSE)</f>
        <v>0</v>
      </c>
      <c r="G227" s="188" t="b">
        <f>IF(Dashboard!$M$6="",IF('Job Openings'!B229&lt;&gt;"",TRUE,FALSE),IF(Dashboard!$M$6='Job Openings'!B229,TRUE,FALSE))</f>
        <v>0</v>
      </c>
      <c r="H227" s="188" t="b">
        <f>IF(Dashboard!$H$7="",IF('Job Openings'!B229&lt;&gt;"",TRUE,FALSE),IF(Dashboard!$H$7='Job Openings'!C229,TRUE,FALSE))</f>
        <v>0</v>
      </c>
      <c r="I227" s="188" t="b">
        <f>IF(Dashboard!$H$6="",IF('Job Openings'!B229&lt;&gt;"",TRUE,FALSE),IF(Dashboard!$H$6='Job Openings'!F229,TRUE,FALSE))</f>
        <v>0</v>
      </c>
      <c r="J227" s="198">
        <f t="shared" si="15"/>
        <v>0</v>
      </c>
      <c r="K227" s="63"/>
      <c r="L227" s="63"/>
      <c r="M227" s="63"/>
      <c r="N227" s="63"/>
      <c r="O227" s="63"/>
      <c r="P227" s="63"/>
      <c r="R227" s="193" t="str">
        <f>IF(Candidates!H229="","",MONTH(Candidates!H229))</f>
        <v/>
      </c>
      <c r="S227" s="187" t="b">
        <f>IF(AND(YEAR(Candidates!H229)&gt;=applicationYear,YEAR(Candidates!H229)&lt;=applicationYear),TRUE,IF(applicationYear="",TRUE,FALSE))</f>
        <v>0</v>
      </c>
      <c r="T227" s="187" t="b">
        <f>IF(AND(Candidates!H229&gt;=$AJ$4,Candidates!H229&lt;=$AJ$5),TRUE,FALSE)</f>
        <v>0</v>
      </c>
      <c r="U227" s="187" t="b">
        <f>IF(Dashboard!$M$6="",IF(Candidates!B229&lt;&gt;"",TRUE,FALSE),IF(Dashboard!$M$6=Candidates!B229,TRUE,FALSE))</f>
        <v>0</v>
      </c>
      <c r="V227" s="187" t="b">
        <f>IF(Dashboard!$H$7="",IF(Candidates!B229&lt;&gt;"",TRUE,FALSE),IF(Dashboard!$H$7=Candidates!C229,TRUE,FALSE))</f>
        <v>0</v>
      </c>
      <c r="W227" s="217" t="b">
        <f>IF(Dashboard!$H$6="",IF(Candidates!B229&lt;&gt;"",TRUE,FALSE),IF(Dashboard!$H$6=Candidates!E229,TRUE,FALSE))</f>
        <v>0</v>
      </c>
      <c r="X227" s="187">
        <f t="shared" si="16"/>
        <v>0</v>
      </c>
      <c r="Y227" s="198">
        <f t="shared" si="17"/>
        <v>0</v>
      </c>
      <c r="AA227" s="7"/>
      <c r="AB227" s="7"/>
      <c r="AC227" s="7"/>
    </row>
    <row r="228" spans="2:29" x14ac:dyDescent="0.2">
      <c r="B228" s="194">
        <f>COUNTIFS(Candidates!$B$6:$B$3005,'Job Openings'!B230,Candidates!$J$6:$J$3005,Preferences!$I$21)</f>
        <v>0</v>
      </c>
      <c r="C228" s="63"/>
      <c r="D228" s="194" t="str">
        <f>IF(AND(B228=1,J228=1),IF('Job Openings'!H230-'Job Openings'!E230&lt;0,"",'Job Openings'!H230-'Job Openings'!E230),"")</f>
        <v/>
      </c>
      <c r="E228" s="185"/>
      <c r="F228" s="197" t="b">
        <f>IF(AND('Job Openings'!E230&gt;=$O$4,'Job Openings'!E230&lt;=$O$5),TRUE,FALSE)</f>
        <v>0</v>
      </c>
      <c r="G228" s="188" t="b">
        <f>IF(Dashboard!$M$6="",IF('Job Openings'!B230&lt;&gt;"",TRUE,FALSE),IF(Dashboard!$M$6='Job Openings'!B230,TRUE,FALSE))</f>
        <v>0</v>
      </c>
      <c r="H228" s="188" t="b">
        <f>IF(Dashboard!$H$7="",IF('Job Openings'!B230&lt;&gt;"",TRUE,FALSE),IF(Dashboard!$H$7='Job Openings'!C230,TRUE,FALSE))</f>
        <v>0</v>
      </c>
      <c r="I228" s="188" t="b">
        <f>IF(Dashboard!$H$6="",IF('Job Openings'!B230&lt;&gt;"",TRUE,FALSE),IF(Dashboard!$H$6='Job Openings'!F230,TRUE,FALSE))</f>
        <v>0</v>
      </c>
      <c r="J228" s="198">
        <f t="shared" si="15"/>
        <v>0</v>
      </c>
      <c r="K228" s="63"/>
      <c r="L228" s="63"/>
      <c r="M228" s="63"/>
      <c r="N228" s="63"/>
      <c r="O228" s="63"/>
      <c r="P228" s="63"/>
      <c r="R228" s="193" t="str">
        <f>IF(Candidates!H230="","",MONTH(Candidates!H230))</f>
        <v/>
      </c>
      <c r="S228" s="187" t="b">
        <f>IF(AND(YEAR(Candidates!H230)&gt;=applicationYear,YEAR(Candidates!H230)&lt;=applicationYear),TRUE,IF(applicationYear="",TRUE,FALSE))</f>
        <v>0</v>
      </c>
      <c r="T228" s="187" t="b">
        <f>IF(AND(Candidates!H230&gt;=$AJ$4,Candidates!H230&lt;=$AJ$5),TRUE,FALSE)</f>
        <v>0</v>
      </c>
      <c r="U228" s="187" t="b">
        <f>IF(Dashboard!$M$6="",IF(Candidates!B230&lt;&gt;"",TRUE,FALSE),IF(Dashboard!$M$6=Candidates!B230,TRUE,FALSE))</f>
        <v>0</v>
      </c>
      <c r="V228" s="187" t="b">
        <f>IF(Dashboard!$H$7="",IF(Candidates!B230&lt;&gt;"",TRUE,FALSE),IF(Dashboard!$H$7=Candidates!C230,TRUE,FALSE))</f>
        <v>0</v>
      </c>
      <c r="W228" s="217" t="b">
        <f>IF(Dashboard!$H$6="",IF(Candidates!B230&lt;&gt;"",TRUE,FALSE),IF(Dashboard!$H$6=Candidates!E230,TRUE,FALSE))</f>
        <v>0</v>
      </c>
      <c r="X228" s="187">
        <f t="shared" si="16"/>
        <v>0</v>
      </c>
      <c r="Y228" s="198">
        <f t="shared" si="17"/>
        <v>0</v>
      </c>
      <c r="AA228" s="7"/>
      <c r="AB228" s="7"/>
      <c r="AC228" s="7"/>
    </row>
    <row r="229" spans="2:29" x14ac:dyDescent="0.2">
      <c r="B229" s="194">
        <f>COUNTIFS(Candidates!$B$6:$B$3005,'Job Openings'!B231,Candidates!$J$6:$J$3005,Preferences!$I$21)</f>
        <v>0</v>
      </c>
      <c r="C229" s="63"/>
      <c r="D229" s="194" t="str">
        <f>IF(AND(B229=1,J229=1),IF('Job Openings'!H231-'Job Openings'!E231&lt;0,"",'Job Openings'!H231-'Job Openings'!E231),"")</f>
        <v/>
      </c>
      <c r="E229" s="185"/>
      <c r="F229" s="197" t="b">
        <f>IF(AND('Job Openings'!E231&gt;=$O$4,'Job Openings'!E231&lt;=$O$5),TRUE,FALSE)</f>
        <v>0</v>
      </c>
      <c r="G229" s="188" t="b">
        <f>IF(Dashboard!$M$6="",IF('Job Openings'!B231&lt;&gt;"",TRUE,FALSE),IF(Dashboard!$M$6='Job Openings'!B231,TRUE,FALSE))</f>
        <v>0</v>
      </c>
      <c r="H229" s="188" t="b">
        <f>IF(Dashboard!$H$7="",IF('Job Openings'!B231&lt;&gt;"",TRUE,FALSE),IF(Dashboard!$H$7='Job Openings'!C231,TRUE,FALSE))</f>
        <v>0</v>
      </c>
      <c r="I229" s="188" t="b">
        <f>IF(Dashboard!$H$6="",IF('Job Openings'!B231&lt;&gt;"",TRUE,FALSE),IF(Dashboard!$H$6='Job Openings'!F231,TRUE,FALSE))</f>
        <v>0</v>
      </c>
      <c r="J229" s="198">
        <f t="shared" si="15"/>
        <v>0</v>
      </c>
      <c r="K229" s="63"/>
      <c r="L229" s="63"/>
      <c r="M229" s="63"/>
      <c r="N229" s="63"/>
      <c r="O229" s="63"/>
      <c r="P229" s="63"/>
      <c r="R229" s="193" t="str">
        <f>IF(Candidates!H231="","",MONTH(Candidates!H231))</f>
        <v/>
      </c>
      <c r="S229" s="187" t="b">
        <f>IF(AND(YEAR(Candidates!H231)&gt;=applicationYear,YEAR(Candidates!H231)&lt;=applicationYear),TRUE,IF(applicationYear="",TRUE,FALSE))</f>
        <v>0</v>
      </c>
      <c r="T229" s="187" t="b">
        <f>IF(AND(Candidates!H231&gt;=$AJ$4,Candidates!H231&lt;=$AJ$5),TRUE,FALSE)</f>
        <v>0</v>
      </c>
      <c r="U229" s="187" t="b">
        <f>IF(Dashboard!$M$6="",IF(Candidates!B231&lt;&gt;"",TRUE,FALSE),IF(Dashboard!$M$6=Candidates!B231,TRUE,FALSE))</f>
        <v>0</v>
      </c>
      <c r="V229" s="187" t="b">
        <f>IF(Dashboard!$H$7="",IF(Candidates!B231&lt;&gt;"",TRUE,FALSE),IF(Dashboard!$H$7=Candidates!C231,TRUE,FALSE))</f>
        <v>0</v>
      </c>
      <c r="W229" s="217" t="b">
        <f>IF(Dashboard!$H$6="",IF(Candidates!B231&lt;&gt;"",TRUE,FALSE),IF(Dashboard!$H$6=Candidates!E231,TRUE,FALSE))</f>
        <v>0</v>
      </c>
      <c r="X229" s="187">
        <f t="shared" si="16"/>
        <v>0</v>
      </c>
      <c r="Y229" s="198">
        <f t="shared" si="17"/>
        <v>0</v>
      </c>
      <c r="AA229" s="7"/>
      <c r="AB229" s="7"/>
      <c r="AC229" s="7"/>
    </row>
    <row r="230" spans="2:29" x14ac:dyDescent="0.2">
      <c r="B230" s="194">
        <f>COUNTIFS(Candidates!$B$6:$B$3005,'Job Openings'!B232,Candidates!$J$6:$J$3005,Preferences!$I$21)</f>
        <v>0</v>
      </c>
      <c r="C230" s="63"/>
      <c r="D230" s="194" t="str">
        <f>IF(AND(B230=1,J230=1),IF('Job Openings'!H232-'Job Openings'!E232&lt;0,"",'Job Openings'!H232-'Job Openings'!E232),"")</f>
        <v/>
      </c>
      <c r="E230" s="185"/>
      <c r="F230" s="197" t="b">
        <f>IF(AND('Job Openings'!E232&gt;=$O$4,'Job Openings'!E232&lt;=$O$5),TRUE,FALSE)</f>
        <v>0</v>
      </c>
      <c r="G230" s="188" t="b">
        <f>IF(Dashboard!$M$6="",IF('Job Openings'!B232&lt;&gt;"",TRUE,FALSE),IF(Dashboard!$M$6='Job Openings'!B232,TRUE,FALSE))</f>
        <v>0</v>
      </c>
      <c r="H230" s="188" t="b">
        <f>IF(Dashboard!$H$7="",IF('Job Openings'!B232&lt;&gt;"",TRUE,FALSE),IF(Dashboard!$H$7='Job Openings'!C232,TRUE,FALSE))</f>
        <v>0</v>
      </c>
      <c r="I230" s="188" t="b">
        <f>IF(Dashboard!$H$6="",IF('Job Openings'!B232&lt;&gt;"",TRUE,FALSE),IF(Dashboard!$H$6='Job Openings'!F232,TRUE,FALSE))</f>
        <v>0</v>
      </c>
      <c r="J230" s="198">
        <f t="shared" si="15"/>
        <v>0</v>
      </c>
      <c r="K230" s="63"/>
      <c r="L230" s="63"/>
      <c r="M230" s="63"/>
      <c r="N230" s="63"/>
      <c r="O230" s="63"/>
      <c r="P230" s="63"/>
      <c r="R230" s="193" t="str">
        <f>IF(Candidates!H232="","",MONTH(Candidates!H232))</f>
        <v/>
      </c>
      <c r="S230" s="187" t="b">
        <f>IF(AND(YEAR(Candidates!H232)&gt;=applicationYear,YEAR(Candidates!H232)&lt;=applicationYear),TRUE,IF(applicationYear="",TRUE,FALSE))</f>
        <v>0</v>
      </c>
      <c r="T230" s="187" t="b">
        <f>IF(AND(Candidates!H232&gt;=$AJ$4,Candidates!H232&lt;=$AJ$5),TRUE,FALSE)</f>
        <v>0</v>
      </c>
      <c r="U230" s="187" t="b">
        <f>IF(Dashboard!$M$6="",IF(Candidates!B232&lt;&gt;"",TRUE,FALSE),IF(Dashboard!$M$6=Candidates!B232,TRUE,FALSE))</f>
        <v>0</v>
      </c>
      <c r="V230" s="187" t="b">
        <f>IF(Dashboard!$H$7="",IF(Candidates!B232&lt;&gt;"",TRUE,FALSE),IF(Dashboard!$H$7=Candidates!C232,TRUE,FALSE))</f>
        <v>0</v>
      </c>
      <c r="W230" s="217" t="b">
        <f>IF(Dashboard!$H$6="",IF(Candidates!B232&lt;&gt;"",TRUE,FALSE),IF(Dashboard!$H$6=Candidates!E232,TRUE,FALSE))</f>
        <v>0</v>
      </c>
      <c r="X230" s="187">
        <f t="shared" si="16"/>
        <v>0</v>
      </c>
      <c r="Y230" s="198">
        <f t="shared" si="17"/>
        <v>0</v>
      </c>
      <c r="AA230" s="7"/>
      <c r="AB230" s="7"/>
      <c r="AC230" s="7"/>
    </row>
    <row r="231" spans="2:29" x14ac:dyDescent="0.2">
      <c r="B231" s="194">
        <f>COUNTIFS(Candidates!$B$6:$B$3005,'Job Openings'!B233,Candidates!$J$6:$J$3005,Preferences!$I$21)</f>
        <v>0</v>
      </c>
      <c r="C231" s="63"/>
      <c r="D231" s="194" t="str">
        <f>IF(AND(B231=1,J231=1),IF('Job Openings'!H233-'Job Openings'!E233&lt;0,"",'Job Openings'!H233-'Job Openings'!E233),"")</f>
        <v/>
      </c>
      <c r="E231" s="185"/>
      <c r="F231" s="197" t="b">
        <f>IF(AND('Job Openings'!E233&gt;=$O$4,'Job Openings'!E233&lt;=$O$5),TRUE,FALSE)</f>
        <v>0</v>
      </c>
      <c r="G231" s="188" t="b">
        <f>IF(Dashboard!$M$6="",IF('Job Openings'!B233&lt;&gt;"",TRUE,FALSE),IF(Dashboard!$M$6='Job Openings'!B233,TRUE,FALSE))</f>
        <v>0</v>
      </c>
      <c r="H231" s="188" t="b">
        <f>IF(Dashboard!$H$7="",IF('Job Openings'!B233&lt;&gt;"",TRUE,FALSE),IF(Dashboard!$H$7='Job Openings'!C233,TRUE,FALSE))</f>
        <v>0</v>
      </c>
      <c r="I231" s="188" t="b">
        <f>IF(Dashboard!$H$6="",IF('Job Openings'!B233&lt;&gt;"",TRUE,FALSE),IF(Dashboard!$H$6='Job Openings'!F233,TRUE,FALSE))</f>
        <v>0</v>
      </c>
      <c r="J231" s="198">
        <f t="shared" si="15"/>
        <v>0</v>
      </c>
      <c r="K231" s="63"/>
      <c r="L231" s="63"/>
      <c r="M231" s="63"/>
      <c r="N231" s="63"/>
      <c r="O231" s="63"/>
      <c r="P231" s="63"/>
      <c r="R231" s="193" t="str">
        <f>IF(Candidates!H233="","",MONTH(Candidates!H233))</f>
        <v/>
      </c>
      <c r="S231" s="187" t="b">
        <f>IF(AND(YEAR(Candidates!H233)&gt;=applicationYear,YEAR(Candidates!H233)&lt;=applicationYear),TRUE,IF(applicationYear="",TRUE,FALSE))</f>
        <v>0</v>
      </c>
      <c r="T231" s="187" t="b">
        <f>IF(AND(Candidates!H233&gt;=$AJ$4,Candidates!H233&lt;=$AJ$5),TRUE,FALSE)</f>
        <v>0</v>
      </c>
      <c r="U231" s="187" t="b">
        <f>IF(Dashboard!$M$6="",IF(Candidates!B233&lt;&gt;"",TRUE,FALSE),IF(Dashboard!$M$6=Candidates!B233,TRUE,FALSE))</f>
        <v>0</v>
      </c>
      <c r="V231" s="187" t="b">
        <f>IF(Dashboard!$H$7="",IF(Candidates!B233&lt;&gt;"",TRUE,FALSE),IF(Dashboard!$H$7=Candidates!C233,TRUE,FALSE))</f>
        <v>0</v>
      </c>
      <c r="W231" s="217" t="b">
        <f>IF(Dashboard!$H$6="",IF(Candidates!B233&lt;&gt;"",TRUE,FALSE),IF(Dashboard!$H$6=Candidates!E233,TRUE,FALSE))</f>
        <v>0</v>
      </c>
      <c r="X231" s="187">
        <f t="shared" si="16"/>
        <v>0</v>
      </c>
      <c r="Y231" s="198">
        <f t="shared" si="17"/>
        <v>0</v>
      </c>
      <c r="AA231" s="7"/>
      <c r="AB231" s="7"/>
      <c r="AC231" s="7"/>
    </row>
    <row r="232" spans="2:29" x14ac:dyDescent="0.2">
      <c r="B232" s="194">
        <f>COUNTIFS(Candidates!$B$6:$B$3005,'Job Openings'!B234,Candidates!$J$6:$J$3005,Preferences!$I$21)</f>
        <v>0</v>
      </c>
      <c r="C232" s="63"/>
      <c r="D232" s="194" t="str">
        <f>IF(AND(B232=1,J232=1),IF('Job Openings'!H234-'Job Openings'!E234&lt;0,"",'Job Openings'!H234-'Job Openings'!E234),"")</f>
        <v/>
      </c>
      <c r="E232" s="185"/>
      <c r="F232" s="197" t="b">
        <f>IF(AND('Job Openings'!E234&gt;=$O$4,'Job Openings'!E234&lt;=$O$5),TRUE,FALSE)</f>
        <v>0</v>
      </c>
      <c r="G232" s="188" t="b">
        <f>IF(Dashboard!$M$6="",IF('Job Openings'!B234&lt;&gt;"",TRUE,FALSE),IF(Dashboard!$M$6='Job Openings'!B234,TRUE,FALSE))</f>
        <v>0</v>
      </c>
      <c r="H232" s="188" t="b">
        <f>IF(Dashboard!$H$7="",IF('Job Openings'!B234&lt;&gt;"",TRUE,FALSE),IF(Dashboard!$H$7='Job Openings'!C234,TRUE,FALSE))</f>
        <v>0</v>
      </c>
      <c r="I232" s="188" t="b">
        <f>IF(Dashboard!$H$6="",IF('Job Openings'!B234&lt;&gt;"",TRUE,FALSE),IF(Dashboard!$H$6='Job Openings'!F234,TRUE,FALSE))</f>
        <v>0</v>
      </c>
      <c r="J232" s="198">
        <f t="shared" si="15"/>
        <v>0</v>
      </c>
      <c r="K232" s="63"/>
      <c r="L232" s="63"/>
      <c r="M232" s="63"/>
      <c r="N232" s="63"/>
      <c r="O232" s="63"/>
      <c r="P232" s="63"/>
      <c r="R232" s="193" t="str">
        <f>IF(Candidates!H234="","",MONTH(Candidates!H234))</f>
        <v/>
      </c>
      <c r="S232" s="187" t="b">
        <f>IF(AND(YEAR(Candidates!H234)&gt;=applicationYear,YEAR(Candidates!H234)&lt;=applicationYear),TRUE,IF(applicationYear="",TRUE,FALSE))</f>
        <v>0</v>
      </c>
      <c r="T232" s="187" t="b">
        <f>IF(AND(Candidates!H234&gt;=$AJ$4,Candidates!H234&lt;=$AJ$5),TRUE,FALSE)</f>
        <v>0</v>
      </c>
      <c r="U232" s="187" t="b">
        <f>IF(Dashboard!$M$6="",IF(Candidates!B234&lt;&gt;"",TRUE,FALSE),IF(Dashboard!$M$6=Candidates!B234,TRUE,FALSE))</f>
        <v>0</v>
      </c>
      <c r="V232" s="187" t="b">
        <f>IF(Dashboard!$H$7="",IF(Candidates!B234&lt;&gt;"",TRUE,FALSE),IF(Dashboard!$H$7=Candidates!C234,TRUE,FALSE))</f>
        <v>0</v>
      </c>
      <c r="W232" s="217" t="b">
        <f>IF(Dashboard!$H$6="",IF(Candidates!B234&lt;&gt;"",TRUE,FALSE),IF(Dashboard!$H$6=Candidates!E234,TRUE,FALSE))</f>
        <v>0</v>
      </c>
      <c r="X232" s="187">
        <f t="shared" si="16"/>
        <v>0</v>
      </c>
      <c r="Y232" s="198">
        <f t="shared" si="17"/>
        <v>0</v>
      </c>
      <c r="AA232" s="7"/>
      <c r="AB232" s="7"/>
      <c r="AC232" s="7"/>
    </row>
    <row r="233" spans="2:29" x14ac:dyDescent="0.2">
      <c r="B233" s="194">
        <f>COUNTIFS(Candidates!$B$6:$B$3005,'Job Openings'!B235,Candidates!$J$6:$J$3005,Preferences!$I$21)</f>
        <v>0</v>
      </c>
      <c r="C233" s="63"/>
      <c r="D233" s="194" t="str">
        <f>IF(AND(B233=1,J233=1),IF('Job Openings'!H235-'Job Openings'!E235&lt;0,"",'Job Openings'!H235-'Job Openings'!E235),"")</f>
        <v/>
      </c>
      <c r="E233" s="185"/>
      <c r="F233" s="197" t="b">
        <f>IF(AND('Job Openings'!E235&gt;=$O$4,'Job Openings'!E235&lt;=$O$5),TRUE,FALSE)</f>
        <v>0</v>
      </c>
      <c r="G233" s="188" t="b">
        <f>IF(Dashboard!$M$6="",IF('Job Openings'!B235&lt;&gt;"",TRUE,FALSE),IF(Dashboard!$M$6='Job Openings'!B235,TRUE,FALSE))</f>
        <v>0</v>
      </c>
      <c r="H233" s="188" t="b">
        <f>IF(Dashboard!$H$7="",IF('Job Openings'!B235&lt;&gt;"",TRUE,FALSE),IF(Dashboard!$H$7='Job Openings'!C235,TRUE,FALSE))</f>
        <v>0</v>
      </c>
      <c r="I233" s="188" t="b">
        <f>IF(Dashboard!$H$6="",IF('Job Openings'!B235&lt;&gt;"",TRUE,FALSE),IF(Dashboard!$H$6='Job Openings'!F235,TRUE,FALSE))</f>
        <v>0</v>
      </c>
      <c r="J233" s="198">
        <f t="shared" si="15"/>
        <v>0</v>
      </c>
      <c r="K233" s="63"/>
      <c r="L233" s="63"/>
      <c r="M233" s="63"/>
      <c r="N233" s="63"/>
      <c r="O233" s="63"/>
      <c r="P233" s="63"/>
      <c r="R233" s="193" t="str">
        <f>IF(Candidates!H235="","",MONTH(Candidates!H235))</f>
        <v/>
      </c>
      <c r="S233" s="187" t="b">
        <f>IF(AND(YEAR(Candidates!H235)&gt;=applicationYear,YEAR(Candidates!H235)&lt;=applicationYear),TRUE,IF(applicationYear="",TRUE,FALSE))</f>
        <v>0</v>
      </c>
      <c r="T233" s="187" t="b">
        <f>IF(AND(Candidates!H235&gt;=$AJ$4,Candidates!H235&lt;=$AJ$5),TRUE,FALSE)</f>
        <v>0</v>
      </c>
      <c r="U233" s="187" t="b">
        <f>IF(Dashboard!$M$6="",IF(Candidates!B235&lt;&gt;"",TRUE,FALSE),IF(Dashboard!$M$6=Candidates!B235,TRUE,FALSE))</f>
        <v>0</v>
      </c>
      <c r="V233" s="187" t="b">
        <f>IF(Dashboard!$H$7="",IF(Candidates!B235&lt;&gt;"",TRUE,FALSE),IF(Dashboard!$H$7=Candidates!C235,TRUE,FALSE))</f>
        <v>0</v>
      </c>
      <c r="W233" s="217" t="b">
        <f>IF(Dashboard!$H$6="",IF(Candidates!B235&lt;&gt;"",TRUE,FALSE),IF(Dashboard!$H$6=Candidates!E235,TRUE,FALSE))</f>
        <v>0</v>
      </c>
      <c r="X233" s="187">
        <f t="shared" si="16"/>
        <v>0</v>
      </c>
      <c r="Y233" s="198">
        <f t="shared" si="17"/>
        <v>0</v>
      </c>
      <c r="AA233" s="7"/>
      <c r="AB233" s="7"/>
      <c r="AC233" s="7"/>
    </row>
    <row r="234" spans="2:29" x14ac:dyDescent="0.2">
      <c r="B234" s="194">
        <f>COUNTIFS(Candidates!$B$6:$B$3005,'Job Openings'!B236,Candidates!$J$6:$J$3005,Preferences!$I$21)</f>
        <v>0</v>
      </c>
      <c r="C234" s="63"/>
      <c r="D234" s="194" t="str">
        <f>IF(AND(B234=1,J234=1),IF('Job Openings'!H236-'Job Openings'!E236&lt;0,"",'Job Openings'!H236-'Job Openings'!E236),"")</f>
        <v/>
      </c>
      <c r="E234" s="185"/>
      <c r="F234" s="197" t="b">
        <f>IF(AND('Job Openings'!E236&gt;=$O$4,'Job Openings'!E236&lt;=$O$5),TRUE,FALSE)</f>
        <v>0</v>
      </c>
      <c r="G234" s="188" t="b">
        <f>IF(Dashboard!$M$6="",IF('Job Openings'!B236&lt;&gt;"",TRUE,FALSE),IF(Dashboard!$M$6='Job Openings'!B236,TRUE,FALSE))</f>
        <v>0</v>
      </c>
      <c r="H234" s="188" t="b">
        <f>IF(Dashboard!$H$7="",IF('Job Openings'!B236&lt;&gt;"",TRUE,FALSE),IF(Dashboard!$H$7='Job Openings'!C236,TRUE,FALSE))</f>
        <v>0</v>
      </c>
      <c r="I234" s="188" t="b">
        <f>IF(Dashboard!$H$6="",IF('Job Openings'!B236&lt;&gt;"",TRUE,FALSE),IF(Dashboard!$H$6='Job Openings'!F236,TRUE,FALSE))</f>
        <v>0</v>
      </c>
      <c r="J234" s="198">
        <f t="shared" si="15"/>
        <v>0</v>
      </c>
      <c r="K234" s="63"/>
      <c r="L234" s="63"/>
      <c r="M234" s="63"/>
      <c r="N234" s="63"/>
      <c r="O234" s="63"/>
      <c r="P234" s="63"/>
      <c r="R234" s="193" t="str">
        <f>IF(Candidates!H236="","",MONTH(Candidates!H236))</f>
        <v/>
      </c>
      <c r="S234" s="187" t="b">
        <f>IF(AND(YEAR(Candidates!H236)&gt;=applicationYear,YEAR(Candidates!H236)&lt;=applicationYear),TRUE,IF(applicationYear="",TRUE,FALSE))</f>
        <v>0</v>
      </c>
      <c r="T234" s="187" t="b">
        <f>IF(AND(Candidates!H236&gt;=$AJ$4,Candidates!H236&lt;=$AJ$5),TRUE,FALSE)</f>
        <v>0</v>
      </c>
      <c r="U234" s="187" t="b">
        <f>IF(Dashboard!$M$6="",IF(Candidates!B236&lt;&gt;"",TRUE,FALSE),IF(Dashboard!$M$6=Candidates!B236,TRUE,FALSE))</f>
        <v>0</v>
      </c>
      <c r="V234" s="187" t="b">
        <f>IF(Dashboard!$H$7="",IF(Candidates!B236&lt;&gt;"",TRUE,FALSE),IF(Dashboard!$H$7=Candidates!C236,TRUE,FALSE))</f>
        <v>0</v>
      </c>
      <c r="W234" s="217" t="b">
        <f>IF(Dashboard!$H$6="",IF(Candidates!B236&lt;&gt;"",TRUE,FALSE),IF(Dashboard!$H$6=Candidates!E236,TRUE,FALSE))</f>
        <v>0</v>
      </c>
      <c r="X234" s="187">
        <f t="shared" si="16"/>
        <v>0</v>
      </c>
      <c r="Y234" s="198">
        <f t="shared" si="17"/>
        <v>0</v>
      </c>
      <c r="AA234" s="7"/>
      <c r="AB234" s="7"/>
      <c r="AC234" s="7"/>
    </row>
    <row r="235" spans="2:29" x14ac:dyDescent="0.2">
      <c r="B235" s="194">
        <f>COUNTIFS(Candidates!$B$6:$B$3005,'Job Openings'!B237,Candidates!$J$6:$J$3005,Preferences!$I$21)</f>
        <v>0</v>
      </c>
      <c r="C235" s="63"/>
      <c r="D235" s="194" t="str">
        <f>IF(AND(B235=1,J235=1),IF('Job Openings'!H237-'Job Openings'!E237&lt;0,"",'Job Openings'!H237-'Job Openings'!E237),"")</f>
        <v/>
      </c>
      <c r="E235" s="185"/>
      <c r="F235" s="197" t="b">
        <f>IF(AND('Job Openings'!E237&gt;=$O$4,'Job Openings'!E237&lt;=$O$5),TRUE,FALSE)</f>
        <v>0</v>
      </c>
      <c r="G235" s="188" t="b">
        <f>IF(Dashboard!$M$6="",IF('Job Openings'!B237&lt;&gt;"",TRUE,FALSE),IF(Dashboard!$M$6='Job Openings'!B237,TRUE,FALSE))</f>
        <v>0</v>
      </c>
      <c r="H235" s="188" t="b">
        <f>IF(Dashboard!$H$7="",IF('Job Openings'!B237&lt;&gt;"",TRUE,FALSE),IF(Dashboard!$H$7='Job Openings'!C237,TRUE,FALSE))</f>
        <v>0</v>
      </c>
      <c r="I235" s="188" t="b">
        <f>IF(Dashboard!$H$6="",IF('Job Openings'!B237&lt;&gt;"",TRUE,FALSE),IF(Dashboard!$H$6='Job Openings'!F237,TRUE,FALSE))</f>
        <v>0</v>
      </c>
      <c r="J235" s="198">
        <f t="shared" si="15"/>
        <v>0</v>
      </c>
      <c r="K235" s="63"/>
      <c r="L235" s="63"/>
      <c r="M235" s="63"/>
      <c r="N235" s="63"/>
      <c r="O235" s="63"/>
      <c r="P235" s="63"/>
      <c r="R235" s="193" t="str">
        <f>IF(Candidates!H237="","",MONTH(Candidates!H237))</f>
        <v/>
      </c>
      <c r="S235" s="187" t="b">
        <f>IF(AND(YEAR(Candidates!H237)&gt;=applicationYear,YEAR(Candidates!H237)&lt;=applicationYear),TRUE,IF(applicationYear="",TRUE,FALSE))</f>
        <v>0</v>
      </c>
      <c r="T235" s="187" t="b">
        <f>IF(AND(Candidates!H237&gt;=$AJ$4,Candidates!H237&lt;=$AJ$5),TRUE,FALSE)</f>
        <v>0</v>
      </c>
      <c r="U235" s="187" t="b">
        <f>IF(Dashboard!$M$6="",IF(Candidates!B237&lt;&gt;"",TRUE,FALSE),IF(Dashboard!$M$6=Candidates!B237,TRUE,FALSE))</f>
        <v>0</v>
      </c>
      <c r="V235" s="187" t="b">
        <f>IF(Dashboard!$H$7="",IF(Candidates!B237&lt;&gt;"",TRUE,FALSE),IF(Dashboard!$H$7=Candidates!C237,TRUE,FALSE))</f>
        <v>0</v>
      </c>
      <c r="W235" s="217" t="b">
        <f>IF(Dashboard!$H$6="",IF(Candidates!B237&lt;&gt;"",TRUE,FALSE),IF(Dashboard!$H$6=Candidates!E237,TRUE,FALSE))</f>
        <v>0</v>
      </c>
      <c r="X235" s="187">
        <f t="shared" si="16"/>
        <v>0</v>
      </c>
      <c r="Y235" s="198">
        <f t="shared" si="17"/>
        <v>0</v>
      </c>
      <c r="AA235" s="7"/>
      <c r="AB235" s="7"/>
      <c r="AC235" s="7"/>
    </row>
    <row r="236" spans="2:29" x14ac:dyDescent="0.2">
      <c r="B236" s="194">
        <f>COUNTIFS(Candidates!$B$6:$B$3005,'Job Openings'!B238,Candidates!$J$6:$J$3005,Preferences!$I$21)</f>
        <v>0</v>
      </c>
      <c r="C236" s="63"/>
      <c r="D236" s="194" t="str">
        <f>IF(AND(B236=1,J236=1),IF('Job Openings'!H238-'Job Openings'!E238&lt;0,"",'Job Openings'!H238-'Job Openings'!E238),"")</f>
        <v/>
      </c>
      <c r="E236" s="185"/>
      <c r="F236" s="197" t="b">
        <f>IF(AND('Job Openings'!E238&gt;=$O$4,'Job Openings'!E238&lt;=$O$5),TRUE,FALSE)</f>
        <v>0</v>
      </c>
      <c r="G236" s="188" t="b">
        <f>IF(Dashboard!$M$6="",IF('Job Openings'!B238&lt;&gt;"",TRUE,FALSE),IF(Dashboard!$M$6='Job Openings'!B238,TRUE,FALSE))</f>
        <v>0</v>
      </c>
      <c r="H236" s="188" t="b">
        <f>IF(Dashboard!$H$7="",IF('Job Openings'!B238&lt;&gt;"",TRUE,FALSE),IF(Dashboard!$H$7='Job Openings'!C238,TRUE,FALSE))</f>
        <v>0</v>
      </c>
      <c r="I236" s="188" t="b">
        <f>IF(Dashboard!$H$6="",IF('Job Openings'!B238&lt;&gt;"",TRUE,FALSE),IF(Dashboard!$H$6='Job Openings'!F238,TRUE,FALSE))</f>
        <v>0</v>
      </c>
      <c r="J236" s="198">
        <f t="shared" si="15"/>
        <v>0</v>
      </c>
      <c r="K236" s="63"/>
      <c r="L236" s="63"/>
      <c r="M236" s="63"/>
      <c r="N236" s="63"/>
      <c r="O236" s="63"/>
      <c r="P236" s="63"/>
      <c r="R236" s="193" t="str">
        <f>IF(Candidates!H238="","",MONTH(Candidates!H238))</f>
        <v/>
      </c>
      <c r="S236" s="187" t="b">
        <f>IF(AND(YEAR(Candidates!H238)&gt;=applicationYear,YEAR(Candidates!H238)&lt;=applicationYear),TRUE,IF(applicationYear="",TRUE,FALSE))</f>
        <v>0</v>
      </c>
      <c r="T236" s="187" t="b">
        <f>IF(AND(Candidates!H238&gt;=$AJ$4,Candidates!H238&lt;=$AJ$5),TRUE,FALSE)</f>
        <v>0</v>
      </c>
      <c r="U236" s="187" t="b">
        <f>IF(Dashboard!$M$6="",IF(Candidates!B238&lt;&gt;"",TRUE,FALSE),IF(Dashboard!$M$6=Candidates!B238,TRUE,FALSE))</f>
        <v>0</v>
      </c>
      <c r="V236" s="187" t="b">
        <f>IF(Dashboard!$H$7="",IF(Candidates!B238&lt;&gt;"",TRUE,FALSE),IF(Dashboard!$H$7=Candidates!C238,TRUE,FALSE))</f>
        <v>0</v>
      </c>
      <c r="W236" s="217" t="b">
        <f>IF(Dashboard!$H$6="",IF(Candidates!B238&lt;&gt;"",TRUE,FALSE),IF(Dashboard!$H$6=Candidates!E238,TRUE,FALSE))</f>
        <v>0</v>
      </c>
      <c r="X236" s="187">
        <f t="shared" si="16"/>
        <v>0</v>
      </c>
      <c r="Y236" s="198">
        <f t="shared" si="17"/>
        <v>0</v>
      </c>
      <c r="AA236" s="7"/>
      <c r="AB236" s="7"/>
      <c r="AC236" s="7"/>
    </row>
    <row r="237" spans="2:29" x14ac:dyDescent="0.2">
      <c r="B237" s="194">
        <f>COUNTIFS(Candidates!$B$6:$B$3005,'Job Openings'!B239,Candidates!$J$6:$J$3005,Preferences!$I$21)</f>
        <v>0</v>
      </c>
      <c r="C237" s="63"/>
      <c r="D237" s="194" t="str">
        <f>IF(AND(B237=1,J237=1),IF('Job Openings'!H239-'Job Openings'!E239&lt;0,"",'Job Openings'!H239-'Job Openings'!E239),"")</f>
        <v/>
      </c>
      <c r="E237" s="185"/>
      <c r="F237" s="197" t="b">
        <f>IF(AND('Job Openings'!E239&gt;=$O$4,'Job Openings'!E239&lt;=$O$5),TRUE,FALSE)</f>
        <v>0</v>
      </c>
      <c r="G237" s="188" t="b">
        <f>IF(Dashboard!$M$6="",IF('Job Openings'!B239&lt;&gt;"",TRUE,FALSE),IF(Dashboard!$M$6='Job Openings'!B239,TRUE,FALSE))</f>
        <v>0</v>
      </c>
      <c r="H237" s="188" t="b">
        <f>IF(Dashboard!$H$7="",IF('Job Openings'!B239&lt;&gt;"",TRUE,FALSE),IF(Dashboard!$H$7='Job Openings'!C239,TRUE,FALSE))</f>
        <v>0</v>
      </c>
      <c r="I237" s="188" t="b">
        <f>IF(Dashboard!$H$6="",IF('Job Openings'!B239&lt;&gt;"",TRUE,FALSE),IF(Dashboard!$H$6='Job Openings'!F239,TRUE,FALSE))</f>
        <v>0</v>
      </c>
      <c r="J237" s="198">
        <f t="shared" si="15"/>
        <v>0</v>
      </c>
      <c r="K237" s="63"/>
      <c r="L237" s="63"/>
      <c r="M237" s="63"/>
      <c r="N237" s="63"/>
      <c r="O237" s="63"/>
      <c r="P237" s="63"/>
      <c r="R237" s="193" t="str">
        <f>IF(Candidates!H239="","",MONTH(Candidates!H239))</f>
        <v/>
      </c>
      <c r="S237" s="187" t="b">
        <f>IF(AND(YEAR(Candidates!H239)&gt;=applicationYear,YEAR(Candidates!H239)&lt;=applicationYear),TRUE,IF(applicationYear="",TRUE,FALSE))</f>
        <v>0</v>
      </c>
      <c r="T237" s="187" t="b">
        <f>IF(AND(Candidates!H239&gt;=$AJ$4,Candidates!H239&lt;=$AJ$5),TRUE,FALSE)</f>
        <v>0</v>
      </c>
      <c r="U237" s="187" t="b">
        <f>IF(Dashboard!$M$6="",IF(Candidates!B239&lt;&gt;"",TRUE,FALSE),IF(Dashboard!$M$6=Candidates!B239,TRUE,FALSE))</f>
        <v>0</v>
      </c>
      <c r="V237" s="187" t="b">
        <f>IF(Dashboard!$H$7="",IF(Candidates!B239&lt;&gt;"",TRUE,FALSE),IF(Dashboard!$H$7=Candidates!C239,TRUE,FALSE))</f>
        <v>0</v>
      </c>
      <c r="W237" s="217" t="b">
        <f>IF(Dashboard!$H$6="",IF(Candidates!B239&lt;&gt;"",TRUE,FALSE),IF(Dashboard!$H$6=Candidates!E239,TRUE,FALSE))</f>
        <v>0</v>
      </c>
      <c r="X237" s="187">
        <f t="shared" si="16"/>
        <v>0</v>
      </c>
      <c r="Y237" s="198">
        <f t="shared" si="17"/>
        <v>0</v>
      </c>
      <c r="AA237" s="7"/>
      <c r="AB237" s="7"/>
      <c r="AC237" s="7"/>
    </row>
    <row r="238" spans="2:29" x14ac:dyDescent="0.2">
      <c r="B238" s="194">
        <f>COUNTIFS(Candidates!$B$6:$B$3005,'Job Openings'!B240,Candidates!$J$6:$J$3005,Preferences!$I$21)</f>
        <v>0</v>
      </c>
      <c r="C238" s="63"/>
      <c r="D238" s="194" t="str">
        <f>IF(AND(B238=1,J238=1),IF('Job Openings'!H240-'Job Openings'!E240&lt;0,"",'Job Openings'!H240-'Job Openings'!E240),"")</f>
        <v/>
      </c>
      <c r="E238" s="185"/>
      <c r="F238" s="197" t="b">
        <f>IF(AND('Job Openings'!E240&gt;=$O$4,'Job Openings'!E240&lt;=$O$5),TRUE,FALSE)</f>
        <v>0</v>
      </c>
      <c r="G238" s="188" t="b">
        <f>IF(Dashboard!$M$6="",IF('Job Openings'!B240&lt;&gt;"",TRUE,FALSE),IF(Dashboard!$M$6='Job Openings'!B240,TRUE,FALSE))</f>
        <v>0</v>
      </c>
      <c r="H238" s="188" t="b">
        <f>IF(Dashboard!$H$7="",IF('Job Openings'!B240&lt;&gt;"",TRUE,FALSE),IF(Dashboard!$H$7='Job Openings'!C240,TRUE,FALSE))</f>
        <v>0</v>
      </c>
      <c r="I238" s="188" t="b">
        <f>IF(Dashboard!$H$6="",IF('Job Openings'!B240&lt;&gt;"",TRUE,FALSE),IF(Dashboard!$H$6='Job Openings'!F240,TRUE,FALSE))</f>
        <v>0</v>
      </c>
      <c r="J238" s="198">
        <f t="shared" si="15"/>
        <v>0</v>
      </c>
      <c r="K238" s="63"/>
      <c r="L238" s="63"/>
      <c r="M238" s="63"/>
      <c r="N238" s="63"/>
      <c r="O238" s="63"/>
      <c r="P238" s="63"/>
      <c r="R238" s="193" t="str">
        <f>IF(Candidates!H240="","",MONTH(Candidates!H240))</f>
        <v/>
      </c>
      <c r="S238" s="187" t="b">
        <f>IF(AND(YEAR(Candidates!H240)&gt;=applicationYear,YEAR(Candidates!H240)&lt;=applicationYear),TRUE,IF(applicationYear="",TRUE,FALSE))</f>
        <v>0</v>
      </c>
      <c r="T238" s="187" t="b">
        <f>IF(AND(Candidates!H240&gt;=$AJ$4,Candidates!H240&lt;=$AJ$5),TRUE,FALSE)</f>
        <v>0</v>
      </c>
      <c r="U238" s="187" t="b">
        <f>IF(Dashboard!$M$6="",IF(Candidates!B240&lt;&gt;"",TRUE,FALSE),IF(Dashboard!$M$6=Candidates!B240,TRUE,FALSE))</f>
        <v>0</v>
      </c>
      <c r="V238" s="187" t="b">
        <f>IF(Dashboard!$H$7="",IF(Candidates!B240&lt;&gt;"",TRUE,FALSE),IF(Dashboard!$H$7=Candidates!C240,TRUE,FALSE))</f>
        <v>0</v>
      </c>
      <c r="W238" s="217" t="b">
        <f>IF(Dashboard!$H$6="",IF(Candidates!B240&lt;&gt;"",TRUE,FALSE),IF(Dashboard!$H$6=Candidates!E240,TRUE,FALSE))</f>
        <v>0</v>
      </c>
      <c r="X238" s="187">
        <f t="shared" si="16"/>
        <v>0</v>
      </c>
      <c r="Y238" s="198">
        <f t="shared" si="17"/>
        <v>0</v>
      </c>
      <c r="AA238" s="7"/>
      <c r="AB238" s="7"/>
      <c r="AC238" s="7"/>
    </row>
    <row r="239" spans="2:29" x14ac:dyDescent="0.2">
      <c r="B239" s="194">
        <f>COUNTIFS(Candidates!$B$6:$B$3005,'Job Openings'!B241,Candidates!$J$6:$J$3005,Preferences!$I$21)</f>
        <v>0</v>
      </c>
      <c r="C239" s="63"/>
      <c r="D239" s="194" t="str">
        <f>IF(AND(B239=1,J239=1),IF('Job Openings'!H241-'Job Openings'!E241&lt;0,"",'Job Openings'!H241-'Job Openings'!E241),"")</f>
        <v/>
      </c>
      <c r="E239" s="185"/>
      <c r="F239" s="197" t="b">
        <f>IF(AND('Job Openings'!E241&gt;=$O$4,'Job Openings'!E241&lt;=$O$5),TRUE,FALSE)</f>
        <v>0</v>
      </c>
      <c r="G239" s="188" t="b">
        <f>IF(Dashboard!$M$6="",IF('Job Openings'!B241&lt;&gt;"",TRUE,FALSE),IF(Dashboard!$M$6='Job Openings'!B241,TRUE,FALSE))</f>
        <v>0</v>
      </c>
      <c r="H239" s="188" t="b">
        <f>IF(Dashboard!$H$7="",IF('Job Openings'!B241&lt;&gt;"",TRUE,FALSE),IF(Dashboard!$H$7='Job Openings'!C241,TRUE,FALSE))</f>
        <v>0</v>
      </c>
      <c r="I239" s="188" t="b">
        <f>IF(Dashboard!$H$6="",IF('Job Openings'!B241&lt;&gt;"",TRUE,FALSE),IF(Dashboard!$H$6='Job Openings'!F241,TRUE,FALSE))</f>
        <v>0</v>
      </c>
      <c r="J239" s="198">
        <f t="shared" si="15"/>
        <v>0</v>
      </c>
      <c r="K239" s="63"/>
      <c r="L239" s="63"/>
      <c r="M239" s="63"/>
      <c r="N239" s="63"/>
      <c r="O239" s="63"/>
      <c r="P239" s="63"/>
      <c r="R239" s="193" t="str">
        <f>IF(Candidates!H241="","",MONTH(Candidates!H241))</f>
        <v/>
      </c>
      <c r="S239" s="187" t="b">
        <f>IF(AND(YEAR(Candidates!H241)&gt;=applicationYear,YEAR(Candidates!H241)&lt;=applicationYear),TRUE,IF(applicationYear="",TRUE,FALSE))</f>
        <v>0</v>
      </c>
      <c r="T239" s="187" t="b">
        <f>IF(AND(Candidates!H241&gt;=$AJ$4,Candidates!H241&lt;=$AJ$5),TRUE,FALSE)</f>
        <v>0</v>
      </c>
      <c r="U239" s="187" t="b">
        <f>IF(Dashboard!$M$6="",IF(Candidates!B241&lt;&gt;"",TRUE,FALSE),IF(Dashboard!$M$6=Candidates!B241,TRUE,FALSE))</f>
        <v>0</v>
      </c>
      <c r="V239" s="187" t="b">
        <f>IF(Dashboard!$H$7="",IF(Candidates!B241&lt;&gt;"",TRUE,FALSE),IF(Dashboard!$H$7=Candidates!C241,TRUE,FALSE))</f>
        <v>0</v>
      </c>
      <c r="W239" s="217" t="b">
        <f>IF(Dashboard!$H$6="",IF(Candidates!B241&lt;&gt;"",TRUE,FALSE),IF(Dashboard!$H$6=Candidates!E241,TRUE,FALSE))</f>
        <v>0</v>
      </c>
      <c r="X239" s="187">
        <f t="shared" si="16"/>
        <v>0</v>
      </c>
      <c r="Y239" s="198">
        <f t="shared" si="17"/>
        <v>0</v>
      </c>
      <c r="AA239" s="7"/>
      <c r="AB239" s="7"/>
      <c r="AC239" s="7"/>
    </row>
    <row r="240" spans="2:29" x14ac:dyDescent="0.2">
      <c r="B240" s="194">
        <f>COUNTIFS(Candidates!$B$6:$B$3005,'Job Openings'!B242,Candidates!$J$6:$J$3005,Preferences!$I$21)</f>
        <v>0</v>
      </c>
      <c r="C240" s="63"/>
      <c r="D240" s="194" t="str">
        <f>IF(AND(B240=1,J240=1),IF('Job Openings'!H242-'Job Openings'!E242&lt;0,"",'Job Openings'!H242-'Job Openings'!E242),"")</f>
        <v/>
      </c>
      <c r="E240" s="185"/>
      <c r="F240" s="197" t="b">
        <f>IF(AND('Job Openings'!E242&gt;=$O$4,'Job Openings'!E242&lt;=$O$5),TRUE,FALSE)</f>
        <v>0</v>
      </c>
      <c r="G240" s="188" t="b">
        <f>IF(Dashboard!$M$6="",IF('Job Openings'!B242&lt;&gt;"",TRUE,FALSE),IF(Dashboard!$M$6='Job Openings'!B242,TRUE,FALSE))</f>
        <v>0</v>
      </c>
      <c r="H240" s="188" t="b">
        <f>IF(Dashboard!$H$7="",IF('Job Openings'!B242&lt;&gt;"",TRUE,FALSE),IF(Dashboard!$H$7='Job Openings'!C242,TRUE,FALSE))</f>
        <v>0</v>
      </c>
      <c r="I240" s="188" t="b">
        <f>IF(Dashboard!$H$6="",IF('Job Openings'!B242&lt;&gt;"",TRUE,FALSE),IF(Dashboard!$H$6='Job Openings'!F242,TRUE,FALSE))</f>
        <v>0</v>
      </c>
      <c r="J240" s="198">
        <f t="shared" si="15"/>
        <v>0</v>
      </c>
      <c r="K240" s="63"/>
      <c r="L240" s="63"/>
      <c r="M240" s="63"/>
      <c r="N240" s="63"/>
      <c r="O240" s="63"/>
      <c r="P240" s="63"/>
      <c r="R240" s="193" t="str">
        <f>IF(Candidates!H242="","",MONTH(Candidates!H242))</f>
        <v/>
      </c>
      <c r="S240" s="187" t="b">
        <f>IF(AND(YEAR(Candidates!H242)&gt;=applicationYear,YEAR(Candidates!H242)&lt;=applicationYear),TRUE,IF(applicationYear="",TRUE,FALSE))</f>
        <v>0</v>
      </c>
      <c r="T240" s="187" t="b">
        <f>IF(AND(Candidates!H242&gt;=$AJ$4,Candidates!H242&lt;=$AJ$5),TRUE,FALSE)</f>
        <v>0</v>
      </c>
      <c r="U240" s="187" t="b">
        <f>IF(Dashboard!$M$6="",IF(Candidates!B242&lt;&gt;"",TRUE,FALSE),IF(Dashboard!$M$6=Candidates!B242,TRUE,FALSE))</f>
        <v>0</v>
      </c>
      <c r="V240" s="187" t="b">
        <f>IF(Dashboard!$H$7="",IF(Candidates!B242&lt;&gt;"",TRUE,FALSE),IF(Dashboard!$H$7=Candidates!C242,TRUE,FALSE))</f>
        <v>0</v>
      </c>
      <c r="W240" s="217" t="b">
        <f>IF(Dashboard!$H$6="",IF(Candidates!B242&lt;&gt;"",TRUE,FALSE),IF(Dashboard!$H$6=Candidates!E242,TRUE,FALSE))</f>
        <v>0</v>
      </c>
      <c r="X240" s="187">
        <f t="shared" si="16"/>
        <v>0</v>
      </c>
      <c r="Y240" s="198">
        <f t="shared" si="17"/>
        <v>0</v>
      </c>
      <c r="AA240" s="7"/>
      <c r="AB240" s="7"/>
      <c r="AC240" s="7"/>
    </row>
    <row r="241" spans="2:29" x14ac:dyDescent="0.2">
      <c r="B241" s="194">
        <f>COUNTIFS(Candidates!$B$6:$B$3005,'Job Openings'!B243,Candidates!$J$6:$J$3005,Preferences!$I$21)</f>
        <v>0</v>
      </c>
      <c r="C241" s="63"/>
      <c r="D241" s="194" t="str">
        <f>IF(AND(B241=1,J241=1),IF('Job Openings'!H243-'Job Openings'!E243&lt;0,"",'Job Openings'!H243-'Job Openings'!E243),"")</f>
        <v/>
      </c>
      <c r="E241" s="185"/>
      <c r="F241" s="197" t="b">
        <f>IF(AND('Job Openings'!E243&gt;=$O$4,'Job Openings'!E243&lt;=$O$5),TRUE,FALSE)</f>
        <v>0</v>
      </c>
      <c r="G241" s="188" t="b">
        <f>IF(Dashboard!$M$6="",IF('Job Openings'!B243&lt;&gt;"",TRUE,FALSE),IF(Dashboard!$M$6='Job Openings'!B243,TRUE,FALSE))</f>
        <v>0</v>
      </c>
      <c r="H241" s="188" t="b">
        <f>IF(Dashboard!$H$7="",IF('Job Openings'!B243&lt;&gt;"",TRUE,FALSE),IF(Dashboard!$H$7='Job Openings'!C243,TRUE,FALSE))</f>
        <v>0</v>
      </c>
      <c r="I241" s="188" t="b">
        <f>IF(Dashboard!$H$6="",IF('Job Openings'!B243&lt;&gt;"",TRUE,FALSE),IF(Dashboard!$H$6='Job Openings'!F243,TRUE,FALSE))</f>
        <v>0</v>
      </c>
      <c r="J241" s="198">
        <f t="shared" si="15"/>
        <v>0</v>
      </c>
      <c r="K241" s="63"/>
      <c r="L241" s="63"/>
      <c r="M241" s="63"/>
      <c r="N241" s="63"/>
      <c r="O241" s="63"/>
      <c r="P241" s="63"/>
      <c r="R241" s="193" t="str">
        <f>IF(Candidates!H243="","",MONTH(Candidates!H243))</f>
        <v/>
      </c>
      <c r="S241" s="187" t="b">
        <f>IF(AND(YEAR(Candidates!H243)&gt;=applicationYear,YEAR(Candidates!H243)&lt;=applicationYear),TRUE,IF(applicationYear="",TRUE,FALSE))</f>
        <v>0</v>
      </c>
      <c r="T241" s="187" t="b">
        <f>IF(AND(Candidates!H243&gt;=$AJ$4,Candidates!H243&lt;=$AJ$5),TRUE,FALSE)</f>
        <v>0</v>
      </c>
      <c r="U241" s="187" t="b">
        <f>IF(Dashboard!$M$6="",IF(Candidates!B243&lt;&gt;"",TRUE,FALSE),IF(Dashboard!$M$6=Candidates!B243,TRUE,FALSE))</f>
        <v>0</v>
      </c>
      <c r="V241" s="187" t="b">
        <f>IF(Dashboard!$H$7="",IF(Candidates!B243&lt;&gt;"",TRUE,FALSE),IF(Dashboard!$H$7=Candidates!C243,TRUE,FALSE))</f>
        <v>0</v>
      </c>
      <c r="W241" s="217" t="b">
        <f>IF(Dashboard!$H$6="",IF(Candidates!B243&lt;&gt;"",TRUE,FALSE),IF(Dashboard!$H$6=Candidates!E243,TRUE,FALSE))</f>
        <v>0</v>
      </c>
      <c r="X241" s="187">
        <f t="shared" si="16"/>
        <v>0</v>
      </c>
      <c r="Y241" s="198">
        <f t="shared" si="17"/>
        <v>0</v>
      </c>
      <c r="AA241" s="7"/>
      <c r="AB241" s="7"/>
      <c r="AC241" s="7"/>
    </row>
    <row r="242" spans="2:29" x14ac:dyDescent="0.2">
      <c r="B242" s="194">
        <f>COUNTIFS(Candidates!$B$6:$B$3005,'Job Openings'!B244,Candidates!$J$6:$J$3005,Preferences!$I$21)</f>
        <v>0</v>
      </c>
      <c r="C242" s="63"/>
      <c r="D242" s="194" t="str">
        <f>IF(AND(B242=1,J242=1),IF('Job Openings'!H244-'Job Openings'!E244&lt;0,"",'Job Openings'!H244-'Job Openings'!E244),"")</f>
        <v/>
      </c>
      <c r="E242" s="185"/>
      <c r="F242" s="197" t="b">
        <f>IF(AND('Job Openings'!E244&gt;=$O$4,'Job Openings'!E244&lt;=$O$5),TRUE,FALSE)</f>
        <v>0</v>
      </c>
      <c r="G242" s="188" t="b">
        <f>IF(Dashboard!$M$6="",IF('Job Openings'!B244&lt;&gt;"",TRUE,FALSE),IF(Dashboard!$M$6='Job Openings'!B244,TRUE,FALSE))</f>
        <v>0</v>
      </c>
      <c r="H242" s="188" t="b">
        <f>IF(Dashboard!$H$7="",IF('Job Openings'!B244&lt;&gt;"",TRUE,FALSE),IF(Dashboard!$H$7='Job Openings'!C244,TRUE,FALSE))</f>
        <v>0</v>
      </c>
      <c r="I242" s="188" t="b">
        <f>IF(Dashboard!$H$6="",IF('Job Openings'!B244&lt;&gt;"",TRUE,FALSE),IF(Dashboard!$H$6='Job Openings'!F244,TRUE,FALSE))</f>
        <v>0</v>
      </c>
      <c r="J242" s="198">
        <f t="shared" si="15"/>
        <v>0</v>
      </c>
      <c r="K242" s="63"/>
      <c r="L242" s="63"/>
      <c r="M242" s="63"/>
      <c r="N242" s="63"/>
      <c r="O242" s="63"/>
      <c r="P242" s="63"/>
      <c r="R242" s="193" t="str">
        <f>IF(Candidates!H244="","",MONTH(Candidates!H244))</f>
        <v/>
      </c>
      <c r="S242" s="187" t="b">
        <f>IF(AND(YEAR(Candidates!H244)&gt;=applicationYear,YEAR(Candidates!H244)&lt;=applicationYear),TRUE,IF(applicationYear="",TRUE,FALSE))</f>
        <v>0</v>
      </c>
      <c r="T242" s="187" t="b">
        <f>IF(AND(Candidates!H244&gt;=$AJ$4,Candidates!H244&lt;=$AJ$5),TRUE,FALSE)</f>
        <v>0</v>
      </c>
      <c r="U242" s="187" t="b">
        <f>IF(Dashboard!$M$6="",IF(Candidates!B244&lt;&gt;"",TRUE,FALSE),IF(Dashboard!$M$6=Candidates!B244,TRUE,FALSE))</f>
        <v>0</v>
      </c>
      <c r="V242" s="187" t="b">
        <f>IF(Dashboard!$H$7="",IF(Candidates!B244&lt;&gt;"",TRUE,FALSE),IF(Dashboard!$H$7=Candidates!C244,TRUE,FALSE))</f>
        <v>0</v>
      </c>
      <c r="W242" s="217" t="b">
        <f>IF(Dashboard!$H$6="",IF(Candidates!B244&lt;&gt;"",TRUE,FALSE),IF(Dashboard!$H$6=Candidates!E244,TRUE,FALSE))</f>
        <v>0</v>
      </c>
      <c r="X242" s="187">
        <f t="shared" si="16"/>
        <v>0</v>
      </c>
      <c r="Y242" s="198">
        <f t="shared" si="17"/>
        <v>0</v>
      </c>
      <c r="AA242" s="7"/>
      <c r="AB242" s="7"/>
      <c r="AC242" s="7"/>
    </row>
    <row r="243" spans="2:29" x14ac:dyDescent="0.2">
      <c r="B243" s="194">
        <f>COUNTIFS(Candidates!$B$6:$B$3005,'Job Openings'!B245,Candidates!$J$6:$J$3005,Preferences!$I$21)</f>
        <v>0</v>
      </c>
      <c r="C243" s="63"/>
      <c r="D243" s="194" t="str">
        <f>IF(AND(B243=1,J243=1),IF('Job Openings'!H245-'Job Openings'!E245&lt;0,"",'Job Openings'!H245-'Job Openings'!E245),"")</f>
        <v/>
      </c>
      <c r="E243" s="185"/>
      <c r="F243" s="197" t="b">
        <f>IF(AND('Job Openings'!E245&gt;=$O$4,'Job Openings'!E245&lt;=$O$5),TRUE,FALSE)</f>
        <v>0</v>
      </c>
      <c r="G243" s="188" t="b">
        <f>IF(Dashboard!$M$6="",IF('Job Openings'!B245&lt;&gt;"",TRUE,FALSE),IF(Dashboard!$M$6='Job Openings'!B245,TRUE,FALSE))</f>
        <v>0</v>
      </c>
      <c r="H243" s="188" t="b">
        <f>IF(Dashboard!$H$7="",IF('Job Openings'!B245&lt;&gt;"",TRUE,FALSE),IF(Dashboard!$H$7='Job Openings'!C245,TRUE,FALSE))</f>
        <v>0</v>
      </c>
      <c r="I243" s="188" t="b">
        <f>IF(Dashboard!$H$6="",IF('Job Openings'!B245&lt;&gt;"",TRUE,FALSE),IF(Dashboard!$H$6='Job Openings'!F245,TRUE,FALSE))</f>
        <v>0</v>
      </c>
      <c r="J243" s="198">
        <f t="shared" si="15"/>
        <v>0</v>
      </c>
      <c r="K243" s="63"/>
      <c r="L243" s="63"/>
      <c r="M243" s="63"/>
      <c r="N243" s="63"/>
      <c r="O243" s="63"/>
      <c r="P243" s="63"/>
      <c r="R243" s="193" t="str">
        <f>IF(Candidates!H245="","",MONTH(Candidates!H245))</f>
        <v/>
      </c>
      <c r="S243" s="187" t="b">
        <f>IF(AND(YEAR(Candidates!H245)&gt;=applicationYear,YEAR(Candidates!H245)&lt;=applicationYear),TRUE,IF(applicationYear="",TRUE,FALSE))</f>
        <v>0</v>
      </c>
      <c r="T243" s="187" t="b">
        <f>IF(AND(Candidates!H245&gt;=$AJ$4,Candidates!H245&lt;=$AJ$5),TRUE,FALSE)</f>
        <v>0</v>
      </c>
      <c r="U243" s="187" t="b">
        <f>IF(Dashboard!$M$6="",IF(Candidates!B245&lt;&gt;"",TRUE,FALSE),IF(Dashboard!$M$6=Candidates!B245,TRUE,FALSE))</f>
        <v>0</v>
      </c>
      <c r="V243" s="187" t="b">
        <f>IF(Dashboard!$H$7="",IF(Candidates!B245&lt;&gt;"",TRUE,FALSE),IF(Dashboard!$H$7=Candidates!C245,TRUE,FALSE))</f>
        <v>0</v>
      </c>
      <c r="W243" s="217" t="b">
        <f>IF(Dashboard!$H$6="",IF(Candidates!B245&lt;&gt;"",TRUE,FALSE),IF(Dashboard!$H$6=Candidates!E245,TRUE,FALSE))</f>
        <v>0</v>
      </c>
      <c r="X243" s="187">
        <f t="shared" si="16"/>
        <v>0</v>
      </c>
      <c r="Y243" s="198">
        <f t="shared" si="17"/>
        <v>0</v>
      </c>
      <c r="AA243" s="7"/>
      <c r="AB243" s="7"/>
      <c r="AC243" s="7"/>
    </row>
    <row r="244" spans="2:29" x14ac:dyDescent="0.2">
      <c r="B244" s="194">
        <f>COUNTIFS(Candidates!$B$6:$B$3005,'Job Openings'!B246,Candidates!$J$6:$J$3005,Preferences!$I$21)</f>
        <v>0</v>
      </c>
      <c r="C244" s="63"/>
      <c r="D244" s="194" t="str">
        <f>IF(AND(B244=1,J244=1),IF('Job Openings'!H246-'Job Openings'!E246&lt;0,"",'Job Openings'!H246-'Job Openings'!E246),"")</f>
        <v/>
      </c>
      <c r="E244" s="185"/>
      <c r="F244" s="197" t="b">
        <f>IF(AND('Job Openings'!E246&gt;=$O$4,'Job Openings'!E246&lt;=$O$5),TRUE,FALSE)</f>
        <v>0</v>
      </c>
      <c r="G244" s="188" t="b">
        <f>IF(Dashboard!$M$6="",IF('Job Openings'!B246&lt;&gt;"",TRUE,FALSE),IF(Dashboard!$M$6='Job Openings'!B246,TRUE,FALSE))</f>
        <v>0</v>
      </c>
      <c r="H244" s="188" t="b">
        <f>IF(Dashboard!$H$7="",IF('Job Openings'!B246&lt;&gt;"",TRUE,FALSE),IF(Dashboard!$H$7='Job Openings'!C246,TRUE,FALSE))</f>
        <v>0</v>
      </c>
      <c r="I244" s="188" t="b">
        <f>IF(Dashboard!$H$6="",IF('Job Openings'!B246&lt;&gt;"",TRUE,FALSE),IF(Dashboard!$H$6='Job Openings'!F246,TRUE,FALSE))</f>
        <v>0</v>
      </c>
      <c r="J244" s="198">
        <f t="shared" si="15"/>
        <v>0</v>
      </c>
      <c r="K244" s="63"/>
      <c r="L244" s="63"/>
      <c r="M244" s="63"/>
      <c r="N244" s="63"/>
      <c r="O244" s="63"/>
      <c r="P244" s="63"/>
      <c r="R244" s="193" t="str">
        <f>IF(Candidates!H246="","",MONTH(Candidates!H246))</f>
        <v/>
      </c>
      <c r="S244" s="187" t="b">
        <f>IF(AND(YEAR(Candidates!H246)&gt;=applicationYear,YEAR(Candidates!H246)&lt;=applicationYear),TRUE,IF(applicationYear="",TRUE,FALSE))</f>
        <v>0</v>
      </c>
      <c r="T244" s="187" t="b">
        <f>IF(AND(Candidates!H246&gt;=$AJ$4,Candidates!H246&lt;=$AJ$5),TRUE,FALSE)</f>
        <v>0</v>
      </c>
      <c r="U244" s="187" t="b">
        <f>IF(Dashboard!$M$6="",IF(Candidates!B246&lt;&gt;"",TRUE,FALSE),IF(Dashboard!$M$6=Candidates!B246,TRUE,FALSE))</f>
        <v>0</v>
      </c>
      <c r="V244" s="187" t="b">
        <f>IF(Dashboard!$H$7="",IF(Candidates!B246&lt;&gt;"",TRUE,FALSE),IF(Dashboard!$H$7=Candidates!C246,TRUE,FALSE))</f>
        <v>0</v>
      </c>
      <c r="W244" s="217" t="b">
        <f>IF(Dashboard!$H$6="",IF(Candidates!B246&lt;&gt;"",TRUE,FALSE),IF(Dashboard!$H$6=Candidates!E246,TRUE,FALSE))</f>
        <v>0</v>
      </c>
      <c r="X244" s="187">
        <f t="shared" si="16"/>
        <v>0</v>
      </c>
      <c r="Y244" s="198">
        <f t="shared" si="17"/>
        <v>0</v>
      </c>
      <c r="AA244" s="7"/>
      <c r="AB244" s="7"/>
      <c r="AC244" s="7"/>
    </row>
    <row r="245" spans="2:29" x14ac:dyDescent="0.2">
      <c r="B245" s="194">
        <f>COUNTIFS(Candidates!$B$6:$B$3005,'Job Openings'!B247,Candidates!$J$6:$J$3005,Preferences!$I$21)</f>
        <v>0</v>
      </c>
      <c r="C245" s="63"/>
      <c r="D245" s="194" t="str">
        <f>IF(AND(B245=1,J245=1),IF('Job Openings'!H247-'Job Openings'!E247&lt;0,"",'Job Openings'!H247-'Job Openings'!E247),"")</f>
        <v/>
      </c>
      <c r="E245" s="185"/>
      <c r="F245" s="197" t="b">
        <f>IF(AND('Job Openings'!E247&gt;=$O$4,'Job Openings'!E247&lt;=$O$5),TRUE,FALSE)</f>
        <v>0</v>
      </c>
      <c r="G245" s="188" t="b">
        <f>IF(Dashboard!$M$6="",IF('Job Openings'!B247&lt;&gt;"",TRUE,FALSE),IF(Dashboard!$M$6='Job Openings'!B247,TRUE,FALSE))</f>
        <v>0</v>
      </c>
      <c r="H245" s="188" t="b">
        <f>IF(Dashboard!$H$7="",IF('Job Openings'!B247&lt;&gt;"",TRUE,FALSE),IF(Dashboard!$H$7='Job Openings'!C247,TRUE,FALSE))</f>
        <v>0</v>
      </c>
      <c r="I245" s="188" t="b">
        <f>IF(Dashboard!$H$6="",IF('Job Openings'!B247&lt;&gt;"",TRUE,FALSE),IF(Dashboard!$H$6='Job Openings'!F247,TRUE,FALSE))</f>
        <v>0</v>
      </c>
      <c r="J245" s="198">
        <f t="shared" si="15"/>
        <v>0</v>
      </c>
      <c r="K245" s="63"/>
      <c r="L245" s="63"/>
      <c r="M245" s="63"/>
      <c r="N245" s="63"/>
      <c r="O245" s="63"/>
      <c r="P245" s="63"/>
      <c r="R245" s="193" t="str">
        <f>IF(Candidates!H247="","",MONTH(Candidates!H247))</f>
        <v/>
      </c>
      <c r="S245" s="187" t="b">
        <f>IF(AND(YEAR(Candidates!H247)&gt;=applicationYear,YEAR(Candidates!H247)&lt;=applicationYear),TRUE,IF(applicationYear="",TRUE,FALSE))</f>
        <v>0</v>
      </c>
      <c r="T245" s="187" t="b">
        <f>IF(AND(Candidates!H247&gt;=$AJ$4,Candidates!H247&lt;=$AJ$5),TRUE,FALSE)</f>
        <v>0</v>
      </c>
      <c r="U245" s="187" t="b">
        <f>IF(Dashboard!$M$6="",IF(Candidates!B247&lt;&gt;"",TRUE,FALSE),IF(Dashboard!$M$6=Candidates!B247,TRUE,FALSE))</f>
        <v>0</v>
      </c>
      <c r="V245" s="187" t="b">
        <f>IF(Dashboard!$H$7="",IF(Candidates!B247&lt;&gt;"",TRUE,FALSE),IF(Dashboard!$H$7=Candidates!C247,TRUE,FALSE))</f>
        <v>0</v>
      </c>
      <c r="W245" s="217" t="b">
        <f>IF(Dashboard!$H$6="",IF(Candidates!B247&lt;&gt;"",TRUE,FALSE),IF(Dashboard!$H$6=Candidates!E247,TRUE,FALSE))</f>
        <v>0</v>
      </c>
      <c r="X245" s="187">
        <f t="shared" si="16"/>
        <v>0</v>
      </c>
      <c r="Y245" s="198">
        <f t="shared" si="17"/>
        <v>0</v>
      </c>
      <c r="AA245" s="7"/>
      <c r="AB245" s="7"/>
      <c r="AC245" s="7"/>
    </row>
    <row r="246" spans="2:29" x14ac:dyDescent="0.2">
      <c r="B246" s="194">
        <f>COUNTIFS(Candidates!$B$6:$B$3005,'Job Openings'!B248,Candidates!$J$6:$J$3005,Preferences!$I$21)</f>
        <v>0</v>
      </c>
      <c r="C246" s="63"/>
      <c r="D246" s="194" t="str">
        <f>IF(AND(B246=1,J246=1),IF('Job Openings'!H248-'Job Openings'!E248&lt;0,"",'Job Openings'!H248-'Job Openings'!E248),"")</f>
        <v/>
      </c>
      <c r="E246" s="185"/>
      <c r="F246" s="197" t="b">
        <f>IF(AND('Job Openings'!E248&gt;=$O$4,'Job Openings'!E248&lt;=$O$5),TRUE,FALSE)</f>
        <v>0</v>
      </c>
      <c r="G246" s="188" t="b">
        <f>IF(Dashboard!$M$6="",IF('Job Openings'!B248&lt;&gt;"",TRUE,FALSE),IF(Dashboard!$M$6='Job Openings'!B248,TRUE,FALSE))</f>
        <v>0</v>
      </c>
      <c r="H246" s="188" t="b">
        <f>IF(Dashboard!$H$7="",IF('Job Openings'!B248&lt;&gt;"",TRUE,FALSE),IF(Dashboard!$H$7='Job Openings'!C248,TRUE,FALSE))</f>
        <v>0</v>
      </c>
      <c r="I246" s="188" t="b">
        <f>IF(Dashboard!$H$6="",IF('Job Openings'!B248&lt;&gt;"",TRUE,FALSE),IF(Dashboard!$H$6='Job Openings'!F248,TRUE,FALSE))</f>
        <v>0</v>
      </c>
      <c r="J246" s="198">
        <f t="shared" si="15"/>
        <v>0</v>
      </c>
      <c r="K246" s="63"/>
      <c r="L246" s="63"/>
      <c r="M246" s="63"/>
      <c r="N246" s="63"/>
      <c r="O246" s="63"/>
      <c r="P246" s="63"/>
      <c r="R246" s="193" t="str">
        <f>IF(Candidates!H248="","",MONTH(Candidates!H248))</f>
        <v/>
      </c>
      <c r="S246" s="187" t="b">
        <f>IF(AND(YEAR(Candidates!H248)&gt;=applicationYear,YEAR(Candidates!H248)&lt;=applicationYear),TRUE,IF(applicationYear="",TRUE,FALSE))</f>
        <v>0</v>
      </c>
      <c r="T246" s="187" t="b">
        <f>IF(AND(Candidates!H248&gt;=$AJ$4,Candidates!H248&lt;=$AJ$5),TRUE,FALSE)</f>
        <v>0</v>
      </c>
      <c r="U246" s="187" t="b">
        <f>IF(Dashboard!$M$6="",IF(Candidates!B248&lt;&gt;"",TRUE,FALSE),IF(Dashboard!$M$6=Candidates!B248,TRUE,FALSE))</f>
        <v>0</v>
      </c>
      <c r="V246" s="187" t="b">
        <f>IF(Dashboard!$H$7="",IF(Candidates!B248&lt;&gt;"",TRUE,FALSE),IF(Dashboard!$H$7=Candidates!C248,TRUE,FALSE))</f>
        <v>0</v>
      </c>
      <c r="W246" s="217" t="b">
        <f>IF(Dashboard!$H$6="",IF(Candidates!B248&lt;&gt;"",TRUE,FALSE),IF(Dashboard!$H$6=Candidates!E248,TRUE,FALSE))</f>
        <v>0</v>
      </c>
      <c r="X246" s="187">
        <f t="shared" si="16"/>
        <v>0</v>
      </c>
      <c r="Y246" s="198">
        <f t="shared" si="17"/>
        <v>0</v>
      </c>
      <c r="AA246" s="7"/>
      <c r="AB246" s="7"/>
      <c r="AC246" s="7"/>
    </row>
    <row r="247" spans="2:29" x14ac:dyDescent="0.2">
      <c r="B247" s="194">
        <f>COUNTIFS(Candidates!$B$6:$B$3005,'Job Openings'!B249,Candidates!$J$6:$J$3005,Preferences!$I$21)</f>
        <v>0</v>
      </c>
      <c r="C247" s="63"/>
      <c r="D247" s="194" t="str">
        <f>IF(AND(B247=1,J247=1),IF('Job Openings'!H249-'Job Openings'!E249&lt;0,"",'Job Openings'!H249-'Job Openings'!E249),"")</f>
        <v/>
      </c>
      <c r="E247" s="185"/>
      <c r="F247" s="197" t="b">
        <f>IF(AND('Job Openings'!E249&gt;=$O$4,'Job Openings'!E249&lt;=$O$5),TRUE,FALSE)</f>
        <v>0</v>
      </c>
      <c r="G247" s="188" t="b">
        <f>IF(Dashboard!$M$6="",IF('Job Openings'!B249&lt;&gt;"",TRUE,FALSE),IF(Dashboard!$M$6='Job Openings'!B249,TRUE,FALSE))</f>
        <v>0</v>
      </c>
      <c r="H247" s="188" t="b">
        <f>IF(Dashboard!$H$7="",IF('Job Openings'!B249&lt;&gt;"",TRUE,FALSE),IF(Dashboard!$H$7='Job Openings'!C249,TRUE,FALSE))</f>
        <v>0</v>
      </c>
      <c r="I247" s="188" t="b">
        <f>IF(Dashboard!$H$6="",IF('Job Openings'!B249&lt;&gt;"",TRUE,FALSE),IF(Dashboard!$H$6='Job Openings'!F249,TRUE,FALSE))</f>
        <v>0</v>
      </c>
      <c r="J247" s="198">
        <f t="shared" si="15"/>
        <v>0</v>
      </c>
      <c r="K247" s="63"/>
      <c r="L247" s="63"/>
      <c r="M247" s="63"/>
      <c r="N247" s="63"/>
      <c r="O247" s="63"/>
      <c r="P247" s="63"/>
      <c r="R247" s="193" t="str">
        <f>IF(Candidates!H249="","",MONTH(Candidates!H249))</f>
        <v/>
      </c>
      <c r="S247" s="187" t="b">
        <f>IF(AND(YEAR(Candidates!H249)&gt;=applicationYear,YEAR(Candidates!H249)&lt;=applicationYear),TRUE,IF(applicationYear="",TRUE,FALSE))</f>
        <v>0</v>
      </c>
      <c r="T247" s="187" t="b">
        <f>IF(AND(Candidates!H249&gt;=$AJ$4,Candidates!H249&lt;=$AJ$5),TRUE,FALSE)</f>
        <v>0</v>
      </c>
      <c r="U247" s="187" t="b">
        <f>IF(Dashboard!$M$6="",IF(Candidates!B249&lt;&gt;"",TRUE,FALSE),IF(Dashboard!$M$6=Candidates!B249,TRUE,FALSE))</f>
        <v>0</v>
      </c>
      <c r="V247" s="187" t="b">
        <f>IF(Dashboard!$H$7="",IF(Candidates!B249&lt;&gt;"",TRUE,FALSE),IF(Dashboard!$H$7=Candidates!C249,TRUE,FALSE))</f>
        <v>0</v>
      </c>
      <c r="W247" s="217" t="b">
        <f>IF(Dashboard!$H$6="",IF(Candidates!B249&lt;&gt;"",TRUE,FALSE),IF(Dashboard!$H$6=Candidates!E249,TRUE,FALSE))</f>
        <v>0</v>
      </c>
      <c r="X247" s="187">
        <f t="shared" si="16"/>
        <v>0</v>
      </c>
      <c r="Y247" s="198">
        <f t="shared" si="17"/>
        <v>0</v>
      </c>
      <c r="AA247" s="7"/>
      <c r="AB247" s="7"/>
      <c r="AC247" s="7"/>
    </row>
    <row r="248" spans="2:29" x14ac:dyDescent="0.2">
      <c r="B248" s="194">
        <f>COUNTIFS(Candidates!$B$6:$B$3005,'Job Openings'!B250,Candidates!$J$6:$J$3005,Preferences!$I$21)</f>
        <v>0</v>
      </c>
      <c r="C248" s="63"/>
      <c r="D248" s="194" t="str">
        <f>IF(AND(B248=1,J248=1),IF('Job Openings'!H250-'Job Openings'!E250&lt;0,"",'Job Openings'!H250-'Job Openings'!E250),"")</f>
        <v/>
      </c>
      <c r="E248" s="185"/>
      <c r="F248" s="197" t="b">
        <f>IF(AND('Job Openings'!E250&gt;=$O$4,'Job Openings'!E250&lt;=$O$5),TRUE,FALSE)</f>
        <v>0</v>
      </c>
      <c r="G248" s="188" t="b">
        <f>IF(Dashboard!$M$6="",IF('Job Openings'!B250&lt;&gt;"",TRUE,FALSE),IF(Dashboard!$M$6='Job Openings'!B250,TRUE,FALSE))</f>
        <v>0</v>
      </c>
      <c r="H248" s="188" t="b">
        <f>IF(Dashboard!$H$7="",IF('Job Openings'!B250&lt;&gt;"",TRUE,FALSE),IF(Dashboard!$H$7='Job Openings'!C250,TRUE,FALSE))</f>
        <v>0</v>
      </c>
      <c r="I248" s="188" t="b">
        <f>IF(Dashboard!$H$6="",IF('Job Openings'!B250&lt;&gt;"",TRUE,FALSE),IF(Dashboard!$H$6='Job Openings'!F250,TRUE,FALSE))</f>
        <v>0</v>
      </c>
      <c r="J248" s="198">
        <f t="shared" si="15"/>
        <v>0</v>
      </c>
      <c r="K248" s="63"/>
      <c r="L248" s="63"/>
      <c r="M248" s="63"/>
      <c r="N248" s="63"/>
      <c r="O248" s="63"/>
      <c r="P248" s="63"/>
      <c r="R248" s="193" t="str">
        <f>IF(Candidates!H250="","",MONTH(Candidates!H250))</f>
        <v/>
      </c>
      <c r="S248" s="187" t="b">
        <f>IF(AND(YEAR(Candidates!H250)&gt;=applicationYear,YEAR(Candidates!H250)&lt;=applicationYear),TRUE,IF(applicationYear="",TRUE,FALSE))</f>
        <v>0</v>
      </c>
      <c r="T248" s="187" t="b">
        <f>IF(AND(Candidates!H250&gt;=$AJ$4,Candidates!H250&lt;=$AJ$5),TRUE,FALSE)</f>
        <v>0</v>
      </c>
      <c r="U248" s="187" t="b">
        <f>IF(Dashboard!$M$6="",IF(Candidates!B250&lt;&gt;"",TRUE,FALSE),IF(Dashboard!$M$6=Candidates!B250,TRUE,FALSE))</f>
        <v>0</v>
      </c>
      <c r="V248" s="187" t="b">
        <f>IF(Dashboard!$H$7="",IF(Candidates!B250&lt;&gt;"",TRUE,FALSE),IF(Dashboard!$H$7=Candidates!C250,TRUE,FALSE))</f>
        <v>0</v>
      </c>
      <c r="W248" s="217" t="b">
        <f>IF(Dashboard!$H$6="",IF(Candidates!B250&lt;&gt;"",TRUE,FALSE),IF(Dashboard!$H$6=Candidates!E250,TRUE,FALSE))</f>
        <v>0</v>
      </c>
      <c r="X248" s="187">
        <f t="shared" si="16"/>
        <v>0</v>
      </c>
      <c r="Y248" s="198">
        <f t="shared" si="17"/>
        <v>0</v>
      </c>
      <c r="AA248" s="7"/>
      <c r="AB248" s="7"/>
      <c r="AC248" s="7"/>
    </row>
    <row r="249" spans="2:29" x14ac:dyDescent="0.2">
      <c r="B249" s="194">
        <f>COUNTIFS(Candidates!$B$6:$B$3005,'Job Openings'!B251,Candidates!$J$6:$J$3005,Preferences!$I$21)</f>
        <v>0</v>
      </c>
      <c r="C249" s="63"/>
      <c r="D249" s="194" t="str">
        <f>IF(AND(B249=1,J249=1),IF('Job Openings'!H251-'Job Openings'!E251&lt;0,"",'Job Openings'!H251-'Job Openings'!E251),"")</f>
        <v/>
      </c>
      <c r="E249" s="185"/>
      <c r="F249" s="197" t="b">
        <f>IF(AND('Job Openings'!E251&gt;=$O$4,'Job Openings'!E251&lt;=$O$5),TRUE,FALSE)</f>
        <v>0</v>
      </c>
      <c r="G249" s="188" t="b">
        <f>IF(Dashboard!$M$6="",IF('Job Openings'!B251&lt;&gt;"",TRUE,FALSE),IF(Dashboard!$M$6='Job Openings'!B251,TRUE,FALSE))</f>
        <v>0</v>
      </c>
      <c r="H249" s="188" t="b">
        <f>IF(Dashboard!$H$7="",IF('Job Openings'!B251&lt;&gt;"",TRUE,FALSE),IF(Dashboard!$H$7='Job Openings'!C251,TRUE,FALSE))</f>
        <v>0</v>
      </c>
      <c r="I249" s="188" t="b">
        <f>IF(Dashboard!$H$6="",IF('Job Openings'!B251&lt;&gt;"",TRUE,FALSE),IF(Dashboard!$H$6='Job Openings'!F251,TRUE,FALSE))</f>
        <v>0</v>
      </c>
      <c r="J249" s="198">
        <f t="shared" si="15"/>
        <v>0</v>
      </c>
      <c r="K249" s="63"/>
      <c r="L249" s="63"/>
      <c r="M249" s="63"/>
      <c r="N249" s="63"/>
      <c r="O249" s="63"/>
      <c r="P249" s="63"/>
      <c r="R249" s="193" t="str">
        <f>IF(Candidates!H251="","",MONTH(Candidates!H251))</f>
        <v/>
      </c>
      <c r="S249" s="187" t="b">
        <f>IF(AND(YEAR(Candidates!H251)&gt;=applicationYear,YEAR(Candidates!H251)&lt;=applicationYear),TRUE,IF(applicationYear="",TRUE,FALSE))</f>
        <v>0</v>
      </c>
      <c r="T249" s="187" t="b">
        <f>IF(AND(Candidates!H251&gt;=$AJ$4,Candidates!H251&lt;=$AJ$5),TRUE,FALSE)</f>
        <v>0</v>
      </c>
      <c r="U249" s="187" t="b">
        <f>IF(Dashboard!$M$6="",IF(Candidates!B251&lt;&gt;"",TRUE,FALSE),IF(Dashboard!$M$6=Candidates!B251,TRUE,FALSE))</f>
        <v>0</v>
      </c>
      <c r="V249" s="187" t="b">
        <f>IF(Dashboard!$H$7="",IF(Candidates!B251&lt;&gt;"",TRUE,FALSE),IF(Dashboard!$H$7=Candidates!C251,TRUE,FALSE))</f>
        <v>0</v>
      </c>
      <c r="W249" s="217" t="b">
        <f>IF(Dashboard!$H$6="",IF(Candidates!B251&lt;&gt;"",TRUE,FALSE),IF(Dashboard!$H$6=Candidates!E251,TRUE,FALSE))</f>
        <v>0</v>
      </c>
      <c r="X249" s="187">
        <f t="shared" si="16"/>
        <v>0</v>
      </c>
      <c r="Y249" s="198">
        <f t="shared" si="17"/>
        <v>0</v>
      </c>
      <c r="AA249" s="7"/>
      <c r="AB249" s="7"/>
      <c r="AC249" s="7"/>
    </row>
    <row r="250" spans="2:29" x14ac:dyDescent="0.2">
      <c r="B250" s="194">
        <f>COUNTIFS(Candidates!$B$6:$B$3005,'Job Openings'!B252,Candidates!$J$6:$J$3005,Preferences!$I$21)</f>
        <v>0</v>
      </c>
      <c r="C250" s="63"/>
      <c r="D250" s="194" t="str">
        <f>IF(AND(B250=1,J250=1),IF('Job Openings'!H252-'Job Openings'!E252&lt;0,"",'Job Openings'!H252-'Job Openings'!E252),"")</f>
        <v/>
      </c>
      <c r="E250" s="185"/>
      <c r="F250" s="197" t="b">
        <f>IF(AND('Job Openings'!E252&gt;=$O$4,'Job Openings'!E252&lt;=$O$5),TRUE,FALSE)</f>
        <v>0</v>
      </c>
      <c r="G250" s="188" t="b">
        <f>IF(Dashboard!$M$6="",IF('Job Openings'!B252&lt;&gt;"",TRUE,FALSE),IF(Dashboard!$M$6='Job Openings'!B252,TRUE,FALSE))</f>
        <v>0</v>
      </c>
      <c r="H250" s="188" t="b">
        <f>IF(Dashboard!$H$7="",IF('Job Openings'!B252&lt;&gt;"",TRUE,FALSE),IF(Dashboard!$H$7='Job Openings'!C252,TRUE,FALSE))</f>
        <v>0</v>
      </c>
      <c r="I250" s="188" t="b">
        <f>IF(Dashboard!$H$6="",IF('Job Openings'!B252&lt;&gt;"",TRUE,FALSE),IF(Dashboard!$H$6='Job Openings'!F252,TRUE,FALSE))</f>
        <v>0</v>
      </c>
      <c r="J250" s="198">
        <f t="shared" si="15"/>
        <v>0</v>
      </c>
      <c r="K250" s="63"/>
      <c r="L250" s="63"/>
      <c r="M250" s="63"/>
      <c r="N250" s="63"/>
      <c r="O250" s="63"/>
      <c r="P250" s="63"/>
      <c r="R250" s="193" t="str">
        <f>IF(Candidates!H252="","",MONTH(Candidates!H252))</f>
        <v/>
      </c>
      <c r="S250" s="187" t="b">
        <f>IF(AND(YEAR(Candidates!H252)&gt;=applicationYear,YEAR(Candidates!H252)&lt;=applicationYear),TRUE,IF(applicationYear="",TRUE,FALSE))</f>
        <v>0</v>
      </c>
      <c r="T250" s="187" t="b">
        <f>IF(AND(Candidates!H252&gt;=$AJ$4,Candidates!H252&lt;=$AJ$5),TRUE,FALSE)</f>
        <v>0</v>
      </c>
      <c r="U250" s="187" t="b">
        <f>IF(Dashboard!$M$6="",IF(Candidates!B252&lt;&gt;"",TRUE,FALSE),IF(Dashboard!$M$6=Candidates!B252,TRUE,FALSE))</f>
        <v>0</v>
      </c>
      <c r="V250" s="187" t="b">
        <f>IF(Dashboard!$H$7="",IF(Candidates!B252&lt;&gt;"",TRUE,FALSE),IF(Dashboard!$H$7=Candidates!C252,TRUE,FALSE))</f>
        <v>0</v>
      </c>
      <c r="W250" s="217" t="b">
        <f>IF(Dashboard!$H$6="",IF(Candidates!B252&lt;&gt;"",TRUE,FALSE),IF(Dashboard!$H$6=Candidates!E252,TRUE,FALSE))</f>
        <v>0</v>
      </c>
      <c r="X250" s="187">
        <f t="shared" si="16"/>
        <v>0</v>
      </c>
      <c r="Y250" s="198">
        <f t="shared" si="17"/>
        <v>0</v>
      </c>
      <c r="AA250" s="7"/>
      <c r="AB250" s="7"/>
      <c r="AC250" s="7"/>
    </row>
    <row r="251" spans="2:29" x14ac:dyDescent="0.2">
      <c r="B251" s="194">
        <f>COUNTIFS(Candidates!$B$6:$B$3005,'Job Openings'!B253,Candidates!$J$6:$J$3005,Preferences!$I$21)</f>
        <v>0</v>
      </c>
      <c r="C251" s="63"/>
      <c r="D251" s="194" t="str">
        <f>IF(AND(B251=1,J251=1),IF('Job Openings'!H253-'Job Openings'!E253&lt;0,"",'Job Openings'!H253-'Job Openings'!E253),"")</f>
        <v/>
      </c>
      <c r="E251" s="185"/>
      <c r="F251" s="197" t="b">
        <f>IF(AND('Job Openings'!E253&gt;=$O$4,'Job Openings'!E253&lt;=$O$5),TRUE,FALSE)</f>
        <v>0</v>
      </c>
      <c r="G251" s="188" t="b">
        <f>IF(Dashboard!$M$6="",IF('Job Openings'!B253&lt;&gt;"",TRUE,FALSE),IF(Dashboard!$M$6='Job Openings'!B253,TRUE,FALSE))</f>
        <v>0</v>
      </c>
      <c r="H251" s="188" t="b">
        <f>IF(Dashboard!$H$7="",IF('Job Openings'!B253&lt;&gt;"",TRUE,FALSE),IF(Dashboard!$H$7='Job Openings'!C253,TRUE,FALSE))</f>
        <v>0</v>
      </c>
      <c r="I251" s="188" t="b">
        <f>IF(Dashboard!$H$6="",IF('Job Openings'!B253&lt;&gt;"",TRUE,FALSE),IF(Dashboard!$H$6='Job Openings'!F253,TRUE,FALSE))</f>
        <v>0</v>
      </c>
      <c r="J251" s="198">
        <f t="shared" si="15"/>
        <v>0</v>
      </c>
      <c r="K251" s="63"/>
      <c r="L251" s="63"/>
      <c r="M251" s="63"/>
      <c r="N251" s="63"/>
      <c r="O251" s="63"/>
      <c r="P251" s="63"/>
      <c r="R251" s="193" t="str">
        <f>IF(Candidates!H253="","",MONTH(Candidates!H253))</f>
        <v/>
      </c>
      <c r="S251" s="187" t="b">
        <f>IF(AND(YEAR(Candidates!H253)&gt;=applicationYear,YEAR(Candidates!H253)&lt;=applicationYear),TRUE,IF(applicationYear="",TRUE,FALSE))</f>
        <v>0</v>
      </c>
      <c r="T251" s="187" t="b">
        <f>IF(AND(Candidates!H253&gt;=$AJ$4,Candidates!H253&lt;=$AJ$5),TRUE,FALSE)</f>
        <v>0</v>
      </c>
      <c r="U251" s="187" t="b">
        <f>IF(Dashboard!$M$6="",IF(Candidates!B253&lt;&gt;"",TRUE,FALSE),IF(Dashboard!$M$6=Candidates!B253,TRUE,FALSE))</f>
        <v>0</v>
      </c>
      <c r="V251" s="187" t="b">
        <f>IF(Dashboard!$H$7="",IF(Candidates!B253&lt;&gt;"",TRUE,FALSE),IF(Dashboard!$H$7=Candidates!C253,TRUE,FALSE))</f>
        <v>0</v>
      </c>
      <c r="W251" s="217" t="b">
        <f>IF(Dashboard!$H$6="",IF(Candidates!B253&lt;&gt;"",TRUE,FALSE),IF(Dashboard!$H$6=Candidates!E253,TRUE,FALSE))</f>
        <v>0</v>
      </c>
      <c r="X251" s="187">
        <f t="shared" si="16"/>
        <v>0</v>
      </c>
      <c r="Y251" s="198">
        <f t="shared" si="17"/>
        <v>0</v>
      </c>
      <c r="AA251" s="7"/>
      <c r="AB251" s="7"/>
      <c r="AC251" s="7"/>
    </row>
    <row r="252" spans="2:29" x14ac:dyDescent="0.2">
      <c r="B252" s="194">
        <f>COUNTIFS(Candidates!$B$6:$B$3005,'Job Openings'!B254,Candidates!$J$6:$J$3005,Preferences!$I$21)</f>
        <v>0</v>
      </c>
      <c r="C252" s="63"/>
      <c r="D252" s="194" t="str">
        <f>IF(AND(B252=1,J252=1),IF('Job Openings'!H254-'Job Openings'!E254&lt;0,"",'Job Openings'!H254-'Job Openings'!E254),"")</f>
        <v/>
      </c>
      <c r="E252" s="185"/>
      <c r="F252" s="197" t="b">
        <f>IF(AND('Job Openings'!E254&gt;=$O$4,'Job Openings'!E254&lt;=$O$5),TRUE,FALSE)</f>
        <v>0</v>
      </c>
      <c r="G252" s="188" t="b">
        <f>IF(Dashboard!$M$6="",IF('Job Openings'!B254&lt;&gt;"",TRUE,FALSE),IF(Dashboard!$M$6='Job Openings'!B254,TRUE,FALSE))</f>
        <v>0</v>
      </c>
      <c r="H252" s="188" t="b">
        <f>IF(Dashboard!$H$7="",IF('Job Openings'!B254&lt;&gt;"",TRUE,FALSE),IF(Dashboard!$H$7='Job Openings'!C254,TRUE,FALSE))</f>
        <v>0</v>
      </c>
      <c r="I252" s="188" t="b">
        <f>IF(Dashboard!$H$6="",IF('Job Openings'!B254&lt;&gt;"",TRUE,FALSE),IF(Dashboard!$H$6='Job Openings'!F254,TRUE,FALSE))</f>
        <v>0</v>
      </c>
      <c r="J252" s="198">
        <f t="shared" si="15"/>
        <v>0</v>
      </c>
      <c r="K252" s="63"/>
      <c r="L252" s="63"/>
      <c r="M252" s="63"/>
      <c r="N252" s="63"/>
      <c r="O252" s="63"/>
      <c r="P252" s="63"/>
      <c r="R252" s="193" t="str">
        <f>IF(Candidates!H254="","",MONTH(Candidates!H254))</f>
        <v/>
      </c>
      <c r="S252" s="187" t="b">
        <f>IF(AND(YEAR(Candidates!H254)&gt;=applicationYear,YEAR(Candidates!H254)&lt;=applicationYear),TRUE,IF(applicationYear="",TRUE,FALSE))</f>
        <v>0</v>
      </c>
      <c r="T252" s="187" t="b">
        <f>IF(AND(Candidates!H254&gt;=$AJ$4,Candidates!H254&lt;=$AJ$5),TRUE,FALSE)</f>
        <v>0</v>
      </c>
      <c r="U252" s="187" t="b">
        <f>IF(Dashboard!$M$6="",IF(Candidates!B254&lt;&gt;"",TRUE,FALSE),IF(Dashboard!$M$6=Candidates!B254,TRUE,FALSE))</f>
        <v>0</v>
      </c>
      <c r="V252" s="187" t="b">
        <f>IF(Dashboard!$H$7="",IF(Candidates!B254&lt;&gt;"",TRUE,FALSE),IF(Dashboard!$H$7=Candidates!C254,TRUE,FALSE))</f>
        <v>0</v>
      </c>
      <c r="W252" s="217" t="b">
        <f>IF(Dashboard!$H$6="",IF(Candidates!B254&lt;&gt;"",TRUE,FALSE),IF(Dashboard!$H$6=Candidates!E254,TRUE,FALSE))</f>
        <v>0</v>
      </c>
      <c r="X252" s="187">
        <f t="shared" si="16"/>
        <v>0</v>
      </c>
      <c r="Y252" s="198">
        <f t="shared" si="17"/>
        <v>0</v>
      </c>
      <c r="AA252" s="7"/>
      <c r="AB252" s="7"/>
      <c r="AC252" s="7"/>
    </row>
    <row r="253" spans="2:29" x14ac:dyDescent="0.2">
      <c r="B253" s="194">
        <f>COUNTIFS(Candidates!$B$6:$B$3005,'Job Openings'!B255,Candidates!$J$6:$J$3005,Preferences!$I$21)</f>
        <v>0</v>
      </c>
      <c r="C253" s="63"/>
      <c r="D253" s="194" t="str">
        <f>IF(AND(B253=1,J253=1),IF('Job Openings'!H255-'Job Openings'!E255&lt;0,"",'Job Openings'!H255-'Job Openings'!E255),"")</f>
        <v/>
      </c>
      <c r="E253" s="185"/>
      <c r="F253" s="197" t="b">
        <f>IF(AND('Job Openings'!E255&gt;=$O$4,'Job Openings'!E255&lt;=$O$5),TRUE,FALSE)</f>
        <v>0</v>
      </c>
      <c r="G253" s="188" t="b">
        <f>IF(Dashboard!$M$6="",IF('Job Openings'!B255&lt;&gt;"",TRUE,FALSE),IF(Dashboard!$M$6='Job Openings'!B255,TRUE,FALSE))</f>
        <v>0</v>
      </c>
      <c r="H253" s="188" t="b">
        <f>IF(Dashboard!$H$7="",IF('Job Openings'!B255&lt;&gt;"",TRUE,FALSE),IF(Dashboard!$H$7='Job Openings'!C255,TRUE,FALSE))</f>
        <v>0</v>
      </c>
      <c r="I253" s="188" t="b">
        <f>IF(Dashboard!$H$6="",IF('Job Openings'!B255&lt;&gt;"",TRUE,FALSE),IF(Dashboard!$H$6='Job Openings'!F255,TRUE,FALSE))</f>
        <v>0</v>
      </c>
      <c r="J253" s="198">
        <f t="shared" si="15"/>
        <v>0</v>
      </c>
      <c r="K253" s="63"/>
      <c r="L253" s="63"/>
      <c r="M253" s="63"/>
      <c r="N253" s="63"/>
      <c r="O253" s="63"/>
      <c r="P253" s="63"/>
      <c r="R253" s="193" t="str">
        <f>IF(Candidates!H255="","",MONTH(Candidates!H255))</f>
        <v/>
      </c>
      <c r="S253" s="187" t="b">
        <f>IF(AND(YEAR(Candidates!H255)&gt;=applicationYear,YEAR(Candidates!H255)&lt;=applicationYear),TRUE,IF(applicationYear="",TRUE,FALSE))</f>
        <v>0</v>
      </c>
      <c r="T253" s="187" t="b">
        <f>IF(AND(Candidates!H255&gt;=$AJ$4,Candidates!H255&lt;=$AJ$5),TRUE,FALSE)</f>
        <v>0</v>
      </c>
      <c r="U253" s="187" t="b">
        <f>IF(Dashboard!$M$6="",IF(Candidates!B255&lt;&gt;"",TRUE,FALSE),IF(Dashboard!$M$6=Candidates!B255,TRUE,FALSE))</f>
        <v>0</v>
      </c>
      <c r="V253" s="187" t="b">
        <f>IF(Dashboard!$H$7="",IF(Candidates!B255&lt;&gt;"",TRUE,FALSE),IF(Dashboard!$H$7=Candidates!C255,TRUE,FALSE))</f>
        <v>0</v>
      </c>
      <c r="W253" s="217" t="b">
        <f>IF(Dashboard!$H$6="",IF(Candidates!B255&lt;&gt;"",TRUE,FALSE),IF(Dashboard!$H$6=Candidates!E255,TRUE,FALSE))</f>
        <v>0</v>
      </c>
      <c r="X253" s="187">
        <f t="shared" si="16"/>
        <v>0</v>
      </c>
      <c r="Y253" s="198">
        <f t="shared" si="17"/>
        <v>0</v>
      </c>
      <c r="AA253" s="7"/>
      <c r="AB253" s="7"/>
      <c r="AC253" s="7"/>
    </row>
    <row r="254" spans="2:29" x14ac:dyDescent="0.2">
      <c r="B254" s="194">
        <f>COUNTIFS(Candidates!$B$6:$B$3005,'Job Openings'!B256,Candidates!$J$6:$J$3005,Preferences!$I$21)</f>
        <v>0</v>
      </c>
      <c r="C254" s="63"/>
      <c r="D254" s="194" t="str">
        <f>IF(AND(B254=1,J254=1),IF('Job Openings'!H256-'Job Openings'!E256&lt;0,"",'Job Openings'!H256-'Job Openings'!E256),"")</f>
        <v/>
      </c>
      <c r="E254" s="185"/>
      <c r="F254" s="197" t="b">
        <f>IF(AND('Job Openings'!E256&gt;=$O$4,'Job Openings'!E256&lt;=$O$5),TRUE,FALSE)</f>
        <v>0</v>
      </c>
      <c r="G254" s="188" t="b">
        <f>IF(Dashboard!$M$6="",IF('Job Openings'!B256&lt;&gt;"",TRUE,FALSE),IF(Dashboard!$M$6='Job Openings'!B256,TRUE,FALSE))</f>
        <v>0</v>
      </c>
      <c r="H254" s="188" t="b">
        <f>IF(Dashboard!$H$7="",IF('Job Openings'!B256&lt;&gt;"",TRUE,FALSE),IF(Dashboard!$H$7='Job Openings'!C256,TRUE,FALSE))</f>
        <v>0</v>
      </c>
      <c r="I254" s="188" t="b">
        <f>IF(Dashboard!$H$6="",IF('Job Openings'!B256&lt;&gt;"",TRUE,FALSE),IF(Dashboard!$H$6='Job Openings'!F256,TRUE,FALSE))</f>
        <v>0</v>
      </c>
      <c r="J254" s="198">
        <f t="shared" si="15"/>
        <v>0</v>
      </c>
      <c r="K254" s="63"/>
      <c r="L254" s="63"/>
      <c r="M254" s="63"/>
      <c r="N254" s="63"/>
      <c r="O254" s="63"/>
      <c r="P254" s="63"/>
      <c r="R254" s="193" t="str">
        <f>IF(Candidates!H256="","",MONTH(Candidates!H256))</f>
        <v/>
      </c>
      <c r="S254" s="187" t="b">
        <f>IF(AND(YEAR(Candidates!H256)&gt;=applicationYear,YEAR(Candidates!H256)&lt;=applicationYear),TRUE,IF(applicationYear="",TRUE,FALSE))</f>
        <v>0</v>
      </c>
      <c r="T254" s="187" t="b">
        <f>IF(AND(Candidates!H256&gt;=$AJ$4,Candidates!H256&lt;=$AJ$5),TRUE,FALSE)</f>
        <v>0</v>
      </c>
      <c r="U254" s="187" t="b">
        <f>IF(Dashboard!$M$6="",IF(Candidates!B256&lt;&gt;"",TRUE,FALSE),IF(Dashboard!$M$6=Candidates!B256,TRUE,FALSE))</f>
        <v>0</v>
      </c>
      <c r="V254" s="187" t="b">
        <f>IF(Dashboard!$H$7="",IF(Candidates!B256&lt;&gt;"",TRUE,FALSE),IF(Dashboard!$H$7=Candidates!C256,TRUE,FALSE))</f>
        <v>0</v>
      </c>
      <c r="W254" s="217" t="b">
        <f>IF(Dashboard!$H$6="",IF(Candidates!B256&lt;&gt;"",TRUE,FALSE),IF(Dashboard!$H$6=Candidates!E256,TRUE,FALSE))</f>
        <v>0</v>
      </c>
      <c r="X254" s="187">
        <f t="shared" si="16"/>
        <v>0</v>
      </c>
      <c r="Y254" s="198">
        <f t="shared" si="17"/>
        <v>0</v>
      </c>
      <c r="AA254" s="7"/>
      <c r="AB254" s="7"/>
      <c r="AC254" s="7"/>
    </row>
    <row r="255" spans="2:29" x14ac:dyDescent="0.2">
      <c r="B255" s="194">
        <f>COUNTIFS(Candidates!$B$6:$B$3005,'Job Openings'!B257,Candidates!$J$6:$J$3005,Preferences!$I$21)</f>
        <v>0</v>
      </c>
      <c r="C255" s="63"/>
      <c r="D255" s="194" t="str">
        <f>IF(AND(B255=1,J255=1),IF('Job Openings'!H257-'Job Openings'!E257&lt;0,"",'Job Openings'!H257-'Job Openings'!E257),"")</f>
        <v/>
      </c>
      <c r="E255" s="185"/>
      <c r="F255" s="197" t="b">
        <f>IF(AND('Job Openings'!E257&gt;=$O$4,'Job Openings'!E257&lt;=$O$5),TRUE,FALSE)</f>
        <v>0</v>
      </c>
      <c r="G255" s="188" t="b">
        <f>IF(Dashboard!$M$6="",IF('Job Openings'!B257&lt;&gt;"",TRUE,FALSE),IF(Dashboard!$M$6='Job Openings'!B257,TRUE,FALSE))</f>
        <v>0</v>
      </c>
      <c r="H255" s="188" t="b">
        <f>IF(Dashboard!$H$7="",IF('Job Openings'!B257&lt;&gt;"",TRUE,FALSE),IF(Dashboard!$H$7='Job Openings'!C257,TRUE,FALSE))</f>
        <v>0</v>
      </c>
      <c r="I255" s="188" t="b">
        <f>IF(Dashboard!$H$6="",IF('Job Openings'!B257&lt;&gt;"",TRUE,FALSE),IF(Dashboard!$H$6='Job Openings'!F257,TRUE,FALSE))</f>
        <v>0</v>
      </c>
      <c r="J255" s="198">
        <f t="shared" si="15"/>
        <v>0</v>
      </c>
      <c r="K255" s="63"/>
      <c r="L255" s="63"/>
      <c r="M255" s="63"/>
      <c r="N255" s="63"/>
      <c r="O255" s="63"/>
      <c r="P255" s="63"/>
      <c r="R255" s="193" t="str">
        <f>IF(Candidates!H257="","",MONTH(Candidates!H257))</f>
        <v/>
      </c>
      <c r="S255" s="187" t="b">
        <f>IF(AND(YEAR(Candidates!H257)&gt;=applicationYear,YEAR(Candidates!H257)&lt;=applicationYear),TRUE,IF(applicationYear="",TRUE,FALSE))</f>
        <v>0</v>
      </c>
      <c r="T255" s="187" t="b">
        <f>IF(AND(Candidates!H257&gt;=$AJ$4,Candidates!H257&lt;=$AJ$5),TRUE,FALSE)</f>
        <v>0</v>
      </c>
      <c r="U255" s="187" t="b">
        <f>IF(Dashboard!$M$6="",IF(Candidates!B257&lt;&gt;"",TRUE,FALSE),IF(Dashboard!$M$6=Candidates!B257,TRUE,FALSE))</f>
        <v>0</v>
      </c>
      <c r="V255" s="187" t="b">
        <f>IF(Dashboard!$H$7="",IF(Candidates!B257&lt;&gt;"",TRUE,FALSE),IF(Dashboard!$H$7=Candidates!C257,TRUE,FALSE))</f>
        <v>0</v>
      </c>
      <c r="W255" s="217" t="b">
        <f>IF(Dashboard!$H$6="",IF(Candidates!B257&lt;&gt;"",TRUE,FALSE),IF(Dashboard!$H$6=Candidates!E257,TRUE,FALSE))</f>
        <v>0</v>
      </c>
      <c r="X255" s="187">
        <f t="shared" si="16"/>
        <v>0</v>
      </c>
      <c r="Y255" s="198">
        <f t="shared" si="17"/>
        <v>0</v>
      </c>
      <c r="AA255" s="7"/>
      <c r="AB255" s="7"/>
      <c r="AC255" s="7"/>
    </row>
    <row r="256" spans="2:29" x14ac:dyDescent="0.2">
      <c r="B256" s="194">
        <f>COUNTIFS(Candidates!$B$6:$B$3005,'Job Openings'!B258,Candidates!$J$6:$J$3005,Preferences!$I$21)</f>
        <v>0</v>
      </c>
      <c r="C256" s="63"/>
      <c r="D256" s="194" t="str">
        <f>IF(AND(B256=1,J256=1),IF('Job Openings'!H258-'Job Openings'!E258&lt;0,"",'Job Openings'!H258-'Job Openings'!E258),"")</f>
        <v/>
      </c>
      <c r="E256" s="185"/>
      <c r="F256" s="197" t="b">
        <f>IF(AND('Job Openings'!E258&gt;=$O$4,'Job Openings'!E258&lt;=$O$5),TRUE,FALSE)</f>
        <v>0</v>
      </c>
      <c r="G256" s="188" t="b">
        <f>IF(Dashboard!$M$6="",IF('Job Openings'!B258&lt;&gt;"",TRUE,FALSE),IF(Dashboard!$M$6='Job Openings'!B258,TRUE,FALSE))</f>
        <v>0</v>
      </c>
      <c r="H256" s="188" t="b">
        <f>IF(Dashboard!$H$7="",IF('Job Openings'!B258&lt;&gt;"",TRUE,FALSE),IF(Dashboard!$H$7='Job Openings'!C258,TRUE,FALSE))</f>
        <v>0</v>
      </c>
      <c r="I256" s="188" t="b">
        <f>IF(Dashboard!$H$6="",IF('Job Openings'!B258&lt;&gt;"",TRUE,FALSE),IF(Dashboard!$H$6='Job Openings'!F258,TRUE,FALSE))</f>
        <v>0</v>
      </c>
      <c r="J256" s="198">
        <f t="shared" si="15"/>
        <v>0</v>
      </c>
      <c r="K256" s="63"/>
      <c r="L256" s="63"/>
      <c r="M256" s="63"/>
      <c r="N256" s="63"/>
      <c r="O256" s="63"/>
      <c r="P256" s="63"/>
      <c r="R256" s="193" t="str">
        <f>IF(Candidates!H258="","",MONTH(Candidates!H258))</f>
        <v/>
      </c>
      <c r="S256" s="187" t="b">
        <f>IF(AND(YEAR(Candidates!H258)&gt;=applicationYear,YEAR(Candidates!H258)&lt;=applicationYear),TRUE,IF(applicationYear="",TRUE,FALSE))</f>
        <v>0</v>
      </c>
      <c r="T256" s="187" t="b">
        <f>IF(AND(Candidates!H258&gt;=$AJ$4,Candidates!H258&lt;=$AJ$5),TRUE,FALSE)</f>
        <v>0</v>
      </c>
      <c r="U256" s="187" t="b">
        <f>IF(Dashboard!$M$6="",IF(Candidates!B258&lt;&gt;"",TRUE,FALSE),IF(Dashboard!$M$6=Candidates!B258,TRUE,FALSE))</f>
        <v>0</v>
      </c>
      <c r="V256" s="187" t="b">
        <f>IF(Dashboard!$H$7="",IF(Candidates!B258&lt;&gt;"",TRUE,FALSE),IF(Dashboard!$H$7=Candidates!C258,TRUE,FALSE))</f>
        <v>0</v>
      </c>
      <c r="W256" s="217" t="b">
        <f>IF(Dashboard!$H$6="",IF(Candidates!B258&lt;&gt;"",TRUE,FALSE),IF(Dashboard!$H$6=Candidates!E258,TRUE,FALSE))</f>
        <v>0</v>
      </c>
      <c r="X256" s="187">
        <f t="shared" si="16"/>
        <v>0</v>
      </c>
      <c r="Y256" s="198">
        <f t="shared" si="17"/>
        <v>0</v>
      </c>
      <c r="AA256" s="7"/>
      <c r="AB256" s="7"/>
      <c r="AC256" s="7"/>
    </row>
    <row r="257" spans="2:29" x14ac:dyDescent="0.2">
      <c r="B257" s="194">
        <f>COUNTIFS(Candidates!$B$6:$B$3005,'Job Openings'!B259,Candidates!$J$6:$J$3005,Preferences!$I$21)</f>
        <v>0</v>
      </c>
      <c r="C257" s="63"/>
      <c r="D257" s="194" t="str">
        <f>IF(AND(B257=1,J257=1),IF('Job Openings'!H259-'Job Openings'!E259&lt;0,"",'Job Openings'!H259-'Job Openings'!E259),"")</f>
        <v/>
      </c>
      <c r="E257" s="185"/>
      <c r="F257" s="197" t="b">
        <f>IF(AND('Job Openings'!E259&gt;=$O$4,'Job Openings'!E259&lt;=$O$5),TRUE,FALSE)</f>
        <v>0</v>
      </c>
      <c r="G257" s="188" t="b">
        <f>IF(Dashboard!$M$6="",IF('Job Openings'!B259&lt;&gt;"",TRUE,FALSE),IF(Dashboard!$M$6='Job Openings'!B259,TRUE,FALSE))</f>
        <v>0</v>
      </c>
      <c r="H257" s="188" t="b">
        <f>IF(Dashboard!$H$7="",IF('Job Openings'!B259&lt;&gt;"",TRUE,FALSE),IF(Dashboard!$H$7='Job Openings'!C259,TRUE,FALSE))</f>
        <v>0</v>
      </c>
      <c r="I257" s="188" t="b">
        <f>IF(Dashboard!$H$6="",IF('Job Openings'!B259&lt;&gt;"",TRUE,FALSE),IF(Dashboard!$H$6='Job Openings'!F259,TRUE,FALSE))</f>
        <v>0</v>
      </c>
      <c r="J257" s="198">
        <f t="shared" si="15"/>
        <v>0</v>
      </c>
      <c r="K257" s="63"/>
      <c r="L257" s="63"/>
      <c r="M257" s="63"/>
      <c r="N257" s="63"/>
      <c r="O257" s="63"/>
      <c r="P257" s="63"/>
      <c r="R257" s="193" t="str">
        <f>IF(Candidates!H259="","",MONTH(Candidates!H259))</f>
        <v/>
      </c>
      <c r="S257" s="187" t="b">
        <f>IF(AND(YEAR(Candidates!H259)&gt;=applicationYear,YEAR(Candidates!H259)&lt;=applicationYear),TRUE,IF(applicationYear="",TRUE,FALSE))</f>
        <v>0</v>
      </c>
      <c r="T257" s="187" t="b">
        <f>IF(AND(Candidates!H259&gt;=$AJ$4,Candidates!H259&lt;=$AJ$5),TRUE,FALSE)</f>
        <v>0</v>
      </c>
      <c r="U257" s="187" t="b">
        <f>IF(Dashboard!$M$6="",IF(Candidates!B259&lt;&gt;"",TRUE,FALSE),IF(Dashboard!$M$6=Candidates!B259,TRUE,FALSE))</f>
        <v>0</v>
      </c>
      <c r="V257" s="187" t="b">
        <f>IF(Dashboard!$H$7="",IF(Candidates!B259&lt;&gt;"",TRUE,FALSE),IF(Dashboard!$H$7=Candidates!C259,TRUE,FALSE))</f>
        <v>0</v>
      </c>
      <c r="W257" s="217" t="b">
        <f>IF(Dashboard!$H$6="",IF(Candidates!B259&lt;&gt;"",TRUE,FALSE),IF(Dashboard!$H$6=Candidates!E259,TRUE,FALSE))</f>
        <v>0</v>
      </c>
      <c r="X257" s="187">
        <f t="shared" si="16"/>
        <v>0</v>
      </c>
      <c r="Y257" s="198">
        <f t="shared" si="17"/>
        <v>0</v>
      </c>
      <c r="AA257" s="7"/>
      <c r="AB257" s="7"/>
      <c r="AC257" s="7"/>
    </row>
    <row r="258" spans="2:29" x14ac:dyDescent="0.2">
      <c r="B258" s="194">
        <f>COUNTIFS(Candidates!$B$6:$B$3005,'Job Openings'!B260,Candidates!$J$6:$J$3005,Preferences!$I$21)</f>
        <v>0</v>
      </c>
      <c r="C258" s="63"/>
      <c r="D258" s="194" t="str">
        <f>IF(AND(B258=1,J258=1),IF('Job Openings'!H260-'Job Openings'!E260&lt;0,"",'Job Openings'!H260-'Job Openings'!E260),"")</f>
        <v/>
      </c>
      <c r="E258" s="185"/>
      <c r="F258" s="197" t="b">
        <f>IF(AND('Job Openings'!E260&gt;=$O$4,'Job Openings'!E260&lt;=$O$5),TRUE,FALSE)</f>
        <v>0</v>
      </c>
      <c r="G258" s="188" t="b">
        <f>IF(Dashboard!$M$6="",IF('Job Openings'!B260&lt;&gt;"",TRUE,FALSE),IF(Dashboard!$M$6='Job Openings'!B260,TRUE,FALSE))</f>
        <v>0</v>
      </c>
      <c r="H258" s="188" t="b">
        <f>IF(Dashboard!$H$7="",IF('Job Openings'!B260&lt;&gt;"",TRUE,FALSE),IF(Dashboard!$H$7='Job Openings'!C260,TRUE,FALSE))</f>
        <v>0</v>
      </c>
      <c r="I258" s="188" t="b">
        <f>IF(Dashboard!$H$6="",IF('Job Openings'!B260&lt;&gt;"",TRUE,FALSE),IF(Dashboard!$H$6='Job Openings'!F260,TRUE,FALSE))</f>
        <v>0</v>
      </c>
      <c r="J258" s="198">
        <f t="shared" si="15"/>
        <v>0</v>
      </c>
      <c r="K258" s="63"/>
      <c r="L258" s="63"/>
      <c r="M258" s="63"/>
      <c r="N258" s="63"/>
      <c r="O258" s="63"/>
      <c r="P258" s="63"/>
      <c r="R258" s="193" t="str">
        <f>IF(Candidates!H260="","",MONTH(Candidates!H260))</f>
        <v/>
      </c>
      <c r="S258" s="187" t="b">
        <f>IF(AND(YEAR(Candidates!H260)&gt;=applicationYear,YEAR(Candidates!H260)&lt;=applicationYear),TRUE,IF(applicationYear="",TRUE,FALSE))</f>
        <v>0</v>
      </c>
      <c r="T258" s="187" t="b">
        <f>IF(AND(Candidates!H260&gt;=$AJ$4,Candidates!H260&lt;=$AJ$5),TRUE,FALSE)</f>
        <v>0</v>
      </c>
      <c r="U258" s="187" t="b">
        <f>IF(Dashboard!$M$6="",IF(Candidates!B260&lt;&gt;"",TRUE,FALSE),IF(Dashboard!$M$6=Candidates!B260,TRUE,FALSE))</f>
        <v>0</v>
      </c>
      <c r="V258" s="187" t="b">
        <f>IF(Dashboard!$H$7="",IF(Candidates!B260&lt;&gt;"",TRUE,FALSE),IF(Dashboard!$H$7=Candidates!C260,TRUE,FALSE))</f>
        <v>0</v>
      </c>
      <c r="W258" s="217" t="b">
        <f>IF(Dashboard!$H$6="",IF(Candidates!B260&lt;&gt;"",TRUE,FALSE),IF(Dashboard!$H$6=Candidates!E260,TRUE,FALSE))</f>
        <v>0</v>
      </c>
      <c r="X258" s="187">
        <f t="shared" si="16"/>
        <v>0</v>
      </c>
      <c r="Y258" s="198">
        <f t="shared" si="17"/>
        <v>0</v>
      </c>
      <c r="AA258" s="7"/>
      <c r="AB258" s="7"/>
      <c r="AC258" s="7"/>
    </row>
    <row r="259" spans="2:29" x14ac:dyDescent="0.2">
      <c r="B259" s="194">
        <f>COUNTIFS(Candidates!$B$6:$B$3005,'Job Openings'!B261,Candidates!$J$6:$J$3005,Preferences!$I$21)</f>
        <v>0</v>
      </c>
      <c r="C259" s="63"/>
      <c r="D259" s="194" t="str">
        <f>IF(AND(B259=1,J259=1),IF('Job Openings'!H261-'Job Openings'!E261&lt;0,"",'Job Openings'!H261-'Job Openings'!E261),"")</f>
        <v/>
      </c>
      <c r="E259" s="185"/>
      <c r="F259" s="197" t="b">
        <f>IF(AND('Job Openings'!E261&gt;=$O$4,'Job Openings'!E261&lt;=$O$5),TRUE,FALSE)</f>
        <v>0</v>
      </c>
      <c r="G259" s="188" t="b">
        <f>IF(Dashboard!$M$6="",IF('Job Openings'!B261&lt;&gt;"",TRUE,FALSE),IF(Dashboard!$M$6='Job Openings'!B261,TRUE,FALSE))</f>
        <v>0</v>
      </c>
      <c r="H259" s="188" t="b">
        <f>IF(Dashboard!$H$7="",IF('Job Openings'!B261&lt;&gt;"",TRUE,FALSE),IF(Dashboard!$H$7='Job Openings'!C261,TRUE,FALSE))</f>
        <v>0</v>
      </c>
      <c r="I259" s="188" t="b">
        <f>IF(Dashboard!$H$6="",IF('Job Openings'!B261&lt;&gt;"",TRUE,FALSE),IF(Dashboard!$H$6='Job Openings'!F261,TRUE,FALSE))</f>
        <v>0</v>
      </c>
      <c r="J259" s="198">
        <f t="shared" si="15"/>
        <v>0</v>
      </c>
      <c r="K259" s="63"/>
      <c r="L259" s="63"/>
      <c r="M259" s="63"/>
      <c r="N259" s="63"/>
      <c r="O259" s="63"/>
      <c r="P259" s="63"/>
      <c r="R259" s="193" t="str">
        <f>IF(Candidates!H261="","",MONTH(Candidates!H261))</f>
        <v/>
      </c>
      <c r="S259" s="187" t="b">
        <f>IF(AND(YEAR(Candidates!H261)&gt;=applicationYear,YEAR(Candidates!H261)&lt;=applicationYear),TRUE,IF(applicationYear="",TRUE,FALSE))</f>
        <v>0</v>
      </c>
      <c r="T259" s="187" t="b">
        <f>IF(AND(Candidates!H261&gt;=$AJ$4,Candidates!H261&lt;=$AJ$5),TRUE,FALSE)</f>
        <v>0</v>
      </c>
      <c r="U259" s="187" t="b">
        <f>IF(Dashboard!$M$6="",IF(Candidates!B261&lt;&gt;"",TRUE,FALSE),IF(Dashboard!$M$6=Candidates!B261,TRUE,FALSE))</f>
        <v>0</v>
      </c>
      <c r="V259" s="187" t="b">
        <f>IF(Dashboard!$H$7="",IF(Candidates!B261&lt;&gt;"",TRUE,FALSE),IF(Dashboard!$H$7=Candidates!C261,TRUE,FALSE))</f>
        <v>0</v>
      </c>
      <c r="W259" s="217" t="b">
        <f>IF(Dashboard!$H$6="",IF(Candidates!B261&lt;&gt;"",TRUE,FALSE),IF(Dashboard!$H$6=Candidates!E261,TRUE,FALSE))</f>
        <v>0</v>
      </c>
      <c r="X259" s="187">
        <f t="shared" si="16"/>
        <v>0</v>
      </c>
      <c r="Y259" s="198">
        <f t="shared" si="17"/>
        <v>0</v>
      </c>
      <c r="AA259" s="7"/>
      <c r="AB259" s="7"/>
      <c r="AC259" s="7"/>
    </row>
    <row r="260" spans="2:29" x14ac:dyDescent="0.2">
      <c r="B260" s="194">
        <f>COUNTIFS(Candidates!$B$6:$B$3005,'Job Openings'!B262,Candidates!$J$6:$J$3005,Preferences!$I$21)</f>
        <v>0</v>
      </c>
      <c r="C260" s="63"/>
      <c r="D260" s="194" t="str">
        <f>IF(AND(B260=1,J260=1),IF('Job Openings'!H262-'Job Openings'!E262&lt;0,"",'Job Openings'!H262-'Job Openings'!E262),"")</f>
        <v/>
      </c>
      <c r="E260" s="185"/>
      <c r="F260" s="197" t="b">
        <f>IF(AND('Job Openings'!E262&gt;=$O$4,'Job Openings'!E262&lt;=$O$5),TRUE,FALSE)</f>
        <v>0</v>
      </c>
      <c r="G260" s="188" t="b">
        <f>IF(Dashboard!$M$6="",IF('Job Openings'!B262&lt;&gt;"",TRUE,FALSE),IF(Dashboard!$M$6='Job Openings'!B262,TRUE,FALSE))</f>
        <v>0</v>
      </c>
      <c r="H260" s="188" t="b">
        <f>IF(Dashboard!$H$7="",IF('Job Openings'!B262&lt;&gt;"",TRUE,FALSE),IF(Dashboard!$H$7='Job Openings'!C262,TRUE,FALSE))</f>
        <v>0</v>
      </c>
      <c r="I260" s="188" t="b">
        <f>IF(Dashboard!$H$6="",IF('Job Openings'!B262&lt;&gt;"",TRUE,FALSE),IF(Dashboard!$H$6='Job Openings'!F262,TRUE,FALSE))</f>
        <v>0</v>
      </c>
      <c r="J260" s="198">
        <f t="shared" ref="J260:J323" si="18">I260*H260*G260*F260</f>
        <v>0</v>
      </c>
      <c r="K260" s="63"/>
      <c r="L260" s="63"/>
      <c r="M260" s="63"/>
      <c r="N260" s="63"/>
      <c r="O260" s="63"/>
      <c r="P260" s="63"/>
      <c r="R260" s="193" t="str">
        <f>IF(Candidates!H262="","",MONTH(Candidates!H262))</f>
        <v/>
      </c>
      <c r="S260" s="187" t="b">
        <f>IF(AND(YEAR(Candidates!H262)&gt;=applicationYear,YEAR(Candidates!H262)&lt;=applicationYear),TRUE,IF(applicationYear="",TRUE,FALSE))</f>
        <v>0</v>
      </c>
      <c r="T260" s="187" t="b">
        <f>IF(AND(Candidates!H262&gt;=$AJ$4,Candidates!H262&lt;=$AJ$5),TRUE,FALSE)</f>
        <v>0</v>
      </c>
      <c r="U260" s="187" t="b">
        <f>IF(Dashboard!$M$6="",IF(Candidates!B262&lt;&gt;"",TRUE,FALSE),IF(Dashboard!$M$6=Candidates!B262,TRUE,FALSE))</f>
        <v>0</v>
      </c>
      <c r="V260" s="187" t="b">
        <f>IF(Dashboard!$H$7="",IF(Candidates!B262&lt;&gt;"",TRUE,FALSE),IF(Dashboard!$H$7=Candidates!C262,TRUE,FALSE))</f>
        <v>0</v>
      </c>
      <c r="W260" s="217" t="b">
        <f>IF(Dashboard!$H$6="",IF(Candidates!B262&lt;&gt;"",TRUE,FALSE),IF(Dashboard!$H$6=Candidates!E262,TRUE,FALSE))</f>
        <v>0</v>
      </c>
      <c r="X260" s="187">
        <f t="shared" si="16"/>
        <v>0</v>
      </c>
      <c r="Y260" s="198">
        <f t="shared" si="17"/>
        <v>0</v>
      </c>
      <c r="AA260" s="7"/>
      <c r="AB260" s="7"/>
      <c r="AC260" s="7"/>
    </row>
    <row r="261" spans="2:29" x14ac:dyDescent="0.2">
      <c r="B261" s="194">
        <f>COUNTIFS(Candidates!$B$6:$B$3005,'Job Openings'!B263,Candidates!$J$6:$J$3005,Preferences!$I$21)</f>
        <v>0</v>
      </c>
      <c r="C261" s="63"/>
      <c r="D261" s="194" t="str">
        <f>IF(AND(B261=1,J261=1),IF('Job Openings'!H263-'Job Openings'!E263&lt;0,"",'Job Openings'!H263-'Job Openings'!E263),"")</f>
        <v/>
      </c>
      <c r="E261" s="185"/>
      <c r="F261" s="197" t="b">
        <f>IF(AND('Job Openings'!E263&gt;=$O$4,'Job Openings'!E263&lt;=$O$5),TRUE,FALSE)</f>
        <v>0</v>
      </c>
      <c r="G261" s="188" t="b">
        <f>IF(Dashboard!$M$6="",IF('Job Openings'!B263&lt;&gt;"",TRUE,FALSE),IF(Dashboard!$M$6='Job Openings'!B263,TRUE,FALSE))</f>
        <v>0</v>
      </c>
      <c r="H261" s="188" t="b">
        <f>IF(Dashboard!$H$7="",IF('Job Openings'!B263&lt;&gt;"",TRUE,FALSE),IF(Dashboard!$H$7='Job Openings'!C263,TRUE,FALSE))</f>
        <v>0</v>
      </c>
      <c r="I261" s="188" t="b">
        <f>IF(Dashboard!$H$6="",IF('Job Openings'!B263&lt;&gt;"",TRUE,FALSE),IF(Dashboard!$H$6='Job Openings'!F263,TRUE,FALSE))</f>
        <v>0</v>
      </c>
      <c r="J261" s="198">
        <f t="shared" si="18"/>
        <v>0</v>
      </c>
      <c r="K261" s="63"/>
      <c r="L261" s="63"/>
      <c r="M261" s="63"/>
      <c r="N261" s="63"/>
      <c r="O261" s="63"/>
      <c r="P261" s="63"/>
      <c r="R261" s="193" t="str">
        <f>IF(Candidates!H263="","",MONTH(Candidates!H263))</f>
        <v/>
      </c>
      <c r="S261" s="187" t="b">
        <f>IF(AND(YEAR(Candidates!H263)&gt;=applicationYear,YEAR(Candidates!H263)&lt;=applicationYear),TRUE,IF(applicationYear="",TRUE,FALSE))</f>
        <v>0</v>
      </c>
      <c r="T261" s="187" t="b">
        <f>IF(AND(Candidates!H263&gt;=$AJ$4,Candidates!H263&lt;=$AJ$5),TRUE,FALSE)</f>
        <v>0</v>
      </c>
      <c r="U261" s="187" t="b">
        <f>IF(Dashboard!$M$6="",IF(Candidates!B263&lt;&gt;"",TRUE,FALSE),IF(Dashboard!$M$6=Candidates!B263,TRUE,FALSE))</f>
        <v>0</v>
      </c>
      <c r="V261" s="187" t="b">
        <f>IF(Dashboard!$H$7="",IF(Candidates!B263&lt;&gt;"",TRUE,FALSE),IF(Dashboard!$H$7=Candidates!C263,TRUE,FALSE))</f>
        <v>0</v>
      </c>
      <c r="W261" s="217" t="b">
        <f>IF(Dashboard!$H$6="",IF(Candidates!B263&lt;&gt;"",TRUE,FALSE),IF(Dashboard!$H$6=Candidates!E263,TRUE,FALSE))</f>
        <v>0</v>
      </c>
      <c r="X261" s="187">
        <f t="shared" ref="X261:X324" si="19">W261*V261*U261*T261</f>
        <v>0</v>
      </c>
      <c r="Y261" s="198">
        <f t="shared" ref="Y261:Y324" si="20">W261*V261*U261*S261</f>
        <v>0</v>
      </c>
      <c r="AA261" s="7"/>
      <c r="AB261" s="7"/>
      <c r="AC261" s="7"/>
    </row>
    <row r="262" spans="2:29" x14ac:dyDescent="0.2">
      <c r="B262" s="194">
        <f>COUNTIFS(Candidates!$B$6:$B$3005,'Job Openings'!B264,Candidates!$J$6:$J$3005,Preferences!$I$21)</f>
        <v>0</v>
      </c>
      <c r="C262" s="63"/>
      <c r="D262" s="194" t="str">
        <f>IF(AND(B262=1,J262=1),IF('Job Openings'!H264-'Job Openings'!E264&lt;0,"",'Job Openings'!H264-'Job Openings'!E264),"")</f>
        <v/>
      </c>
      <c r="E262" s="185"/>
      <c r="F262" s="197" t="b">
        <f>IF(AND('Job Openings'!E264&gt;=$O$4,'Job Openings'!E264&lt;=$O$5),TRUE,FALSE)</f>
        <v>0</v>
      </c>
      <c r="G262" s="188" t="b">
        <f>IF(Dashboard!$M$6="",IF('Job Openings'!B264&lt;&gt;"",TRUE,FALSE),IF(Dashboard!$M$6='Job Openings'!B264,TRUE,FALSE))</f>
        <v>0</v>
      </c>
      <c r="H262" s="188" t="b">
        <f>IF(Dashboard!$H$7="",IF('Job Openings'!B264&lt;&gt;"",TRUE,FALSE),IF(Dashboard!$H$7='Job Openings'!C264,TRUE,FALSE))</f>
        <v>0</v>
      </c>
      <c r="I262" s="188" t="b">
        <f>IF(Dashboard!$H$6="",IF('Job Openings'!B264&lt;&gt;"",TRUE,FALSE),IF(Dashboard!$H$6='Job Openings'!F264,TRUE,FALSE))</f>
        <v>0</v>
      </c>
      <c r="J262" s="198">
        <f t="shared" si="18"/>
        <v>0</v>
      </c>
      <c r="K262" s="63"/>
      <c r="L262" s="63"/>
      <c r="M262" s="63"/>
      <c r="N262" s="63"/>
      <c r="O262" s="63"/>
      <c r="P262" s="63"/>
      <c r="R262" s="193" t="str">
        <f>IF(Candidates!H264="","",MONTH(Candidates!H264))</f>
        <v/>
      </c>
      <c r="S262" s="187" t="b">
        <f>IF(AND(YEAR(Candidates!H264)&gt;=applicationYear,YEAR(Candidates!H264)&lt;=applicationYear),TRUE,IF(applicationYear="",TRUE,FALSE))</f>
        <v>0</v>
      </c>
      <c r="T262" s="187" t="b">
        <f>IF(AND(Candidates!H264&gt;=$AJ$4,Candidates!H264&lt;=$AJ$5),TRUE,FALSE)</f>
        <v>0</v>
      </c>
      <c r="U262" s="187" t="b">
        <f>IF(Dashboard!$M$6="",IF(Candidates!B264&lt;&gt;"",TRUE,FALSE),IF(Dashboard!$M$6=Candidates!B264,TRUE,FALSE))</f>
        <v>0</v>
      </c>
      <c r="V262" s="187" t="b">
        <f>IF(Dashboard!$H$7="",IF(Candidates!B264&lt;&gt;"",TRUE,FALSE),IF(Dashboard!$H$7=Candidates!C264,TRUE,FALSE))</f>
        <v>0</v>
      </c>
      <c r="W262" s="217" t="b">
        <f>IF(Dashboard!$H$6="",IF(Candidates!B264&lt;&gt;"",TRUE,FALSE),IF(Dashboard!$H$6=Candidates!E264,TRUE,FALSE))</f>
        <v>0</v>
      </c>
      <c r="X262" s="187">
        <f t="shared" si="19"/>
        <v>0</v>
      </c>
      <c r="Y262" s="198">
        <f t="shared" si="20"/>
        <v>0</v>
      </c>
      <c r="AA262" s="7"/>
      <c r="AB262" s="7"/>
      <c r="AC262" s="7"/>
    </row>
    <row r="263" spans="2:29" x14ac:dyDescent="0.2">
      <c r="B263" s="194">
        <f>COUNTIFS(Candidates!$B$6:$B$3005,'Job Openings'!B265,Candidates!$J$6:$J$3005,Preferences!$I$21)</f>
        <v>0</v>
      </c>
      <c r="C263" s="63"/>
      <c r="D263" s="194" t="str">
        <f>IF(AND(B263=1,J263=1),IF('Job Openings'!H265-'Job Openings'!E265&lt;0,"",'Job Openings'!H265-'Job Openings'!E265),"")</f>
        <v/>
      </c>
      <c r="E263" s="185"/>
      <c r="F263" s="197" t="b">
        <f>IF(AND('Job Openings'!E265&gt;=$O$4,'Job Openings'!E265&lt;=$O$5),TRUE,FALSE)</f>
        <v>0</v>
      </c>
      <c r="G263" s="188" t="b">
        <f>IF(Dashboard!$M$6="",IF('Job Openings'!B265&lt;&gt;"",TRUE,FALSE),IF(Dashboard!$M$6='Job Openings'!B265,TRUE,FALSE))</f>
        <v>0</v>
      </c>
      <c r="H263" s="188" t="b">
        <f>IF(Dashboard!$H$7="",IF('Job Openings'!B265&lt;&gt;"",TRUE,FALSE),IF(Dashboard!$H$7='Job Openings'!C265,TRUE,FALSE))</f>
        <v>0</v>
      </c>
      <c r="I263" s="188" t="b">
        <f>IF(Dashboard!$H$6="",IF('Job Openings'!B265&lt;&gt;"",TRUE,FALSE),IF(Dashboard!$H$6='Job Openings'!F265,TRUE,FALSE))</f>
        <v>0</v>
      </c>
      <c r="J263" s="198">
        <f t="shared" si="18"/>
        <v>0</v>
      </c>
      <c r="K263" s="63"/>
      <c r="L263" s="63"/>
      <c r="M263" s="63"/>
      <c r="N263" s="63"/>
      <c r="O263" s="63"/>
      <c r="P263" s="63"/>
      <c r="R263" s="193" t="str">
        <f>IF(Candidates!H265="","",MONTH(Candidates!H265))</f>
        <v/>
      </c>
      <c r="S263" s="187" t="b">
        <f>IF(AND(YEAR(Candidates!H265)&gt;=applicationYear,YEAR(Candidates!H265)&lt;=applicationYear),TRUE,IF(applicationYear="",TRUE,FALSE))</f>
        <v>0</v>
      </c>
      <c r="T263" s="187" t="b">
        <f>IF(AND(Candidates!H265&gt;=$AJ$4,Candidates!H265&lt;=$AJ$5),TRUE,FALSE)</f>
        <v>0</v>
      </c>
      <c r="U263" s="187" t="b">
        <f>IF(Dashboard!$M$6="",IF(Candidates!B265&lt;&gt;"",TRUE,FALSE),IF(Dashboard!$M$6=Candidates!B265,TRUE,FALSE))</f>
        <v>0</v>
      </c>
      <c r="V263" s="187" t="b">
        <f>IF(Dashboard!$H$7="",IF(Candidates!B265&lt;&gt;"",TRUE,FALSE),IF(Dashboard!$H$7=Candidates!C265,TRUE,FALSE))</f>
        <v>0</v>
      </c>
      <c r="W263" s="217" t="b">
        <f>IF(Dashboard!$H$6="",IF(Candidates!B265&lt;&gt;"",TRUE,FALSE),IF(Dashboard!$H$6=Candidates!E265,TRUE,FALSE))</f>
        <v>0</v>
      </c>
      <c r="X263" s="187">
        <f t="shared" si="19"/>
        <v>0</v>
      </c>
      <c r="Y263" s="198">
        <f t="shared" si="20"/>
        <v>0</v>
      </c>
      <c r="AA263" s="7"/>
      <c r="AB263" s="7"/>
      <c r="AC263" s="7"/>
    </row>
    <row r="264" spans="2:29" x14ac:dyDescent="0.2">
      <c r="B264" s="194">
        <f>COUNTIFS(Candidates!$B$6:$B$3005,'Job Openings'!B266,Candidates!$J$6:$J$3005,Preferences!$I$21)</f>
        <v>0</v>
      </c>
      <c r="C264" s="63"/>
      <c r="D264" s="194" t="str">
        <f>IF(AND(B264=1,J264=1),IF('Job Openings'!H266-'Job Openings'!E266&lt;0,"",'Job Openings'!H266-'Job Openings'!E266),"")</f>
        <v/>
      </c>
      <c r="E264" s="185"/>
      <c r="F264" s="197" t="b">
        <f>IF(AND('Job Openings'!E266&gt;=$O$4,'Job Openings'!E266&lt;=$O$5),TRUE,FALSE)</f>
        <v>0</v>
      </c>
      <c r="G264" s="188" t="b">
        <f>IF(Dashboard!$M$6="",IF('Job Openings'!B266&lt;&gt;"",TRUE,FALSE),IF(Dashboard!$M$6='Job Openings'!B266,TRUE,FALSE))</f>
        <v>0</v>
      </c>
      <c r="H264" s="188" t="b">
        <f>IF(Dashboard!$H$7="",IF('Job Openings'!B266&lt;&gt;"",TRUE,FALSE),IF(Dashboard!$H$7='Job Openings'!C266,TRUE,FALSE))</f>
        <v>0</v>
      </c>
      <c r="I264" s="188" t="b">
        <f>IF(Dashboard!$H$6="",IF('Job Openings'!B266&lt;&gt;"",TRUE,FALSE),IF(Dashboard!$H$6='Job Openings'!F266,TRUE,FALSE))</f>
        <v>0</v>
      </c>
      <c r="J264" s="198">
        <f t="shared" si="18"/>
        <v>0</v>
      </c>
      <c r="K264" s="63"/>
      <c r="L264" s="63"/>
      <c r="M264" s="63"/>
      <c r="N264" s="63"/>
      <c r="O264" s="63"/>
      <c r="P264" s="63"/>
      <c r="R264" s="193" t="str">
        <f>IF(Candidates!H266="","",MONTH(Candidates!H266))</f>
        <v/>
      </c>
      <c r="S264" s="187" t="b">
        <f>IF(AND(YEAR(Candidates!H266)&gt;=applicationYear,YEAR(Candidates!H266)&lt;=applicationYear),TRUE,IF(applicationYear="",TRUE,FALSE))</f>
        <v>0</v>
      </c>
      <c r="T264" s="187" t="b">
        <f>IF(AND(Candidates!H266&gt;=$AJ$4,Candidates!H266&lt;=$AJ$5),TRUE,FALSE)</f>
        <v>0</v>
      </c>
      <c r="U264" s="187" t="b">
        <f>IF(Dashboard!$M$6="",IF(Candidates!B266&lt;&gt;"",TRUE,FALSE),IF(Dashboard!$M$6=Candidates!B266,TRUE,FALSE))</f>
        <v>0</v>
      </c>
      <c r="V264" s="187" t="b">
        <f>IF(Dashboard!$H$7="",IF(Candidates!B266&lt;&gt;"",TRUE,FALSE),IF(Dashboard!$H$7=Candidates!C266,TRUE,FALSE))</f>
        <v>0</v>
      </c>
      <c r="W264" s="217" t="b">
        <f>IF(Dashboard!$H$6="",IF(Candidates!B266&lt;&gt;"",TRUE,FALSE),IF(Dashboard!$H$6=Candidates!E266,TRUE,FALSE))</f>
        <v>0</v>
      </c>
      <c r="X264" s="187">
        <f t="shared" si="19"/>
        <v>0</v>
      </c>
      <c r="Y264" s="198">
        <f t="shared" si="20"/>
        <v>0</v>
      </c>
      <c r="AA264" s="7"/>
      <c r="AB264" s="7"/>
      <c r="AC264" s="7"/>
    </row>
    <row r="265" spans="2:29" x14ac:dyDescent="0.2">
      <c r="B265" s="194">
        <f>COUNTIFS(Candidates!$B$6:$B$3005,'Job Openings'!B267,Candidates!$J$6:$J$3005,Preferences!$I$21)</f>
        <v>0</v>
      </c>
      <c r="C265" s="63"/>
      <c r="D265" s="194" t="str">
        <f>IF(AND(B265=1,J265=1),IF('Job Openings'!H267-'Job Openings'!E267&lt;0,"",'Job Openings'!H267-'Job Openings'!E267),"")</f>
        <v/>
      </c>
      <c r="E265" s="185"/>
      <c r="F265" s="197" t="b">
        <f>IF(AND('Job Openings'!E267&gt;=$O$4,'Job Openings'!E267&lt;=$O$5),TRUE,FALSE)</f>
        <v>0</v>
      </c>
      <c r="G265" s="188" t="b">
        <f>IF(Dashboard!$M$6="",IF('Job Openings'!B267&lt;&gt;"",TRUE,FALSE),IF(Dashboard!$M$6='Job Openings'!B267,TRUE,FALSE))</f>
        <v>0</v>
      </c>
      <c r="H265" s="188" t="b">
        <f>IF(Dashboard!$H$7="",IF('Job Openings'!B267&lt;&gt;"",TRUE,FALSE),IF(Dashboard!$H$7='Job Openings'!C267,TRUE,FALSE))</f>
        <v>0</v>
      </c>
      <c r="I265" s="188" t="b">
        <f>IF(Dashboard!$H$6="",IF('Job Openings'!B267&lt;&gt;"",TRUE,FALSE),IF(Dashboard!$H$6='Job Openings'!F267,TRUE,FALSE))</f>
        <v>0</v>
      </c>
      <c r="J265" s="198">
        <f t="shared" si="18"/>
        <v>0</v>
      </c>
      <c r="K265" s="63"/>
      <c r="L265" s="63"/>
      <c r="M265" s="63"/>
      <c r="N265" s="63"/>
      <c r="O265" s="63"/>
      <c r="P265" s="63"/>
      <c r="R265" s="193" t="str">
        <f>IF(Candidates!H267="","",MONTH(Candidates!H267))</f>
        <v/>
      </c>
      <c r="S265" s="187" t="b">
        <f>IF(AND(YEAR(Candidates!H267)&gt;=applicationYear,YEAR(Candidates!H267)&lt;=applicationYear),TRUE,IF(applicationYear="",TRUE,FALSE))</f>
        <v>0</v>
      </c>
      <c r="T265" s="187" t="b">
        <f>IF(AND(Candidates!H267&gt;=$AJ$4,Candidates!H267&lt;=$AJ$5),TRUE,FALSE)</f>
        <v>0</v>
      </c>
      <c r="U265" s="187" t="b">
        <f>IF(Dashboard!$M$6="",IF(Candidates!B267&lt;&gt;"",TRUE,FALSE),IF(Dashboard!$M$6=Candidates!B267,TRUE,FALSE))</f>
        <v>0</v>
      </c>
      <c r="V265" s="187" t="b">
        <f>IF(Dashboard!$H$7="",IF(Candidates!B267&lt;&gt;"",TRUE,FALSE),IF(Dashboard!$H$7=Candidates!C267,TRUE,FALSE))</f>
        <v>0</v>
      </c>
      <c r="W265" s="217" t="b">
        <f>IF(Dashboard!$H$6="",IF(Candidates!B267&lt;&gt;"",TRUE,FALSE),IF(Dashboard!$H$6=Candidates!E267,TRUE,FALSE))</f>
        <v>0</v>
      </c>
      <c r="X265" s="187">
        <f t="shared" si="19"/>
        <v>0</v>
      </c>
      <c r="Y265" s="198">
        <f t="shared" si="20"/>
        <v>0</v>
      </c>
      <c r="AA265" s="7"/>
      <c r="AB265" s="7"/>
      <c r="AC265" s="7"/>
    </row>
    <row r="266" spans="2:29" x14ac:dyDescent="0.2">
      <c r="B266" s="194">
        <f>COUNTIFS(Candidates!$B$6:$B$3005,'Job Openings'!B268,Candidates!$J$6:$J$3005,Preferences!$I$21)</f>
        <v>0</v>
      </c>
      <c r="C266" s="63"/>
      <c r="D266" s="194" t="str">
        <f>IF(AND(B266=1,J266=1),IF('Job Openings'!H268-'Job Openings'!E268&lt;0,"",'Job Openings'!H268-'Job Openings'!E268),"")</f>
        <v/>
      </c>
      <c r="E266" s="185"/>
      <c r="F266" s="197" t="b">
        <f>IF(AND('Job Openings'!E268&gt;=$O$4,'Job Openings'!E268&lt;=$O$5),TRUE,FALSE)</f>
        <v>0</v>
      </c>
      <c r="G266" s="188" t="b">
        <f>IF(Dashboard!$M$6="",IF('Job Openings'!B268&lt;&gt;"",TRUE,FALSE),IF(Dashboard!$M$6='Job Openings'!B268,TRUE,FALSE))</f>
        <v>0</v>
      </c>
      <c r="H266" s="188" t="b">
        <f>IF(Dashboard!$H$7="",IF('Job Openings'!B268&lt;&gt;"",TRUE,FALSE),IF(Dashboard!$H$7='Job Openings'!C268,TRUE,FALSE))</f>
        <v>0</v>
      </c>
      <c r="I266" s="188" t="b">
        <f>IF(Dashboard!$H$6="",IF('Job Openings'!B268&lt;&gt;"",TRUE,FALSE),IF(Dashboard!$H$6='Job Openings'!F268,TRUE,FALSE))</f>
        <v>0</v>
      </c>
      <c r="J266" s="198">
        <f t="shared" si="18"/>
        <v>0</v>
      </c>
      <c r="K266" s="63"/>
      <c r="L266" s="63"/>
      <c r="M266" s="63"/>
      <c r="N266" s="63"/>
      <c r="O266" s="63"/>
      <c r="P266" s="63"/>
      <c r="R266" s="193" t="str">
        <f>IF(Candidates!H268="","",MONTH(Candidates!H268))</f>
        <v/>
      </c>
      <c r="S266" s="187" t="b">
        <f>IF(AND(YEAR(Candidates!H268)&gt;=applicationYear,YEAR(Candidates!H268)&lt;=applicationYear),TRUE,IF(applicationYear="",TRUE,FALSE))</f>
        <v>0</v>
      </c>
      <c r="T266" s="187" t="b">
        <f>IF(AND(Candidates!H268&gt;=$AJ$4,Candidates!H268&lt;=$AJ$5),TRUE,FALSE)</f>
        <v>0</v>
      </c>
      <c r="U266" s="187" t="b">
        <f>IF(Dashboard!$M$6="",IF(Candidates!B268&lt;&gt;"",TRUE,FALSE),IF(Dashboard!$M$6=Candidates!B268,TRUE,FALSE))</f>
        <v>0</v>
      </c>
      <c r="V266" s="187" t="b">
        <f>IF(Dashboard!$H$7="",IF(Candidates!B268&lt;&gt;"",TRUE,FALSE),IF(Dashboard!$H$7=Candidates!C268,TRUE,FALSE))</f>
        <v>0</v>
      </c>
      <c r="W266" s="217" t="b">
        <f>IF(Dashboard!$H$6="",IF(Candidates!B268&lt;&gt;"",TRUE,FALSE),IF(Dashboard!$H$6=Candidates!E268,TRUE,FALSE))</f>
        <v>0</v>
      </c>
      <c r="X266" s="187">
        <f t="shared" si="19"/>
        <v>0</v>
      </c>
      <c r="Y266" s="198">
        <f t="shared" si="20"/>
        <v>0</v>
      </c>
      <c r="AA266" s="7"/>
      <c r="AB266" s="7"/>
      <c r="AC266" s="7"/>
    </row>
    <row r="267" spans="2:29" x14ac:dyDescent="0.2">
      <c r="B267" s="194">
        <f>COUNTIFS(Candidates!$B$6:$B$3005,'Job Openings'!B269,Candidates!$J$6:$J$3005,Preferences!$I$21)</f>
        <v>0</v>
      </c>
      <c r="C267" s="63"/>
      <c r="D267" s="194" t="str">
        <f>IF(AND(B267=1,J267=1),IF('Job Openings'!H269-'Job Openings'!E269&lt;0,"",'Job Openings'!H269-'Job Openings'!E269),"")</f>
        <v/>
      </c>
      <c r="E267" s="185"/>
      <c r="F267" s="197" t="b">
        <f>IF(AND('Job Openings'!E269&gt;=$O$4,'Job Openings'!E269&lt;=$O$5),TRUE,FALSE)</f>
        <v>0</v>
      </c>
      <c r="G267" s="188" t="b">
        <f>IF(Dashboard!$M$6="",IF('Job Openings'!B269&lt;&gt;"",TRUE,FALSE),IF(Dashboard!$M$6='Job Openings'!B269,TRUE,FALSE))</f>
        <v>0</v>
      </c>
      <c r="H267" s="188" t="b">
        <f>IF(Dashboard!$H$7="",IF('Job Openings'!B269&lt;&gt;"",TRUE,FALSE),IF(Dashboard!$H$7='Job Openings'!C269,TRUE,FALSE))</f>
        <v>0</v>
      </c>
      <c r="I267" s="188" t="b">
        <f>IF(Dashboard!$H$6="",IF('Job Openings'!B269&lt;&gt;"",TRUE,FALSE),IF(Dashboard!$H$6='Job Openings'!F269,TRUE,FALSE))</f>
        <v>0</v>
      </c>
      <c r="J267" s="198">
        <f t="shared" si="18"/>
        <v>0</v>
      </c>
      <c r="K267" s="63"/>
      <c r="L267" s="63"/>
      <c r="M267" s="63"/>
      <c r="N267" s="63"/>
      <c r="O267" s="63"/>
      <c r="P267" s="63"/>
      <c r="R267" s="193" t="str">
        <f>IF(Candidates!H269="","",MONTH(Candidates!H269))</f>
        <v/>
      </c>
      <c r="S267" s="187" t="b">
        <f>IF(AND(YEAR(Candidates!H269)&gt;=applicationYear,YEAR(Candidates!H269)&lt;=applicationYear),TRUE,IF(applicationYear="",TRUE,FALSE))</f>
        <v>0</v>
      </c>
      <c r="T267" s="187" t="b">
        <f>IF(AND(Candidates!H269&gt;=$AJ$4,Candidates!H269&lt;=$AJ$5),TRUE,FALSE)</f>
        <v>0</v>
      </c>
      <c r="U267" s="187" t="b">
        <f>IF(Dashboard!$M$6="",IF(Candidates!B269&lt;&gt;"",TRUE,FALSE),IF(Dashboard!$M$6=Candidates!B269,TRUE,FALSE))</f>
        <v>0</v>
      </c>
      <c r="V267" s="187" t="b">
        <f>IF(Dashboard!$H$7="",IF(Candidates!B269&lt;&gt;"",TRUE,FALSE),IF(Dashboard!$H$7=Candidates!C269,TRUE,FALSE))</f>
        <v>0</v>
      </c>
      <c r="W267" s="217" t="b">
        <f>IF(Dashboard!$H$6="",IF(Candidates!B269&lt;&gt;"",TRUE,FALSE),IF(Dashboard!$H$6=Candidates!E269,TRUE,FALSE))</f>
        <v>0</v>
      </c>
      <c r="X267" s="187">
        <f t="shared" si="19"/>
        <v>0</v>
      </c>
      <c r="Y267" s="198">
        <f t="shared" si="20"/>
        <v>0</v>
      </c>
      <c r="AA267" s="7"/>
      <c r="AB267" s="7"/>
      <c r="AC267" s="7"/>
    </row>
    <row r="268" spans="2:29" x14ac:dyDescent="0.2">
      <c r="B268" s="194">
        <f>COUNTIFS(Candidates!$B$6:$B$3005,'Job Openings'!B270,Candidates!$J$6:$J$3005,Preferences!$I$21)</f>
        <v>0</v>
      </c>
      <c r="C268" s="63"/>
      <c r="D268" s="194" t="str">
        <f>IF(AND(B268=1,J268=1),IF('Job Openings'!H270-'Job Openings'!E270&lt;0,"",'Job Openings'!H270-'Job Openings'!E270),"")</f>
        <v/>
      </c>
      <c r="E268" s="185"/>
      <c r="F268" s="197" t="b">
        <f>IF(AND('Job Openings'!E270&gt;=$O$4,'Job Openings'!E270&lt;=$O$5),TRUE,FALSE)</f>
        <v>0</v>
      </c>
      <c r="G268" s="188" t="b">
        <f>IF(Dashboard!$M$6="",IF('Job Openings'!B270&lt;&gt;"",TRUE,FALSE),IF(Dashboard!$M$6='Job Openings'!B270,TRUE,FALSE))</f>
        <v>0</v>
      </c>
      <c r="H268" s="188" t="b">
        <f>IF(Dashboard!$H$7="",IF('Job Openings'!B270&lt;&gt;"",TRUE,FALSE),IF(Dashboard!$H$7='Job Openings'!C270,TRUE,FALSE))</f>
        <v>0</v>
      </c>
      <c r="I268" s="188" t="b">
        <f>IF(Dashboard!$H$6="",IF('Job Openings'!B270&lt;&gt;"",TRUE,FALSE),IF(Dashboard!$H$6='Job Openings'!F270,TRUE,FALSE))</f>
        <v>0</v>
      </c>
      <c r="J268" s="198">
        <f t="shared" si="18"/>
        <v>0</v>
      </c>
      <c r="K268" s="63"/>
      <c r="L268" s="63"/>
      <c r="M268" s="63"/>
      <c r="N268" s="63"/>
      <c r="O268" s="63"/>
      <c r="P268" s="63"/>
      <c r="R268" s="193" t="str">
        <f>IF(Candidates!H270="","",MONTH(Candidates!H270))</f>
        <v/>
      </c>
      <c r="S268" s="187" t="b">
        <f>IF(AND(YEAR(Candidates!H270)&gt;=applicationYear,YEAR(Candidates!H270)&lt;=applicationYear),TRUE,IF(applicationYear="",TRUE,FALSE))</f>
        <v>0</v>
      </c>
      <c r="T268" s="187" t="b">
        <f>IF(AND(Candidates!H270&gt;=$AJ$4,Candidates!H270&lt;=$AJ$5),TRUE,FALSE)</f>
        <v>0</v>
      </c>
      <c r="U268" s="187" t="b">
        <f>IF(Dashboard!$M$6="",IF(Candidates!B270&lt;&gt;"",TRUE,FALSE),IF(Dashboard!$M$6=Candidates!B270,TRUE,FALSE))</f>
        <v>0</v>
      </c>
      <c r="V268" s="187" t="b">
        <f>IF(Dashboard!$H$7="",IF(Candidates!B270&lt;&gt;"",TRUE,FALSE),IF(Dashboard!$H$7=Candidates!C270,TRUE,FALSE))</f>
        <v>0</v>
      </c>
      <c r="W268" s="217" t="b">
        <f>IF(Dashboard!$H$6="",IF(Candidates!B270&lt;&gt;"",TRUE,FALSE),IF(Dashboard!$H$6=Candidates!E270,TRUE,FALSE))</f>
        <v>0</v>
      </c>
      <c r="X268" s="187">
        <f t="shared" si="19"/>
        <v>0</v>
      </c>
      <c r="Y268" s="198">
        <f t="shared" si="20"/>
        <v>0</v>
      </c>
      <c r="AA268" s="7"/>
      <c r="AB268" s="7"/>
      <c r="AC268" s="7"/>
    </row>
    <row r="269" spans="2:29" x14ac:dyDescent="0.2">
      <c r="B269" s="194">
        <f>COUNTIFS(Candidates!$B$6:$B$3005,'Job Openings'!B271,Candidates!$J$6:$J$3005,Preferences!$I$21)</f>
        <v>0</v>
      </c>
      <c r="C269" s="63"/>
      <c r="D269" s="194" t="str">
        <f>IF(AND(B269=1,J269=1),IF('Job Openings'!H271-'Job Openings'!E271&lt;0,"",'Job Openings'!H271-'Job Openings'!E271),"")</f>
        <v/>
      </c>
      <c r="E269" s="185"/>
      <c r="F269" s="197" t="b">
        <f>IF(AND('Job Openings'!E271&gt;=$O$4,'Job Openings'!E271&lt;=$O$5),TRUE,FALSE)</f>
        <v>0</v>
      </c>
      <c r="G269" s="188" t="b">
        <f>IF(Dashboard!$M$6="",IF('Job Openings'!B271&lt;&gt;"",TRUE,FALSE),IF(Dashboard!$M$6='Job Openings'!B271,TRUE,FALSE))</f>
        <v>0</v>
      </c>
      <c r="H269" s="188" t="b">
        <f>IF(Dashboard!$H$7="",IF('Job Openings'!B271&lt;&gt;"",TRUE,FALSE),IF(Dashboard!$H$7='Job Openings'!C271,TRUE,FALSE))</f>
        <v>0</v>
      </c>
      <c r="I269" s="188" t="b">
        <f>IF(Dashboard!$H$6="",IF('Job Openings'!B271&lt;&gt;"",TRUE,FALSE),IF(Dashboard!$H$6='Job Openings'!F271,TRUE,FALSE))</f>
        <v>0</v>
      </c>
      <c r="J269" s="198">
        <f t="shared" si="18"/>
        <v>0</v>
      </c>
      <c r="K269" s="63"/>
      <c r="L269" s="63"/>
      <c r="M269" s="63"/>
      <c r="N269" s="63"/>
      <c r="O269" s="63"/>
      <c r="P269" s="63"/>
      <c r="R269" s="193" t="str">
        <f>IF(Candidates!H271="","",MONTH(Candidates!H271))</f>
        <v/>
      </c>
      <c r="S269" s="187" t="b">
        <f>IF(AND(YEAR(Candidates!H271)&gt;=applicationYear,YEAR(Candidates!H271)&lt;=applicationYear),TRUE,IF(applicationYear="",TRUE,FALSE))</f>
        <v>0</v>
      </c>
      <c r="T269" s="187" t="b">
        <f>IF(AND(Candidates!H271&gt;=$AJ$4,Candidates!H271&lt;=$AJ$5),TRUE,FALSE)</f>
        <v>0</v>
      </c>
      <c r="U269" s="187" t="b">
        <f>IF(Dashboard!$M$6="",IF(Candidates!B271&lt;&gt;"",TRUE,FALSE),IF(Dashboard!$M$6=Candidates!B271,TRUE,FALSE))</f>
        <v>0</v>
      </c>
      <c r="V269" s="187" t="b">
        <f>IF(Dashboard!$H$7="",IF(Candidates!B271&lt;&gt;"",TRUE,FALSE),IF(Dashboard!$H$7=Candidates!C271,TRUE,FALSE))</f>
        <v>0</v>
      </c>
      <c r="W269" s="217" t="b">
        <f>IF(Dashboard!$H$6="",IF(Candidates!B271&lt;&gt;"",TRUE,FALSE),IF(Dashboard!$H$6=Candidates!E271,TRUE,FALSE))</f>
        <v>0</v>
      </c>
      <c r="X269" s="187">
        <f t="shared" si="19"/>
        <v>0</v>
      </c>
      <c r="Y269" s="198">
        <f t="shared" si="20"/>
        <v>0</v>
      </c>
      <c r="AA269" s="7"/>
      <c r="AB269" s="7"/>
      <c r="AC269" s="7"/>
    </row>
    <row r="270" spans="2:29" x14ac:dyDescent="0.2">
      <c r="B270" s="194">
        <f>COUNTIFS(Candidates!$B$6:$B$3005,'Job Openings'!B272,Candidates!$J$6:$J$3005,Preferences!$I$21)</f>
        <v>0</v>
      </c>
      <c r="C270" s="63"/>
      <c r="D270" s="194" t="str">
        <f>IF(AND(B270=1,J270=1),IF('Job Openings'!H272-'Job Openings'!E272&lt;0,"",'Job Openings'!H272-'Job Openings'!E272),"")</f>
        <v/>
      </c>
      <c r="E270" s="185"/>
      <c r="F270" s="197" t="b">
        <f>IF(AND('Job Openings'!E272&gt;=$O$4,'Job Openings'!E272&lt;=$O$5),TRUE,FALSE)</f>
        <v>0</v>
      </c>
      <c r="G270" s="188" t="b">
        <f>IF(Dashboard!$M$6="",IF('Job Openings'!B272&lt;&gt;"",TRUE,FALSE),IF(Dashboard!$M$6='Job Openings'!B272,TRUE,FALSE))</f>
        <v>0</v>
      </c>
      <c r="H270" s="188" t="b">
        <f>IF(Dashboard!$H$7="",IF('Job Openings'!B272&lt;&gt;"",TRUE,FALSE),IF(Dashboard!$H$7='Job Openings'!C272,TRUE,FALSE))</f>
        <v>0</v>
      </c>
      <c r="I270" s="188" t="b">
        <f>IF(Dashboard!$H$6="",IF('Job Openings'!B272&lt;&gt;"",TRUE,FALSE),IF(Dashboard!$H$6='Job Openings'!F272,TRUE,FALSE))</f>
        <v>0</v>
      </c>
      <c r="J270" s="198">
        <f t="shared" si="18"/>
        <v>0</v>
      </c>
      <c r="K270" s="63"/>
      <c r="L270" s="63"/>
      <c r="M270" s="63"/>
      <c r="N270" s="63"/>
      <c r="O270" s="63"/>
      <c r="P270" s="63"/>
      <c r="R270" s="193" t="str">
        <f>IF(Candidates!H272="","",MONTH(Candidates!H272))</f>
        <v/>
      </c>
      <c r="S270" s="187" t="b">
        <f>IF(AND(YEAR(Candidates!H272)&gt;=applicationYear,YEAR(Candidates!H272)&lt;=applicationYear),TRUE,IF(applicationYear="",TRUE,FALSE))</f>
        <v>0</v>
      </c>
      <c r="T270" s="187" t="b">
        <f>IF(AND(Candidates!H272&gt;=$AJ$4,Candidates!H272&lt;=$AJ$5),TRUE,FALSE)</f>
        <v>0</v>
      </c>
      <c r="U270" s="187" t="b">
        <f>IF(Dashboard!$M$6="",IF(Candidates!B272&lt;&gt;"",TRUE,FALSE),IF(Dashboard!$M$6=Candidates!B272,TRUE,FALSE))</f>
        <v>0</v>
      </c>
      <c r="V270" s="187" t="b">
        <f>IF(Dashboard!$H$7="",IF(Candidates!B272&lt;&gt;"",TRUE,FALSE),IF(Dashboard!$H$7=Candidates!C272,TRUE,FALSE))</f>
        <v>0</v>
      </c>
      <c r="W270" s="217" t="b">
        <f>IF(Dashboard!$H$6="",IF(Candidates!B272&lt;&gt;"",TRUE,FALSE),IF(Dashboard!$H$6=Candidates!E272,TRUE,FALSE))</f>
        <v>0</v>
      </c>
      <c r="X270" s="187">
        <f t="shared" si="19"/>
        <v>0</v>
      </c>
      <c r="Y270" s="198">
        <f t="shared" si="20"/>
        <v>0</v>
      </c>
      <c r="AA270" s="7"/>
      <c r="AB270" s="7"/>
      <c r="AC270" s="7"/>
    </row>
    <row r="271" spans="2:29" x14ac:dyDescent="0.2">
      <c r="B271" s="194">
        <f>COUNTIFS(Candidates!$B$6:$B$3005,'Job Openings'!B273,Candidates!$J$6:$J$3005,Preferences!$I$21)</f>
        <v>0</v>
      </c>
      <c r="C271" s="63"/>
      <c r="D271" s="194" t="str">
        <f>IF(AND(B271=1,J271=1),IF('Job Openings'!H273-'Job Openings'!E273&lt;0,"",'Job Openings'!H273-'Job Openings'!E273),"")</f>
        <v/>
      </c>
      <c r="E271" s="185"/>
      <c r="F271" s="197" t="b">
        <f>IF(AND('Job Openings'!E273&gt;=$O$4,'Job Openings'!E273&lt;=$O$5),TRUE,FALSE)</f>
        <v>0</v>
      </c>
      <c r="G271" s="188" t="b">
        <f>IF(Dashboard!$M$6="",IF('Job Openings'!B273&lt;&gt;"",TRUE,FALSE),IF(Dashboard!$M$6='Job Openings'!B273,TRUE,FALSE))</f>
        <v>0</v>
      </c>
      <c r="H271" s="188" t="b">
        <f>IF(Dashboard!$H$7="",IF('Job Openings'!B273&lt;&gt;"",TRUE,FALSE),IF(Dashboard!$H$7='Job Openings'!C273,TRUE,FALSE))</f>
        <v>0</v>
      </c>
      <c r="I271" s="188" t="b">
        <f>IF(Dashboard!$H$6="",IF('Job Openings'!B273&lt;&gt;"",TRUE,FALSE),IF(Dashboard!$H$6='Job Openings'!F273,TRUE,FALSE))</f>
        <v>0</v>
      </c>
      <c r="J271" s="198">
        <f t="shared" si="18"/>
        <v>0</v>
      </c>
      <c r="K271" s="63"/>
      <c r="L271" s="63"/>
      <c r="M271" s="63"/>
      <c r="N271" s="63"/>
      <c r="O271" s="63"/>
      <c r="P271" s="63"/>
      <c r="R271" s="193" t="str">
        <f>IF(Candidates!H273="","",MONTH(Candidates!H273))</f>
        <v/>
      </c>
      <c r="S271" s="187" t="b">
        <f>IF(AND(YEAR(Candidates!H273)&gt;=applicationYear,YEAR(Candidates!H273)&lt;=applicationYear),TRUE,IF(applicationYear="",TRUE,FALSE))</f>
        <v>0</v>
      </c>
      <c r="T271" s="187" t="b">
        <f>IF(AND(Candidates!H273&gt;=$AJ$4,Candidates!H273&lt;=$AJ$5),TRUE,FALSE)</f>
        <v>0</v>
      </c>
      <c r="U271" s="187" t="b">
        <f>IF(Dashboard!$M$6="",IF(Candidates!B273&lt;&gt;"",TRUE,FALSE),IF(Dashboard!$M$6=Candidates!B273,TRUE,FALSE))</f>
        <v>0</v>
      </c>
      <c r="V271" s="187" t="b">
        <f>IF(Dashboard!$H$7="",IF(Candidates!B273&lt;&gt;"",TRUE,FALSE),IF(Dashboard!$H$7=Candidates!C273,TRUE,FALSE))</f>
        <v>0</v>
      </c>
      <c r="W271" s="217" t="b">
        <f>IF(Dashboard!$H$6="",IF(Candidates!B273&lt;&gt;"",TRUE,FALSE),IF(Dashboard!$H$6=Candidates!E273,TRUE,FALSE))</f>
        <v>0</v>
      </c>
      <c r="X271" s="187">
        <f t="shared" si="19"/>
        <v>0</v>
      </c>
      <c r="Y271" s="198">
        <f t="shared" si="20"/>
        <v>0</v>
      </c>
      <c r="AA271" s="7"/>
      <c r="AB271" s="7"/>
      <c r="AC271" s="7"/>
    </row>
    <row r="272" spans="2:29" x14ac:dyDescent="0.2">
      <c r="B272" s="194">
        <f>COUNTIFS(Candidates!$B$6:$B$3005,'Job Openings'!B274,Candidates!$J$6:$J$3005,Preferences!$I$21)</f>
        <v>0</v>
      </c>
      <c r="C272" s="63"/>
      <c r="D272" s="194" t="str">
        <f>IF(AND(B272=1,J272=1),IF('Job Openings'!H274-'Job Openings'!E274&lt;0,"",'Job Openings'!H274-'Job Openings'!E274),"")</f>
        <v/>
      </c>
      <c r="E272" s="185"/>
      <c r="F272" s="197" t="b">
        <f>IF(AND('Job Openings'!E274&gt;=$O$4,'Job Openings'!E274&lt;=$O$5),TRUE,FALSE)</f>
        <v>0</v>
      </c>
      <c r="G272" s="188" t="b">
        <f>IF(Dashboard!$M$6="",IF('Job Openings'!B274&lt;&gt;"",TRUE,FALSE),IF(Dashboard!$M$6='Job Openings'!B274,TRUE,FALSE))</f>
        <v>0</v>
      </c>
      <c r="H272" s="188" t="b">
        <f>IF(Dashboard!$H$7="",IF('Job Openings'!B274&lt;&gt;"",TRUE,FALSE),IF(Dashboard!$H$7='Job Openings'!C274,TRUE,FALSE))</f>
        <v>0</v>
      </c>
      <c r="I272" s="188" t="b">
        <f>IF(Dashboard!$H$6="",IF('Job Openings'!B274&lt;&gt;"",TRUE,FALSE),IF(Dashboard!$H$6='Job Openings'!F274,TRUE,FALSE))</f>
        <v>0</v>
      </c>
      <c r="J272" s="198">
        <f t="shared" si="18"/>
        <v>0</v>
      </c>
      <c r="K272" s="63"/>
      <c r="L272" s="63"/>
      <c r="M272" s="63"/>
      <c r="N272" s="63"/>
      <c r="O272" s="63"/>
      <c r="P272" s="63"/>
      <c r="R272" s="193" t="str">
        <f>IF(Candidates!H274="","",MONTH(Candidates!H274))</f>
        <v/>
      </c>
      <c r="S272" s="187" t="b">
        <f>IF(AND(YEAR(Candidates!H274)&gt;=applicationYear,YEAR(Candidates!H274)&lt;=applicationYear),TRUE,IF(applicationYear="",TRUE,FALSE))</f>
        <v>0</v>
      </c>
      <c r="T272" s="187" t="b">
        <f>IF(AND(Candidates!H274&gt;=$AJ$4,Candidates!H274&lt;=$AJ$5),TRUE,FALSE)</f>
        <v>0</v>
      </c>
      <c r="U272" s="187" t="b">
        <f>IF(Dashboard!$M$6="",IF(Candidates!B274&lt;&gt;"",TRUE,FALSE),IF(Dashboard!$M$6=Candidates!B274,TRUE,FALSE))</f>
        <v>0</v>
      </c>
      <c r="V272" s="187" t="b">
        <f>IF(Dashboard!$H$7="",IF(Candidates!B274&lt;&gt;"",TRUE,FALSE),IF(Dashboard!$H$7=Candidates!C274,TRUE,FALSE))</f>
        <v>0</v>
      </c>
      <c r="W272" s="217" t="b">
        <f>IF(Dashboard!$H$6="",IF(Candidates!B274&lt;&gt;"",TRUE,FALSE),IF(Dashboard!$H$6=Candidates!E274,TRUE,FALSE))</f>
        <v>0</v>
      </c>
      <c r="X272" s="187">
        <f t="shared" si="19"/>
        <v>0</v>
      </c>
      <c r="Y272" s="198">
        <f t="shared" si="20"/>
        <v>0</v>
      </c>
      <c r="AA272" s="7"/>
      <c r="AB272" s="7"/>
      <c r="AC272" s="7"/>
    </row>
    <row r="273" spans="2:29" x14ac:dyDescent="0.2">
      <c r="B273" s="194">
        <f>COUNTIFS(Candidates!$B$6:$B$3005,'Job Openings'!B275,Candidates!$J$6:$J$3005,Preferences!$I$21)</f>
        <v>0</v>
      </c>
      <c r="C273" s="63"/>
      <c r="D273" s="194" t="str">
        <f>IF(AND(B273=1,J273=1),IF('Job Openings'!H275-'Job Openings'!E275&lt;0,"",'Job Openings'!H275-'Job Openings'!E275),"")</f>
        <v/>
      </c>
      <c r="E273" s="185"/>
      <c r="F273" s="197" t="b">
        <f>IF(AND('Job Openings'!E275&gt;=$O$4,'Job Openings'!E275&lt;=$O$5),TRUE,FALSE)</f>
        <v>0</v>
      </c>
      <c r="G273" s="188" t="b">
        <f>IF(Dashboard!$M$6="",IF('Job Openings'!B275&lt;&gt;"",TRUE,FALSE),IF(Dashboard!$M$6='Job Openings'!B275,TRUE,FALSE))</f>
        <v>0</v>
      </c>
      <c r="H273" s="188" t="b">
        <f>IF(Dashboard!$H$7="",IF('Job Openings'!B275&lt;&gt;"",TRUE,FALSE),IF(Dashboard!$H$7='Job Openings'!C275,TRUE,FALSE))</f>
        <v>0</v>
      </c>
      <c r="I273" s="188" t="b">
        <f>IF(Dashboard!$H$6="",IF('Job Openings'!B275&lt;&gt;"",TRUE,FALSE),IF(Dashboard!$H$6='Job Openings'!F275,TRUE,FALSE))</f>
        <v>0</v>
      </c>
      <c r="J273" s="198">
        <f t="shared" si="18"/>
        <v>0</v>
      </c>
      <c r="K273" s="63"/>
      <c r="L273" s="63"/>
      <c r="M273" s="63"/>
      <c r="N273" s="63"/>
      <c r="O273" s="63"/>
      <c r="P273" s="63"/>
      <c r="R273" s="193" t="str">
        <f>IF(Candidates!H275="","",MONTH(Candidates!H275))</f>
        <v/>
      </c>
      <c r="S273" s="187" t="b">
        <f>IF(AND(YEAR(Candidates!H275)&gt;=applicationYear,YEAR(Candidates!H275)&lt;=applicationYear),TRUE,IF(applicationYear="",TRUE,FALSE))</f>
        <v>0</v>
      </c>
      <c r="T273" s="187" t="b">
        <f>IF(AND(Candidates!H275&gt;=$AJ$4,Candidates!H275&lt;=$AJ$5),TRUE,FALSE)</f>
        <v>0</v>
      </c>
      <c r="U273" s="187" t="b">
        <f>IF(Dashboard!$M$6="",IF(Candidates!B275&lt;&gt;"",TRUE,FALSE),IF(Dashboard!$M$6=Candidates!B275,TRUE,FALSE))</f>
        <v>0</v>
      </c>
      <c r="V273" s="187" t="b">
        <f>IF(Dashboard!$H$7="",IF(Candidates!B275&lt;&gt;"",TRUE,FALSE),IF(Dashboard!$H$7=Candidates!C275,TRUE,FALSE))</f>
        <v>0</v>
      </c>
      <c r="W273" s="217" t="b">
        <f>IF(Dashboard!$H$6="",IF(Candidates!B275&lt;&gt;"",TRUE,FALSE),IF(Dashboard!$H$6=Candidates!E275,TRUE,FALSE))</f>
        <v>0</v>
      </c>
      <c r="X273" s="187">
        <f t="shared" si="19"/>
        <v>0</v>
      </c>
      <c r="Y273" s="198">
        <f t="shared" si="20"/>
        <v>0</v>
      </c>
      <c r="AA273" s="7"/>
      <c r="AB273" s="7"/>
      <c r="AC273" s="7"/>
    </row>
    <row r="274" spans="2:29" x14ac:dyDescent="0.2">
      <c r="B274" s="194">
        <f>COUNTIFS(Candidates!$B$6:$B$3005,'Job Openings'!B276,Candidates!$J$6:$J$3005,Preferences!$I$21)</f>
        <v>0</v>
      </c>
      <c r="C274" s="63"/>
      <c r="D274" s="194" t="str">
        <f>IF(AND(B274=1,J274=1),IF('Job Openings'!H276-'Job Openings'!E276&lt;0,"",'Job Openings'!H276-'Job Openings'!E276),"")</f>
        <v/>
      </c>
      <c r="E274" s="185"/>
      <c r="F274" s="197" t="b">
        <f>IF(AND('Job Openings'!E276&gt;=$O$4,'Job Openings'!E276&lt;=$O$5),TRUE,FALSE)</f>
        <v>0</v>
      </c>
      <c r="G274" s="188" t="b">
        <f>IF(Dashboard!$M$6="",IF('Job Openings'!B276&lt;&gt;"",TRUE,FALSE),IF(Dashboard!$M$6='Job Openings'!B276,TRUE,FALSE))</f>
        <v>0</v>
      </c>
      <c r="H274" s="188" t="b">
        <f>IF(Dashboard!$H$7="",IF('Job Openings'!B276&lt;&gt;"",TRUE,FALSE),IF(Dashboard!$H$7='Job Openings'!C276,TRUE,FALSE))</f>
        <v>0</v>
      </c>
      <c r="I274" s="188" t="b">
        <f>IF(Dashboard!$H$6="",IF('Job Openings'!B276&lt;&gt;"",TRUE,FALSE),IF(Dashboard!$H$6='Job Openings'!F276,TRUE,FALSE))</f>
        <v>0</v>
      </c>
      <c r="J274" s="198">
        <f t="shared" si="18"/>
        <v>0</v>
      </c>
      <c r="K274" s="63"/>
      <c r="L274" s="63"/>
      <c r="M274" s="63"/>
      <c r="N274" s="63"/>
      <c r="O274" s="63"/>
      <c r="P274" s="63"/>
      <c r="R274" s="193" t="str">
        <f>IF(Candidates!H276="","",MONTH(Candidates!H276))</f>
        <v/>
      </c>
      <c r="S274" s="187" t="b">
        <f>IF(AND(YEAR(Candidates!H276)&gt;=applicationYear,YEAR(Candidates!H276)&lt;=applicationYear),TRUE,IF(applicationYear="",TRUE,FALSE))</f>
        <v>0</v>
      </c>
      <c r="T274" s="187" t="b">
        <f>IF(AND(Candidates!H276&gt;=$AJ$4,Candidates!H276&lt;=$AJ$5),TRUE,FALSE)</f>
        <v>0</v>
      </c>
      <c r="U274" s="187" t="b">
        <f>IF(Dashboard!$M$6="",IF(Candidates!B276&lt;&gt;"",TRUE,FALSE),IF(Dashboard!$M$6=Candidates!B276,TRUE,FALSE))</f>
        <v>0</v>
      </c>
      <c r="V274" s="187" t="b">
        <f>IF(Dashboard!$H$7="",IF(Candidates!B276&lt;&gt;"",TRUE,FALSE),IF(Dashboard!$H$7=Candidates!C276,TRUE,FALSE))</f>
        <v>0</v>
      </c>
      <c r="W274" s="217" t="b">
        <f>IF(Dashboard!$H$6="",IF(Candidates!B276&lt;&gt;"",TRUE,FALSE),IF(Dashboard!$H$6=Candidates!E276,TRUE,FALSE))</f>
        <v>0</v>
      </c>
      <c r="X274" s="187">
        <f t="shared" si="19"/>
        <v>0</v>
      </c>
      <c r="Y274" s="198">
        <f t="shared" si="20"/>
        <v>0</v>
      </c>
      <c r="AA274" s="7"/>
      <c r="AB274" s="7"/>
      <c r="AC274" s="7"/>
    </row>
    <row r="275" spans="2:29" x14ac:dyDescent="0.2">
      <c r="B275" s="194">
        <f>COUNTIFS(Candidates!$B$6:$B$3005,'Job Openings'!B277,Candidates!$J$6:$J$3005,Preferences!$I$21)</f>
        <v>0</v>
      </c>
      <c r="C275" s="63"/>
      <c r="D275" s="194" t="str">
        <f>IF(AND(B275=1,J275=1),IF('Job Openings'!H277-'Job Openings'!E277&lt;0,"",'Job Openings'!H277-'Job Openings'!E277),"")</f>
        <v/>
      </c>
      <c r="E275" s="185"/>
      <c r="F275" s="197" t="b">
        <f>IF(AND('Job Openings'!E277&gt;=$O$4,'Job Openings'!E277&lt;=$O$5),TRUE,FALSE)</f>
        <v>0</v>
      </c>
      <c r="G275" s="188" t="b">
        <f>IF(Dashboard!$M$6="",IF('Job Openings'!B277&lt;&gt;"",TRUE,FALSE),IF(Dashboard!$M$6='Job Openings'!B277,TRUE,FALSE))</f>
        <v>0</v>
      </c>
      <c r="H275" s="188" t="b">
        <f>IF(Dashboard!$H$7="",IF('Job Openings'!B277&lt;&gt;"",TRUE,FALSE),IF(Dashboard!$H$7='Job Openings'!C277,TRUE,FALSE))</f>
        <v>0</v>
      </c>
      <c r="I275" s="188" t="b">
        <f>IF(Dashboard!$H$6="",IF('Job Openings'!B277&lt;&gt;"",TRUE,FALSE),IF(Dashboard!$H$6='Job Openings'!F277,TRUE,FALSE))</f>
        <v>0</v>
      </c>
      <c r="J275" s="198">
        <f t="shared" si="18"/>
        <v>0</v>
      </c>
      <c r="K275" s="63"/>
      <c r="L275" s="63"/>
      <c r="M275" s="63"/>
      <c r="N275" s="63"/>
      <c r="O275" s="63"/>
      <c r="P275" s="63"/>
      <c r="R275" s="193" t="str">
        <f>IF(Candidates!H277="","",MONTH(Candidates!H277))</f>
        <v/>
      </c>
      <c r="S275" s="187" t="b">
        <f>IF(AND(YEAR(Candidates!H277)&gt;=applicationYear,YEAR(Candidates!H277)&lt;=applicationYear),TRUE,IF(applicationYear="",TRUE,FALSE))</f>
        <v>0</v>
      </c>
      <c r="T275" s="187" t="b">
        <f>IF(AND(Candidates!H277&gt;=$AJ$4,Candidates!H277&lt;=$AJ$5),TRUE,FALSE)</f>
        <v>0</v>
      </c>
      <c r="U275" s="187" t="b">
        <f>IF(Dashboard!$M$6="",IF(Candidates!B277&lt;&gt;"",TRUE,FALSE),IF(Dashboard!$M$6=Candidates!B277,TRUE,FALSE))</f>
        <v>0</v>
      </c>
      <c r="V275" s="187" t="b">
        <f>IF(Dashboard!$H$7="",IF(Candidates!B277&lt;&gt;"",TRUE,FALSE),IF(Dashboard!$H$7=Candidates!C277,TRUE,FALSE))</f>
        <v>0</v>
      </c>
      <c r="W275" s="217" t="b">
        <f>IF(Dashboard!$H$6="",IF(Candidates!B277&lt;&gt;"",TRUE,FALSE),IF(Dashboard!$H$6=Candidates!E277,TRUE,FALSE))</f>
        <v>0</v>
      </c>
      <c r="X275" s="187">
        <f t="shared" si="19"/>
        <v>0</v>
      </c>
      <c r="Y275" s="198">
        <f t="shared" si="20"/>
        <v>0</v>
      </c>
      <c r="AA275" s="7"/>
      <c r="AB275" s="7"/>
      <c r="AC275" s="7"/>
    </row>
    <row r="276" spans="2:29" x14ac:dyDescent="0.2">
      <c r="B276" s="194">
        <f>COUNTIFS(Candidates!$B$6:$B$3005,'Job Openings'!B278,Candidates!$J$6:$J$3005,Preferences!$I$21)</f>
        <v>0</v>
      </c>
      <c r="C276" s="63"/>
      <c r="D276" s="194" t="str">
        <f>IF(AND(B276=1,J276=1),IF('Job Openings'!H278-'Job Openings'!E278&lt;0,"",'Job Openings'!H278-'Job Openings'!E278),"")</f>
        <v/>
      </c>
      <c r="E276" s="185"/>
      <c r="F276" s="197" t="b">
        <f>IF(AND('Job Openings'!E278&gt;=$O$4,'Job Openings'!E278&lt;=$O$5),TRUE,FALSE)</f>
        <v>0</v>
      </c>
      <c r="G276" s="188" t="b">
        <f>IF(Dashboard!$M$6="",IF('Job Openings'!B278&lt;&gt;"",TRUE,FALSE),IF(Dashboard!$M$6='Job Openings'!B278,TRUE,FALSE))</f>
        <v>0</v>
      </c>
      <c r="H276" s="188" t="b">
        <f>IF(Dashboard!$H$7="",IF('Job Openings'!B278&lt;&gt;"",TRUE,FALSE),IF(Dashboard!$H$7='Job Openings'!C278,TRUE,FALSE))</f>
        <v>0</v>
      </c>
      <c r="I276" s="188" t="b">
        <f>IF(Dashboard!$H$6="",IF('Job Openings'!B278&lt;&gt;"",TRUE,FALSE),IF(Dashboard!$H$6='Job Openings'!F278,TRUE,FALSE))</f>
        <v>0</v>
      </c>
      <c r="J276" s="198">
        <f t="shared" si="18"/>
        <v>0</v>
      </c>
      <c r="K276" s="63"/>
      <c r="L276" s="63"/>
      <c r="M276" s="63"/>
      <c r="N276" s="63"/>
      <c r="O276" s="63"/>
      <c r="P276" s="63"/>
      <c r="R276" s="193" t="str">
        <f>IF(Candidates!H278="","",MONTH(Candidates!H278))</f>
        <v/>
      </c>
      <c r="S276" s="187" t="b">
        <f>IF(AND(YEAR(Candidates!H278)&gt;=applicationYear,YEAR(Candidates!H278)&lt;=applicationYear),TRUE,IF(applicationYear="",TRUE,FALSE))</f>
        <v>0</v>
      </c>
      <c r="T276" s="187" t="b">
        <f>IF(AND(Candidates!H278&gt;=$AJ$4,Candidates!H278&lt;=$AJ$5),TRUE,FALSE)</f>
        <v>0</v>
      </c>
      <c r="U276" s="187" t="b">
        <f>IF(Dashboard!$M$6="",IF(Candidates!B278&lt;&gt;"",TRUE,FALSE),IF(Dashboard!$M$6=Candidates!B278,TRUE,FALSE))</f>
        <v>0</v>
      </c>
      <c r="V276" s="187" t="b">
        <f>IF(Dashboard!$H$7="",IF(Candidates!B278&lt;&gt;"",TRUE,FALSE),IF(Dashboard!$H$7=Candidates!C278,TRUE,FALSE))</f>
        <v>0</v>
      </c>
      <c r="W276" s="217" t="b">
        <f>IF(Dashboard!$H$6="",IF(Candidates!B278&lt;&gt;"",TRUE,FALSE),IF(Dashboard!$H$6=Candidates!E278,TRUE,FALSE))</f>
        <v>0</v>
      </c>
      <c r="X276" s="187">
        <f t="shared" si="19"/>
        <v>0</v>
      </c>
      <c r="Y276" s="198">
        <f t="shared" si="20"/>
        <v>0</v>
      </c>
      <c r="AA276" s="7"/>
      <c r="AB276" s="7"/>
      <c r="AC276" s="7"/>
    </row>
    <row r="277" spans="2:29" x14ac:dyDescent="0.2">
      <c r="B277" s="194">
        <f>COUNTIFS(Candidates!$B$6:$B$3005,'Job Openings'!B279,Candidates!$J$6:$J$3005,Preferences!$I$21)</f>
        <v>0</v>
      </c>
      <c r="C277" s="63"/>
      <c r="D277" s="194" t="str">
        <f>IF(AND(B277=1,J277=1),IF('Job Openings'!H279-'Job Openings'!E279&lt;0,"",'Job Openings'!H279-'Job Openings'!E279),"")</f>
        <v/>
      </c>
      <c r="E277" s="185"/>
      <c r="F277" s="197" t="b">
        <f>IF(AND('Job Openings'!E279&gt;=$O$4,'Job Openings'!E279&lt;=$O$5),TRUE,FALSE)</f>
        <v>0</v>
      </c>
      <c r="G277" s="188" t="b">
        <f>IF(Dashboard!$M$6="",IF('Job Openings'!B279&lt;&gt;"",TRUE,FALSE),IF(Dashboard!$M$6='Job Openings'!B279,TRUE,FALSE))</f>
        <v>0</v>
      </c>
      <c r="H277" s="188" t="b">
        <f>IF(Dashboard!$H$7="",IF('Job Openings'!B279&lt;&gt;"",TRUE,FALSE),IF(Dashboard!$H$7='Job Openings'!C279,TRUE,FALSE))</f>
        <v>0</v>
      </c>
      <c r="I277" s="188" t="b">
        <f>IF(Dashboard!$H$6="",IF('Job Openings'!B279&lt;&gt;"",TRUE,FALSE),IF(Dashboard!$H$6='Job Openings'!F279,TRUE,FALSE))</f>
        <v>0</v>
      </c>
      <c r="J277" s="198">
        <f t="shared" si="18"/>
        <v>0</v>
      </c>
      <c r="K277" s="63"/>
      <c r="L277" s="63"/>
      <c r="M277" s="63"/>
      <c r="N277" s="63"/>
      <c r="O277" s="63"/>
      <c r="P277" s="63"/>
      <c r="R277" s="193" t="str">
        <f>IF(Candidates!H279="","",MONTH(Candidates!H279))</f>
        <v/>
      </c>
      <c r="S277" s="187" t="b">
        <f>IF(AND(YEAR(Candidates!H279)&gt;=applicationYear,YEAR(Candidates!H279)&lt;=applicationYear),TRUE,IF(applicationYear="",TRUE,FALSE))</f>
        <v>0</v>
      </c>
      <c r="T277" s="187" t="b">
        <f>IF(AND(Candidates!H279&gt;=$AJ$4,Candidates!H279&lt;=$AJ$5),TRUE,FALSE)</f>
        <v>0</v>
      </c>
      <c r="U277" s="187" t="b">
        <f>IF(Dashboard!$M$6="",IF(Candidates!B279&lt;&gt;"",TRUE,FALSE),IF(Dashboard!$M$6=Candidates!B279,TRUE,FALSE))</f>
        <v>0</v>
      </c>
      <c r="V277" s="187" t="b">
        <f>IF(Dashboard!$H$7="",IF(Candidates!B279&lt;&gt;"",TRUE,FALSE),IF(Dashboard!$H$7=Candidates!C279,TRUE,FALSE))</f>
        <v>0</v>
      </c>
      <c r="W277" s="217" t="b">
        <f>IF(Dashboard!$H$6="",IF(Candidates!B279&lt;&gt;"",TRUE,FALSE),IF(Dashboard!$H$6=Candidates!E279,TRUE,FALSE))</f>
        <v>0</v>
      </c>
      <c r="X277" s="187">
        <f t="shared" si="19"/>
        <v>0</v>
      </c>
      <c r="Y277" s="198">
        <f t="shared" si="20"/>
        <v>0</v>
      </c>
      <c r="AA277" s="7"/>
      <c r="AB277" s="7"/>
      <c r="AC277" s="7"/>
    </row>
    <row r="278" spans="2:29" x14ac:dyDescent="0.2">
      <c r="B278" s="194">
        <f>COUNTIFS(Candidates!$B$6:$B$3005,'Job Openings'!B280,Candidates!$J$6:$J$3005,Preferences!$I$21)</f>
        <v>0</v>
      </c>
      <c r="C278" s="63"/>
      <c r="D278" s="194" t="str">
        <f>IF(AND(B278=1,J278=1),IF('Job Openings'!H280-'Job Openings'!E280&lt;0,"",'Job Openings'!H280-'Job Openings'!E280),"")</f>
        <v/>
      </c>
      <c r="E278" s="185"/>
      <c r="F278" s="197" t="b">
        <f>IF(AND('Job Openings'!E280&gt;=$O$4,'Job Openings'!E280&lt;=$O$5),TRUE,FALSE)</f>
        <v>0</v>
      </c>
      <c r="G278" s="188" t="b">
        <f>IF(Dashboard!$M$6="",IF('Job Openings'!B280&lt;&gt;"",TRUE,FALSE),IF(Dashboard!$M$6='Job Openings'!B280,TRUE,FALSE))</f>
        <v>0</v>
      </c>
      <c r="H278" s="188" t="b">
        <f>IF(Dashboard!$H$7="",IF('Job Openings'!B280&lt;&gt;"",TRUE,FALSE),IF(Dashboard!$H$7='Job Openings'!C280,TRUE,FALSE))</f>
        <v>0</v>
      </c>
      <c r="I278" s="188" t="b">
        <f>IF(Dashboard!$H$6="",IF('Job Openings'!B280&lt;&gt;"",TRUE,FALSE),IF(Dashboard!$H$6='Job Openings'!F280,TRUE,FALSE))</f>
        <v>0</v>
      </c>
      <c r="J278" s="198">
        <f t="shared" si="18"/>
        <v>0</v>
      </c>
      <c r="K278" s="63"/>
      <c r="L278" s="63"/>
      <c r="M278" s="63"/>
      <c r="N278" s="63"/>
      <c r="O278" s="63"/>
      <c r="P278" s="63"/>
      <c r="R278" s="193" t="str">
        <f>IF(Candidates!H280="","",MONTH(Candidates!H280))</f>
        <v/>
      </c>
      <c r="S278" s="187" t="b">
        <f>IF(AND(YEAR(Candidates!H280)&gt;=applicationYear,YEAR(Candidates!H280)&lt;=applicationYear),TRUE,IF(applicationYear="",TRUE,FALSE))</f>
        <v>0</v>
      </c>
      <c r="T278" s="187" t="b">
        <f>IF(AND(Candidates!H280&gt;=$AJ$4,Candidates!H280&lt;=$AJ$5),TRUE,FALSE)</f>
        <v>0</v>
      </c>
      <c r="U278" s="187" t="b">
        <f>IF(Dashboard!$M$6="",IF(Candidates!B280&lt;&gt;"",TRUE,FALSE),IF(Dashboard!$M$6=Candidates!B280,TRUE,FALSE))</f>
        <v>0</v>
      </c>
      <c r="V278" s="187" t="b">
        <f>IF(Dashboard!$H$7="",IF(Candidates!B280&lt;&gt;"",TRUE,FALSE),IF(Dashboard!$H$7=Candidates!C280,TRUE,FALSE))</f>
        <v>0</v>
      </c>
      <c r="W278" s="217" t="b">
        <f>IF(Dashboard!$H$6="",IF(Candidates!B280&lt;&gt;"",TRUE,FALSE),IF(Dashboard!$H$6=Candidates!E280,TRUE,FALSE))</f>
        <v>0</v>
      </c>
      <c r="X278" s="187">
        <f t="shared" si="19"/>
        <v>0</v>
      </c>
      <c r="Y278" s="198">
        <f t="shared" si="20"/>
        <v>0</v>
      </c>
      <c r="AA278" s="7"/>
      <c r="AB278" s="7"/>
      <c r="AC278" s="7"/>
    </row>
    <row r="279" spans="2:29" x14ac:dyDescent="0.2">
      <c r="B279" s="194">
        <f>COUNTIFS(Candidates!$B$6:$B$3005,'Job Openings'!B281,Candidates!$J$6:$J$3005,Preferences!$I$21)</f>
        <v>0</v>
      </c>
      <c r="C279" s="63"/>
      <c r="D279" s="194" t="str">
        <f>IF(AND(B279=1,J279=1),IF('Job Openings'!H281-'Job Openings'!E281&lt;0,"",'Job Openings'!H281-'Job Openings'!E281),"")</f>
        <v/>
      </c>
      <c r="E279" s="185"/>
      <c r="F279" s="197" t="b">
        <f>IF(AND('Job Openings'!E281&gt;=$O$4,'Job Openings'!E281&lt;=$O$5),TRUE,FALSE)</f>
        <v>0</v>
      </c>
      <c r="G279" s="188" t="b">
        <f>IF(Dashboard!$M$6="",IF('Job Openings'!B281&lt;&gt;"",TRUE,FALSE),IF(Dashboard!$M$6='Job Openings'!B281,TRUE,FALSE))</f>
        <v>0</v>
      </c>
      <c r="H279" s="188" t="b">
        <f>IF(Dashboard!$H$7="",IF('Job Openings'!B281&lt;&gt;"",TRUE,FALSE),IF(Dashboard!$H$7='Job Openings'!C281,TRUE,FALSE))</f>
        <v>0</v>
      </c>
      <c r="I279" s="188" t="b">
        <f>IF(Dashboard!$H$6="",IF('Job Openings'!B281&lt;&gt;"",TRUE,FALSE),IF(Dashboard!$H$6='Job Openings'!F281,TRUE,FALSE))</f>
        <v>0</v>
      </c>
      <c r="J279" s="198">
        <f t="shared" si="18"/>
        <v>0</v>
      </c>
      <c r="K279" s="63"/>
      <c r="L279" s="63"/>
      <c r="M279" s="63"/>
      <c r="N279" s="63"/>
      <c r="O279" s="63"/>
      <c r="P279" s="63"/>
      <c r="R279" s="193" t="str">
        <f>IF(Candidates!H281="","",MONTH(Candidates!H281))</f>
        <v/>
      </c>
      <c r="S279" s="187" t="b">
        <f>IF(AND(YEAR(Candidates!H281)&gt;=applicationYear,YEAR(Candidates!H281)&lt;=applicationYear),TRUE,IF(applicationYear="",TRUE,FALSE))</f>
        <v>0</v>
      </c>
      <c r="T279" s="187" t="b">
        <f>IF(AND(Candidates!H281&gt;=$AJ$4,Candidates!H281&lt;=$AJ$5),TRUE,FALSE)</f>
        <v>0</v>
      </c>
      <c r="U279" s="187" t="b">
        <f>IF(Dashboard!$M$6="",IF(Candidates!B281&lt;&gt;"",TRUE,FALSE),IF(Dashboard!$M$6=Candidates!B281,TRUE,FALSE))</f>
        <v>0</v>
      </c>
      <c r="V279" s="187" t="b">
        <f>IF(Dashboard!$H$7="",IF(Candidates!B281&lt;&gt;"",TRUE,FALSE),IF(Dashboard!$H$7=Candidates!C281,TRUE,FALSE))</f>
        <v>0</v>
      </c>
      <c r="W279" s="217" t="b">
        <f>IF(Dashboard!$H$6="",IF(Candidates!B281&lt;&gt;"",TRUE,FALSE),IF(Dashboard!$H$6=Candidates!E281,TRUE,FALSE))</f>
        <v>0</v>
      </c>
      <c r="X279" s="187">
        <f t="shared" si="19"/>
        <v>0</v>
      </c>
      <c r="Y279" s="198">
        <f t="shared" si="20"/>
        <v>0</v>
      </c>
      <c r="AA279" s="7"/>
      <c r="AB279" s="7"/>
      <c r="AC279" s="7"/>
    </row>
    <row r="280" spans="2:29" x14ac:dyDescent="0.2">
      <c r="B280" s="194">
        <f>COUNTIFS(Candidates!$B$6:$B$3005,'Job Openings'!B282,Candidates!$J$6:$J$3005,Preferences!$I$21)</f>
        <v>0</v>
      </c>
      <c r="C280" s="63"/>
      <c r="D280" s="194" t="str">
        <f>IF(AND(B280=1,J280=1),IF('Job Openings'!H282-'Job Openings'!E282&lt;0,"",'Job Openings'!H282-'Job Openings'!E282),"")</f>
        <v/>
      </c>
      <c r="E280" s="185"/>
      <c r="F280" s="197" t="b">
        <f>IF(AND('Job Openings'!E282&gt;=$O$4,'Job Openings'!E282&lt;=$O$5),TRUE,FALSE)</f>
        <v>0</v>
      </c>
      <c r="G280" s="188" t="b">
        <f>IF(Dashboard!$M$6="",IF('Job Openings'!B282&lt;&gt;"",TRUE,FALSE),IF(Dashboard!$M$6='Job Openings'!B282,TRUE,FALSE))</f>
        <v>0</v>
      </c>
      <c r="H280" s="188" t="b">
        <f>IF(Dashboard!$H$7="",IF('Job Openings'!B282&lt;&gt;"",TRUE,FALSE),IF(Dashboard!$H$7='Job Openings'!C282,TRUE,FALSE))</f>
        <v>0</v>
      </c>
      <c r="I280" s="188" t="b">
        <f>IF(Dashboard!$H$6="",IF('Job Openings'!B282&lt;&gt;"",TRUE,FALSE),IF(Dashboard!$H$6='Job Openings'!F282,TRUE,FALSE))</f>
        <v>0</v>
      </c>
      <c r="J280" s="198">
        <f t="shared" si="18"/>
        <v>0</v>
      </c>
      <c r="K280" s="63"/>
      <c r="L280" s="63"/>
      <c r="M280" s="63"/>
      <c r="N280" s="63"/>
      <c r="O280" s="63"/>
      <c r="P280" s="63"/>
      <c r="R280" s="193" t="str">
        <f>IF(Candidates!H282="","",MONTH(Candidates!H282))</f>
        <v/>
      </c>
      <c r="S280" s="187" t="b">
        <f>IF(AND(YEAR(Candidates!H282)&gt;=applicationYear,YEAR(Candidates!H282)&lt;=applicationYear),TRUE,IF(applicationYear="",TRUE,FALSE))</f>
        <v>0</v>
      </c>
      <c r="T280" s="187" t="b">
        <f>IF(AND(Candidates!H282&gt;=$AJ$4,Candidates!H282&lt;=$AJ$5),TRUE,FALSE)</f>
        <v>0</v>
      </c>
      <c r="U280" s="187" t="b">
        <f>IF(Dashboard!$M$6="",IF(Candidates!B282&lt;&gt;"",TRUE,FALSE),IF(Dashboard!$M$6=Candidates!B282,TRUE,FALSE))</f>
        <v>0</v>
      </c>
      <c r="V280" s="187" t="b">
        <f>IF(Dashboard!$H$7="",IF(Candidates!B282&lt;&gt;"",TRUE,FALSE),IF(Dashboard!$H$7=Candidates!C282,TRUE,FALSE))</f>
        <v>0</v>
      </c>
      <c r="W280" s="217" t="b">
        <f>IF(Dashboard!$H$6="",IF(Candidates!B282&lt;&gt;"",TRUE,FALSE),IF(Dashboard!$H$6=Candidates!E282,TRUE,FALSE))</f>
        <v>0</v>
      </c>
      <c r="X280" s="187">
        <f t="shared" si="19"/>
        <v>0</v>
      </c>
      <c r="Y280" s="198">
        <f t="shared" si="20"/>
        <v>0</v>
      </c>
      <c r="AA280" s="7"/>
      <c r="AB280" s="7"/>
      <c r="AC280" s="7"/>
    </row>
    <row r="281" spans="2:29" x14ac:dyDescent="0.2">
      <c r="B281" s="194">
        <f>COUNTIFS(Candidates!$B$6:$B$3005,'Job Openings'!B283,Candidates!$J$6:$J$3005,Preferences!$I$21)</f>
        <v>0</v>
      </c>
      <c r="C281" s="63"/>
      <c r="D281" s="194" t="str">
        <f>IF(AND(B281=1,J281=1),IF('Job Openings'!H283-'Job Openings'!E283&lt;0,"",'Job Openings'!H283-'Job Openings'!E283),"")</f>
        <v/>
      </c>
      <c r="E281" s="185"/>
      <c r="F281" s="197" t="b">
        <f>IF(AND('Job Openings'!E283&gt;=$O$4,'Job Openings'!E283&lt;=$O$5),TRUE,FALSE)</f>
        <v>0</v>
      </c>
      <c r="G281" s="188" t="b">
        <f>IF(Dashboard!$M$6="",IF('Job Openings'!B283&lt;&gt;"",TRUE,FALSE),IF(Dashboard!$M$6='Job Openings'!B283,TRUE,FALSE))</f>
        <v>0</v>
      </c>
      <c r="H281" s="188" t="b">
        <f>IF(Dashboard!$H$7="",IF('Job Openings'!B283&lt;&gt;"",TRUE,FALSE),IF(Dashboard!$H$7='Job Openings'!C283,TRUE,FALSE))</f>
        <v>0</v>
      </c>
      <c r="I281" s="188" t="b">
        <f>IF(Dashboard!$H$6="",IF('Job Openings'!B283&lt;&gt;"",TRUE,FALSE),IF(Dashboard!$H$6='Job Openings'!F283,TRUE,FALSE))</f>
        <v>0</v>
      </c>
      <c r="J281" s="198">
        <f t="shared" si="18"/>
        <v>0</v>
      </c>
      <c r="K281" s="63"/>
      <c r="L281" s="63"/>
      <c r="M281" s="63"/>
      <c r="N281" s="63"/>
      <c r="O281" s="63"/>
      <c r="P281" s="63"/>
      <c r="R281" s="193" t="str">
        <f>IF(Candidates!H283="","",MONTH(Candidates!H283))</f>
        <v/>
      </c>
      <c r="S281" s="187" t="b">
        <f>IF(AND(YEAR(Candidates!H283)&gt;=applicationYear,YEAR(Candidates!H283)&lt;=applicationYear),TRUE,IF(applicationYear="",TRUE,FALSE))</f>
        <v>0</v>
      </c>
      <c r="T281" s="187" t="b">
        <f>IF(AND(Candidates!H283&gt;=$AJ$4,Candidates!H283&lt;=$AJ$5),TRUE,FALSE)</f>
        <v>0</v>
      </c>
      <c r="U281" s="187" t="b">
        <f>IF(Dashboard!$M$6="",IF(Candidates!B283&lt;&gt;"",TRUE,FALSE),IF(Dashboard!$M$6=Candidates!B283,TRUE,FALSE))</f>
        <v>0</v>
      </c>
      <c r="V281" s="187" t="b">
        <f>IF(Dashboard!$H$7="",IF(Candidates!B283&lt;&gt;"",TRUE,FALSE),IF(Dashboard!$H$7=Candidates!C283,TRUE,FALSE))</f>
        <v>0</v>
      </c>
      <c r="W281" s="217" t="b">
        <f>IF(Dashboard!$H$6="",IF(Candidates!B283&lt;&gt;"",TRUE,FALSE),IF(Dashboard!$H$6=Candidates!E283,TRUE,FALSE))</f>
        <v>0</v>
      </c>
      <c r="X281" s="187">
        <f t="shared" si="19"/>
        <v>0</v>
      </c>
      <c r="Y281" s="198">
        <f t="shared" si="20"/>
        <v>0</v>
      </c>
      <c r="AA281" s="7"/>
      <c r="AB281" s="7"/>
      <c r="AC281" s="7"/>
    </row>
    <row r="282" spans="2:29" x14ac:dyDescent="0.2">
      <c r="B282" s="194">
        <f>COUNTIFS(Candidates!$B$6:$B$3005,'Job Openings'!B284,Candidates!$J$6:$J$3005,Preferences!$I$21)</f>
        <v>0</v>
      </c>
      <c r="C282" s="63"/>
      <c r="D282" s="194" t="str">
        <f>IF(AND(B282=1,J282=1),IF('Job Openings'!H284-'Job Openings'!E284&lt;0,"",'Job Openings'!H284-'Job Openings'!E284),"")</f>
        <v/>
      </c>
      <c r="E282" s="185"/>
      <c r="F282" s="197" t="b">
        <f>IF(AND('Job Openings'!E284&gt;=$O$4,'Job Openings'!E284&lt;=$O$5),TRUE,FALSE)</f>
        <v>0</v>
      </c>
      <c r="G282" s="188" t="b">
        <f>IF(Dashboard!$M$6="",IF('Job Openings'!B284&lt;&gt;"",TRUE,FALSE),IF(Dashboard!$M$6='Job Openings'!B284,TRUE,FALSE))</f>
        <v>0</v>
      </c>
      <c r="H282" s="188" t="b">
        <f>IF(Dashboard!$H$7="",IF('Job Openings'!B284&lt;&gt;"",TRUE,FALSE),IF(Dashboard!$H$7='Job Openings'!C284,TRUE,FALSE))</f>
        <v>0</v>
      </c>
      <c r="I282" s="188" t="b">
        <f>IF(Dashboard!$H$6="",IF('Job Openings'!B284&lt;&gt;"",TRUE,FALSE),IF(Dashboard!$H$6='Job Openings'!F284,TRUE,FALSE))</f>
        <v>0</v>
      </c>
      <c r="J282" s="198">
        <f t="shared" si="18"/>
        <v>0</v>
      </c>
      <c r="K282" s="63"/>
      <c r="L282" s="63"/>
      <c r="M282" s="63"/>
      <c r="N282" s="63"/>
      <c r="O282" s="63"/>
      <c r="P282" s="63"/>
      <c r="R282" s="193" t="str">
        <f>IF(Candidates!H284="","",MONTH(Candidates!H284))</f>
        <v/>
      </c>
      <c r="S282" s="187" t="b">
        <f>IF(AND(YEAR(Candidates!H284)&gt;=applicationYear,YEAR(Candidates!H284)&lt;=applicationYear),TRUE,IF(applicationYear="",TRUE,FALSE))</f>
        <v>0</v>
      </c>
      <c r="T282" s="187" t="b">
        <f>IF(AND(Candidates!H284&gt;=$AJ$4,Candidates!H284&lt;=$AJ$5),TRUE,FALSE)</f>
        <v>0</v>
      </c>
      <c r="U282" s="187" t="b">
        <f>IF(Dashboard!$M$6="",IF(Candidates!B284&lt;&gt;"",TRUE,FALSE),IF(Dashboard!$M$6=Candidates!B284,TRUE,FALSE))</f>
        <v>0</v>
      </c>
      <c r="V282" s="187" t="b">
        <f>IF(Dashboard!$H$7="",IF(Candidates!B284&lt;&gt;"",TRUE,FALSE),IF(Dashboard!$H$7=Candidates!C284,TRUE,FALSE))</f>
        <v>0</v>
      </c>
      <c r="W282" s="217" t="b">
        <f>IF(Dashboard!$H$6="",IF(Candidates!B284&lt;&gt;"",TRUE,FALSE),IF(Dashboard!$H$6=Candidates!E284,TRUE,FALSE))</f>
        <v>0</v>
      </c>
      <c r="X282" s="187">
        <f t="shared" si="19"/>
        <v>0</v>
      </c>
      <c r="Y282" s="198">
        <f t="shared" si="20"/>
        <v>0</v>
      </c>
      <c r="AA282" s="7"/>
      <c r="AB282" s="7"/>
      <c r="AC282" s="7"/>
    </row>
    <row r="283" spans="2:29" x14ac:dyDescent="0.2">
      <c r="B283" s="194">
        <f>COUNTIFS(Candidates!$B$6:$B$3005,'Job Openings'!B285,Candidates!$J$6:$J$3005,Preferences!$I$21)</f>
        <v>0</v>
      </c>
      <c r="C283" s="63"/>
      <c r="D283" s="194" t="str">
        <f>IF(AND(B283=1,J283=1),IF('Job Openings'!H285-'Job Openings'!E285&lt;0,"",'Job Openings'!H285-'Job Openings'!E285),"")</f>
        <v/>
      </c>
      <c r="E283" s="185"/>
      <c r="F283" s="197" t="b">
        <f>IF(AND('Job Openings'!E285&gt;=$O$4,'Job Openings'!E285&lt;=$O$5),TRUE,FALSE)</f>
        <v>0</v>
      </c>
      <c r="G283" s="188" t="b">
        <f>IF(Dashboard!$M$6="",IF('Job Openings'!B285&lt;&gt;"",TRUE,FALSE),IF(Dashboard!$M$6='Job Openings'!B285,TRUE,FALSE))</f>
        <v>0</v>
      </c>
      <c r="H283" s="188" t="b">
        <f>IF(Dashboard!$H$7="",IF('Job Openings'!B285&lt;&gt;"",TRUE,FALSE),IF(Dashboard!$H$7='Job Openings'!C285,TRUE,FALSE))</f>
        <v>0</v>
      </c>
      <c r="I283" s="188" t="b">
        <f>IF(Dashboard!$H$6="",IF('Job Openings'!B285&lt;&gt;"",TRUE,FALSE),IF(Dashboard!$H$6='Job Openings'!F285,TRUE,FALSE))</f>
        <v>0</v>
      </c>
      <c r="J283" s="198">
        <f t="shared" si="18"/>
        <v>0</v>
      </c>
      <c r="K283" s="63"/>
      <c r="L283" s="63"/>
      <c r="M283" s="63"/>
      <c r="N283" s="63"/>
      <c r="O283" s="63"/>
      <c r="P283" s="63"/>
      <c r="R283" s="193" t="str">
        <f>IF(Candidates!H285="","",MONTH(Candidates!H285))</f>
        <v/>
      </c>
      <c r="S283" s="187" t="b">
        <f>IF(AND(YEAR(Candidates!H285)&gt;=applicationYear,YEAR(Candidates!H285)&lt;=applicationYear),TRUE,IF(applicationYear="",TRUE,FALSE))</f>
        <v>0</v>
      </c>
      <c r="T283" s="187" t="b">
        <f>IF(AND(Candidates!H285&gt;=$AJ$4,Candidates!H285&lt;=$AJ$5),TRUE,FALSE)</f>
        <v>0</v>
      </c>
      <c r="U283" s="187" t="b">
        <f>IF(Dashboard!$M$6="",IF(Candidates!B285&lt;&gt;"",TRUE,FALSE),IF(Dashboard!$M$6=Candidates!B285,TRUE,FALSE))</f>
        <v>0</v>
      </c>
      <c r="V283" s="187" t="b">
        <f>IF(Dashboard!$H$7="",IF(Candidates!B285&lt;&gt;"",TRUE,FALSE),IF(Dashboard!$H$7=Candidates!C285,TRUE,FALSE))</f>
        <v>0</v>
      </c>
      <c r="W283" s="217" t="b">
        <f>IF(Dashboard!$H$6="",IF(Candidates!B285&lt;&gt;"",TRUE,FALSE),IF(Dashboard!$H$6=Candidates!E285,TRUE,FALSE))</f>
        <v>0</v>
      </c>
      <c r="X283" s="187">
        <f t="shared" si="19"/>
        <v>0</v>
      </c>
      <c r="Y283" s="198">
        <f t="shared" si="20"/>
        <v>0</v>
      </c>
      <c r="AA283" s="7"/>
      <c r="AB283" s="7"/>
      <c r="AC283" s="7"/>
    </row>
    <row r="284" spans="2:29" x14ac:dyDescent="0.2">
      <c r="B284" s="194">
        <f>COUNTIFS(Candidates!$B$6:$B$3005,'Job Openings'!B286,Candidates!$J$6:$J$3005,Preferences!$I$21)</f>
        <v>0</v>
      </c>
      <c r="C284" s="63"/>
      <c r="D284" s="194" t="str">
        <f>IF(AND(B284=1,J284=1),IF('Job Openings'!H286-'Job Openings'!E286&lt;0,"",'Job Openings'!H286-'Job Openings'!E286),"")</f>
        <v/>
      </c>
      <c r="E284" s="185"/>
      <c r="F284" s="197" t="b">
        <f>IF(AND('Job Openings'!E286&gt;=$O$4,'Job Openings'!E286&lt;=$O$5),TRUE,FALSE)</f>
        <v>0</v>
      </c>
      <c r="G284" s="188" t="b">
        <f>IF(Dashboard!$M$6="",IF('Job Openings'!B286&lt;&gt;"",TRUE,FALSE),IF(Dashboard!$M$6='Job Openings'!B286,TRUE,FALSE))</f>
        <v>0</v>
      </c>
      <c r="H284" s="188" t="b">
        <f>IF(Dashboard!$H$7="",IF('Job Openings'!B286&lt;&gt;"",TRUE,FALSE),IF(Dashboard!$H$7='Job Openings'!C286,TRUE,FALSE))</f>
        <v>0</v>
      </c>
      <c r="I284" s="188" t="b">
        <f>IF(Dashboard!$H$6="",IF('Job Openings'!B286&lt;&gt;"",TRUE,FALSE),IF(Dashboard!$H$6='Job Openings'!F286,TRUE,FALSE))</f>
        <v>0</v>
      </c>
      <c r="J284" s="198">
        <f t="shared" si="18"/>
        <v>0</v>
      </c>
      <c r="K284" s="63"/>
      <c r="L284" s="63"/>
      <c r="M284" s="63"/>
      <c r="N284" s="63"/>
      <c r="O284" s="63"/>
      <c r="P284" s="63"/>
      <c r="R284" s="193" t="str">
        <f>IF(Candidates!H286="","",MONTH(Candidates!H286))</f>
        <v/>
      </c>
      <c r="S284" s="187" t="b">
        <f>IF(AND(YEAR(Candidates!H286)&gt;=applicationYear,YEAR(Candidates!H286)&lt;=applicationYear),TRUE,IF(applicationYear="",TRUE,FALSE))</f>
        <v>0</v>
      </c>
      <c r="T284" s="187" t="b">
        <f>IF(AND(Candidates!H286&gt;=$AJ$4,Candidates!H286&lt;=$AJ$5),TRUE,FALSE)</f>
        <v>0</v>
      </c>
      <c r="U284" s="187" t="b">
        <f>IF(Dashboard!$M$6="",IF(Candidates!B286&lt;&gt;"",TRUE,FALSE),IF(Dashboard!$M$6=Candidates!B286,TRUE,FALSE))</f>
        <v>0</v>
      </c>
      <c r="V284" s="187" t="b">
        <f>IF(Dashboard!$H$7="",IF(Candidates!B286&lt;&gt;"",TRUE,FALSE),IF(Dashboard!$H$7=Candidates!C286,TRUE,FALSE))</f>
        <v>0</v>
      </c>
      <c r="W284" s="217" t="b">
        <f>IF(Dashboard!$H$6="",IF(Candidates!B286&lt;&gt;"",TRUE,FALSE),IF(Dashboard!$H$6=Candidates!E286,TRUE,FALSE))</f>
        <v>0</v>
      </c>
      <c r="X284" s="187">
        <f t="shared" si="19"/>
        <v>0</v>
      </c>
      <c r="Y284" s="198">
        <f t="shared" si="20"/>
        <v>0</v>
      </c>
      <c r="AA284" s="7"/>
      <c r="AB284" s="7"/>
      <c r="AC284" s="7"/>
    </row>
    <row r="285" spans="2:29" x14ac:dyDescent="0.2">
      <c r="B285" s="194">
        <f>COUNTIFS(Candidates!$B$6:$B$3005,'Job Openings'!B287,Candidates!$J$6:$J$3005,Preferences!$I$21)</f>
        <v>0</v>
      </c>
      <c r="C285" s="63"/>
      <c r="D285" s="194" t="str">
        <f>IF(AND(B285=1,J285=1),IF('Job Openings'!H287-'Job Openings'!E287&lt;0,"",'Job Openings'!H287-'Job Openings'!E287),"")</f>
        <v/>
      </c>
      <c r="E285" s="185"/>
      <c r="F285" s="197" t="b">
        <f>IF(AND('Job Openings'!E287&gt;=$O$4,'Job Openings'!E287&lt;=$O$5),TRUE,FALSE)</f>
        <v>0</v>
      </c>
      <c r="G285" s="188" t="b">
        <f>IF(Dashboard!$M$6="",IF('Job Openings'!B287&lt;&gt;"",TRUE,FALSE),IF(Dashboard!$M$6='Job Openings'!B287,TRUE,FALSE))</f>
        <v>0</v>
      </c>
      <c r="H285" s="188" t="b">
        <f>IF(Dashboard!$H$7="",IF('Job Openings'!B287&lt;&gt;"",TRUE,FALSE),IF(Dashboard!$H$7='Job Openings'!C287,TRUE,FALSE))</f>
        <v>0</v>
      </c>
      <c r="I285" s="188" t="b">
        <f>IF(Dashboard!$H$6="",IF('Job Openings'!B287&lt;&gt;"",TRUE,FALSE),IF(Dashboard!$H$6='Job Openings'!F287,TRUE,FALSE))</f>
        <v>0</v>
      </c>
      <c r="J285" s="198">
        <f t="shared" si="18"/>
        <v>0</v>
      </c>
      <c r="K285" s="63"/>
      <c r="L285" s="63"/>
      <c r="M285" s="63"/>
      <c r="N285" s="63"/>
      <c r="O285" s="63"/>
      <c r="P285" s="63"/>
      <c r="R285" s="193" t="str">
        <f>IF(Candidates!H287="","",MONTH(Candidates!H287))</f>
        <v/>
      </c>
      <c r="S285" s="187" t="b">
        <f>IF(AND(YEAR(Candidates!H287)&gt;=applicationYear,YEAR(Candidates!H287)&lt;=applicationYear),TRUE,IF(applicationYear="",TRUE,FALSE))</f>
        <v>0</v>
      </c>
      <c r="T285" s="187" t="b">
        <f>IF(AND(Candidates!H287&gt;=$AJ$4,Candidates!H287&lt;=$AJ$5),TRUE,FALSE)</f>
        <v>0</v>
      </c>
      <c r="U285" s="187" t="b">
        <f>IF(Dashboard!$M$6="",IF(Candidates!B287&lt;&gt;"",TRUE,FALSE),IF(Dashboard!$M$6=Candidates!B287,TRUE,FALSE))</f>
        <v>0</v>
      </c>
      <c r="V285" s="187" t="b">
        <f>IF(Dashboard!$H$7="",IF(Candidates!B287&lt;&gt;"",TRUE,FALSE),IF(Dashboard!$H$7=Candidates!C287,TRUE,FALSE))</f>
        <v>0</v>
      </c>
      <c r="W285" s="217" t="b">
        <f>IF(Dashboard!$H$6="",IF(Candidates!B287&lt;&gt;"",TRUE,FALSE),IF(Dashboard!$H$6=Candidates!E287,TRUE,FALSE))</f>
        <v>0</v>
      </c>
      <c r="X285" s="187">
        <f t="shared" si="19"/>
        <v>0</v>
      </c>
      <c r="Y285" s="198">
        <f t="shared" si="20"/>
        <v>0</v>
      </c>
      <c r="AA285" s="7"/>
      <c r="AB285" s="7"/>
      <c r="AC285" s="7"/>
    </row>
    <row r="286" spans="2:29" x14ac:dyDescent="0.2">
      <c r="B286" s="194">
        <f>COUNTIFS(Candidates!$B$6:$B$3005,'Job Openings'!B288,Candidates!$J$6:$J$3005,Preferences!$I$21)</f>
        <v>0</v>
      </c>
      <c r="C286" s="63"/>
      <c r="D286" s="194" t="str">
        <f>IF(AND(B286=1,J286=1),IF('Job Openings'!H288-'Job Openings'!E288&lt;0,"",'Job Openings'!H288-'Job Openings'!E288),"")</f>
        <v/>
      </c>
      <c r="E286" s="185"/>
      <c r="F286" s="197" t="b">
        <f>IF(AND('Job Openings'!E288&gt;=$O$4,'Job Openings'!E288&lt;=$O$5),TRUE,FALSE)</f>
        <v>0</v>
      </c>
      <c r="G286" s="188" t="b">
        <f>IF(Dashboard!$M$6="",IF('Job Openings'!B288&lt;&gt;"",TRUE,FALSE),IF(Dashboard!$M$6='Job Openings'!B288,TRUE,FALSE))</f>
        <v>0</v>
      </c>
      <c r="H286" s="188" t="b">
        <f>IF(Dashboard!$H$7="",IF('Job Openings'!B288&lt;&gt;"",TRUE,FALSE),IF(Dashboard!$H$7='Job Openings'!C288,TRUE,FALSE))</f>
        <v>0</v>
      </c>
      <c r="I286" s="188" t="b">
        <f>IF(Dashboard!$H$6="",IF('Job Openings'!B288&lt;&gt;"",TRUE,FALSE),IF(Dashboard!$H$6='Job Openings'!F288,TRUE,FALSE))</f>
        <v>0</v>
      </c>
      <c r="J286" s="198">
        <f t="shared" si="18"/>
        <v>0</v>
      </c>
      <c r="K286" s="63"/>
      <c r="L286" s="63"/>
      <c r="M286" s="63"/>
      <c r="N286" s="63"/>
      <c r="O286" s="63"/>
      <c r="P286" s="63"/>
      <c r="R286" s="193" t="str">
        <f>IF(Candidates!H288="","",MONTH(Candidates!H288))</f>
        <v/>
      </c>
      <c r="S286" s="187" t="b">
        <f>IF(AND(YEAR(Candidates!H288)&gt;=applicationYear,YEAR(Candidates!H288)&lt;=applicationYear),TRUE,IF(applicationYear="",TRUE,FALSE))</f>
        <v>0</v>
      </c>
      <c r="T286" s="187" t="b">
        <f>IF(AND(Candidates!H288&gt;=$AJ$4,Candidates!H288&lt;=$AJ$5),TRUE,FALSE)</f>
        <v>0</v>
      </c>
      <c r="U286" s="187" t="b">
        <f>IF(Dashboard!$M$6="",IF(Candidates!B288&lt;&gt;"",TRUE,FALSE),IF(Dashboard!$M$6=Candidates!B288,TRUE,FALSE))</f>
        <v>0</v>
      </c>
      <c r="V286" s="187" t="b">
        <f>IF(Dashboard!$H$7="",IF(Candidates!B288&lt;&gt;"",TRUE,FALSE),IF(Dashboard!$H$7=Candidates!C288,TRUE,FALSE))</f>
        <v>0</v>
      </c>
      <c r="W286" s="217" t="b">
        <f>IF(Dashboard!$H$6="",IF(Candidates!B288&lt;&gt;"",TRUE,FALSE),IF(Dashboard!$H$6=Candidates!E288,TRUE,FALSE))</f>
        <v>0</v>
      </c>
      <c r="X286" s="187">
        <f t="shared" si="19"/>
        <v>0</v>
      </c>
      <c r="Y286" s="198">
        <f t="shared" si="20"/>
        <v>0</v>
      </c>
      <c r="AA286" s="7"/>
      <c r="AB286" s="7"/>
      <c r="AC286" s="7"/>
    </row>
    <row r="287" spans="2:29" x14ac:dyDescent="0.2">
      <c r="B287" s="194">
        <f>COUNTIFS(Candidates!$B$6:$B$3005,'Job Openings'!B289,Candidates!$J$6:$J$3005,Preferences!$I$21)</f>
        <v>0</v>
      </c>
      <c r="C287" s="63"/>
      <c r="D287" s="194" t="str">
        <f>IF(AND(B287=1,J287=1),IF('Job Openings'!H289-'Job Openings'!E289&lt;0,"",'Job Openings'!H289-'Job Openings'!E289),"")</f>
        <v/>
      </c>
      <c r="E287" s="185"/>
      <c r="F287" s="197" t="b">
        <f>IF(AND('Job Openings'!E289&gt;=$O$4,'Job Openings'!E289&lt;=$O$5),TRUE,FALSE)</f>
        <v>0</v>
      </c>
      <c r="G287" s="188" t="b">
        <f>IF(Dashboard!$M$6="",IF('Job Openings'!B289&lt;&gt;"",TRUE,FALSE),IF(Dashboard!$M$6='Job Openings'!B289,TRUE,FALSE))</f>
        <v>0</v>
      </c>
      <c r="H287" s="188" t="b">
        <f>IF(Dashboard!$H$7="",IF('Job Openings'!B289&lt;&gt;"",TRUE,FALSE),IF(Dashboard!$H$7='Job Openings'!C289,TRUE,FALSE))</f>
        <v>0</v>
      </c>
      <c r="I287" s="188" t="b">
        <f>IF(Dashboard!$H$6="",IF('Job Openings'!B289&lt;&gt;"",TRUE,FALSE),IF(Dashboard!$H$6='Job Openings'!F289,TRUE,FALSE))</f>
        <v>0</v>
      </c>
      <c r="J287" s="198">
        <f t="shared" si="18"/>
        <v>0</v>
      </c>
      <c r="K287" s="63"/>
      <c r="L287" s="63"/>
      <c r="M287" s="63"/>
      <c r="N287" s="63"/>
      <c r="O287" s="63"/>
      <c r="P287" s="63"/>
      <c r="R287" s="193" t="str">
        <f>IF(Candidates!H289="","",MONTH(Candidates!H289))</f>
        <v/>
      </c>
      <c r="S287" s="187" t="b">
        <f>IF(AND(YEAR(Candidates!H289)&gt;=applicationYear,YEAR(Candidates!H289)&lt;=applicationYear),TRUE,IF(applicationYear="",TRUE,FALSE))</f>
        <v>0</v>
      </c>
      <c r="T287" s="187" t="b">
        <f>IF(AND(Candidates!H289&gt;=$AJ$4,Candidates!H289&lt;=$AJ$5),TRUE,FALSE)</f>
        <v>0</v>
      </c>
      <c r="U287" s="187" t="b">
        <f>IF(Dashboard!$M$6="",IF(Candidates!B289&lt;&gt;"",TRUE,FALSE),IF(Dashboard!$M$6=Candidates!B289,TRUE,FALSE))</f>
        <v>0</v>
      </c>
      <c r="V287" s="187" t="b">
        <f>IF(Dashboard!$H$7="",IF(Candidates!B289&lt;&gt;"",TRUE,FALSE),IF(Dashboard!$H$7=Candidates!C289,TRUE,FALSE))</f>
        <v>0</v>
      </c>
      <c r="W287" s="217" t="b">
        <f>IF(Dashboard!$H$6="",IF(Candidates!B289&lt;&gt;"",TRUE,FALSE),IF(Dashboard!$H$6=Candidates!E289,TRUE,FALSE))</f>
        <v>0</v>
      </c>
      <c r="X287" s="187">
        <f t="shared" si="19"/>
        <v>0</v>
      </c>
      <c r="Y287" s="198">
        <f t="shared" si="20"/>
        <v>0</v>
      </c>
      <c r="AA287" s="7"/>
      <c r="AB287" s="7"/>
      <c r="AC287" s="7"/>
    </row>
    <row r="288" spans="2:29" x14ac:dyDescent="0.2">
      <c r="B288" s="194">
        <f>COUNTIFS(Candidates!$B$6:$B$3005,'Job Openings'!B290,Candidates!$J$6:$J$3005,Preferences!$I$21)</f>
        <v>0</v>
      </c>
      <c r="C288" s="63"/>
      <c r="D288" s="194" t="str">
        <f>IF(AND(B288=1,J288=1),IF('Job Openings'!H290-'Job Openings'!E290&lt;0,"",'Job Openings'!H290-'Job Openings'!E290),"")</f>
        <v/>
      </c>
      <c r="E288" s="185"/>
      <c r="F288" s="197" t="b">
        <f>IF(AND('Job Openings'!E290&gt;=$O$4,'Job Openings'!E290&lt;=$O$5),TRUE,FALSE)</f>
        <v>0</v>
      </c>
      <c r="G288" s="188" t="b">
        <f>IF(Dashboard!$M$6="",IF('Job Openings'!B290&lt;&gt;"",TRUE,FALSE),IF(Dashboard!$M$6='Job Openings'!B290,TRUE,FALSE))</f>
        <v>0</v>
      </c>
      <c r="H288" s="188" t="b">
        <f>IF(Dashboard!$H$7="",IF('Job Openings'!B290&lt;&gt;"",TRUE,FALSE),IF(Dashboard!$H$7='Job Openings'!C290,TRUE,FALSE))</f>
        <v>0</v>
      </c>
      <c r="I288" s="188" t="b">
        <f>IF(Dashboard!$H$6="",IF('Job Openings'!B290&lt;&gt;"",TRUE,FALSE),IF(Dashboard!$H$6='Job Openings'!F290,TRUE,FALSE))</f>
        <v>0</v>
      </c>
      <c r="J288" s="198">
        <f t="shared" si="18"/>
        <v>0</v>
      </c>
      <c r="K288" s="63"/>
      <c r="L288" s="63"/>
      <c r="M288" s="63"/>
      <c r="N288" s="63"/>
      <c r="O288" s="63"/>
      <c r="P288" s="63"/>
      <c r="R288" s="193" t="str">
        <f>IF(Candidates!H290="","",MONTH(Candidates!H290))</f>
        <v/>
      </c>
      <c r="S288" s="187" t="b">
        <f>IF(AND(YEAR(Candidates!H290)&gt;=applicationYear,YEAR(Candidates!H290)&lt;=applicationYear),TRUE,IF(applicationYear="",TRUE,FALSE))</f>
        <v>0</v>
      </c>
      <c r="T288" s="187" t="b">
        <f>IF(AND(Candidates!H290&gt;=$AJ$4,Candidates!H290&lt;=$AJ$5),TRUE,FALSE)</f>
        <v>0</v>
      </c>
      <c r="U288" s="187" t="b">
        <f>IF(Dashboard!$M$6="",IF(Candidates!B290&lt;&gt;"",TRUE,FALSE),IF(Dashboard!$M$6=Candidates!B290,TRUE,FALSE))</f>
        <v>0</v>
      </c>
      <c r="V288" s="187" t="b">
        <f>IF(Dashboard!$H$7="",IF(Candidates!B290&lt;&gt;"",TRUE,FALSE),IF(Dashboard!$H$7=Candidates!C290,TRUE,FALSE))</f>
        <v>0</v>
      </c>
      <c r="W288" s="217" t="b">
        <f>IF(Dashboard!$H$6="",IF(Candidates!B290&lt;&gt;"",TRUE,FALSE),IF(Dashboard!$H$6=Candidates!E290,TRUE,FALSE))</f>
        <v>0</v>
      </c>
      <c r="X288" s="187">
        <f t="shared" si="19"/>
        <v>0</v>
      </c>
      <c r="Y288" s="198">
        <f t="shared" si="20"/>
        <v>0</v>
      </c>
      <c r="AA288" s="7"/>
      <c r="AB288" s="7"/>
      <c r="AC288" s="7"/>
    </row>
    <row r="289" spans="2:29" x14ac:dyDescent="0.2">
      <c r="B289" s="194">
        <f>COUNTIFS(Candidates!$B$6:$B$3005,'Job Openings'!B291,Candidates!$J$6:$J$3005,Preferences!$I$21)</f>
        <v>0</v>
      </c>
      <c r="C289" s="63"/>
      <c r="D289" s="194" t="str">
        <f>IF(AND(B289=1,J289=1),IF('Job Openings'!H291-'Job Openings'!E291&lt;0,"",'Job Openings'!H291-'Job Openings'!E291),"")</f>
        <v/>
      </c>
      <c r="E289" s="185"/>
      <c r="F289" s="197" t="b">
        <f>IF(AND('Job Openings'!E291&gt;=$O$4,'Job Openings'!E291&lt;=$O$5),TRUE,FALSE)</f>
        <v>0</v>
      </c>
      <c r="G289" s="188" t="b">
        <f>IF(Dashboard!$M$6="",IF('Job Openings'!B291&lt;&gt;"",TRUE,FALSE),IF(Dashboard!$M$6='Job Openings'!B291,TRUE,FALSE))</f>
        <v>0</v>
      </c>
      <c r="H289" s="188" t="b">
        <f>IF(Dashboard!$H$7="",IF('Job Openings'!B291&lt;&gt;"",TRUE,FALSE),IF(Dashboard!$H$7='Job Openings'!C291,TRUE,FALSE))</f>
        <v>0</v>
      </c>
      <c r="I289" s="188" t="b">
        <f>IF(Dashboard!$H$6="",IF('Job Openings'!B291&lt;&gt;"",TRUE,FALSE),IF(Dashboard!$H$6='Job Openings'!F291,TRUE,FALSE))</f>
        <v>0</v>
      </c>
      <c r="J289" s="198">
        <f t="shared" si="18"/>
        <v>0</v>
      </c>
      <c r="K289" s="63"/>
      <c r="L289" s="63"/>
      <c r="M289" s="63"/>
      <c r="N289" s="63"/>
      <c r="O289" s="63"/>
      <c r="P289" s="63"/>
      <c r="R289" s="193" t="str">
        <f>IF(Candidates!H291="","",MONTH(Candidates!H291))</f>
        <v/>
      </c>
      <c r="S289" s="187" t="b">
        <f>IF(AND(YEAR(Candidates!H291)&gt;=applicationYear,YEAR(Candidates!H291)&lt;=applicationYear),TRUE,IF(applicationYear="",TRUE,FALSE))</f>
        <v>0</v>
      </c>
      <c r="T289" s="187" t="b">
        <f>IF(AND(Candidates!H291&gt;=$AJ$4,Candidates!H291&lt;=$AJ$5),TRUE,FALSE)</f>
        <v>0</v>
      </c>
      <c r="U289" s="187" t="b">
        <f>IF(Dashboard!$M$6="",IF(Candidates!B291&lt;&gt;"",TRUE,FALSE),IF(Dashboard!$M$6=Candidates!B291,TRUE,FALSE))</f>
        <v>0</v>
      </c>
      <c r="V289" s="187" t="b">
        <f>IF(Dashboard!$H$7="",IF(Candidates!B291&lt;&gt;"",TRUE,FALSE),IF(Dashboard!$H$7=Candidates!C291,TRUE,FALSE))</f>
        <v>0</v>
      </c>
      <c r="W289" s="217" t="b">
        <f>IF(Dashboard!$H$6="",IF(Candidates!B291&lt;&gt;"",TRUE,FALSE),IF(Dashboard!$H$6=Candidates!E291,TRUE,FALSE))</f>
        <v>0</v>
      </c>
      <c r="X289" s="187">
        <f t="shared" si="19"/>
        <v>0</v>
      </c>
      <c r="Y289" s="198">
        <f t="shared" si="20"/>
        <v>0</v>
      </c>
      <c r="AA289" s="7"/>
      <c r="AB289" s="7"/>
      <c r="AC289" s="7"/>
    </row>
    <row r="290" spans="2:29" x14ac:dyDescent="0.2">
      <c r="B290" s="194">
        <f>COUNTIFS(Candidates!$B$6:$B$3005,'Job Openings'!B292,Candidates!$J$6:$J$3005,Preferences!$I$21)</f>
        <v>0</v>
      </c>
      <c r="C290" s="63"/>
      <c r="D290" s="194" t="str">
        <f>IF(AND(B290=1,J290=1),IF('Job Openings'!H292-'Job Openings'!E292&lt;0,"",'Job Openings'!H292-'Job Openings'!E292),"")</f>
        <v/>
      </c>
      <c r="E290" s="185"/>
      <c r="F290" s="197" t="b">
        <f>IF(AND('Job Openings'!E292&gt;=$O$4,'Job Openings'!E292&lt;=$O$5),TRUE,FALSE)</f>
        <v>0</v>
      </c>
      <c r="G290" s="188" t="b">
        <f>IF(Dashboard!$M$6="",IF('Job Openings'!B292&lt;&gt;"",TRUE,FALSE),IF(Dashboard!$M$6='Job Openings'!B292,TRUE,FALSE))</f>
        <v>0</v>
      </c>
      <c r="H290" s="188" t="b">
        <f>IF(Dashboard!$H$7="",IF('Job Openings'!B292&lt;&gt;"",TRUE,FALSE),IF(Dashboard!$H$7='Job Openings'!C292,TRUE,FALSE))</f>
        <v>0</v>
      </c>
      <c r="I290" s="188" t="b">
        <f>IF(Dashboard!$H$6="",IF('Job Openings'!B292&lt;&gt;"",TRUE,FALSE),IF(Dashboard!$H$6='Job Openings'!F292,TRUE,FALSE))</f>
        <v>0</v>
      </c>
      <c r="J290" s="198">
        <f t="shared" si="18"/>
        <v>0</v>
      </c>
      <c r="K290" s="63"/>
      <c r="L290" s="63"/>
      <c r="M290" s="63"/>
      <c r="N290" s="63"/>
      <c r="O290" s="63"/>
      <c r="P290" s="63"/>
      <c r="R290" s="193" t="str">
        <f>IF(Candidates!H292="","",MONTH(Candidates!H292))</f>
        <v/>
      </c>
      <c r="S290" s="187" t="b">
        <f>IF(AND(YEAR(Candidates!H292)&gt;=applicationYear,YEAR(Candidates!H292)&lt;=applicationYear),TRUE,IF(applicationYear="",TRUE,FALSE))</f>
        <v>0</v>
      </c>
      <c r="T290" s="187" t="b">
        <f>IF(AND(Candidates!H292&gt;=$AJ$4,Candidates!H292&lt;=$AJ$5),TRUE,FALSE)</f>
        <v>0</v>
      </c>
      <c r="U290" s="187" t="b">
        <f>IF(Dashboard!$M$6="",IF(Candidates!B292&lt;&gt;"",TRUE,FALSE),IF(Dashboard!$M$6=Candidates!B292,TRUE,FALSE))</f>
        <v>0</v>
      </c>
      <c r="V290" s="187" t="b">
        <f>IF(Dashboard!$H$7="",IF(Candidates!B292&lt;&gt;"",TRUE,FALSE),IF(Dashboard!$H$7=Candidates!C292,TRUE,FALSE))</f>
        <v>0</v>
      </c>
      <c r="W290" s="217" t="b">
        <f>IF(Dashboard!$H$6="",IF(Candidates!B292&lt;&gt;"",TRUE,FALSE),IF(Dashboard!$H$6=Candidates!E292,TRUE,FALSE))</f>
        <v>0</v>
      </c>
      <c r="X290" s="187">
        <f t="shared" si="19"/>
        <v>0</v>
      </c>
      <c r="Y290" s="198">
        <f t="shared" si="20"/>
        <v>0</v>
      </c>
      <c r="AA290" s="7"/>
      <c r="AB290" s="7"/>
      <c r="AC290" s="7"/>
    </row>
    <row r="291" spans="2:29" x14ac:dyDescent="0.2">
      <c r="B291" s="194">
        <f>COUNTIFS(Candidates!$B$6:$B$3005,'Job Openings'!B293,Candidates!$J$6:$J$3005,Preferences!$I$21)</f>
        <v>0</v>
      </c>
      <c r="C291" s="63"/>
      <c r="D291" s="194" t="str">
        <f>IF(AND(B291=1,J291=1),IF('Job Openings'!H293-'Job Openings'!E293&lt;0,"",'Job Openings'!H293-'Job Openings'!E293),"")</f>
        <v/>
      </c>
      <c r="E291" s="185"/>
      <c r="F291" s="197" t="b">
        <f>IF(AND('Job Openings'!E293&gt;=$O$4,'Job Openings'!E293&lt;=$O$5),TRUE,FALSE)</f>
        <v>0</v>
      </c>
      <c r="G291" s="188" t="b">
        <f>IF(Dashboard!$M$6="",IF('Job Openings'!B293&lt;&gt;"",TRUE,FALSE),IF(Dashboard!$M$6='Job Openings'!B293,TRUE,FALSE))</f>
        <v>0</v>
      </c>
      <c r="H291" s="188" t="b">
        <f>IF(Dashboard!$H$7="",IF('Job Openings'!B293&lt;&gt;"",TRUE,FALSE),IF(Dashboard!$H$7='Job Openings'!C293,TRUE,FALSE))</f>
        <v>0</v>
      </c>
      <c r="I291" s="188" t="b">
        <f>IF(Dashboard!$H$6="",IF('Job Openings'!B293&lt;&gt;"",TRUE,FALSE),IF(Dashboard!$H$6='Job Openings'!F293,TRUE,FALSE))</f>
        <v>0</v>
      </c>
      <c r="J291" s="198">
        <f t="shared" si="18"/>
        <v>0</v>
      </c>
      <c r="K291" s="63"/>
      <c r="L291" s="63"/>
      <c r="M291" s="63"/>
      <c r="N291" s="63"/>
      <c r="O291" s="63"/>
      <c r="P291" s="63"/>
      <c r="R291" s="193" t="str">
        <f>IF(Candidates!H293="","",MONTH(Candidates!H293))</f>
        <v/>
      </c>
      <c r="S291" s="187" t="b">
        <f>IF(AND(YEAR(Candidates!H293)&gt;=applicationYear,YEAR(Candidates!H293)&lt;=applicationYear),TRUE,IF(applicationYear="",TRUE,FALSE))</f>
        <v>0</v>
      </c>
      <c r="T291" s="187" t="b">
        <f>IF(AND(Candidates!H293&gt;=$AJ$4,Candidates!H293&lt;=$AJ$5),TRUE,FALSE)</f>
        <v>0</v>
      </c>
      <c r="U291" s="187" t="b">
        <f>IF(Dashboard!$M$6="",IF(Candidates!B293&lt;&gt;"",TRUE,FALSE),IF(Dashboard!$M$6=Candidates!B293,TRUE,FALSE))</f>
        <v>0</v>
      </c>
      <c r="V291" s="187" t="b">
        <f>IF(Dashboard!$H$7="",IF(Candidates!B293&lt;&gt;"",TRUE,FALSE),IF(Dashboard!$H$7=Candidates!C293,TRUE,FALSE))</f>
        <v>0</v>
      </c>
      <c r="W291" s="217" t="b">
        <f>IF(Dashboard!$H$6="",IF(Candidates!B293&lt;&gt;"",TRUE,FALSE),IF(Dashboard!$H$6=Candidates!E293,TRUE,FALSE))</f>
        <v>0</v>
      </c>
      <c r="X291" s="187">
        <f t="shared" si="19"/>
        <v>0</v>
      </c>
      <c r="Y291" s="198">
        <f t="shared" si="20"/>
        <v>0</v>
      </c>
      <c r="AA291" s="7"/>
      <c r="AB291" s="7"/>
      <c r="AC291" s="7"/>
    </row>
    <row r="292" spans="2:29" x14ac:dyDescent="0.2">
      <c r="B292" s="194">
        <f>COUNTIFS(Candidates!$B$6:$B$3005,'Job Openings'!B294,Candidates!$J$6:$J$3005,Preferences!$I$21)</f>
        <v>0</v>
      </c>
      <c r="C292" s="63"/>
      <c r="D292" s="194" t="str">
        <f>IF(AND(B292=1,J292=1),IF('Job Openings'!H294-'Job Openings'!E294&lt;0,"",'Job Openings'!H294-'Job Openings'!E294),"")</f>
        <v/>
      </c>
      <c r="E292" s="185"/>
      <c r="F292" s="197" t="b">
        <f>IF(AND('Job Openings'!E294&gt;=$O$4,'Job Openings'!E294&lt;=$O$5),TRUE,FALSE)</f>
        <v>0</v>
      </c>
      <c r="G292" s="188" t="b">
        <f>IF(Dashboard!$M$6="",IF('Job Openings'!B294&lt;&gt;"",TRUE,FALSE),IF(Dashboard!$M$6='Job Openings'!B294,TRUE,FALSE))</f>
        <v>0</v>
      </c>
      <c r="H292" s="188" t="b">
        <f>IF(Dashboard!$H$7="",IF('Job Openings'!B294&lt;&gt;"",TRUE,FALSE),IF(Dashboard!$H$7='Job Openings'!C294,TRUE,FALSE))</f>
        <v>0</v>
      </c>
      <c r="I292" s="188" t="b">
        <f>IF(Dashboard!$H$6="",IF('Job Openings'!B294&lt;&gt;"",TRUE,FALSE),IF(Dashboard!$H$6='Job Openings'!F294,TRUE,FALSE))</f>
        <v>0</v>
      </c>
      <c r="J292" s="198">
        <f t="shared" si="18"/>
        <v>0</v>
      </c>
      <c r="K292" s="63"/>
      <c r="L292" s="63"/>
      <c r="M292" s="63"/>
      <c r="N292" s="63"/>
      <c r="O292" s="63"/>
      <c r="P292" s="63"/>
      <c r="R292" s="193" t="str">
        <f>IF(Candidates!H294="","",MONTH(Candidates!H294))</f>
        <v/>
      </c>
      <c r="S292" s="187" t="b">
        <f>IF(AND(YEAR(Candidates!H294)&gt;=applicationYear,YEAR(Candidates!H294)&lt;=applicationYear),TRUE,IF(applicationYear="",TRUE,FALSE))</f>
        <v>0</v>
      </c>
      <c r="T292" s="187" t="b">
        <f>IF(AND(Candidates!H294&gt;=$AJ$4,Candidates!H294&lt;=$AJ$5),TRUE,FALSE)</f>
        <v>0</v>
      </c>
      <c r="U292" s="187" t="b">
        <f>IF(Dashboard!$M$6="",IF(Candidates!B294&lt;&gt;"",TRUE,FALSE),IF(Dashboard!$M$6=Candidates!B294,TRUE,FALSE))</f>
        <v>0</v>
      </c>
      <c r="V292" s="187" t="b">
        <f>IF(Dashboard!$H$7="",IF(Candidates!B294&lt;&gt;"",TRUE,FALSE),IF(Dashboard!$H$7=Candidates!C294,TRUE,FALSE))</f>
        <v>0</v>
      </c>
      <c r="W292" s="217" t="b">
        <f>IF(Dashboard!$H$6="",IF(Candidates!B294&lt;&gt;"",TRUE,FALSE),IF(Dashboard!$H$6=Candidates!E294,TRUE,FALSE))</f>
        <v>0</v>
      </c>
      <c r="X292" s="187">
        <f t="shared" si="19"/>
        <v>0</v>
      </c>
      <c r="Y292" s="198">
        <f t="shared" si="20"/>
        <v>0</v>
      </c>
      <c r="AA292" s="7"/>
      <c r="AB292" s="7"/>
      <c r="AC292" s="7"/>
    </row>
    <row r="293" spans="2:29" x14ac:dyDescent="0.2">
      <c r="B293" s="194">
        <f>COUNTIFS(Candidates!$B$6:$B$3005,'Job Openings'!B295,Candidates!$J$6:$J$3005,Preferences!$I$21)</f>
        <v>0</v>
      </c>
      <c r="C293" s="63"/>
      <c r="D293" s="194" t="str">
        <f>IF(AND(B293=1,J293=1),IF('Job Openings'!H295-'Job Openings'!E295&lt;0,"",'Job Openings'!H295-'Job Openings'!E295),"")</f>
        <v/>
      </c>
      <c r="E293" s="185"/>
      <c r="F293" s="197" t="b">
        <f>IF(AND('Job Openings'!E295&gt;=$O$4,'Job Openings'!E295&lt;=$O$5),TRUE,FALSE)</f>
        <v>0</v>
      </c>
      <c r="G293" s="188" t="b">
        <f>IF(Dashboard!$M$6="",IF('Job Openings'!B295&lt;&gt;"",TRUE,FALSE),IF(Dashboard!$M$6='Job Openings'!B295,TRUE,FALSE))</f>
        <v>0</v>
      </c>
      <c r="H293" s="188" t="b">
        <f>IF(Dashboard!$H$7="",IF('Job Openings'!B295&lt;&gt;"",TRUE,FALSE),IF(Dashboard!$H$7='Job Openings'!C295,TRUE,FALSE))</f>
        <v>0</v>
      </c>
      <c r="I293" s="188" t="b">
        <f>IF(Dashboard!$H$6="",IF('Job Openings'!B295&lt;&gt;"",TRUE,FALSE),IF(Dashboard!$H$6='Job Openings'!F295,TRUE,FALSE))</f>
        <v>0</v>
      </c>
      <c r="J293" s="198">
        <f t="shared" si="18"/>
        <v>0</v>
      </c>
      <c r="K293" s="63"/>
      <c r="L293" s="63"/>
      <c r="M293" s="63"/>
      <c r="N293" s="63"/>
      <c r="O293" s="63"/>
      <c r="P293" s="63"/>
      <c r="R293" s="193" t="str">
        <f>IF(Candidates!H295="","",MONTH(Candidates!H295))</f>
        <v/>
      </c>
      <c r="S293" s="187" t="b">
        <f>IF(AND(YEAR(Candidates!H295)&gt;=applicationYear,YEAR(Candidates!H295)&lt;=applicationYear),TRUE,IF(applicationYear="",TRUE,FALSE))</f>
        <v>0</v>
      </c>
      <c r="T293" s="187" t="b">
        <f>IF(AND(Candidates!H295&gt;=$AJ$4,Candidates!H295&lt;=$AJ$5),TRUE,FALSE)</f>
        <v>0</v>
      </c>
      <c r="U293" s="187" t="b">
        <f>IF(Dashboard!$M$6="",IF(Candidates!B295&lt;&gt;"",TRUE,FALSE),IF(Dashboard!$M$6=Candidates!B295,TRUE,FALSE))</f>
        <v>0</v>
      </c>
      <c r="V293" s="187" t="b">
        <f>IF(Dashboard!$H$7="",IF(Candidates!B295&lt;&gt;"",TRUE,FALSE),IF(Dashboard!$H$7=Candidates!C295,TRUE,FALSE))</f>
        <v>0</v>
      </c>
      <c r="W293" s="217" t="b">
        <f>IF(Dashboard!$H$6="",IF(Candidates!B295&lt;&gt;"",TRUE,FALSE),IF(Dashboard!$H$6=Candidates!E295,TRUE,FALSE))</f>
        <v>0</v>
      </c>
      <c r="X293" s="187">
        <f t="shared" si="19"/>
        <v>0</v>
      </c>
      <c r="Y293" s="198">
        <f t="shared" si="20"/>
        <v>0</v>
      </c>
      <c r="AA293" s="7"/>
      <c r="AB293" s="7"/>
      <c r="AC293" s="7"/>
    </row>
    <row r="294" spans="2:29" x14ac:dyDescent="0.2">
      <c r="B294" s="194">
        <f>COUNTIFS(Candidates!$B$6:$B$3005,'Job Openings'!B296,Candidates!$J$6:$J$3005,Preferences!$I$21)</f>
        <v>0</v>
      </c>
      <c r="C294" s="63"/>
      <c r="D294" s="194" t="str">
        <f>IF(AND(B294=1,J294=1),IF('Job Openings'!H296-'Job Openings'!E296&lt;0,"",'Job Openings'!H296-'Job Openings'!E296),"")</f>
        <v/>
      </c>
      <c r="E294" s="185"/>
      <c r="F294" s="197" t="b">
        <f>IF(AND('Job Openings'!E296&gt;=$O$4,'Job Openings'!E296&lt;=$O$5),TRUE,FALSE)</f>
        <v>0</v>
      </c>
      <c r="G294" s="188" t="b">
        <f>IF(Dashboard!$M$6="",IF('Job Openings'!B296&lt;&gt;"",TRUE,FALSE),IF(Dashboard!$M$6='Job Openings'!B296,TRUE,FALSE))</f>
        <v>0</v>
      </c>
      <c r="H294" s="188" t="b">
        <f>IF(Dashboard!$H$7="",IF('Job Openings'!B296&lt;&gt;"",TRUE,FALSE),IF(Dashboard!$H$7='Job Openings'!C296,TRUE,FALSE))</f>
        <v>0</v>
      </c>
      <c r="I294" s="188" t="b">
        <f>IF(Dashboard!$H$6="",IF('Job Openings'!B296&lt;&gt;"",TRUE,FALSE),IF(Dashboard!$H$6='Job Openings'!F296,TRUE,FALSE))</f>
        <v>0</v>
      </c>
      <c r="J294" s="198">
        <f t="shared" si="18"/>
        <v>0</v>
      </c>
      <c r="K294" s="63"/>
      <c r="L294" s="63"/>
      <c r="M294" s="63"/>
      <c r="N294" s="63"/>
      <c r="O294" s="63"/>
      <c r="P294" s="63"/>
      <c r="R294" s="193" t="str">
        <f>IF(Candidates!H296="","",MONTH(Candidates!H296))</f>
        <v/>
      </c>
      <c r="S294" s="187" t="b">
        <f>IF(AND(YEAR(Candidates!H296)&gt;=applicationYear,YEAR(Candidates!H296)&lt;=applicationYear),TRUE,IF(applicationYear="",TRUE,FALSE))</f>
        <v>0</v>
      </c>
      <c r="T294" s="187" t="b">
        <f>IF(AND(Candidates!H296&gt;=$AJ$4,Candidates!H296&lt;=$AJ$5),TRUE,FALSE)</f>
        <v>0</v>
      </c>
      <c r="U294" s="187" t="b">
        <f>IF(Dashboard!$M$6="",IF(Candidates!B296&lt;&gt;"",TRUE,FALSE),IF(Dashboard!$M$6=Candidates!B296,TRUE,FALSE))</f>
        <v>0</v>
      </c>
      <c r="V294" s="187" t="b">
        <f>IF(Dashboard!$H$7="",IF(Candidates!B296&lt;&gt;"",TRUE,FALSE),IF(Dashboard!$H$7=Candidates!C296,TRUE,FALSE))</f>
        <v>0</v>
      </c>
      <c r="W294" s="217" t="b">
        <f>IF(Dashboard!$H$6="",IF(Candidates!B296&lt;&gt;"",TRUE,FALSE),IF(Dashboard!$H$6=Candidates!E296,TRUE,FALSE))</f>
        <v>0</v>
      </c>
      <c r="X294" s="187">
        <f t="shared" si="19"/>
        <v>0</v>
      </c>
      <c r="Y294" s="198">
        <f t="shared" si="20"/>
        <v>0</v>
      </c>
      <c r="AA294" s="7"/>
      <c r="AB294" s="7"/>
      <c r="AC294" s="7"/>
    </row>
    <row r="295" spans="2:29" x14ac:dyDescent="0.2">
      <c r="B295" s="194">
        <f>COUNTIFS(Candidates!$B$6:$B$3005,'Job Openings'!B297,Candidates!$J$6:$J$3005,Preferences!$I$21)</f>
        <v>0</v>
      </c>
      <c r="C295" s="63"/>
      <c r="D295" s="194" t="str">
        <f>IF(AND(B295=1,J295=1),IF('Job Openings'!H297-'Job Openings'!E297&lt;0,"",'Job Openings'!H297-'Job Openings'!E297),"")</f>
        <v/>
      </c>
      <c r="E295" s="185"/>
      <c r="F295" s="197" t="b">
        <f>IF(AND('Job Openings'!E297&gt;=$O$4,'Job Openings'!E297&lt;=$O$5),TRUE,FALSE)</f>
        <v>0</v>
      </c>
      <c r="G295" s="188" t="b">
        <f>IF(Dashboard!$M$6="",IF('Job Openings'!B297&lt;&gt;"",TRUE,FALSE),IF(Dashboard!$M$6='Job Openings'!B297,TRUE,FALSE))</f>
        <v>0</v>
      </c>
      <c r="H295" s="188" t="b">
        <f>IF(Dashboard!$H$7="",IF('Job Openings'!B297&lt;&gt;"",TRUE,FALSE),IF(Dashboard!$H$7='Job Openings'!C297,TRUE,FALSE))</f>
        <v>0</v>
      </c>
      <c r="I295" s="188" t="b">
        <f>IF(Dashboard!$H$6="",IF('Job Openings'!B297&lt;&gt;"",TRUE,FALSE),IF(Dashboard!$H$6='Job Openings'!F297,TRUE,FALSE))</f>
        <v>0</v>
      </c>
      <c r="J295" s="198">
        <f t="shared" si="18"/>
        <v>0</v>
      </c>
      <c r="K295" s="63"/>
      <c r="L295" s="63"/>
      <c r="M295" s="63"/>
      <c r="N295" s="63"/>
      <c r="O295" s="63"/>
      <c r="P295" s="63"/>
      <c r="R295" s="193" t="str">
        <f>IF(Candidates!H297="","",MONTH(Candidates!H297))</f>
        <v/>
      </c>
      <c r="S295" s="187" t="b">
        <f>IF(AND(YEAR(Candidates!H297)&gt;=applicationYear,YEAR(Candidates!H297)&lt;=applicationYear),TRUE,IF(applicationYear="",TRUE,FALSE))</f>
        <v>0</v>
      </c>
      <c r="T295" s="187" t="b">
        <f>IF(AND(Candidates!H297&gt;=$AJ$4,Candidates!H297&lt;=$AJ$5),TRUE,FALSE)</f>
        <v>0</v>
      </c>
      <c r="U295" s="187" t="b">
        <f>IF(Dashboard!$M$6="",IF(Candidates!B297&lt;&gt;"",TRUE,FALSE),IF(Dashboard!$M$6=Candidates!B297,TRUE,FALSE))</f>
        <v>0</v>
      </c>
      <c r="V295" s="187" t="b">
        <f>IF(Dashboard!$H$7="",IF(Candidates!B297&lt;&gt;"",TRUE,FALSE),IF(Dashboard!$H$7=Candidates!C297,TRUE,FALSE))</f>
        <v>0</v>
      </c>
      <c r="W295" s="217" t="b">
        <f>IF(Dashboard!$H$6="",IF(Candidates!B297&lt;&gt;"",TRUE,FALSE),IF(Dashboard!$H$6=Candidates!E297,TRUE,FALSE))</f>
        <v>0</v>
      </c>
      <c r="X295" s="187">
        <f t="shared" si="19"/>
        <v>0</v>
      </c>
      <c r="Y295" s="198">
        <f t="shared" si="20"/>
        <v>0</v>
      </c>
      <c r="AA295" s="7"/>
      <c r="AB295" s="7"/>
      <c r="AC295" s="7"/>
    </row>
    <row r="296" spans="2:29" x14ac:dyDescent="0.2">
      <c r="B296" s="194">
        <f>COUNTIFS(Candidates!$B$6:$B$3005,'Job Openings'!B298,Candidates!$J$6:$J$3005,Preferences!$I$21)</f>
        <v>0</v>
      </c>
      <c r="C296" s="63"/>
      <c r="D296" s="194" t="str">
        <f>IF(AND(B296=1,J296=1),IF('Job Openings'!H298-'Job Openings'!E298&lt;0,"",'Job Openings'!H298-'Job Openings'!E298),"")</f>
        <v/>
      </c>
      <c r="E296" s="185"/>
      <c r="F296" s="197" t="b">
        <f>IF(AND('Job Openings'!E298&gt;=$O$4,'Job Openings'!E298&lt;=$O$5),TRUE,FALSE)</f>
        <v>0</v>
      </c>
      <c r="G296" s="188" t="b">
        <f>IF(Dashboard!$M$6="",IF('Job Openings'!B298&lt;&gt;"",TRUE,FALSE),IF(Dashboard!$M$6='Job Openings'!B298,TRUE,FALSE))</f>
        <v>0</v>
      </c>
      <c r="H296" s="188" t="b">
        <f>IF(Dashboard!$H$7="",IF('Job Openings'!B298&lt;&gt;"",TRUE,FALSE),IF(Dashboard!$H$7='Job Openings'!C298,TRUE,FALSE))</f>
        <v>0</v>
      </c>
      <c r="I296" s="188" t="b">
        <f>IF(Dashboard!$H$6="",IF('Job Openings'!B298&lt;&gt;"",TRUE,FALSE),IF(Dashboard!$H$6='Job Openings'!F298,TRUE,FALSE))</f>
        <v>0</v>
      </c>
      <c r="J296" s="198">
        <f t="shared" si="18"/>
        <v>0</v>
      </c>
      <c r="K296" s="63"/>
      <c r="L296" s="63"/>
      <c r="M296" s="63"/>
      <c r="N296" s="63"/>
      <c r="O296" s="63"/>
      <c r="P296" s="63"/>
      <c r="R296" s="193" t="str">
        <f>IF(Candidates!H298="","",MONTH(Candidates!H298))</f>
        <v/>
      </c>
      <c r="S296" s="187" t="b">
        <f>IF(AND(YEAR(Candidates!H298)&gt;=applicationYear,YEAR(Candidates!H298)&lt;=applicationYear),TRUE,IF(applicationYear="",TRUE,FALSE))</f>
        <v>0</v>
      </c>
      <c r="T296" s="187" t="b">
        <f>IF(AND(Candidates!H298&gt;=$AJ$4,Candidates!H298&lt;=$AJ$5),TRUE,FALSE)</f>
        <v>0</v>
      </c>
      <c r="U296" s="187" t="b">
        <f>IF(Dashboard!$M$6="",IF(Candidates!B298&lt;&gt;"",TRUE,FALSE),IF(Dashboard!$M$6=Candidates!B298,TRUE,FALSE))</f>
        <v>0</v>
      </c>
      <c r="V296" s="187" t="b">
        <f>IF(Dashboard!$H$7="",IF(Candidates!B298&lt;&gt;"",TRUE,FALSE),IF(Dashboard!$H$7=Candidates!C298,TRUE,FALSE))</f>
        <v>0</v>
      </c>
      <c r="W296" s="217" t="b">
        <f>IF(Dashboard!$H$6="",IF(Candidates!B298&lt;&gt;"",TRUE,FALSE),IF(Dashboard!$H$6=Candidates!E298,TRUE,FALSE))</f>
        <v>0</v>
      </c>
      <c r="X296" s="187">
        <f t="shared" si="19"/>
        <v>0</v>
      </c>
      <c r="Y296" s="198">
        <f t="shared" si="20"/>
        <v>0</v>
      </c>
      <c r="AA296" s="7"/>
      <c r="AB296" s="7"/>
      <c r="AC296" s="7"/>
    </row>
    <row r="297" spans="2:29" x14ac:dyDescent="0.2">
      <c r="B297" s="194">
        <f>COUNTIFS(Candidates!$B$6:$B$3005,'Job Openings'!B299,Candidates!$J$6:$J$3005,Preferences!$I$21)</f>
        <v>0</v>
      </c>
      <c r="C297" s="63"/>
      <c r="D297" s="194" t="str">
        <f>IF(AND(B297=1,J297=1),IF('Job Openings'!H299-'Job Openings'!E299&lt;0,"",'Job Openings'!H299-'Job Openings'!E299),"")</f>
        <v/>
      </c>
      <c r="E297" s="185"/>
      <c r="F297" s="197" t="b">
        <f>IF(AND('Job Openings'!E299&gt;=$O$4,'Job Openings'!E299&lt;=$O$5),TRUE,FALSE)</f>
        <v>0</v>
      </c>
      <c r="G297" s="188" t="b">
        <f>IF(Dashboard!$M$6="",IF('Job Openings'!B299&lt;&gt;"",TRUE,FALSE),IF(Dashboard!$M$6='Job Openings'!B299,TRUE,FALSE))</f>
        <v>0</v>
      </c>
      <c r="H297" s="188" t="b">
        <f>IF(Dashboard!$H$7="",IF('Job Openings'!B299&lt;&gt;"",TRUE,FALSE),IF(Dashboard!$H$7='Job Openings'!C299,TRUE,FALSE))</f>
        <v>0</v>
      </c>
      <c r="I297" s="188" t="b">
        <f>IF(Dashboard!$H$6="",IF('Job Openings'!B299&lt;&gt;"",TRUE,FALSE),IF(Dashboard!$H$6='Job Openings'!F299,TRUE,FALSE))</f>
        <v>0</v>
      </c>
      <c r="J297" s="198">
        <f t="shared" si="18"/>
        <v>0</v>
      </c>
      <c r="K297" s="63"/>
      <c r="L297" s="63"/>
      <c r="M297" s="63"/>
      <c r="N297" s="63"/>
      <c r="O297" s="63"/>
      <c r="P297" s="63"/>
      <c r="R297" s="193" t="str">
        <f>IF(Candidates!H299="","",MONTH(Candidates!H299))</f>
        <v/>
      </c>
      <c r="S297" s="187" t="b">
        <f>IF(AND(YEAR(Candidates!H299)&gt;=applicationYear,YEAR(Candidates!H299)&lt;=applicationYear),TRUE,IF(applicationYear="",TRUE,FALSE))</f>
        <v>0</v>
      </c>
      <c r="T297" s="187" t="b">
        <f>IF(AND(Candidates!H299&gt;=$AJ$4,Candidates!H299&lt;=$AJ$5),TRUE,FALSE)</f>
        <v>0</v>
      </c>
      <c r="U297" s="187" t="b">
        <f>IF(Dashboard!$M$6="",IF(Candidates!B299&lt;&gt;"",TRUE,FALSE),IF(Dashboard!$M$6=Candidates!B299,TRUE,FALSE))</f>
        <v>0</v>
      </c>
      <c r="V297" s="187" t="b">
        <f>IF(Dashboard!$H$7="",IF(Candidates!B299&lt;&gt;"",TRUE,FALSE),IF(Dashboard!$H$7=Candidates!C299,TRUE,FALSE))</f>
        <v>0</v>
      </c>
      <c r="W297" s="217" t="b">
        <f>IF(Dashboard!$H$6="",IF(Candidates!B299&lt;&gt;"",TRUE,FALSE),IF(Dashboard!$H$6=Candidates!E299,TRUE,FALSE))</f>
        <v>0</v>
      </c>
      <c r="X297" s="187">
        <f t="shared" si="19"/>
        <v>0</v>
      </c>
      <c r="Y297" s="198">
        <f t="shared" si="20"/>
        <v>0</v>
      </c>
      <c r="AA297" s="7"/>
      <c r="AB297" s="7"/>
      <c r="AC297" s="7"/>
    </row>
    <row r="298" spans="2:29" x14ac:dyDescent="0.2">
      <c r="B298" s="194">
        <f>COUNTIFS(Candidates!$B$6:$B$3005,'Job Openings'!B300,Candidates!$J$6:$J$3005,Preferences!$I$21)</f>
        <v>0</v>
      </c>
      <c r="C298" s="63"/>
      <c r="D298" s="194" t="str">
        <f>IF(AND(B298=1,J298=1),IF('Job Openings'!H300-'Job Openings'!E300&lt;0,"",'Job Openings'!H300-'Job Openings'!E300),"")</f>
        <v/>
      </c>
      <c r="E298" s="185"/>
      <c r="F298" s="197" t="b">
        <f>IF(AND('Job Openings'!E300&gt;=$O$4,'Job Openings'!E300&lt;=$O$5),TRUE,FALSE)</f>
        <v>0</v>
      </c>
      <c r="G298" s="188" t="b">
        <f>IF(Dashboard!$M$6="",IF('Job Openings'!B300&lt;&gt;"",TRUE,FALSE),IF(Dashboard!$M$6='Job Openings'!B300,TRUE,FALSE))</f>
        <v>0</v>
      </c>
      <c r="H298" s="188" t="b">
        <f>IF(Dashboard!$H$7="",IF('Job Openings'!B300&lt;&gt;"",TRUE,FALSE),IF(Dashboard!$H$7='Job Openings'!C300,TRUE,FALSE))</f>
        <v>0</v>
      </c>
      <c r="I298" s="188" t="b">
        <f>IF(Dashboard!$H$6="",IF('Job Openings'!B300&lt;&gt;"",TRUE,FALSE),IF(Dashboard!$H$6='Job Openings'!F300,TRUE,FALSE))</f>
        <v>0</v>
      </c>
      <c r="J298" s="198">
        <f t="shared" si="18"/>
        <v>0</v>
      </c>
      <c r="K298" s="63"/>
      <c r="L298" s="63"/>
      <c r="M298" s="63"/>
      <c r="N298" s="63"/>
      <c r="O298" s="63"/>
      <c r="P298" s="63"/>
      <c r="R298" s="193" t="str">
        <f>IF(Candidates!H300="","",MONTH(Candidates!H300))</f>
        <v/>
      </c>
      <c r="S298" s="187" t="b">
        <f>IF(AND(YEAR(Candidates!H300)&gt;=applicationYear,YEAR(Candidates!H300)&lt;=applicationYear),TRUE,IF(applicationYear="",TRUE,FALSE))</f>
        <v>0</v>
      </c>
      <c r="T298" s="187" t="b">
        <f>IF(AND(Candidates!H300&gt;=$AJ$4,Candidates!H300&lt;=$AJ$5),TRUE,FALSE)</f>
        <v>0</v>
      </c>
      <c r="U298" s="187" t="b">
        <f>IF(Dashboard!$M$6="",IF(Candidates!B300&lt;&gt;"",TRUE,FALSE),IF(Dashboard!$M$6=Candidates!B300,TRUE,FALSE))</f>
        <v>0</v>
      </c>
      <c r="V298" s="187" t="b">
        <f>IF(Dashboard!$H$7="",IF(Candidates!B300&lt;&gt;"",TRUE,FALSE),IF(Dashboard!$H$7=Candidates!C300,TRUE,FALSE))</f>
        <v>0</v>
      </c>
      <c r="W298" s="217" t="b">
        <f>IF(Dashboard!$H$6="",IF(Candidates!B300&lt;&gt;"",TRUE,FALSE),IF(Dashboard!$H$6=Candidates!E300,TRUE,FALSE))</f>
        <v>0</v>
      </c>
      <c r="X298" s="187">
        <f t="shared" si="19"/>
        <v>0</v>
      </c>
      <c r="Y298" s="198">
        <f t="shared" si="20"/>
        <v>0</v>
      </c>
      <c r="AA298" s="7"/>
      <c r="AB298" s="7"/>
      <c r="AC298" s="7"/>
    </row>
    <row r="299" spans="2:29" x14ac:dyDescent="0.2">
      <c r="B299" s="194">
        <f>COUNTIFS(Candidates!$B$6:$B$3005,'Job Openings'!B301,Candidates!$J$6:$J$3005,Preferences!$I$21)</f>
        <v>0</v>
      </c>
      <c r="C299" s="63"/>
      <c r="D299" s="194" t="str">
        <f>IF(AND(B299=1,J299=1),IF('Job Openings'!H301-'Job Openings'!E301&lt;0,"",'Job Openings'!H301-'Job Openings'!E301),"")</f>
        <v/>
      </c>
      <c r="E299" s="185"/>
      <c r="F299" s="197" t="b">
        <f>IF(AND('Job Openings'!E301&gt;=$O$4,'Job Openings'!E301&lt;=$O$5),TRUE,FALSE)</f>
        <v>0</v>
      </c>
      <c r="G299" s="188" t="b">
        <f>IF(Dashboard!$M$6="",IF('Job Openings'!B301&lt;&gt;"",TRUE,FALSE),IF(Dashboard!$M$6='Job Openings'!B301,TRUE,FALSE))</f>
        <v>0</v>
      </c>
      <c r="H299" s="188" t="b">
        <f>IF(Dashboard!$H$7="",IF('Job Openings'!B301&lt;&gt;"",TRUE,FALSE),IF(Dashboard!$H$7='Job Openings'!C301,TRUE,FALSE))</f>
        <v>0</v>
      </c>
      <c r="I299" s="188" t="b">
        <f>IF(Dashboard!$H$6="",IF('Job Openings'!B301&lt;&gt;"",TRUE,FALSE),IF(Dashboard!$H$6='Job Openings'!F301,TRUE,FALSE))</f>
        <v>0</v>
      </c>
      <c r="J299" s="198">
        <f t="shared" si="18"/>
        <v>0</v>
      </c>
      <c r="K299" s="63"/>
      <c r="L299" s="63"/>
      <c r="M299" s="63"/>
      <c r="N299" s="63"/>
      <c r="O299" s="63"/>
      <c r="P299" s="63"/>
      <c r="R299" s="193" t="str">
        <f>IF(Candidates!H301="","",MONTH(Candidates!H301))</f>
        <v/>
      </c>
      <c r="S299" s="187" t="b">
        <f>IF(AND(YEAR(Candidates!H301)&gt;=applicationYear,YEAR(Candidates!H301)&lt;=applicationYear),TRUE,IF(applicationYear="",TRUE,FALSE))</f>
        <v>0</v>
      </c>
      <c r="T299" s="187" t="b">
        <f>IF(AND(Candidates!H301&gt;=$AJ$4,Candidates!H301&lt;=$AJ$5),TRUE,FALSE)</f>
        <v>0</v>
      </c>
      <c r="U299" s="187" t="b">
        <f>IF(Dashboard!$M$6="",IF(Candidates!B301&lt;&gt;"",TRUE,FALSE),IF(Dashboard!$M$6=Candidates!B301,TRUE,FALSE))</f>
        <v>0</v>
      </c>
      <c r="V299" s="187" t="b">
        <f>IF(Dashboard!$H$7="",IF(Candidates!B301&lt;&gt;"",TRUE,FALSE),IF(Dashboard!$H$7=Candidates!C301,TRUE,FALSE))</f>
        <v>0</v>
      </c>
      <c r="W299" s="217" t="b">
        <f>IF(Dashboard!$H$6="",IF(Candidates!B301&lt;&gt;"",TRUE,FALSE),IF(Dashboard!$H$6=Candidates!E301,TRUE,FALSE))</f>
        <v>0</v>
      </c>
      <c r="X299" s="187">
        <f t="shared" si="19"/>
        <v>0</v>
      </c>
      <c r="Y299" s="198">
        <f t="shared" si="20"/>
        <v>0</v>
      </c>
      <c r="AA299" s="7"/>
      <c r="AB299" s="7"/>
      <c r="AC299" s="7"/>
    </row>
    <row r="300" spans="2:29" x14ac:dyDescent="0.2">
      <c r="B300" s="194">
        <f>COUNTIFS(Candidates!$B$6:$B$3005,'Job Openings'!B302,Candidates!$J$6:$J$3005,Preferences!$I$21)</f>
        <v>0</v>
      </c>
      <c r="C300" s="63"/>
      <c r="D300" s="194" t="str">
        <f>IF(AND(B300=1,J300=1),IF('Job Openings'!H302-'Job Openings'!E302&lt;0,"",'Job Openings'!H302-'Job Openings'!E302),"")</f>
        <v/>
      </c>
      <c r="E300" s="185"/>
      <c r="F300" s="197" t="b">
        <f>IF(AND('Job Openings'!E302&gt;=$O$4,'Job Openings'!E302&lt;=$O$5),TRUE,FALSE)</f>
        <v>0</v>
      </c>
      <c r="G300" s="188" t="b">
        <f>IF(Dashboard!$M$6="",IF('Job Openings'!B302&lt;&gt;"",TRUE,FALSE),IF(Dashboard!$M$6='Job Openings'!B302,TRUE,FALSE))</f>
        <v>0</v>
      </c>
      <c r="H300" s="188" t="b">
        <f>IF(Dashboard!$H$7="",IF('Job Openings'!B302&lt;&gt;"",TRUE,FALSE),IF(Dashboard!$H$7='Job Openings'!C302,TRUE,FALSE))</f>
        <v>0</v>
      </c>
      <c r="I300" s="188" t="b">
        <f>IF(Dashboard!$H$6="",IF('Job Openings'!B302&lt;&gt;"",TRUE,FALSE),IF(Dashboard!$H$6='Job Openings'!F302,TRUE,FALSE))</f>
        <v>0</v>
      </c>
      <c r="J300" s="198">
        <f t="shared" si="18"/>
        <v>0</v>
      </c>
      <c r="K300" s="63"/>
      <c r="L300" s="63"/>
      <c r="M300" s="63"/>
      <c r="N300" s="63"/>
      <c r="O300" s="63"/>
      <c r="P300" s="63"/>
      <c r="R300" s="193" t="str">
        <f>IF(Candidates!H302="","",MONTH(Candidates!H302))</f>
        <v/>
      </c>
      <c r="S300" s="187" t="b">
        <f>IF(AND(YEAR(Candidates!H302)&gt;=applicationYear,YEAR(Candidates!H302)&lt;=applicationYear),TRUE,IF(applicationYear="",TRUE,FALSE))</f>
        <v>0</v>
      </c>
      <c r="T300" s="187" t="b">
        <f>IF(AND(Candidates!H302&gt;=$AJ$4,Candidates!H302&lt;=$AJ$5),TRUE,FALSE)</f>
        <v>0</v>
      </c>
      <c r="U300" s="187" t="b">
        <f>IF(Dashboard!$M$6="",IF(Candidates!B302&lt;&gt;"",TRUE,FALSE),IF(Dashboard!$M$6=Candidates!B302,TRUE,FALSE))</f>
        <v>0</v>
      </c>
      <c r="V300" s="187" t="b">
        <f>IF(Dashboard!$H$7="",IF(Candidates!B302&lt;&gt;"",TRUE,FALSE),IF(Dashboard!$H$7=Candidates!C302,TRUE,FALSE))</f>
        <v>0</v>
      </c>
      <c r="W300" s="217" t="b">
        <f>IF(Dashboard!$H$6="",IF(Candidates!B302&lt;&gt;"",TRUE,FALSE),IF(Dashboard!$H$6=Candidates!E302,TRUE,FALSE))</f>
        <v>0</v>
      </c>
      <c r="X300" s="187">
        <f t="shared" si="19"/>
        <v>0</v>
      </c>
      <c r="Y300" s="198">
        <f t="shared" si="20"/>
        <v>0</v>
      </c>
      <c r="AA300" s="7"/>
      <c r="AB300" s="7"/>
      <c r="AC300" s="7"/>
    </row>
    <row r="301" spans="2:29" x14ac:dyDescent="0.2">
      <c r="B301" s="194">
        <f>COUNTIFS(Candidates!$B$6:$B$3005,'Job Openings'!B303,Candidates!$J$6:$J$3005,Preferences!$I$21)</f>
        <v>0</v>
      </c>
      <c r="C301" s="63"/>
      <c r="D301" s="194" t="str">
        <f>IF(AND(B301=1,J301=1),IF('Job Openings'!H303-'Job Openings'!E303&lt;0,"",'Job Openings'!H303-'Job Openings'!E303),"")</f>
        <v/>
      </c>
      <c r="E301" s="185"/>
      <c r="F301" s="197" t="b">
        <f>IF(AND('Job Openings'!E303&gt;=$O$4,'Job Openings'!E303&lt;=$O$5),TRUE,FALSE)</f>
        <v>0</v>
      </c>
      <c r="G301" s="188" t="b">
        <f>IF(Dashboard!$M$6="",IF('Job Openings'!B303&lt;&gt;"",TRUE,FALSE),IF(Dashboard!$M$6='Job Openings'!B303,TRUE,FALSE))</f>
        <v>0</v>
      </c>
      <c r="H301" s="188" t="b">
        <f>IF(Dashboard!$H$7="",IF('Job Openings'!B303&lt;&gt;"",TRUE,FALSE),IF(Dashboard!$H$7='Job Openings'!C303,TRUE,FALSE))</f>
        <v>0</v>
      </c>
      <c r="I301" s="188" t="b">
        <f>IF(Dashboard!$H$6="",IF('Job Openings'!B303&lt;&gt;"",TRUE,FALSE),IF(Dashboard!$H$6='Job Openings'!F303,TRUE,FALSE))</f>
        <v>0</v>
      </c>
      <c r="J301" s="198">
        <f t="shared" si="18"/>
        <v>0</v>
      </c>
      <c r="K301" s="63"/>
      <c r="L301" s="63"/>
      <c r="M301" s="63"/>
      <c r="N301" s="63"/>
      <c r="O301" s="63"/>
      <c r="P301" s="63"/>
      <c r="R301" s="193" t="str">
        <f>IF(Candidates!H303="","",MONTH(Candidates!H303))</f>
        <v/>
      </c>
      <c r="S301" s="187" t="b">
        <f>IF(AND(YEAR(Candidates!H303)&gt;=applicationYear,YEAR(Candidates!H303)&lt;=applicationYear),TRUE,IF(applicationYear="",TRUE,FALSE))</f>
        <v>0</v>
      </c>
      <c r="T301" s="187" t="b">
        <f>IF(AND(Candidates!H303&gt;=$AJ$4,Candidates!H303&lt;=$AJ$5),TRUE,FALSE)</f>
        <v>0</v>
      </c>
      <c r="U301" s="187" t="b">
        <f>IF(Dashboard!$M$6="",IF(Candidates!B303&lt;&gt;"",TRUE,FALSE),IF(Dashboard!$M$6=Candidates!B303,TRUE,FALSE))</f>
        <v>0</v>
      </c>
      <c r="V301" s="187" t="b">
        <f>IF(Dashboard!$H$7="",IF(Candidates!B303&lt;&gt;"",TRUE,FALSE),IF(Dashboard!$H$7=Candidates!C303,TRUE,FALSE))</f>
        <v>0</v>
      </c>
      <c r="W301" s="217" t="b">
        <f>IF(Dashboard!$H$6="",IF(Candidates!B303&lt;&gt;"",TRUE,FALSE),IF(Dashboard!$H$6=Candidates!E303,TRUE,FALSE))</f>
        <v>0</v>
      </c>
      <c r="X301" s="187">
        <f t="shared" si="19"/>
        <v>0</v>
      </c>
      <c r="Y301" s="198">
        <f t="shared" si="20"/>
        <v>0</v>
      </c>
      <c r="AA301" s="7"/>
      <c r="AB301" s="7"/>
      <c r="AC301" s="7"/>
    </row>
    <row r="302" spans="2:29" x14ac:dyDescent="0.2">
      <c r="B302" s="194">
        <f>COUNTIFS(Candidates!$B$6:$B$3005,'Job Openings'!B304,Candidates!$J$6:$J$3005,Preferences!$I$21)</f>
        <v>0</v>
      </c>
      <c r="C302" s="63"/>
      <c r="D302" s="194" t="str">
        <f>IF(AND(B302=1,J302=1),IF('Job Openings'!H304-'Job Openings'!E304&lt;0,"",'Job Openings'!H304-'Job Openings'!E304),"")</f>
        <v/>
      </c>
      <c r="E302" s="185"/>
      <c r="F302" s="197" t="b">
        <f>IF(AND('Job Openings'!E304&gt;=$O$4,'Job Openings'!E304&lt;=$O$5),TRUE,FALSE)</f>
        <v>0</v>
      </c>
      <c r="G302" s="188" t="b">
        <f>IF(Dashboard!$M$6="",IF('Job Openings'!B304&lt;&gt;"",TRUE,FALSE),IF(Dashboard!$M$6='Job Openings'!B304,TRUE,FALSE))</f>
        <v>0</v>
      </c>
      <c r="H302" s="188" t="b">
        <f>IF(Dashboard!$H$7="",IF('Job Openings'!B304&lt;&gt;"",TRUE,FALSE),IF(Dashboard!$H$7='Job Openings'!C304,TRUE,FALSE))</f>
        <v>0</v>
      </c>
      <c r="I302" s="188" t="b">
        <f>IF(Dashboard!$H$6="",IF('Job Openings'!B304&lt;&gt;"",TRUE,FALSE),IF(Dashboard!$H$6='Job Openings'!F304,TRUE,FALSE))</f>
        <v>0</v>
      </c>
      <c r="J302" s="198">
        <f t="shared" si="18"/>
        <v>0</v>
      </c>
      <c r="K302" s="63"/>
      <c r="L302" s="63"/>
      <c r="M302" s="63"/>
      <c r="N302" s="63"/>
      <c r="O302" s="63"/>
      <c r="P302" s="63"/>
      <c r="R302" s="193" t="str">
        <f>IF(Candidates!H304="","",MONTH(Candidates!H304))</f>
        <v/>
      </c>
      <c r="S302" s="187" t="b">
        <f>IF(AND(YEAR(Candidates!H304)&gt;=applicationYear,YEAR(Candidates!H304)&lt;=applicationYear),TRUE,IF(applicationYear="",TRUE,FALSE))</f>
        <v>0</v>
      </c>
      <c r="T302" s="187" t="b">
        <f>IF(AND(Candidates!H304&gt;=$AJ$4,Candidates!H304&lt;=$AJ$5),TRUE,FALSE)</f>
        <v>0</v>
      </c>
      <c r="U302" s="187" t="b">
        <f>IF(Dashboard!$M$6="",IF(Candidates!B304&lt;&gt;"",TRUE,FALSE),IF(Dashboard!$M$6=Candidates!B304,TRUE,FALSE))</f>
        <v>0</v>
      </c>
      <c r="V302" s="187" t="b">
        <f>IF(Dashboard!$H$7="",IF(Candidates!B304&lt;&gt;"",TRUE,FALSE),IF(Dashboard!$H$7=Candidates!C304,TRUE,FALSE))</f>
        <v>0</v>
      </c>
      <c r="W302" s="217" t="b">
        <f>IF(Dashboard!$H$6="",IF(Candidates!B304&lt;&gt;"",TRUE,FALSE),IF(Dashboard!$H$6=Candidates!E304,TRUE,FALSE))</f>
        <v>0</v>
      </c>
      <c r="X302" s="187">
        <f t="shared" si="19"/>
        <v>0</v>
      </c>
      <c r="Y302" s="198">
        <f t="shared" si="20"/>
        <v>0</v>
      </c>
      <c r="AA302" s="7"/>
      <c r="AB302" s="7"/>
      <c r="AC302" s="7"/>
    </row>
    <row r="303" spans="2:29" x14ac:dyDescent="0.2">
      <c r="B303" s="194">
        <f>COUNTIFS(Candidates!$B$6:$B$3005,'Job Openings'!B305,Candidates!$J$6:$J$3005,Preferences!$I$21)</f>
        <v>0</v>
      </c>
      <c r="C303" s="63"/>
      <c r="D303" s="194" t="str">
        <f>IF(AND(B303=1,J303=1),IF('Job Openings'!H305-'Job Openings'!E305&lt;0,"",'Job Openings'!H305-'Job Openings'!E305),"")</f>
        <v/>
      </c>
      <c r="E303" s="185"/>
      <c r="F303" s="197" t="b">
        <f>IF(AND('Job Openings'!E305&gt;=$O$4,'Job Openings'!E305&lt;=$O$5),TRUE,FALSE)</f>
        <v>0</v>
      </c>
      <c r="G303" s="188" t="b">
        <f>IF(Dashboard!$M$6="",IF('Job Openings'!B305&lt;&gt;"",TRUE,FALSE),IF(Dashboard!$M$6='Job Openings'!B305,TRUE,FALSE))</f>
        <v>0</v>
      </c>
      <c r="H303" s="188" t="b">
        <f>IF(Dashboard!$H$7="",IF('Job Openings'!B305&lt;&gt;"",TRUE,FALSE),IF(Dashboard!$H$7='Job Openings'!C305,TRUE,FALSE))</f>
        <v>0</v>
      </c>
      <c r="I303" s="188" t="b">
        <f>IF(Dashboard!$H$6="",IF('Job Openings'!B305&lt;&gt;"",TRUE,FALSE),IF(Dashboard!$H$6='Job Openings'!F305,TRUE,FALSE))</f>
        <v>0</v>
      </c>
      <c r="J303" s="198">
        <f t="shared" si="18"/>
        <v>0</v>
      </c>
      <c r="K303" s="63"/>
      <c r="L303" s="63"/>
      <c r="M303" s="63"/>
      <c r="N303" s="63"/>
      <c r="O303" s="63"/>
      <c r="P303" s="63"/>
      <c r="R303" s="193" t="str">
        <f>IF(Candidates!H305="","",MONTH(Candidates!H305))</f>
        <v/>
      </c>
      <c r="S303" s="187" t="b">
        <f>IF(AND(YEAR(Candidates!H305)&gt;=applicationYear,YEAR(Candidates!H305)&lt;=applicationYear),TRUE,IF(applicationYear="",TRUE,FALSE))</f>
        <v>0</v>
      </c>
      <c r="T303" s="187" t="b">
        <f>IF(AND(Candidates!H305&gt;=$AJ$4,Candidates!H305&lt;=$AJ$5),TRUE,FALSE)</f>
        <v>0</v>
      </c>
      <c r="U303" s="187" t="b">
        <f>IF(Dashboard!$M$6="",IF(Candidates!B305&lt;&gt;"",TRUE,FALSE),IF(Dashboard!$M$6=Candidates!B305,TRUE,FALSE))</f>
        <v>0</v>
      </c>
      <c r="V303" s="187" t="b">
        <f>IF(Dashboard!$H$7="",IF(Candidates!B305&lt;&gt;"",TRUE,FALSE),IF(Dashboard!$H$7=Candidates!C305,TRUE,FALSE))</f>
        <v>0</v>
      </c>
      <c r="W303" s="217" t="b">
        <f>IF(Dashboard!$H$6="",IF(Candidates!B305&lt;&gt;"",TRUE,FALSE),IF(Dashboard!$H$6=Candidates!E305,TRUE,FALSE))</f>
        <v>0</v>
      </c>
      <c r="X303" s="187">
        <f t="shared" si="19"/>
        <v>0</v>
      </c>
      <c r="Y303" s="198">
        <f t="shared" si="20"/>
        <v>0</v>
      </c>
      <c r="AA303" s="7"/>
      <c r="AB303" s="7"/>
      <c r="AC303" s="7"/>
    </row>
    <row r="304" spans="2:29" x14ac:dyDescent="0.2">
      <c r="B304" s="194">
        <f>COUNTIFS(Candidates!$B$6:$B$3005,'Job Openings'!B306,Candidates!$J$6:$J$3005,Preferences!$I$21)</f>
        <v>0</v>
      </c>
      <c r="C304" s="63"/>
      <c r="D304" s="194" t="str">
        <f>IF(AND(B304=1,J304=1),IF('Job Openings'!H306-'Job Openings'!E306&lt;0,"",'Job Openings'!H306-'Job Openings'!E306),"")</f>
        <v/>
      </c>
      <c r="E304" s="185"/>
      <c r="F304" s="197" t="b">
        <f>IF(AND('Job Openings'!E306&gt;=$O$4,'Job Openings'!E306&lt;=$O$5),TRUE,FALSE)</f>
        <v>0</v>
      </c>
      <c r="G304" s="188" t="b">
        <f>IF(Dashboard!$M$6="",IF('Job Openings'!B306&lt;&gt;"",TRUE,FALSE),IF(Dashboard!$M$6='Job Openings'!B306,TRUE,FALSE))</f>
        <v>0</v>
      </c>
      <c r="H304" s="188" t="b">
        <f>IF(Dashboard!$H$7="",IF('Job Openings'!B306&lt;&gt;"",TRUE,FALSE),IF(Dashboard!$H$7='Job Openings'!C306,TRUE,FALSE))</f>
        <v>0</v>
      </c>
      <c r="I304" s="188" t="b">
        <f>IF(Dashboard!$H$6="",IF('Job Openings'!B306&lt;&gt;"",TRUE,FALSE),IF(Dashboard!$H$6='Job Openings'!F306,TRUE,FALSE))</f>
        <v>0</v>
      </c>
      <c r="J304" s="198">
        <f t="shared" si="18"/>
        <v>0</v>
      </c>
      <c r="K304" s="63"/>
      <c r="L304" s="63"/>
      <c r="M304" s="63"/>
      <c r="N304" s="63"/>
      <c r="O304" s="63"/>
      <c r="P304" s="63"/>
      <c r="R304" s="193" t="str">
        <f>IF(Candidates!H306="","",MONTH(Candidates!H306))</f>
        <v/>
      </c>
      <c r="S304" s="187" t="b">
        <f>IF(AND(YEAR(Candidates!H306)&gt;=applicationYear,YEAR(Candidates!H306)&lt;=applicationYear),TRUE,IF(applicationYear="",TRUE,FALSE))</f>
        <v>0</v>
      </c>
      <c r="T304" s="187" t="b">
        <f>IF(AND(Candidates!H306&gt;=$AJ$4,Candidates!H306&lt;=$AJ$5),TRUE,FALSE)</f>
        <v>0</v>
      </c>
      <c r="U304" s="187" t="b">
        <f>IF(Dashboard!$M$6="",IF(Candidates!B306&lt;&gt;"",TRUE,FALSE),IF(Dashboard!$M$6=Candidates!B306,TRUE,FALSE))</f>
        <v>0</v>
      </c>
      <c r="V304" s="187" t="b">
        <f>IF(Dashboard!$H$7="",IF(Candidates!B306&lt;&gt;"",TRUE,FALSE),IF(Dashboard!$H$7=Candidates!C306,TRUE,FALSE))</f>
        <v>0</v>
      </c>
      <c r="W304" s="217" t="b">
        <f>IF(Dashboard!$H$6="",IF(Candidates!B306&lt;&gt;"",TRUE,FALSE),IF(Dashboard!$H$6=Candidates!E306,TRUE,FALSE))</f>
        <v>0</v>
      </c>
      <c r="X304" s="187">
        <f t="shared" si="19"/>
        <v>0</v>
      </c>
      <c r="Y304" s="198">
        <f t="shared" si="20"/>
        <v>0</v>
      </c>
      <c r="AA304" s="7"/>
      <c r="AB304" s="7"/>
      <c r="AC304" s="7"/>
    </row>
    <row r="305" spans="2:29" x14ac:dyDescent="0.2">
      <c r="B305" s="194">
        <f>COUNTIFS(Candidates!$B$6:$B$3005,'Job Openings'!B307,Candidates!$J$6:$J$3005,Preferences!$I$21)</f>
        <v>0</v>
      </c>
      <c r="C305" s="63"/>
      <c r="D305" s="194" t="str">
        <f>IF(AND(B305=1,J305=1),IF('Job Openings'!H307-'Job Openings'!E307&lt;0,"",'Job Openings'!H307-'Job Openings'!E307),"")</f>
        <v/>
      </c>
      <c r="E305" s="185"/>
      <c r="F305" s="197" t="b">
        <f>IF(AND('Job Openings'!E307&gt;=$O$4,'Job Openings'!E307&lt;=$O$5),TRUE,FALSE)</f>
        <v>0</v>
      </c>
      <c r="G305" s="188" t="b">
        <f>IF(Dashboard!$M$6="",IF('Job Openings'!B307&lt;&gt;"",TRUE,FALSE),IF(Dashboard!$M$6='Job Openings'!B307,TRUE,FALSE))</f>
        <v>0</v>
      </c>
      <c r="H305" s="188" t="b">
        <f>IF(Dashboard!$H$7="",IF('Job Openings'!B307&lt;&gt;"",TRUE,FALSE),IF(Dashboard!$H$7='Job Openings'!C307,TRUE,FALSE))</f>
        <v>0</v>
      </c>
      <c r="I305" s="188" t="b">
        <f>IF(Dashboard!$H$6="",IF('Job Openings'!B307&lt;&gt;"",TRUE,FALSE),IF(Dashboard!$H$6='Job Openings'!F307,TRUE,FALSE))</f>
        <v>0</v>
      </c>
      <c r="J305" s="198">
        <f t="shared" si="18"/>
        <v>0</v>
      </c>
      <c r="K305" s="63"/>
      <c r="L305" s="63"/>
      <c r="M305" s="63"/>
      <c r="N305" s="63"/>
      <c r="O305" s="63"/>
      <c r="P305" s="63"/>
      <c r="R305" s="193" t="str">
        <f>IF(Candidates!H307="","",MONTH(Candidates!H307))</f>
        <v/>
      </c>
      <c r="S305" s="187" t="b">
        <f>IF(AND(YEAR(Candidates!H307)&gt;=applicationYear,YEAR(Candidates!H307)&lt;=applicationYear),TRUE,IF(applicationYear="",TRUE,FALSE))</f>
        <v>0</v>
      </c>
      <c r="T305" s="187" t="b">
        <f>IF(AND(Candidates!H307&gt;=$AJ$4,Candidates!H307&lt;=$AJ$5),TRUE,FALSE)</f>
        <v>0</v>
      </c>
      <c r="U305" s="187" t="b">
        <f>IF(Dashboard!$M$6="",IF(Candidates!B307&lt;&gt;"",TRUE,FALSE),IF(Dashboard!$M$6=Candidates!B307,TRUE,FALSE))</f>
        <v>0</v>
      </c>
      <c r="V305" s="187" t="b">
        <f>IF(Dashboard!$H$7="",IF(Candidates!B307&lt;&gt;"",TRUE,FALSE),IF(Dashboard!$H$7=Candidates!C307,TRUE,FALSE))</f>
        <v>0</v>
      </c>
      <c r="W305" s="217" t="b">
        <f>IF(Dashboard!$H$6="",IF(Candidates!B307&lt;&gt;"",TRUE,FALSE),IF(Dashboard!$H$6=Candidates!E307,TRUE,FALSE))</f>
        <v>0</v>
      </c>
      <c r="X305" s="187">
        <f t="shared" si="19"/>
        <v>0</v>
      </c>
      <c r="Y305" s="198">
        <f t="shared" si="20"/>
        <v>0</v>
      </c>
      <c r="AA305" s="7"/>
      <c r="AB305" s="7"/>
      <c r="AC305" s="7"/>
    </row>
    <row r="306" spans="2:29" x14ac:dyDescent="0.2">
      <c r="B306" s="194">
        <f>COUNTIFS(Candidates!$B$6:$B$3005,'Job Openings'!B308,Candidates!$J$6:$J$3005,Preferences!$I$21)</f>
        <v>0</v>
      </c>
      <c r="C306" s="63"/>
      <c r="D306" s="194" t="str">
        <f>IF(AND(B306=1,J306=1),IF('Job Openings'!H308-'Job Openings'!E308&lt;0,"",'Job Openings'!H308-'Job Openings'!E308),"")</f>
        <v/>
      </c>
      <c r="E306" s="185"/>
      <c r="F306" s="197" t="b">
        <f>IF(AND('Job Openings'!E308&gt;=$O$4,'Job Openings'!E308&lt;=$O$5),TRUE,FALSE)</f>
        <v>0</v>
      </c>
      <c r="G306" s="188" t="b">
        <f>IF(Dashboard!$M$6="",IF('Job Openings'!B308&lt;&gt;"",TRUE,FALSE),IF(Dashboard!$M$6='Job Openings'!B308,TRUE,FALSE))</f>
        <v>0</v>
      </c>
      <c r="H306" s="188" t="b">
        <f>IF(Dashboard!$H$7="",IF('Job Openings'!B308&lt;&gt;"",TRUE,FALSE),IF(Dashboard!$H$7='Job Openings'!C308,TRUE,FALSE))</f>
        <v>0</v>
      </c>
      <c r="I306" s="188" t="b">
        <f>IF(Dashboard!$H$6="",IF('Job Openings'!B308&lt;&gt;"",TRUE,FALSE),IF(Dashboard!$H$6='Job Openings'!F308,TRUE,FALSE))</f>
        <v>0</v>
      </c>
      <c r="J306" s="198">
        <f t="shared" si="18"/>
        <v>0</v>
      </c>
      <c r="K306" s="63"/>
      <c r="L306" s="63"/>
      <c r="M306" s="63"/>
      <c r="N306" s="63"/>
      <c r="O306" s="63"/>
      <c r="P306" s="63"/>
      <c r="R306" s="193" t="str">
        <f>IF(Candidates!H308="","",MONTH(Candidates!H308))</f>
        <v/>
      </c>
      <c r="S306" s="187" t="b">
        <f>IF(AND(YEAR(Candidates!H308)&gt;=applicationYear,YEAR(Candidates!H308)&lt;=applicationYear),TRUE,IF(applicationYear="",TRUE,FALSE))</f>
        <v>0</v>
      </c>
      <c r="T306" s="187" t="b">
        <f>IF(AND(Candidates!H308&gt;=$AJ$4,Candidates!H308&lt;=$AJ$5),TRUE,FALSE)</f>
        <v>0</v>
      </c>
      <c r="U306" s="187" t="b">
        <f>IF(Dashboard!$M$6="",IF(Candidates!B308&lt;&gt;"",TRUE,FALSE),IF(Dashboard!$M$6=Candidates!B308,TRUE,FALSE))</f>
        <v>0</v>
      </c>
      <c r="V306" s="187" t="b">
        <f>IF(Dashboard!$H$7="",IF(Candidates!B308&lt;&gt;"",TRUE,FALSE),IF(Dashboard!$H$7=Candidates!C308,TRUE,FALSE))</f>
        <v>0</v>
      </c>
      <c r="W306" s="217" t="b">
        <f>IF(Dashboard!$H$6="",IF(Candidates!B308&lt;&gt;"",TRUE,FALSE),IF(Dashboard!$H$6=Candidates!E308,TRUE,FALSE))</f>
        <v>0</v>
      </c>
      <c r="X306" s="187">
        <f t="shared" si="19"/>
        <v>0</v>
      </c>
      <c r="Y306" s="198">
        <f t="shared" si="20"/>
        <v>0</v>
      </c>
      <c r="AA306" s="7"/>
      <c r="AB306" s="7"/>
      <c r="AC306" s="7"/>
    </row>
    <row r="307" spans="2:29" x14ac:dyDescent="0.2">
      <c r="B307" s="194">
        <f>COUNTIFS(Candidates!$B$6:$B$3005,'Job Openings'!B309,Candidates!$J$6:$J$3005,Preferences!$I$21)</f>
        <v>0</v>
      </c>
      <c r="C307" s="63"/>
      <c r="D307" s="194" t="str">
        <f>IF(AND(B307=1,J307=1),IF('Job Openings'!H309-'Job Openings'!E309&lt;0,"",'Job Openings'!H309-'Job Openings'!E309),"")</f>
        <v/>
      </c>
      <c r="E307" s="185"/>
      <c r="F307" s="197" t="b">
        <f>IF(AND('Job Openings'!E309&gt;=$O$4,'Job Openings'!E309&lt;=$O$5),TRUE,FALSE)</f>
        <v>0</v>
      </c>
      <c r="G307" s="188" t="b">
        <f>IF(Dashboard!$M$6="",IF('Job Openings'!B309&lt;&gt;"",TRUE,FALSE),IF(Dashboard!$M$6='Job Openings'!B309,TRUE,FALSE))</f>
        <v>0</v>
      </c>
      <c r="H307" s="188" t="b">
        <f>IF(Dashboard!$H$7="",IF('Job Openings'!B309&lt;&gt;"",TRUE,FALSE),IF(Dashboard!$H$7='Job Openings'!C309,TRUE,FALSE))</f>
        <v>0</v>
      </c>
      <c r="I307" s="188" t="b">
        <f>IF(Dashboard!$H$6="",IF('Job Openings'!B309&lt;&gt;"",TRUE,FALSE),IF(Dashboard!$H$6='Job Openings'!F309,TRUE,FALSE))</f>
        <v>0</v>
      </c>
      <c r="J307" s="198">
        <f t="shared" si="18"/>
        <v>0</v>
      </c>
      <c r="K307" s="63"/>
      <c r="L307" s="63"/>
      <c r="M307" s="63"/>
      <c r="N307" s="63"/>
      <c r="O307" s="63"/>
      <c r="P307" s="63"/>
      <c r="R307" s="193" t="str">
        <f>IF(Candidates!H309="","",MONTH(Candidates!H309))</f>
        <v/>
      </c>
      <c r="S307" s="187" t="b">
        <f>IF(AND(YEAR(Candidates!H309)&gt;=applicationYear,YEAR(Candidates!H309)&lt;=applicationYear),TRUE,IF(applicationYear="",TRUE,FALSE))</f>
        <v>0</v>
      </c>
      <c r="T307" s="187" t="b">
        <f>IF(AND(Candidates!H309&gt;=$AJ$4,Candidates!H309&lt;=$AJ$5),TRUE,FALSE)</f>
        <v>0</v>
      </c>
      <c r="U307" s="187" t="b">
        <f>IF(Dashboard!$M$6="",IF(Candidates!B309&lt;&gt;"",TRUE,FALSE),IF(Dashboard!$M$6=Candidates!B309,TRUE,FALSE))</f>
        <v>0</v>
      </c>
      <c r="V307" s="187" t="b">
        <f>IF(Dashboard!$H$7="",IF(Candidates!B309&lt;&gt;"",TRUE,FALSE),IF(Dashboard!$H$7=Candidates!C309,TRUE,FALSE))</f>
        <v>0</v>
      </c>
      <c r="W307" s="217" t="b">
        <f>IF(Dashboard!$H$6="",IF(Candidates!B309&lt;&gt;"",TRUE,FALSE),IF(Dashboard!$H$6=Candidates!E309,TRUE,FALSE))</f>
        <v>0</v>
      </c>
      <c r="X307" s="187">
        <f t="shared" si="19"/>
        <v>0</v>
      </c>
      <c r="Y307" s="198">
        <f t="shared" si="20"/>
        <v>0</v>
      </c>
      <c r="AA307" s="7"/>
      <c r="AB307" s="7"/>
      <c r="AC307" s="7"/>
    </row>
    <row r="308" spans="2:29" x14ac:dyDescent="0.2">
      <c r="B308" s="194">
        <f>COUNTIFS(Candidates!$B$6:$B$3005,'Job Openings'!B310,Candidates!$J$6:$J$3005,Preferences!$I$21)</f>
        <v>0</v>
      </c>
      <c r="C308" s="63"/>
      <c r="D308" s="194" t="str">
        <f>IF(AND(B308=1,J308=1),IF('Job Openings'!H310-'Job Openings'!E310&lt;0,"",'Job Openings'!H310-'Job Openings'!E310),"")</f>
        <v/>
      </c>
      <c r="E308" s="185"/>
      <c r="F308" s="197" t="b">
        <f>IF(AND('Job Openings'!E310&gt;=$O$4,'Job Openings'!E310&lt;=$O$5),TRUE,FALSE)</f>
        <v>0</v>
      </c>
      <c r="G308" s="188" t="b">
        <f>IF(Dashboard!$M$6="",IF('Job Openings'!B310&lt;&gt;"",TRUE,FALSE),IF(Dashboard!$M$6='Job Openings'!B310,TRUE,FALSE))</f>
        <v>0</v>
      </c>
      <c r="H308" s="188" t="b">
        <f>IF(Dashboard!$H$7="",IF('Job Openings'!B310&lt;&gt;"",TRUE,FALSE),IF(Dashboard!$H$7='Job Openings'!C310,TRUE,FALSE))</f>
        <v>0</v>
      </c>
      <c r="I308" s="188" t="b">
        <f>IF(Dashboard!$H$6="",IF('Job Openings'!B310&lt;&gt;"",TRUE,FALSE),IF(Dashboard!$H$6='Job Openings'!F310,TRUE,FALSE))</f>
        <v>0</v>
      </c>
      <c r="J308" s="198">
        <f t="shared" si="18"/>
        <v>0</v>
      </c>
      <c r="K308" s="63"/>
      <c r="L308" s="63"/>
      <c r="M308" s="63"/>
      <c r="N308" s="63"/>
      <c r="O308" s="63"/>
      <c r="P308" s="63"/>
      <c r="R308" s="193" t="str">
        <f>IF(Candidates!H310="","",MONTH(Candidates!H310))</f>
        <v/>
      </c>
      <c r="S308" s="187" t="b">
        <f>IF(AND(YEAR(Candidates!H310)&gt;=applicationYear,YEAR(Candidates!H310)&lt;=applicationYear),TRUE,IF(applicationYear="",TRUE,FALSE))</f>
        <v>0</v>
      </c>
      <c r="T308" s="187" t="b">
        <f>IF(AND(Candidates!H310&gt;=$AJ$4,Candidates!H310&lt;=$AJ$5),TRUE,FALSE)</f>
        <v>0</v>
      </c>
      <c r="U308" s="187" t="b">
        <f>IF(Dashboard!$M$6="",IF(Candidates!B310&lt;&gt;"",TRUE,FALSE),IF(Dashboard!$M$6=Candidates!B310,TRUE,FALSE))</f>
        <v>0</v>
      </c>
      <c r="V308" s="187" t="b">
        <f>IF(Dashboard!$H$7="",IF(Candidates!B310&lt;&gt;"",TRUE,FALSE),IF(Dashboard!$H$7=Candidates!C310,TRUE,FALSE))</f>
        <v>0</v>
      </c>
      <c r="W308" s="217" t="b">
        <f>IF(Dashboard!$H$6="",IF(Candidates!B310&lt;&gt;"",TRUE,FALSE),IF(Dashboard!$H$6=Candidates!E310,TRUE,FALSE))</f>
        <v>0</v>
      </c>
      <c r="X308" s="187">
        <f t="shared" si="19"/>
        <v>0</v>
      </c>
      <c r="Y308" s="198">
        <f t="shared" si="20"/>
        <v>0</v>
      </c>
      <c r="AA308" s="7"/>
      <c r="AB308" s="7"/>
      <c r="AC308" s="7"/>
    </row>
    <row r="309" spans="2:29" x14ac:dyDescent="0.2">
      <c r="B309" s="194">
        <f>COUNTIFS(Candidates!$B$6:$B$3005,'Job Openings'!B311,Candidates!$J$6:$J$3005,Preferences!$I$21)</f>
        <v>0</v>
      </c>
      <c r="C309" s="63"/>
      <c r="D309" s="194" t="str">
        <f>IF(AND(B309=1,J309=1),IF('Job Openings'!H311-'Job Openings'!E311&lt;0,"",'Job Openings'!H311-'Job Openings'!E311),"")</f>
        <v/>
      </c>
      <c r="E309" s="185"/>
      <c r="F309" s="197" t="b">
        <f>IF(AND('Job Openings'!E311&gt;=$O$4,'Job Openings'!E311&lt;=$O$5),TRUE,FALSE)</f>
        <v>0</v>
      </c>
      <c r="G309" s="188" t="b">
        <f>IF(Dashboard!$M$6="",IF('Job Openings'!B311&lt;&gt;"",TRUE,FALSE),IF(Dashboard!$M$6='Job Openings'!B311,TRUE,FALSE))</f>
        <v>0</v>
      </c>
      <c r="H309" s="188" t="b">
        <f>IF(Dashboard!$H$7="",IF('Job Openings'!B311&lt;&gt;"",TRUE,FALSE),IF(Dashboard!$H$7='Job Openings'!C311,TRUE,FALSE))</f>
        <v>0</v>
      </c>
      <c r="I309" s="188" t="b">
        <f>IF(Dashboard!$H$6="",IF('Job Openings'!B311&lt;&gt;"",TRUE,FALSE),IF(Dashboard!$H$6='Job Openings'!F311,TRUE,FALSE))</f>
        <v>0</v>
      </c>
      <c r="J309" s="198">
        <f t="shared" si="18"/>
        <v>0</v>
      </c>
      <c r="K309" s="63"/>
      <c r="L309" s="63"/>
      <c r="M309" s="63"/>
      <c r="N309" s="63"/>
      <c r="O309" s="63"/>
      <c r="P309" s="63"/>
      <c r="R309" s="193" t="str">
        <f>IF(Candidates!H311="","",MONTH(Candidates!H311))</f>
        <v/>
      </c>
      <c r="S309" s="187" t="b">
        <f>IF(AND(YEAR(Candidates!H311)&gt;=applicationYear,YEAR(Candidates!H311)&lt;=applicationYear),TRUE,IF(applicationYear="",TRUE,FALSE))</f>
        <v>0</v>
      </c>
      <c r="T309" s="187" t="b">
        <f>IF(AND(Candidates!H311&gt;=$AJ$4,Candidates!H311&lt;=$AJ$5),TRUE,FALSE)</f>
        <v>0</v>
      </c>
      <c r="U309" s="187" t="b">
        <f>IF(Dashboard!$M$6="",IF(Candidates!B311&lt;&gt;"",TRUE,FALSE),IF(Dashboard!$M$6=Candidates!B311,TRUE,FALSE))</f>
        <v>0</v>
      </c>
      <c r="V309" s="187" t="b">
        <f>IF(Dashboard!$H$7="",IF(Candidates!B311&lt;&gt;"",TRUE,FALSE),IF(Dashboard!$H$7=Candidates!C311,TRUE,FALSE))</f>
        <v>0</v>
      </c>
      <c r="W309" s="217" t="b">
        <f>IF(Dashboard!$H$6="",IF(Candidates!B311&lt;&gt;"",TRUE,FALSE),IF(Dashboard!$H$6=Candidates!E311,TRUE,FALSE))</f>
        <v>0</v>
      </c>
      <c r="X309" s="187">
        <f t="shared" si="19"/>
        <v>0</v>
      </c>
      <c r="Y309" s="198">
        <f t="shared" si="20"/>
        <v>0</v>
      </c>
      <c r="AA309" s="7"/>
      <c r="AB309" s="7"/>
      <c r="AC309" s="7"/>
    </row>
    <row r="310" spans="2:29" x14ac:dyDescent="0.2">
      <c r="B310" s="194">
        <f>COUNTIFS(Candidates!$B$6:$B$3005,'Job Openings'!B312,Candidates!$J$6:$J$3005,Preferences!$I$21)</f>
        <v>0</v>
      </c>
      <c r="C310" s="63"/>
      <c r="D310" s="194" t="str">
        <f>IF(AND(B310=1,J310=1),IF('Job Openings'!H312-'Job Openings'!E312&lt;0,"",'Job Openings'!H312-'Job Openings'!E312),"")</f>
        <v/>
      </c>
      <c r="E310" s="185"/>
      <c r="F310" s="197" t="b">
        <f>IF(AND('Job Openings'!E312&gt;=$O$4,'Job Openings'!E312&lt;=$O$5),TRUE,FALSE)</f>
        <v>0</v>
      </c>
      <c r="G310" s="188" t="b">
        <f>IF(Dashboard!$M$6="",IF('Job Openings'!B312&lt;&gt;"",TRUE,FALSE),IF(Dashboard!$M$6='Job Openings'!B312,TRUE,FALSE))</f>
        <v>0</v>
      </c>
      <c r="H310" s="188" t="b">
        <f>IF(Dashboard!$H$7="",IF('Job Openings'!B312&lt;&gt;"",TRUE,FALSE),IF(Dashboard!$H$7='Job Openings'!C312,TRUE,FALSE))</f>
        <v>0</v>
      </c>
      <c r="I310" s="188" t="b">
        <f>IF(Dashboard!$H$6="",IF('Job Openings'!B312&lt;&gt;"",TRUE,FALSE),IF(Dashboard!$H$6='Job Openings'!F312,TRUE,FALSE))</f>
        <v>0</v>
      </c>
      <c r="J310" s="198">
        <f t="shared" si="18"/>
        <v>0</v>
      </c>
      <c r="K310" s="63"/>
      <c r="L310" s="63"/>
      <c r="M310" s="63"/>
      <c r="N310" s="63"/>
      <c r="O310" s="63"/>
      <c r="P310" s="63"/>
      <c r="R310" s="193" t="str">
        <f>IF(Candidates!H312="","",MONTH(Candidates!H312))</f>
        <v/>
      </c>
      <c r="S310" s="187" t="b">
        <f>IF(AND(YEAR(Candidates!H312)&gt;=applicationYear,YEAR(Candidates!H312)&lt;=applicationYear),TRUE,IF(applicationYear="",TRUE,FALSE))</f>
        <v>0</v>
      </c>
      <c r="T310" s="187" t="b">
        <f>IF(AND(Candidates!H312&gt;=$AJ$4,Candidates!H312&lt;=$AJ$5),TRUE,FALSE)</f>
        <v>0</v>
      </c>
      <c r="U310" s="187" t="b">
        <f>IF(Dashboard!$M$6="",IF(Candidates!B312&lt;&gt;"",TRUE,FALSE),IF(Dashboard!$M$6=Candidates!B312,TRUE,FALSE))</f>
        <v>0</v>
      </c>
      <c r="V310" s="187" t="b">
        <f>IF(Dashboard!$H$7="",IF(Candidates!B312&lt;&gt;"",TRUE,FALSE),IF(Dashboard!$H$7=Candidates!C312,TRUE,FALSE))</f>
        <v>0</v>
      </c>
      <c r="W310" s="217" t="b">
        <f>IF(Dashboard!$H$6="",IF(Candidates!B312&lt;&gt;"",TRUE,FALSE),IF(Dashboard!$H$6=Candidates!E312,TRUE,FALSE))</f>
        <v>0</v>
      </c>
      <c r="X310" s="187">
        <f t="shared" si="19"/>
        <v>0</v>
      </c>
      <c r="Y310" s="198">
        <f t="shared" si="20"/>
        <v>0</v>
      </c>
      <c r="AA310" s="7"/>
      <c r="AB310" s="7"/>
      <c r="AC310" s="7"/>
    </row>
    <row r="311" spans="2:29" x14ac:dyDescent="0.2">
      <c r="B311" s="194">
        <f>COUNTIFS(Candidates!$B$6:$B$3005,'Job Openings'!B313,Candidates!$J$6:$J$3005,Preferences!$I$21)</f>
        <v>0</v>
      </c>
      <c r="C311" s="63"/>
      <c r="D311" s="194" t="str">
        <f>IF(AND(B311=1,J311=1),IF('Job Openings'!H313-'Job Openings'!E313&lt;0,"",'Job Openings'!H313-'Job Openings'!E313),"")</f>
        <v/>
      </c>
      <c r="E311" s="185"/>
      <c r="F311" s="197" t="b">
        <f>IF(AND('Job Openings'!E313&gt;=$O$4,'Job Openings'!E313&lt;=$O$5),TRUE,FALSE)</f>
        <v>0</v>
      </c>
      <c r="G311" s="188" t="b">
        <f>IF(Dashboard!$M$6="",IF('Job Openings'!B313&lt;&gt;"",TRUE,FALSE),IF(Dashboard!$M$6='Job Openings'!B313,TRUE,FALSE))</f>
        <v>0</v>
      </c>
      <c r="H311" s="188" t="b">
        <f>IF(Dashboard!$H$7="",IF('Job Openings'!B313&lt;&gt;"",TRUE,FALSE),IF(Dashboard!$H$7='Job Openings'!C313,TRUE,FALSE))</f>
        <v>0</v>
      </c>
      <c r="I311" s="188" t="b">
        <f>IF(Dashboard!$H$6="",IF('Job Openings'!B313&lt;&gt;"",TRUE,FALSE),IF(Dashboard!$H$6='Job Openings'!F313,TRUE,FALSE))</f>
        <v>0</v>
      </c>
      <c r="J311" s="198">
        <f t="shared" si="18"/>
        <v>0</v>
      </c>
      <c r="K311" s="63"/>
      <c r="L311" s="63"/>
      <c r="M311" s="63"/>
      <c r="N311" s="63"/>
      <c r="O311" s="63"/>
      <c r="P311" s="63"/>
      <c r="R311" s="193" t="str">
        <f>IF(Candidates!H313="","",MONTH(Candidates!H313))</f>
        <v/>
      </c>
      <c r="S311" s="187" t="b">
        <f>IF(AND(YEAR(Candidates!H313)&gt;=applicationYear,YEAR(Candidates!H313)&lt;=applicationYear),TRUE,IF(applicationYear="",TRUE,FALSE))</f>
        <v>0</v>
      </c>
      <c r="T311" s="187" t="b">
        <f>IF(AND(Candidates!H313&gt;=$AJ$4,Candidates!H313&lt;=$AJ$5),TRUE,FALSE)</f>
        <v>0</v>
      </c>
      <c r="U311" s="187" t="b">
        <f>IF(Dashboard!$M$6="",IF(Candidates!B313&lt;&gt;"",TRUE,FALSE),IF(Dashboard!$M$6=Candidates!B313,TRUE,FALSE))</f>
        <v>0</v>
      </c>
      <c r="V311" s="187" t="b">
        <f>IF(Dashboard!$H$7="",IF(Candidates!B313&lt;&gt;"",TRUE,FALSE),IF(Dashboard!$H$7=Candidates!C313,TRUE,FALSE))</f>
        <v>0</v>
      </c>
      <c r="W311" s="217" t="b">
        <f>IF(Dashboard!$H$6="",IF(Candidates!B313&lt;&gt;"",TRUE,FALSE),IF(Dashboard!$H$6=Candidates!E313,TRUE,FALSE))</f>
        <v>0</v>
      </c>
      <c r="X311" s="187">
        <f t="shared" si="19"/>
        <v>0</v>
      </c>
      <c r="Y311" s="198">
        <f t="shared" si="20"/>
        <v>0</v>
      </c>
      <c r="AA311" s="7"/>
      <c r="AB311" s="7"/>
      <c r="AC311" s="7"/>
    </row>
    <row r="312" spans="2:29" x14ac:dyDescent="0.2">
      <c r="B312" s="194">
        <f>COUNTIFS(Candidates!$B$6:$B$3005,'Job Openings'!B314,Candidates!$J$6:$J$3005,Preferences!$I$21)</f>
        <v>0</v>
      </c>
      <c r="C312" s="63"/>
      <c r="D312" s="194" t="str">
        <f>IF(AND(B312=1,J312=1),IF('Job Openings'!H314-'Job Openings'!E314&lt;0,"",'Job Openings'!H314-'Job Openings'!E314),"")</f>
        <v/>
      </c>
      <c r="E312" s="185"/>
      <c r="F312" s="197" t="b">
        <f>IF(AND('Job Openings'!E314&gt;=$O$4,'Job Openings'!E314&lt;=$O$5),TRUE,FALSE)</f>
        <v>0</v>
      </c>
      <c r="G312" s="188" t="b">
        <f>IF(Dashboard!$M$6="",IF('Job Openings'!B314&lt;&gt;"",TRUE,FALSE),IF(Dashboard!$M$6='Job Openings'!B314,TRUE,FALSE))</f>
        <v>0</v>
      </c>
      <c r="H312" s="188" t="b">
        <f>IF(Dashboard!$H$7="",IF('Job Openings'!B314&lt;&gt;"",TRUE,FALSE),IF(Dashboard!$H$7='Job Openings'!C314,TRUE,FALSE))</f>
        <v>0</v>
      </c>
      <c r="I312" s="188" t="b">
        <f>IF(Dashboard!$H$6="",IF('Job Openings'!B314&lt;&gt;"",TRUE,FALSE),IF(Dashboard!$H$6='Job Openings'!F314,TRUE,FALSE))</f>
        <v>0</v>
      </c>
      <c r="J312" s="198">
        <f t="shared" si="18"/>
        <v>0</v>
      </c>
      <c r="K312" s="63"/>
      <c r="L312" s="63"/>
      <c r="M312" s="63"/>
      <c r="N312" s="63"/>
      <c r="O312" s="63"/>
      <c r="P312" s="63"/>
      <c r="R312" s="193" t="str">
        <f>IF(Candidates!H314="","",MONTH(Candidates!H314))</f>
        <v/>
      </c>
      <c r="S312" s="187" t="b">
        <f>IF(AND(YEAR(Candidates!H314)&gt;=applicationYear,YEAR(Candidates!H314)&lt;=applicationYear),TRUE,IF(applicationYear="",TRUE,FALSE))</f>
        <v>0</v>
      </c>
      <c r="T312" s="187" t="b">
        <f>IF(AND(Candidates!H314&gt;=$AJ$4,Candidates!H314&lt;=$AJ$5),TRUE,FALSE)</f>
        <v>0</v>
      </c>
      <c r="U312" s="187" t="b">
        <f>IF(Dashboard!$M$6="",IF(Candidates!B314&lt;&gt;"",TRUE,FALSE),IF(Dashboard!$M$6=Candidates!B314,TRUE,FALSE))</f>
        <v>0</v>
      </c>
      <c r="V312" s="187" t="b">
        <f>IF(Dashboard!$H$7="",IF(Candidates!B314&lt;&gt;"",TRUE,FALSE),IF(Dashboard!$H$7=Candidates!C314,TRUE,FALSE))</f>
        <v>0</v>
      </c>
      <c r="W312" s="217" t="b">
        <f>IF(Dashboard!$H$6="",IF(Candidates!B314&lt;&gt;"",TRUE,FALSE),IF(Dashboard!$H$6=Candidates!E314,TRUE,FALSE))</f>
        <v>0</v>
      </c>
      <c r="X312" s="187">
        <f t="shared" si="19"/>
        <v>0</v>
      </c>
      <c r="Y312" s="198">
        <f t="shared" si="20"/>
        <v>0</v>
      </c>
      <c r="AA312" s="7"/>
      <c r="AB312" s="7"/>
      <c r="AC312" s="7"/>
    </row>
    <row r="313" spans="2:29" x14ac:dyDescent="0.2">
      <c r="B313" s="194">
        <f>COUNTIFS(Candidates!$B$6:$B$3005,'Job Openings'!B315,Candidates!$J$6:$J$3005,Preferences!$I$21)</f>
        <v>0</v>
      </c>
      <c r="C313" s="63"/>
      <c r="D313" s="194" t="str">
        <f>IF(AND(B313=1,J313=1),IF('Job Openings'!H315-'Job Openings'!E315&lt;0,"",'Job Openings'!H315-'Job Openings'!E315),"")</f>
        <v/>
      </c>
      <c r="E313" s="185"/>
      <c r="F313" s="197" t="b">
        <f>IF(AND('Job Openings'!E315&gt;=$O$4,'Job Openings'!E315&lt;=$O$5),TRUE,FALSE)</f>
        <v>0</v>
      </c>
      <c r="G313" s="188" t="b">
        <f>IF(Dashboard!$M$6="",IF('Job Openings'!B315&lt;&gt;"",TRUE,FALSE),IF(Dashboard!$M$6='Job Openings'!B315,TRUE,FALSE))</f>
        <v>0</v>
      </c>
      <c r="H313" s="188" t="b">
        <f>IF(Dashboard!$H$7="",IF('Job Openings'!B315&lt;&gt;"",TRUE,FALSE),IF(Dashboard!$H$7='Job Openings'!C315,TRUE,FALSE))</f>
        <v>0</v>
      </c>
      <c r="I313" s="188" t="b">
        <f>IF(Dashboard!$H$6="",IF('Job Openings'!B315&lt;&gt;"",TRUE,FALSE),IF(Dashboard!$H$6='Job Openings'!F315,TRUE,FALSE))</f>
        <v>0</v>
      </c>
      <c r="J313" s="198">
        <f t="shared" si="18"/>
        <v>0</v>
      </c>
      <c r="K313" s="63"/>
      <c r="L313" s="63"/>
      <c r="M313" s="63"/>
      <c r="N313" s="63"/>
      <c r="O313" s="63"/>
      <c r="P313" s="63"/>
      <c r="R313" s="193" t="str">
        <f>IF(Candidates!H315="","",MONTH(Candidates!H315))</f>
        <v/>
      </c>
      <c r="S313" s="187" t="b">
        <f>IF(AND(YEAR(Candidates!H315)&gt;=applicationYear,YEAR(Candidates!H315)&lt;=applicationYear),TRUE,IF(applicationYear="",TRUE,FALSE))</f>
        <v>0</v>
      </c>
      <c r="T313" s="187" t="b">
        <f>IF(AND(Candidates!H315&gt;=$AJ$4,Candidates!H315&lt;=$AJ$5),TRUE,FALSE)</f>
        <v>0</v>
      </c>
      <c r="U313" s="187" t="b">
        <f>IF(Dashboard!$M$6="",IF(Candidates!B315&lt;&gt;"",TRUE,FALSE),IF(Dashboard!$M$6=Candidates!B315,TRUE,FALSE))</f>
        <v>0</v>
      </c>
      <c r="V313" s="187" t="b">
        <f>IF(Dashboard!$H$7="",IF(Candidates!B315&lt;&gt;"",TRUE,FALSE),IF(Dashboard!$H$7=Candidates!C315,TRUE,FALSE))</f>
        <v>0</v>
      </c>
      <c r="W313" s="217" t="b">
        <f>IF(Dashboard!$H$6="",IF(Candidates!B315&lt;&gt;"",TRUE,FALSE),IF(Dashboard!$H$6=Candidates!E315,TRUE,FALSE))</f>
        <v>0</v>
      </c>
      <c r="X313" s="187">
        <f t="shared" si="19"/>
        <v>0</v>
      </c>
      <c r="Y313" s="198">
        <f t="shared" si="20"/>
        <v>0</v>
      </c>
      <c r="AA313" s="7"/>
      <c r="AB313" s="7"/>
      <c r="AC313" s="7"/>
    </row>
    <row r="314" spans="2:29" x14ac:dyDescent="0.2">
      <c r="B314" s="194">
        <f>COUNTIFS(Candidates!$B$6:$B$3005,'Job Openings'!B316,Candidates!$J$6:$J$3005,Preferences!$I$21)</f>
        <v>0</v>
      </c>
      <c r="C314" s="63"/>
      <c r="D314" s="194" t="str">
        <f>IF(AND(B314=1,J314=1),IF('Job Openings'!H316-'Job Openings'!E316&lt;0,"",'Job Openings'!H316-'Job Openings'!E316),"")</f>
        <v/>
      </c>
      <c r="E314" s="185"/>
      <c r="F314" s="197" t="b">
        <f>IF(AND('Job Openings'!E316&gt;=$O$4,'Job Openings'!E316&lt;=$O$5),TRUE,FALSE)</f>
        <v>0</v>
      </c>
      <c r="G314" s="188" t="b">
        <f>IF(Dashboard!$M$6="",IF('Job Openings'!B316&lt;&gt;"",TRUE,FALSE),IF(Dashboard!$M$6='Job Openings'!B316,TRUE,FALSE))</f>
        <v>0</v>
      </c>
      <c r="H314" s="188" t="b">
        <f>IF(Dashboard!$H$7="",IF('Job Openings'!B316&lt;&gt;"",TRUE,FALSE),IF(Dashboard!$H$7='Job Openings'!C316,TRUE,FALSE))</f>
        <v>0</v>
      </c>
      <c r="I314" s="188" t="b">
        <f>IF(Dashboard!$H$6="",IF('Job Openings'!B316&lt;&gt;"",TRUE,FALSE),IF(Dashboard!$H$6='Job Openings'!F316,TRUE,FALSE))</f>
        <v>0</v>
      </c>
      <c r="J314" s="198">
        <f t="shared" si="18"/>
        <v>0</v>
      </c>
      <c r="K314" s="63"/>
      <c r="L314" s="63"/>
      <c r="M314" s="63"/>
      <c r="N314" s="63"/>
      <c r="O314" s="63"/>
      <c r="P314" s="63"/>
      <c r="R314" s="193" t="str">
        <f>IF(Candidates!H316="","",MONTH(Candidates!H316))</f>
        <v/>
      </c>
      <c r="S314" s="187" t="b">
        <f>IF(AND(YEAR(Candidates!H316)&gt;=applicationYear,YEAR(Candidates!H316)&lt;=applicationYear),TRUE,IF(applicationYear="",TRUE,FALSE))</f>
        <v>0</v>
      </c>
      <c r="T314" s="187" t="b">
        <f>IF(AND(Candidates!H316&gt;=$AJ$4,Candidates!H316&lt;=$AJ$5),TRUE,FALSE)</f>
        <v>0</v>
      </c>
      <c r="U314" s="187" t="b">
        <f>IF(Dashboard!$M$6="",IF(Candidates!B316&lt;&gt;"",TRUE,FALSE),IF(Dashboard!$M$6=Candidates!B316,TRUE,FALSE))</f>
        <v>0</v>
      </c>
      <c r="V314" s="187" t="b">
        <f>IF(Dashboard!$H$7="",IF(Candidates!B316&lt;&gt;"",TRUE,FALSE),IF(Dashboard!$H$7=Candidates!C316,TRUE,FALSE))</f>
        <v>0</v>
      </c>
      <c r="W314" s="217" t="b">
        <f>IF(Dashboard!$H$6="",IF(Candidates!B316&lt;&gt;"",TRUE,FALSE),IF(Dashboard!$H$6=Candidates!E316,TRUE,FALSE))</f>
        <v>0</v>
      </c>
      <c r="X314" s="187">
        <f t="shared" si="19"/>
        <v>0</v>
      </c>
      <c r="Y314" s="198">
        <f t="shared" si="20"/>
        <v>0</v>
      </c>
      <c r="AA314" s="7"/>
      <c r="AB314" s="7"/>
      <c r="AC314" s="7"/>
    </row>
    <row r="315" spans="2:29" x14ac:dyDescent="0.2">
      <c r="B315" s="194">
        <f>COUNTIFS(Candidates!$B$6:$B$3005,'Job Openings'!B317,Candidates!$J$6:$J$3005,Preferences!$I$21)</f>
        <v>0</v>
      </c>
      <c r="C315" s="63"/>
      <c r="D315" s="194" t="str">
        <f>IF(AND(B315=1,J315=1),IF('Job Openings'!H317-'Job Openings'!E317&lt;0,"",'Job Openings'!H317-'Job Openings'!E317),"")</f>
        <v/>
      </c>
      <c r="E315" s="185"/>
      <c r="F315" s="197" t="b">
        <f>IF(AND('Job Openings'!E317&gt;=$O$4,'Job Openings'!E317&lt;=$O$5),TRUE,FALSE)</f>
        <v>0</v>
      </c>
      <c r="G315" s="188" t="b">
        <f>IF(Dashboard!$M$6="",IF('Job Openings'!B317&lt;&gt;"",TRUE,FALSE),IF(Dashboard!$M$6='Job Openings'!B317,TRUE,FALSE))</f>
        <v>0</v>
      </c>
      <c r="H315" s="188" t="b">
        <f>IF(Dashboard!$H$7="",IF('Job Openings'!B317&lt;&gt;"",TRUE,FALSE),IF(Dashboard!$H$7='Job Openings'!C317,TRUE,FALSE))</f>
        <v>0</v>
      </c>
      <c r="I315" s="188" t="b">
        <f>IF(Dashboard!$H$6="",IF('Job Openings'!B317&lt;&gt;"",TRUE,FALSE),IF(Dashboard!$H$6='Job Openings'!F317,TRUE,FALSE))</f>
        <v>0</v>
      </c>
      <c r="J315" s="198">
        <f t="shared" si="18"/>
        <v>0</v>
      </c>
      <c r="K315" s="63"/>
      <c r="L315" s="63"/>
      <c r="M315" s="63"/>
      <c r="N315" s="63"/>
      <c r="O315" s="63"/>
      <c r="P315" s="63"/>
      <c r="R315" s="193" t="str">
        <f>IF(Candidates!H317="","",MONTH(Candidates!H317))</f>
        <v/>
      </c>
      <c r="S315" s="187" t="b">
        <f>IF(AND(YEAR(Candidates!H317)&gt;=applicationYear,YEAR(Candidates!H317)&lt;=applicationYear),TRUE,IF(applicationYear="",TRUE,FALSE))</f>
        <v>0</v>
      </c>
      <c r="T315" s="187" t="b">
        <f>IF(AND(Candidates!H317&gt;=$AJ$4,Candidates!H317&lt;=$AJ$5),TRUE,FALSE)</f>
        <v>0</v>
      </c>
      <c r="U315" s="187" t="b">
        <f>IF(Dashboard!$M$6="",IF(Candidates!B317&lt;&gt;"",TRUE,FALSE),IF(Dashboard!$M$6=Candidates!B317,TRUE,FALSE))</f>
        <v>0</v>
      </c>
      <c r="V315" s="187" t="b">
        <f>IF(Dashboard!$H$7="",IF(Candidates!B317&lt;&gt;"",TRUE,FALSE),IF(Dashboard!$H$7=Candidates!C317,TRUE,FALSE))</f>
        <v>0</v>
      </c>
      <c r="W315" s="217" t="b">
        <f>IF(Dashboard!$H$6="",IF(Candidates!B317&lt;&gt;"",TRUE,FALSE),IF(Dashboard!$H$6=Candidates!E317,TRUE,FALSE))</f>
        <v>0</v>
      </c>
      <c r="X315" s="187">
        <f t="shared" si="19"/>
        <v>0</v>
      </c>
      <c r="Y315" s="198">
        <f t="shared" si="20"/>
        <v>0</v>
      </c>
      <c r="AA315" s="7"/>
      <c r="AB315" s="7"/>
      <c r="AC315" s="7"/>
    </row>
    <row r="316" spans="2:29" x14ac:dyDescent="0.2">
      <c r="B316" s="194">
        <f>COUNTIFS(Candidates!$B$6:$B$3005,'Job Openings'!B318,Candidates!$J$6:$J$3005,Preferences!$I$21)</f>
        <v>0</v>
      </c>
      <c r="C316" s="63"/>
      <c r="D316" s="194" t="str">
        <f>IF(AND(B316=1,J316=1),IF('Job Openings'!H318-'Job Openings'!E318&lt;0,"",'Job Openings'!H318-'Job Openings'!E318),"")</f>
        <v/>
      </c>
      <c r="E316" s="185"/>
      <c r="F316" s="197" t="b">
        <f>IF(AND('Job Openings'!E318&gt;=$O$4,'Job Openings'!E318&lt;=$O$5),TRUE,FALSE)</f>
        <v>0</v>
      </c>
      <c r="G316" s="188" t="b">
        <f>IF(Dashboard!$M$6="",IF('Job Openings'!B318&lt;&gt;"",TRUE,FALSE),IF(Dashboard!$M$6='Job Openings'!B318,TRUE,FALSE))</f>
        <v>0</v>
      </c>
      <c r="H316" s="188" t="b">
        <f>IF(Dashboard!$H$7="",IF('Job Openings'!B318&lt;&gt;"",TRUE,FALSE),IF(Dashboard!$H$7='Job Openings'!C318,TRUE,FALSE))</f>
        <v>0</v>
      </c>
      <c r="I316" s="188" t="b">
        <f>IF(Dashboard!$H$6="",IF('Job Openings'!B318&lt;&gt;"",TRUE,FALSE),IF(Dashboard!$H$6='Job Openings'!F318,TRUE,FALSE))</f>
        <v>0</v>
      </c>
      <c r="J316" s="198">
        <f t="shared" si="18"/>
        <v>0</v>
      </c>
      <c r="K316" s="63"/>
      <c r="L316" s="63"/>
      <c r="M316" s="63"/>
      <c r="N316" s="63"/>
      <c r="O316" s="63"/>
      <c r="P316" s="63"/>
      <c r="R316" s="193" t="str">
        <f>IF(Candidates!H318="","",MONTH(Candidates!H318))</f>
        <v/>
      </c>
      <c r="S316" s="187" t="b">
        <f>IF(AND(YEAR(Candidates!H318)&gt;=applicationYear,YEAR(Candidates!H318)&lt;=applicationYear),TRUE,IF(applicationYear="",TRUE,FALSE))</f>
        <v>0</v>
      </c>
      <c r="T316" s="187" t="b">
        <f>IF(AND(Candidates!H318&gt;=$AJ$4,Candidates!H318&lt;=$AJ$5),TRUE,FALSE)</f>
        <v>0</v>
      </c>
      <c r="U316" s="187" t="b">
        <f>IF(Dashboard!$M$6="",IF(Candidates!B318&lt;&gt;"",TRUE,FALSE),IF(Dashboard!$M$6=Candidates!B318,TRUE,FALSE))</f>
        <v>0</v>
      </c>
      <c r="V316" s="187" t="b">
        <f>IF(Dashboard!$H$7="",IF(Candidates!B318&lt;&gt;"",TRUE,FALSE),IF(Dashboard!$H$7=Candidates!C318,TRUE,FALSE))</f>
        <v>0</v>
      </c>
      <c r="W316" s="217" t="b">
        <f>IF(Dashboard!$H$6="",IF(Candidates!B318&lt;&gt;"",TRUE,FALSE),IF(Dashboard!$H$6=Candidates!E318,TRUE,FALSE))</f>
        <v>0</v>
      </c>
      <c r="X316" s="187">
        <f t="shared" si="19"/>
        <v>0</v>
      </c>
      <c r="Y316" s="198">
        <f t="shared" si="20"/>
        <v>0</v>
      </c>
      <c r="AA316" s="7"/>
      <c r="AB316" s="7"/>
      <c r="AC316" s="7"/>
    </row>
    <row r="317" spans="2:29" x14ac:dyDescent="0.2">
      <c r="B317" s="194">
        <f>COUNTIFS(Candidates!$B$6:$B$3005,'Job Openings'!B319,Candidates!$J$6:$J$3005,Preferences!$I$21)</f>
        <v>0</v>
      </c>
      <c r="C317" s="63"/>
      <c r="D317" s="194" t="str">
        <f>IF(AND(B317=1,J317=1),IF('Job Openings'!H319-'Job Openings'!E319&lt;0,"",'Job Openings'!H319-'Job Openings'!E319),"")</f>
        <v/>
      </c>
      <c r="E317" s="185"/>
      <c r="F317" s="197" t="b">
        <f>IF(AND('Job Openings'!E319&gt;=$O$4,'Job Openings'!E319&lt;=$O$5),TRUE,FALSE)</f>
        <v>0</v>
      </c>
      <c r="G317" s="188" t="b">
        <f>IF(Dashboard!$M$6="",IF('Job Openings'!B319&lt;&gt;"",TRUE,FALSE),IF(Dashboard!$M$6='Job Openings'!B319,TRUE,FALSE))</f>
        <v>0</v>
      </c>
      <c r="H317" s="188" t="b">
        <f>IF(Dashboard!$H$7="",IF('Job Openings'!B319&lt;&gt;"",TRUE,FALSE),IF(Dashboard!$H$7='Job Openings'!C319,TRUE,FALSE))</f>
        <v>0</v>
      </c>
      <c r="I317" s="188" t="b">
        <f>IF(Dashboard!$H$6="",IF('Job Openings'!B319&lt;&gt;"",TRUE,FALSE),IF(Dashboard!$H$6='Job Openings'!F319,TRUE,FALSE))</f>
        <v>0</v>
      </c>
      <c r="J317" s="198">
        <f t="shared" si="18"/>
        <v>0</v>
      </c>
      <c r="K317" s="63"/>
      <c r="L317" s="63"/>
      <c r="M317" s="63"/>
      <c r="N317" s="63"/>
      <c r="O317" s="63"/>
      <c r="P317" s="63"/>
      <c r="R317" s="193" t="str">
        <f>IF(Candidates!H319="","",MONTH(Candidates!H319))</f>
        <v/>
      </c>
      <c r="S317" s="187" t="b">
        <f>IF(AND(YEAR(Candidates!H319)&gt;=applicationYear,YEAR(Candidates!H319)&lt;=applicationYear),TRUE,IF(applicationYear="",TRUE,FALSE))</f>
        <v>0</v>
      </c>
      <c r="T317" s="187" t="b">
        <f>IF(AND(Candidates!H319&gt;=$AJ$4,Candidates!H319&lt;=$AJ$5),TRUE,FALSE)</f>
        <v>0</v>
      </c>
      <c r="U317" s="187" t="b">
        <f>IF(Dashboard!$M$6="",IF(Candidates!B319&lt;&gt;"",TRUE,FALSE),IF(Dashboard!$M$6=Candidates!B319,TRUE,FALSE))</f>
        <v>0</v>
      </c>
      <c r="V317" s="187" t="b">
        <f>IF(Dashboard!$H$7="",IF(Candidates!B319&lt;&gt;"",TRUE,FALSE),IF(Dashboard!$H$7=Candidates!C319,TRUE,FALSE))</f>
        <v>0</v>
      </c>
      <c r="W317" s="217" t="b">
        <f>IF(Dashboard!$H$6="",IF(Candidates!B319&lt;&gt;"",TRUE,FALSE),IF(Dashboard!$H$6=Candidates!E319,TRUE,FALSE))</f>
        <v>0</v>
      </c>
      <c r="X317" s="187">
        <f t="shared" si="19"/>
        <v>0</v>
      </c>
      <c r="Y317" s="198">
        <f t="shared" si="20"/>
        <v>0</v>
      </c>
      <c r="AA317" s="7"/>
      <c r="AB317" s="7"/>
      <c r="AC317" s="7"/>
    </row>
    <row r="318" spans="2:29" x14ac:dyDescent="0.2">
      <c r="B318" s="194">
        <f>COUNTIFS(Candidates!$B$6:$B$3005,'Job Openings'!B320,Candidates!$J$6:$J$3005,Preferences!$I$21)</f>
        <v>0</v>
      </c>
      <c r="C318" s="63"/>
      <c r="D318" s="194" t="str">
        <f>IF(AND(B318=1,J318=1),IF('Job Openings'!H320-'Job Openings'!E320&lt;0,"",'Job Openings'!H320-'Job Openings'!E320),"")</f>
        <v/>
      </c>
      <c r="E318" s="185"/>
      <c r="F318" s="197" t="b">
        <f>IF(AND('Job Openings'!E320&gt;=$O$4,'Job Openings'!E320&lt;=$O$5),TRUE,FALSE)</f>
        <v>0</v>
      </c>
      <c r="G318" s="188" t="b">
        <f>IF(Dashboard!$M$6="",IF('Job Openings'!B320&lt;&gt;"",TRUE,FALSE),IF(Dashboard!$M$6='Job Openings'!B320,TRUE,FALSE))</f>
        <v>0</v>
      </c>
      <c r="H318" s="188" t="b">
        <f>IF(Dashboard!$H$7="",IF('Job Openings'!B320&lt;&gt;"",TRUE,FALSE),IF(Dashboard!$H$7='Job Openings'!C320,TRUE,FALSE))</f>
        <v>0</v>
      </c>
      <c r="I318" s="188" t="b">
        <f>IF(Dashboard!$H$6="",IF('Job Openings'!B320&lt;&gt;"",TRUE,FALSE),IF(Dashboard!$H$6='Job Openings'!F320,TRUE,FALSE))</f>
        <v>0</v>
      </c>
      <c r="J318" s="198">
        <f t="shared" si="18"/>
        <v>0</v>
      </c>
      <c r="K318" s="63"/>
      <c r="L318" s="63"/>
      <c r="M318" s="63"/>
      <c r="N318" s="63"/>
      <c r="O318" s="63"/>
      <c r="P318" s="63"/>
      <c r="R318" s="193" t="str">
        <f>IF(Candidates!H320="","",MONTH(Candidates!H320))</f>
        <v/>
      </c>
      <c r="S318" s="187" t="b">
        <f>IF(AND(YEAR(Candidates!H320)&gt;=applicationYear,YEAR(Candidates!H320)&lt;=applicationYear),TRUE,IF(applicationYear="",TRUE,FALSE))</f>
        <v>0</v>
      </c>
      <c r="T318" s="187" t="b">
        <f>IF(AND(Candidates!H320&gt;=$AJ$4,Candidates!H320&lt;=$AJ$5),TRUE,FALSE)</f>
        <v>0</v>
      </c>
      <c r="U318" s="187" t="b">
        <f>IF(Dashboard!$M$6="",IF(Candidates!B320&lt;&gt;"",TRUE,FALSE),IF(Dashboard!$M$6=Candidates!B320,TRUE,FALSE))</f>
        <v>0</v>
      </c>
      <c r="V318" s="187" t="b">
        <f>IF(Dashboard!$H$7="",IF(Candidates!B320&lt;&gt;"",TRUE,FALSE),IF(Dashboard!$H$7=Candidates!C320,TRUE,FALSE))</f>
        <v>0</v>
      </c>
      <c r="W318" s="217" t="b">
        <f>IF(Dashboard!$H$6="",IF(Candidates!B320&lt;&gt;"",TRUE,FALSE),IF(Dashboard!$H$6=Candidates!E320,TRUE,FALSE))</f>
        <v>0</v>
      </c>
      <c r="X318" s="187">
        <f t="shared" si="19"/>
        <v>0</v>
      </c>
      <c r="Y318" s="198">
        <f t="shared" si="20"/>
        <v>0</v>
      </c>
      <c r="AA318" s="7"/>
      <c r="AB318" s="7"/>
      <c r="AC318" s="7"/>
    </row>
    <row r="319" spans="2:29" x14ac:dyDescent="0.2">
      <c r="B319" s="194">
        <f>COUNTIFS(Candidates!$B$6:$B$3005,'Job Openings'!B321,Candidates!$J$6:$J$3005,Preferences!$I$21)</f>
        <v>0</v>
      </c>
      <c r="C319" s="63"/>
      <c r="D319" s="194" t="str">
        <f>IF(AND(B319=1,J319=1),IF('Job Openings'!H321-'Job Openings'!E321&lt;0,"",'Job Openings'!H321-'Job Openings'!E321),"")</f>
        <v/>
      </c>
      <c r="E319" s="185"/>
      <c r="F319" s="197" t="b">
        <f>IF(AND('Job Openings'!E321&gt;=$O$4,'Job Openings'!E321&lt;=$O$5),TRUE,FALSE)</f>
        <v>0</v>
      </c>
      <c r="G319" s="188" t="b">
        <f>IF(Dashboard!$M$6="",IF('Job Openings'!B321&lt;&gt;"",TRUE,FALSE),IF(Dashboard!$M$6='Job Openings'!B321,TRUE,FALSE))</f>
        <v>0</v>
      </c>
      <c r="H319" s="188" t="b">
        <f>IF(Dashboard!$H$7="",IF('Job Openings'!B321&lt;&gt;"",TRUE,FALSE),IF(Dashboard!$H$7='Job Openings'!C321,TRUE,FALSE))</f>
        <v>0</v>
      </c>
      <c r="I319" s="188" t="b">
        <f>IF(Dashboard!$H$6="",IF('Job Openings'!B321&lt;&gt;"",TRUE,FALSE),IF(Dashboard!$H$6='Job Openings'!F321,TRUE,FALSE))</f>
        <v>0</v>
      </c>
      <c r="J319" s="198">
        <f t="shared" si="18"/>
        <v>0</v>
      </c>
      <c r="K319" s="63"/>
      <c r="L319" s="63"/>
      <c r="M319" s="63"/>
      <c r="N319" s="63"/>
      <c r="O319" s="63"/>
      <c r="P319" s="63"/>
      <c r="R319" s="193" t="str">
        <f>IF(Candidates!H321="","",MONTH(Candidates!H321))</f>
        <v/>
      </c>
      <c r="S319" s="187" t="b">
        <f>IF(AND(YEAR(Candidates!H321)&gt;=applicationYear,YEAR(Candidates!H321)&lt;=applicationYear),TRUE,IF(applicationYear="",TRUE,FALSE))</f>
        <v>0</v>
      </c>
      <c r="T319" s="187" t="b">
        <f>IF(AND(Candidates!H321&gt;=$AJ$4,Candidates!H321&lt;=$AJ$5),TRUE,FALSE)</f>
        <v>0</v>
      </c>
      <c r="U319" s="187" t="b">
        <f>IF(Dashboard!$M$6="",IF(Candidates!B321&lt;&gt;"",TRUE,FALSE),IF(Dashboard!$M$6=Candidates!B321,TRUE,FALSE))</f>
        <v>0</v>
      </c>
      <c r="V319" s="187" t="b">
        <f>IF(Dashboard!$H$7="",IF(Candidates!B321&lt;&gt;"",TRUE,FALSE),IF(Dashboard!$H$7=Candidates!C321,TRUE,FALSE))</f>
        <v>0</v>
      </c>
      <c r="W319" s="217" t="b">
        <f>IF(Dashboard!$H$6="",IF(Candidates!B321&lt;&gt;"",TRUE,FALSE),IF(Dashboard!$H$6=Candidates!E321,TRUE,FALSE))</f>
        <v>0</v>
      </c>
      <c r="X319" s="187">
        <f t="shared" si="19"/>
        <v>0</v>
      </c>
      <c r="Y319" s="198">
        <f t="shared" si="20"/>
        <v>0</v>
      </c>
      <c r="AA319" s="7"/>
      <c r="AB319" s="7"/>
      <c r="AC319" s="7"/>
    </row>
    <row r="320" spans="2:29" x14ac:dyDescent="0.2">
      <c r="B320" s="194">
        <f>COUNTIFS(Candidates!$B$6:$B$3005,'Job Openings'!B322,Candidates!$J$6:$J$3005,Preferences!$I$21)</f>
        <v>0</v>
      </c>
      <c r="C320" s="63"/>
      <c r="D320" s="194" t="str">
        <f>IF(AND(B320=1,J320=1),IF('Job Openings'!H322-'Job Openings'!E322&lt;0,"",'Job Openings'!H322-'Job Openings'!E322),"")</f>
        <v/>
      </c>
      <c r="E320" s="185"/>
      <c r="F320" s="197" t="b">
        <f>IF(AND('Job Openings'!E322&gt;=$O$4,'Job Openings'!E322&lt;=$O$5),TRUE,FALSE)</f>
        <v>0</v>
      </c>
      <c r="G320" s="188" t="b">
        <f>IF(Dashboard!$M$6="",IF('Job Openings'!B322&lt;&gt;"",TRUE,FALSE),IF(Dashboard!$M$6='Job Openings'!B322,TRUE,FALSE))</f>
        <v>0</v>
      </c>
      <c r="H320" s="188" t="b">
        <f>IF(Dashboard!$H$7="",IF('Job Openings'!B322&lt;&gt;"",TRUE,FALSE),IF(Dashboard!$H$7='Job Openings'!C322,TRUE,FALSE))</f>
        <v>0</v>
      </c>
      <c r="I320" s="188" t="b">
        <f>IF(Dashboard!$H$6="",IF('Job Openings'!B322&lt;&gt;"",TRUE,FALSE),IF(Dashboard!$H$6='Job Openings'!F322,TRUE,FALSE))</f>
        <v>0</v>
      </c>
      <c r="J320" s="198">
        <f t="shared" si="18"/>
        <v>0</v>
      </c>
      <c r="K320" s="63"/>
      <c r="L320" s="63"/>
      <c r="M320" s="63"/>
      <c r="N320" s="63"/>
      <c r="O320" s="63"/>
      <c r="P320" s="63"/>
      <c r="R320" s="193" t="str">
        <f>IF(Candidates!H322="","",MONTH(Candidates!H322))</f>
        <v/>
      </c>
      <c r="S320" s="187" t="b">
        <f>IF(AND(YEAR(Candidates!H322)&gt;=applicationYear,YEAR(Candidates!H322)&lt;=applicationYear),TRUE,IF(applicationYear="",TRUE,FALSE))</f>
        <v>0</v>
      </c>
      <c r="T320" s="187" t="b">
        <f>IF(AND(Candidates!H322&gt;=$AJ$4,Candidates!H322&lt;=$AJ$5),TRUE,FALSE)</f>
        <v>0</v>
      </c>
      <c r="U320" s="187" t="b">
        <f>IF(Dashboard!$M$6="",IF(Candidates!B322&lt;&gt;"",TRUE,FALSE),IF(Dashboard!$M$6=Candidates!B322,TRUE,FALSE))</f>
        <v>0</v>
      </c>
      <c r="V320" s="187" t="b">
        <f>IF(Dashboard!$H$7="",IF(Candidates!B322&lt;&gt;"",TRUE,FALSE),IF(Dashboard!$H$7=Candidates!C322,TRUE,FALSE))</f>
        <v>0</v>
      </c>
      <c r="W320" s="217" t="b">
        <f>IF(Dashboard!$H$6="",IF(Candidates!B322&lt;&gt;"",TRUE,FALSE),IF(Dashboard!$H$6=Candidates!E322,TRUE,FALSE))</f>
        <v>0</v>
      </c>
      <c r="X320" s="187">
        <f t="shared" si="19"/>
        <v>0</v>
      </c>
      <c r="Y320" s="198">
        <f t="shared" si="20"/>
        <v>0</v>
      </c>
      <c r="AA320" s="7"/>
      <c r="AB320" s="7"/>
      <c r="AC320" s="7"/>
    </row>
    <row r="321" spans="2:29" x14ac:dyDescent="0.2">
      <c r="B321" s="194">
        <f>COUNTIFS(Candidates!$B$6:$B$3005,'Job Openings'!B323,Candidates!$J$6:$J$3005,Preferences!$I$21)</f>
        <v>0</v>
      </c>
      <c r="C321" s="63"/>
      <c r="D321" s="194" t="str">
        <f>IF(AND(B321=1,J321=1),IF('Job Openings'!H323-'Job Openings'!E323&lt;0,"",'Job Openings'!H323-'Job Openings'!E323),"")</f>
        <v/>
      </c>
      <c r="E321" s="185"/>
      <c r="F321" s="197" t="b">
        <f>IF(AND('Job Openings'!E323&gt;=$O$4,'Job Openings'!E323&lt;=$O$5),TRUE,FALSE)</f>
        <v>0</v>
      </c>
      <c r="G321" s="188" t="b">
        <f>IF(Dashboard!$M$6="",IF('Job Openings'!B323&lt;&gt;"",TRUE,FALSE),IF(Dashboard!$M$6='Job Openings'!B323,TRUE,FALSE))</f>
        <v>0</v>
      </c>
      <c r="H321" s="188" t="b">
        <f>IF(Dashboard!$H$7="",IF('Job Openings'!B323&lt;&gt;"",TRUE,FALSE),IF(Dashboard!$H$7='Job Openings'!C323,TRUE,FALSE))</f>
        <v>0</v>
      </c>
      <c r="I321" s="188" t="b">
        <f>IF(Dashboard!$H$6="",IF('Job Openings'!B323&lt;&gt;"",TRUE,FALSE),IF(Dashboard!$H$6='Job Openings'!F323,TRUE,FALSE))</f>
        <v>0</v>
      </c>
      <c r="J321" s="198">
        <f t="shared" si="18"/>
        <v>0</v>
      </c>
      <c r="K321" s="63"/>
      <c r="L321" s="63"/>
      <c r="M321" s="63"/>
      <c r="N321" s="63"/>
      <c r="O321" s="63"/>
      <c r="P321" s="63"/>
      <c r="R321" s="193" t="str">
        <f>IF(Candidates!H323="","",MONTH(Candidates!H323))</f>
        <v/>
      </c>
      <c r="S321" s="187" t="b">
        <f>IF(AND(YEAR(Candidates!H323)&gt;=applicationYear,YEAR(Candidates!H323)&lt;=applicationYear),TRUE,IF(applicationYear="",TRUE,FALSE))</f>
        <v>0</v>
      </c>
      <c r="T321" s="187" t="b">
        <f>IF(AND(Candidates!H323&gt;=$AJ$4,Candidates!H323&lt;=$AJ$5),TRUE,FALSE)</f>
        <v>0</v>
      </c>
      <c r="U321" s="187" t="b">
        <f>IF(Dashboard!$M$6="",IF(Candidates!B323&lt;&gt;"",TRUE,FALSE),IF(Dashboard!$M$6=Candidates!B323,TRUE,FALSE))</f>
        <v>0</v>
      </c>
      <c r="V321" s="187" t="b">
        <f>IF(Dashboard!$H$7="",IF(Candidates!B323&lt;&gt;"",TRUE,FALSE),IF(Dashboard!$H$7=Candidates!C323,TRUE,FALSE))</f>
        <v>0</v>
      </c>
      <c r="W321" s="217" t="b">
        <f>IF(Dashboard!$H$6="",IF(Candidates!B323&lt;&gt;"",TRUE,FALSE),IF(Dashboard!$H$6=Candidates!E323,TRUE,FALSE))</f>
        <v>0</v>
      </c>
      <c r="X321" s="187">
        <f t="shared" si="19"/>
        <v>0</v>
      </c>
      <c r="Y321" s="198">
        <f t="shared" si="20"/>
        <v>0</v>
      </c>
      <c r="AA321" s="7"/>
      <c r="AB321" s="7"/>
      <c r="AC321" s="7"/>
    </row>
    <row r="322" spans="2:29" x14ac:dyDescent="0.2">
      <c r="B322" s="194">
        <f>COUNTIFS(Candidates!$B$6:$B$3005,'Job Openings'!B324,Candidates!$J$6:$J$3005,Preferences!$I$21)</f>
        <v>0</v>
      </c>
      <c r="C322" s="63"/>
      <c r="D322" s="194" t="str">
        <f>IF(AND(B322=1,J322=1),IF('Job Openings'!H324-'Job Openings'!E324&lt;0,"",'Job Openings'!H324-'Job Openings'!E324),"")</f>
        <v/>
      </c>
      <c r="E322" s="185"/>
      <c r="F322" s="197" t="b">
        <f>IF(AND('Job Openings'!E324&gt;=$O$4,'Job Openings'!E324&lt;=$O$5),TRUE,FALSE)</f>
        <v>0</v>
      </c>
      <c r="G322" s="188" t="b">
        <f>IF(Dashboard!$M$6="",IF('Job Openings'!B324&lt;&gt;"",TRUE,FALSE),IF(Dashboard!$M$6='Job Openings'!B324,TRUE,FALSE))</f>
        <v>0</v>
      </c>
      <c r="H322" s="188" t="b">
        <f>IF(Dashboard!$H$7="",IF('Job Openings'!B324&lt;&gt;"",TRUE,FALSE),IF(Dashboard!$H$7='Job Openings'!C324,TRUE,FALSE))</f>
        <v>0</v>
      </c>
      <c r="I322" s="188" t="b">
        <f>IF(Dashboard!$H$6="",IF('Job Openings'!B324&lt;&gt;"",TRUE,FALSE),IF(Dashboard!$H$6='Job Openings'!F324,TRUE,FALSE))</f>
        <v>0</v>
      </c>
      <c r="J322" s="198">
        <f t="shared" si="18"/>
        <v>0</v>
      </c>
      <c r="K322" s="63"/>
      <c r="L322" s="63"/>
      <c r="M322" s="63"/>
      <c r="N322" s="63"/>
      <c r="O322" s="63"/>
      <c r="P322" s="63"/>
      <c r="R322" s="193" t="str">
        <f>IF(Candidates!H324="","",MONTH(Candidates!H324))</f>
        <v/>
      </c>
      <c r="S322" s="187" t="b">
        <f>IF(AND(YEAR(Candidates!H324)&gt;=applicationYear,YEAR(Candidates!H324)&lt;=applicationYear),TRUE,IF(applicationYear="",TRUE,FALSE))</f>
        <v>0</v>
      </c>
      <c r="T322" s="187" t="b">
        <f>IF(AND(Candidates!H324&gt;=$AJ$4,Candidates!H324&lt;=$AJ$5),TRUE,FALSE)</f>
        <v>0</v>
      </c>
      <c r="U322" s="187" t="b">
        <f>IF(Dashboard!$M$6="",IF(Candidates!B324&lt;&gt;"",TRUE,FALSE),IF(Dashboard!$M$6=Candidates!B324,TRUE,FALSE))</f>
        <v>0</v>
      </c>
      <c r="V322" s="187" t="b">
        <f>IF(Dashboard!$H$7="",IF(Candidates!B324&lt;&gt;"",TRUE,FALSE),IF(Dashboard!$H$7=Candidates!C324,TRUE,FALSE))</f>
        <v>0</v>
      </c>
      <c r="W322" s="217" t="b">
        <f>IF(Dashboard!$H$6="",IF(Candidates!B324&lt;&gt;"",TRUE,FALSE),IF(Dashboard!$H$6=Candidates!E324,TRUE,FALSE))</f>
        <v>0</v>
      </c>
      <c r="X322" s="187">
        <f t="shared" si="19"/>
        <v>0</v>
      </c>
      <c r="Y322" s="198">
        <f t="shared" si="20"/>
        <v>0</v>
      </c>
      <c r="AA322" s="7"/>
      <c r="AB322" s="7"/>
      <c r="AC322" s="7"/>
    </row>
    <row r="323" spans="2:29" x14ac:dyDescent="0.2">
      <c r="B323" s="194">
        <f>COUNTIFS(Candidates!$B$6:$B$3005,'Job Openings'!B325,Candidates!$J$6:$J$3005,Preferences!$I$21)</f>
        <v>0</v>
      </c>
      <c r="C323" s="63"/>
      <c r="D323" s="194" t="str">
        <f>IF(AND(B323=1,J323=1),IF('Job Openings'!H325-'Job Openings'!E325&lt;0,"",'Job Openings'!H325-'Job Openings'!E325),"")</f>
        <v/>
      </c>
      <c r="E323" s="185"/>
      <c r="F323" s="197" t="b">
        <f>IF(AND('Job Openings'!E325&gt;=$O$4,'Job Openings'!E325&lt;=$O$5),TRUE,FALSE)</f>
        <v>0</v>
      </c>
      <c r="G323" s="188" t="b">
        <f>IF(Dashboard!$M$6="",IF('Job Openings'!B325&lt;&gt;"",TRUE,FALSE),IF(Dashboard!$M$6='Job Openings'!B325,TRUE,FALSE))</f>
        <v>0</v>
      </c>
      <c r="H323" s="188" t="b">
        <f>IF(Dashboard!$H$7="",IF('Job Openings'!B325&lt;&gt;"",TRUE,FALSE),IF(Dashboard!$H$7='Job Openings'!C325,TRUE,FALSE))</f>
        <v>0</v>
      </c>
      <c r="I323" s="188" t="b">
        <f>IF(Dashboard!$H$6="",IF('Job Openings'!B325&lt;&gt;"",TRUE,FALSE),IF(Dashboard!$H$6='Job Openings'!F325,TRUE,FALSE))</f>
        <v>0</v>
      </c>
      <c r="J323" s="198">
        <f t="shared" si="18"/>
        <v>0</v>
      </c>
      <c r="K323" s="63"/>
      <c r="L323" s="63"/>
      <c r="M323" s="63"/>
      <c r="N323" s="63"/>
      <c r="O323" s="63"/>
      <c r="P323" s="63"/>
      <c r="R323" s="193" t="str">
        <f>IF(Candidates!H325="","",MONTH(Candidates!H325))</f>
        <v/>
      </c>
      <c r="S323" s="187" t="b">
        <f>IF(AND(YEAR(Candidates!H325)&gt;=applicationYear,YEAR(Candidates!H325)&lt;=applicationYear),TRUE,IF(applicationYear="",TRUE,FALSE))</f>
        <v>0</v>
      </c>
      <c r="T323" s="187" t="b">
        <f>IF(AND(Candidates!H325&gt;=$AJ$4,Candidates!H325&lt;=$AJ$5),TRUE,FALSE)</f>
        <v>0</v>
      </c>
      <c r="U323" s="187" t="b">
        <f>IF(Dashboard!$M$6="",IF(Candidates!B325&lt;&gt;"",TRUE,FALSE),IF(Dashboard!$M$6=Candidates!B325,TRUE,FALSE))</f>
        <v>0</v>
      </c>
      <c r="V323" s="187" t="b">
        <f>IF(Dashboard!$H$7="",IF(Candidates!B325&lt;&gt;"",TRUE,FALSE),IF(Dashboard!$H$7=Candidates!C325,TRUE,FALSE))</f>
        <v>0</v>
      </c>
      <c r="W323" s="217" t="b">
        <f>IF(Dashboard!$H$6="",IF(Candidates!B325&lt;&gt;"",TRUE,FALSE),IF(Dashboard!$H$6=Candidates!E325,TRUE,FALSE))</f>
        <v>0</v>
      </c>
      <c r="X323" s="187">
        <f t="shared" si="19"/>
        <v>0</v>
      </c>
      <c r="Y323" s="198">
        <f t="shared" si="20"/>
        <v>0</v>
      </c>
      <c r="AA323" s="7"/>
      <c r="AB323" s="7"/>
      <c r="AC323" s="7"/>
    </row>
    <row r="324" spans="2:29" x14ac:dyDescent="0.2">
      <c r="B324" s="194">
        <f>COUNTIFS(Candidates!$B$6:$B$3005,'Job Openings'!B326,Candidates!$J$6:$J$3005,Preferences!$I$21)</f>
        <v>0</v>
      </c>
      <c r="C324" s="63"/>
      <c r="D324" s="194" t="str">
        <f>IF(AND(B324=1,J324=1),IF('Job Openings'!H326-'Job Openings'!E326&lt;0,"",'Job Openings'!H326-'Job Openings'!E326),"")</f>
        <v/>
      </c>
      <c r="E324" s="185"/>
      <c r="F324" s="197" t="b">
        <f>IF(AND('Job Openings'!E326&gt;=$O$4,'Job Openings'!E326&lt;=$O$5),TRUE,FALSE)</f>
        <v>0</v>
      </c>
      <c r="G324" s="188" t="b">
        <f>IF(Dashboard!$M$6="",IF('Job Openings'!B326&lt;&gt;"",TRUE,FALSE),IF(Dashboard!$M$6='Job Openings'!B326,TRUE,FALSE))</f>
        <v>0</v>
      </c>
      <c r="H324" s="188" t="b">
        <f>IF(Dashboard!$H$7="",IF('Job Openings'!B326&lt;&gt;"",TRUE,FALSE),IF(Dashboard!$H$7='Job Openings'!C326,TRUE,FALSE))</f>
        <v>0</v>
      </c>
      <c r="I324" s="188" t="b">
        <f>IF(Dashboard!$H$6="",IF('Job Openings'!B326&lt;&gt;"",TRUE,FALSE),IF(Dashboard!$H$6='Job Openings'!F326,TRUE,FALSE))</f>
        <v>0</v>
      </c>
      <c r="J324" s="198">
        <f t="shared" ref="J324:J387" si="21">I324*H324*G324*F324</f>
        <v>0</v>
      </c>
      <c r="K324" s="63"/>
      <c r="L324" s="63"/>
      <c r="M324" s="63"/>
      <c r="N324" s="63"/>
      <c r="O324" s="63"/>
      <c r="P324" s="63"/>
      <c r="R324" s="193" t="str">
        <f>IF(Candidates!H326="","",MONTH(Candidates!H326))</f>
        <v/>
      </c>
      <c r="S324" s="187" t="b">
        <f>IF(AND(YEAR(Candidates!H326)&gt;=applicationYear,YEAR(Candidates!H326)&lt;=applicationYear),TRUE,IF(applicationYear="",TRUE,FALSE))</f>
        <v>0</v>
      </c>
      <c r="T324" s="187" t="b">
        <f>IF(AND(Candidates!H326&gt;=$AJ$4,Candidates!H326&lt;=$AJ$5),TRUE,FALSE)</f>
        <v>0</v>
      </c>
      <c r="U324" s="187" t="b">
        <f>IF(Dashboard!$M$6="",IF(Candidates!B326&lt;&gt;"",TRUE,FALSE),IF(Dashboard!$M$6=Candidates!B326,TRUE,FALSE))</f>
        <v>0</v>
      </c>
      <c r="V324" s="187" t="b">
        <f>IF(Dashboard!$H$7="",IF(Candidates!B326&lt;&gt;"",TRUE,FALSE),IF(Dashboard!$H$7=Candidates!C326,TRUE,FALSE))</f>
        <v>0</v>
      </c>
      <c r="W324" s="217" t="b">
        <f>IF(Dashboard!$H$6="",IF(Candidates!B326&lt;&gt;"",TRUE,FALSE),IF(Dashboard!$H$6=Candidates!E326,TRUE,FALSE))</f>
        <v>0</v>
      </c>
      <c r="X324" s="187">
        <f t="shared" si="19"/>
        <v>0</v>
      </c>
      <c r="Y324" s="198">
        <f t="shared" si="20"/>
        <v>0</v>
      </c>
      <c r="AA324" s="7"/>
      <c r="AB324" s="7"/>
      <c r="AC324" s="7"/>
    </row>
    <row r="325" spans="2:29" x14ac:dyDescent="0.2">
      <c r="B325" s="194">
        <f>COUNTIFS(Candidates!$B$6:$B$3005,'Job Openings'!B327,Candidates!$J$6:$J$3005,Preferences!$I$21)</f>
        <v>0</v>
      </c>
      <c r="C325" s="63"/>
      <c r="D325" s="194" t="str">
        <f>IF(AND(B325=1,J325=1),IF('Job Openings'!H327-'Job Openings'!E327&lt;0,"",'Job Openings'!H327-'Job Openings'!E327),"")</f>
        <v/>
      </c>
      <c r="E325" s="185"/>
      <c r="F325" s="197" t="b">
        <f>IF(AND('Job Openings'!E327&gt;=$O$4,'Job Openings'!E327&lt;=$O$5),TRUE,FALSE)</f>
        <v>0</v>
      </c>
      <c r="G325" s="188" t="b">
        <f>IF(Dashboard!$M$6="",IF('Job Openings'!B327&lt;&gt;"",TRUE,FALSE),IF(Dashboard!$M$6='Job Openings'!B327,TRUE,FALSE))</f>
        <v>0</v>
      </c>
      <c r="H325" s="188" t="b">
        <f>IF(Dashboard!$H$7="",IF('Job Openings'!B327&lt;&gt;"",TRUE,FALSE),IF(Dashboard!$H$7='Job Openings'!C327,TRUE,FALSE))</f>
        <v>0</v>
      </c>
      <c r="I325" s="188" t="b">
        <f>IF(Dashboard!$H$6="",IF('Job Openings'!B327&lt;&gt;"",TRUE,FALSE),IF(Dashboard!$H$6='Job Openings'!F327,TRUE,FALSE))</f>
        <v>0</v>
      </c>
      <c r="J325" s="198">
        <f t="shared" si="21"/>
        <v>0</v>
      </c>
      <c r="K325" s="63"/>
      <c r="L325" s="63"/>
      <c r="M325" s="63"/>
      <c r="N325" s="63"/>
      <c r="O325" s="63"/>
      <c r="P325" s="63"/>
      <c r="R325" s="193" t="str">
        <f>IF(Candidates!H327="","",MONTH(Candidates!H327))</f>
        <v/>
      </c>
      <c r="S325" s="187" t="b">
        <f>IF(AND(YEAR(Candidates!H327)&gt;=applicationYear,YEAR(Candidates!H327)&lt;=applicationYear),TRUE,IF(applicationYear="",TRUE,FALSE))</f>
        <v>0</v>
      </c>
      <c r="T325" s="187" t="b">
        <f>IF(AND(Candidates!H327&gt;=$AJ$4,Candidates!H327&lt;=$AJ$5),TRUE,FALSE)</f>
        <v>0</v>
      </c>
      <c r="U325" s="187" t="b">
        <f>IF(Dashboard!$M$6="",IF(Candidates!B327&lt;&gt;"",TRUE,FALSE),IF(Dashboard!$M$6=Candidates!B327,TRUE,FALSE))</f>
        <v>0</v>
      </c>
      <c r="V325" s="187" t="b">
        <f>IF(Dashboard!$H$7="",IF(Candidates!B327&lt;&gt;"",TRUE,FALSE),IF(Dashboard!$H$7=Candidates!C327,TRUE,FALSE))</f>
        <v>0</v>
      </c>
      <c r="W325" s="217" t="b">
        <f>IF(Dashboard!$H$6="",IF(Candidates!B327&lt;&gt;"",TRUE,FALSE),IF(Dashboard!$H$6=Candidates!E327,TRUE,FALSE))</f>
        <v>0</v>
      </c>
      <c r="X325" s="187">
        <f t="shared" ref="X325:X388" si="22">W325*V325*U325*T325</f>
        <v>0</v>
      </c>
      <c r="Y325" s="198">
        <f t="shared" ref="Y325:Y388" si="23">W325*V325*U325*S325</f>
        <v>0</v>
      </c>
      <c r="AA325" s="7"/>
      <c r="AB325" s="7"/>
      <c r="AC325" s="7"/>
    </row>
    <row r="326" spans="2:29" x14ac:dyDescent="0.2">
      <c r="B326" s="194">
        <f>COUNTIFS(Candidates!$B$6:$B$3005,'Job Openings'!B328,Candidates!$J$6:$J$3005,Preferences!$I$21)</f>
        <v>0</v>
      </c>
      <c r="C326" s="63"/>
      <c r="D326" s="194" t="str">
        <f>IF(AND(B326=1,J326=1),IF('Job Openings'!H328-'Job Openings'!E328&lt;0,"",'Job Openings'!H328-'Job Openings'!E328),"")</f>
        <v/>
      </c>
      <c r="E326" s="185"/>
      <c r="F326" s="197" t="b">
        <f>IF(AND('Job Openings'!E328&gt;=$O$4,'Job Openings'!E328&lt;=$O$5),TRUE,FALSE)</f>
        <v>0</v>
      </c>
      <c r="G326" s="188" t="b">
        <f>IF(Dashboard!$M$6="",IF('Job Openings'!B328&lt;&gt;"",TRUE,FALSE),IF(Dashboard!$M$6='Job Openings'!B328,TRUE,FALSE))</f>
        <v>0</v>
      </c>
      <c r="H326" s="188" t="b">
        <f>IF(Dashboard!$H$7="",IF('Job Openings'!B328&lt;&gt;"",TRUE,FALSE),IF(Dashboard!$H$7='Job Openings'!C328,TRUE,FALSE))</f>
        <v>0</v>
      </c>
      <c r="I326" s="188" t="b">
        <f>IF(Dashboard!$H$6="",IF('Job Openings'!B328&lt;&gt;"",TRUE,FALSE),IF(Dashboard!$H$6='Job Openings'!F328,TRUE,FALSE))</f>
        <v>0</v>
      </c>
      <c r="J326" s="198">
        <f t="shared" si="21"/>
        <v>0</v>
      </c>
      <c r="K326" s="63"/>
      <c r="L326" s="63"/>
      <c r="M326" s="63"/>
      <c r="N326" s="63"/>
      <c r="O326" s="63"/>
      <c r="P326" s="63"/>
      <c r="R326" s="193" t="str">
        <f>IF(Candidates!H328="","",MONTH(Candidates!H328))</f>
        <v/>
      </c>
      <c r="S326" s="187" t="b">
        <f>IF(AND(YEAR(Candidates!H328)&gt;=applicationYear,YEAR(Candidates!H328)&lt;=applicationYear),TRUE,IF(applicationYear="",TRUE,FALSE))</f>
        <v>0</v>
      </c>
      <c r="T326" s="187" t="b">
        <f>IF(AND(Candidates!H328&gt;=$AJ$4,Candidates!H328&lt;=$AJ$5),TRUE,FALSE)</f>
        <v>0</v>
      </c>
      <c r="U326" s="187" t="b">
        <f>IF(Dashboard!$M$6="",IF(Candidates!B328&lt;&gt;"",TRUE,FALSE),IF(Dashboard!$M$6=Candidates!B328,TRUE,FALSE))</f>
        <v>0</v>
      </c>
      <c r="V326" s="187" t="b">
        <f>IF(Dashboard!$H$7="",IF(Candidates!B328&lt;&gt;"",TRUE,FALSE),IF(Dashboard!$H$7=Candidates!C328,TRUE,FALSE))</f>
        <v>0</v>
      </c>
      <c r="W326" s="217" t="b">
        <f>IF(Dashboard!$H$6="",IF(Candidates!B328&lt;&gt;"",TRUE,FALSE),IF(Dashboard!$H$6=Candidates!E328,TRUE,FALSE))</f>
        <v>0</v>
      </c>
      <c r="X326" s="187">
        <f t="shared" si="22"/>
        <v>0</v>
      </c>
      <c r="Y326" s="198">
        <f t="shared" si="23"/>
        <v>0</v>
      </c>
      <c r="AA326" s="7"/>
      <c r="AB326" s="7"/>
      <c r="AC326" s="7"/>
    </row>
    <row r="327" spans="2:29" x14ac:dyDescent="0.2">
      <c r="B327" s="194">
        <f>COUNTIFS(Candidates!$B$6:$B$3005,'Job Openings'!B329,Candidates!$J$6:$J$3005,Preferences!$I$21)</f>
        <v>0</v>
      </c>
      <c r="C327" s="63"/>
      <c r="D327" s="194" t="str">
        <f>IF(AND(B327=1,J327=1),IF('Job Openings'!H329-'Job Openings'!E329&lt;0,"",'Job Openings'!H329-'Job Openings'!E329),"")</f>
        <v/>
      </c>
      <c r="E327" s="185"/>
      <c r="F327" s="197" t="b">
        <f>IF(AND('Job Openings'!E329&gt;=$O$4,'Job Openings'!E329&lt;=$O$5),TRUE,FALSE)</f>
        <v>0</v>
      </c>
      <c r="G327" s="188" t="b">
        <f>IF(Dashboard!$M$6="",IF('Job Openings'!B329&lt;&gt;"",TRUE,FALSE),IF(Dashboard!$M$6='Job Openings'!B329,TRUE,FALSE))</f>
        <v>0</v>
      </c>
      <c r="H327" s="188" t="b">
        <f>IF(Dashboard!$H$7="",IF('Job Openings'!B329&lt;&gt;"",TRUE,FALSE),IF(Dashboard!$H$7='Job Openings'!C329,TRUE,FALSE))</f>
        <v>0</v>
      </c>
      <c r="I327" s="188" t="b">
        <f>IF(Dashboard!$H$6="",IF('Job Openings'!B329&lt;&gt;"",TRUE,FALSE),IF(Dashboard!$H$6='Job Openings'!F329,TRUE,FALSE))</f>
        <v>0</v>
      </c>
      <c r="J327" s="198">
        <f t="shared" si="21"/>
        <v>0</v>
      </c>
      <c r="K327" s="63"/>
      <c r="L327" s="63"/>
      <c r="M327" s="63"/>
      <c r="N327" s="63"/>
      <c r="O327" s="63"/>
      <c r="P327" s="63"/>
      <c r="R327" s="193" t="str">
        <f>IF(Candidates!H329="","",MONTH(Candidates!H329))</f>
        <v/>
      </c>
      <c r="S327" s="187" t="b">
        <f>IF(AND(YEAR(Candidates!H329)&gt;=applicationYear,YEAR(Candidates!H329)&lt;=applicationYear),TRUE,IF(applicationYear="",TRUE,FALSE))</f>
        <v>0</v>
      </c>
      <c r="T327" s="187" t="b">
        <f>IF(AND(Candidates!H329&gt;=$AJ$4,Candidates!H329&lt;=$AJ$5),TRUE,FALSE)</f>
        <v>0</v>
      </c>
      <c r="U327" s="187" t="b">
        <f>IF(Dashboard!$M$6="",IF(Candidates!B329&lt;&gt;"",TRUE,FALSE),IF(Dashboard!$M$6=Candidates!B329,TRUE,FALSE))</f>
        <v>0</v>
      </c>
      <c r="V327" s="187" t="b">
        <f>IF(Dashboard!$H$7="",IF(Candidates!B329&lt;&gt;"",TRUE,FALSE),IF(Dashboard!$H$7=Candidates!C329,TRUE,FALSE))</f>
        <v>0</v>
      </c>
      <c r="W327" s="217" t="b">
        <f>IF(Dashboard!$H$6="",IF(Candidates!B329&lt;&gt;"",TRUE,FALSE),IF(Dashboard!$H$6=Candidates!E329,TRUE,FALSE))</f>
        <v>0</v>
      </c>
      <c r="X327" s="187">
        <f t="shared" si="22"/>
        <v>0</v>
      </c>
      <c r="Y327" s="198">
        <f t="shared" si="23"/>
        <v>0</v>
      </c>
      <c r="AA327" s="7"/>
      <c r="AB327" s="7"/>
      <c r="AC327" s="7"/>
    </row>
    <row r="328" spans="2:29" x14ac:dyDescent="0.2">
      <c r="B328" s="194">
        <f>COUNTIFS(Candidates!$B$6:$B$3005,'Job Openings'!B330,Candidates!$J$6:$J$3005,Preferences!$I$21)</f>
        <v>0</v>
      </c>
      <c r="C328" s="63"/>
      <c r="D328" s="194" t="str">
        <f>IF(AND(B328=1,J328=1),IF('Job Openings'!H330-'Job Openings'!E330&lt;0,"",'Job Openings'!H330-'Job Openings'!E330),"")</f>
        <v/>
      </c>
      <c r="E328" s="185"/>
      <c r="F328" s="197" t="b">
        <f>IF(AND('Job Openings'!E330&gt;=$O$4,'Job Openings'!E330&lt;=$O$5),TRUE,FALSE)</f>
        <v>0</v>
      </c>
      <c r="G328" s="188" t="b">
        <f>IF(Dashboard!$M$6="",IF('Job Openings'!B330&lt;&gt;"",TRUE,FALSE),IF(Dashboard!$M$6='Job Openings'!B330,TRUE,FALSE))</f>
        <v>0</v>
      </c>
      <c r="H328" s="188" t="b">
        <f>IF(Dashboard!$H$7="",IF('Job Openings'!B330&lt;&gt;"",TRUE,FALSE),IF(Dashboard!$H$7='Job Openings'!C330,TRUE,FALSE))</f>
        <v>0</v>
      </c>
      <c r="I328" s="188" t="b">
        <f>IF(Dashboard!$H$6="",IF('Job Openings'!B330&lt;&gt;"",TRUE,FALSE),IF(Dashboard!$H$6='Job Openings'!F330,TRUE,FALSE))</f>
        <v>0</v>
      </c>
      <c r="J328" s="198">
        <f t="shared" si="21"/>
        <v>0</v>
      </c>
      <c r="K328" s="63"/>
      <c r="L328" s="63"/>
      <c r="M328" s="63"/>
      <c r="N328" s="63"/>
      <c r="O328" s="63"/>
      <c r="P328" s="63"/>
      <c r="R328" s="193" t="str">
        <f>IF(Candidates!H330="","",MONTH(Candidates!H330))</f>
        <v/>
      </c>
      <c r="S328" s="187" t="b">
        <f>IF(AND(YEAR(Candidates!H330)&gt;=applicationYear,YEAR(Candidates!H330)&lt;=applicationYear),TRUE,IF(applicationYear="",TRUE,FALSE))</f>
        <v>0</v>
      </c>
      <c r="T328" s="187" t="b">
        <f>IF(AND(Candidates!H330&gt;=$AJ$4,Candidates!H330&lt;=$AJ$5),TRUE,FALSE)</f>
        <v>0</v>
      </c>
      <c r="U328" s="187" t="b">
        <f>IF(Dashboard!$M$6="",IF(Candidates!B330&lt;&gt;"",TRUE,FALSE),IF(Dashboard!$M$6=Candidates!B330,TRUE,FALSE))</f>
        <v>0</v>
      </c>
      <c r="V328" s="187" t="b">
        <f>IF(Dashboard!$H$7="",IF(Candidates!B330&lt;&gt;"",TRUE,FALSE),IF(Dashboard!$H$7=Candidates!C330,TRUE,FALSE))</f>
        <v>0</v>
      </c>
      <c r="W328" s="217" t="b">
        <f>IF(Dashboard!$H$6="",IF(Candidates!B330&lt;&gt;"",TRUE,FALSE),IF(Dashboard!$H$6=Candidates!E330,TRUE,FALSE))</f>
        <v>0</v>
      </c>
      <c r="X328" s="187">
        <f t="shared" si="22"/>
        <v>0</v>
      </c>
      <c r="Y328" s="198">
        <f t="shared" si="23"/>
        <v>0</v>
      </c>
      <c r="AA328" s="7"/>
      <c r="AB328" s="7"/>
      <c r="AC328" s="7"/>
    </row>
    <row r="329" spans="2:29" x14ac:dyDescent="0.2">
      <c r="B329" s="194">
        <f>COUNTIFS(Candidates!$B$6:$B$3005,'Job Openings'!B331,Candidates!$J$6:$J$3005,Preferences!$I$21)</f>
        <v>0</v>
      </c>
      <c r="C329" s="63"/>
      <c r="D329" s="194" t="str">
        <f>IF(AND(B329=1,J329=1),IF('Job Openings'!H331-'Job Openings'!E331&lt;0,"",'Job Openings'!H331-'Job Openings'!E331),"")</f>
        <v/>
      </c>
      <c r="E329" s="185"/>
      <c r="F329" s="197" t="b">
        <f>IF(AND('Job Openings'!E331&gt;=$O$4,'Job Openings'!E331&lt;=$O$5),TRUE,FALSE)</f>
        <v>0</v>
      </c>
      <c r="G329" s="188" t="b">
        <f>IF(Dashboard!$M$6="",IF('Job Openings'!B331&lt;&gt;"",TRUE,FALSE),IF(Dashboard!$M$6='Job Openings'!B331,TRUE,FALSE))</f>
        <v>0</v>
      </c>
      <c r="H329" s="188" t="b">
        <f>IF(Dashboard!$H$7="",IF('Job Openings'!B331&lt;&gt;"",TRUE,FALSE),IF(Dashboard!$H$7='Job Openings'!C331,TRUE,FALSE))</f>
        <v>0</v>
      </c>
      <c r="I329" s="188" t="b">
        <f>IF(Dashboard!$H$6="",IF('Job Openings'!B331&lt;&gt;"",TRUE,FALSE),IF(Dashboard!$H$6='Job Openings'!F331,TRUE,FALSE))</f>
        <v>0</v>
      </c>
      <c r="J329" s="198">
        <f t="shared" si="21"/>
        <v>0</v>
      </c>
      <c r="K329" s="63"/>
      <c r="L329" s="63"/>
      <c r="M329" s="63"/>
      <c r="N329" s="63"/>
      <c r="O329" s="63"/>
      <c r="P329" s="63"/>
      <c r="R329" s="193" t="str">
        <f>IF(Candidates!H331="","",MONTH(Candidates!H331))</f>
        <v/>
      </c>
      <c r="S329" s="187" t="b">
        <f>IF(AND(YEAR(Candidates!H331)&gt;=applicationYear,YEAR(Candidates!H331)&lt;=applicationYear),TRUE,IF(applicationYear="",TRUE,FALSE))</f>
        <v>0</v>
      </c>
      <c r="T329" s="187" t="b">
        <f>IF(AND(Candidates!H331&gt;=$AJ$4,Candidates!H331&lt;=$AJ$5),TRUE,FALSE)</f>
        <v>0</v>
      </c>
      <c r="U329" s="187" t="b">
        <f>IF(Dashboard!$M$6="",IF(Candidates!B331&lt;&gt;"",TRUE,FALSE),IF(Dashboard!$M$6=Candidates!B331,TRUE,FALSE))</f>
        <v>0</v>
      </c>
      <c r="V329" s="187" t="b">
        <f>IF(Dashboard!$H$7="",IF(Candidates!B331&lt;&gt;"",TRUE,FALSE),IF(Dashboard!$H$7=Candidates!C331,TRUE,FALSE))</f>
        <v>0</v>
      </c>
      <c r="W329" s="217" t="b">
        <f>IF(Dashboard!$H$6="",IF(Candidates!B331&lt;&gt;"",TRUE,FALSE),IF(Dashboard!$H$6=Candidates!E331,TRUE,FALSE))</f>
        <v>0</v>
      </c>
      <c r="X329" s="187">
        <f t="shared" si="22"/>
        <v>0</v>
      </c>
      <c r="Y329" s="198">
        <f t="shared" si="23"/>
        <v>0</v>
      </c>
      <c r="AA329" s="7"/>
      <c r="AB329" s="7"/>
      <c r="AC329" s="7"/>
    </row>
    <row r="330" spans="2:29" x14ac:dyDescent="0.2">
      <c r="B330" s="194">
        <f>COUNTIFS(Candidates!$B$6:$B$3005,'Job Openings'!B332,Candidates!$J$6:$J$3005,Preferences!$I$21)</f>
        <v>0</v>
      </c>
      <c r="C330" s="63"/>
      <c r="D330" s="194" t="str">
        <f>IF(AND(B330=1,J330=1),IF('Job Openings'!H332-'Job Openings'!E332&lt;0,"",'Job Openings'!H332-'Job Openings'!E332),"")</f>
        <v/>
      </c>
      <c r="E330" s="185"/>
      <c r="F330" s="197" t="b">
        <f>IF(AND('Job Openings'!E332&gt;=$O$4,'Job Openings'!E332&lt;=$O$5),TRUE,FALSE)</f>
        <v>0</v>
      </c>
      <c r="G330" s="188" t="b">
        <f>IF(Dashboard!$M$6="",IF('Job Openings'!B332&lt;&gt;"",TRUE,FALSE),IF(Dashboard!$M$6='Job Openings'!B332,TRUE,FALSE))</f>
        <v>0</v>
      </c>
      <c r="H330" s="188" t="b">
        <f>IF(Dashboard!$H$7="",IF('Job Openings'!B332&lt;&gt;"",TRUE,FALSE),IF(Dashboard!$H$7='Job Openings'!C332,TRUE,FALSE))</f>
        <v>0</v>
      </c>
      <c r="I330" s="188" t="b">
        <f>IF(Dashboard!$H$6="",IF('Job Openings'!B332&lt;&gt;"",TRUE,FALSE),IF(Dashboard!$H$6='Job Openings'!F332,TRUE,FALSE))</f>
        <v>0</v>
      </c>
      <c r="J330" s="198">
        <f t="shared" si="21"/>
        <v>0</v>
      </c>
      <c r="K330" s="63"/>
      <c r="L330" s="63"/>
      <c r="M330" s="63"/>
      <c r="N330" s="63"/>
      <c r="O330" s="63"/>
      <c r="P330" s="63"/>
      <c r="R330" s="193" t="str">
        <f>IF(Candidates!H332="","",MONTH(Candidates!H332))</f>
        <v/>
      </c>
      <c r="S330" s="187" t="b">
        <f>IF(AND(YEAR(Candidates!H332)&gt;=applicationYear,YEAR(Candidates!H332)&lt;=applicationYear),TRUE,IF(applicationYear="",TRUE,FALSE))</f>
        <v>0</v>
      </c>
      <c r="T330" s="187" t="b">
        <f>IF(AND(Candidates!H332&gt;=$AJ$4,Candidates!H332&lt;=$AJ$5),TRUE,FALSE)</f>
        <v>0</v>
      </c>
      <c r="U330" s="187" t="b">
        <f>IF(Dashboard!$M$6="",IF(Candidates!B332&lt;&gt;"",TRUE,FALSE),IF(Dashboard!$M$6=Candidates!B332,TRUE,FALSE))</f>
        <v>0</v>
      </c>
      <c r="V330" s="187" t="b">
        <f>IF(Dashboard!$H$7="",IF(Candidates!B332&lt;&gt;"",TRUE,FALSE),IF(Dashboard!$H$7=Candidates!C332,TRUE,FALSE))</f>
        <v>0</v>
      </c>
      <c r="W330" s="217" t="b">
        <f>IF(Dashboard!$H$6="",IF(Candidates!B332&lt;&gt;"",TRUE,FALSE),IF(Dashboard!$H$6=Candidates!E332,TRUE,FALSE))</f>
        <v>0</v>
      </c>
      <c r="X330" s="187">
        <f t="shared" si="22"/>
        <v>0</v>
      </c>
      <c r="Y330" s="198">
        <f t="shared" si="23"/>
        <v>0</v>
      </c>
      <c r="AA330" s="7"/>
      <c r="AB330" s="7"/>
      <c r="AC330" s="7"/>
    </row>
    <row r="331" spans="2:29" x14ac:dyDescent="0.2">
      <c r="B331" s="194">
        <f>COUNTIFS(Candidates!$B$6:$B$3005,'Job Openings'!B333,Candidates!$J$6:$J$3005,Preferences!$I$21)</f>
        <v>0</v>
      </c>
      <c r="C331" s="63"/>
      <c r="D331" s="194" t="str">
        <f>IF(AND(B331=1,J331=1),IF('Job Openings'!H333-'Job Openings'!E333&lt;0,"",'Job Openings'!H333-'Job Openings'!E333),"")</f>
        <v/>
      </c>
      <c r="E331" s="185"/>
      <c r="F331" s="197" t="b">
        <f>IF(AND('Job Openings'!E333&gt;=$O$4,'Job Openings'!E333&lt;=$O$5),TRUE,FALSE)</f>
        <v>0</v>
      </c>
      <c r="G331" s="188" t="b">
        <f>IF(Dashboard!$M$6="",IF('Job Openings'!B333&lt;&gt;"",TRUE,FALSE),IF(Dashboard!$M$6='Job Openings'!B333,TRUE,FALSE))</f>
        <v>0</v>
      </c>
      <c r="H331" s="188" t="b">
        <f>IF(Dashboard!$H$7="",IF('Job Openings'!B333&lt;&gt;"",TRUE,FALSE),IF(Dashboard!$H$7='Job Openings'!C333,TRUE,FALSE))</f>
        <v>0</v>
      </c>
      <c r="I331" s="188" t="b">
        <f>IF(Dashboard!$H$6="",IF('Job Openings'!B333&lt;&gt;"",TRUE,FALSE),IF(Dashboard!$H$6='Job Openings'!F333,TRUE,FALSE))</f>
        <v>0</v>
      </c>
      <c r="J331" s="198">
        <f t="shared" si="21"/>
        <v>0</v>
      </c>
      <c r="K331" s="63"/>
      <c r="L331" s="63"/>
      <c r="M331" s="63"/>
      <c r="N331" s="63"/>
      <c r="O331" s="63"/>
      <c r="P331" s="63"/>
      <c r="R331" s="193" t="str">
        <f>IF(Candidates!H333="","",MONTH(Candidates!H333))</f>
        <v/>
      </c>
      <c r="S331" s="187" t="b">
        <f>IF(AND(YEAR(Candidates!H333)&gt;=applicationYear,YEAR(Candidates!H333)&lt;=applicationYear),TRUE,IF(applicationYear="",TRUE,FALSE))</f>
        <v>0</v>
      </c>
      <c r="T331" s="187" t="b">
        <f>IF(AND(Candidates!H333&gt;=$AJ$4,Candidates!H333&lt;=$AJ$5),TRUE,FALSE)</f>
        <v>0</v>
      </c>
      <c r="U331" s="187" t="b">
        <f>IF(Dashboard!$M$6="",IF(Candidates!B333&lt;&gt;"",TRUE,FALSE),IF(Dashboard!$M$6=Candidates!B333,TRUE,FALSE))</f>
        <v>0</v>
      </c>
      <c r="V331" s="187" t="b">
        <f>IF(Dashboard!$H$7="",IF(Candidates!B333&lt;&gt;"",TRUE,FALSE),IF(Dashboard!$H$7=Candidates!C333,TRUE,FALSE))</f>
        <v>0</v>
      </c>
      <c r="W331" s="217" t="b">
        <f>IF(Dashboard!$H$6="",IF(Candidates!B333&lt;&gt;"",TRUE,FALSE),IF(Dashboard!$H$6=Candidates!E333,TRUE,FALSE))</f>
        <v>0</v>
      </c>
      <c r="X331" s="187">
        <f t="shared" si="22"/>
        <v>0</v>
      </c>
      <c r="Y331" s="198">
        <f t="shared" si="23"/>
        <v>0</v>
      </c>
      <c r="AA331" s="7"/>
      <c r="AB331" s="7"/>
      <c r="AC331" s="7"/>
    </row>
    <row r="332" spans="2:29" x14ac:dyDescent="0.2">
      <c r="B332" s="194">
        <f>COUNTIFS(Candidates!$B$6:$B$3005,'Job Openings'!B334,Candidates!$J$6:$J$3005,Preferences!$I$21)</f>
        <v>0</v>
      </c>
      <c r="C332" s="63"/>
      <c r="D332" s="194" t="str">
        <f>IF(AND(B332=1,J332=1),IF('Job Openings'!H334-'Job Openings'!E334&lt;0,"",'Job Openings'!H334-'Job Openings'!E334),"")</f>
        <v/>
      </c>
      <c r="E332" s="185"/>
      <c r="F332" s="197" t="b">
        <f>IF(AND('Job Openings'!E334&gt;=$O$4,'Job Openings'!E334&lt;=$O$5),TRUE,FALSE)</f>
        <v>0</v>
      </c>
      <c r="G332" s="188" t="b">
        <f>IF(Dashboard!$M$6="",IF('Job Openings'!B334&lt;&gt;"",TRUE,FALSE),IF(Dashboard!$M$6='Job Openings'!B334,TRUE,FALSE))</f>
        <v>0</v>
      </c>
      <c r="H332" s="188" t="b">
        <f>IF(Dashboard!$H$7="",IF('Job Openings'!B334&lt;&gt;"",TRUE,FALSE),IF(Dashboard!$H$7='Job Openings'!C334,TRUE,FALSE))</f>
        <v>0</v>
      </c>
      <c r="I332" s="188" t="b">
        <f>IF(Dashboard!$H$6="",IF('Job Openings'!B334&lt;&gt;"",TRUE,FALSE),IF(Dashboard!$H$6='Job Openings'!F334,TRUE,FALSE))</f>
        <v>0</v>
      </c>
      <c r="J332" s="198">
        <f t="shared" si="21"/>
        <v>0</v>
      </c>
      <c r="K332" s="63"/>
      <c r="L332" s="63"/>
      <c r="M332" s="63"/>
      <c r="N332" s="63"/>
      <c r="O332" s="63"/>
      <c r="P332" s="63"/>
      <c r="R332" s="193" t="str">
        <f>IF(Candidates!H334="","",MONTH(Candidates!H334))</f>
        <v/>
      </c>
      <c r="S332" s="187" t="b">
        <f>IF(AND(YEAR(Candidates!H334)&gt;=applicationYear,YEAR(Candidates!H334)&lt;=applicationYear),TRUE,IF(applicationYear="",TRUE,FALSE))</f>
        <v>0</v>
      </c>
      <c r="T332" s="187" t="b">
        <f>IF(AND(Candidates!H334&gt;=$AJ$4,Candidates!H334&lt;=$AJ$5),TRUE,FALSE)</f>
        <v>0</v>
      </c>
      <c r="U332" s="187" t="b">
        <f>IF(Dashboard!$M$6="",IF(Candidates!B334&lt;&gt;"",TRUE,FALSE),IF(Dashboard!$M$6=Candidates!B334,TRUE,FALSE))</f>
        <v>0</v>
      </c>
      <c r="V332" s="187" t="b">
        <f>IF(Dashboard!$H$7="",IF(Candidates!B334&lt;&gt;"",TRUE,FALSE),IF(Dashboard!$H$7=Candidates!C334,TRUE,FALSE))</f>
        <v>0</v>
      </c>
      <c r="W332" s="217" t="b">
        <f>IF(Dashboard!$H$6="",IF(Candidates!B334&lt;&gt;"",TRUE,FALSE),IF(Dashboard!$H$6=Candidates!E334,TRUE,FALSE))</f>
        <v>0</v>
      </c>
      <c r="X332" s="187">
        <f t="shared" si="22"/>
        <v>0</v>
      </c>
      <c r="Y332" s="198">
        <f t="shared" si="23"/>
        <v>0</v>
      </c>
      <c r="AA332" s="7"/>
      <c r="AB332" s="7"/>
      <c r="AC332" s="7"/>
    </row>
    <row r="333" spans="2:29" x14ac:dyDescent="0.2">
      <c r="B333" s="194">
        <f>COUNTIFS(Candidates!$B$6:$B$3005,'Job Openings'!B335,Candidates!$J$6:$J$3005,Preferences!$I$21)</f>
        <v>0</v>
      </c>
      <c r="C333" s="63"/>
      <c r="D333" s="194" t="str">
        <f>IF(AND(B333=1,J333=1),IF('Job Openings'!H335-'Job Openings'!E335&lt;0,"",'Job Openings'!H335-'Job Openings'!E335),"")</f>
        <v/>
      </c>
      <c r="E333" s="185"/>
      <c r="F333" s="197" t="b">
        <f>IF(AND('Job Openings'!E335&gt;=$O$4,'Job Openings'!E335&lt;=$O$5),TRUE,FALSE)</f>
        <v>0</v>
      </c>
      <c r="G333" s="188" t="b">
        <f>IF(Dashboard!$M$6="",IF('Job Openings'!B335&lt;&gt;"",TRUE,FALSE),IF(Dashboard!$M$6='Job Openings'!B335,TRUE,FALSE))</f>
        <v>0</v>
      </c>
      <c r="H333" s="188" t="b">
        <f>IF(Dashboard!$H$7="",IF('Job Openings'!B335&lt;&gt;"",TRUE,FALSE),IF(Dashboard!$H$7='Job Openings'!C335,TRUE,FALSE))</f>
        <v>0</v>
      </c>
      <c r="I333" s="188" t="b">
        <f>IF(Dashboard!$H$6="",IF('Job Openings'!B335&lt;&gt;"",TRUE,FALSE),IF(Dashboard!$H$6='Job Openings'!F335,TRUE,FALSE))</f>
        <v>0</v>
      </c>
      <c r="J333" s="198">
        <f t="shared" si="21"/>
        <v>0</v>
      </c>
      <c r="K333" s="63"/>
      <c r="L333" s="63"/>
      <c r="M333" s="63"/>
      <c r="N333" s="63"/>
      <c r="O333" s="63"/>
      <c r="P333" s="63"/>
      <c r="R333" s="193" t="str">
        <f>IF(Candidates!H335="","",MONTH(Candidates!H335))</f>
        <v/>
      </c>
      <c r="S333" s="187" t="b">
        <f>IF(AND(YEAR(Candidates!H335)&gt;=applicationYear,YEAR(Candidates!H335)&lt;=applicationYear),TRUE,IF(applicationYear="",TRUE,FALSE))</f>
        <v>0</v>
      </c>
      <c r="T333" s="187" t="b">
        <f>IF(AND(Candidates!H335&gt;=$AJ$4,Candidates!H335&lt;=$AJ$5),TRUE,FALSE)</f>
        <v>0</v>
      </c>
      <c r="U333" s="187" t="b">
        <f>IF(Dashboard!$M$6="",IF(Candidates!B335&lt;&gt;"",TRUE,FALSE),IF(Dashboard!$M$6=Candidates!B335,TRUE,FALSE))</f>
        <v>0</v>
      </c>
      <c r="V333" s="187" t="b">
        <f>IF(Dashboard!$H$7="",IF(Candidates!B335&lt;&gt;"",TRUE,FALSE),IF(Dashboard!$H$7=Candidates!C335,TRUE,FALSE))</f>
        <v>0</v>
      </c>
      <c r="W333" s="217" t="b">
        <f>IF(Dashboard!$H$6="",IF(Candidates!B335&lt;&gt;"",TRUE,FALSE),IF(Dashboard!$H$6=Candidates!E335,TRUE,FALSE))</f>
        <v>0</v>
      </c>
      <c r="X333" s="187">
        <f t="shared" si="22"/>
        <v>0</v>
      </c>
      <c r="Y333" s="198">
        <f t="shared" si="23"/>
        <v>0</v>
      </c>
      <c r="AA333" s="7"/>
      <c r="AB333" s="7"/>
      <c r="AC333" s="7"/>
    </row>
    <row r="334" spans="2:29" x14ac:dyDescent="0.2">
      <c r="B334" s="194">
        <f>COUNTIFS(Candidates!$B$6:$B$3005,'Job Openings'!B336,Candidates!$J$6:$J$3005,Preferences!$I$21)</f>
        <v>0</v>
      </c>
      <c r="C334" s="63"/>
      <c r="D334" s="194" t="str">
        <f>IF(AND(B334=1,J334=1),IF('Job Openings'!H336-'Job Openings'!E336&lt;0,"",'Job Openings'!H336-'Job Openings'!E336),"")</f>
        <v/>
      </c>
      <c r="E334" s="185"/>
      <c r="F334" s="197" t="b">
        <f>IF(AND('Job Openings'!E336&gt;=$O$4,'Job Openings'!E336&lt;=$O$5),TRUE,FALSE)</f>
        <v>0</v>
      </c>
      <c r="G334" s="188" t="b">
        <f>IF(Dashboard!$M$6="",IF('Job Openings'!B336&lt;&gt;"",TRUE,FALSE),IF(Dashboard!$M$6='Job Openings'!B336,TRUE,FALSE))</f>
        <v>0</v>
      </c>
      <c r="H334" s="188" t="b">
        <f>IF(Dashboard!$H$7="",IF('Job Openings'!B336&lt;&gt;"",TRUE,FALSE),IF(Dashboard!$H$7='Job Openings'!C336,TRUE,FALSE))</f>
        <v>0</v>
      </c>
      <c r="I334" s="188" t="b">
        <f>IF(Dashboard!$H$6="",IF('Job Openings'!B336&lt;&gt;"",TRUE,FALSE),IF(Dashboard!$H$6='Job Openings'!F336,TRUE,FALSE))</f>
        <v>0</v>
      </c>
      <c r="J334" s="198">
        <f t="shared" si="21"/>
        <v>0</v>
      </c>
      <c r="K334" s="63"/>
      <c r="L334" s="63"/>
      <c r="M334" s="63"/>
      <c r="N334" s="63"/>
      <c r="O334" s="63"/>
      <c r="P334" s="63"/>
      <c r="R334" s="193" t="str">
        <f>IF(Candidates!H336="","",MONTH(Candidates!H336))</f>
        <v/>
      </c>
      <c r="S334" s="187" t="b">
        <f>IF(AND(YEAR(Candidates!H336)&gt;=applicationYear,YEAR(Candidates!H336)&lt;=applicationYear),TRUE,IF(applicationYear="",TRUE,FALSE))</f>
        <v>0</v>
      </c>
      <c r="T334" s="187" t="b">
        <f>IF(AND(Candidates!H336&gt;=$AJ$4,Candidates!H336&lt;=$AJ$5),TRUE,FALSE)</f>
        <v>0</v>
      </c>
      <c r="U334" s="187" t="b">
        <f>IF(Dashboard!$M$6="",IF(Candidates!B336&lt;&gt;"",TRUE,FALSE),IF(Dashboard!$M$6=Candidates!B336,TRUE,FALSE))</f>
        <v>0</v>
      </c>
      <c r="V334" s="187" t="b">
        <f>IF(Dashboard!$H$7="",IF(Candidates!B336&lt;&gt;"",TRUE,FALSE),IF(Dashboard!$H$7=Candidates!C336,TRUE,FALSE))</f>
        <v>0</v>
      </c>
      <c r="W334" s="217" t="b">
        <f>IF(Dashboard!$H$6="",IF(Candidates!B336&lt;&gt;"",TRUE,FALSE),IF(Dashboard!$H$6=Candidates!E336,TRUE,FALSE))</f>
        <v>0</v>
      </c>
      <c r="X334" s="187">
        <f t="shared" si="22"/>
        <v>0</v>
      </c>
      <c r="Y334" s="198">
        <f t="shared" si="23"/>
        <v>0</v>
      </c>
      <c r="AA334" s="7"/>
      <c r="AB334" s="7"/>
      <c r="AC334" s="7"/>
    </row>
    <row r="335" spans="2:29" x14ac:dyDescent="0.2">
      <c r="B335" s="194">
        <f>COUNTIFS(Candidates!$B$6:$B$3005,'Job Openings'!B337,Candidates!$J$6:$J$3005,Preferences!$I$21)</f>
        <v>0</v>
      </c>
      <c r="C335" s="63"/>
      <c r="D335" s="194" t="str">
        <f>IF(AND(B335=1,J335=1),IF('Job Openings'!H337-'Job Openings'!E337&lt;0,"",'Job Openings'!H337-'Job Openings'!E337),"")</f>
        <v/>
      </c>
      <c r="E335" s="185"/>
      <c r="F335" s="197" t="b">
        <f>IF(AND('Job Openings'!E337&gt;=$O$4,'Job Openings'!E337&lt;=$O$5),TRUE,FALSE)</f>
        <v>0</v>
      </c>
      <c r="G335" s="188" t="b">
        <f>IF(Dashboard!$M$6="",IF('Job Openings'!B337&lt;&gt;"",TRUE,FALSE),IF(Dashboard!$M$6='Job Openings'!B337,TRUE,FALSE))</f>
        <v>0</v>
      </c>
      <c r="H335" s="188" t="b">
        <f>IF(Dashboard!$H$7="",IF('Job Openings'!B337&lt;&gt;"",TRUE,FALSE),IF(Dashboard!$H$7='Job Openings'!C337,TRUE,FALSE))</f>
        <v>0</v>
      </c>
      <c r="I335" s="188" t="b">
        <f>IF(Dashboard!$H$6="",IF('Job Openings'!B337&lt;&gt;"",TRUE,FALSE),IF(Dashboard!$H$6='Job Openings'!F337,TRUE,FALSE))</f>
        <v>0</v>
      </c>
      <c r="J335" s="198">
        <f t="shared" si="21"/>
        <v>0</v>
      </c>
      <c r="K335" s="63"/>
      <c r="L335" s="63"/>
      <c r="M335" s="63"/>
      <c r="N335" s="63"/>
      <c r="O335" s="63"/>
      <c r="P335" s="63"/>
      <c r="R335" s="193" t="str">
        <f>IF(Candidates!H337="","",MONTH(Candidates!H337))</f>
        <v/>
      </c>
      <c r="S335" s="187" t="b">
        <f>IF(AND(YEAR(Candidates!H337)&gt;=applicationYear,YEAR(Candidates!H337)&lt;=applicationYear),TRUE,IF(applicationYear="",TRUE,FALSE))</f>
        <v>0</v>
      </c>
      <c r="T335" s="187" t="b">
        <f>IF(AND(Candidates!H337&gt;=$AJ$4,Candidates!H337&lt;=$AJ$5),TRUE,FALSE)</f>
        <v>0</v>
      </c>
      <c r="U335" s="187" t="b">
        <f>IF(Dashboard!$M$6="",IF(Candidates!B337&lt;&gt;"",TRUE,FALSE),IF(Dashboard!$M$6=Candidates!B337,TRUE,FALSE))</f>
        <v>0</v>
      </c>
      <c r="V335" s="187" t="b">
        <f>IF(Dashboard!$H$7="",IF(Candidates!B337&lt;&gt;"",TRUE,FALSE),IF(Dashboard!$H$7=Candidates!C337,TRUE,FALSE))</f>
        <v>0</v>
      </c>
      <c r="W335" s="217" t="b">
        <f>IF(Dashboard!$H$6="",IF(Candidates!B337&lt;&gt;"",TRUE,FALSE),IF(Dashboard!$H$6=Candidates!E337,TRUE,FALSE))</f>
        <v>0</v>
      </c>
      <c r="X335" s="187">
        <f t="shared" si="22"/>
        <v>0</v>
      </c>
      <c r="Y335" s="198">
        <f t="shared" si="23"/>
        <v>0</v>
      </c>
      <c r="AA335" s="7"/>
      <c r="AB335" s="7"/>
      <c r="AC335" s="7"/>
    </row>
    <row r="336" spans="2:29" x14ac:dyDescent="0.2">
      <c r="B336" s="194">
        <f>COUNTIFS(Candidates!$B$6:$B$3005,'Job Openings'!B338,Candidates!$J$6:$J$3005,Preferences!$I$21)</f>
        <v>0</v>
      </c>
      <c r="C336" s="63"/>
      <c r="D336" s="194" t="str">
        <f>IF(AND(B336=1,J336=1),IF('Job Openings'!H338-'Job Openings'!E338&lt;0,"",'Job Openings'!H338-'Job Openings'!E338),"")</f>
        <v/>
      </c>
      <c r="E336" s="185"/>
      <c r="F336" s="197" t="b">
        <f>IF(AND('Job Openings'!E338&gt;=$O$4,'Job Openings'!E338&lt;=$O$5),TRUE,FALSE)</f>
        <v>0</v>
      </c>
      <c r="G336" s="188" t="b">
        <f>IF(Dashboard!$M$6="",IF('Job Openings'!B338&lt;&gt;"",TRUE,FALSE),IF(Dashboard!$M$6='Job Openings'!B338,TRUE,FALSE))</f>
        <v>0</v>
      </c>
      <c r="H336" s="188" t="b">
        <f>IF(Dashboard!$H$7="",IF('Job Openings'!B338&lt;&gt;"",TRUE,FALSE),IF(Dashboard!$H$7='Job Openings'!C338,TRUE,FALSE))</f>
        <v>0</v>
      </c>
      <c r="I336" s="188" t="b">
        <f>IF(Dashboard!$H$6="",IF('Job Openings'!B338&lt;&gt;"",TRUE,FALSE),IF(Dashboard!$H$6='Job Openings'!F338,TRUE,FALSE))</f>
        <v>0</v>
      </c>
      <c r="J336" s="198">
        <f t="shared" si="21"/>
        <v>0</v>
      </c>
      <c r="K336" s="63"/>
      <c r="L336" s="63"/>
      <c r="M336" s="63"/>
      <c r="N336" s="63"/>
      <c r="O336" s="63"/>
      <c r="P336" s="63"/>
      <c r="R336" s="193" t="str">
        <f>IF(Candidates!H338="","",MONTH(Candidates!H338))</f>
        <v/>
      </c>
      <c r="S336" s="187" t="b">
        <f>IF(AND(YEAR(Candidates!H338)&gt;=applicationYear,YEAR(Candidates!H338)&lt;=applicationYear),TRUE,IF(applicationYear="",TRUE,FALSE))</f>
        <v>0</v>
      </c>
      <c r="T336" s="187" t="b">
        <f>IF(AND(Candidates!H338&gt;=$AJ$4,Candidates!H338&lt;=$AJ$5),TRUE,FALSE)</f>
        <v>0</v>
      </c>
      <c r="U336" s="187" t="b">
        <f>IF(Dashboard!$M$6="",IF(Candidates!B338&lt;&gt;"",TRUE,FALSE),IF(Dashboard!$M$6=Candidates!B338,TRUE,FALSE))</f>
        <v>0</v>
      </c>
      <c r="V336" s="187" t="b">
        <f>IF(Dashboard!$H$7="",IF(Candidates!B338&lt;&gt;"",TRUE,FALSE),IF(Dashboard!$H$7=Candidates!C338,TRUE,FALSE))</f>
        <v>0</v>
      </c>
      <c r="W336" s="217" t="b">
        <f>IF(Dashboard!$H$6="",IF(Candidates!B338&lt;&gt;"",TRUE,FALSE),IF(Dashboard!$H$6=Candidates!E338,TRUE,FALSE))</f>
        <v>0</v>
      </c>
      <c r="X336" s="187">
        <f t="shared" si="22"/>
        <v>0</v>
      </c>
      <c r="Y336" s="198">
        <f t="shared" si="23"/>
        <v>0</v>
      </c>
      <c r="AA336" s="7"/>
      <c r="AB336" s="7"/>
      <c r="AC336" s="7"/>
    </row>
    <row r="337" spans="2:29" x14ac:dyDescent="0.2">
      <c r="B337" s="194">
        <f>COUNTIFS(Candidates!$B$6:$B$3005,'Job Openings'!B339,Candidates!$J$6:$J$3005,Preferences!$I$21)</f>
        <v>0</v>
      </c>
      <c r="C337" s="63"/>
      <c r="D337" s="194" t="str">
        <f>IF(AND(B337=1,J337=1),IF('Job Openings'!H339-'Job Openings'!E339&lt;0,"",'Job Openings'!H339-'Job Openings'!E339),"")</f>
        <v/>
      </c>
      <c r="E337" s="185"/>
      <c r="F337" s="197" t="b">
        <f>IF(AND('Job Openings'!E339&gt;=$O$4,'Job Openings'!E339&lt;=$O$5),TRUE,FALSE)</f>
        <v>0</v>
      </c>
      <c r="G337" s="188" t="b">
        <f>IF(Dashboard!$M$6="",IF('Job Openings'!B339&lt;&gt;"",TRUE,FALSE),IF(Dashboard!$M$6='Job Openings'!B339,TRUE,FALSE))</f>
        <v>0</v>
      </c>
      <c r="H337" s="188" t="b">
        <f>IF(Dashboard!$H$7="",IF('Job Openings'!B339&lt;&gt;"",TRUE,FALSE),IF(Dashboard!$H$7='Job Openings'!C339,TRUE,FALSE))</f>
        <v>0</v>
      </c>
      <c r="I337" s="188" t="b">
        <f>IF(Dashboard!$H$6="",IF('Job Openings'!B339&lt;&gt;"",TRUE,FALSE),IF(Dashboard!$H$6='Job Openings'!F339,TRUE,FALSE))</f>
        <v>0</v>
      </c>
      <c r="J337" s="198">
        <f t="shared" si="21"/>
        <v>0</v>
      </c>
      <c r="K337" s="63"/>
      <c r="L337" s="63"/>
      <c r="M337" s="63"/>
      <c r="N337" s="63"/>
      <c r="O337" s="63"/>
      <c r="P337" s="63"/>
      <c r="R337" s="193" t="str">
        <f>IF(Candidates!H339="","",MONTH(Candidates!H339))</f>
        <v/>
      </c>
      <c r="S337" s="187" t="b">
        <f>IF(AND(YEAR(Candidates!H339)&gt;=applicationYear,YEAR(Candidates!H339)&lt;=applicationYear),TRUE,IF(applicationYear="",TRUE,FALSE))</f>
        <v>0</v>
      </c>
      <c r="T337" s="187" t="b">
        <f>IF(AND(Candidates!H339&gt;=$AJ$4,Candidates!H339&lt;=$AJ$5),TRUE,FALSE)</f>
        <v>0</v>
      </c>
      <c r="U337" s="187" t="b">
        <f>IF(Dashboard!$M$6="",IF(Candidates!B339&lt;&gt;"",TRUE,FALSE),IF(Dashboard!$M$6=Candidates!B339,TRUE,FALSE))</f>
        <v>0</v>
      </c>
      <c r="V337" s="187" t="b">
        <f>IF(Dashboard!$H$7="",IF(Candidates!B339&lt;&gt;"",TRUE,FALSE),IF(Dashboard!$H$7=Candidates!C339,TRUE,FALSE))</f>
        <v>0</v>
      </c>
      <c r="W337" s="217" t="b">
        <f>IF(Dashboard!$H$6="",IF(Candidates!B339&lt;&gt;"",TRUE,FALSE),IF(Dashboard!$H$6=Candidates!E339,TRUE,FALSE))</f>
        <v>0</v>
      </c>
      <c r="X337" s="187">
        <f t="shared" si="22"/>
        <v>0</v>
      </c>
      <c r="Y337" s="198">
        <f t="shared" si="23"/>
        <v>0</v>
      </c>
      <c r="AA337" s="7"/>
      <c r="AB337" s="7"/>
      <c r="AC337" s="7"/>
    </row>
    <row r="338" spans="2:29" x14ac:dyDescent="0.2">
      <c r="B338" s="194">
        <f>COUNTIFS(Candidates!$B$6:$B$3005,'Job Openings'!B340,Candidates!$J$6:$J$3005,Preferences!$I$21)</f>
        <v>0</v>
      </c>
      <c r="C338" s="63"/>
      <c r="D338" s="194" t="str">
        <f>IF(AND(B338=1,J338=1),IF('Job Openings'!H340-'Job Openings'!E340&lt;0,"",'Job Openings'!H340-'Job Openings'!E340),"")</f>
        <v/>
      </c>
      <c r="E338" s="185"/>
      <c r="F338" s="197" t="b">
        <f>IF(AND('Job Openings'!E340&gt;=$O$4,'Job Openings'!E340&lt;=$O$5),TRUE,FALSE)</f>
        <v>0</v>
      </c>
      <c r="G338" s="188" t="b">
        <f>IF(Dashboard!$M$6="",IF('Job Openings'!B340&lt;&gt;"",TRUE,FALSE),IF(Dashboard!$M$6='Job Openings'!B340,TRUE,FALSE))</f>
        <v>0</v>
      </c>
      <c r="H338" s="188" t="b">
        <f>IF(Dashboard!$H$7="",IF('Job Openings'!B340&lt;&gt;"",TRUE,FALSE),IF(Dashboard!$H$7='Job Openings'!C340,TRUE,FALSE))</f>
        <v>0</v>
      </c>
      <c r="I338" s="188" t="b">
        <f>IF(Dashboard!$H$6="",IF('Job Openings'!B340&lt;&gt;"",TRUE,FALSE),IF(Dashboard!$H$6='Job Openings'!F340,TRUE,FALSE))</f>
        <v>0</v>
      </c>
      <c r="J338" s="198">
        <f t="shared" si="21"/>
        <v>0</v>
      </c>
      <c r="K338" s="63"/>
      <c r="L338" s="63"/>
      <c r="M338" s="63"/>
      <c r="N338" s="63"/>
      <c r="O338" s="63"/>
      <c r="P338" s="63"/>
      <c r="R338" s="193" t="str">
        <f>IF(Candidates!H340="","",MONTH(Candidates!H340))</f>
        <v/>
      </c>
      <c r="S338" s="187" t="b">
        <f>IF(AND(YEAR(Candidates!H340)&gt;=applicationYear,YEAR(Candidates!H340)&lt;=applicationYear),TRUE,IF(applicationYear="",TRUE,FALSE))</f>
        <v>0</v>
      </c>
      <c r="T338" s="187" t="b">
        <f>IF(AND(Candidates!H340&gt;=$AJ$4,Candidates!H340&lt;=$AJ$5),TRUE,FALSE)</f>
        <v>0</v>
      </c>
      <c r="U338" s="187" t="b">
        <f>IF(Dashboard!$M$6="",IF(Candidates!B340&lt;&gt;"",TRUE,FALSE),IF(Dashboard!$M$6=Candidates!B340,TRUE,FALSE))</f>
        <v>0</v>
      </c>
      <c r="V338" s="187" t="b">
        <f>IF(Dashboard!$H$7="",IF(Candidates!B340&lt;&gt;"",TRUE,FALSE),IF(Dashboard!$H$7=Candidates!C340,TRUE,FALSE))</f>
        <v>0</v>
      </c>
      <c r="W338" s="217" t="b">
        <f>IF(Dashboard!$H$6="",IF(Candidates!B340&lt;&gt;"",TRUE,FALSE),IF(Dashboard!$H$6=Candidates!E340,TRUE,FALSE))</f>
        <v>0</v>
      </c>
      <c r="X338" s="187">
        <f t="shared" si="22"/>
        <v>0</v>
      </c>
      <c r="Y338" s="198">
        <f t="shared" si="23"/>
        <v>0</v>
      </c>
      <c r="AA338" s="7"/>
      <c r="AB338" s="7"/>
      <c r="AC338" s="7"/>
    </row>
    <row r="339" spans="2:29" x14ac:dyDescent="0.2">
      <c r="B339" s="194">
        <f>COUNTIFS(Candidates!$B$6:$B$3005,'Job Openings'!B341,Candidates!$J$6:$J$3005,Preferences!$I$21)</f>
        <v>0</v>
      </c>
      <c r="C339" s="63"/>
      <c r="D339" s="194" t="str">
        <f>IF(AND(B339=1,J339=1),IF('Job Openings'!H341-'Job Openings'!E341&lt;0,"",'Job Openings'!H341-'Job Openings'!E341),"")</f>
        <v/>
      </c>
      <c r="E339" s="185"/>
      <c r="F339" s="197" t="b">
        <f>IF(AND('Job Openings'!E341&gt;=$O$4,'Job Openings'!E341&lt;=$O$5),TRUE,FALSE)</f>
        <v>0</v>
      </c>
      <c r="G339" s="188" t="b">
        <f>IF(Dashboard!$M$6="",IF('Job Openings'!B341&lt;&gt;"",TRUE,FALSE),IF(Dashboard!$M$6='Job Openings'!B341,TRUE,FALSE))</f>
        <v>0</v>
      </c>
      <c r="H339" s="188" t="b">
        <f>IF(Dashboard!$H$7="",IF('Job Openings'!B341&lt;&gt;"",TRUE,FALSE),IF(Dashboard!$H$7='Job Openings'!C341,TRUE,FALSE))</f>
        <v>0</v>
      </c>
      <c r="I339" s="188" t="b">
        <f>IF(Dashboard!$H$6="",IF('Job Openings'!B341&lt;&gt;"",TRUE,FALSE),IF(Dashboard!$H$6='Job Openings'!F341,TRUE,FALSE))</f>
        <v>0</v>
      </c>
      <c r="J339" s="198">
        <f t="shared" si="21"/>
        <v>0</v>
      </c>
      <c r="K339" s="63"/>
      <c r="L339" s="63"/>
      <c r="M339" s="63"/>
      <c r="N339" s="63"/>
      <c r="O339" s="63"/>
      <c r="P339" s="63"/>
      <c r="R339" s="193" t="str">
        <f>IF(Candidates!H341="","",MONTH(Candidates!H341))</f>
        <v/>
      </c>
      <c r="S339" s="187" t="b">
        <f>IF(AND(YEAR(Candidates!H341)&gt;=applicationYear,YEAR(Candidates!H341)&lt;=applicationYear),TRUE,IF(applicationYear="",TRUE,FALSE))</f>
        <v>0</v>
      </c>
      <c r="T339" s="187" t="b">
        <f>IF(AND(Candidates!H341&gt;=$AJ$4,Candidates!H341&lt;=$AJ$5),TRUE,FALSE)</f>
        <v>0</v>
      </c>
      <c r="U339" s="187" t="b">
        <f>IF(Dashboard!$M$6="",IF(Candidates!B341&lt;&gt;"",TRUE,FALSE),IF(Dashboard!$M$6=Candidates!B341,TRUE,FALSE))</f>
        <v>0</v>
      </c>
      <c r="V339" s="187" t="b">
        <f>IF(Dashboard!$H$7="",IF(Candidates!B341&lt;&gt;"",TRUE,FALSE),IF(Dashboard!$H$7=Candidates!C341,TRUE,FALSE))</f>
        <v>0</v>
      </c>
      <c r="W339" s="217" t="b">
        <f>IF(Dashboard!$H$6="",IF(Candidates!B341&lt;&gt;"",TRUE,FALSE),IF(Dashboard!$H$6=Candidates!E341,TRUE,FALSE))</f>
        <v>0</v>
      </c>
      <c r="X339" s="187">
        <f t="shared" si="22"/>
        <v>0</v>
      </c>
      <c r="Y339" s="198">
        <f t="shared" si="23"/>
        <v>0</v>
      </c>
      <c r="AA339" s="7"/>
      <c r="AB339" s="7"/>
      <c r="AC339" s="7"/>
    </row>
    <row r="340" spans="2:29" x14ac:dyDescent="0.2">
      <c r="B340" s="194">
        <f>COUNTIFS(Candidates!$B$6:$B$3005,'Job Openings'!B342,Candidates!$J$6:$J$3005,Preferences!$I$21)</f>
        <v>0</v>
      </c>
      <c r="C340" s="63"/>
      <c r="D340" s="194" t="str">
        <f>IF(AND(B340=1,J340=1),IF('Job Openings'!H342-'Job Openings'!E342&lt;0,"",'Job Openings'!H342-'Job Openings'!E342),"")</f>
        <v/>
      </c>
      <c r="E340" s="185"/>
      <c r="F340" s="197" t="b">
        <f>IF(AND('Job Openings'!E342&gt;=$O$4,'Job Openings'!E342&lt;=$O$5),TRUE,FALSE)</f>
        <v>0</v>
      </c>
      <c r="G340" s="188" t="b">
        <f>IF(Dashboard!$M$6="",IF('Job Openings'!B342&lt;&gt;"",TRUE,FALSE),IF(Dashboard!$M$6='Job Openings'!B342,TRUE,FALSE))</f>
        <v>0</v>
      </c>
      <c r="H340" s="188" t="b">
        <f>IF(Dashboard!$H$7="",IF('Job Openings'!B342&lt;&gt;"",TRUE,FALSE),IF(Dashboard!$H$7='Job Openings'!C342,TRUE,FALSE))</f>
        <v>0</v>
      </c>
      <c r="I340" s="188" t="b">
        <f>IF(Dashboard!$H$6="",IF('Job Openings'!B342&lt;&gt;"",TRUE,FALSE),IF(Dashboard!$H$6='Job Openings'!F342,TRUE,FALSE))</f>
        <v>0</v>
      </c>
      <c r="J340" s="198">
        <f t="shared" si="21"/>
        <v>0</v>
      </c>
      <c r="K340" s="63"/>
      <c r="L340" s="63"/>
      <c r="M340" s="63"/>
      <c r="N340" s="63"/>
      <c r="O340" s="63"/>
      <c r="P340" s="63"/>
      <c r="R340" s="193" t="str">
        <f>IF(Candidates!H342="","",MONTH(Candidates!H342))</f>
        <v/>
      </c>
      <c r="S340" s="187" t="b">
        <f>IF(AND(YEAR(Candidates!H342)&gt;=applicationYear,YEAR(Candidates!H342)&lt;=applicationYear),TRUE,IF(applicationYear="",TRUE,FALSE))</f>
        <v>0</v>
      </c>
      <c r="T340" s="187" t="b">
        <f>IF(AND(Candidates!H342&gt;=$AJ$4,Candidates!H342&lt;=$AJ$5),TRUE,FALSE)</f>
        <v>0</v>
      </c>
      <c r="U340" s="187" t="b">
        <f>IF(Dashboard!$M$6="",IF(Candidates!B342&lt;&gt;"",TRUE,FALSE),IF(Dashboard!$M$6=Candidates!B342,TRUE,FALSE))</f>
        <v>0</v>
      </c>
      <c r="V340" s="187" t="b">
        <f>IF(Dashboard!$H$7="",IF(Candidates!B342&lt;&gt;"",TRUE,FALSE),IF(Dashboard!$H$7=Candidates!C342,TRUE,FALSE))</f>
        <v>0</v>
      </c>
      <c r="W340" s="217" t="b">
        <f>IF(Dashboard!$H$6="",IF(Candidates!B342&lt;&gt;"",TRUE,FALSE),IF(Dashboard!$H$6=Candidates!E342,TRUE,FALSE))</f>
        <v>0</v>
      </c>
      <c r="X340" s="187">
        <f t="shared" si="22"/>
        <v>0</v>
      </c>
      <c r="Y340" s="198">
        <f t="shared" si="23"/>
        <v>0</v>
      </c>
      <c r="AA340" s="7"/>
      <c r="AB340" s="7"/>
      <c r="AC340" s="7"/>
    </row>
    <row r="341" spans="2:29" x14ac:dyDescent="0.2">
      <c r="B341" s="194">
        <f>COUNTIFS(Candidates!$B$6:$B$3005,'Job Openings'!B343,Candidates!$J$6:$J$3005,Preferences!$I$21)</f>
        <v>0</v>
      </c>
      <c r="C341" s="63"/>
      <c r="D341" s="194" t="str">
        <f>IF(AND(B341=1,J341=1),IF('Job Openings'!H343-'Job Openings'!E343&lt;0,"",'Job Openings'!H343-'Job Openings'!E343),"")</f>
        <v/>
      </c>
      <c r="E341" s="185"/>
      <c r="F341" s="197" t="b">
        <f>IF(AND('Job Openings'!E343&gt;=$O$4,'Job Openings'!E343&lt;=$O$5),TRUE,FALSE)</f>
        <v>0</v>
      </c>
      <c r="G341" s="188" t="b">
        <f>IF(Dashboard!$M$6="",IF('Job Openings'!B343&lt;&gt;"",TRUE,FALSE),IF(Dashboard!$M$6='Job Openings'!B343,TRUE,FALSE))</f>
        <v>0</v>
      </c>
      <c r="H341" s="188" t="b">
        <f>IF(Dashboard!$H$7="",IF('Job Openings'!B343&lt;&gt;"",TRUE,FALSE),IF(Dashboard!$H$7='Job Openings'!C343,TRUE,FALSE))</f>
        <v>0</v>
      </c>
      <c r="I341" s="188" t="b">
        <f>IF(Dashboard!$H$6="",IF('Job Openings'!B343&lt;&gt;"",TRUE,FALSE),IF(Dashboard!$H$6='Job Openings'!F343,TRUE,FALSE))</f>
        <v>0</v>
      </c>
      <c r="J341" s="198">
        <f t="shared" si="21"/>
        <v>0</v>
      </c>
      <c r="K341" s="63"/>
      <c r="L341" s="63"/>
      <c r="M341" s="63"/>
      <c r="N341" s="63"/>
      <c r="O341" s="63"/>
      <c r="P341" s="63"/>
      <c r="R341" s="193" t="str">
        <f>IF(Candidates!H343="","",MONTH(Candidates!H343))</f>
        <v/>
      </c>
      <c r="S341" s="187" t="b">
        <f>IF(AND(YEAR(Candidates!H343)&gt;=applicationYear,YEAR(Candidates!H343)&lt;=applicationYear),TRUE,IF(applicationYear="",TRUE,FALSE))</f>
        <v>0</v>
      </c>
      <c r="T341" s="187" t="b">
        <f>IF(AND(Candidates!H343&gt;=$AJ$4,Candidates!H343&lt;=$AJ$5),TRUE,FALSE)</f>
        <v>0</v>
      </c>
      <c r="U341" s="187" t="b">
        <f>IF(Dashboard!$M$6="",IF(Candidates!B343&lt;&gt;"",TRUE,FALSE),IF(Dashboard!$M$6=Candidates!B343,TRUE,FALSE))</f>
        <v>0</v>
      </c>
      <c r="V341" s="187" t="b">
        <f>IF(Dashboard!$H$7="",IF(Candidates!B343&lt;&gt;"",TRUE,FALSE),IF(Dashboard!$H$7=Candidates!C343,TRUE,FALSE))</f>
        <v>0</v>
      </c>
      <c r="W341" s="217" t="b">
        <f>IF(Dashboard!$H$6="",IF(Candidates!B343&lt;&gt;"",TRUE,FALSE),IF(Dashboard!$H$6=Candidates!E343,TRUE,FALSE))</f>
        <v>0</v>
      </c>
      <c r="X341" s="187">
        <f t="shared" si="22"/>
        <v>0</v>
      </c>
      <c r="Y341" s="198">
        <f t="shared" si="23"/>
        <v>0</v>
      </c>
      <c r="AA341" s="7"/>
      <c r="AB341" s="7"/>
      <c r="AC341" s="7"/>
    </row>
    <row r="342" spans="2:29" x14ac:dyDescent="0.2">
      <c r="B342" s="194">
        <f>COUNTIFS(Candidates!$B$6:$B$3005,'Job Openings'!B344,Candidates!$J$6:$J$3005,Preferences!$I$21)</f>
        <v>0</v>
      </c>
      <c r="C342" s="63"/>
      <c r="D342" s="194" t="str">
        <f>IF(AND(B342=1,J342=1),IF('Job Openings'!H344-'Job Openings'!E344&lt;0,"",'Job Openings'!H344-'Job Openings'!E344),"")</f>
        <v/>
      </c>
      <c r="E342" s="185"/>
      <c r="F342" s="197" t="b">
        <f>IF(AND('Job Openings'!E344&gt;=$O$4,'Job Openings'!E344&lt;=$O$5),TRUE,FALSE)</f>
        <v>0</v>
      </c>
      <c r="G342" s="188" t="b">
        <f>IF(Dashboard!$M$6="",IF('Job Openings'!B344&lt;&gt;"",TRUE,FALSE),IF(Dashboard!$M$6='Job Openings'!B344,TRUE,FALSE))</f>
        <v>0</v>
      </c>
      <c r="H342" s="188" t="b">
        <f>IF(Dashboard!$H$7="",IF('Job Openings'!B344&lt;&gt;"",TRUE,FALSE),IF(Dashboard!$H$7='Job Openings'!C344,TRUE,FALSE))</f>
        <v>0</v>
      </c>
      <c r="I342" s="188" t="b">
        <f>IF(Dashboard!$H$6="",IF('Job Openings'!B344&lt;&gt;"",TRUE,FALSE),IF(Dashboard!$H$6='Job Openings'!F344,TRUE,FALSE))</f>
        <v>0</v>
      </c>
      <c r="J342" s="198">
        <f t="shared" si="21"/>
        <v>0</v>
      </c>
      <c r="K342" s="63"/>
      <c r="L342" s="63"/>
      <c r="M342" s="63"/>
      <c r="N342" s="63"/>
      <c r="O342" s="63"/>
      <c r="P342" s="63"/>
      <c r="R342" s="193" t="str">
        <f>IF(Candidates!H344="","",MONTH(Candidates!H344))</f>
        <v/>
      </c>
      <c r="S342" s="187" t="b">
        <f>IF(AND(YEAR(Candidates!H344)&gt;=applicationYear,YEAR(Candidates!H344)&lt;=applicationYear),TRUE,IF(applicationYear="",TRUE,FALSE))</f>
        <v>0</v>
      </c>
      <c r="T342" s="187" t="b">
        <f>IF(AND(Candidates!H344&gt;=$AJ$4,Candidates!H344&lt;=$AJ$5),TRUE,FALSE)</f>
        <v>0</v>
      </c>
      <c r="U342" s="187" t="b">
        <f>IF(Dashboard!$M$6="",IF(Candidates!B344&lt;&gt;"",TRUE,FALSE),IF(Dashboard!$M$6=Candidates!B344,TRUE,FALSE))</f>
        <v>0</v>
      </c>
      <c r="V342" s="187" t="b">
        <f>IF(Dashboard!$H$7="",IF(Candidates!B344&lt;&gt;"",TRUE,FALSE),IF(Dashboard!$H$7=Candidates!C344,TRUE,FALSE))</f>
        <v>0</v>
      </c>
      <c r="W342" s="217" t="b">
        <f>IF(Dashboard!$H$6="",IF(Candidates!B344&lt;&gt;"",TRUE,FALSE),IF(Dashboard!$H$6=Candidates!E344,TRUE,FALSE))</f>
        <v>0</v>
      </c>
      <c r="X342" s="187">
        <f t="shared" si="22"/>
        <v>0</v>
      </c>
      <c r="Y342" s="198">
        <f t="shared" si="23"/>
        <v>0</v>
      </c>
      <c r="AA342" s="7"/>
      <c r="AB342" s="7"/>
      <c r="AC342" s="7"/>
    </row>
    <row r="343" spans="2:29" x14ac:dyDescent="0.2">
      <c r="B343" s="194">
        <f>COUNTIFS(Candidates!$B$6:$B$3005,'Job Openings'!B345,Candidates!$J$6:$J$3005,Preferences!$I$21)</f>
        <v>0</v>
      </c>
      <c r="C343" s="63"/>
      <c r="D343" s="194" t="str">
        <f>IF(AND(B343=1,J343=1),IF('Job Openings'!H345-'Job Openings'!E345&lt;0,"",'Job Openings'!H345-'Job Openings'!E345),"")</f>
        <v/>
      </c>
      <c r="E343" s="185"/>
      <c r="F343" s="197" t="b">
        <f>IF(AND('Job Openings'!E345&gt;=$O$4,'Job Openings'!E345&lt;=$O$5),TRUE,FALSE)</f>
        <v>0</v>
      </c>
      <c r="G343" s="188" t="b">
        <f>IF(Dashboard!$M$6="",IF('Job Openings'!B345&lt;&gt;"",TRUE,FALSE),IF(Dashboard!$M$6='Job Openings'!B345,TRUE,FALSE))</f>
        <v>0</v>
      </c>
      <c r="H343" s="188" t="b">
        <f>IF(Dashboard!$H$7="",IF('Job Openings'!B345&lt;&gt;"",TRUE,FALSE),IF(Dashboard!$H$7='Job Openings'!C345,TRUE,FALSE))</f>
        <v>0</v>
      </c>
      <c r="I343" s="188" t="b">
        <f>IF(Dashboard!$H$6="",IF('Job Openings'!B345&lt;&gt;"",TRUE,FALSE),IF(Dashboard!$H$6='Job Openings'!F345,TRUE,FALSE))</f>
        <v>0</v>
      </c>
      <c r="J343" s="198">
        <f t="shared" si="21"/>
        <v>0</v>
      </c>
      <c r="K343" s="63"/>
      <c r="L343" s="63"/>
      <c r="M343" s="63"/>
      <c r="N343" s="63"/>
      <c r="O343" s="63"/>
      <c r="P343" s="63"/>
      <c r="R343" s="193" t="str">
        <f>IF(Candidates!H345="","",MONTH(Candidates!H345))</f>
        <v/>
      </c>
      <c r="S343" s="187" t="b">
        <f>IF(AND(YEAR(Candidates!H345)&gt;=applicationYear,YEAR(Candidates!H345)&lt;=applicationYear),TRUE,IF(applicationYear="",TRUE,FALSE))</f>
        <v>0</v>
      </c>
      <c r="T343" s="187" t="b">
        <f>IF(AND(Candidates!H345&gt;=$AJ$4,Candidates!H345&lt;=$AJ$5),TRUE,FALSE)</f>
        <v>0</v>
      </c>
      <c r="U343" s="187" t="b">
        <f>IF(Dashboard!$M$6="",IF(Candidates!B345&lt;&gt;"",TRUE,FALSE),IF(Dashboard!$M$6=Candidates!B345,TRUE,FALSE))</f>
        <v>0</v>
      </c>
      <c r="V343" s="187" t="b">
        <f>IF(Dashboard!$H$7="",IF(Candidates!B345&lt;&gt;"",TRUE,FALSE),IF(Dashboard!$H$7=Candidates!C345,TRUE,FALSE))</f>
        <v>0</v>
      </c>
      <c r="W343" s="217" t="b">
        <f>IF(Dashboard!$H$6="",IF(Candidates!B345&lt;&gt;"",TRUE,FALSE),IF(Dashboard!$H$6=Candidates!E345,TRUE,FALSE))</f>
        <v>0</v>
      </c>
      <c r="X343" s="187">
        <f t="shared" si="22"/>
        <v>0</v>
      </c>
      <c r="Y343" s="198">
        <f t="shared" si="23"/>
        <v>0</v>
      </c>
      <c r="AA343" s="7"/>
      <c r="AB343" s="7"/>
      <c r="AC343" s="7"/>
    </row>
    <row r="344" spans="2:29" x14ac:dyDescent="0.2">
      <c r="B344" s="194">
        <f>COUNTIFS(Candidates!$B$6:$B$3005,'Job Openings'!B346,Candidates!$J$6:$J$3005,Preferences!$I$21)</f>
        <v>0</v>
      </c>
      <c r="C344" s="63"/>
      <c r="D344" s="194" t="str">
        <f>IF(AND(B344=1,J344=1),IF('Job Openings'!H346-'Job Openings'!E346&lt;0,"",'Job Openings'!H346-'Job Openings'!E346),"")</f>
        <v/>
      </c>
      <c r="E344" s="185"/>
      <c r="F344" s="197" t="b">
        <f>IF(AND('Job Openings'!E346&gt;=$O$4,'Job Openings'!E346&lt;=$O$5),TRUE,FALSE)</f>
        <v>0</v>
      </c>
      <c r="G344" s="188" t="b">
        <f>IF(Dashboard!$M$6="",IF('Job Openings'!B346&lt;&gt;"",TRUE,FALSE),IF(Dashboard!$M$6='Job Openings'!B346,TRUE,FALSE))</f>
        <v>0</v>
      </c>
      <c r="H344" s="188" t="b">
        <f>IF(Dashboard!$H$7="",IF('Job Openings'!B346&lt;&gt;"",TRUE,FALSE),IF(Dashboard!$H$7='Job Openings'!C346,TRUE,FALSE))</f>
        <v>0</v>
      </c>
      <c r="I344" s="188" t="b">
        <f>IF(Dashboard!$H$6="",IF('Job Openings'!B346&lt;&gt;"",TRUE,FALSE),IF(Dashboard!$H$6='Job Openings'!F346,TRUE,FALSE))</f>
        <v>0</v>
      </c>
      <c r="J344" s="198">
        <f t="shared" si="21"/>
        <v>0</v>
      </c>
      <c r="K344" s="63"/>
      <c r="L344" s="63"/>
      <c r="M344" s="63"/>
      <c r="N344" s="63"/>
      <c r="O344" s="63"/>
      <c r="P344" s="63"/>
      <c r="R344" s="193" t="str">
        <f>IF(Candidates!H346="","",MONTH(Candidates!H346))</f>
        <v/>
      </c>
      <c r="S344" s="187" t="b">
        <f>IF(AND(YEAR(Candidates!H346)&gt;=applicationYear,YEAR(Candidates!H346)&lt;=applicationYear),TRUE,IF(applicationYear="",TRUE,FALSE))</f>
        <v>0</v>
      </c>
      <c r="T344" s="187" t="b">
        <f>IF(AND(Candidates!H346&gt;=$AJ$4,Candidates!H346&lt;=$AJ$5),TRUE,FALSE)</f>
        <v>0</v>
      </c>
      <c r="U344" s="187" t="b">
        <f>IF(Dashboard!$M$6="",IF(Candidates!B346&lt;&gt;"",TRUE,FALSE),IF(Dashboard!$M$6=Candidates!B346,TRUE,FALSE))</f>
        <v>0</v>
      </c>
      <c r="V344" s="187" t="b">
        <f>IF(Dashboard!$H$7="",IF(Candidates!B346&lt;&gt;"",TRUE,FALSE),IF(Dashboard!$H$7=Candidates!C346,TRUE,FALSE))</f>
        <v>0</v>
      </c>
      <c r="W344" s="217" t="b">
        <f>IF(Dashboard!$H$6="",IF(Candidates!B346&lt;&gt;"",TRUE,FALSE),IF(Dashboard!$H$6=Candidates!E346,TRUE,FALSE))</f>
        <v>0</v>
      </c>
      <c r="X344" s="187">
        <f t="shared" si="22"/>
        <v>0</v>
      </c>
      <c r="Y344" s="198">
        <f t="shared" si="23"/>
        <v>0</v>
      </c>
      <c r="AA344" s="7"/>
      <c r="AB344" s="7"/>
      <c r="AC344" s="7"/>
    </row>
    <row r="345" spans="2:29" x14ac:dyDescent="0.2">
      <c r="B345" s="194">
        <f>COUNTIFS(Candidates!$B$6:$B$3005,'Job Openings'!B347,Candidates!$J$6:$J$3005,Preferences!$I$21)</f>
        <v>0</v>
      </c>
      <c r="C345" s="63"/>
      <c r="D345" s="194" t="str">
        <f>IF(AND(B345=1,J345=1),IF('Job Openings'!H347-'Job Openings'!E347&lt;0,"",'Job Openings'!H347-'Job Openings'!E347),"")</f>
        <v/>
      </c>
      <c r="E345" s="185"/>
      <c r="F345" s="197" t="b">
        <f>IF(AND('Job Openings'!E347&gt;=$O$4,'Job Openings'!E347&lt;=$O$5),TRUE,FALSE)</f>
        <v>0</v>
      </c>
      <c r="G345" s="188" t="b">
        <f>IF(Dashboard!$M$6="",IF('Job Openings'!B347&lt;&gt;"",TRUE,FALSE),IF(Dashboard!$M$6='Job Openings'!B347,TRUE,FALSE))</f>
        <v>0</v>
      </c>
      <c r="H345" s="188" t="b">
        <f>IF(Dashboard!$H$7="",IF('Job Openings'!B347&lt;&gt;"",TRUE,FALSE),IF(Dashboard!$H$7='Job Openings'!C347,TRUE,FALSE))</f>
        <v>0</v>
      </c>
      <c r="I345" s="188" t="b">
        <f>IF(Dashboard!$H$6="",IF('Job Openings'!B347&lt;&gt;"",TRUE,FALSE),IF(Dashboard!$H$6='Job Openings'!F347,TRUE,FALSE))</f>
        <v>0</v>
      </c>
      <c r="J345" s="198">
        <f t="shared" si="21"/>
        <v>0</v>
      </c>
      <c r="K345" s="63"/>
      <c r="L345" s="63"/>
      <c r="M345" s="63"/>
      <c r="N345" s="63"/>
      <c r="O345" s="63"/>
      <c r="P345" s="63"/>
      <c r="R345" s="193" t="str">
        <f>IF(Candidates!H347="","",MONTH(Candidates!H347))</f>
        <v/>
      </c>
      <c r="S345" s="187" t="b">
        <f>IF(AND(YEAR(Candidates!H347)&gt;=applicationYear,YEAR(Candidates!H347)&lt;=applicationYear),TRUE,IF(applicationYear="",TRUE,FALSE))</f>
        <v>0</v>
      </c>
      <c r="T345" s="187" t="b">
        <f>IF(AND(Candidates!H347&gt;=$AJ$4,Candidates!H347&lt;=$AJ$5),TRUE,FALSE)</f>
        <v>0</v>
      </c>
      <c r="U345" s="187" t="b">
        <f>IF(Dashboard!$M$6="",IF(Candidates!B347&lt;&gt;"",TRUE,FALSE),IF(Dashboard!$M$6=Candidates!B347,TRUE,FALSE))</f>
        <v>0</v>
      </c>
      <c r="V345" s="187" t="b">
        <f>IF(Dashboard!$H$7="",IF(Candidates!B347&lt;&gt;"",TRUE,FALSE),IF(Dashboard!$H$7=Candidates!C347,TRUE,FALSE))</f>
        <v>0</v>
      </c>
      <c r="W345" s="217" t="b">
        <f>IF(Dashboard!$H$6="",IF(Candidates!B347&lt;&gt;"",TRUE,FALSE),IF(Dashboard!$H$6=Candidates!E347,TRUE,FALSE))</f>
        <v>0</v>
      </c>
      <c r="X345" s="187">
        <f t="shared" si="22"/>
        <v>0</v>
      </c>
      <c r="Y345" s="198">
        <f t="shared" si="23"/>
        <v>0</v>
      </c>
      <c r="AA345" s="7"/>
      <c r="AB345" s="7"/>
      <c r="AC345" s="7"/>
    </row>
    <row r="346" spans="2:29" x14ac:dyDescent="0.2">
      <c r="B346" s="194">
        <f>COUNTIFS(Candidates!$B$6:$B$3005,'Job Openings'!B348,Candidates!$J$6:$J$3005,Preferences!$I$21)</f>
        <v>0</v>
      </c>
      <c r="C346" s="63"/>
      <c r="D346" s="194" t="str">
        <f>IF(AND(B346=1,J346=1),IF('Job Openings'!H348-'Job Openings'!E348&lt;0,"",'Job Openings'!H348-'Job Openings'!E348),"")</f>
        <v/>
      </c>
      <c r="E346" s="185"/>
      <c r="F346" s="197" t="b">
        <f>IF(AND('Job Openings'!E348&gt;=$O$4,'Job Openings'!E348&lt;=$O$5),TRUE,FALSE)</f>
        <v>0</v>
      </c>
      <c r="G346" s="188" t="b">
        <f>IF(Dashboard!$M$6="",IF('Job Openings'!B348&lt;&gt;"",TRUE,FALSE),IF(Dashboard!$M$6='Job Openings'!B348,TRUE,FALSE))</f>
        <v>0</v>
      </c>
      <c r="H346" s="188" t="b">
        <f>IF(Dashboard!$H$7="",IF('Job Openings'!B348&lt;&gt;"",TRUE,FALSE),IF(Dashboard!$H$7='Job Openings'!C348,TRUE,FALSE))</f>
        <v>0</v>
      </c>
      <c r="I346" s="188" t="b">
        <f>IF(Dashboard!$H$6="",IF('Job Openings'!B348&lt;&gt;"",TRUE,FALSE),IF(Dashboard!$H$6='Job Openings'!F348,TRUE,FALSE))</f>
        <v>0</v>
      </c>
      <c r="J346" s="198">
        <f t="shared" si="21"/>
        <v>0</v>
      </c>
      <c r="K346" s="63"/>
      <c r="L346" s="63"/>
      <c r="M346" s="63"/>
      <c r="N346" s="63"/>
      <c r="O346" s="63"/>
      <c r="P346" s="63"/>
      <c r="R346" s="193" t="str">
        <f>IF(Candidates!H348="","",MONTH(Candidates!H348))</f>
        <v/>
      </c>
      <c r="S346" s="187" t="b">
        <f>IF(AND(YEAR(Candidates!H348)&gt;=applicationYear,YEAR(Candidates!H348)&lt;=applicationYear),TRUE,IF(applicationYear="",TRUE,FALSE))</f>
        <v>0</v>
      </c>
      <c r="T346" s="187" t="b">
        <f>IF(AND(Candidates!H348&gt;=$AJ$4,Candidates!H348&lt;=$AJ$5),TRUE,FALSE)</f>
        <v>0</v>
      </c>
      <c r="U346" s="187" t="b">
        <f>IF(Dashboard!$M$6="",IF(Candidates!B348&lt;&gt;"",TRUE,FALSE),IF(Dashboard!$M$6=Candidates!B348,TRUE,FALSE))</f>
        <v>0</v>
      </c>
      <c r="V346" s="187" t="b">
        <f>IF(Dashboard!$H$7="",IF(Candidates!B348&lt;&gt;"",TRUE,FALSE),IF(Dashboard!$H$7=Candidates!C348,TRUE,FALSE))</f>
        <v>0</v>
      </c>
      <c r="W346" s="217" t="b">
        <f>IF(Dashboard!$H$6="",IF(Candidates!B348&lt;&gt;"",TRUE,FALSE),IF(Dashboard!$H$6=Candidates!E348,TRUE,FALSE))</f>
        <v>0</v>
      </c>
      <c r="X346" s="187">
        <f t="shared" si="22"/>
        <v>0</v>
      </c>
      <c r="Y346" s="198">
        <f t="shared" si="23"/>
        <v>0</v>
      </c>
      <c r="AA346" s="7"/>
      <c r="AB346" s="7"/>
      <c r="AC346" s="7"/>
    </row>
    <row r="347" spans="2:29" x14ac:dyDescent="0.2">
      <c r="B347" s="194">
        <f>COUNTIFS(Candidates!$B$6:$B$3005,'Job Openings'!B349,Candidates!$J$6:$J$3005,Preferences!$I$21)</f>
        <v>0</v>
      </c>
      <c r="C347" s="63"/>
      <c r="D347" s="194" t="str">
        <f>IF(AND(B347=1,J347=1),IF('Job Openings'!H349-'Job Openings'!E349&lt;0,"",'Job Openings'!H349-'Job Openings'!E349),"")</f>
        <v/>
      </c>
      <c r="E347" s="185"/>
      <c r="F347" s="197" t="b">
        <f>IF(AND('Job Openings'!E349&gt;=$O$4,'Job Openings'!E349&lt;=$O$5),TRUE,FALSE)</f>
        <v>0</v>
      </c>
      <c r="G347" s="188" t="b">
        <f>IF(Dashboard!$M$6="",IF('Job Openings'!B349&lt;&gt;"",TRUE,FALSE),IF(Dashboard!$M$6='Job Openings'!B349,TRUE,FALSE))</f>
        <v>0</v>
      </c>
      <c r="H347" s="188" t="b">
        <f>IF(Dashboard!$H$7="",IF('Job Openings'!B349&lt;&gt;"",TRUE,FALSE),IF(Dashboard!$H$7='Job Openings'!C349,TRUE,FALSE))</f>
        <v>0</v>
      </c>
      <c r="I347" s="188" t="b">
        <f>IF(Dashboard!$H$6="",IF('Job Openings'!B349&lt;&gt;"",TRUE,FALSE),IF(Dashboard!$H$6='Job Openings'!F349,TRUE,FALSE))</f>
        <v>0</v>
      </c>
      <c r="J347" s="198">
        <f t="shared" si="21"/>
        <v>0</v>
      </c>
      <c r="K347" s="63"/>
      <c r="L347" s="63"/>
      <c r="M347" s="63"/>
      <c r="N347" s="63"/>
      <c r="O347" s="63"/>
      <c r="P347" s="63"/>
      <c r="R347" s="193" t="str">
        <f>IF(Candidates!H349="","",MONTH(Candidates!H349))</f>
        <v/>
      </c>
      <c r="S347" s="187" t="b">
        <f>IF(AND(YEAR(Candidates!H349)&gt;=applicationYear,YEAR(Candidates!H349)&lt;=applicationYear),TRUE,IF(applicationYear="",TRUE,FALSE))</f>
        <v>0</v>
      </c>
      <c r="T347" s="187" t="b">
        <f>IF(AND(Candidates!H349&gt;=$AJ$4,Candidates!H349&lt;=$AJ$5),TRUE,FALSE)</f>
        <v>0</v>
      </c>
      <c r="U347" s="187" t="b">
        <f>IF(Dashboard!$M$6="",IF(Candidates!B349&lt;&gt;"",TRUE,FALSE),IF(Dashboard!$M$6=Candidates!B349,TRUE,FALSE))</f>
        <v>0</v>
      </c>
      <c r="V347" s="187" t="b">
        <f>IF(Dashboard!$H$7="",IF(Candidates!B349&lt;&gt;"",TRUE,FALSE),IF(Dashboard!$H$7=Candidates!C349,TRUE,FALSE))</f>
        <v>0</v>
      </c>
      <c r="W347" s="217" t="b">
        <f>IF(Dashboard!$H$6="",IF(Candidates!B349&lt;&gt;"",TRUE,FALSE),IF(Dashboard!$H$6=Candidates!E349,TRUE,FALSE))</f>
        <v>0</v>
      </c>
      <c r="X347" s="187">
        <f t="shared" si="22"/>
        <v>0</v>
      </c>
      <c r="Y347" s="198">
        <f t="shared" si="23"/>
        <v>0</v>
      </c>
      <c r="AA347" s="7"/>
      <c r="AB347" s="7"/>
      <c r="AC347" s="7"/>
    </row>
    <row r="348" spans="2:29" x14ac:dyDescent="0.2">
      <c r="B348" s="194">
        <f>COUNTIFS(Candidates!$B$6:$B$3005,'Job Openings'!B350,Candidates!$J$6:$J$3005,Preferences!$I$21)</f>
        <v>0</v>
      </c>
      <c r="C348" s="63"/>
      <c r="D348" s="194" t="str">
        <f>IF(AND(B348=1,J348=1),IF('Job Openings'!H350-'Job Openings'!E350&lt;0,"",'Job Openings'!H350-'Job Openings'!E350),"")</f>
        <v/>
      </c>
      <c r="E348" s="185"/>
      <c r="F348" s="197" t="b">
        <f>IF(AND('Job Openings'!E350&gt;=$O$4,'Job Openings'!E350&lt;=$O$5),TRUE,FALSE)</f>
        <v>0</v>
      </c>
      <c r="G348" s="188" t="b">
        <f>IF(Dashboard!$M$6="",IF('Job Openings'!B350&lt;&gt;"",TRUE,FALSE),IF(Dashboard!$M$6='Job Openings'!B350,TRUE,FALSE))</f>
        <v>0</v>
      </c>
      <c r="H348" s="188" t="b">
        <f>IF(Dashboard!$H$7="",IF('Job Openings'!B350&lt;&gt;"",TRUE,FALSE),IF(Dashboard!$H$7='Job Openings'!C350,TRUE,FALSE))</f>
        <v>0</v>
      </c>
      <c r="I348" s="188" t="b">
        <f>IF(Dashboard!$H$6="",IF('Job Openings'!B350&lt;&gt;"",TRUE,FALSE),IF(Dashboard!$H$6='Job Openings'!F350,TRUE,FALSE))</f>
        <v>0</v>
      </c>
      <c r="J348" s="198">
        <f t="shared" si="21"/>
        <v>0</v>
      </c>
      <c r="K348" s="63"/>
      <c r="L348" s="63"/>
      <c r="M348" s="63"/>
      <c r="N348" s="63"/>
      <c r="O348" s="63"/>
      <c r="P348" s="63"/>
      <c r="R348" s="193" t="str">
        <f>IF(Candidates!H350="","",MONTH(Candidates!H350))</f>
        <v/>
      </c>
      <c r="S348" s="187" t="b">
        <f>IF(AND(YEAR(Candidates!H350)&gt;=applicationYear,YEAR(Candidates!H350)&lt;=applicationYear),TRUE,IF(applicationYear="",TRUE,FALSE))</f>
        <v>0</v>
      </c>
      <c r="T348" s="187" t="b">
        <f>IF(AND(Candidates!H350&gt;=$AJ$4,Candidates!H350&lt;=$AJ$5),TRUE,FALSE)</f>
        <v>0</v>
      </c>
      <c r="U348" s="187" t="b">
        <f>IF(Dashboard!$M$6="",IF(Candidates!B350&lt;&gt;"",TRUE,FALSE),IF(Dashboard!$M$6=Candidates!B350,TRUE,FALSE))</f>
        <v>0</v>
      </c>
      <c r="V348" s="187" t="b">
        <f>IF(Dashboard!$H$7="",IF(Candidates!B350&lt;&gt;"",TRUE,FALSE),IF(Dashboard!$H$7=Candidates!C350,TRUE,FALSE))</f>
        <v>0</v>
      </c>
      <c r="W348" s="217" t="b">
        <f>IF(Dashboard!$H$6="",IF(Candidates!B350&lt;&gt;"",TRUE,FALSE),IF(Dashboard!$H$6=Candidates!E350,TRUE,FALSE))</f>
        <v>0</v>
      </c>
      <c r="X348" s="187">
        <f t="shared" si="22"/>
        <v>0</v>
      </c>
      <c r="Y348" s="198">
        <f t="shared" si="23"/>
        <v>0</v>
      </c>
      <c r="AA348" s="7"/>
      <c r="AB348" s="7"/>
      <c r="AC348" s="7"/>
    </row>
    <row r="349" spans="2:29" x14ac:dyDescent="0.2">
      <c r="B349" s="194">
        <f>COUNTIFS(Candidates!$B$6:$B$3005,'Job Openings'!B351,Candidates!$J$6:$J$3005,Preferences!$I$21)</f>
        <v>0</v>
      </c>
      <c r="C349" s="63"/>
      <c r="D349" s="194" t="str">
        <f>IF(AND(B349=1,J349=1),IF('Job Openings'!H351-'Job Openings'!E351&lt;0,"",'Job Openings'!H351-'Job Openings'!E351),"")</f>
        <v/>
      </c>
      <c r="E349" s="185"/>
      <c r="F349" s="197" t="b">
        <f>IF(AND('Job Openings'!E351&gt;=$O$4,'Job Openings'!E351&lt;=$O$5),TRUE,FALSE)</f>
        <v>0</v>
      </c>
      <c r="G349" s="188" t="b">
        <f>IF(Dashboard!$M$6="",IF('Job Openings'!B351&lt;&gt;"",TRUE,FALSE),IF(Dashboard!$M$6='Job Openings'!B351,TRUE,FALSE))</f>
        <v>0</v>
      </c>
      <c r="H349" s="188" t="b">
        <f>IF(Dashboard!$H$7="",IF('Job Openings'!B351&lt;&gt;"",TRUE,FALSE),IF(Dashboard!$H$7='Job Openings'!C351,TRUE,FALSE))</f>
        <v>0</v>
      </c>
      <c r="I349" s="188" t="b">
        <f>IF(Dashboard!$H$6="",IF('Job Openings'!B351&lt;&gt;"",TRUE,FALSE),IF(Dashboard!$H$6='Job Openings'!F351,TRUE,FALSE))</f>
        <v>0</v>
      </c>
      <c r="J349" s="198">
        <f t="shared" si="21"/>
        <v>0</v>
      </c>
      <c r="K349" s="63"/>
      <c r="L349" s="63"/>
      <c r="M349" s="63"/>
      <c r="N349" s="63"/>
      <c r="O349" s="63"/>
      <c r="P349" s="63"/>
      <c r="R349" s="193" t="str">
        <f>IF(Candidates!H351="","",MONTH(Candidates!H351))</f>
        <v/>
      </c>
      <c r="S349" s="187" t="b">
        <f>IF(AND(YEAR(Candidates!H351)&gt;=applicationYear,YEAR(Candidates!H351)&lt;=applicationYear),TRUE,IF(applicationYear="",TRUE,FALSE))</f>
        <v>0</v>
      </c>
      <c r="T349" s="187" t="b">
        <f>IF(AND(Candidates!H351&gt;=$AJ$4,Candidates!H351&lt;=$AJ$5),TRUE,FALSE)</f>
        <v>0</v>
      </c>
      <c r="U349" s="187" t="b">
        <f>IF(Dashboard!$M$6="",IF(Candidates!B351&lt;&gt;"",TRUE,FALSE),IF(Dashboard!$M$6=Candidates!B351,TRUE,FALSE))</f>
        <v>0</v>
      </c>
      <c r="V349" s="187" t="b">
        <f>IF(Dashboard!$H$7="",IF(Candidates!B351&lt;&gt;"",TRUE,FALSE),IF(Dashboard!$H$7=Candidates!C351,TRUE,FALSE))</f>
        <v>0</v>
      </c>
      <c r="W349" s="217" t="b">
        <f>IF(Dashboard!$H$6="",IF(Candidates!B351&lt;&gt;"",TRUE,FALSE),IF(Dashboard!$H$6=Candidates!E351,TRUE,FALSE))</f>
        <v>0</v>
      </c>
      <c r="X349" s="187">
        <f t="shared" si="22"/>
        <v>0</v>
      </c>
      <c r="Y349" s="198">
        <f t="shared" si="23"/>
        <v>0</v>
      </c>
      <c r="AA349" s="7"/>
      <c r="AB349" s="7"/>
      <c r="AC349" s="7"/>
    </row>
    <row r="350" spans="2:29" x14ac:dyDescent="0.2">
      <c r="B350" s="194">
        <f>COUNTIFS(Candidates!$B$6:$B$3005,'Job Openings'!B352,Candidates!$J$6:$J$3005,Preferences!$I$21)</f>
        <v>0</v>
      </c>
      <c r="C350" s="63"/>
      <c r="D350" s="194" t="str">
        <f>IF(AND(B350=1,J350=1),IF('Job Openings'!H352-'Job Openings'!E352&lt;0,"",'Job Openings'!H352-'Job Openings'!E352),"")</f>
        <v/>
      </c>
      <c r="E350" s="185"/>
      <c r="F350" s="197" t="b">
        <f>IF(AND('Job Openings'!E352&gt;=$O$4,'Job Openings'!E352&lt;=$O$5),TRUE,FALSE)</f>
        <v>0</v>
      </c>
      <c r="G350" s="188" t="b">
        <f>IF(Dashboard!$M$6="",IF('Job Openings'!B352&lt;&gt;"",TRUE,FALSE),IF(Dashboard!$M$6='Job Openings'!B352,TRUE,FALSE))</f>
        <v>0</v>
      </c>
      <c r="H350" s="188" t="b">
        <f>IF(Dashboard!$H$7="",IF('Job Openings'!B352&lt;&gt;"",TRUE,FALSE),IF(Dashboard!$H$7='Job Openings'!C352,TRUE,FALSE))</f>
        <v>0</v>
      </c>
      <c r="I350" s="188" t="b">
        <f>IF(Dashboard!$H$6="",IF('Job Openings'!B352&lt;&gt;"",TRUE,FALSE),IF(Dashboard!$H$6='Job Openings'!F352,TRUE,FALSE))</f>
        <v>0</v>
      </c>
      <c r="J350" s="198">
        <f t="shared" si="21"/>
        <v>0</v>
      </c>
      <c r="K350" s="63"/>
      <c r="L350" s="63"/>
      <c r="M350" s="63"/>
      <c r="N350" s="63"/>
      <c r="O350" s="63"/>
      <c r="P350" s="63"/>
      <c r="R350" s="193" t="str">
        <f>IF(Candidates!H352="","",MONTH(Candidates!H352))</f>
        <v/>
      </c>
      <c r="S350" s="187" t="b">
        <f>IF(AND(YEAR(Candidates!H352)&gt;=applicationYear,YEAR(Candidates!H352)&lt;=applicationYear),TRUE,IF(applicationYear="",TRUE,FALSE))</f>
        <v>0</v>
      </c>
      <c r="T350" s="187" t="b">
        <f>IF(AND(Candidates!H352&gt;=$AJ$4,Candidates!H352&lt;=$AJ$5),TRUE,FALSE)</f>
        <v>0</v>
      </c>
      <c r="U350" s="187" t="b">
        <f>IF(Dashboard!$M$6="",IF(Candidates!B352&lt;&gt;"",TRUE,FALSE),IF(Dashboard!$M$6=Candidates!B352,TRUE,FALSE))</f>
        <v>0</v>
      </c>
      <c r="V350" s="187" t="b">
        <f>IF(Dashboard!$H$7="",IF(Candidates!B352&lt;&gt;"",TRUE,FALSE),IF(Dashboard!$H$7=Candidates!C352,TRUE,FALSE))</f>
        <v>0</v>
      </c>
      <c r="W350" s="217" t="b">
        <f>IF(Dashboard!$H$6="",IF(Candidates!B352&lt;&gt;"",TRUE,FALSE),IF(Dashboard!$H$6=Candidates!E352,TRUE,FALSE))</f>
        <v>0</v>
      </c>
      <c r="X350" s="187">
        <f t="shared" si="22"/>
        <v>0</v>
      </c>
      <c r="Y350" s="198">
        <f t="shared" si="23"/>
        <v>0</v>
      </c>
      <c r="AA350" s="7"/>
      <c r="AB350" s="7"/>
      <c r="AC350" s="7"/>
    </row>
    <row r="351" spans="2:29" x14ac:dyDescent="0.2">
      <c r="B351" s="194">
        <f>COUNTIFS(Candidates!$B$6:$B$3005,'Job Openings'!B353,Candidates!$J$6:$J$3005,Preferences!$I$21)</f>
        <v>0</v>
      </c>
      <c r="C351" s="63"/>
      <c r="D351" s="194" t="str">
        <f>IF(AND(B351=1,J351=1),IF('Job Openings'!H353-'Job Openings'!E353&lt;0,"",'Job Openings'!H353-'Job Openings'!E353),"")</f>
        <v/>
      </c>
      <c r="E351" s="185"/>
      <c r="F351" s="197" t="b">
        <f>IF(AND('Job Openings'!E353&gt;=$O$4,'Job Openings'!E353&lt;=$O$5),TRUE,FALSE)</f>
        <v>0</v>
      </c>
      <c r="G351" s="188" t="b">
        <f>IF(Dashboard!$M$6="",IF('Job Openings'!B353&lt;&gt;"",TRUE,FALSE),IF(Dashboard!$M$6='Job Openings'!B353,TRUE,FALSE))</f>
        <v>0</v>
      </c>
      <c r="H351" s="188" t="b">
        <f>IF(Dashboard!$H$7="",IF('Job Openings'!B353&lt;&gt;"",TRUE,FALSE),IF(Dashboard!$H$7='Job Openings'!C353,TRUE,FALSE))</f>
        <v>0</v>
      </c>
      <c r="I351" s="188" t="b">
        <f>IF(Dashboard!$H$6="",IF('Job Openings'!B353&lt;&gt;"",TRUE,FALSE),IF(Dashboard!$H$6='Job Openings'!F353,TRUE,FALSE))</f>
        <v>0</v>
      </c>
      <c r="J351" s="198">
        <f t="shared" si="21"/>
        <v>0</v>
      </c>
      <c r="K351" s="63"/>
      <c r="L351" s="63"/>
      <c r="M351" s="63"/>
      <c r="N351" s="63"/>
      <c r="O351" s="63"/>
      <c r="P351" s="63"/>
      <c r="R351" s="193" t="str">
        <f>IF(Candidates!H353="","",MONTH(Candidates!H353))</f>
        <v/>
      </c>
      <c r="S351" s="187" t="b">
        <f>IF(AND(YEAR(Candidates!H353)&gt;=applicationYear,YEAR(Candidates!H353)&lt;=applicationYear),TRUE,IF(applicationYear="",TRUE,FALSE))</f>
        <v>0</v>
      </c>
      <c r="T351" s="187" t="b">
        <f>IF(AND(Candidates!H353&gt;=$AJ$4,Candidates!H353&lt;=$AJ$5),TRUE,FALSE)</f>
        <v>0</v>
      </c>
      <c r="U351" s="187" t="b">
        <f>IF(Dashboard!$M$6="",IF(Candidates!B353&lt;&gt;"",TRUE,FALSE),IF(Dashboard!$M$6=Candidates!B353,TRUE,FALSE))</f>
        <v>0</v>
      </c>
      <c r="V351" s="187" t="b">
        <f>IF(Dashboard!$H$7="",IF(Candidates!B353&lt;&gt;"",TRUE,FALSE),IF(Dashboard!$H$7=Candidates!C353,TRUE,FALSE))</f>
        <v>0</v>
      </c>
      <c r="W351" s="217" t="b">
        <f>IF(Dashboard!$H$6="",IF(Candidates!B353&lt;&gt;"",TRUE,FALSE),IF(Dashboard!$H$6=Candidates!E353,TRUE,FALSE))</f>
        <v>0</v>
      </c>
      <c r="X351" s="187">
        <f t="shared" si="22"/>
        <v>0</v>
      </c>
      <c r="Y351" s="198">
        <f t="shared" si="23"/>
        <v>0</v>
      </c>
      <c r="AA351" s="7"/>
      <c r="AB351" s="7"/>
      <c r="AC351" s="7"/>
    </row>
    <row r="352" spans="2:29" x14ac:dyDescent="0.2">
      <c r="B352" s="194">
        <f>COUNTIFS(Candidates!$B$6:$B$3005,'Job Openings'!B354,Candidates!$J$6:$J$3005,Preferences!$I$21)</f>
        <v>0</v>
      </c>
      <c r="C352" s="63"/>
      <c r="D352" s="194" t="str">
        <f>IF(AND(B352=1,J352=1),IF('Job Openings'!H354-'Job Openings'!E354&lt;0,"",'Job Openings'!H354-'Job Openings'!E354),"")</f>
        <v/>
      </c>
      <c r="E352" s="185"/>
      <c r="F352" s="197" t="b">
        <f>IF(AND('Job Openings'!E354&gt;=$O$4,'Job Openings'!E354&lt;=$O$5),TRUE,FALSE)</f>
        <v>0</v>
      </c>
      <c r="G352" s="188" t="b">
        <f>IF(Dashboard!$M$6="",IF('Job Openings'!B354&lt;&gt;"",TRUE,FALSE),IF(Dashboard!$M$6='Job Openings'!B354,TRUE,FALSE))</f>
        <v>0</v>
      </c>
      <c r="H352" s="188" t="b">
        <f>IF(Dashboard!$H$7="",IF('Job Openings'!B354&lt;&gt;"",TRUE,FALSE),IF(Dashboard!$H$7='Job Openings'!C354,TRUE,FALSE))</f>
        <v>0</v>
      </c>
      <c r="I352" s="188" t="b">
        <f>IF(Dashboard!$H$6="",IF('Job Openings'!B354&lt;&gt;"",TRUE,FALSE),IF(Dashboard!$H$6='Job Openings'!F354,TRUE,FALSE))</f>
        <v>0</v>
      </c>
      <c r="J352" s="198">
        <f t="shared" si="21"/>
        <v>0</v>
      </c>
      <c r="K352" s="63"/>
      <c r="L352" s="63"/>
      <c r="M352" s="63"/>
      <c r="N352" s="63"/>
      <c r="O352" s="63"/>
      <c r="P352" s="63"/>
      <c r="R352" s="193" t="str">
        <f>IF(Candidates!H354="","",MONTH(Candidates!H354))</f>
        <v/>
      </c>
      <c r="S352" s="187" t="b">
        <f>IF(AND(YEAR(Candidates!H354)&gt;=applicationYear,YEAR(Candidates!H354)&lt;=applicationYear),TRUE,IF(applicationYear="",TRUE,FALSE))</f>
        <v>0</v>
      </c>
      <c r="T352" s="187" t="b">
        <f>IF(AND(Candidates!H354&gt;=$AJ$4,Candidates!H354&lt;=$AJ$5),TRUE,FALSE)</f>
        <v>0</v>
      </c>
      <c r="U352" s="187" t="b">
        <f>IF(Dashboard!$M$6="",IF(Candidates!B354&lt;&gt;"",TRUE,FALSE),IF(Dashboard!$M$6=Candidates!B354,TRUE,FALSE))</f>
        <v>0</v>
      </c>
      <c r="V352" s="187" t="b">
        <f>IF(Dashboard!$H$7="",IF(Candidates!B354&lt;&gt;"",TRUE,FALSE),IF(Dashboard!$H$7=Candidates!C354,TRUE,FALSE))</f>
        <v>0</v>
      </c>
      <c r="W352" s="217" t="b">
        <f>IF(Dashboard!$H$6="",IF(Candidates!B354&lt;&gt;"",TRUE,FALSE),IF(Dashboard!$H$6=Candidates!E354,TRUE,FALSE))</f>
        <v>0</v>
      </c>
      <c r="X352" s="187">
        <f t="shared" si="22"/>
        <v>0</v>
      </c>
      <c r="Y352" s="198">
        <f t="shared" si="23"/>
        <v>0</v>
      </c>
      <c r="AA352" s="7"/>
      <c r="AB352" s="7"/>
      <c r="AC352" s="7"/>
    </row>
    <row r="353" spans="2:29" x14ac:dyDescent="0.2">
      <c r="B353" s="194">
        <f>COUNTIFS(Candidates!$B$6:$B$3005,'Job Openings'!B355,Candidates!$J$6:$J$3005,Preferences!$I$21)</f>
        <v>0</v>
      </c>
      <c r="C353" s="63"/>
      <c r="D353" s="194" t="str">
        <f>IF(AND(B353=1,J353=1),IF('Job Openings'!H355-'Job Openings'!E355&lt;0,"",'Job Openings'!H355-'Job Openings'!E355),"")</f>
        <v/>
      </c>
      <c r="E353" s="185"/>
      <c r="F353" s="197" t="b">
        <f>IF(AND('Job Openings'!E355&gt;=$O$4,'Job Openings'!E355&lt;=$O$5),TRUE,FALSE)</f>
        <v>0</v>
      </c>
      <c r="G353" s="188" t="b">
        <f>IF(Dashboard!$M$6="",IF('Job Openings'!B355&lt;&gt;"",TRUE,FALSE),IF(Dashboard!$M$6='Job Openings'!B355,TRUE,FALSE))</f>
        <v>0</v>
      </c>
      <c r="H353" s="188" t="b">
        <f>IF(Dashboard!$H$7="",IF('Job Openings'!B355&lt;&gt;"",TRUE,FALSE),IF(Dashboard!$H$7='Job Openings'!C355,TRUE,FALSE))</f>
        <v>0</v>
      </c>
      <c r="I353" s="188" t="b">
        <f>IF(Dashboard!$H$6="",IF('Job Openings'!B355&lt;&gt;"",TRUE,FALSE),IF(Dashboard!$H$6='Job Openings'!F355,TRUE,FALSE))</f>
        <v>0</v>
      </c>
      <c r="J353" s="198">
        <f t="shared" si="21"/>
        <v>0</v>
      </c>
      <c r="K353" s="63"/>
      <c r="L353" s="63"/>
      <c r="M353" s="63"/>
      <c r="N353" s="63"/>
      <c r="O353" s="63"/>
      <c r="P353" s="63"/>
      <c r="R353" s="193" t="str">
        <f>IF(Candidates!H355="","",MONTH(Candidates!H355))</f>
        <v/>
      </c>
      <c r="S353" s="187" t="b">
        <f>IF(AND(YEAR(Candidates!H355)&gt;=applicationYear,YEAR(Candidates!H355)&lt;=applicationYear),TRUE,IF(applicationYear="",TRUE,FALSE))</f>
        <v>0</v>
      </c>
      <c r="T353" s="187" t="b">
        <f>IF(AND(Candidates!H355&gt;=$AJ$4,Candidates!H355&lt;=$AJ$5),TRUE,FALSE)</f>
        <v>0</v>
      </c>
      <c r="U353" s="187" t="b">
        <f>IF(Dashboard!$M$6="",IF(Candidates!B355&lt;&gt;"",TRUE,FALSE),IF(Dashboard!$M$6=Candidates!B355,TRUE,FALSE))</f>
        <v>0</v>
      </c>
      <c r="V353" s="187" t="b">
        <f>IF(Dashboard!$H$7="",IF(Candidates!B355&lt;&gt;"",TRUE,FALSE),IF(Dashboard!$H$7=Candidates!C355,TRUE,FALSE))</f>
        <v>0</v>
      </c>
      <c r="W353" s="217" t="b">
        <f>IF(Dashboard!$H$6="",IF(Candidates!B355&lt;&gt;"",TRUE,FALSE),IF(Dashboard!$H$6=Candidates!E355,TRUE,FALSE))</f>
        <v>0</v>
      </c>
      <c r="X353" s="187">
        <f t="shared" si="22"/>
        <v>0</v>
      </c>
      <c r="Y353" s="198">
        <f t="shared" si="23"/>
        <v>0</v>
      </c>
      <c r="AA353" s="7"/>
      <c r="AB353" s="7"/>
      <c r="AC353" s="7"/>
    </row>
    <row r="354" spans="2:29" x14ac:dyDescent="0.2">
      <c r="B354" s="194">
        <f>COUNTIFS(Candidates!$B$6:$B$3005,'Job Openings'!B356,Candidates!$J$6:$J$3005,Preferences!$I$21)</f>
        <v>0</v>
      </c>
      <c r="C354" s="63"/>
      <c r="D354" s="194" t="str">
        <f>IF(AND(B354=1,J354=1),IF('Job Openings'!H356-'Job Openings'!E356&lt;0,"",'Job Openings'!H356-'Job Openings'!E356),"")</f>
        <v/>
      </c>
      <c r="E354" s="185"/>
      <c r="F354" s="197" t="b">
        <f>IF(AND('Job Openings'!E356&gt;=$O$4,'Job Openings'!E356&lt;=$O$5),TRUE,FALSE)</f>
        <v>0</v>
      </c>
      <c r="G354" s="188" t="b">
        <f>IF(Dashboard!$M$6="",IF('Job Openings'!B356&lt;&gt;"",TRUE,FALSE),IF(Dashboard!$M$6='Job Openings'!B356,TRUE,FALSE))</f>
        <v>0</v>
      </c>
      <c r="H354" s="188" t="b">
        <f>IF(Dashboard!$H$7="",IF('Job Openings'!B356&lt;&gt;"",TRUE,FALSE),IF(Dashboard!$H$7='Job Openings'!C356,TRUE,FALSE))</f>
        <v>0</v>
      </c>
      <c r="I354" s="188" t="b">
        <f>IF(Dashboard!$H$6="",IF('Job Openings'!B356&lt;&gt;"",TRUE,FALSE),IF(Dashboard!$H$6='Job Openings'!F356,TRUE,FALSE))</f>
        <v>0</v>
      </c>
      <c r="J354" s="198">
        <f t="shared" si="21"/>
        <v>0</v>
      </c>
      <c r="K354" s="63"/>
      <c r="L354" s="63"/>
      <c r="M354" s="63"/>
      <c r="N354" s="63"/>
      <c r="O354" s="63"/>
      <c r="P354" s="63"/>
      <c r="R354" s="193" t="str">
        <f>IF(Candidates!H356="","",MONTH(Candidates!H356))</f>
        <v/>
      </c>
      <c r="S354" s="187" t="b">
        <f>IF(AND(YEAR(Candidates!H356)&gt;=applicationYear,YEAR(Candidates!H356)&lt;=applicationYear),TRUE,IF(applicationYear="",TRUE,FALSE))</f>
        <v>0</v>
      </c>
      <c r="T354" s="187" t="b">
        <f>IF(AND(Candidates!H356&gt;=$AJ$4,Candidates!H356&lt;=$AJ$5),TRUE,FALSE)</f>
        <v>0</v>
      </c>
      <c r="U354" s="187" t="b">
        <f>IF(Dashboard!$M$6="",IF(Candidates!B356&lt;&gt;"",TRUE,FALSE),IF(Dashboard!$M$6=Candidates!B356,TRUE,FALSE))</f>
        <v>0</v>
      </c>
      <c r="V354" s="187" t="b">
        <f>IF(Dashboard!$H$7="",IF(Candidates!B356&lt;&gt;"",TRUE,FALSE),IF(Dashboard!$H$7=Candidates!C356,TRUE,FALSE))</f>
        <v>0</v>
      </c>
      <c r="W354" s="217" t="b">
        <f>IF(Dashboard!$H$6="",IF(Candidates!B356&lt;&gt;"",TRUE,FALSE),IF(Dashboard!$H$6=Candidates!E356,TRUE,FALSE))</f>
        <v>0</v>
      </c>
      <c r="X354" s="187">
        <f t="shared" si="22"/>
        <v>0</v>
      </c>
      <c r="Y354" s="198">
        <f t="shared" si="23"/>
        <v>0</v>
      </c>
      <c r="AA354" s="7"/>
      <c r="AB354" s="7"/>
      <c r="AC354" s="7"/>
    </row>
    <row r="355" spans="2:29" x14ac:dyDescent="0.2">
      <c r="B355" s="194">
        <f>COUNTIFS(Candidates!$B$6:$B$3005,'Job Openings'!B357,Candidates!$J$6:$J$3005,Preferences!$I$21)</f>
        <v>0</v>
      </c>
      <c r="C355" s="63"/>
      <c r="D355" s="194" t="str">
        <f>IF(AND(B355=1,J355=1),IF('Job Openings'!H357-'Job Openings'!E357&lt;0,"",'Job Openings'!H357-'Job Openings'!E357),"")</f>
        <v/>
      </c>
      <c r="E355" s="185"/>
      <c r="F355" s="197" t="b">
        <f>IF(AND('Job Openings'!E357&gt;=$O$4,'Job Openings'!E357&lt;=$O$5),TRUE,FALSE)</f>
        <v>0</v>
      </c>
      <c r="G355" s="188" t="b">
        <f>IF(Dashboard!$M$6="",IF('Job Openings'!B357&lt;&gt;"",TRUE,FALSE),IF(Dashboard!$M$6='Job Openings'!B357,TRUE,FALSE))</f>
        <v>0</v>
      </c>
      <c r="H355" s="188" t="b">
        <f>IF(Dashboard!$H$7="",IF('Job Openings'!B357&lt;&gt;"",TRUE,FALSE),IF(Dashboard!$H$7='Job Openings'!C357,TRUE,FALSE))</f>
        <v>0</v>
      </c>
      <c r="I355" s="188" t="b">
        <f>IF(Dashboard!$H$6="",IF('Job Openings'!B357&lt;&gt;"",TRUE,FALSE),IF(Dashboard!$H$6='Job Openings'!F357,TRUE,FALSE))</f>
        <v>0</v>
      </c>
      <c r="J355" s="198">
        <f t="shared" si="21"/>
        <v>0</v>
      </c>
      <c r="K355" s="63"/>
      <c r="L355" s="63"/>
      <c r="M355" s="63"/>
      <c r="N355" s="63"/>
      <c r="O355" s="63"/>
      <c r="P355" s="63"/>
      <c r="R355" s="193" t="str">
        <f>IF(Candidates!H357="","",MONTH(Candidates!H357))</f>
        <v/>
      </c>
      <c r="S355" s="187" t="b">
        <f>IF(AND(YEAR(Candidates!H357)&gt;=applicationYear,YEAR(Candidates!H357)&lt;=applicationYear),TRUE,IF(applicationYear="",TRUE,FALSE))</f>
        <v>0</v>
      </c>
      <c r="T355" s="187" t="b">
        <f>IF(AND(Candidates!H357&gt;=$AJ$4,Candidates!H357&lt;=$AJ$5),TRUE,FALSE)</f>
        <v>0</v>
      </c>
      <c r="U355" s="187" t="b">
        <f>IF(Dashboard!$M$6="",IF(Candidates!B357&lt;&gt;"",TRUE,FALSE),IF(Dashboard!$M$6=Candidates!B357,TRUE,FALSE))</f>
        <v>0</v>
      </c>
      <c r="V355" s="187" t="b">
        <f>IF(Dashboard!$H$7="",IF(Candidates!B357&lt;&gt;"",TRUE,FALSE),IF(Dashboard!$H$7=Candidates!C357,TRUE,FALSE))</f>
        <v>0</v>
      </c>
      <c r="W355" s="217" t="b">
        <f>IF(Dashboard!$H$6="",IF(Candidates!B357&lt;&gt;"",TRUE,FALSE),IF(Dashboard!$H$6=Candidates!E357,TRUE,FALSE))</f>
        <v>0</v>
      </c>
      <c r="X355" s="187">
        <f t="shared" si="22"/>
        <v>0</v>
      </c>
      <c r="Y355" s="198">
        <f t="shared" si="23"/>
        <v>0</v>
      </c>
      <c r="AA355" s="7"/>
      <c r="AB355" s="7"/>
      <c r="AC355" s="7"/>
    </row>
    <row r="356" spans="2:29" x14ac:dyDescent="0.2">
      <c r="B356" s="194">
        <f>COUNTIFS(Candidates!$B$6:$B$3005,'Job Openings'!B358,Candidates!$J$6:$J$3005,Preferences!$I$21)</f>
        <v>0</v>
      </c>
      <c r="C356" s="63"/>
      <c r="D356" s="194" t="str">
        <f>IF(AND(B356=1,J356=1),IF('Job Openings'!H358-'Job Openings'!E358&lt;0,"",'Job Openings'!H358-'Job Openings'!E358),"")</f>
        <v/>
      </c>
      <c r="E356" s="185"/>
      <c r="F356" s="197" t="b">
        <f>IF(AND('Job Openings'!E358&gt;=$O$4,'Job Openings'!E358&lt;=$O$5),TRUE,FALSE)</f>
        <v>0</v>
      </c>
      <c r="G356" s="188" t="b">
        <f>IF(Dashboard!$M$6="",IF('Job Openings'!B358&lt;&gt;"",TRUE,FALSE),IF(Dashboard!$M$6='Job Openings'!B358,TRUE,FALSE))</f>
        <v>0</v>
      </c>
      <c r="H356" s="188" t="b">
        <f>IF(Dashboard!$H$7="",IF('Job Openings'!B358&lt;&gt;"",TRUE,FALSE),IF(Dashboard!$H$7='Job Openings'!C358,TRUE,FALSE))</f>
        <v>0</v>
      </c>
      <c r="I356" s="188" t="b">
        <f>IF(Dashboard!$H$6="",IF('Job Openings'!B358&lt;&gt;"",TRUE,FALSE),IF(Dashboard!$H$6='Job Openings'!F358,TRUE,FALSE))</f>
        <v>0</v>
      </c>
      <c r="J356" s="198">
        <f t="shared" si="21"/>
        <v>0</v>
      </c>
      <c r="K356" s="63"/>
      <c r="L356" s="63"/>
      <c r="M356" s="63"/>
      <c r="N356" s="63"/>
      <c r="O356" s="63"/>
      <c r="P356" s="63"/>
      <c r="R356" s="193" t="str">
        <f>IF(Candidates!H358="","",MONTH(Candidates!H358))</f>
        <v/>
      </c>
      <c r="S356" s="187" t="b">
        <f>IF(AND(YEAR(Candidates!H358)&gt;=applicationYear,YEAR(Candidates!H358)&lt;=applicationYear),TRUE,IF(applicationYear="",TRUE,FALSE))</f>
        <v>0</v>
      </c>
      <c r="T356" s="187" t="b">
        <f>IF(AND(Candidates!H358&gt;=$AJ$4,Candidates!H358&lt;=$AJ$5),TRUE,FALSE)</f>
        <v>0</v>
      </c>
      <c r="U356" s="187" t="b">
        <f>IF(Dashboard!$M$6="",IF(Candidates!B358&lt;&gt;"",TRUE,FALSE),IF(Dashboard!$M$6=Candidates!B358,TRUE,FALSE))</f>
        <v>0</v>
      </c>
      <c r="V356" s="187" t="b">
        <f>IF(Dashboard!$H$7="",IF(Candidates!B358&lt;&gt;"",TRUE,FALSE),IF(Dashboard!$H$7=Candidates!C358,TRUE,FALSE))</f>
        <v>0</v>
      </c>
      <c r="W356" s="217" t="b">
        <f>IF(Dashboard!$H$6="",IF(Candidates!B358&lt;&gt;"",TRUE,FALSE),IF(Dashboard!$H$6=Candidates!E358,TRUE,FALSE))</f>
        <v>0</v>
      </c>
      <c r="X356" s="187">
        <f t="shared" si="22"/>
        <v>0</v>
      </c>
      <c r="Y356" s="198">
        <f t="shared" si="23"/>
        <v>0</v>
      </c>
      <c r="AA356" s="7"/>
      <c r="AB356" s="7"/>
      <c r="AC356" s="7"/>
    </row>
    <row r="357" spans="2:29" x14ac:dyDescent="0.2">
      <c r="B357" s="194">
        <f>COUNTIFS(Candidates!$B$6:$B$3005,'Job Openings'!B359,Candidates!$J$6:$J$3005,Preferences!$I$21)</f>
        <v>0</v>
      </c>
      <c r="C357" s="63"/>
      <c r="D357" s="194" t="str">
        <f>IF(AND(B357=1,J357=1),IF('Job Openings'!H359-'Job Openings'!E359&lt;0,"",'Job Openings'!H359-'Job Openings'!E359),"")</f>
        <v/>
      </c>
      <c r="E357" s="185"/>
      <c r="F357" s="197" t="b">
        <f>IF(AND('Job Openings'!E359&gt;=$O$4,'Job Openings'!E359&lt;=$O$5),TRUE,FALSE)</f>
        <v>0</v>
      </c>
      <c r="G357" s="188" t="b">
        <f>IF(Dashboard!$M$6="",IF('Job Openings'!B359&lt;&gt;"",TRUE,FALSE),IF(Dashboard!$M$6='Job Openings'!B359,TRUE,FALSE))</f>
        <v>0</v>
      </c>
      <c r="H357" s="188" t="b">
        <f>IF(Dashboard!$H$7="",IF('Job Openings'!B359&lt;&gt;"",TRUE,FALSE),IF(Dashboard!$H$7='Job Openings'!C359,TRUE,FALSE))</f>
        <v>0</v>
      </c>
      <c r="I357" s="188" t="b">
        <f>IF(Dashboard!$H$6="",IF('Job Openings'!B359&lt;&gt;"",TRUE,FALSE),IF(Dashboard!$H$6='Job Openings'!F359,TRUE,FALSE))</f>
        <v>0</v>
      </c>
      <c r="J357" s="198">
        <f t="shared" si="21"/>
        <v>0</v>
      </c>
      <c r="K357" s="63"/>
      <c r="L357" s="63"/>
      <c r="M357" s="63"/>
      <c r="N357" s="63"/>
      <c r="O357" s="63"/>
      <c r="P357" s="63"/>
      <c r="R357" s="193" t="str">
        <f>IF(Candidates!H359="","",MONTH(Candidates!H359))</f>
        <v/>
      </c>
      <c r="S357" s="187" t="b">
        <f>IF(AND(YEAR(Candidates!H359)&gt;=applicationYear,YEAR(Candidates!H359)&lt;=applicationYear),TRUE,IF(applicationYear="",TRUE,FALSE))</f>
        <v>0</v>
      </c>
      <c r="T357" s="187" t="b">
        <f>IF(AND(Candidates!H359&gt;=$AJ$4,Candidates!H359&lt;=$AJ$5),TRUE,FALSE)</f>
        <v>0</v>
      </c>
      <c r="U357" s="187" t="b">
        <f>IF(Dashboard!$M$6="",IF(Candidates!B359&lt;&gt;"",TRUE,FALSE),IF(Dashboard!$M$6=Candidates!B359,TRUE,FALSE))</f>
        <v>0</v>
      </c>
      <c r="V357" s="187" t="b">
        <f>IF(Dashboard!$H$7="",IF(Candidates!B359&lt;&gt;"",TRUE,FALSE),IF(Dashboard!$H$7=Candidates!C359,TRUE,FALSE))</f>
        <v>0</v>
      </c>
      <c r="W357" s="217" t="b">
        <f>IF(Dashboard!$H$6="",IF(Candidates!B359&lt;&gt;"",TRUE,FALSE),IF(Dashboard!$H$6=Candidates!E359,TRUE,FALSE))</f>
        <v>0</v>
      </c>
      <c r="X357" s="187">
        <f t="shared" si="22"/>
        <v>0</v>
      </c>
      <c r="Y357" s="198">
        <f t="shared" si="23"/>
        <v>0</v>
      </c>
      <c r="AA357" s="7"/>
      <c r="AB357" s="7"/>
      <c r="AC357" s="7"/>
    </row>
    <row r="358" spans="2:29" x14ac:dyDescent="0.2">
      <c r="B358" s="194">
        <f>COUNTIFS(Candidates!$B$6:$B$3005,'Job Openings'!B360,Candidates!$J$6:$J$3005,Preferences!$I$21)</f>
        <v>0</v>
      </c>
      <c r="C358" s="63"/>
      <c r="D358" s="194" t="str">
        <f>IF(AND(B358=1,J358=1),IF('Job Openings'!H360-'Job Openings'!E360&lt;0,"",'Job Openings'!H360-'Job Openings'!E360),"")</f>
        <v/>
      </c>
      <c r="E358" s="185"/>
      <c r="F358" s="197" t="b">
        <f>IF(AND('Job Openings'!E360&gt;=$O$4,'Job Openings'!E360&lt;=$O$5),TRUE,FALSE)</f>
        <v>0</v>
      </c>
      <c r="G358" s="188" t="b">
        <f>IF(Dashboard!$M$6="",IF('Job Openings'!B360&lt;&gt;"",TRUE,FALSE),IF(Dashboard!$M$6='Job Openings'!B360,TRUE,FALSE))</f>
        <v>0</v>
      </c>
      <c r="H358" s="188" t="b">
        <f>IF(Dashboard!$H$7="",IF('Job Openings'!B360&lt;&gt;"",TRUE,FALSE),IF(Dashboard!$H$7='Job Openings'!C360,TRUE,FALSE))</f>
        <v>0</v>
      </c>
      <c r="I358" s="188" t="b">
        <f>IF(Dashboard!$H$6="",IF('Job Openings'!B360&lt;&gt;"",TRUE,FALSE),IF(Dashboard!$H$6='Job Openings'!F360,TRUE,FALSE))</f>
        <v>0</v>
      </c>
      <c r="J358" s="198">
        <f t="shared" si="21"/>
        <v>0</v>
      </c>
      <c r="K358" s="63"/>
      <c r="L358" s="63"/>
      <c r="M358" s="63"/>
      <c r="N358" s="63"/>
      <c r="O358" s="63"/>
      <c r="P358" s="63"/>
      <c r="R358" s="193" t="str">
        <f>IF(Candidates!H360="","",MONTH(Candidates!H360))</f>
        <v/>
      </c>
      <c r="S358" s="187" t="b">
        <f>IF(AND(YEAR(Candidates!H360)&gt;=applicationYear,YEAR(Candidates!H360)&lt;=applicationYear),TRUE,IF(applicationYear="",TRUE,FALSE))</f>
        <v>0</v>
      </c>
      <c r="T358" s="187" t="b">
        <f>IF(AND(Candidates!H360&gt;=$AJ$4,Candidates!H360&lt;=$AJ$5),TRUE,FALSE)</f>
        <v>0</v>
      </c>
      <c r="U358" s="187" t="b">
        <f>IF(Dashboard!$M$6="",IF(Candidates!B360&lt;&gt;"",TRUE,FALSE),IF(Dashboard!$M$6=Candidates!B360,TRUE,FALSE))</f>
        <v>0</v>
      </c>
      <c r="V358" s="187" t="b">
        <f>IF(Dashboard!$H$7="",IF(Candidates!B360&lt;&gt;"",TRUE,FALSE),IF(Dashboard!$H$7=Candidates!C360,TRUE,FALSE))</f>
        <v>0</v>
      </c>
      <c r="W358" s="217" t="b">
        <f>IF(Dashboard!$H$6="",IF(Candidates!B360&lt;&gt;"",TRUE,FALSE),IF(Dashboard!$H$6=Candidates!E360,TRUE,FALSE))</f>
        <v>0</v>
      </c>
      <c r="X358" s="187">
        <f t="shared" si="22"/>
        <v>0</v>
      </c>
      <c r="Y358" s="198">
        <f t="shared" si="23"/>
        <v>0</v>
      </c>
      <c r="AA358" s="7"/>
      <c r="AB358" s="7"/>
      <c r="AC358" s="7"/>
    </row>
    <row r="359" spans="2:29" x14ac:dyDescent="0.2">
      <c r="B359" s="194">
        <f>COUNTIFS(Candidates!$B$6:$B$3005,'Job Openings'!B361,Candidates!$J$6:$J$3005,Preferences!$I$21)</f>
        <v>0</v>
      </c>
      <c r="C359" s="63"/>
      <c r="D359" s="194" t="str">
        <f>IF(AND(B359=1,J359=1),IF('Job Openings'!H361-'Job Openings'!E361&lt;0,"",'Job Openings'!H361-'Job Openings'!E361),"")</f>
        <v/>
      </c>
      <c r="E359" s="185"/>
      <c r="F359" s="197" t="b">
        <f>IF(AND('Job Openings'!E361&gt;=$O$4,'Job Openings'!E361&lt;=$O$5),TRUE,FALSE)</f>
        <v>0</v>
      </c>
      <c r="G359" s="188" t="b">
        <f>IF(Dashboard!$M$6="",IF('Job Openings'!B361&lt;&gt;"",TRUE,FALSE),IF(Dashboard!$M$6='Job Openings'!B361,TRUE,FALSE))</f>
        <v>0</v>
      </c>
      <c r="H359" s="188" t="b">
        <f>IF(Dashboard!$H$7="",IF('Job Openings'!B361&lt;&gt;"",TRUE,FALSE),IF(Dashboard!$H$7='Job Openings'!C361,TRUE,FALSE))</f>
        <v>0</v>
      </c>
      <c r="I359" s="188" t="b">
        <f>IF(Dashboard!$H$6="",IF('Job Openings'!B361&lt;&gt;"",TRUE,FALSE),IF(Dashboard!$H$6='Job Openings'!F361,TRUE,FALSE))</f>
        <v>0</v>
      </c>
      <c r="J359" s="198">
        <f t="shared" si="21"/>
        <v>0</v>
      </c>
      <c r="K359" s="63"/>
      <c r="L359" s="63"/>
      <c r="M359" s="63"/>
      <c r="N359" s="63"/>
      <c r="O359" s="63"/>
      <c r="P359" s="63"/>
      <c r="R359" s="193" t="str">
        <f>IF(Candidates!H361="","",MONTH(Candidates!H361))</f>
        <v/>
      </c>
      <c r="S359" s="187" t="b">
        <f>IF(AND(YEAR(Candidates!H361)&gt;=applicationYear,YEAR(Candidates!H361)&lt;=applicationYear),TRUE,IF(applicationYear="",TRUE,FALSE))</f>
        <v>0</v>
      </c>
      <c r="T359" s="187" t="b">
        <f>IF(AND(Candidates!H361&gt;=$AJ$4,Candidates!H361&lt;=$AJ$5),TRUE,FALSE)</f>
        <v>0</v>
      </c>
      <c r="U359" s="187" t="b">
        <f>IF(Dashboard!$M$6="",IF(Candidates!B361&lt;&gt;"",TRUE,FALSE),IF(Dashboard!$M$6=Candidates!B361,TRUE,FALSE))</f>
        <v>0</v>
      </c>
      <c r="V359" s="187" t="b">
        <f>IF(Dashboard!$H$7="",IF(Candidates!B361&lt;&gt;"",TRUE,FALSE),IF(Dashboard!$H$7=Candidates!C361,TRUE,FALSE))</f>
        <v>0</v>
      </c>
      <c r="W359" s="217" t="b">
        <f>IF(Dashboard!$H$6="",IF(Candidates!B361&lt;&gt;"",TRUE,FALSE),IF(Dashboard!$H$6=Candidates!E361,TRUE,FALSE))</f>
        <v>0</v>
      </c>
      <c r="X359" s="187">
        <f t="shared" si="22"/>
        <v>0</v>
      </c>
      <c r="Y359" s="198">
        <f t="shared" si="23"/>
        <v>0</v>
      </c>
      <c r="AA359" s="7"/>
      <c r="AB359" s="7"/>
      <c r="AC359" s="7"/>
    </row>
    <row r="360" spans="2:29" x14ac:dyDescent="0.2">
      <c r="B360" s="194">
        <f>COUNTIFS(Candidates!$B$6:$B$3005,'Job Openings'!B362,Candidates!$J$6:$J$3005,Preferences!$I$21)</f>
        <v>0</v>
      </c>
      <c r="C360" s="63"/>
      <c r="D360" s="194" t="str">
        <f>IF(AND(B360=1,J360=1),IF('Job Openings'!H362-'Job Openings'!E362&lt;0,"",'Job Openings'!H362-'Job Openings'!E362),"")</f>
        <v/>
      </c>
      <c r="E360" s="185"/>
      <c r="F360" s="197" t="b">
        <f>IF(AND('Job Openings'!E362&gt;=$O$4,'Job Openings'!E362&lt;=$O$5),TRUE,FALSE)</f>
        <v>0</v>
      </c>
      <c r="G360" s="188" t="b">
        <f>IF(Dashboard!$M$6="",IF('Job Openings'!B362&lt;&gt;"",TRUE,FALSE),IF(Dashboard!$M$6='Job Openings'!B362,TRUE,FALSE))</f>
        <v>0</v>
      </c>
      <c r="H360" s="188" t="b">
        <f>IF(Dashboard!$H$7="",IF('Job Openings'!B362&lt;&gt;"",TRUE,FALSE),IF(Dashboard!$H$7='Job Openings'!C362,TRUE,FALSE))</f>
        <v>0</v>
      </c>
      <c r="I360" s="188" t="b">
        <f>IF(Dashboard!$H$6="",IF('Job Openings'!B362&lt;&gt;"",TRUE,FALSE),IF(Dashboard!$H$6='Job Openings'!F362,TRUE,FALSE))</f>
        <v>0</v>
      </c>
      <c r="J360" s="198">
        <f t="shared" si="21"/>
        <v>0</v>
      </c>
      <c r="K360" s="63"/>
      <c r="L360" s="63"/>
      <c r="M360" s="63"/>
      <c r="N360" s="63"/>
      <c r="O360" s="63"/>
      <c r="P360" s="63"/>
      <c r="R360" s="193" t="str">
        <f>IF(Candidates!H362="","",MONTH(Candidates!H362))</f>
        <v/>
      </c>
      <c r="S360" s="187" t="b">
        <f>IF(AND(YEAR(Candidates!H362)&gt;=applicationYear,YEAR(Candidates!H362)&lt;=applicationYear),TRUE,IF(applicationYear="",TRUE,FALSE))</f>
        <v>0</v>
      </c>
      <c r="T360" s="187" t="b">
        <f>IF(AND(Candidates!H362&gt;=$AJ$4,Candidates!H362&lt;=$AJ$5),TRUE,FALSE)</f>
        <v>0</v>
      </c>
      <c r="U360" s="187" t="b">
        <f>IF(Dashboard!$M$6="",IF(Candidates!B362&lt;&gt;"",TRUE,FALSE),IF(Dashboard!$M$6=Candidates!B362,TRUE,FALSE))</f>
        <v>0</v>
      </c>
      <c r="V360" s="187" t="b">
        <f>IF(Dashboard!$H$7="",IF(Candidates!B362&lt;&gt;"",TRUE,FALSE),IF(Dashboard!$H$7=Candidates!C362,TRUE,FALSE))</f>
        <v>0</v>
      </c>
      <c r="W360" s="217" t="b">
        <f>IF(Dashboard!$H$6="",IF(Candidates!B362&lt;&gt;"",TRUE,FALSE),IF(Dashboard!$H$6=Candidates!E362,TRUE,FALSE))</f>
        <v>0</v>
      </c>
      <c r="X360" s="187">
        <f t="shared" si="22"/>
        <v>0</v>
      </c>
      <c r="Y360" s="198">
        <f t="shared" si="23"/>
        <v>0</v>
      </c>
      <c r="AA360" s="7"/>
      <c r="AB360" s="7"/>
      <c r="AC360" s="7"/>
    </row>
    <row r="361" spans="2:29" x14ac:dyDescent="0.2">
      <c r="B361" s="194">
        <f>COUNTIFS(Candidates!$B$6:$B$3005,'Job Openings'!B363,Candidates!$J$6:$J$3005,Preferences!$I$21)</f>
        <v>0</v>
      </c>
      <c r="C361" s="63"/>
      <c r="D361" s="194" t="str">
        <f>IF(AND(B361=1,J361=1),IF('Job Openings'!H363-'Job Openings'!E363&lt;0,"",'Job Openings'!H363-'Job Openings'!E363),"")</f>
        <v/>
      </c>
      <c r="E361" s="185"/>
      <c r="F361" s="197" t="b">
        <f>IF(AND('Job Openings'!E363&gt;=$O$4,'Job Openings'!E363&lt;=$O$5),TRUE,FALSE)</f>
        <v>0</v>
      </c>
      <c r="G361" s="188" t="b">
        <f>IF(Dashboard!$M$6="",IF('Job Openings'!B363&lt;&gt;"",TRUE,FALSE),IF(Dashboard!$M$6='Job Openings'!B363,TRUE,FALSE))</f>
        <v>0</v>
      </c>
      <c r="H361" s="188" t="b">
        <f>IF(Dashboard!$H$7="",IF('Job Openings'!B363&lt;&gt;"",TRUE,FALSE),IF(Dashboard!$H$7='Job Openings'!C363,TRUE,FALSE))</f>
        <v>0</v>
      </c>
      <c r="I361" s="188" t="b">
        <f>IF(Dashboard!$H$6="",IF('Job Openings'!B363&lt;&gt;"",TRUE,FALSE),IF(Dashboard!$H$6='Job Openings'!F363,TRUE,FALSE))</f>
        <v>0</v>
      </c>
      <c r="J361" s="198">
        <f t="shared" si="21"/>
        <v>0</v>
      </c>
      <c r="K361" s="63"/>
      <c r="L361" s="63"/>
      <c r="M361" s="63"/>
      <c r="N361" s="63"/>
      <c r="O361" s="63"/>
      <c r="P361" s="63"/>
      <c r="R361" s="193" t="str">
        <f>IF(Candidates!H363="","",MONTH(Candidates!H363))</f>
        <v/>
      </c>
      <c r="S361" s="187" t="b">
        <f>IF(AND(YEAR(Candidates!H363)&gt;=applicationYear,YEAR(Candidates!H363)&lt;=applicationYear),TRUE,IF(applicationYear="",TRUE,FALSE))</f>
        <v>0</v>
      </c>
      <c r="T361" s="187" t="b">
        <f>IF(AND(Candidates!H363&gt;=$AJ$4,Candidates!H363&lt;=$AJ$5),TRUE,FALSE)</f>
        <v>0</v>
      </c>
      <c r="U361" s="187" t="b">
        <f>IF(Dashboard!$M$6="",IF(Candidates!B363&lt;&gt;"",TRUE,FALSE),IF(Dashboard!$M$6=Candidates!B363,TRUE,FALSE))</f>
        <v>0</v>
      </c>
      <c r="V361" s="187" t="b">
        <f>IF(Dashboard!$H$7="",IF(Candidates!B363&lt;&gt;"",TRUE,FALSE),IF(Dashboard!$H$7=Candidates!C363,TRUE,FALSE))</f>
        <v>0</v>
      </c>
      <c r="W361" s="217" t="b">
        <f>IF(Dashboard!$H$6="",IF(Candidates!B363&lt;&gt;"",TRUE,FALSE),IF(Dashboard!$H$6=Candidates!E363,TRUE,FALSE))</f>
        <v>0</v>
      </c>
      <c r="X361" s="187">
        <f t="shared" si="22"/>
        <v>0</v>
      </c>
      <c r="Y361" s="198">
        <f t="shared" si="23"/>
        <v>0</v>
      </c>
      <c r="AA361" s="7"/>
      <c r="AB361" s="7"/>
      <c r="AC361" s="7"/>
    </row>
    <row r="362" spans="2:29" x14ac:dyDescent="0.2">
      <c r="B362" s="194">
        <f>COUNTIFS(Candidates!$B$6:$B$3005,'Job Openings'!B364,Candidates!$J$6:$J$3005,Preferences!$I$21)</f>
        <v>0</v>
      </c>
      <c r="C362" s="63"/>
      <c r="D362" s="194" t="str">
        <f>IF(AND(B362=1,J362=1),IF('Job Openings'!H364-'Job Openings'!E364&lt;0,"",'Job Openings'!H364-'Job Openings'!E364),"")</f>
        <v/>
      </c>
      <c r="E362" s="185"/>
      <c r="F362" s="197" t="b">
        <f>IF(AND('Job Openings'!E364&gt;=$O$4,'Job Openings'!E364&lt;=$O$5),TRUE,FALSE)</f>
        <v>0</v>
      </c>
      <c r="G362" s="188" t="b">
        <f>IF(Dashboard!$M$6="",IF('Job Openings'!B364&lt;&gt;"",TRUE,FALSE),IF(Dashboard!$M$6='Job Openings'!B364,TRUE,FALSE))</f>
        <v>0</v>
      </c>
      <c r="H362" s="188" t="b">
        <f>IF(Dashboard!$H$7="",IF('Job Openings'!B364&lt;&gt;"",TRUE,FALSE),IF(Dashboard!$H$7='Job Openings'!C364,TRUE,FALSE))</f>
        <v>0</v>
      </c>
      <c r="I362" s="188" t="b">
        <f>IF(Dashboard!$H$6="",IF('Job Openings'!B364&lt;&gt;"",TRUE,FALSE),IF(Dashboard!$H$6='Job Openings'!F364,TRUE,FALSE))</f>
        <v>0</v>
      </c>
      <c r="J362" s="198">
        <f t="shared" si="21"/>
        <v>0</v>
      </c>
      <c r="K362" s="63"/>
      <c r="L362" s="63"/>
      <c r="M362" s="63"/>
      <c r="N362" s="63"/>
      <c r="O362" s="63"/>
      <c r="P362" s="63"/>
      <c r="R362" s="193" t="str">
        <f>IF(Candidates!H364="","",MONTH(Candidates!H364))</f>
        <v/>
      </c>
      <c r="S362" s="187" t="b">
        <f>IF(AND(YEAR(Candidates!H364)&gt;=applicationYear,YEAR(Candidates!H364)&lt;=applicationYear),TRUE,IF(applicationYear="",TRUE,FALSE))</f>
        <v>0</v>
      </c>
      <c r="T362" s="187" t="b">
        <f>IF(AND(Candidates!H364&gt;=$AJ$4,Candidates!H364&lt;=$AJ$5),TRUE,FALSE)</f>
        <v>0</v>
      </c>
      <c r="U362" s="187" t="b">
        <f>IF(Dashboard!$M$6="",IF(Candidates!B364&lt;&gt;"",TRUE,FALSE),IF(Dashboard!$M$6=Candidates!B364,TRUE,FALSE))</f>
        <v>0</v>
      </c>
      <c r="V362" s="187" t="b">
        <f>IF(Dashboard!$H$7="",IF(Candidates!B364&lt;&gt;"",TRUE,FALSE),IF(Dashboard!$H$7=Candidates!C364,TRUE,FALSE))</f>
        <v>0</v>
      </c>
      <c r="W362" s="217" t="b">
        <f>IF(Dashboard!$H$6="",IF(Candidates!B364&lt;&gt;"",TRUE,FALSE),IF(Dashboard!$H$6=Candidates!E364,TRUE,FALSE))</f>
        <v>0</v>
      </c>
      <c r="X362" s="187">
        <f t="shared" si="22"/>
        <v>0</v>
      </c>
      <c r="Y362" s="198">
        <f t="shared" si="23"/>
        <v>0</v>
      </c>
      <c r="AA362" s="7"/>
      <c r="AB362" s="7"/>
      <c r="AC362" s="7"/>
    </row>
    <row r="363" spans="2:29" x14ac:dyDescent="0.2">
      <c r="B363" s="194">
        <f>COUNTIFS(Candidates!$B$6:$B$3005,'Job Openings'!B365,Candidates!$J$6:$J$3005,Preferences!$I$21)</f>
        <v>0</v>
      </c>
      <c r="C363" s="63"/>
      <c r="D363" s="194" t="str">
        <f>IF(AND(B363=1,J363=1),IF('Job Openings'!H365-'Job Openings'!E365&lt;0,"",'Job Openings'!H365-'Job Openings'!E365),"")</f>
        <v/>
      </c>
      <c r="E363" s="185"/>
      <c r="F363" s="197" t="b">
        <f>IF(AND('Job Openings'!E365&gt;=$O$4,'Job Openings'!E365&lt;=$O$5),TRUE,FALSE)</f>
        <v>0</v>
      </c>
      <c r="G363" s="188" t="b">
        <f>IF(Dashboard!$M$6="",IF('Job Openings'!B365&lt;&gt;"",TRUE,FALSE),IF(Dashboard!$M$6='Job Openings'!B365,TRUE,FALSE))</f>
        <v>0</v>
      </c>
      <c r="H363" s="188" t="b">
        <f>IF(Dashboard!$H$7="",IF('Job Openings'!B365&lt;&gt;"",TRUE,FALSE),IF(Dashboard!$H$7='Job Openings'!C365,TRUE,FALSE))</f>
        <v>0</v>
      </c>
      <c r="I363" s="188" t="b">
        <f>IF(Dashboard!$H$6="",IF('Job Openings'!B365&lt;&gt;"",TRUE,FALSE),IF(Dashboard!$H$6='Job Openings'!F365,TRUE,FALSE))</f>
        <v>0</v>
      </c>
      <c r="J363" s="198">
        <f t="shared" si="21"/>
        <v>0</v>
      </c>
      <c r="K363" s="63"/>
      <c r="L363" s="63"/>
      <c r="M363" s="63"/>
      <c r="N363" s="63"/>
      <c r="O363" s="63"/>
      <c r="P363" s="63"/>
      <c r="R363" s="193" t="str">
        <f>IF(Candidates!H365="","",MONTH(Candidates!H365))</f>
        <v/>
      </c>
      <c r="S363" s="187" t="b">
        <f>IF(AND(YEAR(Candidates!H365)&gt;=applicationYear,YEAR(Candidates!H365)&lt;=applicationYear),TRUE,IF(applicationYear="",TRUE,FALSE))</f>
        <v>0</v>
      </c>
      <c r="T363" s="187" t="b">
        <f>IF(AND(Candidates!H365&gt;=$AJ$4,Candidates!H365&lt;=$AJ$5),TRUE,FALSE)</f>
        <v>0</v>
      </c>
      <c r="U363" s="187" t="b">
        <f>IF(Dashboard!$M$6="",IF(Candidates!B365&lt;&gt;"",TRUE,FALSE),IF(Dashboard!$M$6=Candidates!B365,TRUE,FALSE))</f>
        <v>0</v>
      </c>
      <c r="V363" s="187" t="b">
        <f>IF(Dashboard!$H$7="",IF(Candidates!B365&lt;&gt;"",TRUE,FALSE),IF(Dashboard!$H$7=Candidates!C365,TRUE,FALSE))</f>
        <v>0</v>
      </c>
      <c r="W363" s="217" t="b">
        <f>IF(Dashboard!$H$6="",IF(Candidates!B365&lt;&gt;"",TRUE,FALSE),IF(Dashboard!$H$6=Candidates!E365,TRUE,FALSE))</f>
        <v>0</v>
      </c>
      <c r="X363" s="187">
        <f t="shared" si="22"/>
        <v>0</v>
      </c>
      <c r="Y363" s="198">
        <f t="shared" si="23"/>
        <v>0</v>
      </c>
      <c r="AA363" s="7"/>
      <c r="AB363" s="7"/>
      <c r="AC363" s="7"/>
    </row>
    <row r="364" spans="2:29" x14ac:dyDescent="0.2">
      <c r="B364" s="194">
        <f>COUNTIFS(Candidates!$B$6:$B$3005,'Job Openings'!B366,Candidates!$J$6:$J$3005,Preferences!$I$21)</f>
        <v>0</v>
      </c>
      <c r="C364" s="63"/>
      <c r="D364" s="194" t="str">
        <f>IF(AND(B364=1,J364=1),IF('Job Openings'!H366-'Job Openings'!E366&lt;0,"",'Job Openings'!H366-'Job Openings'!E366),"")</f>
        <v/>
      </c>
      <c r="E364" s="185"/>
      <c r="F364" s="197" t="b">
        <f>IF(AND('Job Openings'!E366&gt;=$O$4,'Job Openings'!E366&lt;=$O$5),TRUE,FALSE)</f>
        <v>0</v>
      </c>
      <c r="G364" s="188" t="b">
        <f>IF(Dashboard!$M$6="",IF('Job Openings'!B366&lt;&gt;"",TRUE,FALSE),IF(Dashboard!$M$6='Job Openings'!B366,TRUE,FALSE))</f>
        <v>0</v>
      </c>
      <c r="H364" s="188" t="b">
        <f>IF(Dashboard!$H$7="",IF('Job Openings'!B366&lt;&gt;"",TRUE,FALSE),IF(Dashboard!$H$7='Job Openings'!C366,TRUE,FALSE))</f>
        <v>0</v>
      </c>
      <c r="I364" s="188" t="b">
        <f>IF(Dashboard!$H$6="",IF('Job Openings'!B366&lt;&gt;"",TRUE,FALSE),IF(Dashboard!$H$6='Job Openings'!F366,TRUE,FALSE))</f>
        <v>0</v>
      </c>
      <c r="J364" s="198">
        <f t="shared" si="21"/>
        <v>0</v>
      </c>
      <c r="K364" s="63"/>
      <c r="L364" s="63"/>
      <c r="M364" s="63"/>
      <c r="N364" s="63"/>
      <c r="O364" s="63"/>
      <c r="P364" s="63"/>
      <c r="R364" s="193" t="str">
        <f>IF(Candidates!H366="","",MONTH(Candidates!H366))</f>
        <v/>
      </c>
      <c r="S364" s="187" t="b">
        <f>IF(AND(YEAR(Candidates!H366)&gt;=applicationYear,YEAR(Candidates!H366)&lt;=applicationYear),TRUE,IF(applicationYear="",TRUE,FALSE))</f>
        <v>0</v>
      </c>
      <c r="T364" s="187" t="b">
        <f>IF(AND(Candidates!H366&gt;=$AJ$4,Candidates!H366&lt;=$AJ$5),TRUE,FALSE)</f>
        <v>0</v>
      </c>
      <c r="U364" s="187" t="b">
        <f>IF(Dashboard!$M$6="",IF(Candidates!B366&lt;&gt;"",TRUE,FALSE),IF(Dashboard!$M$6=Candidates!B366,TRUE,FALSE))</f>
        <v>0</v>
      </c>
      <c r="V364" s="187" t="b">
        <f>IF(Dashboard!$H$7="",IF(Candidates!B366&lt;&gt;"",TRUE,FALSE),IF(Dashboard!$H$7=Candidates!C366,TRUE,FALSE))</f>
        <v>0</v>
      </c>
      <c r="W364" s="217" t="b">
        <f>IF(Dashboard!$H$6="",IF(Candidates!B366&lt;&gt;"",TRUE,FALSE),IF(Dashboard!$H$6=Candidates!E366,TRUE,FALSE))</f>
        <v>0</v>
      </c>
      <c r="X364" s="187">
        <f t="shared" si="22"/>
        <v>0</v>
      </c>
      <c r="Y364" s="198">
        <f t="shared" si="23"/>
        <v>0</v>
      </c>
      <c r="AA364" s="7"/>
      <c r="AB364" s="7"/>
      <c r="AC364" s="7"/>
    </row>
    <row r="365" spans="2:29" x14ac:dyDescent="0.2">
      <c r="B365" s="194">
        <f>COUNTIFS(Candidates!$B$6:$B$3005,'Job Openings'!B367,Candidates!$J$6:$J$3005,Preferences!$I$21)</f>
        <v>0</v>
      </c>
      <c r="C365" s="63"/>
      <c r="D365" s="194" t="str">
        <f>IF(AND(B365=1,J365=1),IF('Job Openings'!H367-'Job Openings'!E367&lt;0,"",'Job Openings'!H367-'Job Openings'!E367),"")</f>
        <v/>
      </c>
      <c r="E365" s="185"/>
      <c r="F365" s="197" t="b">
        <f>IF(AND('Job Openings'!E367&gt;=$O$4,'Job Openings'!E367&lt;=$O$5),TRUE,FALSE)</f>
        <v>0</v>
      </c>
      <c r="G365" s="188" t="b">
        <f>IF(Dashboard!$M$6="",IF('Job Openings'!B367&lt;&gt;"",TRUE,FALSE),IF(Dashboard!$M$6='Job Openings'!B367,TRUE,FALSE))</f>
        <v>0</v>
      </c>
      <c r="H365" s="188" t="b">
        <f>IF(Dashboard!$H$7="",IF('Job Openings'!B367&lt;&gt;"",TRUE,FALSE),IF(Dashboard!$H$7='Job Openings'!C367,TRUE,FALSE))</f>
        <v>0</v>
      </c>
      <c r="I365" s="188" t="b">
        <f>IF(Dashboard!$H$6="",IF('Job Openings'!B367&lt;&gt;"",TRUE,FALSE),IF(Dashboard!$H$6='Job Openings'!F367,TRUE,FALSE))</f>
        <v>0</v>
      </c>
      <c r="J365" s="198">
        <f t="shared" si="21"/>
        <v>0</v>
      </c>
      <c r="K365" s="63"/>
      <c r="L365" s="63"/>
      <c r="M365" s="63"/>
      <c r="N365" s="63"/>
      <c r="O365" s="63"/>
      <c r="P365" s="63"/>
      <c r="R365" s="193" t="str">
        <f>IF(Candidates!H367="","",MONTH(Candidates!H367))</f>
        <v/>
      </c>
      <c r="S365" s="187" t="b">
        <f>IF(AND(YEAR(Candidates!H367)&gt;=applicationYear,YEAR(Candidates!H367)&lt;=applicationYear),TRUE,IF(applicationYear="",TRUE,FALSE))</f>
        <v>0</v>
      </c>
      <c r="T365" s="187" t="b">
        <f>IF(AND(Candidates!H367&gt;=$AJ$4,Candidates!H367&lt;=$AJ$5),TRUE,FALSE)</f>
        <v>0</v>
      </c>
      <c r="U365" s="187" t="b">
        <f>IF(Dashboard!$M$6="",IF(Candidates!B367&lt;&gt;"",TRUE,FALSE),IF(Dashboard!$M$6=Candidates!B367,TRUE,FALSE))</f>
        <v>0</v>
      </c>
      <c r="V365" s="187" t="b">
        <f>IF(Dashboard!$H$7="",IF(Candidates!B367&lt;&gt;"",TRUE,FALSE),IF(Dashboard!$H$7=Candidates!C367,TRUE,FALSE))</f>
        <v>0</v>
      </c>
      <c r="W365" s="217" t="b">
        <f>IF(Dashboard!$H$6="",IF(Candidates!B367&lt;&gt;"",TRUE,FALSE),IF(Dashboard!$H$6=Candidates!E367,TRUE,FALSE))</f>
        <v>0</v>
      </c>
      <c r="X365" s="187">
        <f t="shared" si="22"/>
        <v>0</v>
      </c>
      <c r="Y365" s="198">
        <f t="shared" si="23"/>
        <v>0</v>
      </c>
      <c r="AA365" s="7"/>
      <c r="AB365" s="7"/>
      <c r="AC365" s="7"/>
    </row>
    <row r="366" spans="2:29" x14ac:dyDescent="0.2">
      <c r="B366" s="194">
        <f>COUNTIFS(Candidates!$B$6:$B$3005,'Job Openings'!B368,Candidates!$J$6:$J$3005,Preferences!$I$21)</f>
        <v>0</v>
      </c>
      <c r="C366" s="63"/>
      <c r="D366" s="194" t="str">
        <f>IF(AND(B366=1,J366=1),IF('Job Openings'!H368-'Job Openings'!E368&lt;0,"",'Job Openings'!H368-'Job Openings'!E368),"")</f>
        <v/>
      </c>
      <c r="E366" s="185"/>
      <c r="F366" s="197" t="b">
        <f>IF(AND('Job Openings'!E368&gt;=$O$4,'Job Openings'!E368&lt;=$O$5),TRUE,FALSE)</f>
        <v>0</v>
      </c>
      <c r="G366" s="188" t="b">
        <f>IF(Dashboard!$M$6="",IF('Job Openings'!B368&lt;&gt;"",TRUE,FALSE),IF(Dashboard!$M$6='Job Openings'!B368,TRUE,FALSE))</f>
        <v>0</v>
      </c>
      <c r="H366" s="188" t="b">
        <f>IF(Dashboard!$H$7="",IF('Job Openings'!B368&lt;&gt;"",TRUE,FALSE),IF(Dashboard!$H$7='Job Openings'!C368,TRUE,FALSE))</f>
        <v>0</v>
      </c>
      <c r="I366" s="188" t="b">
        <f>IF(Dashboard!$H$6="",IF('Job Openings'!B368&lt;&gt;"",TRUE,FALSE),IF(Dashboard!$H$6='Job Openings'!F368,TRUE,FALSE))</f>
        <v>0</v>
      </c>
      <c r="J366" s="198">
        <f t="shared" si="21"/>
        <v>0</v>
      </c>
      <c r="K366" s="63"/>
      <c r="L366" s="63"/>
      <c r="M366" s="63"/>
      <c r="N366" s="63"/>
      <c r="O366" s="63"/>
      <c r="P366" s="63"/>
      <c r="R366" s="193" t="str">
        <f>IF(Candidates!H368="","",MONTH(Candidates!H368))</f>
        <v/>
      </c>
      <c r="S366" s="187" t="b">
        <f>IF(AND(YEAR(Candidates!H368)&gt;=applicationYear,YEAR(Candidates!H368)&lt;=applicationYear),TRUE,IF(applicationYear="",TRUE,FALSE))</f>
        <v>0</v>
      </c>
      <c r="T366" s="187" t="b">
        <f>IF(AND(Candidates!H368&gt;=$AJ$4,Candidates!H368&lt;=$AJ$5),TRUE,FALSE)</f>
        <v>0</v>
      </c>
      <c r="U366" s="187" t="b">
        <f>IF(Dashboard!$M$6="",IF(Candidates!B368&lt;&gt;"",TRUE,FALSE),IF(Dashboard!$M$6=Candidates!B368,TRUE,FALSE))</f>
        <v>0</v>
      </c>
      <c r="V366" s="187" t="b">
        <f>IF(Dashboard!$H$7="",IF(Candidates!B368&lt;&gt;"",TRUE,FALSE),IF(Dashboard!$H$7=Candidates!C368,TRUE,FALSE))</f>
        <v>0</v>
      </c>
      <c r="W366" s="217" t="b">
        <f>IF(Dashboard!$H$6="",IF(Candidates!B368&lt;&gt;"",TRUE,FALSE),IF(Dashboard!$H$6=Candidates!E368,TRUE,FALSE))</f>
        <v>0</v>
      </c>
      <c r="X366" s="187">
        <f t="shared" si="22"/>
        <v>0</v>
      </c>
      <c r="Y366" s="198">
        <f t="shared" si="23"/>
        <v>0</v>
      </c>
      <c r="AA366" s="7"/>
      <c r="AB366" s="7"/>
      <c r="AC366" s="7"/>
    </row>
    <row r="367" spans="2:29" x14ac:dyDescent="0.2">
      <c r="B367" s="194">
        <f>COUNTIFS(Candidates!$B$6:$B$3005,'Job Openings'!B369,Candidates!$J$6:$J$3005,Preferences!$I$21)</f>
        <v>0</v>
      </c>
      <c r="C367" s="63"/>
      <c r="D367" s="194" t="str">
        <f>IF(AND(B367=1,J367=1),IF('Job Openings'!H369-'Job Openings'!E369&lt;0,"",'Job Openings'!H369-'Job Openings'!E369),"")</f>
        <v/>
      </c>
      <c r="E367" s="185"/>
      <c r="F367" s="197" t="b">
        <f>IF(AND('Job Openings'!E369&gt;=$O$4,'Job Openings'!E369&lt;=$O$5),TRUE,FALSE)</f>
        <v>0</v>
      </c>
      <c r="G367" s="188" t="b">
        <f>IF(Dashboard!$M$6="",IF('Job Openings'!B369&lt;&gt;"",TRUE,FALSE),IF(Dashboard!$M$6='Job Openings'!B369,TRUE,FALSE))</f>
        <v>0</v>
      </c>
      <c r="H367" s="188" t="b">
        <f>IF(Dashboard!$H$7="",IF('Job Openings'!B369&lt;&gt;"",TRUE,FALSE),IF(Dashboard!$H$7='Job Openings'!C369,TRUE,FALSE))</f>
        <v>0</v>
      </c>
      <c r="I367" s="188" t="b">
        <f>IF(Dashboard!$H$6="",IF('Job Openings'!B369&lt;&gt;"",TRUE,FALSE),IF(Dashboard!$H$6='Job Openings'!F369,TRUE,FALSE))</f>
        <v>0</v>
      </c>
      <c r="J367" s="198">
        <f t="shared" si="21"/>
        <v>0</v>
      </c>
      <c r="K367" s="63"/>
      <c r="L367" s="63"/>
      <c r="M367" s="63"/>
      <c r="N367" s="63"/>
      <c r="O367" s="63"/>
      <c r="P367" s="63"/>
      <c r="R367" s="193" t="str">
        <f>IF(Candidates!H369="","",MONTH(Candidates!H369))</f>
        <v/>
      </c>
      <c r="S367" s="187" t="b">
        <f>IF(AND(YEAR(Candidates!H369)&gt;=applicationYear,YEAR(Candidates!H369)&lt;=applicationYear),TRUE,IF(applicationYear="",TRUE,FALSE))</f>
        <v>0</v>
      </c>
      <c r="T367" s="187" t="b">
        <f>IF(AND(Candidates!H369&gt;=$AJ$4,Candidates!H369&lt;=$AJ$5),TRUE,FALSE)</f>
        <v>0</v>
      </c>
      <c r="U367" s="187" t="b">
        <f>IF(Dashboard!$M$6="",IF(Candidates!B369&lt;&gt;"",TRUE,FALSE),IF(Dashboard!$M$6=Candidates!B369,TRUE,FALSE))</f>
        <v>0</v>
      </c>
      <c r="V367" s="187" t="b">
        <f>IF(Dashboard!$H$7="",IF(Candidates!B369&lt;&gt;"",TRUE,FALSE),IF(Dashboard!$H$7=Candidates!C369,TRUE,FALSE))</f>
        <v>0</v>
      </c>
      <c r="W367" s="217" t="b">
        <f>IF(Dashboard!$H$6="",IF(Candidates!B369&lt;&gt;"",TRUE,FALSE),IF(Dashboard!$H$6=Candidates!E369,TRUE,FALSE))</f>
        <v>0</v>
      </c>
      <c r="X367" s="187">
        <f t="shared" si="22"/>
        <v>0</v>
      </c>
      <c r="Y367" s="198">
        <f t="shared" si="23"/>
        <v>0</v>
      </c>
      <c r="AA367" s="7"/>
      <c r="AB367" s="7"/>
      <c r="AC367" s="7"/>
    </row>
    <row r="368" spans="2:29" x14ac:dyDescent="0.2">
      <c r="B368" s="194">
        <f>COUNTIFS(Candidates!$B$6:$B$3005,'Job Openings'!B370,Candidates!$J$6:$J$3005,Preferences!$I$21)</f>
        <v>0</v>
      </c>
      <c r="C368" s="63"/>
      <c r="D368" s="194" t="str">
        <f>IF(AND(B368=1,J368=1),IF('Job Openings'!H370-'Job Openings'!E370&lt;0,"",'Job Openings'!H370-'Job Openings'!E370),"")</f>
        <v/>
      </c>
      <c r="E368" s="185"/>
      <c r="F368" s="197" t="b">
        <f>IF(AND('Job Openings'!E370&gt;=$O$4,'Job Openings'!E370&lt;=$O$5),TRUE,FALSE)</f>
        <v>0</v>
      </c>
      <c r="G368" s="188" t="b">
        <f>IF(Dashboard!$M$6="",IF('Job Openings'!B370&lt;&gt;"",TRUE,FALSE),IF(Dashboard!$M$6='Job Openings'!B370,TRUE,FALSE))</f>
        <v>0</v>
      </c>
      <c r="H368" s="188" t="b">
        <f>IF(Dashboard!$H$7="",IF('Job Openings'!B370&lt;&gt;"",TRUE,FALSE),IF(Dashboard!$H$7='Job Openings'!C370,TRUE,FALSE))</f>
        <v>0</v>
      </c>
      <c r="I368" s="188" t="b">
        <f>IF(Dashboard!$H$6="",IF('Job Openings'!B370&lt;&gt;"",TRUE,FALSE),IF(Dashboard!$H$6='Job Openings'!F370,TRUE,FALSE))</f>
        <v>0</v>
      </c>
      <c r="J368" s="198">
        <f t="shared" si="21"/>
        <v>0</v>
      </c>
      <c r="K368" s="63"/>
      <c r="L368" s="63"/>
      <c r="M368" s="63"/>
      <c r="N368" s="63"/>
      <c r="O368" s="63"/>
      <c r="P368" s="63"/>
      <c r="R368" s="193" t="str">
        <f>IF(Candidates!H370="","",MONTH(Candidates!H370))</f>
        <v/>
      </c>
      <c r="S368" s="187" t="b">
        <f>IF(AND(YEAR(Candidates!H370)&gt;=applicationYear,YEAR(Candidates!H370)&lt;=applicationYear),TRUE,IF(applicationYear="",TRUE,FALSE))</f>
        <v>0</v>
      </c>
      <c r="T368" s="187" t="b">
        <f>IF(AND(Candidates!H370&gt;=$AJ$4,Candidates!H370&lt;=$AJ$5),TRUE,FALSE)</f>
        <v>0</v>
      </c>
      <c r="U368" s="187" t="b">
        <f>IF(Dashboard!$M$6="",IF(Candidates!B370&lt;&gt;"",TRUE,FALSE),IF(Dashboard!$M$6=Candidates!B370,TRUE,FALSE))</f>
        <v>0</v>
      </c>
      <c r="V368" s="187" t="b">
        <f>IF(Dashboard!$H$7="",IF(Candidates!B370&lt;&gt;"",TRUE,FALSE),IF(Dashboard!$H$7=Candidates!C370,TRUE,FALSE))</f>
        <v>0</v>
      </c>
      <c r="W368" s="217" t="b">
        <f>IF(Dashboard!$H$6="",IF(Candidates!B370&lt;&gt;"",TRUE,FALSE),IF(Dashboard!$H$6=Candidates!E370,TRUE,FALSE))</f>
        <v>0</v>
      </c>
      <c r="X368" s="187">
        <f t="shared" si="22"/>
        <v>0</v>
      </c>
      <c r="Y368" s="198">
        <f t="shared" si="23"/>
        <v>0</v>
      </c>
      <c r="AA368" s="7"/>
      <c r="AB368" s="7"/>
      <c r="AC368" s="7"/>
    </row>
    <row r="369" spans="2:29" x14ac:dyDescent="0.2">
      <c r="B369" s="194">
        <f>COUNTIFS(Candidates!$B$6:$B$3005,'Job Openings'!B371,Candidates!$J$6:$J$3005,Preferences!$I$21)</f>
        <v>0</v>
      </c>
      <c r="C369" s="63"/>
      <c r="D369" s="194" t="str">
        <f>IF(AND(B369=1,J369=1),IF('Job Openings'!H371-'Job Openings'!E371&lt;0,"",'Job Openings'!H371-'Job Openings'!E371),"")</f>
        <v/>
      </c>
      <c r="E369" s="185"/>
      <c r="F369" s="197" t="b">
        <f>IF(AND('Job Openings'!E371&gt;=$O$4,'Job Openings'!E371&lt;=$O$5),TRUE,FALSE)</f>
        <v>0</v>
      </c>
      <c r="G369" s="188" t="b">
        <f>IF(Dashboard!$M$6="",IF('Job Openings'!B371&lt;&gt;"",TRUE,FALSE),IF(Dashboard!$M$6='Job Openings'!B371,TRUE,FALSE))</f>
        <v>0</v>
      </c>
      <c r="H369" s="188" t="b">
        <f>IF(Dashboard!$H$7="",IF('Job Openings'!B371&lt;&gt;"",TRUE,FALSE),IF(Dashboard!$H$7='Job Openings'!C371,TRUE,FALSE))</f>
        <v>0</v>
      </c>
      <c r="I369" s="188" t="b">
        <f>IF(Dashboard!$H$6="",IF('Job Openings'!B371&lt;&gt;"",TRUE,FALSE),IF(Dashboard!$H$6='Job Openings'!F371,TRUE,FALSE))</f>
        <v>0</v>
      </c>
      <c r="J369" s="198">
        <f t="shared" si="21"/>
        <v>0</v>
      </c>
      <c r="K369" s="63"/>
      <c r="L369" s="63"/>
      <c r="M369" s="63"/>
      <c r="N369" s="63"/>
      <c r="O369" s="63"/>
      <c r="P369" s="63"/>
      <c r="R369" s="193" t="str">
        <f>IF(Candidates!H371="","",MONTH(Candidates!H371))</f>
        <v/>
      </c>
      <c r="S369" s="187" t="b">
        <f>IF(AND(YEAR(Candidates!H371)&gt;=applicationYear,YEAR(Candidates!H371)&lt;=applicationYear),TRUE,IF(applicationYear="",TRUE,FALSE))</f>
        <v>0</v>
      </c>
      <c r="T369" s="187" t="b">
        <f>IF(AND(Candidates!H371&gt;=$AJ$4,Candidates!H371&lt;=$AJ$5),TRUE,FALSE)</f>
        <v>0</v>
      </c>
      <c r="U369" s="187" t="b">
        <f>IF(Dashboard!$M$6="",IF(Candidates!B371&lt;&gt;"",TRUE,FALSE),IF(Dashboard!$M$6=Candidates!B371,TRUE,FALSE))</f>
        <v>0</v>
      </c>
      <c r="V369" s="187" t="b">
        <f>IF(Dashboard!$H$7="",IF(Candidates!B371&lt;&gt;"",TRUE,FALSE),IF(Dashboard!$H$7=Candidates!C371,TRUE,FALSE))</f>
        <v>0</v>
      </c>
      <c r="W369" s="217" t="b">
        <f>IF(Dashboard!$H$6="",IF(Candidates!B371&lt;&gt;"",TRUE,FALSE),IF(Dashboard!$H$6=Candidates!E371,TRUE,FALSE))</f>
        <v>0</v>
      </c>
      <c r="X369" s="187">
        <f t="shared" si="22"/>
        <v>0</v>
      </c>
      <c r="Y369" s="198">
        <f t="shared" si="23"/>
        <v>0</v>
      </c>
      <c r="AA369" s="7"/>
      <c r="AB369" s="7"/>
      <c r="AC369" s="7"/>
    </row>
    <row r="370" spans="2:29" x14ac:dyDescent="0.2">
      <c r="B370" s="194">
        <f>COUNTIFS(Candidates!$B$6:$B$3005,'Job Openings'!B372,Candidates!$J$6:$J$3005,Preferences!$I$21)</f>
        <v>0</v>
      </c>
      <c r="C370" s="63"/>
      <c r="D370" s="194" t="str">
        <f>IF(AND(B370=1,J370=1),IF('Job Openings'!H372-'Job Openings'!E372&lt;0,"",'Job Openings'!H372-'Job Openings'!E372),"")</f>
        <v/>
      </c>
      <c r="E370" s="185"/>
      <c r="F370" s="197" t="b">
        <f>IF(AND('Job Openings'!E372&gt;=$O$4,'Job Openings'!E372&lt;=$O$5),TRUE,FALSE)</f>
        <v>0</v>
      </c>
      <c r="G370" s="188" t="b">
        <f>IF(Dashboard!$M$6="",IF('Job Openings'!B372&lt;&gt;"",TRUE,FALSE),IF(Dashboard!$M$6='Job Openings'!B372,TRUE,FALSE))</f>
        <v>0</v>
      </c>
      <c r="H370" s="188" t="b">
        <f>IF(Dashboard!$H$7="",IF('Job Openings'!B372&lt;&gt;"",TRUE,FALSE),IF(Dashboard!$H$7='Job Openings'!C372,TRUE,FALSE))</f>
        <v>0</v>
      </c>
      <c r="I370" s="188" t="b">
        <f>IF(Dashboard!$H$6="",IF('Job Openings'!B372&lt;&gt;"",TRUE,FALSE),IF(Dashboard!$H$6='Job Openings'!F372,TRUE,FALSE))</f>
        <v>0</v>
      </c>
      <c r="J370" s="198">
        <f t="shared" si="21"/>
        <v>0</v>
      </c>
      <c r="K370" s="63"/>
      <c r="L370" s="63"/>
      <c r="M370" s="63"/>
      <c r="N370" s="63"/>
      <c r="O370" s="63"/>
      <c r="P370" s="63"/>
      <c r="R370" s="193" t="str">
        <f>IF(Candidates!H372="","",MONTH(Candidates!H372))</f>
        <v/>
      </c>
      <c r="S370" s="187" t="b">
        <f>IF(AND(YEAR(Candidates!H372)&gt;=applicationYear,YEAR(Candidates!H372)&lt;=applicationYear),TRUE,IF(applicationYear="",TRUE,FALSE))</f>
        <v>0</v>
      </c>
      <c r="T370" s="187" t="b">
        <f>IF(AND(Candidates!H372&gt;=$AJ$4,Candidates!H372&lt;=$AJ$5),TRUE,FALSE)</f>
        <v>0</v>
      </c>
      <c r="U370" s="187" t="b">
        <f>IF(Dashboard!$M$6="",IF(Candidates!B372&lt;&gt;"",TRUE,FALSE),IF(Dashboard!$M$6=Candidates!B372,TRUE,FALSE))</f>
        <v>0</v>
      </c>
      <c r="V370" s="187" t="b">
        <f>IF(Dashboard!$H$7="",IF(Candidates!B372&lt;&gt;"",TRUE,FALSE),IF(Dashboard!$H$7=Candidates!C372,TRUE,FALSE))</f>
        <v>0</v>
      </c>
      <c r="W370" s="217" t="b">
        <f>IF(Dashboard!$H$6="",IF(Candidates!B372&lt;&gt;"",TRUE,FALSE),IF(Dashboard!$H$6=Candidates!E372,TRUE,FALSE))</f>
        <v>0</v>
      </c>
      <c r="X370" s="187">
        <f t="shared" si="22"/>
        <v>0</v>
      </c>
      <c r="Y370" s="198">
        <f t="shared" si="23"/>
        <v>0</v>
      </c>
      <c r="AA370" s="7"/>
      <c r="AB370" s="7"/>
      <c r="AC370" s="7"/>
    </row>
    <row r="371" spans="2:29" x14ac:dyDescent="0.2">
      <c r="B371" s="194">
        <f>COUNTIFS(Candidates!$B$6:$B$3005,'Job Openings'!B373,Candidates!$J$6:$J$3005,Preferences!$I$21)</f>
        <v>0</v>
      </c>
      <c r="C371" s="63"/>
      <c r="D371" s="194" t="str">
        <f>IF(AND(B371=1,J371=1),IF('Job Openings'!H373-'Job Openings'!E373&lt;0,"",'Job Openings'!H373-'Job Openings'!E373),"")</f>
        <v/>
      </c>
      <c r="E371" s="185"/>
      <c r="F371" s="197" t="b">
        <f>IF(AND('Job Openings'!E373&gt;=$O$4,'Job Openings'!E373&lt;=$O$5),TRUE,FALSE)</f>
        <v>0</v>
      </c>
      <c r="G371" s="188" t="b">
        <f>IF(Dashboard!$M$6="",IF('Job Openings'!B373&lt;&gt;"",TRUE,FALSE),IF(Dashboard!$M$6='Job Openings'!B373,TRUE,FALSE))</f>
        <v>0</v>
      </c>
      <c r="H371" s="188" t="b">
        <f>IF(Dashboard!$H$7="",IF('Job Openings'!B373&lt;&gt;"",TRUE,FALSE),IF(Dashboard!$H$7='Job Openings'!C373,TRUE,FALSE))</f>
        <v>0</v>
      </c>
      <c r="I371" s="188" t="b">
        <f>IF(Dashboard!$H$6="",IF('Job Openings'!B373&lt;&gt;"",TRUE,FALSE),IF(Dashboard!$H$6='Job Openings'!F373,TRUE,FALSE))</f>
        <v>0</v>
      </c>
      <c r="J371" s="198">
        <f t="shared" si="21"/>
        <v>0</v>
      </c>
      <c r="K371" s="63"/>
      <c r="L371" s="63"/>
      <c r="M371" s="63"/>
      <c r="N371" s="63"/>
      <c r="O371" s="63"/>
      <c r="P371" s="63"/>
      <c r="R371" s="193" t="str">
        <f>IF(Candidates!H373="","",MONTH(Candidates!H373))</f>
        <v/>
      </c>
      <c r="S371" s="187" t="b">
        <f>IF(AND(YEAR(Candidates!H373)&gt;=applicationYear,YEAR(Candidates!H373)&lt;=applicationYear),TRUE,IF(applicationYear="",TRUE,FALSE))</f>
        <v>0</v>
      </c>
      <c r="T371" s="187" t="b">
        <f>IF(AND(Candidates!H373&gt;=$AJ$4,Candidates!H373&lt;=$AJ$5),TRUE,FALSE)</f>
        <v>0</v>
      </c>
      <c r="U371" s="187" t="b">
        <f>IF(Dashboard!$M$6="",IF(Candidates!B373&lt;&gt;"",TRUE,FALSE),IF(Dashboard!$M$6=Candidates!B373,TRUE,FALSE))</f>
        <v>0</v>
      </c>
      <c r="V371" s="187" t="b">
        <f>IF(Dashboard!$H$7="",IF(Candidates!B373&lt;&gt;"",TRUE,FALSE),IF(Dashboard!$H$7=Candidates!C373,TRUE,FALSE))</f>
        <v>0</v>
      </c>
      <c r="W371" s="217" t="b">
        <f>IF(Dashboard!$H$6="",IF(Candidates!B373&lt;&gt;"",TRUE,FALSE),IF(Dashboard!$H$6=Candidates!E373,TRUE,FALSE))</f>
        <v>0</v>
      </c>
      <c r="X371" s="187">
        <f t="shared" si="22"/>
        <v>0</v>
      </c>
      <c r="Y371" s="198">
        <f t="shared" si="23"/>
        <v>0</v>
      </c>
      <c r="AA371" s="7"/>
      <c r="AB371" s="7"/>
      <c r="AC371" s="7"/>
    </row>
    <row r="372" spans="2:29" x14ac:dyDescent="0.2">
      <c r="B372" s="194">
        <f>COUNTIFS(Candidates!$B$6:$B$3005,'Job Openings'!B374,Candidates!$J$6:$J$3005,Preferences!$I$21)</f>
        <v>0</v>
      </c>
      <c r="C372" s="63"/>
      <c r="D372" s="194" t="str">
        <f>IF(AND(B372=1,J372=1),IF('Job Openings'!H374-'Job Openings'!E374&lt;0,"",'Job Openings'!H374-'Job Openings'!E374),"")</f>
        <v/>
      </c>
      <c r="E372" s="185"/>
      <c r="F372" s="197" t="b">
        <f>IF(AND('Job Openings'!E374&gt;=$O$4,'Job Openings'!E374&lt;=$O$5),TRUE,FALSE)</f>
        <v>0</v>
      </c>
      <c r="G372" s="188" t="b">
        <f>IF(Dashboard!$M$6="",IF('Job Openings'!B374&lt;&gt;"",TRUE,FALSE),IF(Dashboard!$M$6='Job Openings'!B374,TRUE,FALSE))</f>
        <v>0</v>
      </c>
      <c r="H372" s="188" t="b">
        <f>IF(Dashboard!$H$7="",IF('Job Openings'!B374&lt;&gt;"",TRUE,FALSE),IF(Dashboard!$H$7='Job Openings'!C374,TRUE,FALSE))</f>
        <v>0</v>
      </c>
      <c r="I372" s="188" t="b">
        <f>IF(Dashboard!$H$6="",IF('Job Openings'!B374&lt;&gt;"",TRUE,FALSE),IF(Dashboard!$H$6='Job Openings'!F374,TRUE,FALSE))</f>
        <v>0</v>
      </c>
      <c r="J372" s="198">
        <f t="shared" si="21"/>
        <v>0</v>
      </c>
      <c r="K372" s="63"/>
      <c r="L372" s="63"/>
      <c r="M372" s="63"/>
      <c r="N372" s="63"/>
      <c r="O372" s="63"/>
      <c r="P372" s="63"/>
      <c r="R372" s="193" t="str">
        <f>IF(Candidates!H374="","",MONTH(Candidates!H374))</f>
        <v/>
      </c>
      <c r="S372" s="187" t="b">
        <f>IF(AND(YEAR(Candidates!H374)&gt;=applicationYear,YEAR(Candidates!H374)&lt;=applicationYear),TRUE,IF(applicationYear="",TRUE,FALSE))</f>
        <v>0</v>
      </c>
      <c r="T372" s="187" t="b">
        <f>IF(AND(Candidates!H374&gt;=$AJ$4,Candidates!H374&lt;=$AJ$5),TRUE,FALSE)</f>
        <v>0</v>
      </c>
      <c r="U372" s="187" t="b">
        <f>IF(Dashboard!$M$6="",IF(Candidates!B374&lt;&gt;"",TRUE,FALSE),IF(Dashboard!$M$6=Candidates!B374,TRUE,FALSE))</f>
        <v>0</v>
      </c>
      <c r="V372" s="187" t="b">
        <f>IF(Dashboard!$H$7="",IF(Candidates!B374&lt;&gt;"",TRUE,FALSE),IF(Dashboard!$H$7=Candidates!C374,TRUE,FALSE))</f>
        <v>0</v>
      </c>
      <c r="W372" s="217" t="b">
        <f>IF(Dashboard!$H$6="",IF(Candidates!B374&lt;&gt;"",TRUE,FALSE),IF(Dashboard!$H$6=Candidates!E374,TRUE,FALSE))</f>
        <v>0</v>
      </c>
      <c r="X372" s="187">
        <f t="shared" si="22"/>
        <v>0</v>
      </c>
      <c r="Y372" s="198">
        <f t="shared" si="23"/>
        <v>0</v>
      </c>
      <c r="AA372" s="7"/>
      <c r="AB372" s="7"/>
      <c r="AC372" s="7"/>
    </row>
    <row r="373" spans="2:29" x14ac:dyDescent="0.2">
      <c r="B373" s="194">
        <f>COUNTIFS(Candidates!$B$6:$B$3005,'Job Openings'!B375,Candidates!$J$6:$J$3005,Preferences!$I$21)</f>
        <v>0</v>
      </c>
      <c r="C373" s="63"/>
      <c r="D373" s="194" t="str">
        <f>IF(AND(B373=1,J373=1),IF('Job Openings'!H375-'Job Openings'!E375&lt;0,"",'Job Openings'!H375-'Job Openings'!E375),"")</f>
        <v/>
      </c>
      <c r="E373" s="185"/>
      <c r="F373" s="197" t="b">
        <f>IF(AND('Job Openings'!E375&gt;=$O$4,'Job Openings'!E375&lt;=$O$5),TRUE,FALSE)</f>
        <v>0</v>
      </c>
      <c r="G373" s="188" t="b">
        <f>IF(Dashboard!$M$6="",IF('Job Openings'!B375&lt;&gt;"",TRUE,FALSE),IF(Dashboard!$M$6='Job Openings'!B375,TRUE,FALSE))</f>
        <v>0</v>
      </c>
      <c r="H373" s="188" t="b">
        <f>IF(Dashboard!$H$7="",IF('Job Openings'!B375&lt;&gt;"",TRUE,FALSE),IF(Dashboard!$H$7='Job Openings'!C375,TRUE,FALSE))</f>
        <v>0</v>
      </c>
      <c r="I373" s="188" t="b">
        <f>IF(Dashboard!$H$6="",IF('Job Openings'!B375&lt;&gt;"",TRUE,FALSE),IF(Dashboard!$H$6='Job Openings'!F375,TRUE,FALSE))</f>
        <v>0</v>
      </c>
      <c r="J373" s="198">
        <f t="shared" si="21"/>
        <v>0</v>
      </c>
      <c r="K373" s="63"/>
      <c r="L373" s="63"/>
      <c r="M373" s="63"/>
      <c r="N373" s="63"/>
      <c r="O373" s="63"/>
      <c r="P373" s="63"/>
      <c r="R373" s="193" t="str">
        <f>IF(Candidates!H375="","",MONTH(Candidates!H375))</f>
        <v/>
      </c>
      <c r="S373" s="187" t="b">
        <f>IF(AND(YEAR(Candidates!H375)&gt;=applicationYear,YEAR(Candidates!H375)&lt;=applicationYear),TRUE,IF(applicationYear="",TRUE,FALSE))</f>
        <v>0</v>
      </c>
      <c r="T373" s="187" t="b">
        <f>IF(AND(Candidates!H375&gt;=$AJ$4,Candidates!H375&lt;=$AJ$5),TRUE,FALSE)</f>
        <v>0</v>
      </c>
      <c r="U373" s="187" t="b">
        <f>IF(Dashboard!$M$6="",IF(Candidates!B375&lt;&gt;"",TRUE,FALSE),IF(Dashboard!$M$6=Candidates!B375,TRUE,FALSE))</f>
        <v>0</v>
      </c>
      <c r="V373" s="187" t="b">
        <f>IF(Dashboard!$H$7="",IF(Candidates!B375&lt;&gt;"",TRUE,FALSE),IF(Dashboard!$H$7=Candidates!C375,TRUE,FALSE))</f>
        <v>0</v>
      </c>
      <c r="W373" s="217" t="b">
        <f>IF(Dashboard!$H$6="",IF(Candidates!B375&lt;&gt;"",TRUE,FALSE),IF(Dashboard!$H$6=Candidates!E375,TRUE,FALSE))</f>
        <v>0</v>
      </c>
      <c r="X373" s="187">
        <f t="shared" si="22"/>
        <v>0</v>
      </c>
      <c r="Y373" s="198">
        <f t="shared" si="23"/>
        <v>0</v>
      </c>
      <c r="AA373" s="7"/>
      <c r="AB373" s="7"/>
      <c r="AC373" s="7"/>
    </row>
    <row r="374" spans="2:29" x14ac:dyDescent="0.2">
      <c r="B374" s="194">
        <f>COUNTIFS(Candidates!$B$6:$B$3005,'Job Openings'!B376,Candidates!$J$6:$J$3005,Preferences!$I$21)</f>
        <v>0</v>
      </c>
      <c r="C374" s="63"/>
      <c r="D374" s="194" t="str">
        <f>IF(AND(B374=1,J374=1),IF('Job Openings'!H376-'Job Openings'!E376&lt;0,"",'Job Openings'!H376-'Job Openings'!E376),"")</f>
        <v/>
      </c>
      <c r="E374" s="185"/>
      <c r="F374" s="197" t="b">
        <f>IF(AND('Job Openings'!E376&gt;=$O$4,'Job Openings'!E376&lt;=$O$5),TRUE,FALSE)</f>
        <v>0</v>
      </c>
      <c r="G374" s="188" t="b">
        <f>IF(Dashboard!$M$6="",IF('Job Openings'!B376&lt;&gt;"",TRUE,FALSE),IF(Dashboard!$M$6='Job Openings'!B376,TRUE,FALSE))</f>
        <v>0</v>
      </c>
      <c r="H374" s="188" t="b">
        <f>IF(Dashboard!$H$7="",IF('Job Openings'!B376&lt;&gt;"",TRUE,FALSE),IF(Dashboard!$H$7='Job Openings'!C376,TRUE,FALSE))</f>
        <v>0</v>
      </c>
      <c r="I374" s="188" t="b">
        <f>IF(Dashboard!$H$6="",IF('Job Openings'!B376&lt;&gt;"",TRUE,FALSE),IF(Dashboard!$H$6='Job Openings'!F376,TRUE,FALSE))</f>
        <v>0</v>
      </c>
      <c r="J374" s="198">
        <f t="shared" si="21"/>
        <v>0</v>
      </c>
      <c r="K374" s="63"/>
      <c r="L374" s="63"/>
      <c r="M374" s="63"/>
      <c r="N374" s="63"/>
      <c r="O374" s="63"/>
      <c r="P374" s="63"/>
      <c r="R374" s="193" t="str">
        <f>IF(Candidates!H376="","",MONTH(Candidates!H376))</f>
        <v/>
      </c>
      <c r="S374" s="187" t="b">
        <f>IF(AND(YEAR(Candidates!H376)&gt;=applicationYear,YEAR(Candidates!H376)&lt;=applicationYear),TRUE,IF(applicationYear="",TRUE,FALSE))</f>
        <v>0</v>
      </c>
      <c r="T374" s="187" t="b">
        <f>IF(AND(Candidates!H376&gt;=$AJ$4,Candidates!H376&lt;=$AJ$5),TRUE,FALSE)</f>
        <v>0</v>
      </c>
      <c r="U374" s="187" t="b">
        <f>IF(Dashboard!$M$6="",IF(Candidates!B376&lt;&gt;"",TRUE,FALSE),IF(Dashboard!$M$6=Candidates!B376,TRUE,FALSE))</f>
        <v>0</v>
      </c>
      <c r="V374" s="187" t="b">
        <f>IF(Dashboard!$H$7="",IF(Candidates!B376&lt;&gt;"",TRUE,FALSE),IF(Dashboard!$H$7=Candidates!C376,TRUE,FALSE))</f>
        <v>0</v>
      </c>
      <c r="W374" s="217" t="b">
        <f>IF(Dashboard!$H$6="",IF(Candidates!B376&lt;&gt;"",TRUE,FALSE),IF(Dashboard!$H$6=Candidates!E376,TRUE,FALSE))</f>
        <v>0</v>
      </c>
      <c r="X374" s="187">
        <f t="shared" si="22"/>
        <v>0</v>
      </c>
      <c r="Y374" s="198">
        <f t="shared" si="23"/>
        <v>0</v>
      </c>
      <c r="AA374" s="7"/>
      <c r="AB374" s="7"/>
      <c r="AC374" s="7"/>
    </row>
    <row r="375" spans="2:29" x14ac:dyDescent="0.2">
      <c r="B375" s="194">
        <f>COUNTIFS(Candidates!$B$6:$B$3005,'Job Openings'!B377,Candidates!$J$6:$J$3005,Preferences!$I$21)</f>
        <v>0</v>
      </c>
      <c r="C375" s="63"/>
      <c r="D375" s="194" t="str">
        <f>IF(AND(B375=1,J375=1),IF('Job Openings'!H377-'Job Openings'!E377&lt;0,"",'Job Openings'!H377-'Job Openings'!E377),"")</f>
        <v/>
      </c>
      <c r="E375" s="185"/>
      <c r="F375" s="197" t="b">
        <f>IF(AND('Job Openings'!E377&gt;=$O$4,'Job Openings'!E377&lt;=$O$5),TRUE,FALSE)</f>
        <v>0</v>
      </c>
      <c r="G375" s="188" t="b">
        <f>IF(Dashboard!$M$6="",IF('Job Openings'!B377&lt;&gt;"",TRUE,FALSE),IF(Dashboard!$M$6='Job Openings'!B377,TRUE,FALSE))</f>
        <v>0</v>
      </c>
      <c r="H375" s="188" t="b">
        <f>IF(Dashboard!$H$7="",IF('Job Openings'!B377&lt;&gt;"",TRUE,FALSE),IF(Dashboard!$H$7='Job Openings'!C377,TRUE,FALSE))</f>
        <v>0</v>
      </c>
      <c r="I375" s="188" t="b">
        <f>IF(Dashboard!$H$6="",IF('Job Openings'!B377&lt;&gt;"",TRUE,FALSE),IF(Dashboard!$H$6='Job Openings'!F377,TRUE,FALSE))</f>
        <v>0</v>
      </c>
      <c r="J375" s="198">
        <f t="shared" si="21"/>
        <v>0</v>
      </c>
      <c r="K375" s="63"/>
      <c r="L375" s="63"/>
      <c r="M375" s="63"/>
      <c r="N375" s="63"/>
      <c r="O375" s="63"/>
      <c r="P375" s="63"/>
      <c r="R375" s="193" t="str">
        <f>IF(Candidates!H377="","",MONTH(Candidates!H377))</f>
        <v/>
      </c>
      <c r="S375" s="187" t="b">
        <f>IF(AND(YEAR(Candidates!H377)&gt;=applicationYear,YEAR(Candidates!H377)&lt;=applicationYear),TRUE,IF(applicationYear="",TRUE,FALSE))</f>
        <v>0</v>
      </c>
      <c r="T375" s="187" t="b">
        <f>IF(AND(Candidates!H377&gt;=$AJ$4,Candidates!H377&lt;=$AJ$5),TRUE,FALSE)</f>
        <v>0</v>
      </c>
      <c r="U375" s="187" t="b">
        <f>IF(Dashboard!$M$6="",IF(Candidates!B377&lt;&gt;"",TRUE,FALSE),IF(Dashboard!$M$6=Candidates!B377,TRUE,FALSE))</f>
        <v>0</v>
      </c>
      <c r="V375" s="187" t="b">
        <f>IF(Dashboard!$H$7="",IF(Candidates!B377&lt;&gt;"",TRUE,FALSE),IF(Dashboard!$H$7=Candidates!C377,TRUE,FALSE))</f>
        <v>0</v>
      </c>
      <c r="W375" s="217" t="b">
        <f>IF(Dashboard!$H$6="",IF(Candidates!B377&lt;&gt;"",TRUE,FALSE),IF(Dashboard!$H$6=Candidates!E377,TRUE,FALSE))</f>
        <v>0</v>
      </c>
      <c r="X375" s="187">
        <f t="shared" si="22"/>
        <v>0</v>
      </c>
      <c r="Y375" s="198">
        <f t="shared" si="23"/>
        <v>0</v>
      </c>
      <c r="AA375" s="7"/>
      <c r="AB375" s="7"/>
      <c r="AC375" s="7"/>
    </row>
    <row r="376" spans="2:29" x14ac:dyDescent="0.2">
      <c r="B376" s="194">
        <f>COUNTIFS(Candidates!$B$6:$B$3005,'Job Openings'!B378,Candidates!$J$6:$J$3005,Preferences!$I$21)</f>
        <v>0</v>
      </c>
      <c r="C376" s="63"/>
      <c r="D376" s="194" t="str">
        <f>IF(AND(B376=1,J376=1),IF('Job Openings'!H378-'Job Openings'!E378&lt;0,"",'Job Openings'!H378-'Job Openings'!E378),"")</f>
        <v/>
      </c>
      <c r="E376" s="185"/>
      <c r="F376" s="197" t="b">
        <f>IF(AND('Job Openings'!E378&gt;=$O$4,'Job Openings'!E378&lt;=$O$5),TRUE,FALSE)</f>
        <v>0</v>
      </c>
      <c r="G376" s="188" t="b">
        <f>IF(Dashboard!$M$6="",IF('Job Openings'!B378&lt;&gt;"",TRUE,FALSE),IF(Dashboard!$M$6='Job Openings'!B378,TRUE,FALSE))</f>
        <v>0</v>
      </c>
      <c r="H376" s="188" t="b">
        <f>IF(Dashboard!$H$7="",IF('Job Openings'!B378&lt;&gt;"",TRUE,FALSE),IF(Dashboard!$H$7='Job Openings'!C378,TRUE,FALSE))</f>
        <v>0</v>
      </c>
      <c r="I376" s="188" t="b">
        <f>IF(Dashboard!$H$6="",IF('Job Openings'!B378&lt;&gt;"",TRUE,FALSE),IF(Dashboard!$H$6='Job Openings'!F378,TRUE,FALSE))</f>
        <v>0</v>
      </c>
      <c r="J376" s="198">
        <f t="shared" si="21"/>
        <v>0</v>
      </c>
      <c r="K376" s="63"/>
      <c r="L376" s="63"/>
      <c r="M376" s="63"/>
      <c r="N376" s="63"/>
      <c r="O376" s="63"/>
      <c r="P376" s="63"/>
      <c r="R376" s="193" t="str">
        <f>IF(Candidates!H378="","",MONTH(Candidates!H378))</f>
        <v/>
      </c>
      <c r="S376" s="187" t="b">
        <f>IF(AND(YEAR(Candidates!H378)&gt;=applicationYear,YEAR(Candidates!H378)&lt;=applicationYear),TRUE,IF(applicationYear="",TRUE,FALSE))</f>
        <v>0</v>
      </c>
      <c r="T376" s="187" t="b">
        <f>IF(AND(Candidates!H378&gt;=$AJ$4,Candidates!H378&lt;=$AJ$5),TRUE,FALSE)</f>
        <v>0</v>
      </c>
      <c r="U376" s="187" t="b">
        <f>IF(Dashboard!$M$6="",IF(Candidates!B378&lt;&gt;"",TRUE,FALSE),IF(Dashboard!$M$6=Candidates!B378,TRUE,FALSE))</f>
        <v>0</v>
      </c>
      <c r="V376" s="187" t="b">
        <f>IF(Dashboard!$H$7="",IF(Candidates!B378&lt;&gt;"",TRUE,FALSE),IF(Dashboard!$H$7=Candidates!C378,TRUE,FALSE))</f>
        <v>0</v>
      </c>
      <c r="W376" s="217" t="b">
        <f>IF(Dashboard!$H$6="",IF(Candidates!B378&lt;&gt;"",TRUE,FALSE),IF(Dashboard!$H$6=Candidates!E378,TRUE,FALSE))</f>
        <v>0</v>
      </c>
      <c r="X376" s="187">
        <f t="shared" si="22"/>
        <v>0</v>
      </c>
      <c r="Y376" s="198">
        <f t="shared" si="23"/>
        <v>0</v>
      </c>
      <c r="AA376" s="7"/>
      <c r="AB376" s="7"/>
      <c r="AC376" s="7"/>
    </row>
    <row r="377" spans="2:29" x14ac:dyDescent="0.2">
      <c r="B377" s="194">
        <f>COUNTIFS(Candidates!$B$6:$B$3005,'Job Openings'!B379,Candidates!$J$6:$J$3005,Preferences!$I$21)</f>
        <v>0</v>
      </c>
      <c r="C377" s="63"/>
      <c r="D377" s="194" t="str">
        <f>IF(AND(B377=1,J377=1),IF('Job Openings'!H379-'Job Openings'!E379&lt;0,"",'Job Openings'!H379-'Job Openings'!E379),"")</f>
        <v/>
      </c>
      <c r="E377" s="185"/>
      <c r="F377" s="197" t="b">
        <f>IF(AND('Job Openings'!E379&gt;=$O$4,'Job Openings'!E379&lt;=$O$5),TRUE,FALSE)</f>
        <v>0</v>
      </c>
      <c r="G377" s="188" t="b">
        <f>IF(Dashboard!$M$6="",IF('Job Openings'!B379&lt;&gt;"",TRUE,FALSE),IF(Dashboard!$M$6='Job Openings'!B379,TRUE,FALSE))</f>
        <v>0</v>
      </c>
      <c r="H377" s="188" t="b">
        <f>IF(Dashboard!$H$7="",IF('Job Openings'!B379&lt;&gt;"",TRUE,FALSE),IF(Dashboard!$H$7='Job Openings'!C379,TRUE,FALSE))</f>
        <v>0</v>
      </c>
      <c r="I377" s="188" t="b">
        <f>IF(Dashboard!$H$6="",IF('Job Openings'!B379&lt;&gt;"",TRUE,FALSE),IF(Dashboard!$H$6='Job Openings'!F379,TRUE,FALSE))</f>
        <v>0</v>
      </c>
      <c r="J377" s="198">
        <f t="shared" si="21"/>
        <v>0</v>
      </c>
      <c r="K377" s="63"/>
      <c r="L377" s="63"/>
      <c r="M377" s="63"/>
      <c r="N377" s="63"/>
      <c r="O377" s="63"/>
      <c r="P377" s="63"/>
      <c r="R377" s="193" t="str">
        <f>IF(Candidates!H379="","",MONTH(Candidates!H379))</f>
        <v/>
      </c>
      <c r="S377" s="187" t="b">
        <f>IF(AND(YEAR(Candidates!H379)&gt;=applicationYear,YEAR(Candidates!H379)&lt;=applicationYear),TRUE,IF(applicationYear="",TRUE,FALSE))</f>
        <v>0</v>
      </c>
      <c r="T377" s="187" t="b">
        <f>IF(AND(Candidates!H379&gt;=$AJ$4,Candidates!H379&lt;=$AJ$5),TRUE,FALSE)</f>
        <v>0</v>
      </c>
      <c r="U377" s="187" t="b">
        <f>IF(Dashboard!$M$6="",IF(Candidates!B379&lt;&gt;"",TRUE,FALSE),IF(Dashboard!$M$6=Candidates!B379,TRUE,FALSE))</f>
        <v>0</v>
      </c>
      <c r="V377" s="187" t="b">
        <f>IF(Dashboard!$H$7="",IF(Candidates!B379&lt;&gt;"",TRUE,FALSE),IF(Dashboard!$H$7=Candidates!C379,TRUE,FALSE))</f>
        <v>0</v>
      </c>
      <c r="W377" s="217" t="b">
        <f>IF(Dashboard!$H$6="",IF(Candidates!B379&lt;&gt;"",TRUE,FALSE),IF(Dashboard!$H$6=Candidates!E379,TRUE,FALSE))</f>
        <v>0</v>
      </c>
      <c r="X377" s="187">
        <f t="shared" si="22"/>
        <v>0</v>
      </c>
      <c r="Y377" s="198">
        <f t="shared" si="23"/>
        <v>0</v>
      </c>
      <c r="AA377" s="7"/>
      <c r="AB377" s="7"/>
      <c r="AC377" s="7"/>
    </row>
    <row r="378" spans="2:29" x14ac:dyDescent="0.2">
      <c r="B378" s="194">
        <f>COUNTIFS(Candidates!$B$6:$B$3005,'Job Openings'!B380,Candidates!$J$6:$J$3005,Preferences!$I$21)</f>
        <v>0</v>
      </c>
      <c r="C378" s="63"/>
      <c r="D378" s="194" t="str">
        <f>IF(AND(B378=1,J378=1),IF('Job Openings'!H380-'Job Openings'!E380&lt;0,"",'Job Openings'!H380-'Job Openings'!E380),"")</f>
        <v/>
      </c>
      <c r="E378" s="185"/>
      <c r="F378" s="197" t="b">
        <f>IF(AND('Job Openings'!E380&gt;=$O$4,'Job Openings'!E380&lt;=$O$5),TRUE,FALSE)</f>
        <v>0</v>
      </c>
      <c r="G378" s="188" t="b">
        <f>IF(Dashboard!$M$6="",IF('Job Openings'!B380&lt;&gt;"",TRUE,FALSE),IF(Dashboard!$M$6='Job Openings'!B380,TRUE,FALSE))</f>
        <v>0</v>
      </c>
      <c r="H378" s="188" t="b">
        <f>IF(Dashboard!$H$7="",IF('Job Openings'!B380&lt;&gt;"",TRUE,FALSE),IF(Dashboard!$H$7='Job Openings'!C380,TRUE,FALSE))</f>
        <v>0</v>
      </c>
      <c r="I378" s="188" t="b">
        <f>IF(Dashboard!$H$6="",IF('Job Openings'!B380&lt;&gt;"",TRUE,FALSE),IF(Dashboard!$H$6='Job Openings'!F380,TRUE,FALSE))</f>
        <v>0</v>
      </c>
      <c r="J378" s="198">
        <f t="shared" si="21"/>
        <v>0</v>
      </c>
      <c r="K378" s="63"/>
      <c r="L378" s="63"/>
      <c r="M378" s="63"/>
      <c r="N378" s="63"/>
      <c r="O378" s="63"/>
      <c r="P378" s="63"/>
      <c r="R378" s="193" t="str">
        <f>IF(Candidates!H380="","",MONTH(Candidates!H380))</f>
        <v/>
      </c>
      <c r="S378" s="187" t="b">
        <f>IF(AND(YEAR(Candidates!H380)&gt;=applicationYear,YEAR(Candidates!H380)&lt;=applicationYear),TRUE,IF(applicationYear="",TRUE,FALSE))</f>
        <v>0</v>
      </c>
      <c r="T378" s="187" t="b">
        <f>IF(AND(Candidates!H380&gt;=$AJ$4,Candidates!H380&lt;=$AJ$5),TRUE,FALSE)</f>
        <v>0</v>
      </c>
      <c r="U378" s="187" t="b">
        <f>IF(Dashboard!$M$6="",IF(Candidates!B380&lt;&gt;"",TRUE,FALSE),IF(Dashboard!$M$6=Candidates!B380,TRUE,FALSE))</f>
        <v>0</v>
      </c>
      <c r="V378" s="187" t="b">
        <f>IF(Dashboard!$H$7="",IF(Candidates!B380&lt;&gt;"",TRUE,FALSE),IF(Dashboard!$H$7=Candidates!C380,TRUE,FALSE))</f>
        <v>0</v>
      </c>
      <c r="W378" s="217" t="b">
        <f>IF(Dashboard!$H$6="",IF(Candidates!B380&lt;&gt;"",TRUE,FALSE),IF(Dashboard!$H$6=Candidates!E380,TRUE,FALSE))</f>
        <v>0</v>
      </c>
      <c r="X378" s="187">
        <f t="shared" si="22"/>
        <v>0</v>
      </c>
      <c r="Y378" s="198">
        <f t="shared" si="23"/>
        <v>0</v>
      </c>
      <c r="AA378" s="7"/>
      <c r="AB378" s="7"/>
      <c r="AC378" s="7"/>
    </row>
    <row r="379" spans="2:29" x14ac:dyDescent="0.2">
      <c r="B379" s="194">
        <f>COUNTIFS(Candidates!$B$6:$B$3005,'Job Openings'!B381,Candidates!$J$6:$J$3005,Preferences!$I$21)</f>
        <v>0</v>
      </c>
      <c r="C379" s="63"/>
      <c r="D379" s="194" t="str">
        <f>IF(AND(B379=1,J379=1),IF('Job Openings'!H381-'Job Openings'!E381&lt;0,"",'Job Openings'!H381-'Job Openings'!E381),"")</f>
        <v/>
      </c>
      <c r="E379" s="185"/>
      <c r="F379" s="197" t="b">
        <f>IF(AND('Job Openings'!E381&gt;=$O$4,'Job Openings'!E381&lt;=$O$5),TRUE,FALSE)</f>
        <v>0</v>
      </c>
      <c r="G379" s="188" t="b">
        <f>IF(Dashboard!$M$6="",IF('Job Openings'!B381&lt;&gt;"",TRUE,FALSE),IF(Dashboard!$M$6='Job Openings'!B381,TRUE,FALSE))</f>
        <v>0</v>
      </c>
      <c r="H379" s="188" t="b">
        <f>IF(Dashboard!$H$7="",IF('Job Openings'!B381&lt;&gt;"",TRUE,FALSE),IF(Dashboard!$H$7='Job Openings'!C381,TRUE,FALSE))</f>
        <v>0</v>
      </c>
      <c r="I379" s="188" t="b">
        <f>IF(Dashboard!$H$6="",IF('Job Openings'!B381&lt;&gt;"",TRUE,FALSE),IF(Dashboard!$H$6='Job Openings'!F381,TRUE,FALSE))</f>
        <v>0</v>
      </c>
      <c r="J379" s="198">
        <f t="shared" si="21"/>
        <v>0</v>
      </c>
      <c r="K379" s="63"/>
      <c r="L379" s="63"/>
      <c r="M379" s="63"/>
      <c r="N379" s="63"/>
      <c r="O379" s="63"/>
      <c r="P379" s="63"/>
      <c r="R379" s="193" t="str">
        <f>IF(Candidates!H381="","",MONTH(Candidates!H381))</f>
        <v/>
      </c>
      <c r="S379" s="187" t="b">
        <f>IF(AND(YEAR(Candidates!H381)&gt;=applicationYear,YEAR(Candidates!H381)&lt;=applicationYear),TRUE,IF(applicationYear="",TRUE,FALSE))</f>
        <v>0</v>
      </c>
      <c r="T379" s="187" t="b">
        <f>IF(AND(Candidates!H381&gt;=$AJ$4,Candidates!H381&lt;=$AJ$5),TRUE,FALSE)</f>
        <v>0</v>
      </c>
      <c r="U379" s="187" t="b">
        <f>IF(Dashboard!$M$6="",IF(Candidates!B381&lt;&gt;"",TRUE,FALSE),IF(Dashboard!$M$6=Candidates!B381,TRUE,FALSE))</f>
        <v>0</v>
      </c>
      <c r="V379" s="187" t="b">
        <f>IF(Dashboard!$H$7="",IF(Candidates!B381&lt;&gt;"",TRUE,FALSE),IF(Dashboard!$H$7=Candidates!C381,TRUE,FALSE))</f>
        <v>0</v>
      </c>
      <c r="W379" s="217" t="b">
        <f>IF(Dashboard!$H$6="",IF(Candidates!B381&lt;&gt;"",TRUE,FALSE),IF(Dashboard!$H$6=Candidates!E381,TRUE,FALSE))</f>
        <v>0</v>
      </c>
      <c r="X379" s="187">
        <f t="shared" si="22"/>
        <v>0</v>
      </c>
      <c r="Y379" s="198">
        <f t="shared" si="23"/>
        <v>0</v>
      </c>
      <c r="AA379" s="7"/>
      <c r="AB379" s="7"/>
      <c r="AC379" s="7"/>
    </row>
    <row r="380" spans="2:29" x14ac:dyDescent="0.2">
      <c r="B380" s="194">
        <f>COUNTIFS(Candidates!$B$6:$B$3005,'Job Openings'!B382,Candidates!$J$6:$J$3005,Preferences!$I$21)</f>
        <v>0</v>
      </c>
      <c r="C380" s="63"/>
      <c r="D380" s="194" t="str">
        <f>IF(AND(B380=1,J380=1),IF('Job Openings'!H382-'Job Openings'!E382&lt;0,"",'Job Openings'!H382-'Job Openings'!E382),"")</f>
        <v/>
      </c>
      <c r="E380" s="185"/>
      <c r="F380" s="197" t="b">
        <f>IF(AND('Job Openings'!E382&gt;=$O$4,'Job Openings'!E382&lt;=$O$5),TRUE,FALSE)</f>
        <v>0</v>
      </c>
      <c r="G380" s="188" t="b">
        <f>IF(Dashboard!$M$6="",IF('Job Openings'!B382&lt;&gt;"",TRUE,FALSE),IF(Dashboard!$M$6='Job Openings'!B382,TRUE,FALSE))</f>
        <v>0</v>
      </c>
      <c r="H380" s="188" t="b">
        <f>IF(Dashboard!$H$7="",IF('Job Openings'!B382&lt;&gt;"",TRUE,FALSE),IF(Dashboard!$H$7='Job Openings'!C382,TRUE,FALSE))</f>
        <v>0</v>
      </c>
      <c r="I380" s="188" t="b">
        <f>IF(Dashboard!$H$6="",IF('Job Openings'!B382&lt;&gt;"",TRUE,FALSE),IF(Dashboard!$H$6='Job Openings'!F382,TRUE,FALSE))</f>
        <v>0</v>
      </c>
      <c r="J380" s="198">
        <f t="shared" si="21"/>
        <v>0</v>
      </c>
      <c r="K380" s="63"/>
      <c r="L380" s="63"/>
      <c r="M380" s="63"/>
      <c r="N380" s="63"/>
      <c r="O380" s="63"/>
      <c r="P380" s="63"/>
      <c r="R380" s="193" t="str">
        <f>IF(Candidates!H382="","",MONTH(Candidates!H382))</f>
        <v/>
      </c>
      <c r="S380" s="187" t="b">
        <f>IF(AND(YEAR(Candidates!H382)&gt;=applicationYear,YEAR(Candidates!H382)&lt;=applicationYear),TRUE,IF(applicationYear="",TRUE,FALSE))</f>
        <v>0</v>
      </c>
      <c r="T380" s="187" t="b">
        <f>IF(AND(Candidates!H382&gt;=$AJ$4,Candidates!H382&lt;=$AJ$5),TRUE,FALSE)</f>
        <v>0</v>
      </c>
      <c r="U380" s="187" t="b">
        <f>IF(Dashboard!$M$6="",IF(Candidates!B382&lt;&gt;"",TRUE,FALSE),IF(Dashboard!$M$6=Candidates!B382,TRUE,FALSE))</f>
        <v>0</v>
      </c>
      <c r="V380" s="187" t="b">
        <f>IF(Dashboard!$H$7="",IF(Candidates!B382&lt;&gt;"",TRUE,FALSE),IF(Dashboard!$H$7=Candidates!C382,TRUE,FALSE))</f>
        <v>0</v>
      </c>
      <c r="W380" s="217" t="b">
        <f>IF(Dashboard!$H$6="",IF(Candidates!B382&lt;&gt;"",TRUE,FALSE),IF(Dashboard!$H$6=Candidates!E382,TRUE,FALSE))</f>
        <v>0</v>
      </c>
      <c r="X380" s="187">
        <f t="shared" si="22"/>
        <v>0</v>
      </c>
      <c r="Y380" s="198">
        <f t="shared" si="23"/>
        <v>0</v>
      </c>
      <c r="AA380" s="7"/>
      <c r="AB380" s="7"/>
      <c r="AC380" s="7"/>
    </row>
    <row r="381" spans="2:29" x14ac:dyDescent="0.2">
      <c r="B381" s="194">
        <f>COUNTIFS(Candidates!$B$6:$B$3005,'Job Openings'!B383,Candidates!$J$6:$J$3005,Preferences!$I$21)</f>
        <v>0</v>
      </c>
      <c r="C381" s="63"/>
      <c r="D381" s="194" t="str">
        <f>IF(AND(B381=1,J381=1),IF('Job Openings'!H383-'Job Openings'!E383&lt;0,"",'Job Openings'!H383-'Job Openings'!E383),"")</f>
        <v/>
      </c>
      <c r="E381" s="185"/>
      <c r="F381" s="197" t="b">
        <f>IF(AND('Job Openings'!E383&gt;=$O$4,'Job Openings'!E383&lt;=$O$5),TRUE,FALSE)</f>
        <v>0</v>
      </c>
      <c r="G381" s="188" t="b">
        <f>IF(Dashboard!$M$6="",IF('Job Openings'!B383&lt;&gt;"",TRUE,FALSE),IF(Dashboard!$M$6='Job Openings'!B383,TRUE,FALSE))</f>
        <v>0</v>
      </c>
      <c r="H381" s="188" t="b">
        <f>IF(Dashboard!$H$7="",IF('Job Openings'!B383&lt;&gt;"",TRUE,FALSE),IF(Dashboard!$H$7='Job Openings'!C383,TRUE,FALSE))</f>
        <v>0</v>
      </c>
      <c r="I381" s="188" t="b">
        <f>IF(Dashboard!$H$6="",IF('Job Openings'!B383&lt;&gt;"",TRUE,FALSE),IF(Dashboard!$H$6='Job Openings'!F383,TRUE,FALSE))</f>
        <v>0</v>
      </c>
      <c r="J381" s="198">
        <f t="shared" si="21"/>
        <v>0</v>
      </c>
      <c r="K381" s="63"/>
      <c r="L381" s="63"/>
      <c r="M381" s="63"/>
      <c r="N381" s="63"/>
      <c r="O381" s="63"/>
      <c r="P381" s="63"/>
      <c r="R381" s="193" t="str">
        <f>IF(Candidates!H383="","",MONTH(Candidates!H383))</f>
        <v/>
      </c>
      <c r="S381" s="187" t="b">
        <f>IF(AND(YEAR(Candidates!H383)&gt;=applicationYear,YEAR(Candidates!H383)&lt;=applicationYear),TRUE,IF(applicationYear="",TRUE,FALSE))</f>
        <v>0</v>
      </c>
      <c r="T381" s="187" t="b">
        <f>IF(AND(Candidates!H383&gt;=$AJ$4,Candidates!H383&lt;=$AJ$5),TRUE,FALSE)</f>
        <v>0</v>
      </c>
      <c r="U381" s="187" t="b">
        <f>IF(Dashboard!$M$6="",IF(Candidates!B383&lt;&gt;"",TRUE,FALSE),IF(Dashboard!$M$6=Candidates!B383,TRUE,FALSE))</f>
        <v>0</v>
      </c>
      <c r="V381" s="187" t="b">
        <f>IF(Dashboard!$H$7="",IF(Candidates!B383&lt;&gt;"",TRUE,FALSE),IF(Dashboard!$H$7=Candidates!C383,TRUE,FALSE))</f>
        <v>0</v>
      </c>
      <c r="W381" s="217" t="b">
        <f>IF(Dashboard!$H$6="",IF(Candidates!B383&lt;&gt;"",TRUE,FALSE),IF(Dashboard!$H$6=Candidates!E383,TRUE,FALSE))</f>
        <v>0</v>
      </c>
      <c r="X381" s="187">
        <f t="shared" si="22"/>
        <v>0</v>
      </c>
      <c r="Y381" s="198">
        <f t="shared" si="23"/>
        <v>0</v>
      </c>
      <c r="AA381" s="7"/>
      <c r="AB381" s="7"/>
      <c r="AC381" s="7"/>
    </row>
    <row r="382" spans="2:29" x14ac:dyDescent="0.2">
      <c r="B382" s="194">
        <f>COUNTIFS(Candidates!$B$6:$B$3005,'Job Openings'!B384,Candidates!$J$6:$J$3005,Preferences!$I$21)</f>
        <v>0</v>
      </c>
      <c r="C382" s="63"/>
      <c r="D382" s="194" t="str">
        <f>IF(AND(B382=1,J382=1),IF('Job Openings'!H384-'Job Openings'!E384&lt;0,"",'Job Openings'!H384-'Job Openings'!E384),"")</f>
        <v/>
      </c>
      <c r="E382" s="185"/>
      <c r="F382" s="197" t="b">
        <f>IF(AND('Job Openings'!E384&gt;=$O$4,'Job Openings'!E384&lt;=$O$5),TRUE,FALSE)</f>
        <v>0</v>
      </c>
      <c r="G382" s="188" t="b">
        <f>IF(Dashboard!$M$6="",IF('Job Openings'!B384&lt;&gt;"",TRUE,FALSE),IF(Dashboard!$M$6='Job Openings'!B384,TRUE,FALSE))</f>
        <v>0</v>
      </c>
      <c r="H382" s="188" t="b">
        <f>IF(Dashboard!$H$7="",IF('Job Openings'!B384&lt;&gt;"",TRUE,FALSE),IF(Dashboard!$H$7='Job Openings'!C384,TRUE,FALSE))</f>
        <v>0</v>
      </c>
      <c r="I382" s="188" t="b">
        <f>IF(Dashboard!$H$6="",IF('Job Openings'!B384&lt;&gt;"",TRUE,FALSE),IF(Dashboard!$H$6='Job Openings'!F384,TRUE,FALSE))</f>
        <v>0</v>
      </c>
      <c r="J382" s="198">
        <f t="shared" si="21"/>
        <v>0</v>
      </c>
      <c r="K382" s="63"/>
      <c r="L382" s="63"/>
      <c r="M382" s="63"/>
      <c r="N382" s="63"/>
      <c r="O382" s="63"/>
      <c r="P382" s="63"/>
      <c r="R382" s="193" t="str">
        <f>IF(Candidates!H384="","",MONTH(Candidates!H384))</f>
        <v/>
      </c>
      <c r="S382" s="187" t="b">
        <f>IF(AND(YEAR(Candidates!H384)&gt;=applicationYear,YEAR(Candidates!H384)&lt;=applicationYear),TRUE,IF(applicationYear="",TRUE,FALSE))</f>
        <v>0</v>
      </c>
      <c r="T382" s="187" t="b">
        <f>IF(AND(Candidates!H384&gt;=$AJ$4,Candidates!H384&lt;=$AJ$5),TRUE,FALSE)</f>
        <v>0</v>
      </c>
      <c r="U382" s="187" t="b">
        <f>IF(Dashboard!$M$6="",IF(Candidates!B384&lt;&gt;"",TRUE,FALSE),IF(Dashboard!$M$6=Candidates!B384,TRUE,FALSE))</f>
        <v>0</v>
      </c>
      <c r="V382" s="187" t="b">
        <f>IF(Dashboard!$H$7="",IF(Candidates!B384&lt;&gt;"",TRUE,FALSE),IF(Dashboard!$H$7=Candidates!C384,TRUE,FALSE))</f>
        <v>0</v>
      </c>
      <c r="W382" s="217" t="b">
        <f>IF(Dashboard!$H$6="",IF(Candidates!B384&lt;&gt;"",TRUE,FALSE),IF(Dashboard!$H$6=Candidates!E384,TRUE,FALSE))</f>
        <v>0</v>
      </c>
      <c r="X382" s="187">
        <f t="shared" si="22"/>
        <v>0</v>
      </c>
      <c r="Y382" s="198">
        <f t="shared" si="23"/>
        <v>0</v>
      </c>
      <c r="AA382" s="7"/>
      <c r="AB382" s="7"/>
      <c r="AC382" s="7"/>
    </row>
    <row r="383" spans="2:29" x14ac:dyDescent="0.2">
      <c r="B383" s="194">
        <f>COUNTIFS(Candidates!$B$6:$B$3005,'Job Openings'!B385,Candidates!$J$6:$J$3005,Preferences!$I$21)</f>
        <v>0</v>
      </c>
      <c r="C383" s="63"/>
      <c r="D383" s="194" t="str">
        <f>IF(AND(B383=1,J383=1),IF('Job Openings'!H385-'Job Openings'!E385&lt;0,"",'Job Openings'!H385-'Job Openings'!E385),"")</f>
        <v/>
      </c>
      <c r="E383" s="185"/>
      <c r="F383" s="197" t="b">
        <f>IF(AND('Job Openings'!E385&gt;=$O$4,'Job Openings'!E385&lt;=$O$5),TRUE,FALSE)</f>
        <v>0</v>
      </c>
      <c r="G383" s="188" t="b">
        <f>IF(Dashboard!$M$6="",IF('Job Openings'!B385&lt;&gt;"",TRUE,FALSE),IF(Dashboard!$M$6='Job Openings'!B385,TRUE,FALSE))</f>
        <v>0</v>
      </c>
      <c r="H383" s="188" t="b">
        <f>IF(Dashboard!$H$7="",IF('Job Openings'!B385&lt;&gt;"",TRUE,FALSE),IF(Dashboard!$H$7='Job Openings'!C385,TRUE,FALSE))</f>
        <v>0</v>
      </c>
      <c r="I383" s="188" t="b">
        <f>IF(Dashboard!$H$6="",IF('Job Openings'!B385&lt;&gt;"",TRUE,FALSE),IF(Dashboard!$H$6='Job Openings'!F385,TRUE,FALSE))</f>
        <v>0</v>
      </c>
      <c r="J383" s="198">
        <f t="shared" si="21"/>
        <v>0</v>
      </c>
      <c r="K383" s="63"/>
      <c r="L383" s="63"/>
      <c r="M383" s="63"/>
      <c r="N383" s="63"/>
      <c r="O383" s="63"/>
      <c r="P383" s="63"/>
      <c r="R383" s="193" t="str">
        <f>IF(Candidates!H385="","",MONTH(Candidates!H385))</f>
        <v/>
      </c>
      <c r="S383" s="187" t="b">
        <f>IF(AND(YEAR(Candidates!H385)&gt;=applicationYear,YEAR(Candidates!H385)&lt;=applicationYear),TRUE,IF(applicationYear="",TRUE,FALSE))</f>
        <v>0</v>
      </c>
      <c r="T383" s="187" t="b">
        <f>IF(AND(Candidates!H385&gt;=$AJ$4,Candidates!H385&lt;=$AJ$5),TRUE,FALSE)</f>
        <v>0</v>
      </c>
      <c r="U383" s="187" t="b">
        <f>IF(Dashboard!$M$6="",IF(Candidates!B385&lt;&gt;"",TRUE,FALSE),IF(Dashboard!$M$6=Candidates!B385,TRUE,FALSE))</f>
        <v>0</v>
      </c>
      <c r="V383" s="187" t="b">
        <f>IF(Dashboard!$H$7="",IF(Candidates!B385&lt;&gt;"",TRUE,FALSE),IF(Dashboard!$H$7=Candidates!C385,TRUE,FALSE))</f>
        <v>0</v>
      </c>
      <c r="W383" s="217" t="b">
        <f>IF(Dashboard!$H$6="",IF(Candidates!B385&lt;&gt;"",TRUE,FALSE),IF(Dashboard!$H$6=Candidates!E385,TRUE,FALSE))</f>
        <v>0</v>
      </c>
      <c r="X383" s="187">
        <f t="shared" si="22"/>
        <v>0</v>
      </c>
      <c r="Y383" s="198">
        <f t="shared" si="23"/>
        <v>0</v>
      </c>
      <c r="AA383" s="7"/>
      <c r="AB383" s="7"/>
      <c r="AC383" s="7"/>
    </row>
    <row r="384" spans="2:29" x14ac:dyDescent="0.2">
      <c r="B384" s="194">
        <f>COUNTIFS(Candidates!$B$6:$B$3005,'Job Openings'!B386,Candidates!$J$6:$J$3005,Preferences!$I$21)</f>
        <v>0</v>
      </c>
      <c r="C384" s="63"/>
      <c r="D384" s="194" t="str">
        <f>IF(AND(B384=1,J384=1),IF('Job Openings'!H386-'Job Openings'!E386&lt;0,"",'Job Openings'!H386-'Job Openings'!E386),"")</f>
        <v/>
      </c>
      <c r="E384" s="185"/>
      <c r="F384" s="197" t="b">
        <f>IF(AND('Job Openings'!E386&gt;=$O$4,'Job Openings'!E386&lt;=$O$5),TRUE,FALSE)</f>
        <v>0</v>
      </c>
      <c r="G384" s="188" t="b">
        <f>IF(Dashboard!$M$6="",IF('Job Openings'!B386&lt;&gt;"",TRUE,FALSE),IF(Dashboard!$M$6='Job Openings'!B386,TRUE,FALSE))</f>
        <v>0</v>
      </c>
      <c r="H384" s="188" t="b">
        <f>IF(Dashboard!$H$7="",IF('Job Openings'!B386&lt;&gt;"",TRUE,FALSE),IF(Dashboard!$H$7='Job Openings'!C386,TRUE,FALSE))</f>
        <v>0</v>
      </c>
      <c r="I384" s="188" t="b">
        <f>IF(Dashboard!$H$6="",IF('Job Openings'!B386&lt;&gt;"",TRUE,FALSE),IF(Dashboard!$H$6='Job Openings'!F386,TRUE,FALSE))</f>
        <v>0</v>
      </c>
      <c r="J384" s="198">
        <f t="shared" si="21"/>
        <v>0</v>
      </c>
      <c r="K384" s="63"/>
      <c r="L384" s="63"/>
      <c r="M384" s="63"/>
      <c r="N384" s="63"/>
      <c r="O384" s="63"/>
      <c r="P384" s="63"/>
      <c r="R384" s="193" t="str">
        <f>IF(Candidates!H386="","",MONTH(Candidates!H386))</f>
        <v/>
      </c>
      <c r="S384" s="187" t="b">
        <f>IF(AND(YEAR(Candidates!H386)&gt;=applicationYear,YEAR(Candidates!H386)&lt;=applicationYear),TRUE,IF(applicationYear="",TRUE,FALSE))</f>
        <v>0</v>
      </c>
      <c r="T384" s="187" t="b">
        <f>IF(AND(Candidates!H386&gt;=$AJ$4,Candidates!H386&lt;=$AJ$5),TRUE,FALSE)</f>
        <v>0</v>
      </c>
      <c r="U384" s="187" t="b">
        <f>IF(Dashboard!$M$6="",IF(Candidates!B386&lt;&gt;"",TRUE,FALSE),IF(Dashboard!$M$6=Candidates!B386,TRUE,FALSE))</f>
        <v>0</v>
      </c>
      <c r="V384" s="187" t="b">
        <f>IF(Dashboard!$H$7="",IF(Candidates!B386&lt;&gt;"",TRUE,FALSE),IF(Dashboard!$H$7=Candidates!C386,TRUE,FALSE))</f>
        <v>0</v>
      </c>
      <c r="W384" s="217" t="b">
        <f>IF(Dashboard!$H$6="",IF(Candidates!B386&lt;&gt;"",TRUE,FALSE),IF(Dashboard!$H$6=Candidates!E386,TRUE,FALSE))</f>
        <v>0</v>
      </c>
      <c r="X384" s="187">
        <f t="shared" si="22"/>
        <v>0</v>
      </c>
      <c r="Y384" s="198">
        <f t="shared" si="23"/>
        <v>0</v>
      </c>
      <c r="AA384" s="7"/>
      <c r="AB384" s="7"/>
      <c r="AC384" s="7"/>
    </row>
    <row r="385" spans="2:29" x14ac:dyDescent="0.2">
      <c r="B385" s="194">
        <f>COUNTIFS(Candidates!$B$6:$B$3005,'Job Openings'!B387,Candidates!$J$6:$J$3005,Preferences!$I$21)</f>
        <v>0</v>
      </c>
      <c r="C385" s="63"/>
      <c r="D385" s="194" t="str">
        <f>IF(AND(B385=1,J385=1),IF('Job Openings'!H387-'Job Openings'!E387&lt;0,"",'Job Openings'!H387-'Job Openings'!E387),"")</f>
        <v/>
      </c>
      <c r="E385" s="185"/>
      <c r="F385" s="197" t="b">
        <f>IF(AND('Job Openings'!E387&gt;=$O$4,'Job Openings'!E387&lt;=$O$5),TRUE,FALSE)</f>
        <v>0</v>
      </c>
      <c r="G385" s="188" t="b">
        <f>IF(Dashboard!$M$6="",IF('Job Openings'!B387&lt;&gt;"",TRUE,FALSE),IF(Dashboard!$M$6='Job Openings'!B387,TRUE,FALSE))</f>
        <v>0</v>
      </c>
      <c r="H385" s="188" t="b">
        <f>IF(Dashboard!$H$7="",IF('Job Openings'!B387&lt;&gt;"",TRUE,FALSE),IF(Dashboard!$H$7='Job Openings'!C387,TRUE,FALSE))</f>
        <v>0</v>
      </c>
      <c r="I385" s="188" t="b">
        <f>IF(Dashboard!$H$6="",IF('Job Openings'!B387&lt;&gt;"",TRUE,FALSE),IF(Dashboard!$H$6='Job Openings'!F387,TRUE,FALSE))</f>
        <v>0</v>
      </c>
      <c r="J385" s="198">
        <f t="shared" si="21"/>
        <v>0</v>
      </c>
      <c r="K385" s="63"/>
      <c r="L385" s="63"/>
      <c r="M385" s="63"/>
      <c r="N385" s="63"/>
      <c r="O385" s="63"/>
      <c r="P385" s="63"/>
      <c r="R385" s="193" t="str">
        <f>IF(Candidates!H387="","",MONTH(Candidates!H387))</f>
        <v/>
      </c>
      <c r="S385" s="187" t="b">
        <f>IF(AND(YEAR(Candidates!H387)&gt;=applicationYear,YEAR(Candidates!H387)&lt;=applicationYear),TRUE,IF(applicationYear="",TRUE,FALSE))</f>
        <v>0</v>
      </c>
      <c r="T385" s="187" t="b">
        <f>IF(AND(Candidates!H387&gt;=$AJ$4,Candidates!H387&lt;=$AJ$5),TRUE,FALSE)</f>
        <v>0</v>
      </c>
      <c r="U385" s="187" t="b">
        <f>IF(Dashboard!$M$6="",IF(Candidates!B387&lt;&gt;"",TRUE,FALSE),IF(Dashboard!$M$6=Candidates!B387,TRUE,FALSE))</f>
        <v>0</v>
      </c>
      <c r="V385" s="187" t="b">
        <f>IF(Dashboard!$H$7="",IF(Candidates!B387&lt;&gt;"",TRUE,FALSE),IF(Dashboard!$H$7=Candidates!C387,TRUE,FALSE))</f>
        <v>0</v>
      </c>
      <c r="W385" s="217" t="b">
        <f>IF(Dashboard!$H$6="",IF(Candidates!B387&lt;&gt;"",TRUE,FALSE),IF(Dashboard!$H$6=Candidates!E387,TRUE,FALSE))</f>
        <v>0</v>
      </c>
      <c r="X385" s="187">
        <f t="shared" si="22"/>
        <v>0</v>
      </c>
      <c r="Y385" s="198">
        <f t="shared" si="23"/>
        <v>0</v>
      </c>
      <c r="AA385" s="7"/>
      <c r="AB385" s="7"/>
      <c r="AC385" s="7"/>
    </row>
    <row r="386" spans="2:29" x14ac:dyDescent="0.2">
      <c r="B386" s="194">
        <f>COUNTIFS(Candidates!$B$6:$B$3005,'Job Openings'!B388,Candidates!$J$6:$J$3005,Preferences!$I$21)</f>
        <v>0</v>
      </c>
      <c r="C386" s="63"/>
      <c r="D386" s="194" t="str">
        <f>IF(AND(B386=1,J386=1),IF('Job Openings'!H388-'Job Openings'!E388&lt;0,"",'Job Openings'!H388-'Job Openings'!E388),"")</f>
        <v/>
      </c>
      <c r="E386" s="185"/>
      <c r="F386" s="197" t="b">
        <f>IF(AND('Job Openings'!E388&gt;=$O$4,'Job Openings'!E388&lt;=$O$5),TRUE,FALSE)</f>
        <v>0</v>
      </c>
      <c r="G386" s="188" t="b">
        <f>IF(Dashboard!$M$6="",IF('Job Openings'!B388&lt;&gt;"",TRUE,FALSE),IF(Dashboard!$M$6='Job Openings'!B388,TRUE,FALSE))</f>
        <v>0</v>
      </c>
      <c r="H386" s="188" t="b">
        <f>IF(Dashboard!$H$7="",IF('Job Openings'!B388&lt;&gt;"",TRUE,FALSE),IF(Dashboard!$H$7='Job Openings'!C388,TRUE,FALSE))</f>
        <v>0</v>
      </c>
      <c r="I386" s="188" t="b">
        <f>IF(Dashboard!$H$6="",IF('Job Openings'!B388&lt;&gt;"",TRUE,FALSE),IF(Dashboard!$H$6='Job Openings'!F388,TRUE,FALSE))</f>
        <v>0</v>
      </c>
      <c r="J386" s="198">
        <f t="shared" si="21"/>
        <v>0</v>
      </c>
      <c r="K386" s="63"/>
      <c r="L386" s="63"/>
      <c r="M386" s="63"/>
      <c r="N386" s="63"/>
      <c r="O386" s="63"/>
      <c r="P386" s="63"/>
      <c r="R386" s="193" t="str">
        <f>IF(Candidates!H388="","",MONTH(Candidates!H388))</f>
        <v/>
      </c>
      <c r="S386" s="187" t="b">
        <f>IF(AND(YEAR(Candidates!H388)&gt;=applicationYear,YEAR(Candidates!H388)&lt;=applicationYear),TRUE,IF(applicationYear="",TRUE,FALSE))</f>
        <v>0</v>
      </c>
      <c r="T386" s="187" t="b">
        <f>IF(AND(Candidates!H388&gt;=$AJ$4,Candidates!H388&lt;=$AJ$5),TRUE,FALSE)</f>
        <v>0</v>
      </c>
      <c r="U386" s="187" t="b">
        <f>IF(Dashboard!$M$6="",IF(Candidates!B388&lt;&gt;"",TRUE,FALSE),IF(Dashboard!$M$6=Candidates!B388,TRUE,FALSE))</f>
        <v>0</v>
      </c>
      <c r="V386" s="187" t="b">
        <f>IF(Dashboard!$H$7="",IF(Candidates!B388&lt;&gt;"",TRUE,FALSE),IF(Dashboard!$H$7=Candidates!C388,TRUE,FALSE))</f>
        <v>0</v>
      </c>
      <c r="W386" s="217" t="b">
        <f>IF(Dashboard!$H$6="",IF(Candidates!B388&lt;&gt;"",TRUE,FALSE),IF(Dashboard!$H$6=Candidates!E388,TRUE,FALSE))</f>
        <v>0</v>
      </c>
      <c r="X386" s="187">
        <f t="shared" si="22"/>
        <v>0</v>
      </c>
      <c r="Y386" s="198">
        <f t="shared" si="23"/>
        <v>0</v>
      </c>
      <c r="AA386" s="7"/>
      <c r="AB386" s="7"/>
      <c r="AC386" s="7"/>
    </row>
    <row r="387" spans="2:29" x14ac:dyDescent="0.2">
      <c r="B387" s="194">
        <f>COUNTIFS(Candidates!$B$6:$B$3005,'Job Openings'!B389,Candidates!$J$6:$J$3005,Preferences!$I$21)</f>
        <v>0</v>
      </c>
      <c r="C387" s="63"/>
      <c r="D387" s="194" t="str">
        <f>IF(AND(B387=1,J387=1),IF('Job Openings'!H389-'Job Openings'!E389&lt;0,"",'Job Openings'!H389-'Job Openings'!E389),"")</f>
        <v/>
      </c>
      <c r="E387" s="185"/>
      <c r="F387" s="197" t="b">
        <f>IF(AND('Job Openings'!E389&gt;=$O$4,'Job Openings'!E389&lt;=$O$5),TRUE,FALSE)</f>
        <v>0</v>
      </c>
      <c r="G387" s="188" t="b">
        <f>IF(Dashboard!$M$6="",IF('Job Openings'!B389&lt;&gt;"",TRUE,FALSE),IF(Dashboard!$M$6='Job Openings'!B389,TRUE,FALSE))</f>
        <v>0</v>
      </c>
      <c r="H387" s="188" t="b">
        <f>IF(Dashboard!$H$7="",IF('Job Openings'!B389&lt;&gt;"",TRUE,FALSE),IF(Dashboard!$H$7='Job Openings'!C389,TRUE,FALSE))</f>
        <v>0</v>
      </c>
      <c r="I387" s="188" t="b">
        <f>IF(Dashboard!$H$6="",IF('Job Openings'!B389&lt;&gt;"",TRUE,FALSE),IF(Dashboard!$H$6='Job Openings'!F389,TRUE,FALSE))</f>
        <v>0</v>
      </c>
      <c r="J387" s="198">
        <f t="shared" si="21"/>
        <v>0</v>
      </c>
      <c r="K387" s="63"/>
      <c r="L387" s="63"/>
      <c r="M387" s="63"/>
      <c r="N387" s="63"/>
      <c r="O387" s="63"/>
      <c r="P387" s="63"/>
      <c r="R387" s="193" t="str">
        <f>IF(Candidates!H389="","",MONTH(Candidates!H389))</f>
        <v/>
      </c>
      <c r="S387" s="187" t="b">
        <f>IF(AND(YEAR(Candidates!H389)&gt;=applicationYear,YEAR(Candidates!H389)&lt;=applicationYear),TRUE,IF(applicationYear="",TRUE,FALSE))</f>
        <v>0</v>
      </c>
      <c r="T387" s="187" t="b">
        <f>IF(AND(Candidates!H389&gt;=$AJ$4,Candidates!H389&lt;=$AJ$5),TRUE,FALSE)</f>
        <v>0</v>
      </c>
      <c r="U387" s="187" t="b">
        <f>IF(Dashboard!$M$6="",IF(Candidates!B389&lt;&gt;"",TRUE,FALSE),IF(Dashboard!$M$6=Candidates!B389,TRUE,FALSE))</f>
        <v>0</v>
      </c>
      <c r="V387" s="187" t="b">
        <f>IF(Dashboard!$H$7="",IF(Candidates!B389&lt;&gt;"",TRUE,FALSE),IF(Dashboard!$H$7=Candidates!C389,TRUE,FALSE))</f>
        <v>0</v>
      </c>
      <c r="W387" s="217" t="b">
        <f>IF(Dashboard!$H$6="",IF(Candidates!B389&lt;&gt;"",TRUE,FALSE),IF(Dashboard!$H$6=Candidates!E389,TRUE,FALSE))</f>
        <v>0</v>
      </c>
      <c r="X387" s="187">
        <f t="shared" si="22"/>
        <v>0</v>
      </c>
      <c r="Y387" s="198">
        <f t="shared" si="23"/>
        <v>0</v>
      </c>
      <c r="AA387" s="7"/>
      <c r="AB387" s="7"/>
      <c r="AC387" s="7"/>
    </row>
    <row r="388" spans="2:29" x14ac:dyDescent="0.2">
      <c r="B388" s="194">
        <f>COUNTIFS(Candidates!$B$6:$B$3005,'Job Openings'!B390,Candidates!$J$6:$J$3005,Preferences!$I$21)</f>
        <v>0</v>
      </c>
      <c r="C388" s="63"/>
      <c r="D388" s="194" t="str">
        <f>IF(AND(B388=1,J388=1),IF('Job Openings'!H390-'Job Openings'!E390&lt;0,"",'Job Openings'!H390-'Job Openings'!E390),"")</f>
        <v/>
      </c>
      <c r="E388" s="185"/>
      <c r="F388" s="197" t="b">
        <f>IF(AND('Job Openings'!E390&gt;=$O$4,'Job Openings'!E390&lt;=$O$5),TRUE,FALSE)</f>
        <v>0</v>
      </c>
      <c r="G388" s="188" t="b">
        <f>IF(Dashboard!$M$6="",IF('Job Openings'!B390&lt;&gt;"",TRUE,FALSE),IF(Dashboard!$M$6='Job Openings'!B390,TRUE,FALSE))</f>
        <v>0</v>
      </c>
      <c r="H388" s="188" t="b">
        <f>IF(Dashboard!$H$7="",IF('Job Openings'!B390&lt;&gt;"",TRUE,FALSE),IF(Dashboard!$H$7='Job Openings'!C390,TRUE,FALSE))</f>
        <v>0</v>
      </c>
      <c r="I388" s="188" t="b">
        <f>IF(Dashboard!$H$6="",IF('Job Openings'!B390&lt;&gt;"",TRUE,FALSE),IF(Dashboard!$H$6='Job Openings'!F390,TRUE,FALSE))</f>
        <v>0</v>
      </c>
      <c r="J388" s="198">
        <f t="shared" ref="J388:J451" si="24">I388*H388*G388*F388</f>
        <v>0</v>
      </c>
      <c r="K388" s="63"/>
      <c r="L388" s="63"/>
      <c r="M388" s="63"/>
      <c r="N388" s="63"/>
      <c r="O388" s="63"/>
      <c r="P388" s="63"/>
      <c r="R388" s="193" t="str">
        <f>IF(Candidates!H390="","",MONTH(Candidates!H390))</f>
        <v/>
      </c>
      <c r="S388" s="187" t="b">
        <f>IF(AND(YEAR(Candidates!H390)&gt;=applicationYear,YEAR(Candidates!H390)&lt;=applicationYear),TRUE,IF(applicationYear="",TRUE,FALSE))</f>
        <v>0</v>
      </c>
      <c r="T388" s="187" t="b">
        <f>IF(AND(Candidates!H390&gt;=$AJ$4,Candidates!H390&lt;=$AJ$5),TRUE,FALSE)</f>
        <v>0</v>
      </c>
      <c r="U388" s="187" t="b">
        <f>IF(Dashboard!$M$6="",IF(Candidates!B390&lt;&gt;"",TRUE,FALSE),IF(Dashboard!$M$6=Candidates!B390,TRUE,FALSE))</f>
        <v>0</v>
      </c>
      <c r="V388" s="187" t="b">
        <f>IF(Dashboard!$H$7="",IF(Candidates!B390&lt;&gt;"",TRUE,FALSE),IF(Dashboard!$H$7=Candidates!C390,TRUE,FALSE))</f>
        <v>0</v>
      </c>
      <c r="W388" s="217" t="b">
        <f>IF(Dashboard!$H$6="",IF(Candidates!B390&lt;&gt;"",TRUE,FALSE),IF(Dashboard!$H$6=Candidates!E390,TRUE,FALSE))</f>
        <v>0</v>
      </c>
      <c r="X388" s="187">
        <f t="shared" si="22"/>
        <v>0</v>
      </c>
      <c r="Y388" s="198">
        <f t="shared" si="23"/>
        <v>0</v>
      </c>
      <c r="AA388" s="7"/>
      <c r="AB388" s="7"/>
      <c r="AC388" s="7"/>
    </row>
    <row r="389" spans="2:29" x14ac:dyDescent="0.2">
      <c r="B389" s="194">
        <f>COUNTIFS(Candidates!$B$6:$B$3005,'Job Openings'!B391,Candidates!$J$6:$J$3005,Preferences!$I$21)</f>
        <v>0</v>
      </c>
      <c r="C389" s="63"/>
      <c r="D389" s="194" t="str">
        <f>IF(AND(B389=1,J389=1),IF('Job Openings'!H391-'Job Openings'!E391&lt;0,"",'Job Openings'!H391-'Job Openings'!E391),"")</f>
        <v/>
      </c>
      <c r="E389" s="185"/>
      <c r="F389" s="197" t="b">
        <f>IF(AND('Job Openings'!E391&gt;=$O$4,'Job Openings'!E391&lt;=$O$5),TRUE,FALSE)</f>
        <v>0</v>
      </c>
      <c r="G389" s="188" t="b">
        <f>IF(Dashboard!$M$6="",IF('Job Openings'!B391&lt;&gt;"",TRUE,FALSE),IF(Dashboard!$M$6='Job Openings'!B391,TRUE,FALSE))</f>
        <v>0</v>
      </c>
      <c r="H389" s="188" t="b">
        <f>IF(Dashboard!$H$7="",IF('Job Openings'!B391&lt;&gt;"",TRUE,FALSE),IF(Dashboard!$H$7='Job Openings'!C391,TRUE,FALSE))</f>
        <v>0</v>
      </c>
      <c r="I389" s="188" t="b">
        <f>IF(Dashboard!$H$6="",IF('Job Openings'!B391&lt;&gt;"",TRUE,FALSE),IF(Dashboard!$H$6='Job Openings'!F391,TRUE,FALSE))</f>
        <v>0</v>
      </c>
      <c r="J389" s="198">
        <f t="shared" si="24"/>
        <v>0</v>
      </c>
      <c r="K389" s="63"/>
      <c r="L389" s="63"/>
      <c r="M389" s="63"/>
      <c r="N389" s="63"/>
      <c r="O389" s="63"/>
      <c r="P389" s="63"/>
      <c r="R389" s="193" t="str">
        <f>IF(Candidates!H391="","",MONTH(Candidates!H391))</f>
        <v/>
      </c>
      <c r="S389" s="187" t="b">
        <f>IF(AND(YEAR(Candidates!H391)&gt;=applicationYear,YEAR(Candidates!H391)&lt;=applicationYear),TRUE,IF(applicationYear="",TRUE,FALSE))</f>
        <v>0</v>
      </c>
      <c r="T389" s="187" t="b">
        <f>IF(AND(Candidates!H391&gt;=$AJ$4,Candidates!H391&lt;=$AJ$5),TRUE,FALSE)</f>
        <v>0</v>
      </c>
      <c r="U389" s="187" t="b">
        <f>IF(Dashboard!$M$6="",IF(Candidates!B391&lt;&gt;"",TRUE,FALSE),IF(Dashboard!$M$6=Candidates!B391,TRUE,FALSE))</f>
        <v>0</v>
      </c>
      <c r="V389" s="187" t="b">
        <f>IF(Dashboard!$H$7="",IF(Candidates!B391&lt;&gt;"",TRUE,FALSE),IF(Dashboard!$H$7=Candidates!C391,TRUE,FALSE))</f>
        <v>0</v>
      </c>
      <c r="W389" s="217" t="b">
        <f>IF(Dashboard!$H$6="",IF(Candidates!B391&lt;&gt;"",TRUE,FALSE),IF(Dashboard!$H$6=Candidates!E391,TRUE,FALSE))</f>
        <v>0</v>
      </c>
      <c r="X389" s="187">
        <f t="shared" ref="X389:X452" si="25">W389*V389*U389*T389</f>
        <v>0</v>
      </c>
      <c r="Y389" s="198">
        <f t="shared" ref="Y389:Y452" si="26">W389*V389*U389*S389</f>
        <v>0</v>
      </c>
      <c r="AA389" s="7"/>
      <c r="AB389" s="7"/>
      <c r="AC389" s="7"/>
    </row>
    <row r="390" spans="2:29" x14ac:dyDescent="0.2">
      <c r="B390" s="194">
        <f>COUNTIFS(Candidates!$B$6:$B$3005,'Job Openings'!B392,Candidates!$J$6:$J$3005,Preferences!$I$21)</f>
        <v>0</v>
      </c>
      <c r="C390" s="63"/>
      <c r="D390" s="194" t="str">
        <f>IF(AND(B390=1,J390=1),IF('Job Openings'!H392-'Job Openings'!E392&lt;0,"",'Job Openings'!H392-'Job Openings'!E392),"")</f>
        <v/>
      </c>
      <c r="E390" s="185"/>
      <c r="F390" s="197" t="b">
        <f>IF(AND('Job Openings'!E392&gt;=$O$4,'Job Openings'!E392&lt;=$O$5),TRUE,FALSE)</f>
        <v>0</v>
      </c>
      <c r="G390" s="188" t="b">
        <f>IF(Dashboard!$M$6="",IF('Job Openings'!B392&lt;&gt;"",TRUE,FALSE),IF(Dashboard!$M$6='Job Openings'!B392,TRUE,FALSE))</f>
        <v>0</v>
      </c>
      <c r="H390" s="188" t="b">
        <f>IF(Dashboard!$H$7="",IF('Job Openings'!B392&lt;&gt;"",TRUE,FALSE),IF(Dashboard!$H$7='Job Openings'!C392,TRUE,FALSE))</f>
        <v>0</v>
      </c>
      <c r="I390" s="188" t="b">
        <f>IF(Dashboard!$H$6="",IF('Job Openings'!B392&lt;&gt;"",TRUE,FALSE),IF(Dashboard!$H$6='Job Openings'!F392,TRUE,FALSE))</f>
        <v>0</v>
      </c>
      <c r="J390" s="198">
        <f t="shared" si="24"/>
        <v>0</v>
      </c>
      <c r="K390" s="63"/>
      <c r="L390" s="63"/>
      <c r="M390" s="63"/>
      <c r="N390" s="63"/>
      <c r="O390" s="63"/>
      <c r="P390" s="63"/>
      <c r="R390" s="193" t="str">
        <f>IF(Candidates!H392="","",MONTH(Candidates!H392))</f>
        <v/>
      </c>
      <c r="S390" s="187" t="b">
        <f>IF(AND(YEAR(Candidates!H392)&gt;=applicationYear,YEAR(Candidates!H392)&lt;=applicationYear),TRUE,IF(applicationYear="",TRUE,FALSE))</f>
        <v>0</v>
      </c>
      <c r="T390" s="187" t="b">
        <f>IF(AND(Candidates!H392&gt;=$AJ$4,Candidates!H392&lt;=$AJ$5),TRUE,FALSE)</f>
        <v>0</v>
      </c>
      <c r="U390" s="187" t="b">
        <f>IF(Dashboard!$M$6="",IF(Candidates!B392&lt;&gt;"",TRUE,FALSE),IF(Dashboard!$M$6=Candidates!B392,TRUE,FALSE))</f>
        <v>0</v>
      </c>
      <c r="V390" s="187" t="b">
        <f>IF(Dashboard!$H$7="",IF(Candidates!B392&lt;&gt;"",TRUE,FALSE),IF(Dashboard!$H$7=Candidates!C392,TRUE,FALSE))</f>
        <v>0</v>
      </c>
      <c r="W390" s="217" t="b">
        <f>IF(Dashboard!$H$6="",IF(Candidates!B392&lt;&gt;"",TRUE,FALSE),IF(Dashboard!$H$6=Candidates!E392,TRUE,FALSE))</f>
        <v>0</v>
      </c>
      <c r="X390" s="187">
        <f t="shared" si="25"/>
        <v>0</v>
      </c>
      <c r="Y390" s="198">
        <f t="shared" si="26"/>
        <v>0</v>
      </c>
      <c r="AA390" s="7"/>
      <c r="AB390" s="7"/>
      <c r="AC390" s="7"/>
    </row>
    <row r="391" spans="2:29" x14ac:dyDescent="0.2">
      <c r="B391" s="194">
        <f>COUNTIFS(Candidates!$B$6:$B$3005,'Job Openings'!B393,Candidates!$J$6:$J$3005,Preferences!$I$21)</f>
        <v>0</v>
      </c>
      <c r="C391" s="63"/>
      <c r="D391" s="194" t="str">
        <f>IF(AND(B391=1,J391=1),IF('Job Openings'!H393-'Job Openings'!E393&lt;0,"",'Job Openings'!H393-'Job Openings'!E393),"")</f>
        <v/>
      </c>
      <c r="E391" s="185"/>
      <c r="F391" s="197" t="b">
        <f>IF(AND('Job Openings'!E393&gt;=$O$4,'Job Openings'!E393&lt;=$O$5),TRUE,FALSE)</f>
        <v>0</v>
      </c>
      <c r="G391" s="188" t="b">
        <f>IF(Dashboard!$M$6="",IF('Job Openings'!B393&lt;&gt;"",TRUE,FALSE),IF(Dashboard!$M$6='Job Openings'!B393,TRUE,FALSE))</f>
        <v>0</v>
      </c>
      <c r="H391" s="188" t="b">
        <f>IF(Dashboard!$H$7="",IF('Job Openings'!B393&lt;&gt;"",TRUE,FALSE),IF(Dashboard!$H$7='Job Openings'!C393,TRUE,FALSE))</f>
        <v>0</v>
      </c>
      <c r="I391" s="188" t="b">
        <f>IF(Dashboard!$H$6="",IF('Job Openings'!B393&lt;&gt;"",TRUE,FALSE),IF(Dashboard!$H$6='Job Openings'!F393,TRUE,FALSE))</f>
        <v>0</v>
      </c>
      <c r="J391" s="198">
        <f t="shared" si="24"/>
        <v>0</v>
      </c>
      <c r="K391" s="63"/>
      <c r="L391" s="63"/>
      <c r="M391" s="63"/>
      <c r="N391" s="63"/>
      <c r="O391" s="63"/>
      <c r="P391" s="63"/>
      <c r="R391" s="193" t="str">
        <f>IF(Candidates!H393="","",MONTH(Candidates!H393))</f>
        <v/>
      </c>
      <c r="S391" s="187" t="b">
        <f>IF(AND(YEAR(Candidates!H393)&gt;=applicationYear,YEAR(Candidates!H393)&lt;=applicationYear),TRUE,IF(applicationYear="",TRUE,FALSE))</f>
        <v>0</v>
      </c>
      <c r="T391" s="187" t="b">
        <f>IF(AND(Candidates!H393&gt;=$AJ$4,Candidates!H393&lt;=$AJ$5),TRUE,FALSE)</f>
        <v>0</v>
      </c>
      <c r="U391" s="187" t="b">
        <f>IF(Dashboard!$M$6="",IF(Candidates!B393&lt;&gt;"",TRUE,FALSE),IF(Dashboard!$M$6=Candidates!B393,TRUE,FALSE))</f>
        <v>0</v>
      </c>
      <c r="V391" s="187" t="b">
        <f>IF(Dashboard!$H$7="",IF(Candidates!B393&lt;&gt;"",TRUE,FALSE),IF(Dashboard!$H$7=Candidates!C393,TRUE,FALSE))</f>
        <v>0</v>
      </c>
      <c r="W391" s="217" t="b">
        <f>IF(Dashboard!$H$6="",IF(Candidates!B393&lt;&gt;"",TRUE,FALSE),IF(Dashboard!$H$6=Candidates!E393,TRUE,FALSE))</f>
        <v>0</v>
      </c>
      <c r="X391" s="187">
        <f t="shared" si="25"/>
        <v>0</v>
      </c>
      <c r="Y391" s="198">
        <f t="shared" si="26"/>
        <v>0</v>
      </c>
      <c r="AA391" s="7"/>
      <c r="AB391" s="7"/>
      <c r="AC391" s="7"/>
    </row>
    <row r="392" spans="2:29" x14ac:dyDescent="0.2">
      <c r="B392" s="194">
        <f>COUNTIFS(Candidates!$B$6:$B$3005,'Job Openings'!B394,Candidates!$J$6:$J$3005,Preferences!$I$21)</f>
        <v>0</v>
      </c>
      <c r="C392" s="63"/>
      <c r="D392" s="194" t="str">
        <f>IF(AND(B392=1,J392=1),IF('Job Openings'!H394-'Job Openings'!E394&lt;0,"",'Job Openings'!H394-'Job Openings'!E394),"")</f>
        <v/>
      </c>
      <c r="E392" s="185"/>
      <c r="F392" s="197" t="b">
        <f>IF(AND('Job Openings'!E394&gt;=$O$4,'Job Openings'!E394&lt;=$O$5),TRUE,FALSE)</f>
        <v>0</v>
      </c>
      <c r="G392" s="188" t="b">
        <f>IF(Dashboard!$M$6="",IF('Job Openings'!B394&lt;&gt;"",TRUE,FALSE),IF(Dashboard!$M$6='Job Openings'!B394,TRUE,FALSE))</f>
        <v>0</v>
      </c>
      <c r="H392" s="188" t="b">
        <f>IF(Dashboard!$H$7="",IF('Job Openings'!B394&lt;&gt;"",TRUE,FALSE),IF(Dashboard!$H$7='Job Openings'!C394,TRUE,FALSE))</f>
        <v>0</v>
      </c>
      <c r="I392" s="188" t="b">
        <f>IF(Dashboard!$H$6="",IF('Job Openings'!B394&lt;&gt;"",TRUE,FALSE),IF(Dashboard!$H$6='Job Openings'!F394,TRUE,FALSE))</f>
        <v>0</v>
      </c>
      <c r="J392" s="198">
        <f t="shared" si="24"/>
        <v>0</v>
      </c>
      <c r="K392" s="63"/>
      <c r="L392" s="63"/>
      <c r="M392" s="63"/>
      <c r="N392" s="63"/>
      <c r="O392" s="63"/>
      <c r="P392" s="63"/>
      <c r="R392" s="193" t="str">
        <f>IF(Candidates!H394="","",MONTH(Candidates!H394))</f>
        <v/>
      </c>
      <c r="S392" s="187" t="b">
        <f>IF(AND(YEAR(Candidates!H394)&gt;=applicationYear,YEAR(Candidates!H394)&lt;=applicationYear),TRUE,IF(applicationYear="",TRUE,FALSE))</f>
        <v>0</v>
      </c>
      <c r="T392" s="187" t="b">
        <f>IF(AND(Candidates!H394&gt;=$AJ$4,Candidates!H394&lt;=$AJ$5),TRUE,FALSE)</f>
        <v>0</v>
      </c>
      <c r="U392" s="187" t="b">
        <f>IF(Dashboard!$M$6="",IF(Candidates!B394&lt;&gt;"",TRUE,FALSE),IF(Dashboard!$M$6=Candidates!B394,TRUE,FALSE))</f>
        <v>0</v>
      </c>
      <c r="V392" s="187" t="b">
        <f>IF(Dashboard!$H$7="",IF(Candidates!B394&lt;&gt;"",TRUE,FALSE),IF(Dashboard!$H$7=Candidates!C394,TRUE,FALSE))</f>
        <v>0</v>
      </c>
      <c r="W392" s="217" t="b">
        <f>IF(Dashboard!$H$6="",IF(Candidates!B394&lt;&gt;"",TRUE,FALSE),IF(Dashboard!$H$6=Candidates!E394,TRUE,FALSE))</f>
        <v>0</v>
      </c>
      <c r="X392" s="187">
        <f t="shared" si="25"/>
        <v>0</v>
      </c>
      <c r="Y392" s="198">
        <f t="shared" si="26"/>
        <v>0</v>
      </c>
      <c r="AA392" s="7"/>
      <c r="AB392" s="7"/>
      <c r="AC392" s="7"/>
    </row>
    <row r="393" spans="2:29" x14ac:dyDescent="0.2">
      <c r="B393" s="194">
        <f>COUNTIFS(Candidates!$B$6:$B$3005,'Job Openings'!B395,Candidates!$J$6:$J$3005,Preferences!$I$21)</f>
        <v>0</v>
      </c>
      <c r="C393" s="63"/>
      <c r="D393" s="194" t="str">
        <f>IF(AND(B393=1,J393=1),IF('Job Openings'!H395-'Job Openings'!E395&lt;0,"",'Job Openings'!H395-'Job Openings'!E395),"")</f>
        <v/>
      </c>
      <c r="E393" s="185"/>
      <c r="F393" s="197" t="b">
        <f>IF(AND('Job Openings'!E395&gt;=$O$4,'Job Openings'!E395&lt;=$O$5),TRUE,FALSE)</f>
        <v>0</v>
      </c>
      <c r="G393" s="188" t="b">
        <f>IF(Dashboard!$M$6="",IF('Job Openings'!B395&lt;&gt;"",TRUE,FALSE),IF(Dashboard!$M$6='Job Openings'!B395,TRUE,FALSE))</f>
        <v>0</v>
      </c>
      <c r="H393" s="188" t="b">
        <f>IF(Dashboard!$H$7="",IF('Job Openings'!B395&lt;&gt;"",TRUE,FALSE),IF(Dashboard!$H$7='Job Openings'!C395,TRUE,FALSE))</f>
        <v>0</v>
      </c>
      <c r="I393" s="188" t="b">
        <f>IF(Dashboard!$H$6="",IF('Job Openings'!B395&lt;&gt;"",TRUE,FALSE),IF(Dashboard!$H$6='Job Openings'!F395,TRUE,FALSE))</f>
        <v>0</v>
      </c>
      <c r="J393" s="198">
        <f t="shared" si="24"/>
        <v>0</v>
      </c>
      <c r="K393" s="63"/>
      <c r="L393" s="63"/>
      <c r="M393" s="63"/>
      <c r="N393" s="63"/>
      <c r="O393" s="63"/>
      <c r="P393" s="63"/>
      <c r="R393" s="193" t="str">
        <f>IF(Candidates!H395="","",MONTH(Candidates!H395))</f>
        <v/>
      </c>
      <c r="S393" s="187" t="b">
        <f>IF(AND(YEAR(Candidates!H395)&gt;=applicationYear,YEAR(Candidates!H395)&lt;=applicationYear),TRUE,IF(applicationYear="",TRUE,FALSE))</f>
        <v>0</v>
      </c>
      <c r="T393" s="187" t="b">
        <f>IF(AND(Candidates!H395&gt;=$AJ$4,Candidates!H395&lt;=$AJ$5),TRUE,FALSE)</f>
        <v>0</v>
      </c>
      <c r="U393" s="187" t="b">
        <f>IF(Dashboard!$M$6="",IF(Candidates!B395&lt;&gt;"",TRUE,FALSE),IF(Dashboard!$M$6=Candidates!B395,TRUE,FALSE))</f>
        <v>0</v>
      </c>
      <c r="V393" s="187" t="b">
        <f>IF(Dashboard!$H$7="",IF(Candidates!B395&lt;&gt;"",TRUE,FALSE),IF(Dashboard!$H$7=Candidates!C395,TRUE,FALSE))</f>
        <v>0</v>
      </c>
      <c r="W393" s="217" t="b">
        <f>IF(Dashboard!$H$6="",IF(Candidates!B395&lt;&gt;"",TRUE,FALSE),IF(Dashboard!$H$6=Candidates!E395,TRUE,FALSE))</f>
        <v>0</v>
      </c>
      <c r="X393" s="187">
        <f t="shared" si="25"/>
        <v>0</v>
      </c>
      <c r="Y393" s="198">
        <f t="shared" si="26"/>
        <v>0</v>
      </c>
      <c r="AA393" s="7"/>
      <c r="AB393" s="7"/>
      <c r="AC393" s="7"/>
    </row>
    <row r="394" spans="2:29" x14ac:dyDescent="0.2">
      <c r="B394" s="194">
        <f>COUNTIFS(Candidates!$B$6:$B$3005,'Job Openings'!B396,Candidates!$J$6:$J$3005,Preferences!$I$21)</f>
        <v>0</v>
      </c>
      <c r="C394" s="63"/>
      <c r="D394" s="194" t="str">
        <f>IF(AND(B394=1,J394=1),IF('Job Openings'!H396-'Job Openings'!E396&lt;0,"",'Job Openings'!H396-'Job Openings'!E396),"")</f>
        <v/>
      </c>
      <c r="E394" s="185"/>
      <c r="F394" s="197" t="b">
        <f>IF(AND('Job Openings'!E396&gt;=$O$4,'Job Openings'!E396&lt;=$O$5),TRUE,FALSE)</f>
        <v>0</v>
      </c>
      <c r="G394" s="188" t="b">
        <f>IF(Dashboard!$M$6="",IF('Job Openings'!B396&lt;&gt;"",TRUE,FALSE),IF(Dashboard!$M$6='Job Openings'!B396,TRUE,FALSE))</f>
        <v>0</v>
      </c>
      <c r="H394" s="188" t="b">
        <f>IF(Dashboard!$H$7="",IF('Job Openings'!B396&lt;&gt;"",TRUE,FALSE),IF(Dashboard!$H$7='Job Openings'!C396,TRUE,FALSE))</f>
        <v>0</v>
      </c>
      <c r="I394" s="188" t="b">
        <f>IF(Dashboard!$H$6="",IF('Job Openings'!B396&lt;&gt;"",TRUE,FALSE),IF(Dashboard!$H$6='Job Openings'!F396,TRUE,FALSE))</f>
        <v>0</v>
      </c>
      <c r="J394" s="198">
        <f t="shared" si="24"/>
        <v>0</v>
      </c>
      <c r="K394" s="63"/>
      <c r="L394" s="63"/>
      <c r="M394" s="63"/>
      <c r="N394" s="63"/>
      <c r="O394" s="63"/>
      <c r="P394" s="63"/>
      <c r="R394" s="193" t="str">
        <f>IF(Candidates!H396="","",MONTH(Candidates!H396))</f>
        <v/>
      </c>
      <c r="S394" s="187" t="b">
        <f>IF(AND(YEAR(Candidates!H396)&gt;=applicationYear,YEAR(Candidates!H396)&lt;=applicationYear),TRUE,IF(applicationYear="",TRUE,FALSE))</f>
        <v>0</v>
      </c>
      <c r="T394" s="187" t="b">
        <f>IF(AND(Candidates!H396&gt;=$AJ$4,Candidates!H396&lt;=$AJ$5),TRUE,FALSE)</f>
        <v>0</v>
      </c>
      <c r="U394" s="187" t="b">
        <f>IF(Dashboard!$M$6="",IF(Candidates!B396&lt;&gt;"",TRUE,FALSE),IF(Dashboard!$M$6=Candidates!B396,TRUE,FALSE))</f>
        <v>0</v>
      </c>
      <c r="V394" s="187" t="b">
        <f>IF(Dashboard!$H$7="",IF(Candidates!B396&lt;&gt;"",TRUE,FALSE),IF(Dashboard!$H$7=Candidates!C396,TRUE,FALSE))</f>
        <v>0</v>
      </c>
      <c r="W394" s="217" t="b">
        <f>IF(Dashboard!$H$6="",IF(Candidates!B396&lt;&gt;"",TRUE,FALSE),IF(Dashboard!$H$6=Candidates!E396,TRUE,FALSE))</f>
        <v>0</v>
      </c>
      <c r="X394" s="187">
        <f t="shared" si="25"/>
        <v>0</v>
      </c>
      <c r="Y394" s="198">
        <f t="shared" si="26"/>
        <v>0</v>
      </c>
      <c r="AA394" s="7"/>
      <c r="AB394" s="7"/>
      <c r="AC394" s="7"/>
    </row>
    <row r="395" spans="2:29" x14ac:dyDescent="0.2">
      <c r="B395" s="194">
        <f>COUNTIFS(Candidates!$B$6:$B$3005,'Job Openings'!B397,Candidates!$J$6:$J$3005,Preferences!$I$21)</f>
        <v>0</v>
      </c>
      <c r="C395" s="63"/>
      <c r="D395" s="194" t="str">
        <f>IF(AND(B395=1,J395=1),IF('Job Openings'!H397-'Job Openings'!E397&lt;0,"",'Job Openings'!H397-'Job Openings'!E397),"")</f>
        <v/>
      </c>
      <c r="E395" s="185"/>
      <c r="F395" s="197" t="b">
        <f>IF(AND('Job Openings'!E397&gt;=$O$4,'Job Openings'!E397&lt;=$O$5),TRUE,FALSE)</f>
        <v>0</v>
      </c>
      <c r="G395" s="188" t="b">
        <f>IF(Dashboard!$M$6="",IF('Job Openings'!B397&lt;&gt;"",TRUE,FALSE),IF(Dashboard!$M$6='Job Openings'!B397,TRUE,FALSE))</f>
        <v>0</v>
      </c>
      <c r="H395" s="188" t="b">
        <f>IF(Dashboard!$H$7="",IF('Job Openings'!B397&lt;&gt;"",TRUE,FALSE),IF(Dashboard!$H$7='Job Openings'!C397,TRUE,FALSE))</f>
        <v>0</v>
      </c>
      <c r="I395" s="188" t="b">
        <f>IF(Dashboard!$H$6="",IF('Job Openings'!B397&lt;&gt;"",TRUE,FALSE),IF(Dashboard!$H$6='Job Openings'!F397,TRUE,FALSE))</f>
        <v>0</v>
      </c>
      <c r="J395" s="198">
        <f t="shared" si="24"/>
        <v>0</v>
      </c>
      <c r="K395" s="63"/>
      <c r="L395" s="63"/>
      <c r="M395" s="63"/>
      <c r="N395" s="63"/>
      <c r="O395" s="63"/>
      <c r="P395" s="63"/>
      <c r="R395" s="193" t="str">
        <f>IF(Candidates!H397="","",MONTH(Candidates!H397))</f>
        <v/>
      </c>
      <c r="S395" s="187" t="b">
        <f>IF(AND(YEAR(Candidates!H397)&gt;=applicationYear,YEAR(Candidates!H397)&lt;=applicationYear),TRUE,IF(applicationYear="",TRUE,FALSE))</f>
        <v>0</v>
      </c>
      <c r="T395" s="187" t="b">
        <f>IF(AND(Candidates!H397&gt;=$AJ$4,Candidates!H397&lt;=$AJ$5),TRUE,FALSE)</f>
        <v>0</v>
      </c>
      <c r="U395" s="187" t="b">
        <f>IF(Dashboard!$M$6="",IF(Candidates!B397&lt;&gt;"",TRUE,FALSE),IF(Dashboard!$M$6=Candidates!B397,TRUE,FALSE))</f>
        <v>0</v>
      </c>
      <c r="V395" s="187" t="b">
        <f>IF(Dashboard!$H$7="",IF(Candidates!B397&lt;&gt;"",TRUE,FALSE),IF(Dashboard!$H$7=Candidates!C397,TRUE,FALSE))</f>
        <v>0</v>
      </c>
      <c r="W395" s="217" t="b">
        <f>IF(Dashboard!$H$6="",IF(Candidates!B397&lt;&gt;"",TRUE,FALSE),IF(Dashboard!$H$6=Candidates!E397,TRUE,FALSE))</f>
        <v>0</v>
      </c>
      <c r="X395" s="187">
        <f t="shared" si="25"/>
        <v>0</v>
      </c>
      <c r="Y395" s="198">
        <f t="shared" si="26"/>
        <v>0</v>
      </c>
      <c r="AA395" s="7"/>
      <c r="AB395" s="7"/>
      <c r="AC395" s="7"/>
    </row>
    <row r="396" spans="2:29" x14ac:dyDescent="0.2">
      <c r="B396" s="194">
        <f>COUNTIFS(Candidates!$B$6:$B$3005,'Job Openings'!B398,Candidates!$J$6:$J$3005,Preferences!$I$21)</f>
        <v>0</v>
      </c>
      <c r="C396" s="63"/>
      <c r="D396" s="194" t="str">
        <f>IF(AND(B396=1,J396=1),IF('Job Openings'!H398-'Job Openings'!E398&lt;0,"",'Job Openings'!H398-'Job Openings'!E398),"")</f>
        <v/>
      </c>
      <c r="E396" s="185"/>
      <c r="F396" s="197" t="b">
        <f>IF(AND('Job Openings'!E398&gt;=$O$4,'Job Openings'!E398&lt;=$O$5),TRUE,FALSE)</f>
        <v>0</v>
      </c>
      <c r="G396" s="188" t="b">
        <f>IF(Dashboard!$M$6="",IF('Job Openings'!B398&lt;&gt;"",TRUE,FALSE),IF(Dashboard!$M$6='Job Openings'!B398,TRUE,FALSE))</f>
        <v>0</v>
      </c>
      <c r="H396" s="188" t="b">
        <f>IF(Dashboard!$H$7="",IF('Job Openings'!B398&lt;&gt;"",TRUE,FALSE),IF(Dashboard!$H$7='Job Openings'!C398,TRUE,FALSE))</f>
        <v>0</v>
      </c>
      <c r="I396" s="188" t="b">
        <f>IF(Dashboard!$H$6="",IF('Job Openings'!B398&lt;&gt;"",TRUE,FALSE),IF(Dashboard!$H$6='Job Openings'!F398,TRUE,FALSE))</f>
        <v>0</v>
      </c>
      <c r="J396" s="198">
        <f t="shared" si="24"/>
        <v>0</v>
      </c>
      <c r="K396" s="63"/>
      <c r="L396" s="63"/>
      <c r="M396" s="63"/>
      <c r="N396" s="63"/>
      <c r="O396" s="63"/>
      <c r="P396" s="63"/>
      <c r="R396" s="193" t="str">
        <f>IF(Candidates!H398="","",MONTH(Candidates!H398))</f>
        <v/>
      </c>
      <c r="S396" s="187" t="b">
        <f>IF(AND(YEAR(Candidates!H398)&gt;=applicationYear,YEAR(Candidates!H398)&lt;=applicationYear),TRUE,IF(applicationYear="",TRUE,FALSE))</f>
        <v>0</v>
      </c>
      <c r="T396" s="187" t="b">
        <f>IF(AND(Candidates!H398&gt;=$AJ$4,Candidates!H398&lt;=$AJ$5),TRUE,FALSE)</f>
        <v>0</v>
      </c>
      <c r="U396" s="187" t="b">
        <f>IF(Dashboard!$M$6="",IF(Candidates!B398&lt;&gt;"",TRUE,FALSE),IF(Dashboard!$M$6=Candidates!B398,TRUE,FALSE))</f>
        <v>0</v>
      </c>
      <c r="V396" s="187" t="b">
        <f>IF(Dashboard!$H$7="",IF(Candidates!B398&lt;&gt;"",TRUE,FALSE),IF(Dashboard!$H$7=Candidates!C398,TRUE,FALSE))</f>
        <v>0</v>
      </c>
      <c r="W396" s="217" t="b">
        <f>IF(Dashboard!$H$6="",IF(Candidates!B398&lt;&gt;"",TRUE,FALSE),IF(Dashboard!$H$6=Candidates!E398,TRUE,FALSE))</f>
        <v>0</v>
      </c>
      <c r="X396" s="187">
        <f t="shared" si="25"/>
        <v>0</v>
      </c>
      <c r="Y396" s="198">
        <f t="shared" si="26"/>
        <v>0</v>
      </c>
      <c r="AA396" s="7"/>
      <c r="AB396" s="7"/>
      <c r="AC396" s="7"/>
    </row>
    <row r="397" spans="2:29" x14ac:dyDescent="0.2">
      <c r="B397" s="194">
        <f>COUNTIFS(Candidates!$B$6:$B$3005,'Job Openings'!B399,Candidates!$J$6:$J$3005,Preferences!$I$21)</f>
        <v>0</v>
      </c>
      <c r="C397" s="63"/>
      <c r="D397" s="194" t="str">
        <f>IF(AND(B397=1,J397=1),IF('Job Openings'!H399-'Job Openings'!E399&lt;0,"",'Job Openings'!H399-'Job Openings'!E399),"")</f>
        <v/>
      </c>
      <c r="E397" s="185"/>
      <c r="F397" s="197" t="b">
        <f>IF(AND('Job Openings'!E399&gt;=$O$4,'Job Openings'!E399&lt;=$O$5),TRUE,FALSE)</f>
        <v>0</v>
      </c>
      <c r="G397" s="188" t="b">
        <f>IF(Dashboard!$M$6="",IF('Job Openings'!B399&lt;&gt;"",TRUE,FALSE),IF(Dashboard!$M$6='Job Openings'!B399,TRUE,FALSE))</f>
        <v>0</v>
      </c>
      <c r="H397" s="188" t="b">
        <f>IF(Dashboard!$H$7="",IF('Job Openings'!B399&lt;&gt;"",TRUE,FALSE),IF(Dashboard!$H$7='Job Openings'!C399,TRUE,FALSE))</f>
        <v>0</v>
      </c>
      <c r="I397" s="188" t="b">
        <f>IF(Dashboard!$H$6="",IF('Job Openings'!B399&lt;&gt;"",TRUE,FALSE),IF(Dashboard!$H$6='Job Openings'!F399,TRUE,FALSE))</f>
        <v>0</v>
      </c>
      <c r="J397" s="198">
        <f t="shared" si="24"/>
        <v>0</v>
      </c>
      <c r="K397" s="63"/>
      <c r="L397" s="63"/>
      <c r="M397" s="63"/>
      <c r="N397" s="63"/>
      <c r="O397" s="63"/>
      <c r="P397" s="63"/>
      <c r="R397" s="193" t="str">
        <f>IF(Candidates!H399="","",MONTH(Candidates!H399))</f>
        <v/>
      </c>
      <c r="S397" s="187" t="b">
        <f>IF(AND(YEAR(Candidates!H399)&gt;=applicationYear,YEAR(Candidates!H399)&lt;=applicationYear),TRUE,IF(applicationYear="",TRUE,FALSE))</f>
        <v>0</v>
      </c>
      <c r="T397" s="187" t="b">
        <f>IF(AND(Candidates!H399&gt;=$AJ$4,Candidates!H399&lt;=$AJ$5),TRUE,FALSE)</f>
        <v>0</v>
      </c>
      <c r="U397" s="187" t="b">
        <f>IF(Dashboard!$M$6="",IF(Candidates!B399&lt;&gt;"",TRUE,FALSE),IF(Dashboard!$M$6=Candidates!B399,TRUE,FALSE))</f>
        <v>0</v>
      </c>
      <c r="V397" s="187" t="b">
        <f>IF(Dashboard!$H$7="",IF(Candidates!B399&lt;&gt;"",TRUE,FALSE),IF(Dashboard!$H$7=Candidates!C399,TRUE,FALSE))</f>
        <v>0</v>
      </c>
      <c r="W397" s="217" t="b">
        <f>IF(Dashboard!$H$6="",IF(Candidates!B399&lt;&gt;"",TRUE,FALSE),IF(Dashboard!$H$6=Candidates!E399,TRUE,FALSE))</f>
        <v>0</v>
      </c>
      <c r="X397" s="187">
        <f t="shared" si="25"/>
        <v>0</v>
      </c>
      <c r="Y397" s="198">
        <f t="shared" si="26"/>
        <v>0</v>
      </c>
      <c r="AA397" s="7"/>
      <c r="AB397" s="7"/>
      <c r="AC397" s="7"/>
    </row>
    <row r="398" spans="2:29" x14ac:dyDescent="0.2">
      <c r="B398" s="194">
        <f>COUNTIFS(Candidates!$B$6:$B$3005,'Job Openings'!B400,Candidates!$J$6:$J$3005,Preferences!$I$21)</f>
        <v>0</v>
      </c>
      <c r="C398" s="63"/>
      <c r="D398" s="194" t="str">
        <f>IF(AND(B398=1,J398=1),IF('Job Openings'!H400-'Job Openings'!E400&lt;0,"",'Job Openings'!H400-'Job Openings'!E400),"")</f>
        <v/>
      </c>
      <c r="E398" s="185"/>
      <c r="F398" s="197" t="b">
        <f>IF(AND('Job Openings'!E400&gt;=$O$4,'Job Openings'!E400&lt;=$O$5),TRUE,FALSE)</f>
        <v>0</v>
      </c>
      <c r="G398" s="188" t="b">
        <f>IF(Dashboard!$M$6="",IF('Job Openings'!B400&lt;&gt;"",TRUE,FALSE),IF(Dashboard!$M$6='Job Openings'!B400,TRUE,FALSE))</f>
        <v>0</v>
      </c>
      <c r="H398" s="188" t="b">
        <f>IF(Dashboard!$H$7="",IF('Job Openings'!B400&lt;&gt;"",TRUE,FALSE),IF(Dashboard!$H$7='Job Openings'!C400,TRUE,FALSE))</f>
        <v>0</v>
      </c>
      <c r="I398" s="188" t="b">
        <f>IF(Dashboard!$H$6="",IF('Job Openings'!B400&lt;&gt;"",TRUE,FALSE),IF(Dashboard!$H$6='Job Openings'!F400,TRUE,FALSE))</f>
        <v>0</v>
      </c>
      <c r="J398" s="198">
        <f t="shared" si="24"/>
        <v>0</v>
      </c>
      <c r="K398" s="63"/>
      <c r="L398" s="63"/>
      <c r="M398" s="63"/>
      <c r="N398" s="63"/>
      <c r="O398" s="63"/>
      <c r="P398" s="63"/>
      <c r="R398" s="193" t="str">
        <f>IF(Candidates!H400="","",MONTH(Candidates!H400))</f>
        <v/>
      </c>
      <c r="S398" s="187" t="b">
        <f>IF(AND(YEAR(Candidates!H400)&gt;=applicationYear,YEAR(Candidates!H400)&lt;=applicationYear),TRUE,IF(applicationYear="",TRUE,FALSE))</f>
        <v>0</v>
      </c>
      <c r="T398" s="187" t="b">
        <f>IF(AND(Candidates!H400&gt;=$AJ$4,Candidates!H400&lt;=$AJ$5),TRUE,FALSE)</f>
        <v>0</v>
      </c>
      <c r="U398" s="187" t="b">
        <f>IF(Dashboard!$M$6="",IF(Candidates!B400&lt;&gt;"",TRUE,FALSE),IF(Dashboard!$M$6=Candidates!B400,TRUE,FALSE))</f>
        <v>0</v>
      </c>
      <c r="V398" s="187" t="b">
        <f>IF(Dashboard!$H$7="",IF(Candidates!B400&lt;&gt;"",TRUE,FALSE),IF(Dashboard!$H$7=Candidates!C400,TRUE,FALSE))</f>
        <v>0</v>
      </c>
      <c r="W398" s="217" t="b">
        <f>IF(Dashboard!$H$6="",IF(Candidates!B400&lt;&gt;"",TRUE,FALSE),IF(Dashboard!$H$6=Candidates!E400,TRUE,FALSE))</f>
        <v>0</v>
      </c>
      <c r="X398" s="187">
        <f t="shared" si="25"/>
        <v>0</v>
      </c>
      <c r="Y398" s="198">
        <f t="shared" si="26"/>
        <v>0</v>
      </c>
      <c r="AA398" s="7"/>
      <c r="AB398" s="7"/>
      <c r="AC398" s="7"/>
    </row>
    <row r="399" spans="2:29" x14ac:dyDescent="0.2">
      <c r="B399" s="194">
        <f>COUNTIFS(Candidates!$B$6:$B$3005,'Job Openings'!B401,Candidates!$J$6:$J$3005,Preferences!$I$21)</f>
        <v>0</v>
      </c>
      <c r="C399" s="63"/>
      <c r="D399" s="194" t="str">
        <f>IF(AND(B399=1,J399=1),IF('Job Openings'!H401-'Job Openings'!E401&lt;0,"",'Job Openings'!H401-'Job Openings'!E401),"")</f>
        <v/>
      </c>
      <c r="E399" s="185"/>
      <c r="F399" s="197" t="b">
        <f>IF(AND('Job Openings'!E401&gt;=$O$4,'Job Openings'!E401&lt;=$O$5),TRUE,FALSE)</f>
        <v>0</v>
      </c>
      <c r="G399" s="188" t="b">
        <f>IF(Dashboard!$M$6="",IF('Job Openings'!B401&lt;&gt;"",TRUE,FALSE),IF(Dashboard!$M$6='Job Openings'!B401,TRUE,FALSE))</f>
        <v>0</v>
      </c>
      <c r="H399" s="188" t="b">
        <f>IF(Dashboard!$H$7="",IF('Job Openings'!B401&lt;&gt;"",TRUE,FALSE),IF(Dashboard!$H$7='Job Openings'!C401,TRUE,FALSE))</f>
        <v>0</v>
      </c>
      <c r="I399" s="188" t="b">
        <f>IF(Dashboard!$H$6="",IF('Job Openings'!B401&lt;&gt;"",TRUE,FALSE),IF(Dashboard!$H$6='Job Openings'!F401,TRUE,FALSE))</f>
        <v>0</v>
      </c>
      <c r="J399" s="198">
        <f t="shared" si="24"/>
        <v>0</v>
      </c>
      <c r="K399" s="63"/>
      <c r="L399" s="63"/>
      <c r="M399" s="63"/>
      <c r="N399" s="63"/>
      <c r="O399" s="63"/>
      <c r="P399" s="63"/>
      <c r="R399" s="193" t="str">
        <f>IF(Candidates!H401="","",MONTH(Candidates!H401))</f>
        <v/>
      </c>
      <c r="S399" s="187" t="b">
        <f>IF(AND(YEAR(Candidates!H401)&gt;=applicationYear,YEAR(Candidates!H401)&lt;=applicationYear),TRUE,IF(applicationYear="",TRUE,FALSE))</f>
        <v>0</v>
      </c>
      <c r="T399" s="187" t="b">
        <f>IF(AND(Candidates!H401&gt;=$AJ$4,Candidates!H401&lt;=$AJ$5),TRUE,FALSE)</f>
        <v>0</v>
      </c>
      <c r="U399" s="187" t="b">
        <f>IF(Dashboard!$M$6="",IF(Candidates!B401&lt;&gt;"",TRUE,FALSE),IF(Dashboard!$M$6=Candidates!B401,TRUE,FALSE))</f>
        <v>0</v>
      </c>
      <c r="V399" s="187" t="b">
        <f>IF(Dashboard!$H$7="",IF(Candidates!B401&lt;&gt;"",TRUE,FALSE),IF(Dashboard!$H$7=Candidates!C401,TRUE,FALSE))</f>
        <v>0</v>
      </c>
      <c r="W399" s="217" t="b">
        <f>IF(Dashboard!$H$6="",IF(Candidates!B401&lt;&gt;"",TRUE,FALSE),IF(Dashboard!$H$6=Candidates!E401,TRUE,FALSE))</f>
        <v>0</v>
      </c>
      <c r="X399" s="187">
        <f t="shared" si="25"/>
        <v>0</v>
      </c>
      <c r="Y399" s="198">
        <f t="shared" si="26"/>
        <v>0</v>
      </c>
      <c r="AA399" s="7"/>
      <c r="AB399" s="7"/>
      <c r="AC399" s="7"/>
    </row>
    <row r="400" spans="2:29" x14ac:dyDescent="0.2">
      <c r="B400" s="194">
        <f>COUNTIFS(Candidates!$B$6:$B$3005,'Job Openings'!B402,Candidates!$J$6:$J$3005,Preferences!$I$21)</f>
        <v>0</v>
      </c>
      <c r="C400" s="63"/>
      <c r="D400" s="194" t="str">
        <f>IF(AND(B400=1,J400=1),IF('Job Openings'!H402-'Job Openings'!E402&lt;0,"",'Job Openings'!H402-'Job Openings'!E402),"")</f>
        <v/>
      </c>
      <c r="E400" s="185"/>
      <c r="F400" s="197" t="b">
        <f>IF(AND('Job Openings'!E402&gt;=$O$4,'Job Openings'!E402&lt;=$O$5),TRUE,FALSE)</f>
        <v>0</v>
      </c>
      <c r="G400" s="188" t="b">
        <f>IF(Dashboard!$M$6="",IF('Job Openings'!B402&lt;&gt;"",TRUE,FALSE),IF(Dashboard!$M$6='Job Openings'!B402,TRUE,FALSE))</f>
        <v>0</v>
      </c>
      <c r="H400" s="188" t="b">
        <f>IF(Dashboard!$H$7="",IF('Job Openings'!B402&lt;&gt;"",TRUE,FALSE),IF(Dashboard!$H$7='Job Openings'!C402,TRUE,FALSE))</f>
        <v>0</v>
      </c>
      <c r="I400" s="188" t="b">
        <f>IF(Dashboard!$H$6="",IF('Job Openings'!B402&lt;&gt;"",TRUE,FALSE),IF(Dashboard!$H$6='Job Openings'!F402,TRUE,FALSE))</f>
        <v>0</v>
      </c>
      <c r="J400" s="198">
        <f t="shared" si="24"/>
        <v>0</v>
      </c>
      <c r="K400" s="63"/>
      <c r="L400" s="63"/>
      <c r="M400" s="63"/>
      <c r="N400" s="63"/>
      <c r="O400" s="63"/>
      <c r="P400" s="63"/>
      <c r="R400" s="193" t="str">
        <f>IF(Candidates!H402="","",MONTH(Candidates!H402))</f>
        <v/>
      </c>
      <c r="S400" s="187" t="b">
        <f>IF(AND(YEAR(Candidates!H402)&gt;=applicationYear,YEAR(Candidates!H402)&lt;=applicationYear),TRUE,IF(applicationYear="",TRUE,FALSE))</f>
        <v>0</v>
      </c>
      <c r="T400" s="187" t="b">
        <f>IF(AND(Candidates!H402&gt;=$AJ$4,Candidates!H402&lt;=$AJ$5),TRUE,FALSE)</f>
        <v>0</v>
      </c>
      <c r="U400" s="187" t="b">
        <f>IF(Dashboard!$M$6="",IF(Candidates!B402&lt;&gt;"",TRUE,FALSE),IF(Dashboard!$M$6=Candidates!B402,TRUE,FALSE))</f>
        <v>0</v>
      </c>
      <c r="V400" s="187" t="b">
        <f>IF(Dashboard!$H$7="",IF(Candidates!B402&lt;&gt;"",TRUE,FALSE),IF(Dashboard!$H$7=Candidates!C402,TRUE,FALSE))</f>
        <v>0</v>
      </c>
      <c r="W400" s="217" t="b">
        <f>IF(Dashboard!$H$6="",IF(Candidates!B402&lt;&gt;"",TRUE,FALSE),IF(Dashboard!$H$6=Candidates!E402,TRUE,FALSE))</f>
        <v>0</v>
      </c>
      <c r="X400" s="187">
        <f t="shared" si="25"/>
        <v>0</v>
      </c>
      <c r="Y400" s="198">
        <f t="shared" si="26"/>
        <v>0</v>
      </c>
      <c r="AA400" s="7"/>
      <c r="AB400" s="7"/>
      <c r="AC400" s="7"/>
    </row>
    <row r="401" spans="2:29" x14ac:dyDescent="0.2">
      <c r="B401" s="194">
        <f>COUNTIFS(Candidates!$B$6:$B$3005,'Job Openings'!B403,Candidates!$J$6:$J$3005,Preferences!$I$21)</f>
        <v>0</v>
      </c>
      <c r="C401" s="63"/>
      <c r="D401" s="194" t="str">
        <f>IF(AND(B401=1,J401=1),IF('Job Openings'!H403-'Job Openings'!E403&lt;0,"",'Job Openings'!H403-'Job Openings'!E403),"")</f>
        <v/>
      </c>
      <c r="E401" s="185"/>
      <c r="F401" s="197" t="b">
        <f>IF(AND('Job Openings'!E403&gt;=$O$4,'Job Openings'!E403&lt;=$O$5),TRUE,FALSE)</f>
        <v>0</v>
      </c>
      <c r="G401" s="188" t="b">
        <f>IF(Dashboard!$M$6="",IF('Job Openings'!B403&lt;&gt;"",TRUE,FALSE),IF(Dashboard!$M$6='Job Openings'!B403,TRUE,FALSE))</f>
        <v>0</v>
      </c>
      <c r="H401" s="188" t="b">
        <f>IF(Dashboard!$H$7="",IF('Job Openings'!B403&lt;&gt;"",TRUE,FALSE),IF(Dashboard!$H$7='Job Openings'!C403,TRUE,FALSE))</f>
        <v>0</v>
      </c>
      <c r="I401" s="188" t="b">
        <f>IF(Dashboard!$H$6="",IF('Job Openings'!B403&lt;&gt;"",TRUE,FALSE),IF(Dashboard!$H$6='Job Openings'!F403,TRUE,FALSE))</f>
        <v>0</v>
      </c>
      <c r="J401" s="198">
        <f t="shared" si="24"/>
        <v>0</v>
      </c>
      <c r="K401" s="63"/>
      <c r="L401" s="63"/>
      <c r="M401" s="63"/>
      <c r="N401" s="63"/>
      <c r="O401" s="63"/>
      <c r="P401" s="63"/>
      <c r="R401" s="193" t="str">
        <f>IF(Candidates!H403="","",MONTH(Candidates!H403))</f>
        <v/>
      </c>
      <c r="S401" s="187" t="b">
        <f>IF(AND(YEAR(Candidates!H403)&gt;=applicationYear,YEAR(Candidates!H403)&lt;=applicationYear),TRUE,IF(applicationYear="",TRUE,FALSE))</f>
        <v>0</v>
      </c>
      <c r="T401" s="187" t="b">
        <f>IF(AND(Candidates!H403&gt;=$AJ$4,Candidates!H403&lt;=$AJ$5),TRUE,FALSE)</f>
        <v>0</v>
      </c>
      <c r="U401" s="187" t="b">
        <f>IF(Dashboard!$M$6="",IF(Candidates!B403&lt;&gt;"",TRUE,FALSE),IF(Dashboard!$M$6=Candidates!B403,TRUE,FALSE))</f>
        <v>0</v>
      </c>
      <c r="V401" s="187" t="b">
        <f>IF(Dashboard!$H$7="",IF(Candidates!B403&lt;&gt;"",TRUE,FALSE),IF(Dashboard!$H$7=Candidates!C403,TRUE,FALSE))</f>
        <v>0</v>
      </c>
      <c r="W401" s="217" t="b">
        <f>IF(Dashboard!$H$6="",IF(Candidates!B403&lt;&gt;"",TRUE,FALSE),IF(Dashboard!$H$6=Candidates!E403,TRUE,FALSE))</f>
        <v>0</v>
      </c>
      <c r="X401" s="187">
        <f t="shared" si="25"/>
        <v>0</v>
      </c>
      <c r="Y401" s="198">
        <f t="shared" si="26"/>
        <v>0</v>
      </c>
      <c r="AA401" s="7"/>
      <c r="AB401" s="7"/>
      <c r="AC401" s="7"/>
    </row>
    <row r="402" spans="2:29" x14ac:dyDescent="0.2">
      <c r="B402" s="194">
        <f>COUNTIFS(Candidates!$B$6:$B$3005,'Job Openings'!B404,Candidates!$J$6:$J$3005,Preferences!$I$21)</f>
        <v>0</v>
      </c>
      <c r="C402" s="63"/>
      <c r="D402" s="194" t="str">
        <f>IF(AND(B402=1,J402=1),IF('Job Openings'!H404-'Job Openings'!E404&lt;0,"",'Job Openings'!H404-'Job Openings'!E404),"")</f>
        <v/>
      </c>
      <c r="E402" s="185"/>
      <c r="F402" s="197" t="b">
        <f>IF(AND('Job Openings'!E404&gt;=$O$4,'Job Openings'!E404&lt;=$O$5),TRUE,FALSE)</f>
        <v>0</v>
      </c>
      <c r="G402" s="188" t="b">
        <f>IF(Dashboard!$M$6="",IF('Job Openings'!B404&lt;&gt;"",TRUE,FALSE),IF(Dashboard!$M$6='Job Openings'!B404,TRUE,FALSE))</f>
        <v>0</v>
      </c>
      <c r="H402" s="188" t="b">
        <f>IF(Dashboard!$H$7="",IF('Job Openings'!B404&lt;&gt;"",TRUE,FALSE),IF(Dashboard!$H$7='Job Openings'!C404,TRUE,FALSE))</f>
        <v>0</v>
      </c>
      <c r="I402" s="188" t="b">
        <f>IF(Dashboard!$H$6="",IF('Job Openings'!B404&lt;&gt;"",TRUE,FALSE),IF(Dashboard!$H$6='Job Openings'!F404,TRUE,FALSE))</f>
        <v>0</v>
      </c>
      <c r="J402" s="198">
        <f t="shared" si="24"/>
        <v>0</v>
      </c>
      <c r="K402" s="63"/>
      <c r="L402" s="63"/>
      <c r="M402" s="63"/>
      <c r="N402" s="63"/>
      <c r="O402" s="63"/>
      <c r="P402" s="63"/>
      <c r="R402" s="193" t="str">
        <f>IF(Candidates!H404="","",MONTH(Candidates!H404))</f>
        <v/>
      </c>
      <c r="S402" s="187" t="b">
        <f>IF(AND(YEAR(Candidates!H404)&gt;=applicationYear,YEAR(Candidates!H404)&lt;=applicationYear),TRUE,IF(applicationYear="",TRUE,FALSE))</f>
        <v>0</v>
      </c>
      <c r="T402" s="187" t="b">
        <f>IF(AND(Candidates!H404&gt;=$AJ$4,Candidates!H404&lt;=$AJ$5),TRUE,FALSE)</f>
        <v>0</v>
      </c>
      <c r="U402" s="187" t="b">
        <f>IF(Dashboard!$M$6="",IF(Candidates!B404&lt;&gt;"",TRUE,FALSE),IF(Dashboard!$M$6=Candidates!B404,TRUE,FALSE))</f>
        <v>0</v>
      </c>
      <c r="V402" s="187" t="b">
        <f>IF(Dashboard!$H$7="",IF(Candidates!B404&lt;&gt;"",TRUE,FALSE),IF(Dashboard!$H$7=Candidates!C404,TRUE,FALSE))</f>
        <v>0</v>
      </c>
      <c r="W402" s="217" t="b">
        <f>IF(Dashboard!$H$6="",IF(Candidates!B404&lt;&gt;"",TRUE,FALSE),IF(Dashboard!$H$6=Candidates!E404,TRUE,FALSE))</f>
        <v>0</v>
      </c>
      <c r="X402" s="187">
        <f t="shared" si="25"/>
        <v>0</v>
      </c>
      <c r="Y402" s="198">
        <f t="shared" si="26"/>
        <v>0</v>
      </c>
      <c r="AA402" s="7"/>
      <c r="AB402" s="7"/>
      <c r="AC402" s="7"/>
    </row>
    <row r="403" spans="2:29" x14ac:dyDescent="0.2">
      <c r="B403" s="194">
        <f>COUNTIFS(Candidates!$B$6:$B$3005,'Job Openings'!B405,Candidates!$J$6:$J$3005,Preferences!$I$21)</f>
        <v>0</v>
      </c>
      <c r="C403" s="63"/>
      <c r="D403" s="194" t="str">
        <f>IF(AND(B403=1,J403=1),IF('Job Openings'!H405-'Job Openings'!E405&lt;0,"",'Job Openings'!H405-'Job Openings'!E405),"")</f>
        <v/>
      </c>
      <c r="E403" s="185"/>
      <c r="F403" s="197" t="b">
        <f>IF(AND('Job Openings'!E405&gt;=$O$4,'Job Openings'!E405&lt;=$O$5),TRUE,FALSE)</f>
        <v>0</v>
      </c>
      <c r="G403" s="188" t="b">
        <f>IF(Dashboard!$M$6="",IF('Job Openings'!B405&lt;&gt;"",TRUE,FALSE),IF(Dashboard!$M$6='Job Openings'!B405,TRUE,FALSE))</f>
        <v>0</v>
      </c>
      <c r="H403" s="188" t="b">
        <f>IF(Dashboard!$H$7="",IF('Job Openings'!B405&lt;&gt;"",TRUE,FALSE),IF(Dashboard!$H$7='Job Openings'!C405,TRUE,FALSE))</f>
        <v>0</v>
      </c>
      <c r="I403" s="188" t="b">
        <f>IF(Dashboard!$H$6="",IF('Job Openings'!B405&lt;&gt;"",TRUE,FALSE),IF(Dashboard!$H$6='Job Openings'!F405,TRUE,FALSE))</f>
        <v>0</v>
      </c>
      <c r="J403" s="198">
        <f t="shared" si="24"/>
        <v>0</v>
      </c>
      <c r="K403" s="63"/>
      <c r="L403" s="63"/>
      <c r="M403" s="63"/>
      <c r="N403" s="63"/>
      <c r="O403" s="63"/>
      <c r="P403" s="63"/>
      <c r="R403" s="193" t="str">
        <f>IF(Candidates!H405="","",MONTH(Candidates!H405))</f>
        <v/>
      </c>
      <c r="S403" s="187" t="b">
        <f>IF(AND(YEAR(Candidates!H405)&gt;=applicationYear,YEAR(Candidates!H405)&lt;=applicationYear),TRUE,IF(applicationYear="",TRUE,FALSE))</f>
        <v>0</v>
      </c>
      <c r="T403" s="187" t="b">
        <f>IF(AND(Candidates!H405&gt;=$AJ$4,Candidates!H405&lt;=$AJ$5),TRUE,FALSE)</f>
        <v>0</v>
      </c>
      <c r="U403" s="187" t="b">
        <f>IF(Dashboard!$M$6="",IF(Candidates!B405&lt;&gt;"",TRUE,FALSE),IF(Dashboard!$M$6=Candidates!B405,TRUE,FALSE))</f>
        <v>0</v>
      </c>
      <c r="V403" s="187" t="b">
        <f>IF(Dashboard!$H$7="",IF(Candidates!B405&lt;&gt;"",TRUE,FALSE),IF(Dashboard!$H$7=Candidates!C405,TRUE,FALSE))</f>
        <v>0</v>
      </c>
      <c r="W403" s="217" t="b">
        <f>IF(Dashboard!$H$6="",IF(Candidates!B405&lt;&gt;"",TRUE,FALSE),IF(Dashboard!$H$6=Candidates!E405,TRUE,FALSE))</f>
        <v>0</v>
      </c>
      <c r="X403" s="187">
        <f t="shared" si="25"/>
        <v>0</v>
      </c>
      <c r="Y403" s="198">
        <f t="shared" si="26"/>
        <v>0</v>
      </c>
      <c r="AA403" s="7"/>
      <c r="AB403" s="7"/>
      <c r="AC403" s="7"/>
    </row>
    <row r="404" spans="2:29" x14ac:dyDescent="0.2">
      <c r="B404" s="194">
        <f>COUNTIFS(Candidates!$B$6:$B$3005,'Job Openings'!B406,Candidates!$J$6:$J$3005,Preferences!$I$21)</f>
        <v>0</v>
      </c>
      <c r="C404" s="63"/>
      <c r="D404" s="194" t="str">
        <f>IF(AND(B404=1,J404=1),IF('Job Openings'!H406-'Job Openings'!E406&lt;0,"",'Job Openings'!H406-'Job Openings'!E406),"")</f>
        <v/>
      </c>
      <c r="E404" s="185"/>
      <c r="F404" s="197" t="b">
        <f>IF(AND('Job Openings'!E406&gt;=$O$4,'Job Openings'!E406&lt;=$O$5),TRUE,FALSE)</f>
        <v>0</v>
      </c>
      <c r="G404" s="188" t="b">
        <f>IF(Dashboard!$M$6="",IF('Job Openings'!B406&lt;&gt;"",TRUE,FALSE),IF(Dashboard!$M$6='Job Openings'!B406,TRUE,FALSE))</f>
        <v>0</v>
      </c>
      <c r="H404" s="188" t="b">
        <f>IF(Dashboard!$H$7="",IF('Job Openings'!B406&lt;&gt;"",TRUE,FALSE),IF(Dashboard!$H$7='Job Openings'!C406,TRUE,FALSE))</f>
        <v>0</v>
      </c>
      <c r="I404" s="188" t="b">
        <f>IF(Dashboard!$H$6="",IF('Job Openings'!B406&lt;&gt;"",TRUE,FALSE),IF(Dashboard!$H$6='Job Openings'!F406,TRUE,FALSE))</f>
        <v>0</v>
      </c>
      <c r="J404" s="198">
        <f t="shared" si="24"/>
        <v>0</v>
      </c>
      <c r="K404" s="63"/>
      <c r="L404" s="63"/>
      <c r="M404" s="63"/>
      <c r="N404" s="63"/>
      <c r="O404" s="63"/>
      <c r="P404" s="63"/>
      <c r="R404" s="193" t="str">
        <f>IF(Candidates!H406="","",MONTH(Candidates!H406))</f>
        <v/>
      </c>
      <c r="S404" s="187" t="b">
        <f>IF(AND(YEAR(Candidates!H406)&gt;=applicationYear,YEAR(Candidates!H406)&lt;=applicationYear),TRUE,IF(applicationYear="",TRUE,FALSE))</f>
        <v>0</v>
      </c>
      <c r="T404" s="187" t="b">
        <f>IF(AND(Candidates!H406&gt;=$AJ$4,Candidates!H406&lt;=$AJ$5),TRUE,FALSE)</f>
        <v>0</v>
      </c>
      <c r="U404" s="187" t="b">
        <f>IF(Dashboard!$M$6="",IF(Candidates!B406&lt;&gt;"",TRUE,FALSE),IF(Dashboard!$M$6=Candidates!B406,TRUE,FALSE))</f>
        <v>0</v>
      </c>
      <c r="V404" s="187" t="b">
        <f>IF(Dashboard!$H$7="",IF(Candidates!B406&lt;&gt;"",TRUE,FALSE),IF(Dashboard!$H$7=Candidates!C406,TRUE,FALSE))</f>
        <v>0</v>
      </c>
      <c r="W404" s="217" t="b">
        <f>IF(Dashboard!$H$6="",IF(Candidates!B406&lt;&gt;"",TRUE,FALSE),IF(Dashboard!$H$6=Candidates!E406,TRUE,FALSE))</f>
        <v>0</v>
      </c>
      <c r="X404" s="187">
        <f t="shared" si="25"/>
        <v>0</v>
      </c>
      <c r="Y404" s="198">
        <f t="shared" si="26"/>
        <v>0</v>
      </c>
      <c r="AA404" s="7"/>
      <c r="AB404" s="7"/>
      <c r="AC404" s="7"/>
    </row>
    <row r="405" spans="2:29" x14ac:dyDescent="0.2">
      <c r="B405" s="194">
        <f>COUNTIFS(Candidates!$B$6:$B$3005,'Job Openings'!B407,Candidates!$J$6:$J$3005,Preferences!$I$21)</f>
        <v>0</v>
      </c>
      <c r="C405" s="63"/>
      <c r="D405" s="194" t="str">
        <f>IF(AND(B405=1,J405=1),IF('Job Openings'!H407-'Job Openings'!E407&lt;0,"",'Job Openings'!H407-'Job Openings'!E407),"")</f>
        <v/>
      </c>
      <c r="E405" s="185"/>
      <c r="F405" s="197" t="b">
        <f>IF(AND('Job Openings'!E407&gt;=$O$4,'Job Openings'!E407&lt;=$O$5),TRUE,FALSE)</f>
        <v>0</v>
      </c>
      <c r="G405" s="188" t="b">
        <f>IF(Dashboard!$M$6="",IF('Job Openings'!B407&lt;&gt;"",TRUE,FALSE),IF(Dashboard!$M$6='Job Openings'!B407,TRUE,FALSE))</f>
        <v>0</v>
      </c>
      <c r="H405" s="188" t="b">
        <f>IF(Dashboard!$H$7="",IF('Job Openings'!B407&lt;&gt;"",TRUE,FALSE),IF(Dashboard!$H$7='Job Openings'!C407,TRUE,FALSE))</f>
        <v>0</v>
      </c>
      <c r="I405" s="188" t="b">
        <f>IF(Dashboard!$H$6="",IF('Job Openings'!B407&lt;&gt;"",TRUE,FALSE),IF(Dashboard!$H$6='Job Openings'!F407,TRUE,FALSE))</f>
        <v>0</v>
      </c>
      <c r="J405" s="198">
        <f t="shared" si="24"/>
        <v>0</v>
      </c>
      <c r="K405" s="63"/>
      <c r="L405" s="63"/>
      <c r="M405" s="63"/>
      <c r="N405" s="63"/>
      <c r="O405" s="63"/>
      <c r="P405" s="63"/>
      <c r="R405" s="193" t="str">
        <f>IF(Candidates!H407="","",MONTH(Candidates!H407))</f>
        <v/>
      </c>
      <c r="S405" s="187" t="b">
        <f>IF(AND(YEAR(Candidates!H407)&gt;=applicationYear,YEAR(Candidates!H407)&lt;=applicationYear),TRUE,IF(applicationYear="",TRUE,FALSE))</f>
        <v>0</v>
      </c>
      <c r="T405" s="187" t="b">
        <f>IF(AND(Candidates!H407&gt;=$AJ$4,Candidates!H407&lt;=$AJ$5),TRUE,FALSE)</f>
        <v>0</v>
      </c>
      <c r="U405" s="187" t="b">
        <f>IF(Dashboard!$M$6="",IF(Candidates!B407&lt;&gt;"",TRUE,FALSE),IF(Dashboard!$M$6=Candidates!B407,TRUE,FALSE))</f>
        <v>0</v>
      </c>
      <c r="V405" s="187" t="b">
        <f>IF(Dashboard!$H$7="",IF(Candidates!B407&lt;&gt;"",TRUE,FALSE),IF(Dashboard!$H$7=Candidates!C407,TRUE,FALSE))</f>
        <v>0</v>
      </c>
      <c r="W405" s="217" t="b">
        <f>IF(Dashboard!$H$6="",IF(Candidates!B407&lt;&gt;"",TRUE,FALSE),IF(Dashboard!$H$6=Candidates!E407,TRUE,FALSE))</f>
        <v>0</v>
      </c>
      <c r="X405" s="187">
        <f t="shared" si="25"/>
        <v>0</v>
      </c>
      <c r="Y405" s="198">
        <f t="shared" si="26"/>
        <v>0</v>
      </c>
      <c r="AA405" s="7"/>
      <c r="AB405" s="7"/>
      <c r="AC405" s="7"/>
    </row>
    <row r="406" spans="2:29" x14ac:dyDescent="0.2">
      <c r="B406" s="194">
        <f>COUNTIFS(Candidates!$B$6:$B$3005,'Job Openings'!B408,Candidates!$J$6:$J$3005,Preferences!$I$21)</f>
        <v>0</v>
      </c>
      <c r="C406" s="63"/>
      <c r="D406" s="194" t="str">
        <f>IF(AND(B406=1,J406=1),IF('Job Openings'!H408-'Job Openings'!E408&lt;0,"",'Job Openings'!H408-'Job Openings'!E408),"")</f>
        <v/>
      </c>
      <c r="E406" s="185"/>
      <c r="F406" s="197" t="b">
        <f>IF(AND('Job Openings'!E408&gt;=$O$4,'Job Openings'!E408&lt;=$O$5),TRUE,FALSE)</f>
        <v>0</v>
      </c>
      <c r="G406" s="188" t="b">
        <f>IF(Dashboard!$M$6="",IF('Job Openings'!B408&lt;&gt;"",TRUE,FALSE),IF(Dashboard!$M$6='Job Openings'!B408,TRUE,FALSE))</f>
        <v>0</v>
      </c>
      <c r="H406" s="188" t="b">
        <f>IF(Dashboard!$H$7="",IF('Job Openings'!B408&lt;&gt;"",TRUE,FALSE),IF(Dashboard!$H$7='Job Openings'!C408,TRUE,FALSE))</f>
        <v>0</v>
      </c>
      <c r="I406" s="188" t="b">
        <f>IF(Dashboard!$H$6="",IF('Job Openings'!B408&lt;&gt;"",TRUE,FALSE),IF(Dashboard!$H$6='Job Openings'!F408,TRUE,FALSE))</f>
        <v>0</v>
      </c>
      <c r="J406" s="198">
        <f t="shared" si="24"/>
        <v>0</v>
      </c>
      <c r="K406" s="63"/>
      <c r="L406" s="63"/>
      <c r="M406" s="63"/>
      <c r="N406" s="63"/>
      <c r="O406" s="63"/>
      <c r="P406" s="63"/>
      <c r="R406" s="193" t="str">
        <f>IF(Candidates!H408="","",MONTH(Candidates!H408))</f>
        <v/>
      </c>
      <c r="S406" s="187" t="b">
        <f>IF(AND(YEAR(Candidates!H408)&gt;=applicationYear,YEAR(Candidates!H408)&lt;=applicationYear),TRUE,IF(applicationYear="",TRUE,FALSE))</f>
        <v>0</v>
      </c>
      <c r="T406" s="187" t="b">
        <f>IF(AND(Candidates!H408&gt;=$AJ$4,Candidates!H408&lt;=$AJ$5),TRUE,FALSE)</f>
        <v>0</v>
      </c>
      <c r="U406" s="187" t="b">
        <f>IF(Dashboard!$M$6="",IF(Candidates!B408&lt;&gt;"",TRUE,FALSE),IF(Dashboard!$M$6=Candidates!B408,TRUE,FALSE))</f>
        <v>0</v>
      </c>
      <c r="V406" s="187" t="b">
        <f>IF(Dashboard!$H$7="",IF(Candidates!B408&lt;&gt;"",TRUE,FALSE),IF(Dashboard!$H$7=Candidates!C408,TRUE,FALSE))</f>
        <v>0</v>
      </c>
      <c r="W406" s="217" t="b">
        <f>IF(Dashboard!$H$6="",IF(Candidates!B408&lt;&gt;"",TRUE,FALSE),IF(Dashboard!$H$6=Candidates!E408,TRUE,FALSE))</f>
        <v>0</v>
      </c>
      <c r="X406" s="187">
        <f t="shared" si="25"/>
        <v>0</v>
      </c>
      <c r="Y406" s="198">
        <f t="shared" si="26"/>
        <v>0</v>
      </c>
      <c r="AA406" s="7"/>
      <c r="AB406" s="7"/>
      <c r="AC406" s="7"/>
    </row>
    <row r="407" spans="2:29" x14ac:dyDescent="0.2">
      <c r="B407" s="194">
        <f>COUNTIFS(Candidates!$B$6:$B$3005,'Job Openings'!B409,Candidates!$J$6:$J$3005,Preferences!$I$21)</f>
        <v>0</v>
      </c>
      <c r="C407" s="63"/>
      <c r="D407" s="194" t="str">
        <f>IF(AND(B407=1,J407=1),IF('Job Openings'!H409-'Job Openings'!E409&lt;0,"",'Job Openings'!H409-'Job Openings'!E409),"")</f>
        <v/>
      </c>
      <c r="E407" s="185"/>
      <c r="F407" s="197" t="b">
        <f>IF(AND('Job Openings'!E409&gt;=$O$4,'Job Openings'!E409&lt;=$O$5),TRUE,FALSE)</f>
        <v>0</v>
      </c>
      <c r="G407" s="188" t="b">
        <f>IF(Dashboard!$M$6="",IF('Job Openings'!B409&lt;&gt;"",TRUE,FALSE),IF(Dashboard!$M$6='Job Openings'!B409,TRUE,FALSE))</f>
        <v>0</v>
      </c>
      <c r="H407" s="188" t="b">
        <f>IF(Dashboard!$H$7="",IF('Job Openings'!B409&lt;&gt;"",TRUE,FALSE),IF(Dashboard!$H$7='Job Openings'!C409,TRUE,FALSE))</f>
        <v>0</v>
      </c>
      <c r="I407" s="188" t="b">
        <f>IF(Dashboard!$H$6="",IF('Job Openings'!B409&lt;&gt;"",TRUE,FALSE),IF(Dashboard!$H$6='Job Openings'!F409,TRUE,FALSE))</f>
        <v>0</v>
      </c>
      <c r="J407" s="198">
        <f t="shared" si="24"/>
        <v>0</v>
      </c>
      <c r="K407" s="63"/>
      <c r="L407" s="63"/>
      <c r="M407" s="63"/>
      <c r="N407" s="63"/>
      <c r="O407" s="63"/>
      <c r="P407" s="63"/>
      <c r="R407" s="193" t="str">
        <f>IF(Candidates!H409="","",MONTH(Candidates!H409))</f>
        <v/>
      </c>
      <c r="S407" s="187" t="b">
        <f>IF(AND(YEAR(Candidates!H409)&gt;=applicationYear,YEAR(Candidates!H409)&lt;=applicationYear),TRUE,IF(applicationYear="",TRUE,FALSE))</f>
        <v>0</v>
      </c>
      <c r="T407" s="187" t="b">
        <f>IF(AND(Candidates!H409&gt;=$AJ$4,Candidates!H409&lt;=$AJ$5),TRUE,FALSE)</f>
        <v>0</v>
      </c>
      <c r="U407" s="187" t="b">
        <f>IF(Dashboard!$M$6="",IF(Candidates!B409&lt;&gt;"",TRUE,FALSE),IF(Dashboard!$M$6=Candidates!B409,TRUE,FALSE))</f>
        <v>0</v>
      </c>
      <c r="V407" s="187" t="b">
        <f>IF(Dashboard!$H$7="",IF(Candidates!B409&lt;&gt;"",TRUE,FALSE),IF(Dashboard!$H$7=Candidates!C409,TRUE,FALSE))</f>
        <v>0</v>
      </c>
      <c r="W407" s="217" t="b">
        <f>IF(Dashboard!$H$6="",IF(Candidates!B409&lt;&gt;"",TRUE,FALSE),IF(Dashboard!$H$6=Candidates!E409,TRUE,FALSE))</f>
        <v>0</v>
      </c>
      <c r="X407" s="187">
        <f t="shared" si="25"/>
        <v>0</v>
      </c>
      <c r="Y407" s="198">
        <f t="shared" si="26"/>
        <v>0</v>
      </c>
      <c r="AA407" s="7"/>
      <c r="AB407" s="7"/>
      <c r="AC407" s="7"/>
    </row>
    <row r="408" spans="2:29" x14ac:dyDescent="0.2">
      <c r="B408" s="194">
        <f>COUNTIFS(Candidates!$B$6:$B$3005,'Job Openings'!B410,Candidates!$J$6:$J$3005,Preferences!$I$21)</f>
        <v>0</v>
      </c>
      <c r="C408" s="63"/>
      <c r="D408" s="194" t="str">
        <f>IF(AND(B408=1,J408=1),IF('Job Openings'!H410-'Job Openings'!E410&lt;0,"",'Job Openings'!H410-'Job Openings'!E410),"")</f>
        <v/>
      </c>
      <c r="E408" s="185"/>
      <c r="F408" s="197" t="b">
        <f>IF(AND('Job Openings'!E410&gt;=$O$4,'Job Openings'!E410&lt;=$O$5),TRUE,FALSE)</f>
        <v>0</v>
      </c>
      <c r="G408" s="188" t="b">
        <f>IF(Dashboard!$M$6="",IF('Job Openings'!B410&lt;&gt;"",TRUE,FALSE),IF(Dashboard!$M$6='Job Openings'!B410,TRUE,FALSE))</f>
        <v>0</v>
      </c>
      <c r="H408" s="188" t="b">
        <f>IF(Dashboard!$H$7="",IF('Job Openings'!B410&lt;&gt;"",TRUE,FALSE),IF(Dashboard!$H$7='Job Openings'!C410,TRUE,FALSE))</f>
        <v>0</v>
      </c>
      <c r="I408" s="188" t="b">
        <f>IF(Dashboard!$H$6="",IF('Job Openings'!B410&lt;&gt;"",TRUE,FALSE),IF(Dashboard!$H$6='Job Openings'!F410,TRUE,FALSE))</f>
        <v>0</v>
      </c>
      <c r="J408" s="198">
        <f t="shared" si="24"/>
        <v>0</v>
      </c>
      <c r="K408" s="63"/>
      <c r="L408" s="63"/>
      <c r="M408" s="63"/>
      <c r="N408" s="63"/>
      <c r="O408" s="63"/>
      <c r="P408" s="63"/>
      <c r="R408" s="193" t="str">
        <f>IF(Candidates!H410="","",MONTH(Candidates!H410))</f>
        <v/>
      </c>
      <c r="S408" s="187" t="b">
        <f>IF(AND(YEAR(Candidates!H410)&gt;=applicationYear,YEAR(Candidates!H410)&lt;=applicationYear),TRUE,IF(applicationYear="",TRUE,FALSE))</f>
        <v>0</v>
      </c>
      <c r="T408" s="187" t="b">
        <f>IF(AND(Candidates!H410&gt;=$AJ$4,Candidates!H410&lt;=$AJ$5),TRUE,FALSE)</f>
        <v>0</v>
      </c>
      <c r="U408" s="187" t="b">
        <f>IF(Dashboard!$M$6="",IF(Candidates!B410&lt;&gt;"",TRUE,FALSE),IF(Dashboard!$M$6=Candidates!B410,TRUE,FALSE))</f>
        <v>0</v>
      </c>
      <c r="V408" s="187" t="b">
        <f>IF(Dashboard!$H$7="",IF(Candidates!B410&lt;&gt;"",TRUE,FALSE),IF(Dashboard!$H$7=Candidates!C410,TRUE,FALSE))</f>
        <v>0</v>
      </c>
      <c r="W408" s="217" t="b">
        <f>IF(Dashboard!$H$6="",IF(Candidates!B410&lt;&gt;"",TRUE,FALSE),IF(Dashboard!$H$6=Candidates!E410,TRUE,FALSE))</f>
        <v>0</v>
      </c>
      <c r="X408" s="187">
        <f t="shared" si="25"/>
        <v>0</v>
      </c>
      <c r="Y408" s="198">
        <f t="shared" si="26"/>
        <v>0</v>
      </c>
      <c r="AA408" s="7"/>
      <c r="AB408" s="7"/>
      <c r="AC408" s="7"/>
    </row>
    <row r="409" spans="2:29" x14ac:dyDescent="0.2">
      <c r="B409" s="194">
        <f>COUNTIFS(Candidates!$B$6:$B$3005,'Job Openings'!B411,Candidates!$J$6:$J$3005,Preferences!$I$21)</f>
        <v>0</v>
      </c>
      <c r="C409" s="63"/>
      <c r="D409" s="194" t="str">
        <f>IF(AND(B409=1,J409=1),IF('Job Openings'!H411-'Job Openings'!E411&lt;0,"",'Job Openings'!H411-'Job Openings'!E411),"")</f>
        <v/>
      </c>
      <c r="E409" s="185"/>
      <c r="F409" s="197" t="b">
        <f>IF(AND('Job Openings'!E411&gt;=$O$4,'Job Openings'!E411&lt;=$O$5),TRUE,FALSE)</f>
        <v>0</v>
      </c>
      <c r="G409" s="188" t="b">
        <f>IF(Dashboard!$M$6="",IF('Job Openings'!B411&lt;&gt;"",TRUE,FALSE),IF(Dashboard!$M$6='Job Openings'!B411,TRUE,FALSE))</f>
        <v>0</v>
      </c>
      <c r="H409" s="188" t="b">
        <f>IF(Dashboard!$H$7="",IF('Job Openings'!B411&lt;&gt;"",TRUE,FALSE),IF(Dashboard!$H$7='Job Openings'!C411,TRUE,FALSE))</f>
        <v>0</v>
      </c>
      <c r="I409" s="188" t="b">
        <f>IF(Dashboard!$H$6="",IF('Job Openings'!B411&lt;&gt;"",TRUE,FALSE),IF(Dashboard!$H$6='Job Openings'!F411,TRUE,FALSE))</f>
        <v>0</v>
      </c>
      <c r="J409" s="198">
        <f t="shared" si="24"/>
        <v>0</v>
      </c>
      <c r="K409" s="63"/>
      <c r="L409" s="63"/>
      <c r="M409" s="63"/>
      <c r="N409" s="63"/>
      <c r="O409" s="63"/>
      <c r="P409" s="63"/>
      <c r="R409" s="193" t="str">
        <f>IF(Candidates!H411="","",MONTH(Candidates!H411))</f>
        <v/>
      </c>
      <c r="S409" s="187" t="b">
        <f>IF(AND(YEAR(Candidates!H411)&gt;=applicationYear,YEAR(Candidates!H411)&lt;=applicationYear),TRUE,IF(applicationYear="",TRUE,FALSE))</f>
        <v>0</v>
      </c>
      <c r="T409" s="187" t="b">
        <f>IF(AND(Candidates!H411&gt;=$AJ$4,Candidates!H411&lt;=$AJ$5),TRUE,FALSE)</f>
        <v>0</v>
      </c>
      <c r="U409" s="187" t="b">
        <f>IF(Dashboard!$M$6="",IF(Candidates!B411&lt;&gt;"",TRUE,FALSE),IF(Dashboard!$M$6=Candidates!B411,TRUE,FALSE))</f>
        <v>0</v>
      </c>
      <c r="V409" s="187" t="b">
        <f>IF(Dashboard!$H$7="",IF(Candidates!B411&lt;&gt;"",TRUE,FALSE),IF(Dashboard!$H$7=Candidates!C411,TRUE,FALSE))</f>
        <v>0</v>
      </c>
      <c r="W409" s="217" t="b">
        <f>IF(Dashboard!$H$6="",IF(Candidates!B411&lt;&gt;"",TRUE,FALSE),IF(Dashboard!$H$6=Candidates!E411,TRUE,FALSE))</f>
        <v>0</v>
      </c>
      <c r="X409" s="187">
        <f t="shared" si="25"/>
        <v>0</v>
      </c>
      <c r="Y409" s="198">
        <f t="shared" si="26"/>
        <v>0</v>
      </c>
      <c r="AA409" s="7"/>
      <c r="AB409" s="7"/>
      <c r="AC409" s="7"/>
    </row>
    <row r="410" spans="2:29" x14ac:dyDescent="0.2">
      <c r="B410" s="194">
        <f>COUNTIFS(Candidates!$B$6:$B$3005,'Job Openings'!B412,Candidates!$J$6:$J$3005,Preferences!$I$21)</f>
        <v>0</v>
      </c>
      <c r="C410" s="63"/>
      <c r="D410" s="194" t="str">
        <f>IF(AND(B410=1,J410=1),IF('Job Openings'!H412-'Job Openings'!E412&lt;0,"",'Job Openings'!H412-'Job Openings'!E412),"")</f>
        <v/>
      </c>
      <c r="E410" s="185"/>
      <c r="F410" s="197" t="b">
        <f>IF(AND('Job Openings'!E412&gt;=$O$4,'Job Openings'!E412&lt;=$O$5),TRUE,FALSE)</f>
        <v>0</v>
      </c>
      <c r="G410" s="188" t="b">
        <f>IF(Dashboard!$M$6="",IF('Job Openings'!B412&lt;&gt;"",TRUE,FALSE),IF(Dashboard!$M$6='Job Openings'!B412,TRUE,FALSE))</f>
        <v>0</v>
      </c>
      <c r="H410" s="188" t="b">
        <f>IF(Dashboard!$H$7="",IF('Job Openings'!B412&lt;&gt;"",TRUE,FALSE),IF(Dashboard!$H$7='Job Openings'!C412,TRUE,FALSE))</f>
        <v>0</v>
      </c>
      <c r="I410" s="188" t="b">
        <f>IF(Dashboard!$H$6="",IF('Job Openings'!B412&lt;&gt;"",TRUE,FALSE),IF(Dashboard!$H$6='Job Openings'!F412,TRUE,FALSE))</f>
        <v>0</v>
      </c>
      <c r="J410" s="198">
        <f t="shared" si="24"/>
        <v>0</v>
      </c>
      <c r="K410" s="63"/>
      <c r="L410" s="63"/>
      <c r="M410" s="63"/>
      <c r="N410" s="63"/>
      <c r="O410" s="63"/>
      <c r="P410" s="63"/>
      <c r="R410" s="193" t="str">
        <f>IF(Candidates!H412="","",MONTH(Candidates!H412))</f>
        <v/>
      </c>
      <c r="S410" s="187" t="b">
        <f>IF(AND(YEAR(Candidates!H412)&gt;=applicationYear,YEAR(Candidates!H412)&lt;=applicationYear),TRUE,IF(applicationYear="",TRUE,FALSE))</f>
        <v>0</v>
      </c>
      <c r="T410" s="187" t="b">
        <f>IF(AND(Candidates!H412&gt;=$AJ$4,Candidates!H412&lt;=$AJ$5),TRUE,FALSE)</f>
        <v>0</v>
      </c>
      <c r="U410" s="187" t="b">
        <f>IF(Dashboard!$M$6="",IF(Candidates!B412&lt;&gt;"",TRUE,FALSE),IF(Dashboard!$M$6=Candidates!B412,TRUE,FALSE))</f>
        <v>0</v>
      </c>
      <c r="V410" s="187" t="b">
        <f>IF(Dashboard!$H$7="",IF(Candidates!B412&lt;&gt;"",TRUE,FALSE),IF(Dashboard!$H$7=Candidates!C412,TRUE,FALSE))</f>
        <v>0</v>
      </c>
      <c r="W410" s="217" t="b">
        <f>IF(Dashboard!$H$6="",IF(Candidates!B412&lt;&gt;"",TRUE,FALSE),IF(Dashboard!$H$6=Candidates!E412,TRUE,FALSE))</f>
        <v>0</v>
      </c>
      <c r="X410" s="187">
        <f t="shared" si="25"/>
        <v>0</v>
      </c>
      <c r="Y410" s="198">
        <f t="shared" si="26"/>
        <v>0</v>
      </c>
      <c r="AA410" s="7"/>
      <c r="AB410" s="7"/>
      <c r="AC410" s="7"/>
    </row>
    <row r="411" spans="2:29" x14ac:dyDescent="0.2">
      <c r="B411" s="194">
        <f>COUNTIFS(Candidates!$B$6:$B$3005,'Job Openings'!B413,Candidates!$J$6:$J$3005,Preferences!$I$21)</f>
        <v>0</v>
      </c>
      <c r="C411" s="63"/>
      <c r="D411" s="194" t="str">
        <f>IF(AND(B411=1,J411=1),IF('Job Openings'!H413-'Job Openings'!E413&lt;0,"",'Job Openings'!H413-'Job Openings'!E413),"")</f>
        <v/>
      </c>
      <c r="E411" s="185"/>
      <c r="F411" s="197" t="b">
        <f>IF(AND('Job Openings'!E413&gt;=$O$4,'Job Openings'!E413&lt;=$O$5),TRUE,FALSE)</f>
        <v>0</v>
      </c>
      <c r="G411" s="188" t="b">
        <f>IF(Dashboard!$M$6="",IF('Job Openings'!B413&lt;&gt;"",TRUE,FALSE),IF(Dashboard!$M$6='Job Openings'!B413,TRUE,FALSE))</f>
        <v>0</v>
      </c>
      <c r="H411" s="188" t="b">
        <f>IF(Dashboard!$H$7="",IF('Job Openings'!B413&lt;&gt;"",TRUE,FALSE),IF(Dashboard!$H$7='Job Openings'!C413,TRUE,FALSE))</f>
        <v>0</v>
      </c>
      <c r="I411" s="188" t="b">
        <f>IF(Dashboard!$H$6="",IF('Job Openings'!B413&lt;&gt;"",TRUE,FALSE),IF(Dashboard!$H$6='Job Openings'!F413,TRUE,FALSE))</f>
        <v>0</v>
      </c>
      <c r="J411" s="198">
        <f t="shared" si="24"/>
        <v>0</v>
      </c>
      <c r="K411" s="63"/>
      <c r="L411" s="63"/>
      <c r="M411" s="63"/>
      <c r="N411" s="63"/>
      <c r="O411" s="63"/>
      <c r="P411" s="63"/>
      <c r="R411" s="193" t="str">
        <f>IF(Candidates!H413="","",MONTH(Candidates!H413))</f>
        <v/>
      </c>
      <c r="S411" s="187" t="b">
        <f>IF(AND(YEAR(Candidates!H413)&gt;=applicationYear,YEAR(Candidates!H413)&lt;=applicationYear),TRUE,IF(applicationYear="",TRUE,FALSE))</f>
        <v>0</v>
      </c>
      <c r="T411" s="187" t="b">
        <f>IF(AND(Candidates!H413&gt;=$AJ$4,Candidates!H413&lt;=$AJ$5),TRUE,FALSE)</f>
        <v>0</v>
      </c>
      <c r="U411" s="187" t="b">
        <f>IF(Dashboard!$M$6="",IF(Candidates!B413&lt;&gt;"",TRUE,FALSE),IF(Dashboard!$M$6=Candidates!B413,TRUE,FALSE))</f>
        <v>0</v>
      </c>
      <c r="V411" s="187" t="b">
        <f>IF(Dashboard!$H$7="",IF(Candidates!B413&lt;&gt;"",TRUE,FALSE),IF(Dashboard!$H$7=Candidates!C413,TRUE,FALSE))</f>
        <v>0</v>
      </c>
      <c r="W411" s="217" t="b">
        <f>IF(Dashboard!$H$6="",IF(Candidates!B413&lt;&gt;"",TRUE,FALSE),IF(Dashboard!$H$6=Candidates!E413,TRUE,FALSE))</f>
        <v>0</v>
      </c>
      <c r="X411" s="187">
        <f t="shared" si="25"/>
        <v>0</v>
      </c>
      <c r="Y411" s="198">
        <f t="shared" si="26"/>
        <v>0</v>
      </c>
      <c r="AA411" s="7"/>
      <c r="AB411" s="7"/>
      <c r="AC411" s="7"/>
    </row>
    <row r="412" spans="2:29" x14ac:dyDescent="0.2">
      <c r="B412" s="194">
        <f>COUNTIFS(Candidates!$B$6:$B$3005,'Job Openings'!B414,Candidates!$J$6:$J$3005,Preferences!$I$21)</f>
        <v>0</v>
      </c>
      <c r="C412" s="63"/>
      <c r="D412" s="194" t="str">
        <f>IF(AND(B412=1,J412=1),IF('Job Openings'!H414-'Job Openings'!E414&lt;0,"",'Job Openings'!H414-'Job Openings'!E414),"")</f>
        <v/>
      </c>
      <c r="E412" s="185"/>
      <c r="F412" s="197" t="b">
        <f>IF(AND('Job Openings'!E414&gt;=$O$4,'Job Openings'!E414&lt;=$O$5),TRUE,FALSE)</f>
        <v>0</v>
      </c>
      <c r="G412" s="188" t="b">
        <f>IF(Dashboard!$M$6="",IF('Job Openings'!B414&lt;&gt;"",TRUE,FALSE),IF(Dashboard!$M$6='Job Openings'!B414,TRUE,FALSE))</f>
        <v>0</v>
      </c>
      <c r="H412" s="188" t="b">
        <f>IF(Dashboard!$H$7="",IF('Job Openings'!B414&lt;&gt;"",TRUE,FALSE),IF(Dashboard!$H$7='Job Openings'!C414,TRUE,FALSE))</f>
        <v>0</v>
      </c>
      <c r="I412" s="188" t="b">
        <f>IF(Dashboard!$H$6="",IF('Job Openings'!B414&lt;&gt;"",TRUE,FALSE),IF(Dashboard!$H$6='Job Openings'!F414,TRUE,FALSE))</f>
        <v>0</v>
      </c>
      <c r="J412" s="198">
        <f t="shared" si="24"/>
        <v>0</v>
      </c>
      <c r="K412" s="63"/>
      <c r="L412" s="63"/>
      <c r="M412" s="63"/>
      <c r="N412" s="63"/>
      <c r="O412" s="63"/>
      <c r="P412" s="63"/>
      <c r="R412" s="193" t="str">
        <f>IF(Candidates!H414="","",MONTH(Candidates!H414))</f>
        <v/>
      </c>
      <c r="S412" s="187" t="b">
        <f>IF(AND(YEAR(Candidates!H414)&gt;=applicationYear,YEAR(Candidates!H414)&lt;=applicationYear),TRUE,IF(applicationYear="",TRUE,FALSE))</f>
        <v>0</v>
      </c>
      <c r="T412" s="187" t="b">
        <f>IF(AND(Candidates!H414&gt;=$AJ$4,Candidates!H414&lt;=$AJ$5),TRUE,FALSE)</f>
        <v>0</v>
      </c>
      <c r="U412" s="187" t="b">
        <f>IF(Dashboard!$M$6="",IF(Candidates!B414&lt;&gt;"",TRUE,FALSE),IF(Dashboard!$M$6=Candidates!B414,TRUE,FALSE))</f>
        <v>0</v>
      </c>
      <c r="V412" s="187" t="b">
        <f>IF(Dashboard!$H$7="",IF(Candidates!B414&lt;&gt;"",TRUE,FALSE),IF(Dashboard!$H$7=Candidates!C414,TRUE,FALSE))</f>
        <v>0</v>
      </c>
      <c r="W412" s="217" t="b">
        <f>IF(Dashboard!$H$6="",IF(Candidates!B414&lt;&gt;"",TRUE,FALSE),IF(Dashboard!$H$6=Candidates!E414,TRUE,FALSE))</f>
        <v>0</v>
      </c>
      <c r="X412" s="187">
        <f t="shared" si="25"/>
        <v>0</v>
      </c>
      <c r="Y412" s="198">
        <f t="shared" si="26"/>
        <v>0</v>
      </c>
      <c r="AA412" s="7"/>
      <c r="AB412" s="7"/>
      <c r="AC412" s="7"/>
    </row>
    <row r="413" spans="2:29" x14ac:dyDescent="0.2">
      <c r="B413" s="194">
        <f>COUNTIFS(Candidates!$B$6:$B$3005,'Job Openings'!B415,Candidates!$J$6:$J$3005,Preferences!$I$21)</f>
        <v>0</v>
      </c>
      <c r="C413" s="63"/>
      <c r="D413" s="194" t="str">
        <f>IF(AND(B413=1,J413=1),IF('Job Openings'!H415-'Job Openings'!E415&lt;0,"",'Job Openings'!H415-'Job Openings'!E415),"")</f>
        <v/>
      </c>
      <c r="E413" s="185"/>
      <c r="F413" s="197" t="b">
        <f>IF(AND('Job Openings'!E415&gt;=$O$4,'Job Openings'!E415&lt;=$O$5),TRUE,FALSE)</f>
        <v>0</v>
      </c>
      <c r="G413" s="188" t="b">
        <f>IF(Dashboard!$M$6="",IF('Job Openings'!B415&lt;&gt;"",TRUE,FALSE),IF(Dashboard!$M$6='Job Openings'!B415,TRUE,FALSE))</f>
        <v>0</v>
      </c>
      <c r="H413" s="188" t="b">
        <f>IF(Dashboard!$H$7="",IF('Job Openings'!B415&lt;&gt;"",TRUE,FALSE),IF(Dashboard!$H$7='Job Openings'!C415,TRUE,FALSE))</f>
        <v>0</v>
      </c>
      <c r="I413" s="188" t="b">
        <f>IF(Dashboard!$H$6="",IF('Job Openings'!B415&lt;&gt;"",TRUE,FALSE),IF(Dashboard!$H$6='Job Openings'!F415,TRUE,FALSE))</f>
        <v>0</v>
      </c>
      <c r="J413" s="198">
        <f t="shared" si="24"/>
        <v>0</v>
      </c>
      <c r="K413" s="63"/>
      <c r="L413" s="63"/>
      <c r="M413" s="63"/>
      <c r="N413" s="63"/>
      <c r="O413" s="63"/>
      <c r="P413" s="63"/>
      <c r="R413" s="193" t="str">
        <f>IF(Candidates!H415="","",MONTH(Candidates!H415))</f>
        <v/>
      </c>
      <c r="S413" s="187" t="b">
        <f>IF(AND(YEAR(Candidates!H415)&gt;=applicationYear,YEAR(Candidates!H415)&lt;=applicationYear),TRUE,IF(applicationYear="",TRUE,FALSE))</f>
        <v>0</v>
      </c>
      <c r="T413" s="187" t="b">
        <f>IF(AND(Candidates!H415&gt;=$AJ$4,Candidates!H415&lt;=$AJ$5),TRUE,FALSE)</f>
        <v>0</v>
      </c>
      <c r="U413" s="187" t="b">
        <f>IF(Dashboard!$M$6="",IF(Candidates!B415&lt;&gt;"",TRUE,FALSE),IF(Dashboard!$M$6=Candidates!B415,TRUE,FALSE))</f>
        <v>0</v>
      </c>
      <c r="V413" s="187" t="b">
        <f>IF(Dashboard!$H$7="",IF(Candidates!B415&lt;&gt;"",TRUE,FALSE),IF(Dashboard!$H$7=Candidates!C415,TRUE,FALSE))</f>
        <v>0</v>
      </c>
      <c r="W413" s="217" t="b">
        <f>IF(Dashboard!$H$6="",IF(Candidates!B415&lt;&gt;"",TRUE,FALSE),IF(Dashboard!$H$6=Candidates!E415,TRUE,FALSE))</f>
        <v>0</v>
      </c>
      <c r="X413" s="187">
        <f t="shared" si="25"/>
        <v>0</v>
      </c>
      <c r="Y413" s="198">
        <f t="shared" si="26"/>
        <v>0</v>
      </c>
      <c r="AA413" s="7"/>
      <c r="AB413" s="7"/>
      <c r="AC413" s="7"/>
    </row>
    <row r="414" spans="2:29" x14ac:dyDescent="0.2">
      <c r="B414" s="194">
        <f>COUNTIFS(Candidates!$B$6:$B$3005,'Job Openings'!B416,Candidates!$J$6:$J$3005,Preferences!$I$21)</f>
        <v>0</v>
      </c>
      <c r="C414" s="63"/>
      <c r="D414" s="194" t="str">
        <f>IF(AND(B414=1,J414=1),IF('Job Openings'!H416-'Job Openings'!E416&lt;0,"",'Job Openings'!H416-'Job Openings'!E416),"")</f>
        <v/>
      </c>
      <c r="E414" s="185"/>
      <c r="F414" s="197" t="b">
        <f>IF(AND('Job Openings'!E416&gt;=$O$4,'Job Openings'!E416&lt;=$O$5),TRUE,FALSE)</f>
        <v>0</v>
      </c>
      <c r="G414" s="188" t="b">
        <f>IF(Dashboard!$M$6="",IF('Job Openings'!B416&lt;&gt;"",TRUE,FALSE),IF(Dashboard!$M$6='Job Openings'!B416,TRUE,FALSE))</f>
        <v>0</v>
      </c>
      <c r="H414" s="188" t="b">
        <f>IF(Dashboard!$H$7="",IF('Job Openings'!B416&lt;&gt;"",TRUE,FALSE),IF(Dashboard!$H$7='Job Openings'!C416,TRUE,FALSE))</f>
        <v>0</v>
      </c>
      <c r="I414" s="188" t="b">
        <f>IF(Dashboard!$H$6="",IF('Job Openings'!B416&lt;&gt;"",TRUE,FALSE),IF(Dashboard!$H$6='Job Openings'!F416,TRUE,FALSE))</f>
        <v>0</v>
      </c>
      <c r="J414" s="198">
        <f t="shared" si="24"/>
        <v>0</v>
      </c>
      <c r="K414" s="63"/>
      <c r="L414" s="63"/>
      <c r="M414" s="63"/>
      <c r="N414" s="63"/>
      <c r="O414" s="63"/>
      <c r="P414" s="63"/>
      <c r="R414" s="193" t="str">
        <f>IF(Candidates!H416="","",MONTH(Candidates!H416))</f>
        <v/>
      </c>
      <c r="S414" s="187" t="b">
        <f>IF(AND(YEAR(Candidates!H416)&gt;=applicationYear,YEAR(Candidates!H416)&lt;=applicationYear),TRUE,IF(applicationYear="",TRUE,FALSE))</f>
        <v>0</v>
      </c>
      <c r="T414" s="187" t="b">
        <f>IF(AND(Candidates!H416&gt;=$AJ$4,Candidates!H416&lt;=$AJ$5),TRUE,FALSE)</f>
        <v>0</v>
      </c>
      <c r="U414" s="187" t="b">
        <f>IF(Dashboard!$M$6="",IF(Candidates!B416&lt;&gt;"",TRUE,FALSE),IF(Dashboard!$M$6=Candidates!B416,TRUE,FALSE))</f>
        <v>0</v>
      </c>
      <c r="V414" s="187" t="b">
        <f>IF(Dashboard!$H$7="",IF(Candidates!B416&lt;&gt;"",TRUE,FALSE),IF(Dashboard!$H$7=Candidates!C416,TRUE,FALSE))</f>
        <v>0</v>
      </c>
      <c r="W414" s="217" t="b">
        <f>IF(Dashboard!$H$6="",IF(Candidates!B416&lt;&gt;"",TRUE,FALSE),IF(Dashboard!$H$6=Candidates!E416,TRUE,FALSE))</f>
        <v>0</v>
      </c>
      <c r="X414" s="187">
        <f t="shared" si="25"/>
        <v>0</v>
      </c>
      <c r="Y414" s="198">
        <f t="shared" si="26"/>
        <v>0</v>
      </c>
      <c r="AA414" s="7"/>
      <c r="AB414" s="7"/>
      <c r="AC414" s="7"/>
    </row>
    <row r="415" spans="2:29" x14ac:dyDescent="0.2">
      <c r="B415" s="194">
        <f>COUNTIFS(Candidates!$B$6:$B$3005,'Job Openings'!B417,Candidates!$J$6:$J$3005,Preferences!$I$21)</f>
        <v>0</v>
      </c>
      <c r="C415" s="63"/>
      <c r="D415" s="194" t="str">
        <f>IF(AND(B415=1,J415=1),IF('Job Openings'!H417-'Job Openings'!E417&lt;0,"",'Job Openings'!H417-'Job Openings'!E417),"")</f>
        <v/>
      </c>
      <c r="E415" s="185"/>
      <c r="F415" s="197" t="b">
        <f>IF(AND('Job Openings'!E417&gt;=$O$4,'Job Openings'!E417&lt;=$O$5),TRUE,FALSE)</f>
        <v>0</v>
      </c>
      <c r="G415" s="188" t="b">
        <f>IF(Dashboard!$M$6="",IF('Job Openings'!B417&lt;&gt;"",TRUE,FALSE),IF(Dashboard!$M$6='Job Openings'!B417,TRUE,FALSE))</f>
        <v>0</v>
      </c>
      <c r="H415" s="188" t="b">
        <f>IF(Dashboard!$H$7="",IF('Job Openings'!B417&lt;&gt;"",TRUE,FALSE),IF(Dashboard!$H$7='Job Openings'!C417,TRUE,FALSE))</f>
        <v>0</v>
      </c>
      <c r="I415" s="188" t="b">
        <f>IF(Dashboard!$H$6="",IF('Job Openings'!B417&lt;&gt;"",TRUE,FALSE),IF(Dashboard!$H$6='Job Openings'!F417,TRUE,FALSE))</f>
        <v>0</v>
      </c>
      <c r="J415" s="198">
        <f t="shared" si="24"/>
        <v>0</v>
      </c>
      <c r="K415" s="63"/>
      <c r="L415" s="63"/>
      <c r="M415" s="63"/>
      <c r="N415" s="63"/>
      <c r="O415" s="63"/>
      <c r="P415" s="63"/>
      <c r="R415" s="193" t="str">
        <f>IF(Candidates!H417="","",MONTH(Candidates!H417))</f>
        <v/>
      </c>
      <c r="S415" s="187" t="b">
        <f>IF(AND(YEAR(Candidates!H417)&gt;=applicationYear,YEAR(Candidates!H417)&lt;=applicationYear),TRUE,IF(applicationYear="",TRUE,FALSE))</f>
        <v>0</v>
      </c>
      <c r="T415" s="187" t="b">
        <f>IF(AND(Candidates!H417&gt;=$AJ$4,Candidates!H417&lt;=$AJ$5),TRUE,FALSE)</f>
        <v>0</v>
      </c>
      <c r="U415" s="187" t="b">
        <f>IF(Dashboard!$M$6="",IF(Candidates!B417&lt;&gt;"",TRUE,FALSE),IF(Dashboard!$M$6=Candidates!B417,TRUE,FALSE))</f>
        <v>0</v>
      </c>
      <c r="V415" s="187" t="b">
        <f>IF(Dashboard!$H$7="",IF(Candidates!B417&lt;&gt;"",TRUE,FALSE),IF(Dashboard!$H$7=Candidates!C417,TRUE,FALSE))</f>
        <v>0</v>
      </c>
      <c r="W415" s="217" t="b">
        <f>IF(Dashboard!$H$6="",IF(Candidates!B417&lt;&gt;"",TRUE,FALSE),IF(Dashboard!$H$6=Candidates!E417,TRUE,FALSE))</f>
        <v>0</v>
      </c>
      <c r="X415" s="187">
        <f t="shared" si="25"/>
        <v>0</v>
      </c>
      <c r="Y415" s="198">
        <f t="shared" si="26"/>
        <v>0</v>
      </c>
      <c r="AA415" s="7"/>
      <c r="AB415" s="7"/>
      <c r="AC415" s="7"/>
    </row>
    <row r="416" spans="2:29" x14ac:dyDescent="0.2">
      <c r="B416" s="194">
        <f>COUNTIFS(Candidates!$B$6:$B$3005,'Job Openings'!B418,Candidates!$J$6:$J$3005,Preferences!$I$21)</f>
        <v>0</v>
      </c>
      <c r="C416" s="63"/>
      <c r="D416" s="194" t="str">
        <f>IF(AND(B416=1,J416=1),IF('Job Openings'!H418-'Job Openings'!E418&lt;0,"",'Job Openings'!H418-'Job Openings'!E418),"")</f>
        <v/>
      </c>
      <c r="E416" s="185"/>
      <c r="F416" s="197" t="b">
        <f>IF(AND('Job Openings'!E418&gt;=$O$4,'Job Openings'!E418&lt;=$O$5),TRUE,FALSE)</f>
        <v>0</v>
      </c>
      <c r="G416" s="188" t="b">
        <f>IF(Dashboard!$M$6="",IF('Job Openings'!B418&lt;&gt;"",TRUE,FALSE),IF(Dashboard!$M$6='Job Openings'!B418,TRUE,FALSE))</f>
        <v>0</v>
      </c>
      <c r="H416" s="188" t="b">
        <f>IF(Dashboard!$H$7="",IF('Job Openings'!B418&lt;&gt;"",TRUE,FALSE),IF(Dashboard!$H$7='Job Openings'!C418,TRUE,FALSE))</f>
        <v>0</v>
      </c>
      <c r="I416" s="188" t="b">
        <f>IF(Dashboard!$H$6="",IF('Job Openings'!B418&lt;&gt;"",TRUE,FALSE),IF(Dashboard!$H$6='Job Openings'!F418,TRUE,FALSE))</f>
        <v>0</v>
      </c>
      <c r="J416" s="198">
        <f t="shared" si="24"/>
        <v>0</v>
      </c>
      <c r="K416" s="63"/>
      <c r="L416" s="63"/>
      <c r="M416" s="63"/>
      <c r="N416" s="63"/>
      <c r="O416" s="63"/>
      <c r="P416" s="63"/>
      <c r="R416" s="193" t="str">
        <f>IF(Candidates!H418="","",MONTH(Candidates!H418))</f>
        <v/>
      </c>
      <c r="S416" s="187" t="b">
        <f>IF(AND(YEAR(Candidates!H418)&gt;=applicationYear,YEAR(Candidates!H418)&lt;=applicationYear),TRUE,IF(applicationYear="",TRUE,FALSE))</f>
        <v>0</v>
      </c>
      <c r="T416" s="187" t="b">
        <f>IF(AND(Candidates!H418&gt;=$AJ$4,Candidates!H418&lt;=$AJ$5),TRUE,FALSE)</f>
        <v>0</v>
      </c>
      <c r="U416" s="187" t="b">
        <f>IF(Dashboard!$M$6="",IF(Candidates!B418&lt;&gt;"",TRUE,FALSE),IF(Dashboard!$M$6=Candidates!B418,TRUE,FALSE))</f>
        <v>0</v>
      </c>
      <c r="V416" s="187" t="b">
        <f>IF(Dashboard!$H$7="",IF(Candidates!B418&lt;&gt;"",TRUE,FALSE),IF(Dashboard!$H$7=Candidates!C418,TRUE,FALSE))</f>
        <v>0</v>
      </c>
      <c r="W416" s="217" t="b">
        <f>IF(Dashboard!$H$6="",IF(Candidates!B418&lt;&gt;"",TRUE,FALSE),IF(Dashboard!$H$6=Candidates!E418,TRUE,FALSE))</f>
        <v>0</v>
      </c>
      <c r="X416" s="187">
        <f t="shared" si="25"/>
        <v>0</v>
      </c>
      <c r="Y416" s="198">
        <f t="shared" si="26"/>
        <v>0</v>
      </c>
      <c r="AA416" s="7"/>
      <c r="AB416" s="7"/>
      <c r="AC416" s="7"/>
    </row>
    <row r="417" spans="2:29" x14ac:dyDescent="0.2">
      <c r="B417" s="194">
        <f>COUNTIFS(Candidates!$B$6:$B$3005,'Job Openings'!B419,Candidates!$J$6:$J$3005,Preferences!$I$21)</f>
        <v>0</v>
      </c>
      <c r="C417" s="63"/>
      <c r="D417" s="194" t="str">
        <f>IF(AND(B417=1,J417=1),IF('Job Openings'!H419-'Job Openings'!E419&lt;0,"",'Job Openings'!H419-'Job Openings'!E419),"")</f>
        <v/>
      </c>
      <c r="E417" s="185"/>
      <c r="F417" s="197" t="b">
        <f>IF(AND('Job Openings'!E419&gt;=$O$4,'Job Openings'!E419&lt;=$O$5),TRUE,FALSE)</f>
        <v>0</v>
      </c>
      <c r="G417" s="188" t="b">
        <f>IF(Dashboard!$M$6="",IF('Job Openings'!B419&lt;&gt;"",TRUE,FALSE),IF(Dashboard!$M$6='Job Openings'!B419,TRUE,FALSE))</f>
        <v>0</v>
      </c>
      <c r="H417" s="188" t="b">
        <f>IF(Dashboard!$H$7="",IF('Job Openings'!B419&lt;&gt;"",TRUE,FALSE),IF(Dashboard!$H$7='Job Openings'!C419,TRUE,FALSE))</f>
        <v>0</v>
      </c>
      <c r="I417" s="188" t="b">
        <f>IF(Dashboard!$H$6="",IF('Job Openings'!B419&lt;&gt;"",TRUE,FALSE),IF(Dashboard!$H$6='Job Openings'!F419,TRUE,FALSE))</f>
        <v>0</v>
      </c>
      <c r="J417" s="198">
        <f t="shared" si="24"/>
        <v>0</v>
      </c>
      <c r="K417" s="63"/>
      <c r="L417" s="63"/>
      <c r="M417" s="63"/>
      <c r="N417" s="63"/>
      <c r="O417" s="63"/>
      <c r="P417" s="63"/>
      <c r="R417" s="193" t="str">
        <f>IF(Candidates!H419="","",MONTH(Candidates!H419))</f>
        <v/>
      </c>
      <c r="S417" s="187" t="b">
        <f>IF(AND(YEAR(Candidates!H419)&gt;=applicationYear,YEAR(Candidates!H419)&lt;=applicationYear),TRUE,IF(applicationYear="",TRUE,FALSE))</f>
        <v>0</v>
      </c>
      <c r="T417" s="187" t="b">
        <f>IF(AND(Candidates!H419&gt;=$AJ$4,Candidates!H419&lt;=$AJ$5),TRUE,FALSE)</f>
        <v>0</v>
      </c>
      <c r="U417" s="187" t="b">
        <f>IF(Dashboard!$M$6="",IF(Candidates!B419&lt;&gt;"",TRUE,FALSE),IF(Dashboard!$M$6=Candidates!B419,TRUE,FALSE))</f>
        <v>0</v>
      </c>
      <c r="V417" s="187" t="b">
        <f>IF(Dashboard!$H$7="",IF(Candidates!B419&lt;&gt;"",TRUE,FALSE),IF(Dashboard!$H$7=Candidates!C419,TRUE,FALSE))</f>
        <v>0</v>
      </c>
      <c r="W417" s="217" t="b">
        <f>IF(Dashboard!$H$6="",IF(Candidates!B419&lt;&gt;"",TRUE,FALSE),IF(Dashboard!$H$6=Candidates!E419,TRUE,FALSE))</f>
        <v>0</v>
      </c>
      <c r="X417" s="187">
        <f t="shared" si="25"/>
        <v>0</v>
      </c>
      <c r="Y417" s="198">
        <f t="shared" si="26"/>
        <v>0</v>
      </c>
      <c r="AA417" s="7"/>
      <c r="AB417" s="7"/>
      <c r="AC417" s="7"/>
    </row>
    <row r="418" spans="2:29" x14ac:dyDescent="0.2">
      <c r="B418" s="194">
        <f>COUNTIFS(Candidates!$B$6:$B$3005,'Job Openings'!B420,Candidates!$J$6:$J$3005,Preferences!$I$21)</f>
        <v>0</v>
      </c>
      <c r="C418" s="63"/>
      <c r="D418" s="194" t="str">
        <f>IF(AND(B418=1,J418=1),IF('Job Openings'!H420-'Job Openings'!E420&lt;0,"",'Job Openings'!H420-'Job Openings'!E420),"")</f>
        <v/>
      </c>
      <c r="E418" s="185"/>
      <c r="F418" s="197" t="b">
        <f>IF(AND('Job Openings'!E420&gt;=$O$4,'Job Openings'!E420&lt;=$O$5),TRUE,FALSE)</f>
        <v>0</v>
      </c>
      <c r="G418" s="188" t="b">
        <f>IF(Dashboard!$M$6="",IF('Job Openings'!B420&lt;&gt;"",TRUE,FALSE),IF(Dashboard!$M$6='Job Openings'!B420,TRUE,FALSE))</f>
        <v>0</v>
      </c>
      <c r="H418" s="188" t="b">
        <f>IF(Dashboard!$H$7="",IF('Job Openings'!B420&lt;&gt;"",TRUE,FALSE),IF(Dashboard!$H$7='Job Openings'!C420,TRUE,FALSE))</f>
        <v>0</v>
      </c>
      <c r="I418" s="188" t="b">
        <f>IF(Dashboard!$H$6="",IF('Job Openings'!B420&lt;&gt;"",TRUE,FALSE),IF(Dashboard!$H$6='Job Openings'!F420,TRUE,FALSE))</f>
        <v>0</v>
      </c>
      <c r="J418" s="198">
        <f t="shared" si="24"/>
        <v>0</v>
      </c>
      <c r="K418" s="63"/>
      <c r="L418" s="63"/>
      <c r="M418" s="63"/>
      <c r="N418" s="63"/>
      <c r="O418" s="63"/>
      <c r="P418" s="63"/>
      <c r="R418" s="193" t="str">
        <f>IF(Candidates!H420="","",MONTH(Candidates!H420))</f>
        <v/>
      </c>
      <c r="S418" s="187" t="b">
        <f>IF(AND(YEAR(Candidates!H420)&gt;=applicationYear,YEAR(Candidates!H420)&lt;=applicationYear),TRUE,IF(applicationYear="",TRUE,FALSE))</f>
        <v>0</v>
      </c>
      <c r="T418" s="187" t="b">
        <f>IF(AND(Candidates!H420&gt;=$AJ$4,Candidates!H420&lt;=$AJ$5),TRUE,FALSE)</f>
        <v>0</v>
      </c>
      <c r="U418" s="187" t="b">
        <f>IF(Dashboard!$M$6="",IF(Candidates!B420&lt;&gt;"",TRUE,FALSE),IF(Dashboard!$M$6=Candidates!B420,TRUE,FALSE))</f>
        <v>0</v>
      </c>
      <c r="V418" s="187" t="b">
        <f>IF(Dashboard!$H$7="",IF(Candidates!B420&lt;&gt;"",TRUE,FALSE),IF(Dashboard!$H$7=Candidates!C420,TRUE,FALSE))</f>
        <v>0</v>
      </c>
      <c r="W418" s="217" t="b">
        <f>IF(Dashboard!$H$6="",IF(Candidates!B420&lt;&gt;"",TRUE,FALSE),IF(Dashboard!$H$6=Candidates!E420,TRUE,FALSE))</f>
        <v>0</v>
      </c>
      <c r="X418" s="187">
        <f t="shared" si="25"/>
        <v>0</v>
      </c>
      <c r="Y418" s="198">
        <f t="shared" si="26"/>
        <v>0</v>
      </c>
      <c r="AA418" s="7"/>
      <c r="AB418" s="7"/>
      <c r="AC418" s="7"/>
    </row>
    <row r="419" spans="2:29" x14ac:dyDescent="0.2">
      <c r="B419" s="194">
        <f>COUNTIFS(Candidates!$B$6:$B$3005,'Job Openings'!B421,Candidates!$J$6:$J$3005,Preferences!$I$21)</f>
        <v>0</v>
      </c>
      <c r="C419" s="63"/>
      <c r="D419" s="194" t="str">
        <f>IF(AND(B419=1,J419=1),IF('Job Openings'!H421-'Job Openings'!E421&lt;0,"",'Job Openings'!H421-'Job Openings'!E421),"")</f>
        <v/>
      </c>
      <c r="E419" s="185"/>
      <c r="F419" s="197" t="b">
        <f>IF(AND('Job Openings'!E421&gt;=$O$4,'Job Openings'!E421&lt;=$O$5),TRUE,FALSE)</f>
        <v>0</v>
      </c>
      <c r="G419" s="188" t="b">
        <f>IF(Dashboard!$M$6="",IF('Job Openings'!B421&lt;&gt;"",TRUE,FALSE),IF(Dashboard!$M$6='Job Openings'!B421,TRUE,FALSE))</f>
        <v>0</v>
      </c>
      <c r="H419" s="188" t="b">
        <f>IF(Dashboard!$H$7="",IF('Job Openings'!B421&lt;&gt;"",TRUE,FALSE),IF(Dashboard!$H$7='Job Openings'!C421,TRUE,FALSE))</f>
        <v>0</v>
      </c>
      <c r="I419" s="188" t="b">
        <f>IF(Dashboard!$H$6="",IF('Job Openings'!B421&lt;&gt;"",TRUE,FALSE),IF(Dashboard!$H$6='Job Openings'!F421,TRUE,FALSE))</f>
        <v>0</v>
      </c>
      <c r="J419" s="198">
        <f t="shared" si="24"/>
        <v>0</v>
      </c>
      <c r="K419" s="63"/>
      <c r="L419" s="63"/>
      <c r="M419" s="63"/>
      <c r="N419" s="63"/>
      <c r="O419" s="63"/>
      <c r="P419" s="63"/>
      <c r="R419" s="193" t="str">
        <f>IF(Candidates!H421="","",MONTH(Candidates!H421))</f>
        <v/>
      </c>
      <c r="S419" s="187" t="b">
        <f>IF(AND(YEAR(Candidates!H421)&gt;=applicationYear,YEAR(Candidates!H421)&lt;=applicationYear),TRUE,IF(applicationYear="",TRUE,FALSE))</f>
        <v>0</v>
      </c>
      <c r="T419" s="187" t="b">
        <f>IF(AND(Candidates!H421&gt;=$AJ$4,Candidates!H421&lt;=$AJ$5),TRUE,FALSE)</f>
        <v>0</v>
      </c>
      <c r="U419" s="187" t="b">
        <f>IF(Dashboard!$M$6="",IF(Candidates!B421&lt;&gt;"",TRUE,FALSE),IF(Dashboard!$M$6=Candidates!B421,TRUE,FALSE))</f>
        <v>0</v>
      </c>
      <c r="V419" s="187" t="b">
        <f>IF(Dashboard!$H$7="",IF(Candidates!B421&lt;&gt;"",TRUE,FALSE),IF(Dashboard!$H$7=Candidates!C421,TRUE,FALSE))</f>
        <v>0</v>
      </c>
      <c r="W419" s="217" t="b">
        <f>IF(Dashboard!$H$6="",IF(Candidates!B421&lt;&gt;"",TRUE,FALSE),IF(Dashboard!$H$6=Candidates!E421,TRUE,FALSE))</f>
        <v>0</v>
      </c>
      <c r="X419" s="187">
        <f t="shared" si="25"/>
        <v>0</v>
      </c>
      <c r="Y419" s="198">
        <f t="shared" si="26"/>
        <v>0</v>
      </c>
      <c r="AA419" s="7"/>
      <c r="AB419" s="7"/>
      <c r="AC419" s="7"/>
    </row>
    <row r="420" spans="2:29" x14ac:dyDescent="0.2">
      <c r="B420" s="194">
        <f>COUNTIFS(Candidates!$B$6:$B$3005,'Job Openings'!B422,Candidates!$J$6:$J$3005,Preferences!$I$21)</f>
        <v>0</v>
      </c>
      <c r="C420" s="63"/>
      <c r="D420" s="194" t="str">
        <f>IF(AND(B420=1,J420=1),IF('Job Openings'!H422-'Job Openings'!E422&lt;0,"",'Job Openings'!H422-'Job Openings'!E422),"")</f>
        <v/>
      </c>
      <c r="E420" s="185"/>
      <c r="F420" s="197" t="b">
        <f>IF(AND('Job Openings'!E422&gt;=$O$4,'Job Openings'!E422&lt;=$O$5),TRUE,FALSE)</f>
        <v>0</v>
      </c>
      <c r="G420" s="188" t="b">
        <f>IF(Dashboard!$M$6="",IF('Job Openings'!B422&lt;&gt;"",TRUE,FALSE),IF(Dashboard!$M$6='Job Openings'!B422,TRUE,FALSE))</f>
        <v>0</v>
      </c>
      <c r="H420" s="188" t="b">
        <f>IF(Dashboard!$H$7="",IF('Job Openings'!B422&lt;&gt;"",TRUE,FALSE),IF(Dashboard!$H$7='Job Openings'!C422,TRUE,FALSE))</f>
        <v>0</v>
      </c>
      <c r="I420" s="188" t="b">
        <f>IF(Dashboard!$H$6="",IF('Job Openings'!B422&lt;&gt;"",TRUE,FALSE),IF(Dashboard!$H$6='Job Openings'!F422,TRUE,FALSE))</f>
        <v>0</v>
      </c>
      <c r="J420" s="198">
        <f t="shared" si="24"/>
        <v>0</v>
      </c>
      <c r="K420" s="63"/>
      <c r="L420" s="63"/>
      <c r="M420" s="63"/>
      <c r="N420" s="63"/>
      <c r="O420" s="63"/>
      <c r="P420" s="63"/>
      <c r="R420" s="193" t="str">
        <f>IF(Candidates!H422="","",MONTH(Candidates!H422))</f>
        <v/>
      </c>
      <c r="S420" s="187" t="b">
        <f>IF(AND(YEAR(Candidates!H422)&gt;=applicationYear,YEAR(Candidates!H422)&lt;=applicationYear),TRUE,IF(applicationYear="",TRUE,FALSE))</f>
        <v>0</v>
      </c>
      <c r="T420" s="187" t="b">
        <f>IF(AND(Candidates!H422&gt;=$AJ$4,Candidates!H422&lt;=$AJ$5),TRUE,FALSE)</f>
        <v>0</v>
      </c>
      <c r="U420" s="187" t="b">
        <f>IF(Dashboard!$M$6="",IF(Candidates!B422&lt;&gt;"",TRUE,FALSE),IF(Dashboard!$M$6=Candidates!B422,TRUE,FALSE))</f>
        <v>0</v>
      </c>
      <c r="V420" s="187" t="b">
        <f>IF(Dashboard!$H$7="",IF(Candidates!B422&lt;&gt;"",TRUE,FALSE),IF(Dashboard!$H$7=Candidates!C422,TRUE,FALSE))</f>
        <v>0</v>
      </c>
      <c r="W420" s="217" t="b">
        <f>IF(Dashboard!$H$6="",IF(Candidates!B422&lt;&gt;"",TRUE,FALSE),IF(Dashboard!$H$6=Candidates!E422,TRUE,FALSE))</f>
        <v>0</v>
      </c>
      <c r="X420" s="187">
        <f t="shared" si="25"/>
        <v>0</v>
      </c>
      <c r="Y420" s="198">
        <f t="shared" si="26"/>
        <v>0</v>
      </c>
      <c r="AA420" s="7"/>
      <c r="AB420" s="7"/>
      <c r="AC420" s="7"/>
    </row>
    <row r="421" spans="2:29" x14ac:dyDescent="0.2">
      <c r="B421" s="194">
        <f>COUNTIFS(Candidates!$B$6:$B$3005,'Job Openings'!B423,Candidates!$J$6:$J$3005,Preferences!$I$21)</f>
        <v>0</v>
      </c>
      <c r="C421" s="63"/>
      <c r="D421" s="194" t="str">
        <f>IF(AND(B421=1,J421=1),IF('Job Openings'!H423-'Job Openings'!E423&lt;0,"",'Job Openings'!H423-'Job Openings'!E423),"")</f>
        <v/>
      </c>
      <c r="E421" s="185"/>
      <c r="F421" s="197" t="b">
        <f>IF(AND('Job Openings'!E423&gt;=$O$4,'Job Openings'!E423&lt;=$O$5),TRUE,FALSE)</f>
        <v>0</v>
      </c>
      <c r="G421" s="188" t="b">
        <f>IF(Dashboard!$M$6="",IF('Job Openings'!B423&lt;&gt;"",TRUE,FALSE),IF(Dashboard!$M$6='Job Openings'!B423,TRUE,FALSE))</f>
        <v>0</v>
      </c>
      <c r="H421" s="188" t="b">
        <f>IF(Dashboard!$H$7="",IF('Job Openings'!B423&lt;&gt;"",TRUE,FALSE),IF(Dashboard!$H$7='Job Openings'!C423,TRUE,FALSE))</f>
        <v>0</v>
      </c>
      <c r="I421" s="188" t="b">
        <f>IF(Dashboard!$H$6="",IF('Job Openings'!B423&lt;&gt;"",TRUE,FALSE),IF(Dashboard!$H$6='Job Openings'!F423,TRUE,FALSE))</f>
        <v>0</v>
      </c>
      <c r="J421" s="198">
        <f t="shared" si="24"/>
        <v>0</v>
      </c>
      <c r="K421" s="63"/>
      <c r="L421" s="63"/>
      <c r="M421" s="63"/>
      <c r="N421" s="63"/>
      <c r="O421" s="63"/>
      <c r="P421" s="63"/>
      <c r="R421" s="193" t="str">
        <f>IF(Candidates!H423="","",MONTH(Candidates!H423))</f>
        <v/>
      </c>
      <c r="S421" s="187" t="b">
        <f>IF(AND(YEAR(Candidates!H423)&gt;=applicationYear,YEAR(Candidates!H423)&lt;=applicationYear),TRUE,IF(applicationYear="",TRUE,FALSE))</f>
        <v>0</v>
      </c>
      <c r="T421" s="187" t="b">
        <f>IF(AND(Candidates!H423&gt;=$AJ$4,Candidates!H423&lt;=$AJ$5),TRUE,FALSE)</f>
        <v>0</v>
      </c>
      <c r="U421" s="187" t="b">
        <f>IF(Dashboard!$M$6="",IF(Candidates!B423&lt;&gt;"",TRUE,FALSE),IF(Dashboard!$M$6=Candidates!B423,TRUE,FALSE))</f>
        <v>0</v>
      </c>
      <c r="V421" s="187" t="b">
        <f>IF(Dashboard!$H$7="",IF(Candidates!B423&lt;&gt;"",TRUE,FALSE),IF(Dashboard!$H$7=Candidates!C423,TRUE,FALSE))</f>
        <v>0</v>
      </c>
      <c r="W421" s="217" t="b">
        <f>IF(Dashboard!$H$6="",IF(Candidates!B423&lt;&gt;"",TRUE,FALSE),IF(Dashboard!$H$6=Candidates!E423,TRUE,FALSE))</f>
        <v>0</v>
      </c>
      <c r="X421" s="187">
        <f t="shared" si="25"/>
        <v>0</v>
      </c>
      <c r="Y421" s="198">
        <f t="shared" si="26"/>
        <v>0</v>
      </c>
      <c r="AA421" s="7"/>
      <c r="AB421" s="7"/>
      <c r="AC421" s="7"/>
    </row>
    <row r="422" spans="2:29" x14ac:dyDescent="0.2">
      <c r="B422" s="194">
        <f>COUNTIFS(Candidates!$B$6:$B$3005,'Job Openings'!B424,Candidates!$J$6:$J$3005,Preferences!$I$21)</f>
        <v>0</v>
      </c>
      <c r="C422" s="63"/>
      <c r="D422" s="194" t="str">
        <f>IF(AND(B422=1,J422=1),IF('Job Openings'!H424-'Job Openings'!E424&lt;0,"",'Job Openings'!H424-'Job Openings'!E424),"")</f>
        <v/>
      </c>
      <c r="E422" s="185"/>
      <c r="F422" s="197" t="b">
        <f>IF(AND('Job Openings'!E424&gt;=$O$4,'Job Openings'!E424&lt;=$O$5),TRUE,FALSE)</f>
        <v>0</v>
      </c>
      <c r="G422" s="188" t="b">
        <f>IF(Dashboard!$M$6="",IF('Job Openings'!B424&lt;&gt;"",TRUE,FALSE),IF(Dashboard!$M$6='Job Openings'!B424,TRUE,FALSE))</f>
        <v>0</v>
      </c>
      <c r="H422" s="188" t="b">
        <f>IF(Dashboard!$H$7="",IF('Job Openings'!B424&lt;&gt;"",TRUE,FALSE),IF(Dashboard!$H$7='Job Openings'!C424,TRUE,FALSE))</f>
        <v>0</v>
      </c>
      <c r="I422" s="188" t="b">
        <f>IF(Dashboard!$H$6="",IF('Job Openings'!B424&lt;&gt;"",TRUE,FALSE),IF(Dashboard!$H$6='Job Openings'!F424,TRUE,FALSE))</f>
        <v>0</v>
      </c>
      <c r="J422" s="198">
        <f t="shared" si="24"/>
        <v>0</v>
      </c>
      <c r="K422" s="63"/>
      <c r="L422" s="63"/>
      <c r="M422" s="63"/>
      <c r="N422" s="63"/>
      <c r="O422" s="63"/>
      <c r="P422" s="63"/>
      <c r="R422" s="193" t="str">
        <f>IF(Candidates!H424="","",MONTH(Candidates!H424))</f>
        <v/>
      </c>
      <c r="S422" s="187" t="b">
        <f>IF(AND(YEAR(Candidates!H424)&gt;=applicationYear,YEAR(Candidates!H424)&lt;=applicationYear),TRUE,IF(applicationYear="",TRUE,FALSE))</f>
        <v>0</v>
      </c>
      <c r="T422" s="187" t="b">
        <f>IF(AND(Candidates!H424&gt;=$AJ$4,Candidates!H424&lt;=$AJ$5),TRUE,FALSE)</f>
        <v>0</v>
      </c>
      <c r="U422" s="187" t="b">
        <f>IF(Dashboard!$M$6="",IF(Candidates!B424&lt;&gt;"",TRUE,FALSE),IF(Dashboard!$M$6=Candidates!B424,TRUE,FALSE))</f>
        <v>0</v>
      </c>
      <c r="V422" s="187" t="b">
        <f>IF(Dashboard!$H$7="",IF(Candidates!B424&lt;&gt;"",TRUE,FALSE),IF(Dashboard!$H$7=Candidates!C424,TRUE,FALSE))</f>
        <v>0</v>
      </c>
      <c r="W422" s="217" t="b">
        <f>IF(Dashboard!$H$6="",IF(Candidates!B424&lt;&gt;"",TRUE,FALSE),IF(Dashboard!$H$6=Candidates!E424,TRUE,FALSE))</f>
        <v>0</v>
      </c>
      <c r="X422" s="187">
        <f t="shared" si="25"/>
        <v>0</v>
      </c>
      <c r="Y422" s="198">
        <f t="shared" si="26"/>
        <v>0</v>
      </c>
      <c r="AA422" s="7"/>
      <c r="AB422" s="7"/>
      <c r="AC422" s="7"/>
    </row>
    <row r="423" spans="2:29" x14ac:dyDescent="0.2">
      <c r="B423" s="194">
        <f>COUNTIFS(Candidates!$B$6:$B$3005,'Job Openings'!B425,Candidates!$J$6:$J$3005,Preferences!$I$21)</f>
        <v>0</v>
      </c>
      <c r="C423" s="63"/>
      <c r="D423" s="194" t="str">
        <f>IF(AND(B423=1,J423=1),IF('Job Openings'!H425-'Job Openings'!E425&lt;0,"",'Job Openings'!H425-'Job Openings'!E425),"")</f>
        <v/>
      </c>
      <c r="E423" s="185"/>
      <c r="F423" s="197" t="b">
        <f>IF(AND('Job Openings'!E425&gt;=$O$4,'Job Openings'!E425&lt;=$O$5),TRUE,FALSE)</f>
        <v>0</v>
      </c>
      <c r="G423" s="188" t="b">
        <f>IF(Dashboard!$M$6="",IF('Job Openings'!B425&lt;&gt;"",TRUE,FALSE),IF(Dashboard!$M$6='Job Openings'!B425,TRUE,FALSE))</f>
        <v>0</v>
      </c>
      <c r="H423" s="188" t="b">
        <f>IF(Dashboard!$H$7="",IF('Job Openings'!B425&lt;&gt;"",TRUE,FALSE),IF(Dashboard!$H$7='Job Openings'!C425,TRUE,FALSE))</f>
        <v>0</v>
      </c>
      <c r="I423" s="188" t="b">
        <f>IF(Dashboard!$H$6="",IF('Job Openings'!B425&lt;&gt;"",TRUE,FALSE),IF(Dashboard!$H$6='Job Openings'!F425,TRUE,FALSE))</f>
        <v>0</v>
      </c>
      <c r="J423" s="198">
        <f t="shared" si="24"/>
        <v>0</v>
      </c>
      <c r="K423" s="63"/>
      <c r="L423" s="63"/>
      <c r="M423" s="63"/>
      <c r="N423" s="63"/>
      <c r="O423" s="63"/>
      <c r="P423" s="63"/>
      <c r="R423" s="193" t="str">
        <f>IF(Candidates!H425="","",MONTH(Candidates!H425))</f>
        <v/>
      </c>
      <c r="S423" s="187" t="b">
        <f>IF(AND(YEAR(Candidates!H425)&gt;=applicationYear,YEAR(Candidates!H425)&lt;=applicationYear),TRUE,IF(applicationYear="",TRUE,FALSE))</f>
        <v>0</v>
      </c>
      <c r="T423" s="187" t="b">
        <f>IF(AND(Candidates!H425&gt;=$AJ$4,Candidates!H425&lt;=$AJ$5),TRUE,FALSE)</f>
        <v>0</v>
      </c>
      <c r="U423" s="187" t="b">
        <f>IF(Dashboard!$M$6="",IF(Candidates!B425&lt;&gt;"",TRUE,FALSE),IF(Dashboard!$M$6=Candidates!B425,TRUE,FALSE))</f>
        <v>0</v>
      </c>
      <c r="V423" s="187" t="b">
        <f>IF(Dashboard!$H$7="",IF(Candidates!B425&lt;&gt;"",TRUE,FALSE),IF(Dashboard!$H$7=Candidates!C425,TRUE,FALSE))</f>
        <v>0</v>
      </c>
      <c r="W423" s="217" t="b">
        <f>IF(Dashboard!$H$6="",IF(Candidates!B425&lt;&gt;"",TRUE,FALSE),IF(Dashboard!$H$6=Candidates!E425,TRUE,FALSE))</f>
        <v>0</v>
      </c>
      <c r="X423" s="187">
        <f t="shared" si="25"/>
        <v>0</v>
      </c>
      <c r="Y423" s="198">
        <f t="shared" si="26"/>
        <v>0</v>
      </c>
      <c r="AA423" s="7"/>
      <c r="AB423" s="7"/>
      <c r="AC423" s="7"/>
    </row>
    <row r="424" spans="2:29" x14ac:dyDescent="0.2">
      <c r="B424" s="194">
        <f>COUNTIFS(Candidates!$B$6:$B$3005,'Job Openings'!B426,Candidates!$J$6:$J$3005,Preferences!$I$21)</f>
        <v>0</v>
      </c>
      <c r="C424" s="63"/>
      <c r="D424" s="194" t="str">
        <f>IF(AND(B424=1,J424=1),IF('Job Openings'!H426-'Job Openings'!E426&lt;0,"",'Job Openings'!H426-'Job Openings'!E426),"")</f>
        <v/>
      </c>
      <c r="E424" s="185"/>
      <c r="F424" s="197" t="b">
        <f>IF(AND('Job Openings'!E426&gt;=$O$4,'Job Openings'!E426&lt;=$O$5),TRUE,FALSE)</f>
        <v>0</v>
      </c>
      <c r="G424" s="188" t="b">
        <f>IF(Dashboard!$M$6="",IF('Job Openings'!B426&lt;&gt;"",TRUE,FALSE),IF(Dashboard!$M$6='Job Openings'!B426,TRUE,FALSE))</f>
        <v>0</v>
      </c>
      <c r="H424" s="188" t="b">
        <f>IF(Dashboard!$H$7="",IF('Job Openings'!B426&lt;&gt;"",TRUE,FALSE),IF(Dashboard!$H$7='Job Openings'!C426,TRUE,FALSE))</f>
        <v>0</v>
      </c>
      <c r="I424" s="188" t="b">
        <f>IF(Dashboard!$H$6="",IF('Job Openings'!B426&lt;&gt;"",TRUE,FALSE),IF(Dashboard!$H$6='Job Openings'!F426,TRUE,FALSE))</f>
        <v>0</v>
      </c>
      <c r="J424" s="198">
        <f t="shared" si="24"/>
        <v>0</v>
      </c>
      <c r="K424" s="63"/>
      <c r="L424" s="63"/>
      <c r="M424" s="63"/>
      <c r="N424" s="63"/>
      <c r="O424" s="63"/>
      <c r="P424" s="63"/>
      <c r="R424" s="193" t="str">
        <f>IF(Candidates!H426="","",MONTH(Candidates!H426))</f>
        <v/>
      </c>
      <c r="S424" s="187" t="b">
        <f>IF(AND(YEAR(Candidates!H426)&gt;=applicationYear,YEAR(Candidates!H426)&lt;=applicationYear),TRUE,IF(applicationYear="",TRUE,FALSE))</f>
        <v>0</v>
      </c>
      <c r="T424" s="187" t="b">
        <f>IF(AND(Candidates!H426&gt;=$AJ$4,Candidates!H426&lt;=$AJ$5),TRUE,FALSE)</f>
        <v>0</v>
      </c>
      <c r="U424" s="187" t="b">
        <f>IF(Dashboard!$M$6="",IF(Candidates!B426&lt;&gt;"",TRUE,FALSE),IF(Dashboard!$M$6=Candidates!B426,TRUE,FALSE))</f>
        <v>0</v>
      </c>
      <c r="V424" s="187" t="b">
        <f>IF(Dashboard!$H$7="",IF(Candidates!B426&lt;&gt;"",TRUE,FALSE),IF(Dashboard!$H$7=Candidates!C426,TRUE,FALSE))</f>
        <v>0</v>
      </c>
      <c r="W424" s="217" t="b">
        <f>IF(Dashboard!$H$6="",IF(Candidates!B426&lt;&gt;"",TRUE,FALSE),IF(Dashboard!$H$6=Candidates!E426,TRUE,FALSE))</f>
        <v>0</v>
      </c>
      <c r="X424" s="187">
        <f t="shared" si="25"/>
        <v>0</v>
      </c>
      <c r="Y424" s="198">
        <f t="shared" si="26"/>
        <v>0</v>
      </c>
      <c r="AA424" s="7"/>
      <c r="AB424" s="7"/>
      <c r="AC424" s="7"/>
    </row>
    <row r="425" spans="2:29" x14ac:dyDescent="0.2">
      <c r="B425" s="194">
        <f>COUNTIFS(Candidates!$B$6:$B$3005,'Job Openings'!B427,Candidates!$J$6:$J$3005,Preferences!$I$21)</f>
        <v>0</v>
      </c>
      <c r="C425" s="63"/>
      <c r="D425" s="194" t="str">
        <f>IF(AND(B425=1,J425=1),IF('Job Openings'!H427-'Job Openings'!E427&lt;0,"",'Job Openings'!H427-'Job Openings'!E427),"")</f>
        <v/>
      </c>
      <c r="E425" s="185"/>
      <c r="F425" s="197" t="b">
        <f>IF(AND('Job Openings'!E427&gt;=$O$4,'Job Openings'!E427&lt;=$O$5),TRUE,FALSE)</f>
        <v>0</v>
      </c>
      <c r="G425" s="188" t="b">
        <f>IF(Dashboard!$M$6="",IF('Job Openings'!B427&lt;&gt;"",TRUE,FALSE),IF(Dashboard!$M$6='Job Openings'!B427,TRUE,FALSE))</f>
        <v>0</v>
      </c>
      <c r="H425" s="188" t="b">
        <f>IF(Dashboard!$H$7="",IF('Job Openings'!B427&lt;&gt;"",TRUE,FALSE),IF(Dashboard!$H$7='Job Openings'!C427,TRUE,FALSE))</f>
        <v>0</v>
      </c>
      <c r="I425" s="188" t="b">
        <f>IF(Dashboard!$H$6="",IF('Job Openings'!B427&lt;&gt;"",TRUE,FALSE),IF(Dashboard!$H$6='Job Openings'!F427,TRUE,FALSE))</f>
        <v>0</v>
      </c>
      <c r="J425" s="198">
        <f t="shared" si="24"/>
        <v>0</v>
      </c>
      <c r="K425" s="63"/>
      <c r="L425" s="63"/>
      <c r="M425" s="63"/>
      <c r="N425" s="63"/>
      <c r="O425" s="63"/>
      <c r="P425" s="63"/>
      <c r="R425" s="193" t="str">
        <f>IF(Candidates!H427="","",MONTH(Candidates!H427))</f>
        <v/>
      </c>
      <c r="S425" s="187" t="b">
        <f>IF(AND(YEAR(Candidates!H427)&gt;=applicationYear,YEAR(Candidates!H427)&lt;=applicationYear),TRUE,IF(applicationYear="",TRUE,FALSE))</f>
        <v>0</v>
      </c>
      <c r="T425" s="187" t="b">
        <f>IF(AND(Candidates!H427&gt;=$AJ$4,Candidates!H427&lt;=$AJ$5),TRUE,FALSE)</f>
        <v>0</v>
      </c>
      <c r="U425" s="187" t="b">
        <f>IF(Dashboard!$M$6="",IF(Candidates!B427&lt;&gt;"",TRUE,FALSE),IF(Dashboard!$M$6=Candidates!B427,TRUE,FALSE))</f>
        <v>0</v>
      </c>
      <c r="V425" s="187" t="b">
        <f>IF(Dashboard!$H$7="",IF(Candidates!B427&lt;&gt;"",TRUE,FALSE),IF(Dashboard!$H$7=Candidates!C427,TRUE,FALSE))</f>
        <v>0</v>
      </c>
      <c r="W425" s="217" t="b">
        <f>IF(Dashboard!$H$6="",IF(Candidates!B427&lt;&gt;"",TRUE,FALSE),IF(Dashboard!$H$6=Candidates!E427,TRUE,FALSE))</f>
        <v>0</v>
      </c>
      <c r="X425" s="187">
        <f t="shared" si="25"/>
        <v>0</v>
      </c>
      <c r="Y425" s="198">
        <f t="shared" si="26"/>
        <v>0</v>
      </c>
      <c r="AA425" s="7"/>
      <c r="AB425" s="7"/>
      <c r="AC425" s="7"/>
    </row>
    <row r="426" spans="2:29" x14ac:dyDescent="0.2">
      <c r="B426" s="194">
        <f>COUNTIFS(Candidates!$B$6:$B$3005,'Job Openings'!B428,Candidates!$J$6:$J$3005,Preferences!$I$21)</f>
        <v>0</v>
      </c>
      <c r="C426" s="63"/>
      <c r="D426" s="194" t="str">
        <f>IF(AND(B426=1,J426=1),IF('Job Openings'!H428-'Job Openings'!E428&lt;0,"",'Job Openings'!H428-'Job Openings'!E428),"")</f>
        <v/>
      </c>
      <c r="E426" s="185"/>
      <c r="F426" s="197" t="b">
        <f>IF(AND('Job Openings'!E428&gt;=$O$4,'Job Openings'!E428&lt;=$O$5),TRUE,FALSE)</f>
        <v>0</v>
      </c>
      <c r="G426" s="188" t="b">
        <f>IF(Dashboard!$M$6="",IF('Job Openings'!B428&lt;&gt;"",TRUE,FALSE),IF(Dashboard!$M$6='Job Openings'!B428,TRUE,FALSE))</f>
        <v>0</v>
      </c>
      <c r="H426" s="188" t="b">
        <f>IF(Dashboard!$H$7="",IF('Job Openings'!B428&lt;&gt;"",TRUE,FALSE),IF(Dashboard!$H$7='Job Openings'!C428,TRUE,FALSE))</f>
        <v>0</v>
      </c>
      <c r="I426" s="188" t="b">
        <f>IF(Dashboard!$H$6="",IF('Job Openings'!B428&lt;&gt;"",TRUE,FALSE),IF(Dashboard!$H$6='Job Openings'!F428,TRUE,FALSE))</f>
        <v>0</v>
      </c>
      <c r="J426" s="198">
        <f t="shared" si="24"/>
        <v>0</v>
      </c>
      <c r="K426" s="63"/>
      <c r="L426" s="63"/>
      <c r="M426" s="63"/>
      <c r="N426" s="63"/>
      <c r="O426" s="63"/>
      <c r="P426" s="63"/>
      <c r="R426" s="193" t="str">
        <f>IF(Candidates!H428="","",MONTH(Candidates!H428))</f>
        <v/>
      </c>
      <c r="S426" s="187" t="b">
        <f>IF(AND(YEAR(Candidates!H428)&gt;=applicationYear,YEAR(Candidates!H428)&lt;=applicationYear),TRUE,IF(applicationYear="",TRUE,FALSE))</f>
        <v>0</v>
      </c>
      <c r="T426" s="187" t="b">
        <f>IF(AND(Candidates!H428&gt;=$AJ$4,Candidates!H428&lt;=$AJ$5),TRUE,FALSE)</f>
        <v>0</v>
      </c>
      <c r="U426" s="187" t="b">
        <f>IF(Dashboard!$M$6="",IF(Candidates!B428&lt;&gt;"",TRUE,FALSE),IF(Dashboard!$M$6=Candidates!B428,TRUE,FALSE))</f>
        <v>0</v>
      </c>
      <c r="V426" s="187" t="b">
        <f>IF(Dashboard!$H$7="",IF(Candidates!B428&lt;&gt;"",TRUE,FALSE),IF(Dashboard!$H$7=Candidates!C428,TRUE,FALSE))</f>
        <v>0</v>
      </c>
      <c r="W426" s="217" t="b">
        <f>IF(Dashboard!$H$6="",IF(Candidates!B428&lt;&gt;"",TRUE,FALSE),IF(Dashboard!$H$6=Candidates!E428,TRUE,FALSE))</f>
        <v>0</v>
      </c>
      <c r="X426" s="187">
        <f t="shared" si="25"/>
        <v>0</v>
      </c>
      <c r="Y426" s="198">
        <f t="shared" si="26"/>
        <v>0</v>
      </c>
      <c r="AA426" s="7"/>
      <c r="AB426" s="7"/>
      <c r="AC426" s="7"/>
    </row>
    <row r="427" spans="2:29" x14ac:dyDescent="0.2">
      <c r="B427" s="194">
        <f>COUNTIFS(Candidates!$B$6:$B$3005,'Job Openings'!B429,Candidates!$J$6:$J$3005,Preferences!$I$21)</f>
        <v>0</v>
      </c>
      <c r="C427" s="63"/>
      <c r="D427" s="194" t="str">
        <f>IF(AND(B427=1,J427=1),IF('Job Openings'!H429-'Job Openings'!E429&lt;0,"",'Job Openings'!H429-'Job Openings'!E429),"")</f>
        <v/>
      </c>
      <c r="E427" s="185"/>
      <c r="F427" s="197" t="b">
        <f>IF(AND('Job Openings'!E429&gt;=$O$4,'Job Openings'!E429&lt;=$O$5),TRUE,FALSE)</f>
        <v>0</v>
      </c>
      <c r="G427" s="188" t="b">
        <f>IF(Dashboard!$M$6="",IF('Job Openings'!B429&lt;&gt;"",TRUE,FALSE),IF(Dashboard!$M$6='Job Openings'!B429,TRUE,FALSE))</f>
        <v>0</v>
      </c>
      <c r="H427" s="188" t="b">
        <f>IF(Dashboard!$H$7="",IF('Job Openings'!B429&lt;&gt;"",TRUE,FALSE),IF(Dashboard!$H$7='Job Openings'!C429,TRUE,FALSE))</f>
        <v>0</v>
      </c>
      <c r="I427" s="188" t="b">
        <f>IF(Dashboard!$H$6="",IF('Job Openings'!B429&lt;&gt;"",TRUE,FALSE),IF(Dashboard!$H$6='Job Openings'!F429,TRUE,FALSE))</f>
        <v>0</v>
      </c>
      <c r="J427" s="198">
        <f t="shared" si="24"/>
        <v>0</v>
      </c>
      <c r="K427" s="63"/>
      <c r="L427" s="63"/>
      <c r="M427" s="63"/>
      <c r="N427" s="63"/>
      <c r="O427" s="63"/>
      <c r="P427" s="63"/>
      <c r="R427" s="193" t="str">
        <f>IF(Candidates!H429="","",MONTH(Candidates!H429))</f>
        <v/>
      </c>
      <c r="S427" s="187" t="b">
        <f>IF(AND(YEAR(Candidates!H429)&gt;=applicationYear,YEAR(Candidates!H429)&lt;=applicationYear),TRUE,IF(applicationYear="",TRUE,FALSE))</f>
        <v>0</v>
      </c>
      <c r="T427" s="187" t="b">
        <f>IF(AND(Candidates!H429&gt;=$AJ$4,Candidates!H429&lt;=$AJ$5),TRUE,FALSE)</f>
        <v>0</v>
      </c>
      <c r="U427" s="187" t="b">
        <f>IF(Dashboard!$M$6="",IF(Candidates!B429&lt;&gt;"",TRUE,FALSE),IF(Dashboard!$M$6=Candidates!B429,TRUE,FALSE))</f>
        <v>0</v>
      </c>
      <c r="V427" s="187" t="b">
        <f>IF(Dashboard!$H$7="",IF(Candidates!B429&lt;&gt;"",TRUE,FALSE),IF(Dashboard!$H$7=Candidates!C429,TRUE,FALSE))</f>
        <v>0</v>
      </c>
      <c r="W427" s="217" t="b">
        <f>IF(Dashboard!$H$6="",IF(Candidates!B429&lt;&gt;"",TRUE,FALSE),IF(Dashboard!$H$6=Candidates!E429,TRUE,FALSE))</f>
        <v>0</v>
      </c>
      <c r="X427" s="187">
        <f t="shared" si="25"/>
        <v>0</v>
      </c>
      <c r="Y427" s="198">
        <f t="shared" si="26"/>
        <v>0</v>
      </c>
      <c r="AA427" s="7"/>
      <c r="AB427" s="7"/>
      <c r="AC427" s="7"/>
    </row>
    <row r="428" spans="2:29" x14ac:dyDescent="0.2">
      <c r="B428" s="194">
        <f>COUNTIFS(Candidates!$B$6:$B$3005,'Job Openings'!B430,Candidates!$J$6:$J$3005,Preferences!$I$21)</f>
        <v>0</v>
      </c>
      <c r="C428" s="63"/>
      <c r="D428" s="194" t="str">
        <f>IF(AND(B428=1,J428=1),IF('Job Openings'!H430-'Job Openings'!E430&lt;0,"",'Job Openings'!H430-'Job Openings'!E430),"")</f>
        <v/>
      </c>
      <c r="E428" s="185"/>
      <c r="F428" s="197" t="b">
        <f>IF(AND('Job Openings'!E430&gt;=$O$4,'Job Openings'!E430&lt;=$O$5),TRUE,FALSE)</f>
        <v>0</v>
      </c>
      <c r="G428" s="188" t="b">
        <f>IF(Dashboard!$M$6="",IF('Job Openings'!B430&lt;&gt;"",TRUE,FALSE),IF(Dashboard!$M$6='Job Openings'!B430,TRUE,FALSE))</f>
        <v>0</v>
      </c>
      <c r="H428" s="188" t="b">
        <f>IF(Dashboard!$H$7="",IF('Job Openings'!B430&lt;&gt;"",TRUE,FALSE),IF(Dashboard!$H$7='Job Openings'!C430,TRUE,FALSE))</f>
        <v>0</v>
      </c>
      <c r="I428" s="188" t="b">
        <f>IF(Dashboard!$H$6="",IF('Job Openings'!B430&lt;&gt;"",TRUE,FALSE),IF(Dashboard!$H$6='Job Openings'!F430,TRUE,FALSE))</f>
        <v>0</v>
      </c>
      <c r="J428" s="198">
        <f t="shared" si="24"/>
        <v>0</v>
      </c>
      <c r="K428" s="63"/>
      <c r="L428" s="63"/>
      <c r="M428" s="63"/>
      <c r="N428" s="63"/>
      <c r="O428" s="63"/>
      <c r="P428" s="63"/>
      <c r="R428" s="193" t="str">
        <f>IF(Candidates!H430="","",MONTH(Candidates!H430))</f>
        <v/>
      </c>
      <c r="S428" s="187" t="b">
        <f>IF(AND(YEAR(Candidates!H430)&gt;=applicationYear,YEAR(Candidates!H430)&lt;=applicationYear),TRUE,IF(applicationYear="",TRUE,FALSE))</f>
        <v>0</v>
      </c>
      <c r="T428" s="187" t="b">
        <f>IF(AND(Candidates!H430&gt;=$AJ$4,Candidates!H430&lt;=$AJ$5),TRUE,FALSE)</f>
        <v>0</v>
      </c>
      <c r="U428" s="187" t="b">
        <f>IF(Dashboard!$M$6="",IF(Candidates!B430&lt;&gt;"",TRUE,FALSE),IF(Dashboard!$M$6=Candidates!B430,TRUE,FALSE))</f>
        <v>0</v>
      </c>
      <c r="V428" s="187" t="b">
        <f>IF(Dashboard!$H$7="",IF(Candidates!B430&lt;&gt;"",TRUE,FALSE),IF(Dashboard!$H$7=Candidates!C430,TRUE,FALSE))</f>
        <v>0</v>
      </c>
      <c r="W428" s="217" t="b">
        <f>IF(Dashboard!$H$6="",IF(Candidates!B430&lt;&gt;"",TRUE,FALSE),IF(Dashboard!$H$6=Candidates!E430,TRUE,FALSE))</f>
        <v>0</v>
      </c>
      <c r="X428" s="187">
        <f t="shared" si="25"/>
        <v>0</v>
      </c>
      <c r="Y428" s="198">
        <f t="shared" si="26"/>
        <v>0</v>
      </c>
      <c r="AA428" s="7"/>
      <c r="AB428" s="7"/>
      <c r="AC428" s="7"/>
    </row>
    <row r="429" spans="2:29" x14ac:dyDescent="0.2">
      <c r="B429" s="194">
        <f>COUNTIFS(Candidates!$B$6:$B$3005,'Job Openings'!B431,Candidates!$J$6:$J$3005,Preferences!$I$21)</f>
        <v>0</v>
      </c>
      <c r="C429" s="63"/>
      <c r="D429" s="194" t="str">
        <f>IF(AND(B429=1,J429=1),IF('Job Openings'!H431-'Job Openings'!E431&lt;0,"",'Job Openings'!H431-'Job Openings'!E431),"")</f>
        <v/>
      </c>
      <c r="E429" s="185"/>
      <c r="F429" s="197" t="b">
        <f>IF(AND('Job Openings'!E431&gt;=$O$4,'Job Openings'!E431&lt;=$O$5),TRUE,FALSE)</f>
        <v>0</v>
      </c>
      <c r="G429" s="188" t="b">
        <f>IF(Dashboard!$M$6="",IF('Job Openings'!B431&lt;&gt;"",TRUE,FALSE),IF(Dashboard!$M$6='Job Openings'!B431,TRUE,FALSE))</f>
        <v>0</v>
      </c>
      <c r="H429" s="188" t="b">
        <f>IF(Dashboard!$H$7="",IF('Job Openings'!B431&lt;&gt;"",TRUE,FALSE),IF(Dashboard!$H$7='Job Openings'!C431,TRUE,FALSE))</f>
        <v>0</v>
      </c>
      <c r="I429" s="188" t="b">
        <f>IF(Dashboard!$H$6="",IF('Job Openings'!B431&lt;&gt;"",TRUE,FALSE),IF(Dashboard!$H$6='Job Openings'!F431,TRUE,FALSE))</f>
        <v>0</v>
      </c>
      <c r="J429" s="198">
        <f t="shared" si="24"/>
        <v>0</v>
      </c>
      <c r="K429" s="63"/>
      <c r="L429" s="63"/>
      <c r="M429" s="63"/>
      <c r="N429" s="63"/>
      <c r="O429" s="63"/>
      <c r="P429" s="63"/>
      <c r="R429" s="193" t="str">
        <f>IF(Candidates!H431="","",MONTH(Candidates!H431))</f>
        <v/>
      </c>
      <c r="S429" s="187" t="b">
        <f>IF(AND(YEAR(Candidates!H431)&gt;=applicationYear,YEAR(Candidates!H431)&lt;=applicationYear),TRUE,IF(applicationYear="",TRUE,FALSE))</f>
        <v>0</v>
      </c>
      <c r="T429" s="187" t="b">
        <f>IF(AND(Candidates!H431&gt;=$AJ$4,Candidates!H431&lt;=$AJ$5),TRUE,FALSE)</f>
        <v>0</v>
      </c>
      <c r="U429" s="187" t="b">
        <f>IF(Dashboard!$M$6="",IF(Candidates!B431&lt;&gt;"",TRUE,FALSE),IF(Dashboard!$M$6=Candidates!B431,TRUE,FALSE))</f>
        <v>0</v>
      </c>
      <c r="V429" s="187" t="b">
        <f>IF(Dashboard!$H$7="",IF(Candidates!B431&lt;&gt;"",TRUE,FALSE),IF(Dashboard!$H$7=Candidates!C431,TRUE,FALSE))</f>
        <v>0</v>
      </c>
      <c r="W429" s="217" t="b">
        <f>IF(Dashboard!$H$6="",IF(Candidates!B431&lt;&gt;"",TRUE,FALSE),IF(Dashboard!$H$6=Candidates!E431,TRUE,FALSE))</f>
        <v>0</v>
      </c>
      <c r="X429" s="187">
        <f t="shared" si="25"/>
        <v>0</v>
      </c>
      <c r="Y429" s="198">
        <f t="shared" si="26"/>
        <v>0</v>
      </c>
      <c r="AA429" s="7"/>
      <c r="AB429" s="7"/>
      <c r="AC429" s="7"/>
    </row>
    <row r="430" spans="2:29" x14ac:dyDescent="0.2">
      <c r="B430" s="194">
        <f>COUNTIFS(Candidates!$B$6:$B$3005,'Job Openings'!B432,Candidates!$J$6:$J$3005,Preferences!$I$21)</f>
        <v>0</v>
      </c>
      <c r="C430" s="63"/>
      <c r="D430" s="194" t="str">
        <f>IF(AND(B430=1,J430=1),IF('Job Openings'!H432-'Job Openings'!E432&lt;0,"",'Job Openings'!H432-'Job Openings'!E432),"")</f>
        <v/>
      </c>
      <c r="E430" s="185"/>
      <c r="F430" s="197" t="b">
        <f>IF(AND('Job Openings'!E432&gt;=$O$4,'Job Openings'!E432&lt;=$O$5),TRUE,FALSE)</f>
        <v>0</v>
      </c>
      <c r="G430" s="188" t="b">
        <f>IF(Dashboard!$M$6="",IF('Job Openings'!B432&lt;&gt;"",TRUE,FALSE),IF(Dashboard!$M$6='Job Openings'!B432,TRUE,FALSE))</f>
        <v>0</v>
      </c>
      <c r="H430" s="188" t="b">
        <f>IF(Dashboard!$H$7="",IF('Job Openings'!B432&lt;&gt;"",TRUE,FALSE),IF(Dashboard!$H$7='Job Openings'!C432,TRUE,FALSE))</f>
        <v>0</v>
      </c>
      <c r="I430" s="188" t="b">
        <f>IF(Dashboard!$H$6="",IF('Job Openings'!B432&lt;&gt;"",TRUE,FALSE),IF(Dashboard!$H$6='Job Openings'!F432,TRUE,FALSE))</f>
        <v>0</v>
      </c>
      <c r="J430" s="198">
        <f t="shared" si="24"/>
        <v>0</v>
      </c>
      <c r="K430" s="63"/>
      <c r="L430" s="63"/>
      <c r="M430" s="63"/>
      <c r="N430" s="63"/>
      <c r="O430" s="63"/>
      <c r="P430" s="63"/>
      <c r="R430" s="193" t="str">
        <f>IF(Candidates!H432="","",MONTH(Candidates!H432))</f>
        <v/>
      </c>
      <c r="S430" s="187" t="b">
        <f>IF(AND(YEAR(Candidates!H432)&gt;=applicationYear,YEAR(Candidates!H432)&lt;=applicationYear),TRUE,IF(applicationYear="",TRUE,FALSE))</f>
        <v>0</v>
      </c>
      <c r="T430" s="187" t="b">
        <f>IF(AND(Candidates!H432&gt;=$AJ$4,Candidates!H432&lt;=$AJ$5),TRUE,FALSE)</f>
        <v>0</v>
      </c>
      <c r="U430" s="187" t="b">
        <f>IF(Dashboard!$M$6="",IF(Candidates!B432&lt;&gt;"",TRUE,FALSE),IF(Dashboard!$M$6=Candidates!B432,TRUE,FALSE))</f>
        <v>0</v>
      </c>
      <c r="V430" s="187" t="b">
        <f>IF(Dashboard!$H$7="",IF(Candidates!B432&lt;&gt;"",TRUE,FALSE),IF(Dashboard!$H$7=Candidates!C432,TRUE,FALSE))</f>
        <v>0</v>
      </c>
      <c r="W430" s="217" t="b">
        <f>IF(Dashboard!$H$6="",IF(Candidates!B432&lt;&gt;"",TRUE,FALSE),IF(Dashboard!$H$6=Candidates!E432,TRUE,FALSE))</f>
        <v>0</v>
      </c>
      <c r="X430" s="187">
        <f t="shared" si="25"/>
        <v>0</v>
      </c>
      <c r="Y430" s="198">
        <f t="shared" si="26"/>
        <v>0</v>
      </c>
      <c r="AA430" s="7"/>
      <c r="AB430" s="7"/>
      <c r="AC430" s="7"/>
    </row>
    <row r="431" spans="2:29" x14ac:dyDescent="0.2">
      <c r="B431" s="194">
        <f>COUNTIFS(Candidates!$B$6:$B$3005,'Job Openings'!B433,Candidates!$J$6:$J$3005,Preferences!$I$21)</f>
        <v>0</v>
      </c>
      <c r="C431" s="63"/>
      <c r="D431" s="194" t="str">
        <f>IF(AND(B431=1,J431=1),IF('Job Openings'!H433-'Job Openings'!E433&lt;0,"",'Job Openings'!H433-'Job Openings'!E433),"")</f>
        <v/>
      </c>
      <c r="E431" s="185"/>
      <c r="F431" s="197" t="b">
        <f>IF(AND('Job Openings'!E433&gt;=$O$4,'Job Openings'!E433&lt;=$O$5),TRUE,FALSE)</f>
        <v>0</v>
      </c>
      <c r="G431" s="188" t="b">
        <f>IF(Dashboard!$M$6="",IF('Job Openings'!B433&lt;&gt;"",TRUE,FALSE),IF(Dashboard!$M$6='Job Openings'!B433,TRUE,FALSE))</f>
        <v>0</v>
      </c>
      <c r="H431" s="188" t="b">
        <f>IF(Dashboard!$H$7="",IF('Job Openings'!B433&lt;&gt;"",TRUE,FALSE),IF(Dashboard!$H$7='Job Openings'!C433,TRUE,FALSE))</f>
        <v>0</v>
      </c>
      <c r="I431" s="188" t="b">
        <f>IF(Dashboard!$H$6="",IF('Job Openings'!B433&lt;&gt;"",TRUE,FALSE),IF(Dashboard!$H$6='Job Openings'!F433,TRUE,FALSE))</f>
        <v>0</v>
      </c>
      <c r="J431" s="198">
        <f t="shared" si="24"/>
        <v>0</v>
      </c>
      <c r="K431" s="63"/>
      <c r="L431" s="63"/>
      <c r="M431" s="63"/>
      <c r="N431" s="63"/>
      <c r="O431" s="63"/>
      <c r="P431" s="63"/>
      <c r="R431" s="193" t="str">
        <f>IF(Candidates!H433="","",MONTH(Candidates!H433))</f>
        <v/>
      </c>
      <c r="S431" s="187" t="b">
        <f>IF(AND(YEAR(Candidates!H433)&gt;=applicationYear,YEAR(Candidates!H433)&lt;=applicationYear),TRUE,IF(applicationYear="",TRUE,FALSE))</f>
        <v>0</v>
      </c>
      <c r="T431" s="187" t="b">
        <f>IF(AND(Candidates!H433&gt;=$AJ$4,Candidates!H433&lt;=$AJ$5),TRUE,FALSE)</f>
        <v>0</v>
      </c>
      <c r="U431" s="187" t="b">
        <f>IF(Dashboard!$M$6="",IF(Candidates!B433&lt;&gt;"",TRUE,FALSE),IF(Dashboard!$M$6=Candidates!B433,TRUE,FALSE))</f>
        <v>0</v>
      </c>
      <c r="V431" s="187" t="b">
        <f>IF(Dashboard!$H$7="",IF(Candidates!B433&lt;&gt;"",TRUE,FALSE),IF(Dashboard!$H$7=Candidates!C433,TRUE,FALSE))</f>
        <v>0</v>
      </c>
      <c r="W431" s="217" t="b">
        <f>IF(Dashboard!$H$6="",IF(Candidates!B433&lt;&gt;"",TRUE,FALSE),IF(Dashboard!$H$6=Candidates!E433,TRUE,FALSE))</f>
        <v>0</v>
      </c>
      <c r="X431" s="187">
        <f t="shared" si="25"/>
        <v>0</v>
      </c>
      <c r="Y431" s="198">
        <f t="shared" si="26"/>
        <v>0</v>
      </c>
      <c r="AA431" s="7"/>
      <c r="AB431" s="7"/>
      <c r="AC431" s="7"/>
    </row>
    <row r="432" spans="2:29" x14ac:dyDescent="0.2">
      <c r="B432" s="194">
        <f>COUNTIFS(Candidates!$B$6:$B$3005,'Job Openings'!B434,Candidates!$J$6:$J$3005,Preferences!$I$21)</f>
        <v>0</v>
      </c>
      <c r="C432" s="63"/>
      <c r="D432" s="194" t="str">
        <f>IF(AND(B432=1,J432=1),IF('Job Openings'!H434-'Job Openings'!E434&lt;0,"",'Job Openings'!H434-'Job Openings'!E434),"")</f>
        <v/>
      </c>
      <c r="E432" s="185"/>
      <c r="F432" s="197" t="b">
        <f>IF(AND('Job Openings'!E434&gt;=$O$4,'Job Openings'!E434&lt;=$O$5),TRUE,FALSE)</f>
        <v>0</v>
      </c>
      <c r="G432" s="188" t="b">
        <f>IF(Dashboard!$M$6="",IF('Job Openings'!B434&lt;&gt;"",TRUE,FALSE),IF(Dashboard!$M$6='Job Openings'!B434,TRUE,FALSE))</f>
        <v>0</v>
      </c>
      <c r="H432" s="188" t="b">
        <f>IF(Dashboard!$H$7="",IF('Job Openings'!B434&lt;&gt;"",TRUE,FALSE),IF(Dashboard!$H$7='Job Openings'!C434,TRUE,FALSE))</f>
        <v>0</v>
      </c>
      <c r="I432" s="188" t="b">
        <f>IF(Dashboard!$H$6="",IF('Job Openings'!B434&lt;&gt;"",TRUE,FALSE),IF(Dashboard!$H$6='Job Openings'!F434,TRUE,FALSE))</f>
        <v>0</v>
      </c>
      <c r="J432" s="198">
        <f t="shared" si="24"/>
        <v>0</v>
      </c>
      <c r="K432" s="63"/>
      <c r="L432" s="63"/>
      <c r="M432" s="63"/>
      <c r="N432" s="63"/>
      <c r="O432" s="63"/>
      <c r="P432" s="63"/>
      <c r="R432" s="193" t="str">
        <f>IF(Candidates!H434="","",MONTH(Candidates!H434))</f>
        <v/>
      </c>
      <c r="S432" s="187" t="b">
        <f>IF(AND(YEAR(Candidates!H434)&gt;=applicationYear,YEAR(Candidates!H434)&lt;=applicationYear),TRUE,IF(applicationYear="",TRUE,FALSE))</f>
        <v>0</v>
      </c>
      <c r="T432" s="187" t="b">
        <f>IF(AND(Candidates!H434&gt;=$AJ$4,Candidates!H434&lt;=$AJ$5),TRUE,FALSE)</f>
        <v>0</v>
      </c>
      <c r="U432" s="187" t="b">
        <f>IF(Dashboard!$M$6="",IF(Candidates!B434&lt;&gt;"",TRUE,FALSE),IF(Dashboard!$M$6=Candidates!B434,TRUE,FALSE))</f>
        <v>0</v>
      </c>
      <c r="V432" s="187" t="b">
        <f>IF(Dashboard!$H$7="",IF(Candidates!B434&lt;&gt;"",TRUE,FALSE),IF(Dashboard!$H$7=Candidates!C434,TRUE,FALSE))</f>
        <v>0</v>
      </c>
      <c r="W432" s="217" t="b">
        <f>IF(Dashboard!$H$6="",IF(Candidates!B434&lt;&gt;"",TRUE,FALSE),IF(Dashboard!$H$6=Candidates!E434,TRUE,FALSE))</f>
        <v>0</v>
      </c>
      <c r="X432" s="187">
        <f t="shared" si="25"/>
        <v>0</v>
      </c>
      <c r="Y432" s="198">
        <f t="shared" si="26"/>
        <v>0</v>
      </c>
      <c r="AA432" s="7"/>
      <c r="AB432" s="7"/>
      <c r="AC432" s="7"/>
    </row>
    <row r="433" spans="2:29" x14ac:dyDescent="0.2">
      <c r="B433" s="194">
        <f>COUNTIFS(Candidates!$B$6:$B$3005,'Job Openings'!B435,Candidates!$J$6:$J$3005,Preferences!$I$21)</f>
        <v>0</v>
      </c>
      <c r="C433" s="63"/>
      <c r="D433" s="194" t="str">
        <f>IF(AND(B433=1,J433=1),IF('Job Openings'!H435-'Job Openings'!E435&lt;0,"",'Job Openings'!H435-'Job Openings'!E435),"")</f>
        <v/>
      </c>
      <c r="E433" s="185"/>
      <c r="F433" s="197" t="b">
        <f>IF(AND('Job Openings'!E435&gt;=$O$4,'Job Openings'!E435&lt;=$O$5),TRUE,FALSE)</f>
        <v>0</v>
      </c>
      <c r="G433" s="188" t="b">
        <f>IF(Dashboard!$M$6="",IF('Job Openings'!B435&lt;&gt;"",TRUE,FALSE),IF(Dashboard!$M$6='Job Openings'!B435,TRUE,FALSE))</f>
        <v>0</v>
      </c>
      <c r="H433" s="188" t="b">
        <f>IF(Dashboard!$H$7="",IF('Job Openings'!B435&lt;&gt;"",TRUE,FALSE),IF(Dashboard!$H$7='Job Openings'!C435,TRUE,FALSE))</f>
        <v>0</v>
      </c>
      <c r="I433" s="188" t="b">
        <f>IF(Dashboard!$H$6="",IF('Job Openings'!B435&lt;&gt;"",TRUE,FALSE),IF(Dashboard!$H$6='Job Openings'!F435,TRUE,FALSE))</f>
        <v>0</v>
      </c>
      <c r="J433" s="198">
        <f t="shared" si="24"/>
        <v>0</v>
      </c>
      <c r="K433" s="63"/>
      <c r="L433" s="63"/>
      <c r="M433" s="63"/>
      <c r="N433" s="63"/>
      <c r="O433" s="63"/>
      <c r="P433" s="63"/>
      <c r="R433" s="193" t="str">
        <f>IF(Candidates!H435="","",MONTH(Candidates!H435))</f>
        <v/>
      </c>
      <c r="S433" s="187" t="b">
        <f>IF(AND(YEAR(Candidates!H435)&gt;=applicationYear,YEAR(Candidates!H435)&lt;=applicationYear),TRUE,IF(applicationYear="",TRUE,FALSE))</f>
        <v>0</v>
      </c>
      <c r="T433" s="187" t="b">
        <f>IF(AND(Candidates!H435&gt;=$AJ$4,Candidates!H435&lt;=$AJ$5),TRUE,FALSE)</f>
        <v>0</v>
      </c>
      <c r="U433" s="187" t="b">
        <f>IF(Dashboard!$M$6="",IF(Candidates!B435&lt;&gt;"",TRUE,FALSE),IF(Dashboard!$M$6=Candidates!B435,TRUE,FALSE))</f>
        <v>0</v>
      </c>
      <c r="V433" s="187" t="b">
        <f>IF(Dashboard!$H$7="",IF(Candidates!B435&lt;&gt;"",TRUE,FALSE),IF(Dashboard!$H$7=Candidates!C435,TRUE,FALSE))</f>
        <v>0</v>
      </c>
      <c r="W433" s="217" t="b">
        <f>IF(Dashboard!$H$6="",IF(Candidates!B435&lt;&gt;"",TRUE,FALSE),IF(Dashboard!$H$6=Candidates!E435,TRUE,FALSE))</f>
        <v>0</v>
      </c>
      <c r="X433" s="187">
        <f t="shared" si="25"/>
        <v>0</v>
      </c>
      <c r="Y433" s="198">
        <f t="shared" si="26"/>
        <v>0</v>
      </c>
      <c r="AA433" s="7"/>
      <c r="AB433" s="7"/>
      <c r="AC433" s="7"/>
    </row>
    <row r="434" spans="2:29" x14ac:dyDescent="0.2">
      <c r="B434" s="194">
        <f>COUNTIFS(Candidates!$B$6:$B$3005,'Job Openings'!B436,Candidates!$J$6:$J$3005,Preferences!$I$21)</f>
        <v>0</v>
      </c>
      <c r="C434" s="63"/>
      <c r="D434" s="194" t="str">
        <f>IF(AND(B434=1,J434=1),IF('Job Openings'!H436-'Job Openings'!E436&lt;0,"",'Job Openings'!H436-'Job Openings'!E436),"")</f>
        <v/>
      </c>
      <c r="E434" s="185"/>
      <c r="F434" s="197" t="b">
        <f>IF(AND('Job Openings'!E436&gt;=$O$4,'Job Openings'!E436&lt;=$O$5),TRUE,FALSE)</f>
        <v>0</v>
      </c>
      <c r="G434" s="188" t="b">
        <f>IF(Dashboard!$M$6="",IF('Job Openings'!B436&lt;&gt;"",TRUE,FALSE),IF(Dashboard!$M$6='Job Openings'!B436,TRUE,FALSE))</f>
        <v>0</v>
      </c>
      <c r="H434" s="188" t="b">
        <f>IF(Dashboard!$H$7="",IF('Job Openings'!B436&lt;&gt;"",TRUE,FALSE),IF(Dashboard!$H$7='Job Openings'!C436,TRUE,FALSE))</f>
        <v>0</v>
      </c>
      <c r="I434" s="188" t="b">
        <f>IF(Dashboard!$H$6="",IF('Job Openings'!B436&lt;&gt;"",TRUE,FALSE),IF(Dashboard!$H$6='Job Openings'!F436,TRUE,FALSE))</f>
        <v>0</v>
      </c>
      <c r="J434" s="198">
        <f t="shared" si="24"/>
        <v>0</v>
      </c>
      <c r="K434" s="63"/>
      <c r="L434" s="63"/>
      <c r="M434" s="63"/>
      <c r="N434" s="63"/>
      <c r="O434" s="63"/>
      <c r="P434" s="63"/>
      <c r="R434" s="193" t="str">
        <f>IF(Candidates!H436="","",MONTH(Candidates!H436))</f>
        <v/>
      </c>
      <c r="S434" s="187" t="b">
        <f>IF(AND(YEAR(Candidates!H436)&gt;=applicationYear,YEAR(Candidates!H436)&lt;=applicationYear),TRUE,IF(applicationYear="",TRUE,FALSE))</f>
        <v>0</v>
      </c>
      <c r="T434" s="187" t="b">
        <f>IF(AND(Candidates!H436&gt;=$AJ$4,Candidates!H436&lt;=$AJ$5),TRUE,FALSE)</f>
        <v>0</v>
      </c>
      <c r="U434" s="187" t="b">
        <f>IF(Dashboard!$M$6="",IF(Candidates!B436&lt;&gt;"",TRUE,FALSE),IF(Dashboard!$M$6=Candidates!B436,TRUE,FALSE))</f>
        <v>0</v>
      </c>
      <c r="V434" s="187" t="b">
        <f>IF(Dashboard!$H$7="",IF(Candidates!B436&lt;&gt;"",TRUE,FALSE),IF(Dashboard!$H$7=Candidates!C436,TRUE,FALSE))</f>
        <v>0</v>
      </c>
      <c r="W434" s="217" t="b">
        <f>IF(Dashboard!$H$6="",IF(Candidates!B436&lt;&gt;"",TRUE,FALSE),IF(Dashboard!$H$6=Candidates!E436,TRUE,FALSE))</f>
        <v>0</v>
      </c>
      <c r="X434" s="187">
        <f t="shared" si="25"/>
        <v>0</v>
      </c>
      <c r="Y434" s="198">
        <f t="shared" si="26"/>
        <v>0</v>
      </c>
      <c r="AA434" s="7"/>
      <c r="AB434" s="7"/>
      <c r="AC434" s="7"/>
    </row>
    <row r="435" spans="2:29" x14ac:dyDescent="0.2">
      <c r="B435" s="194">
        <f>COUNTIFS(Candidates!$B$6:$B$3005,'Job Openings'!B437,Candidates!$J$6:$J$3005,Preferences!$I$21)</f>
        <v>0</v>
      </c>
      <c r="C435" s="63"/>
      <c r="D435" s="194" t="str">
        <f>IF(AND(B435=1,J435=1),IF('Job Openings'!H437-'Job Openings'!E437&lt;0,"",'Job Openings'!H437-'Job Openings'!E437),"")</f>
        <v/>
      </c>
      <c r="E435" s="185"/>
      <c r="F435" s="197" t="b">
        <f>IF(AND('Job Openings'!E437&gt;=$O$4,'Job Openings'!E437&lt;=$O$5),TRUE,FALSE)</f>
        <v>0</v>
      </c>
      <c r="G435" s="188" t="b">
        <f>IF(Dashboard!$M$6="",IF('Job Openings'!B437&lt;&gt;"",TRUE,FALSE),IF(Dashboard!$M$6='Job Openings'!B437,TRUE,FALSE))</f>
        <v>0</v>
      </c>
      <c r="H435" s="188" t="b">
        <f>IF(Dashboard!$H$7="",IF('Job Openings'!B437&lt;&gt;"",TRUE,FALSE),IF(Dashboard!$H$7='Job Openings'!C437,TRUE,FALSE))</f>
        <v>0</v>
      </c>
      <c r="I435" s="188" t="b">
        <f>IF(Dashboard!$H$6="",IF('Job Openings'!B437&lt;&gt;"",TRUE,FALSE),IF(Dashboard!$H$6='Job Openings'!F437,TRUE,FALSE))</f>
        <v>0</v>
      </c>
      <c r="J435" s="198">
        <f t="shared" si="24"/>
        <v>0</v>
      </c>
      <c r="K435" s="63"/>
      <c r="L435" s="63"/>
      <c r="M435" s="63"/>
      <c r="N435" s="63"/>
      <c r="O435" s="63"/>
      <c r="P435" s="63"/>
      <c r="R435" s="193" t="str">
        <f>IF(Candidates!H437="","",MONTH(Candidates!H437))</f>
        <v/>
      </c>
      <c r="S435" s="187" t="b">
        <f>IF(AND(YEAR(Candidates!H437)&gt;=applicationYear,YEAR(Candidates!H437)&lt;=applicationYear),TRUE,IF(applicationYear="",TRUE,FALSE))</f>
        <v>0</v>
      </c>
      <c r="T435" s="187" t="b">
        <f>IF(AND(Candidates!H437&gt;=$AJ$4,Candidates!H437&lt;=$AJ$5),TRUE,FALSE)</f>
        <v>0</v>
      </c>
      <c r="U435" s="187" t="b">
        <f>IF(Dashboard!$M$6="",IF(Candidates!B437&lt;&gt;"",TRUE,FALSE),IF(Dashboard!$M$6=Candidates!B437,TRUE,FALSE))</f>
        <v>0</v>
      </c>
      <c r="V435" s="187" t="b">
        <f>IF(Dashboard!$H$7="",IF(Candidates!B437&lt;&gt;"",TRUE,FALSE),IF(Dashboard!$H$7=Candidates!C437,TRUE,FALSE))</f>
        <v>0</v>
      </c>
      <c r="W435" s="217" t="b">
        <f>IF(Dashboard!$H$6="",IF(Candidates!B437&lt;&gt;"",TRUE,FALSE),IF(Dashboard!$H$6=Candidates!E437,TRUE,FALSE))</f>
        <v>0</v>
      </c>
      <c r="X435" s="187">
        <f t="shared" si="25"/>
        <v>0</v>
      </c>
      <c r="Y435" s="198">
        <f t="shared" si="26"/>
        <v>0</v>
      </c>
      <c r="AA435" s="7"/>
      <c r="AB435" s="7"/>
      <c r="AC435" s="7"/>
    </row>
    <row r="436" spans="2:29" x14ac:dyDescent="0.2">
      <c r="B436" s="194">
        <f>COUNTIFS(Candidates!$B$6:$B$3005,'Job Openings'!B438,Candidates!$J$6:$J$3005,Preferences!$I$21)</f>
        <v>0</v>
      </c>
      <c r="C436" s="63"/>
      <c r="D436" s="194" t="str">
        <f>IF(AND(B436=1,J436=1),IF('Job Openings'!H438-'Job Openings'!E438&lt;0,"",'Job Openings'!H438-'Job Openings'!E438),"")</f>
        <v/>
      </c>
      <c r="E436" s="185"/>
      <c r="F436" s="197" t="b">
        <f>IF(AND('Job Openings'!E438&gt;=$O$4,'Job Openings'!E438&lt;=$O$5),TRUE,FALSE)</f>
        <v>0</v>
      </c>
      <c r="G436" s="188" t="b">
        <f>IF(Dashboard!$M$6="",IF('Job Openings'!B438&lt;&gt;"",TRUE,FALSE),IF(Dashboard!$M$6='Job Openings'!B438,TRUE,FALSE))</f>
        <v>0</v>
      </c>
      <c r="H436" s="188" t="b">
        <f>IF(Dashboard!$H$7="",IF('Job Openings'!B438&lt;&gt;"",TRUE,FALSE),IF(Dashboard!$H$7='Job Openings'!C438,TRUE,FALSE))</f>
        <v>0</v>
      </c>
      <c r="I436" s="188" t="b">
        <f>IF(Dashboard!$H$6="",IF('Job Openings'!B438&lt;&gt;"",TRUE,FALSE),IF(Dashboard!$H$6='Job Openings'!F438,TRUE,FALSE))</f>
        <v>0</v>
      </c>
      <c r="J436" s="198">
        <f t="shared" si="24"/>
        <v>0</v>
      </c>
      <c r="K436" s="63"/>
      <c r="L436" s="63"/>
      <c r="M436" s="63"/>
      <c r="N436" s="63"/>
      <c r="O436" s="63"/>
      <c r="P436" s="63"/>
      <c r="R436" s="193" t="str">
        <f>IF(Candidates!H438="","",MONTH(Candidates!H438))</f>
        <v/>
      </c>
      <c r="S436" s="187" t="b">
        <f>IF(AND(YEAR(Candidates!H438)&gt;=applicationYear,YEAR(Candidates!H438)&lt;=applicationYear),TRUE,IF(applicationYear="",TRUE,FALSE))</f>
        <v>0</v>
      </c>
      <c r="T436" s="187" t="b">
        <f>IF(AND(Candidates!H438&gt;=$AJ$4,Candidates!H438&lt;=$AJ$5),TRUE,FALSE)</f>
        <v>0</v>
      </c>
      <c r="U436" s="187" t="b">
        <f>IF(Dashboard!$M$6="",IF(Candidates!B438&lt;&gt;"",TRUE,FALSE),IF(Dashboard!$M$6=Candidates!B438,TRUE,FALSE))</f>
        <v>0</v>
      </c>
      <c r="V436" s="187" t="b">
        <f>IF(Dashboard!$H$7="",IF(Candidates!B438&lt;&gt;"",TRUE,FALSE),IF(Dashboard!$H$7=Candidates!C438,TRUE,FALSE))</f>
        <v>0</v>
      </c>
      <c r="W436" s="217" t="b">
        <f>IF(Dashboard!$H$6="",IF(Candidates!B438&lt;&gt;"",TRUE,FALSE),IF(Dashboard!$H$6=Candidates!E438,TRUE,FALSE))</f>
        <v>0</v>
      </c>
      <c r="X436" s="187">
        <f t="shared" si="25"/>
        <v>0</v>
      </c>
      <c r="Y436" s="198">
        <f t="shared" si="26"/>
        <v>0</v>
      </c>
      <c r="AA436" s="7"/>
      <c r="AB436" s="7"/>
      <c r="AC436" s="7"/>
    </row>
    <row r="437" spans="2:29" x14ac:dyDescent="0.2">
      <c r="B437" s="194">
        <f>COUNTIFS(Candidates!$B$6:$B$3005,'Job Openings'!B439,Candidates!$J$6:$J$3005,Preferences!$I$21)</f>
        <v>0</v>
      </c>
      <c r="C437" s="63"/>
      <c r="D437" s="194" t="str">
        <f>IF(AND(B437=1,J437=1),IF('Job Openings'!H439-'Job Openings'!E439&lt;0,"",'Job Openings'!H439-'Job Openings'!E439),"")</f>
        <v/>
      </c>
      <c r="E437" s="185"/>
      <c r="F437" s="197" t="b">
        <f>IF(AND('Job Openings'!E439&gt;=$O$4,'Job Openings'!E439&lt;=$O$5),TRUE,FALSE)</f>
        <v>0</v>
      </c>
      <c r="G437" s="188" t="b">
        <f>IF(Dashboard!$M$6="",IF('Job Openings'!B439&lt;&gt;"",TRUE,FALSE),IF(Dashboard!$M$6='Job Openings'!B439,TRUE,FALSE))</f>
        <v>0</v>
      </c>
      <c r="H437" s="188" t="b">
        <f>IF(Dashboard!$H$7="",IF('Job Openings'!B439&lt;&gt;"",TRUE,FALSE),IF(Dashboard!$H$7='Job Openings'!C439,TRUE,FALSE))</f>
        <v>0</v>
      </c>
      <c r="I437" s="188" t="b">
        <f>IF(Dashboard!$H$6="",IF('Job Openings'!B439&lt;&gt;"",TRUE,FALSE),IF(Dashboard!$H$6='Job Openings'!F439,TRUE,FALSE))</f>
        <v>0</v>
      </c>
      <c r="J437" s="198">
        <f t="shared" si="24"/>
        <v>0</v>
      </c>
      <c r="K437" s="63"/>
      <c r="L437" s="63"/>
      <c r="M437" s="63"/>
      <c r="N437" s="63"/>
      <c r="O437" s="63"/>
      <c r="P437" s="63"/>
      <c r="R437" s="193" t="str">
        <f>IF(Candidates!H439="","",MONTH(Candidates!H439))</f>
        <v/>
      </c>
      <c r="S437" s="187" t="b">
        <f>IF(AND(YEAR(Candidates!H439)&gt;=applicationYear,YEAR(Candidates!H439)&lt;=applicationYear),TRUE,IF(applicationYear="",TRUE,FALSE))</f>
        <v>0</v>
      </c>
      <c r="T437" s="187" t="b">
        <f>IF(AND(Candidates!H439&gt;=$AJ$4,Candidates!H439&lt;=$AJ$5),TRUE,FALSE)</f>
        <v>0</v>
      </c>
      <c r="U437" s="187" t="b">
        <f>IF(Dashboard!$M$6="",IF(Candidates!B439&lt;&gt;"",TRUE,FALSE),IF(Dashboard!$M$6=Candidates!B439,TRUE,FALSE))</f>
        <v>0</v>
      </c>
      <c r="V437" s="187" t="b">
        <f>IF(Dashboard!$H$7="",IF(Candidates!B439&lt;&gt;"",TRUE,FALSE),IF(Dashboard!$H$7=Candidates!C439,TRUE,FALSE))</f>
        <v>0</v>
      </c>
      <c r="W437" s="217" t="b">
        <f>IF(Dashboard!$H$6="",IF(Candidates!B439&lt;&gt;"",TRUE,FALSE),IF(Dashboard!$H$6=Candidates!E439,TRUE,FALSE))</f>
        <v>0</v>
      </c>
      <c r="X437" s="187">
        <f t="shared" si="25"/>
        <v>0</v>
      </c>
      <c r="Y437" s="198">
        <f t="shared" si="26"/>
        <v>0</v>
      </c>
      <c r="AA437" s="7"/>
      <c r="AB437" s="7"/>
      <c r="AC437" s="7"/>
    </row>
    <row r="438" spans="2:29" x14ac:dyDescent="0.2">
      <c r="B438" s="194">
        <f>COUNTIFS(Candidates!$B$6:$B$3005,'Job Openings'!B440,Candidates!$J$6:$J$3005,Preferences!$I$21)</f>
        <v>0</v>
      </c>
      <c r="C438" s="63"/>
      <c r="D438" s="194" t="str">
        <f>IF(AND(B438=1,J438=1),IF('Job Openings'!H440-'Job Openings'!E440&lt;0,"",'Job Openings'!H440-'Job Openings'!E440),"")</f>
        <v/>
      </c>
      <c r="E438" s="185"/>
      <c r="F438" s="197" t="b">
        <f>IF(AND('Job Openings'!E440&gt;=$O$4,'Job Openings'!E440&lt;=$O$5),TRUE,FALSE)</f>
        <v>0</v>
      </c>
      <c r="G438" s="188" t="b">
        <f>IF(Dashboard!$M$6="",IF('Job Openings'!B440&lt;&gt;"",TRUE,FALSE),IF(Dashboard!$M$6='Job Openings'!B440,TRUE,FALSE))</f>
        <v>0</v>
      </c>
      <c r="H438" s="188" t="b">
        <f>IF(Dashboard!$H$7="",IF('Job Openings'!B440&lt;&gt;"",TRUE,FALSE),IF(Dashboard!$H$7='Job Openings'!C440,TRUE,FALSE))</f>
        <v>0</v>
      </c>
      <c r="I438" s="188" t="b">
        <f>IF(Dashboard!$H$6="",IF('Job Openings'!B440&lt;&gt;"",TRUE,FALSE),IF(Dashboard!$H$6='Job Openings'!F440,TRUE,FALSE))</f>
        <v>0</v>
      </c>
      <c r="J438" s="198">
        <f t="shared" si="24"/>
        <v>0</v>
      </c>
      <c r="K438" s="63"/>
      <c r="L438" s="63"/>
      <c r="M438" s="63"/>
      <c r="N438" s="63"/>
      <c r="O438" s="63"/>
      <c r="P438" s="63"/>
      <c r="R438" s="193" t="str">
        <f>IF(Candidates!H440="","",MONTH(Candidates!H440))</f>
        <v/>
      </c>
      <c r="S438" s="187" t="b">
        <f>IF(AND(YEAR(Candidates!H440)&gt;=applicationYear,YEAR(Candidates!H440)&lt;=applicationYear),TRUE,IF(applicationYear="",TRUE,FALSE))</f>
        <v>0</v>
      </c>
      <c r="T438" s="187" t="b">
        <f>IF(AND(Candidates!H440&gt;=$AJ$4,Candidates!H440&lt;=$AJ$5),TRUE,FALSE)</f>
        <v>0</v>
      </c>
      <c r="U438" s="187" t="b">
        <f>IF(Dashboard!$M$6="",IF(Candidates!B440&lt;&gt;"",TRUE,FALSE),IF(Dashboard!$M$6=Candidates!B440,TRUE,FALSE))</f>
        <v>0</v>
      </c>
      <c r="V438" s="187" t="b">
        <f>IF(Dashboard!$H$7="",IF(Candidates!B440&lt;&gt;"",TRUE,FALSE),IF(Dashboard!$H$7=Candidates!C440,TRUE,FALSE))</f>
        <v>0</v>
      </c>
      <c r="W438" s="217" t="b">
        <f>IF(Dashboard!$H$6="",IF(Candidates!B440&lt;&gt;"",TRUE,FALSE),IF(Dashboard!$H$6=Candidates!E440,TRUE,FALSE))</f>
        <v>0</v>
      </c>
      <c r="X438" s="187">
        <f t="shared" si="25"/>
        <v>0</v>
      </c>
      <c r="Y438" s="198">
        <f t="shared" si="26"/>
        <v>0</v>
      </c>
      <c r="AA438" s="7"/>
      <c r="AB438" s="7"/>
      <c r="AC438" s="7"/>
    </row>
    <row r="439" spans="2:29" x14ac:dyDescent="0.2">
      <c r="B439" s="194">
        <f>COUNTIFS(Candidates!$B$6:$B$3005,'Job Openings'!B441,Candidates!$J$6:$J$3005,Preferences!$I$21)</f>
        <v>0</v>
      </c>
      <c r="C439" s="63"/>
      <c r="D439" s="194" t="str">
        <f>IF(AND(B439=1,J439=1),IF('Job Openings'!H441-'Job Openings'!E441&lt;0,"",'Job Openings'!H441-'Job Openings'!E441),"")</f>
        <v/>
      </c>
      <c r="E439" s="185"/>
      <c r="F439" s="197" t="b">
        <f>IF(AND('Job Openings'!E441&gt;=$O$4,'Job Openings'!E441&lt;=$O$5),TRUE,FALSE)</f>
        <v>0</v>
      </c>
      <c r="G439" s="188" t="b">
        <f>IF(Dashboard!$M$6="",IF('Job Openings'!B441&lt;&gt;"",TRUE,FALSE),IF(Dashboard!$M$6='Job Openings'!B441,TRUE,FALSE))</f>
        <v>0</v>
      </c>
      <c r="H439" s="188" t="b">
        <f>IF(Dashboard!$H$7="",IF('Job Openings'!B441&lt;&gt;"",TRUE,FALSE),IF(Dashboard!$H$7='Job Openings'!C441,TRUE,FALSE))</f>
        <v>0</v>
      </c>
      <c r="I439" s="188" t="b">
        <f>IF(Dashboard!$H$6="",IF('Job Openings'!B441&lt;&gt;"",TRUE,FALSE),IF(Dashboard!$H$6='Job Openings'!F441,TRUE,FALSE))</f>
        <v>0</v>
      </c>
      <c r="J439" s="198">
        <f t="shared" si="24"/>
        <v>0</v>
      </c>
      <c r="K439" s="63"/>
      <c r="L439" s="63"/>
      <c r="M439" s="63"/>
      <c r="N439" s="63"/>
      <c r="O439" s="63"/>
      <c r="P439" s="63"/>
      <c r="R439" s="193" t="str">
        <f>IF(Candidates!H441="","",MONTH(Candidates!H441))</f>
        <v/>
      </c>
      <c r="S439" s="187" t="b">
        <f>IF(AND(YEAR(Candidates!H441)&gt;=applicationYear,YEAR(Candidates!H441)&lt;=applicationYear),TRUE,IF(applicationYear="",TRUE,FALSE))</f>
        <v>0</v>
      </c>
      <c r="T439" s="187" t="b">
        <f>IF(AND(Candidates!H441&gt;=$AJ$4,Candidates!H441&lt;=$AJ$5),TRUE,FALSE)</f>
        <v>0</v>
      </c>
      <c r="U439" s="187" t="b">
        <f>IF(Dashboard!$M$6="",IF(Candidates!B441&lt;&gt;"",TRUE,FALSE),IF(Dashboard!$M$6=Candidates!B441,TRUE,FALSE))</f>
        <v>0</v>
      </c>
      <c r="V439" s="187" t="b">
        <f>IF(Dashboard!$H$7="",IF(Candidates!B441&lt;&gt;"",TRUE,FALSE),IF(Dashboard!$H$7=Candidates!C441,TRUE,FALSE))</f>
        <v>0</v>
      </c>
      <c r="W439" s="217" t="b">
        <f>IF(Dashboard!$H$6="",IF(Candidates!B441&lt;&gt;"",TRUE,FALSE),IF(Dashboard!$H$6=Candidates!E441,TRUE,FALSE))</f>
        <v>0</v>
      </c>
      <c r="X439" s="187">
        <f t="shared" si="25"/>
        <v>0</v>
      </c>
      <c r="Y439" s="198">
        <f t="shared" si="26"/>
        <v>0</v>
      </c>
      <c r="AA439" s="7"/>
      <c r="AB439" s="7"/>
      <c r="AC439" s="7"/>
    </row>
    <row r="440" spans="2:29" x14ac:dyDescent="0.2">
      <c r="B440" s="194">
        <f>COUNTIFS(Candidates!$B$6:$B$3005,'Job Openings'!B442,Candidates!$J$6:$J$3005,Preferences!$I$21)</f>
        <v>0</v>
      </c>
      <c r="C440" s="63"/>
      <c r="D440" s="194" t="str">
        <f>IF(AND(B440=1,J440=1),IF('Job Openings'!H442-'Job Openings'!E442&lt;0,"",'Job Openings'!H442-'Job Openings'!E442),"")</f>
        <v/>
      </c>
      <c r="E440" s="185"/>
      <c r="F440" s="197" t="b">
        <f>IF(AND('Job Openings'!E442&gt;=$O$4,'Job Openings'!E442&lt;=$O$5),TRUE,FALSE)</f>
        <v>0</v>
      </c>
      <c r="G440" s="188" t="b">
        <f>IF(Dashboard!$M$6="",IF('Job Openings'!B442&lt;&gt;"",TRUE,FALSE),IF(Dashboard!$M$6='Job Openings'!B442,TRUE,FALSE))</f>
        <v>0</v>
      </c>
      <c r="H440" s="188" t="b">
        <f>IF(Dashboard!$H$7="",IF('Job Openings'!B442&lt;&gt;"",TRUE,FALSE),IF(Dashboard!$H$7='Job Openings'!C442,TRUE,FALSE))</f>
        <v>0</v>
      </c>
      <c r="I440" s="188" t="b">
        <f>IF(Dashboard!$H$6="",IF('Job Openings'!B442&lt;&gt;"",TRUE,FALSE),IF(Dashboard!$H$6='Job Openings'!F442,TRUE,FALSE))</f>
        <v>0</v>
      </c>
      <c r="J440" s="198">
        <f t="shared" si="24"/>
        <v>0</v>
      </c>
      <c r="K440" s="63"/>
      <c r="L440" s="63"/>
      <c r="M440" s="63"/>
      <c r="N440" s="63"/>
      <c r="O440" s="63"/>
      <c r="P440" s="63"/>
      <c r="R440" s="193" t="str">
        <f>IF(Candidates!H442="","",MONTH(Candidates!H442))</f>
        <v/>
      </c>
      <c r="S440" s="187" t="b">
        <f>IF(AND(YEAR(Candidates!H442)&gt;=applicationYear,YEAR(Candidates!H442)&lt;=applicationYear),TRUE,IF(applicationYear="",TRUE,FALSE))</f>
        <v>0</v>
      </c>
      <c r="T440" s="187" t="b">
        <f>IF(AND(Candidates!H442&gt;=$AJ$4,Candidates!H442&lt;=$AJ$5),TRUE,FALSE)</f>
        <v>0</v>
      </c>
      <c r="U440" s="187" t="b">
        <f>IF(Dashboard!$M$6="",IF(Candidates!B442&lt;&gt;"",TRUE,FALSE),IF(Dashboard!$M$6=Candidates!B442,TRUE,FALSE))</f>
        <v>0</v>
      </c>
      <c r="V440" s="187" t="b">
        <f>IF(Dashboard!$H$7="",IF(Candidates!B442&lt;&gt;"",TRUE,FALSE),IF(Dashboard!$H$7=Candidates!C442,TRUE,FALSE))</f>
        <v>0</v>
      </c>
      <c r="W440" s="217" t="b">
        <f>IF(Dashboard!$H$6="",IF(Candidates!B442&lt;&gt;"",TRUE,FALSE),IF(Dashboard!$H$6=Candidates!E442,TRUE,FALSE))</f>
        <v>0</v>
      </c>
      <c r="X440" s="187">
        <f t="shared" si="25"/>
        <v>0</v>
      </c>
      <c r="Y440" s="198">
        <f t="shared" si="26"/>
        <v>0</v>
      </c>
      <c r="AA440" s="7"/>
      <c r="AB440" s="7"/>
      <c r="AC440" s="7"/>
    </row>
    <row r="441" spans="2:29" x14ac:dyDescent="0.2">
      <c r="B441" s="194">
        <f>COUNTIFS(Candidates!$B$6:$B$3005,'Job Openings'!B443,Candidates!$J$6:$J$3005,Preferences!$I$21)</f>
        <v>0</v>
      </c>
      <c r="C441" s="63"/>
      <c r="D441" s="194" t="str">
        <f>IF(AND(B441=1,J441=1),IF('Job Openings'!H443-'Job Openings'!E443&lt;0,"",'Job Openings'!H443-'Job Openings'!E443),"")</f>
        <v/>
      </c>
      <c r="E441" s="185"/>
      <c r="F441" s="197" t="b">
        <f>IF(AND('Job Openings'!E443&gt;=$O$4,'Job Openings'!E443&lt;=$O$5),TRUE,FALSE)</f>
        <v>0</v>
      </c>
      <c r="G441" s="188" t="b">
        <f>IF(Dashboard!$M$6="",IF('Job Openings'!B443&lt;&gt;"",TRUE,FALSE),IF(Dashboard!$M$6='Job Openings'!B443,TRUE,FALSE))</f>
        <v>0</v>
      </c>
      <c r="H441" s="188" t="b">
        <f>IF(Dashboard!$H$7="",IF('Job Openings'!B443&lt;&gt;"",TRUE,FALSE),IF(Dashboard!$H$7='Job Openings'!C443,TRUE,FALSE))</f>
        <v>0</v>
      </c>
      <c r="I441" s="188" t="b">
        <f>IF(Dashboard!$H$6="",IF('Job Openings'!B443&lt;&gt;"",TRUE,FALSE),IF(Dashboard!$H$6='Job Openings'!F443,TRUE,FALSE))</f>
        <v>0</v>
      </c>
      <c r="J441" s="198">
        <f t="shared" si="24"/>
        <v>0</v>
      </c>
      <c r="K441" s="63"/>
      <c r="L441" s="63"/>
      <c r="M441" s="63"/>
      <c r="N441" s="63"/>
      <c r="O441" s="63"/>
      <c r="P441" s="63"/>
      <c r="R441" s="193" t="str">
        <f>IF(Candidates!H443="","",MONTH(Candidates!H443))</f>
        <v/>
      </c>
      <c r="S441" s="187" t="b">
        <f>IF(AND(YEAR(Candidates!H443)&gt;=applicationYear,YEAR(Candidates!H443)&lt;=applicationYear),TRUE,IF(applicationYear="",TRUE,FALSE))</f>
        <v>0</v>
      </c>
      <c r="T441" s="187" t="b">
        <f>IF(AND(Candidates!H443&gt;=$AJ$4,Candidates!H443&lt;=$AJ$5),TRUE,FALSE)</f>
        <v>0</v>
      </c>
      <c r="U441" s="187" t="b">
        <f>IF(Dashboard!$M$6="",IF(Candidates!B443&lt;&gt;"",TRUE,FALSE),IF(Dashboard!$M$6=Candidates!B443,TRUE,FALSE))</f>
        <v>0</v>
      </c>
      <c r="V441" s="187" t="b">
        <f>IF(Dashboard!$H$7="",IF(Candidates!B443&lt;&gt;"",TRUE,FALSE),IF(Dashboard!$H$7=Candidates!C443,TRUE,FALSE))</f>
        <v>0</v>
      </c>
      <c r="W441" s="217" t="b">
        <f>IF(Dashboard!$H$6="",IF(Candidates!B443&lt;&gt;"",TRUE,FALSE),IF(Dashboard!$H$6=Candidates!E443,TRUE,FALSE))</f>
        <v>0</v>
      </c>
      <c r="X441" s="187">
        <f t="shared" si="25"/>
        <v>0</v>
      </c>
      <c r="Y441" s="198">
        <f t="shared" si="26"/>
        <v>0</v>
      </c>
      <c r="AA441" s="7"/>
      <c r="AB441" s="7"/>
      <c r="AC441" s="7"/>
    </row>
    <row r="442" spans="2:29" x14ac:dyDescent="0.2">
      <c r="B442" s="194">
        <f>COUNTIFS(Candidates!$B$6:$B$3005,'Job Openings'!B444,Candidates!$J$6:$J$3005,Preferences!$I$21)</f>
        <v>0</v>
      </c>
      <c r="C442" s="63"/>
      <c r="D442" s="194" t="str">
        <f>IF(AND(B442=1,J442=1),IF('Job Openings'!H444-'Job Openings'!E444&lt;0,"",'Job Openings'!H444-'Job Openings'!E444),"")</f>
        <v/>
      </c>
      <c r="E442" s="185"/>
      <c r="F442" s="197" t="b">
        <f>IF(AND('Job Openings'!E444&gt;=$O$4,'Job Openings'!E444&lt;=$O$5),TRUE,FALSE)</f>
        <v>0</v>
      </c>
      <c r="G442" s="188" t="b">
        <f>IF(Dashboard!$M$6="",IF('Job Openings'!B444&lt;&gt;"",TRUE,FALSE),IF(Dashboard!$M$6='Job Openings'!B444,TRUE,FALSE))</f>
        <v>0</v>
      </c>
      <c r="H442" s="188" t="b">
        <f>IF(Dashboard!$H$7="",IF('Job Openings'!B444&lt;&gt;"",TRUE,FALSE),IF(Dashboard!$H$7='Job Openings'!C444,TRUE,FALSE))</f>
        <v>0</v>
      </c>
      <c r="I442" s="188" t="b">
        <f>IF(Dashboard!$H$6="",IF('Job Openings'!B444&lt;&gt;"",TRUE,FALSE),IF(Dashboard!$H$6='Job Openings'!F444,TRUE,FALSE))</f>
        <v>0</v>
      </c>
      <c r="J442" s="198">
        <f t="shared" si="24"/>
        <v>0</v>
      </c>
      <c r="K442" s="63"/>
      <c r="L442" s="63"/>
      <c r="M442" s="63"/>
      <c r="N442" s="63"/>
      <c r="O442" s="63"/>
      <c r="P442" s="63"/>
      <c r="R442" s="193" t="str">
        <f>IF(Candidates!H444="","",MONTH(Candidates!H444))</f>
        <v/>
      </c>
      <c r="S442" s="187" t="b">
        <f>IF(AND(YEAR(Candidates!H444)&gt;=applicationYear,YEAR(Candidates!H444)&lt;=applicationYear),TRUE,IF(applicationYear="",TRUE,FALSE))</f>
        <v>0</v>
      </c>
      <c r="T442" s="187" t="b">
        <f>IF(AND(Candidates!H444&gt;=$AJ$4,Candidates!H444&lt;=$AJ$5),TRUE,FALSE)</f>
        <v>0</v>
      </c>
      <c r="U442" s="187" t="b">
        <f>IF(Dashboard!$M$6="",IF(Candidates!B444&lt;&gt;"",TRUE,FALSE),IF(Dashboard!$M$6=Candidates!B444,TRUE,FALSE))</f>
        <v>0</v>
      </c>
      <c r="V442" s="187" t="b">
        <f>IF(Dashboard!$H$7="",IF(Candidates!B444&lt;&gt;"",TRUE,FALSE),IF(Dashboard!$H$7=Candidates!C444,TRUE,FALSE))</f>
        <v>0</v>
      </c>
      <c r="W442" s="217" t="b">
        <f>IF(Dashboard!$H$6="",IF(Candidates!B444&lt;&gt;"",TRUE,FALSE),IF(Dashboard!$H$6=Candidates!E444,TRUE,FALSE))</f>
        <v>0</v>
      </c>
      <c r="X442" s="187">
        <f t="shared" si="25"/>
        <v>0</v>
      </c>
      <c r="Y442" s="198">
        <f t="shared" si="26"/>
        <v>0</v>
      </c>
      <c r="AA442" s="7"/>
      <c r="AB442" s="7"/>
      <c r="AC442" s="7"/>
    </row>
    <row r="443" spans="2:29" x14ac:dyDescent="0.2">
      <c r="B443" s="194">
        <f>COUNTIFS(Candidates!$B$6:$B$3005,'Job Openings'!B445,Candidates!$J$6:$J$3005,Preferences!$I$21)</f>
        <v>0</v>
      </c>
      <c r="C443" s="63"/>
      <c r="D443" s="194" t="str">
        <f>IF(AND(B443=1,J443=1),IF('Job Openings'!H445-'Job Openings'!E445&lt;0,"",'Job Openings'!H445-'Job Openings'!E445),"")</f>
        <v/>
      </c>
      <c r="E443" s="185"/>
      <c r="F443" s="197" t="b">
        <f>IF(AND('Job Openings'!E445&gt;=$O$4,'Job Openings'!E445&lt;=$O$5),TRUE,FALSE)</f>
        <v>0</v>
      </c>
      <c r="G443" s="188" t="b">
        <f>IF(Dashboard!$M$6="",IF('Job Openings'!B445&lt;&gt;"",TRUE,FALSE),IF(Dashboard!$M$6='Job Openings'!B445,TRUE,FALSE))</f>
        <v>0</v>
      </c>
      <c r="H443" s="188" t="b">
        <f>IF(Dashboard!$H$7="",IF('Job Openings'!B445&lt;&gt;"",TRUE,FALSE),IF(Dashboard!$H$7='Job Openings'!C445,TRUE,FALSE))</f>
        <v>0</v>
      </c>
      <c r="I443" s="188" t="b">
        <f>IF(Dashboard!$H$6="",IF('Job Openings'!B445&lt;&gt;"",TRUE,FALSE),IF(Dashboard!$H$6='Job Openings'!F445,TRUE,FALSE))</f>
        <v>0</v>
      </c>
      <c r="J443" s="198">
        <f t="shared" si="24"/>
        <v>0</v>
      </c>
      <c r="K443" s="63"/>
      <c r="L443" s="63"/>
      <c r="M443" s="63"/>
      <c r="N443" s="63"/>
      <c r="O443" s="63"/>
      <c r="P443" s="63"/>
      <c r="R443" s="193" t="str">
        <f>IF(Candidates!H445="","",MONTH(Candidates!H445))</f>
        <v/>
      </c>
      <c r="S443" s="187" t="b">
        <f>IF(AND(YEAR(Candidates!H445)&gt;=applicationYear,YEAR(Candidates!H445)&lt;=applicationYear),TRUE,IF(applicationYear="",TRUE,FALSE))</f>
        <v>0</v>
      </c>
      <c r="T443" s="187" t="b">
        <f>IF(AND(Candidates!H445&gt;=$AJ$4,Candidates!H445&lt;=$AJ$5),TRUE,FALSE)</f>
        <v>0</v>
      </c>
      <c r="U443" s="187" t="b">
        <f>IF(Dashboard!$M$6="",IF(Candidates!B445&lt;&gt;"",TRUE,FALSE),IF(Dashboard!$M$6=Candidates!B445,TRUE,FALSE))</f>
        <v>0</v>
      </c>
      <c r="V443" s="187" t="b">
        <f>IF(Dashboard!$H$7="",IF(Candidates!B445&lt;&gt;"",TRUE,FALSE),IF(Dashboard!$H$7=Candidates!C445,TRUE,FALSE))</f>
        <v>0</v>
      </c>
      <c r="W443" s="217" t="b">
        <f>IF(Dashboard!$H$6="",IF(Candidates!B445&lt;&gt;"",TRUE,FALSE),IF(Dashboard!$H$6=Candidates!E445,TRUE,FALSE))</f>
        <v>0</v>
      </c>
      <c r="X443" s="187">
        <f t="shared" si="25"/>
        <v>0</v>
      </c>
      <c r="Y443" s="198">
        <f t="shared" si="26"/>
        <v>0</v>
      </c>
      <c r="AA443" s="7"/>
      <c r="AB443" s="7"/>
      <c r="AC443" s="7"/>
    </row>
    <row r="444" spans="2:29" x14ac:dyDescent="0.2">
      <c r="B444" s="194">
        <f>COUNTIFS(Candidates!$B$6:$B$3005,'Job Openings'!B446,Candidates!$J$6:$J$3005,Preferences!$I$21)</f>
        <v>0</v>
      </c>
      <c r="C444" s="63"/>
      <c r="D444" s="194" t="str">
        <f>IF(AND(B444=1,J444=1),IF('Job Openings'!H446-'Job Openings'!E446&lt;0,"",'Job Openings'!H446-'Job Openings'!E446),"")</f>
        <v/>
      </c>
      <c r="E444" s="185"/>
      <c r="F444" s="197" t="b">
        <f>IF(AND('Job Openings'!E446&gt;=$O$4,'Job Openings'!E446&lt;=$O$5),TRUE,FALSE)</f>
        <v>0</v>
      </c>
      <c r="G444" s="188" t="b">
        <f>IF(Dashboard!$M$6="",IF('Job Openings'!B446&lt;&gt;"",TRUE,FALSE),IF(Dashboard!$M$6='Job Openings'!B446,TRUE,FALSE))</f>
        <v>0</v>
      </c>
      <c r="H444" s="188" t="b">
        <f>IF(Dashboard!$H$7="",IF('Job Openings'!B446&lt;&gt;"",TRUE,FALSE),IF(Dashboard!$H$7='Job Openings'!C446,TRUE,FALSE))</f>
        <v>0</v>
      </c>
      <c r="I444" s="188" t="b">
        <f>IF(Dashboard!$H$6="",IF('Job Openings'!B446&lt;&gt;"",TRUE,FALSE),IF(Dashboard!$H$6='Job Openings'!F446,TRUE,FALSE))</f>
        <v>0</v>
      </c>
      <c r="J444" s="198">
        <f t="shared" si="24"/>
        <v>0</v>
      </c>
      <c r="K444" s="63"/>
      <c r="L444" s="63"/>
      <c r="M444" s="63"/>
      <c r="N444" s="63"/>
      <c r="O444" s="63"/>
      <c r="P444" s="63"/>
      <c r="R444" s="193" t="str">
        <f>IF(Candidates!H446="","",MONTH(Candidates!H446))</f>
        <v/>
      </c>
      <c r="S444" s="187" t="b">
        <f>IF(AND(YEAR(Candidates!H446)&gt;=applicationYear,YEAR(Candidates!H446)&lt;=applicationYear),TRUE,IF(applicationYear="",TRUE,FALSE))</f>
        <v>0</v>
      </c>
      <c r="T444" s="187" t="b">
        <f>IF(AND(Candidates!H446&gt;=$AJ$4,Candidates!H446&lt;=$AJ$5),TRUE,FALSE)</f>
        <v>0</v>
      </c>
      <c r="U444" s="187" t="b">
        <f>IF(Dashboard!$M$6="",IF(Candidates!B446&lt;&gt;"",TRUE,FALSE),IF(Dashboard!$M$6=Candidates!B446,TRUE,FALSE))</f>
        <v>0</v>
      </c>
      <c r="V444" s="187" t="b">
        <f>IF(Dashboard!$H$7="",IF(Candidates!B446&lt;&gt;"",TRUE,FALSE),IF(Dashboard!$H$7=Candidates!C446,TRUE,FALSE))</f>
        <v>0</v>
      </c>
      <c r="W444" s="217" t="b">
        <f>IF(Dashboard!$H$6="",IF(Candidates!B446&lt;&gt;"",TRUE,FALSE),IF(Dashboard!$H$6=Candidates!E446,TRUE,FALSE))</f>
        <v>0</v>
      </c>
      <c r="X444" s="187">
        <f t="shared" si="25"/>
        <v>0</v>
      </c>
      <c r="Y444" s="198">
        <f t="shared" si="26"/>
        <v>0</v>
      </c>
      <c r="AA444" s="7"/>
      <c r="AB444" s="7"/>
      <c r="AC444" s="7"/>
    </row>
    <row r="445" spans="2:29" x14ac:dyDescent="0.2">
      <c r="B445" s="194">
        <f>COUNTIFS(Candidates!$B$6:$B$3005,'Job Openings'!B447,Candidates!$J$6:$J$3005,Preferences!$I$21)</f>
        <v>0</v>
      </c>
      <c r="C445" s="63"/>
      <c r="D445" s="194" t="str">
        <f>IF(AND(B445=1,J445=1),IF('Job Openings'!H447-'Job Openings'!E447&lt;0,"",'Job Openings'!H447-'Job Openings'!E447),"")</f>
        <v/>
      </c>
      <c r="E445" s="185"/>
      <c r="F445" s="197" t="b">
        <f>IF(AND('Job Openings'!E447&gt;=$O$4,'Job Openings'!E447&lt;=$O$5),TRUE,FALSE)</f>
        <v>0</v>
      </c>
      <c r="G445" s="188" t="b">
        <f>IF(Dashboard!$M$6="",IF('Job Openings'!B447&lt;&gt;"",TRUE,FALSE),IF(Dashboard!$M$6='Job Openings'!B447,TRUE,FALSE))</f>
        <v>0</v>
      </c>
      <c r="H445" s="188" t="b">
        <f>IF(Dashboard!$H$7="",IF('Job Openings'!B447&lt;&gt;"",TRUE,FALSE),IF(Dashboard!$H$7='Job Openings'!C447,TRUE,FALSE))</f>
        <v>0</v>
      </c>
      <c r="I445" s="188" t="b">
        <f>IF(Dashboard!$H$6="",IF('Job Openings'!B447&lt;&gt;"",TRUE,FALSE),IF(Dashboard!$H$6='Job Openings'!F447,TRUE,FALSE))</f>
        <v>0</v>
      </c>
      <c r="J445" s="198">
        <f t="shared" si="24"/>
        <v>0</v>
      </c>
      <c r="K445" s="63"/>
      <c r="L445" s="63"/>
      <c r="M445" s="63"/>
      <c r="N445" s="63"/>
      <c r="O445" s="63"/>
      <c r="P445" s="63"/>
      <c r="R445" s="193" t="str">
        <f>IF(Candidates!H447="","",MONTH(Candidates!H447))</f>
        <v/>
      </c>
      <c r="S445" s="187" t="b">
        <f>IF(AND(YEAR(Candidates!H447)&gt;=applicationYear,YEAR(Candidates!H447)&lt;=applicationYear),TRUE,IF(applicationYear="",TRUE,FALSE))</f>
        <v>0</v>
      </c>
      <c r="T445" s="187" t="b">
        <f>IF(AND(Candidates!H447&gt;=$AJ$4,Candidates!H447&lt;=$AJ$5),TRUE,FALSE)</f>
        <v>0</v>
      </c>
      <c r="U445" s="187" t="b">
        <f>IF(Dashboard!$M$6="",IF(Candidates!B447&lt;&gt;"",TRUE,FALSE),IF(Dashboard!$M$6=Candidates!B447,TRUE,FALSE))</f>
        <v>0</v>
      </c>
      <c r="V445" s="187" t="b">
        <f>IF(Dashboard!$H$7="",IF(Candidates!B447&lt;&gt;"",TRUE,FALSE),IF(Dashboard!$H$7=Candidates!C447,TRUE,FALSE))</f>
        <v>0</v>
      </c>
      <c r="W445" s="217" t="b">
        <f>IF(Dashboard!$H$6="",IF(Candidates!B447&lt;&gt;"",TRUE,FALSE),IF(Dashboard!$H$6=Candidates!E447,TRUE,FALSE))</f>
        <v>0</v>
      </c>
      <c r="X445" s="187">
        <f t="shared" si="25"/>
        <v>0</v>
      </c>
      <c r="Y445" s="198">
        <f t="shared" si="26"/>
        <v>0</v>
      </c>
      <c r="AA445" s="7"/>
      <c r="AB445" s="7"/>
      <c r="AC445" s="7"/>
    </row>
    <row r="446" spans="2:29" x14ac:dyDescent="0.2">
      <c r="B446" s="194">
        <f>COUNTIFS(Candidates!$B$6:$B$3005,'Job Openings'!B448,Candidates!$J$6:$J$3005,Preferences!$I$21)</f>
        <v>0</v>
      </c>
      <c r="C446" s="63"/>
      <c r="D446" s="194" t="str">
        <f>IF(AND(B446=1,J446=1),IF('Job Openings'!H448-'Job Openings'!E448&lt;0,"",'Job Openings'!H448-'Job Openings'!E448),"")</f>
        <v/>
      </c>
      <c r="E446" s="185"/>
      <c r="F446" s="197" t="b">
        <f>IF(AND('Job Openings'!E448&gt;=$O$4,'Job Openings'!E448&lt;=$O$5),TRUE,FALSE)</f>
        <v>0</v>
      </c>
      <c r="G446" s="188" t="b">
        <f>IF(Dashboard!$M$6="",IF('Job Openings'!B448&lt;&gt;"",TRUE,FALSE),IF(Dashboard!$M$6='Job Openings'!B448,TRUE,FALSE))</f>
        <v>0</v>
      </c>
      <c r="H446" s="188" t="b">
        <f>IF(Dashboard!$H$7="",IF('Job Openings'!B448&lt;&gt;"",TRUE,FALSE),IF(Dashboard!$H$7='Job Openings'!C448,TRUE,FALSE))</f>
        <v>0</v>
      </c>
      <c r="I446" s="188" t="b">
        <f>IF(Dashboard!$H$6="",IF('Job Openings'!B448&lt;&gt;"",TRUE,FALSE),IF(Dashboard!$H$6='Job Openings'!F448,TRUE,FALSE))</f>
        <v>0</v>
      </c>
      <c r="J446" s="198">
        <f t="shared" si="24"/>
        <v>0</v>
      </c>
      <c r="K446" s="63"/>
      <c r="L446" s="63"/>
      <c r="M446" s="63"/>
      <c r="N446" s="63"/>
      <c r="O446" s="63"/>
      <c r="P446" s="63"/>
      <c r="R446" s="193" t="str">
        <f>IF(Candidates!H448="","",MONTH(Candidates!H448))</f>
        <v/>
      </c>
      <c r="S446" s="187" t="b">
        <f>IF(AND(YEAR(Candidates!H448)&gt;=applicationYear,YEAR(Candidates!H448)&lt;=applicationYear),TRUE,IF(applicationYear="",TRUE,FALSE))</f>
        <v>0</v>
      </c>
      <c r="T446" s="187" t="b">
        <f>IF(AND(Candidates!H448&gt;=$AJ$4,Candidates!H448&lt;=$AJ$5),TRUE,FALSE)</f>
        <v>0</v>
      </c>
      <c r="U446" s="187" t="b">
        <f>IF(Dashboard!$M$6="",IF(Candidates!B448&lt;&gt;"",TRUE,FALSE),IF(Dashboard!$M$6=Candidates!B448,TRUE,FALSE))</f>
        <v>0</v>
      </c>
      <c r="V446" s="187" t="b">
        <f>IF(Dashboard!$H$7="",IF(Candidates!B448&lt;&gt;"",TRUE,FALSE),IF(Dashboard!$H$7=Candidates!C448,TRUE,FALSE))</f>
        <v>0</v>
      </c>
      <c r="W446" s="217" t="b">
        <f>IF(Dashboard!$H$6="",IF(Candidates!B448&lt;&gt;"",TRUE,FALSE),IF(Dashboard!$H$6=Candidates!E448,TRUE,FALSE))</f>
        <v>0</v>
      </c>
      <c r="X446" s="187">
        <f t="shared" si="25"/>
        <v>0</v>
      </c>
      <c r="Y446" s="198">
        <f t="shared" si="26"/>
        <v>0</v>
      </c>
      <c r="AA446" s="7"/>
      <c r="AB446" s="7"/>
      <c r="AC446" s="7"/>
    </row>
    <row r="447" spans="2:29" x14ac:dyDescent="0.2">
      <c r="B447" s="194">
        <f>COUNTIFS(Candidates!$B$6:$B$3005,'Job Openings'!B449,Candidates!$J$6:$J$3005,Preferences!$I$21)</f>
        <v>0</v>
      </c>
      <c r="C447" s="63"/>
      <c r="D447" s="194" t="str">
        <f>IF(AND(B447=1,J447=1),IF('Job Openings'!H449-'Job Openings'!E449&lt;0,"",'Job Openings'!H449-'Job Openings'!E449),"")</f>
        <v/>
      </c>
      <c r="E447" s="185"/>
      <c r="F447" s="197" t="b">
        <f>IF(AND('Job Openings'!E449&gt;=$O$4,'Job Openings'!E449&lt;=$O$5),TRUE,FALSE)</f>
        <v>0</v>
      </c>
      <c r="G447" s="188" t="b">
        <f>IF(Dashboard!$M$6="",IF('Job Openings'!B449&lt;&gt;"",TRUE,FALSE),IF(Dashboard!$M$6='Job Openings'!B449,TRUE,FALSE))</f>
        <v>0</v>
      </c>
      <c r="H447" s="188" t="b">
        <f>IF(Dashboard!$H$7="",IF('Job Openings'!B449&lt;&gt;"",TRUE,FALSE),IF(Dashboard!$H$7='Job Openings'!C449,TRUE,FALSE))</f>
        <v>0</v>
      </c>
      <c r="I447" s="188" t="b">
        <f>IF(Dashboard!$H$6="",IF('Job Openings'!B449&lt;&gt;"",TRUE,FALSE),IF(Dashboard!$H$6='Job Openings'!F449,TRUE,FALSE))</f>
        <v>0</v>
      </c>
      <c r="J447" s="198">
        <f t="shared" si="24"/>
        <v>0</v>
      </c>
      <c r="K447" s="63"/>
      <c r="L447" s="63"/>
      <c r="M447" s="63"/>
      <c r="N447" s="63"/>
      <c r="O447" s="63"/>
      <c r="P447" s="63"/>
      <c r="R447" s="193" t="str">
        <f>IF(Candidates!H449="","",MONTH(Candidates!H449))</f>
        <v/>
      </c>
      <c r="S447" s="187" t="b">
        <f>IF(AND(YEAR(Candidates!H449)&gt;=applicationYear,YEAR(Candidates!H449)&lt;=applicationYear),TRUE,IF(applicationYear="",TRUE,FALSE))</f>
        <v>0</v>
      </c>
      <c r="T447" s="187" t="b">
        <f>IF(AND(Candidates!H449&gt;=$AJ$4,Candidates!H449&lt;=$AJ$5),TRUE,FALSE)</f>
        <v>0</v>
      </c>
      <c r="U447" s="187" t="b">
        <f>IF(Dashboard!$M$6="",IF(Candidates!B449&lt;&gt;"",TRUE,FALSE),IF(Dashboard!$M$6=Candidates!B449,TRUE,FALSE))</f>
        <v>0</v>
      </c>
      <c r="V447" s="187" t="b">
        <f>IF(Dashboard!$H$7="",IF(Candidates!B449&lt;&gt;"",TRUE,FALSE),IF(Dashboard!$H$7=Candidates!C449,TRUE,FALSE))</f>
        <v>0</v>
      </c>
      <c r="W447" s="217" t="b">
        <f>IF(Dashboard!$H$6="",IF(Candidates!B449&lt;&gt;"",TRUE,FALSE),IF(Dashboard!$H$6=Candidates!E449,TRUE,FALSE))</f>
        <v>0</v>
      </c>
      <c r="X447" s="187">
        <f t="shared" si="25"/>
        <v>0</v>
      </c>
      <c r="Y447" s="198">
        <f t="shared" si="26"/>
        <v>0</v>
      </c>
      <c r="AA447" s="7"/>
      <c r="AB447" s="7"/>
      <c r="AC447" s="7"/>
    </row>
    <row r="448" spans="2:29" x14ac:dyDescent="0.2">
      <c r="B448" s="194">
        <f>COUNTIFS(Candidates!$B$6:$B$3005,'Job Openings'!B450,Candidates!$J$6:$J$3005,Preferences!$I$21)</f>
        <v>0</v>
      </c>
      <c r="C448" s="63"/>
      <c r="D448" s="194" t="str">
        <f>IF(AND(B448=1,J448=1),IF('Job Openings'!H450-'Job Openings'!E450&lt;0,"",'Job Openings'!H450-'Job Openings'!E450),"")</f>
        <v/>
      </c>
      <c r="E448" s="185"/>
      <c r="F448" s="197" t="b">
        <f>IF(AND('Job Openings'!E450&gt;=$O$4,'Job Openings'!E450&lt;=$O$5),TRUE,FALSE)</f>
        <v>0</v>
      </c>
      <c r="G448" s="188" t="b">
        <f>IF(Dashboard!$M$6="",IF('Job Openings'!B450&lt;&gt;"",TRUE,FALSE),IF(Dashboard!$M$6='Job Openings'!B450,TRUE,FALSE))</f>
        <v>0</v>
      </c>
      <c r="H448" s="188" t="b">
        <f>IF(Dashboard!$H$7="",IF('Job Openings'!B450&lt;&gt;"",TRUE,FALSE),IF(Dashboard!$H$7='Job Openings'!C450,TRUE,FALSE))</f>
        <v>0</v>
      </c>
      <c r="I448" s="188" t="b">
        <f>IF(Dashboard!$H$6="",IF('Job Openings'!B450&lt;&gt;"",TRUE,FALSE),IF(Dashboard!$H$6='Job Openings'!F450,TRUE,FALSE))</f>
        <v>0</v>
      </c>
      <c r="J448" s="198">
        <f t="shared" si="24"/>
        <v>0</v>
      </c>
      <c r="K448" s="63"/>
      <c r="L448" s="63"/>
      <c r="M448" s="63"/>
      <c r="N448" s="63"/>
      <c r="O448" s="63"/>
      <c r="P448" s="63"/>
      <c r="R448" s="193" t="str">
        <f>IF(Candidates!H450="","",MONTH(Candidates!H450))</f>
        <v/>
      </c>
      <c r="S448" s="187" t="b">
        <f>IF(AND(YEAR(Candidates!H450)&gt;=applicationYear,YEAR(Candidates!H450)&lt;=applicationYear),TRUE,IF(applicationYear="",TRUE,FALSE))</f>
        <v>0</v>
      </c>
      <c r="T448" s="187" t="b">
        <f>IF(AND(Candidates!H450&gt;=$AJ$4,Candidates!H450&lt;=$AJ$5),TRUE,FALSE)</f>
        <v>0</v>
      </c>
      <c r="U448" s="187" t="b">
        <f>IF(Dashboard!$M$6="",IF(Candidates!B450&lt;&gt;"",TRUE,FALSE),IF(Dashboard!$M$6=Candidates!B450,TRUE,FALSE))</f>
        <v>0</v>
      </c>
      <c r="V448" s="187" t="b">
        <f>IF(Dashboard!$H$7="",IF(Candidates!B450&lt;&gt;"",TRUE,FALSE),IF(Dashboard!$H$7=Candidates!C450,TRUE,FALSE))</f>
        <v>0</v>
      </c>
      <c r="W448" s="217" t="b">
        <f>IF(Dashboard!$H$6="",IF(Candidates!B450&lt;&gt;"",TRUE,FALSE),IF(Dashboard!$H$6=Candidates!E450,TRUE,FALSE))</f>
        <v>0</v>
      </c>
      <c r="X448" s="187">
        <f t="shared" si="25"/>
        <v>0</v>
      </c>
      <c r="Y448" s="198">
        <f t="shared" si="26"/>
        <v>0</v>
      </c>
      <c r="AA448" s="7"/>
      <c r="AB448" s="7"/>
      <c r="AC448" s="7"/>
    </row>
    <row r="449" spans="2:29" x14ac:dyDescent="0.2">
      <c r="B449" s="194">
        <f>COUNTIFS(Candidates!$B$6:$B$3005,'Job Openings'!B451,Candidates!$J$6:$J$3005,Preferences!$I$21)</f>
        <v>0</v>
      </c>
      <c r="C449" s="63"/>
      <c r="D449" s="194" t="str">
        <f>IF(AND(B449=1,J449=1),IF('Job Openings'!H451-'Job Openings'!E451&lt;0,"",'Job Openings'!H451-'Job Openings'!E451),"")</f>
        <v/>
      </c>
      <c r="E449" s="185"/>
      <c r="F449" s="197" t="b">
        <f>IF(AND('Job Openings'!E451&gt;=$O$4,'Job Openings'!E451&lt;=$O$5),TRUE,FALSE)</f>
        <v>0</v>
      </c>
      <c r="G449" s="188" t="b">
        <f>IF(Dashboard!$M$6="",IF('Job Openings'!B451&lt;&gt;"",TRUE,FALSE),IF(Dashboard!$M$6='Job Openings'!B451,TRUE,FALSE))</f>
        <v>0</v>
      </c>
      <c r="H449" s="188" t="b">
        <f>IF(Dashboard!$H$7="",IF('Job Openings'!B451&lt;&gt;"",TRUE,FALSE),IF(Dashboard!$H$7='Job Openings'!C451,TRUE,FALSE))</f>
        <v>0</v>
      </c>
      <c r="I449" s="188" t="b">
        <f>IF(Dashboard!$H$6="",IF('Job Openings'!B451&lt;&gt;"",TRUE,FALSE),IF(Dashboard!$H$6='Job Openings'!F451,TRUE,FALSE))</f>
        <v>0</v>
      </c>
      <c r="J449" s="198">
        <f t="shared" si="24"/>
        <v>0</v>
      </c>
      <c r="K449" s="63"/>
      <c r="L449" s="63"/>
      <c r="M449" s="63"/>
      <c r="N449" s="63"/>
      <c r="O449" s="63"/>
      <c r="P449" s="63"/>
      <c r="R449" s="193" t="str">
        <f>IF(Candidates!H451="","",MONTH(Candidates!H451))</f>
        <v/>
      </c>
      <c r="S449" s="187" t="b">
        <f>IF(AND(YEAR(Candidates!H451)&gt;=applicationYear,YEAR(Candidates!H451)&lt;=applicationYear),TRUE,IF(applicationYear="",TRUE,FALSE))</f>
        <v>0</v>
      </c>
      <c r="T449" s="187" t="b">
        <f>IF(AND(Candidates!H451&gt;=$AJ$4,Candidates!H451&lt;=$AJ$5),TRUE,FALSE)</f>
        <v>0</v>
      </c>
      <c r="U449" s="187" t="b">
        <f>IF(Dashboard!$M$6="",IF(Candidates!B451&lt;&gt;"",TRUE,FALSE),IF(Dashboard!$M$6=Candidates!B451,TRUE,FALSE))</f>
        <v>0</v>
      </c>
      <c r="V449" s="187" t="b">
        <f>IF(Dashboard!$H$7="",IF(Candidates!B451&lt;&gt;"",TRUE,FALSE),IF(Dashboard!$H$7=Candidates!C451,TRUE,FALSE))</f>
        <v>0</v>
      </c>
      <c r="W449" s="217" t="b">
        <f>IF(Dashboard!$H$6="",IF(Candidates!B451&lt;&gt;"",TRUE,FALSE),IF(Dashboard!$H$6=Candidates!E451,TRUE,FALSE))</f>
        <v>0</v>
      </c>
      <c r="X449" s="187">
        <f t="shared" si="25"/>
        <v>0</v>
      </c>
      <c r="Y449" s="198">
        <f t="shared" si="26"/>
        <v>0</v>
      </c>
      <c r="AA449" s="7"/>
      <c r="AB449" s="7"/>
      <c r="AC449" s="7"/>
    </row>
    <row r="450" spans="2:29" x14ac:dyDescent="0.2">
      <c r="B450" s="194">
        <f>COUNTIFS(Candidates!$B$6:$B$3005,'Job Openings'!B452,Candidates!$J$6:$J$3005,Preferences!$I$21)</f>
        <v>0</v>
      </c>
      <c r="C450" s="63"/>
      <c r="D450" s="194" t="str">
        <f>IF(AND(B450=1,J450=1),IF('Job Openings'!H452-'Job Openings'!E452&lt;0,"",'Job Openings'!H452-'Job Openings'!E452),"")</f>
        <v/>
      </c>
      <c r="E450" s="185"/>
      <c r="F450" s="197" t="b">
        <f>IF(AND('Job Openings'!E452&gt;=$O$4,'Job Openings'!E452&lt;=$O$5),TRUE,FALSE)</f>
        <v>0</v>
      </c>
      <c r="G450" s="188" t="b">
        <f>IF(Dashboard!$M$6="",IF('Job Openings'!B452&lt;&gt;"",TRUE,FALSE),IF(Dashboard!$M$6='Job Openings'!B452,TRUE,FALSE))</f>
        <v>0</v>
      </c>
      <c r="H450" s="188" t="b">
        <f>IF(Dashboard!$H$7="",IF('Job Openings'!B452&lt;&gt;"",TRUE,FALSE),IF(Dashboard!$H$7='Job Openings'!C452,TRUE,FALSE))</f>
        <v>0</v>
      </c>
      <c r="I450" s="188" t="b">
        <f>IF(Dashboard!$H$6="",IF('Job Openings'!B452&lt;&gt;"",TRUE,FALSE),IF(Dashboard!$H$6='Job Openings'!F452,TRUE,FALSE))</f>
        <v>0</v>
      </c>
      <c r="J450" s="198">
        <f t="shared" si="24"/>
        <v>0</v>
      </c>
      <c r="K450" s="63"/>
      <c r="L450" s="63"/>
      <c r="M450" s="63"/>
      <c r="N450" s="63"/>
      <c r="O450" s="63"/>
      <c r="P450" s="63"/>
      <c r="R450" s="193" t="str">
        <f>IF(Candidates!H452="","",MONTH(Candidates!H452))</f>
        <v/>
      </c>
      <c r="S450" s="187" t="b">
        <f>IF(AND(YEAR(Candidates!H452)&gt;=applicationYear,YEAR(Candidates!H452)&lt;=applicationYear),TRUE,IF(applicationYear="",TRUE,FALSE))</f>
        <v>0</v>
      </c>
      <c r="T450" s="187" t="b">
        <f>IF(AND(Candidates!H452&gt;=$AJ$4,Candidates!H452&lt;=$AJ$5),TRUE,FALSE)</f>
        <v>0</v>
      </c>
      <c r="U450" s="187" t="b">
        <f>IF(Dashboard!$M$6="",IF(Candidates!B452&lt;&gt;"",TRUE,FALSE),IF(Dashboard!$M$6=Candidates!B452,TRUE,FALSE))</f>
        <v>0</v>
      </c>
      <c r="V450" s="187" t="b">
        <f>IF(Dashboard!$H$7="",IF(Candidates!B452&lt;&gt;"",TRUE,FALSE),IF(Dashboard!$H$7=Candidates!C452,TRUE,FALSE))</f>
        <v>0</v>
      </c>
      <c r="W450" s="217" t="b">
        <f>IF(Dashboard!$H$6="",IF(Candidates!B452&lt;&gt;"",TRUE,FALSE),IF(Dashboard!$H$6=Candidates!E452,TRUE,FALSE))</f>
        <v>0</v>
      </c>
      <c r="X450" s="187">
        <f t="shared" si="25"/>
        <v>0</v>
      </c>
      <c r="Y450" s="198">
        <f t="shared" si="26"/>
        <v>0</v>
      </c>
      <c r="AA450" s="7"/>
      <c r="AB450" s="7"/>
      <c r="AC450" s="7"/>
    </row>
    <row r="451" spans="2:29" x14ac:dyDescent="0.2">
      <c r="B451" s="194">
        <f>COUNTIFS(Candidates!$B$6:$B$3005,'Job Openings'!B453,Candidates!$J$6:$J$3005,Preferences!$I$21)</f>
        <v>0</v>
      </c>
      <c r="C451" s="63"/>
      <c r="D451" s="194" t="str">
        <f>IF(AND(B451=1,J451=1),IF('Job Openings'!H453-'Job Openings'!E453&lt;0,"",'Job Openings'!H453-'Job Openings'!E453),"")</f>
        <v/>
      </c>
      <c r="E451" s="185"/>
      <c r="F451" s="197" t="b">
        <f>IF(AND('Job Openings'!E453&gt;=$O$4,'Job Openings'!E453&lt;=$O$5),TRUE,FALSE)</f>
        <v>0</v>
      </c>
      <c r="G451" s="188" t="b">
        <f>IF(Dashboard!$M$6="",IF('Job Openings'!B453&lt;&gt;"",TRUE,FALSE),IF(Dashboard!$M$6='Job Openings'!B453,TRUE,FALSE))</f>
        <v>0</v>
      </c>
      <c r="H451" s="188" t="b">
        <f>IF(Dashboard!$H$7="",IF('Job Openings'!B453&lt;&gt;"",TRUE,FALSE),IF(Dashboard!$H$7='Job Openings'!C453,TRUE,FALSE))</f>
        <v>0</v>
      </c>
      <c r="I451" s="188" t="b">
        <f>IF(Dashboard!$H$6="",IF('Job Openings'!B453&lt;&gt;"",TRUE,FALSE),IF(Dashboard!$H$6='Job Openings'!F453,TRUE,FALSE))</f>
        <v>0</v>
      </c>
      <c r="J451" s="198">
        <f t="shared" si="24"/>
        <v>0</v>
      </c>
      <c r="K451" s="63"/>
      <c r="L451" s="63"/>
      <c r="M451" s="63"/>
      <c r="N451" s="63"/>
      <c r="O451" s="63"/>
      <c r="P451" s="63"/>
      <c r="R451" s="193" t="str">
        <f>IF(Candidates!H453="","",MONTH(Candidates!H453))</f>
        <v/>
      </c>
      <c r="S451" s="187" t="b">
        <f>IF(AND(YEAR(Candidates!H453)&gt;=applicationYear,YEAR(Candidates!H453)&lt;=applicationYear),TRUE,IF(applicationYear="",TRUE,FALSE))</f>
        <v>0</v>
      </c>
      <c r="T451" s="187" t="b">
        <f>IF(AND(Candidates!H453&gt;=$AJ$4,Candidates!H453&lt;=$AJ$5),TRUE,FALSE)</f>
        <v>0</v>
      </c>
      <c r="U451" s="187" t="b">
        <f>IF(Dashboard!$M$6="",IF(Candidates!B453&lt;&gt;"",TRUE,FALSE),IF(Dashboard!$M$6=Candidates!B453,TRUE,FALSE))</f>
        <v>0</v>
      </c>
      <c r="V451" s="187" t="b">
        <f>IF(Dashboard!$H$7="",IF(Candidates!B453&lt;&gt;"",TRUE,FALSE),IF(Dashboard!$H$7=Candidates!C453,TRUE,FALSE))</f>
        <v>0</v>
      </c>
      <c r="W451" s="217" t="b">
        <f>IF(Dashboard!$H$6="",IF(Candidates!B453&lt;&gt;"",TRUE,FALSE),IF(Dashboard!$H$6=Candidates!E453,TRUE,FALSE))</f>
        <v>0</v>
      </c>
      <c r="X451" s="187">
        <f t="shared" si="25"/>
        <v>0</v>
      </c>
      <c r="Y451" s="198">
        <f t="shared" si="26"/>
        <v>0</v>
      </c>
      <c r="AA451" s="7"/>
      <c r="AB451" s="7"/>
      <c r="AC451" s="7"/>
    </row>
    <row r="452" spans="2:29" x14ac:dyDescent="0.2">
      <c r="B452" s="194">
        <f>COUNTIFS(Candidates!$B$6:$B$3005,'Job Openings'!B454,Candidates!$J$6:$J$3005,Preferences!$I$21)</f>
        <v>0</v>
      </c>
      <c r="C452" s="63"/>
      <c r="D452" s="194" t="str">
        <f>IF(AND(B452=1,J452=1),IF('Job Openings'!H454-'Job Openings'!E454&lt;0,"",'Job Openings'!H454-'Job Openings'!E454),"")</f>
        <v/>
      </c>
      <c r="E452" s="185"/>
      <c r="F452" s="197" t="b">
        <f>IF(AND('Job Openings'!E454&gt;=$O$4,'Job Openings'!E454&lt;=$O$5),TRUE,FALSE)</f>
        <v>0</v>
      </c>
      <c r="G452" s="188" t="b">
        <f>IF(Dashboard!$M$6="",IF('Job Openings'!B454&lt;&gt;"",TRUE,FALSE),IF(Dashboard!$M$6='Job Openings'!B454,TRUE,FALSE))</f>
        <v>0</v>
      </c>
      <c r="H452" s="188" t="b">
        <f>IF(Dashboard!$H$7="",IF('Job Openings'!B454&lt;&gt;"",TRUE,FALSE),IF(Dashboard!$H$7='Job Openings'!C454,TRUE,FALSE))</f>
        <v>0</v>
      </c>
      <c r="I452" s="188" t="b">
        <f>IF(Dashboard!$H$6="",IF('Job Openings'!B454&lt;&gt;"",TRUE,FALSE),IF(Dashboard!$H$6='Job Openings'!F454,TRUE,FALSE))</f>
        <v>0</v>
      </c>
      <c r="J452" s="198">
        <f t="shared" ref="J452:J515" si="27">I452*H452*G452*F452</f>
        <v>0</v>
      </c>
      <c r="K452" s="63"/>
      <c r="L452" s="63"/>
      <c r="M452" s="63"/>
      <c r="N452" s="63"/>
      <c r="O452" s="63"/>
      <c r="P452" s="63"/>
      <c r="R452" s="193" t="str">
        <f>IF(Candidates!H454="","",MONTH(Candidates!H454))</f>
        <v/>
      </c>
      <c r="S452" s="187" t="b">
        <f>IF(AND(YEAR(Candidates!H454)&gt;=applicationYear,YEAR(Candidates!H454)&lt;=applicationYear),TRUE,IF(applicationYear="",TRUE,FALSE))</f>
        <v>0</v>
      </c>
      <c r="T452" s="187" t="b">
        <f>IF(AND(Candidates!H454&gt;=$AJ$4,Candidates!H454&lt;=$AJ$5),TRUE,FALSE)</f>
        <v>0</v>
      </c>
      <c r="U452" s="187" t="b">
        <f>IF(Dashboard!$M$6="",IF(Candidates!B454&lt;&gt;"",TRUE,FALSE),IF(Dashboard!$M$6=Candidates!B454,TRUE,FALSE))</f>
        <v>0</v>
      </c>
      <c r="V452" s="187" t="b">
        <f>IF(Dashboard!$H$7="",IF(Candidates!B454&lt;&gt;"",TRUE,FALSE),IF(Dashboard!$H$7=Candidates!C454,TRUE,FALSE))</f>
        <v>0</v>
      </c>
      <c r="W452" s="217" t="b">
        <f>IF(Dashboard!$H$6="",IF(Candidates!B454&lt;&gt;"",TRUE,FALSE),IF(Dashboard!$H$6=Candidates!E454,TRUE,FALSE))</f>
        <v>0</v>
      </c>
      <c r="X452" s="187">
        <f t="shared" si="25"/>
        <v>0</v>
      </c>
      <c r="Y452" s="198">
        <f t="shared" si="26"/>
        <v>0</v>
      </c>
      <c r="AA452" s="7"/>
      <c r="AB452" s="7"/>
      <c r="AC452" s="7"/>
    </row>
    <row r="453" spans="2:29" x14ac:dyDescent="0.2">
      <c r="B453" s="194">
        <f>COUNTIFS(Candidates!$B$6:$B$3005,'Job Openings'!B455,Candidates!$J$6:$J$3005,Preferences!$I$21)</f>
        <v>0</v>
      </c>
      <c r="C453" s="63"/>
      <c r="D453" s="194" t="str">
        <f>IF(AND(B453=1,J453=1),IF('Job Openings'!H455-'Job Openings'!E455&lt;0,"",'Job Openings'!H455-'Job Openings'!E455),"")</f>
        <v/>
      </c>
      <c r="E453" s="185"/>
      <c r="F453" s="197" t="b">
        <f>IF(AND('Job Openings'!E455&gt;=$O$4,'Job Openings'!E455&lt;=$O$5),TRUE,FALSE)</f>
        <v>0</v>
      </c>
      <c r="G453" s="188" t="b">
        <f>IF(Dashboard!$M$6="",IF('Job Openings'!B455&lt;&gt;"",TRUE,FALSE),IF(Dashboard!$M$6='Job Openings'!B455,TRUE,FALSE))</f>
        <v>0</v>
      </c>
      <c r="H453" s="188" t="b">
        <f>IF(Dashboard!$H$7="",IF('Job Openings'!B455&lt;&gt;"",TRUE,FALSE),IF(Dashboard!$H$7='Job Openings'!C455,TRUE,FALSE))</f>
        <v>0</v>
      </c>
      <c r="I453" s="188" t="b">
        <f>IF(Dashboard!$H$6="",IF('Job Openings'!B455&lt;&gt;"",TRUE,FALSE),IF(Dashboard!$H$6='Job Openings'!F455,TRUE,FALSE))</f>
        <v>0</v>
      </c>
      <c r="J453" s="198">
        <f t="shared" si="27"/>
        <v>0</v>
      </c>
      <c r="K453" s="63"/>
      <c r="L453" s="63"/>
      <c r="M453" s="63"/>
      <c r="N453" s="63"/>
      <c r="O453" s="63"/>
      <c r="P453" s="63"/>
      <c r="R453" s="193" t="str">
        <f>IF(Candidates!H455="","",MONTH(Candidates!H455))</f>
        <v/>
      </c>
      <c r="S453" s="187" t="b">
        <f>IF(AND(YEAR(Candidates!H455)&gt;=applicationYear,YEAR(Candidates!H455)&lt;=applicationYear),TRUE,IF(applicationYear="",TRUE,FALSE))</f>
        <v>0</v>
      </c>
      <c r="T453" s="187" t="b">
        <f>IF(AND(Candidates!H455&gt;=$AJ$4,Candidates!H455&lt;=$AJ$5),TRUE,FALSE)</f>
        <v>0</v>
      </c>
      <c r="U453" s="187" t="b">
        <f>IF(Dashboard!$M$6="",IF(Candidates!B455&lt;&gt;"",TRUE,FALSE),IF(Dashboard!$M$6=Candidates!B455,TRUE,FALSE))</f>
        <v>0</v>
      </c>
      <c r="V453" s="187" t="b">
        <f>IF(Dashboard!$H$7="",IF(Candidates!B455&lt;&gt;"",TRUE,FALSE),IF(Dashboard!$H$7=Candidates!C455,TRUE,FALSE))</f>
        <v>0</v>
      </c>
      <c r="W453" s="217" t="b">
        <f>IF(Dashboard!$H$6="",IF(Candidates!B455&lt;&gt;"",TRUE,FALSE),IF(Dashboard!$H$6=Candidates!E455,TRUE,FALSE))</f>
        <v>0</v>
      </c>
      <c r="X453" s="187">
        <f t="shared" ref="X453:X516" si="28">W453*V453*U453*T453</f>
        <v>0</v>
      </c>
      <c r="Y453" s="198">
        <f t="shared" ref="Y453:Y516" si="29">W453*V453*U453*S453</f>
        <v>0</v>
      </c>
      <c r="AA453" s="7"/>
      <c r="AB453" s="7"/>
      <c r="AC453" s="7"/>
    </row>
    <row r="454" spans="2:29" x14ac:dyDescent="0.2">
      <c r="B454" s="194">
        <f>COUNTIFS(Candidates!$B$6:$B$3005,'Job Openings'!B456,Candidates!$J$6:$J$3005,Preferences!$I$21)</f>
        <v>0</v>
      </c>
      <c r="C454" s="63"/>
      <c r="D454" s="194" t="str">
        <f>IF(AND(B454=1,J454=1),IF('Job Openings'!H456-'Job Openings'!E456&lt;0,"",'Job Openings'!H456-'Job Openings'!E456),"")</f>
        <v/>
      </c>
      <c r="E454" s="185"/>
      <c r="F454" s="197" t="b">
        <f>IF(AND('Job Openings'!E456&gt;=$O$4,'Job Openings'!E456&lt;=$O$5),TRUE,FALSE)</f>
        <v>0</v>
      </c>
      <c r="G454" s="188" t="b">
        <f>IF(Dashboard!$M$6="",IF('Job Openings'!B456&lt;&gt;"",TRUE,FALSE),IF(Dashboard!$M$6='Job Openings'!B456,TRUE,FALSE))</f>
        <v>0</v>
      </c>
      <c r="H454" s="188" t="b">
        <f>IF(Dashboard!$H$7="",IF('Job Openings'!B456&lt;&gt;"",TRUE,FALSE),IF(Dashboard!$H$7='Job Openings'!C456,TRUE,FALSE))</f>
        <v>0</v>
      </c>
      <c r="I454" s="188" t="b">
        <f>IF(Dashboard!$H$6="",IF('Job Openings'!B456&lt;&gt;"",TRUE,FALSE),IF(Dashboard!$H$6='Job Openings'!F456,TRUE,FALSE))</f>
        <v>0</v>
      </c>
      <c r="J454" s="198">
        <f t="shared" si="27"/>
        <v>0</v>
      </c>
      <c r="K454" s="63"/>
      <c r="L454" s="63"/>
      <c r="M454" s="63"/>
      <c r="N454" s="63"/>
      <c r="O454" s="63"/>
      <c r="P454" s="63"/>
      <c r="R454" s="193" t="str">
        <f>IF(Candidates!H456="","",MONTH(Candidates!H456))</f>
        <v/>
      </c>
      <c r="S454" s="187" t="b">
        <f>IF(AND(YEAR(Candidates!H456)&gt;=applicationYear,YEAR(Candidates!H456)&lt;=applicationYear),TRUE,IF(applicationYear="",TRUE,FALSE))</f>
        <v>0</v>
      </c>
      <c r="T454" s="187" t="b">
        <f>IF(AND(Candidates!H456&gt;=$AJ$4,Candidates!H456&lt;=$AJ$5),TRUE,FALSE)</f>
        <v>0</v>
      </c>
      <c r="U454" s="187" t="b">
        <f>IF(Dashboard!$M$6="",IF(Candidates!B456&lt;&gt;"",TRUE,FALSE),IF(Dashboard!$M$6=Candidates!B456,TRUE,FALSE))</f>
        <v>0</v>
      </c>
      <c r="V454" s="187" t="b">
        <f>IF(Dashboard!$H$7="",IF(Candidates!B456&lt;&gt;"",TRUE,FALSE),IF(Dashboard!$H$7=Candidates!C456,TRUE,FALSE))</f>
        <v>0</v>
      </c>
      <c r="W454" s="217" t="b">
        <f>IF(Dashboard!$H$6="",IF(Candidates!B456&lt;&gt;"",TRUE,FALSE),IF(Dashboard!$H$6=Candidates!E456,TRUE,FALSE))</f>
        <v>0</v>
      </c>
      <c r="X454" s="187">
        <f t="shared" si="28"/>
        <v>0</v>
      </c>
      <c r="Y454" s="198">
        <f t="shared" si="29"/>
        <v>0</v>
      </c>
      <c r="AA454" s="7"/>
      <c r="AB454" s="7"/>
      <c r="AC454" s="7"/>
    </row>
    <row r="455" spans="2:29" x14ac:dyDescent="0.2">
      <c r="B455" s="194">
        <f>COUNTIFS(Candidates!$B$6:$B$3005,'Job Openings'!B457,Candidates!$J$6:$J$3005,Preferences!$I$21)</f>
        <v>0</v>
      </c>
      <c r="C455" s="63"/>
      <c r="D455" s="194" t="str">
        <f>IF(AND(B455=1,J455=1),IF('Job Openings'!H457-'Job Openings'!E457&lt;0,"",'Job Openings'!H457-'Job Openings'!E457),"")</f>
        <v/>
      </c>
      <c r="E455" s="185"/>
      <c r="F455" s="197" t="b">
        <f>IF(AND('Job Openings'!E457&gt;=$O$4,'Job Openings'!E457&lt;=$O$5),TRUE,FALSE)</f>
        <v>0</v>
      </c>
      <c r="G455" s="188" t="b">
        <f>IF(Dashboard!$M$6="",IF('Job Openings'!B457&lt;&gt;"",TRUE,FALSE),IF(Dashboard!$M$6='Job Openings'!B457,TRUE,FALSE))</f>
        <v>0</v>
      </c>
      <c r="H455" s="188" t="b">
        <f>IF(Dashboard!$H$7="",IF('Job Openings'!B457&lt;&gt;"",TRUE,FALSE),IF(Dashboard!$H$7='Job Openings'!C457,TRUE,FALSE))</f>
        <v>0</v>
      </c>
      <c r="I455" s="188" t="b">
        <f>IF(Dashboard!$H$6="",IF('Job Openings'!B457&lt;&gt;"",TRUE,FALSE),IF(Dashboard!$H$6='Job Openings'!F457,TRUE,FALSE))</f>
        <v>0</v>
      </c>
      <c r="J455" s="198">
        <f t="shared" si="27"/>
        <v>0</v>
      </c>
      <c r="K455" s="63"/>
      <c r="L455" s="63"/>
      <c r="M455" s="63"/>
      <c r="N455" s="63"/>
      <c r="O455" s="63"/>
      <c r="P455" s="63"/>
      <c r="R455" s="193" t="str">
        <f>IF(Candidates!H457="","",MONTH(Candidates!H457))</f>
        <v/>
      </c>
      <c r="S455" s="187" t="b">
        <f>IF(AND(YEAR(Candidates!H457)&gt;=applicationYear,YEAR(Candidates!H457)&lt;=applicationYear),TRUE,IF(applicationYear="",TRUE,FALSE))</f>
        <v>0</v>
      </c>
      <c r="T455" s="187" t="b">
        <f>IF(AND(Candidates!H457&gt;=$AJ$4,Candidates!H457&lt;=$AJ$5),TRUE,FALSE)</f>
        <v>0</v>
      </c>
      <c r="U455" s="187" t="b">
        <f>IF(Dashboard!$M$6="",IF(Candidates!B457&lt;&gt;"",TRUE,FALSE),IF(Dashboard!$M$6=Candidates!B457,TRUE,FALSE))</f>
        <v>0</v>
      </c>
      <c r="V455" s="187" t="b">
        <f>IF(Dashboard!$H$7="",IF(Candidates!B457&lt;&gt;"",TRUE,FALSE),IF(Dashboard!$H$7=Candidates!C457,TRUE,FALSE))</f>
        <v>0</v>
      </c>
      <c r="W455" s="217" t="b">
        <f>IF(Dashboard!$H$6="",IF(Candidates!B457&lt;&gt;"",TRUE,FALSE),IF(Dashboard!$H$6=Candidates!E457,TRUE,FALSE))</f>
        <v>0</v>
      </c>
      <c r="X455" s="187">
        <f t="shared" si="28"/>
        <v>0</v>
      </c>
      <c r="Y455" s="198">
        <f t="shared" si="29"/>
        <v>0</v>
      </c>
      <c r="AA455" s="7"/>
      <c r="AB455" s="7"/>
      <c r="AC455" s="7"/>
    </row>
    <row r="456" spans="2:29" x14ac:dyDescent="0.2">
      <c r="B456" s="194">
        <f>COUNTIFS(Candidates!$B$6:$B$3005,'Job Openings'!B458,Candidates!$J$6:$J$3005,Preferences!$I$21)</f>
        <v>0</v>
      </c>
      <c r="C456" s="63"/>
      <c r="D456" s="194" t="str">
        <f>IF(AND(B456=1,J456=1),IF('Job Openings'!H458-'Job Openings'!E458&lt;0,"",'Job Openings'!H458-'Job Openings'!E458),"")</f>
        <v/>
      </c>
      <c r="E456" s="185"/>
      <c r="F456" s="197" t="b">
        <f>IF(AND('Job Openings'!E458&gt;=$O$4,'Job Openings'!E458&lt;=$O$5),TRUE,FALSE)</f>
        <v>0</v>
      </c>
      <c r="G456" s="188" t="b">
        <f>IF(Dashboard!$M$6="",IF('Job Openings'!B458&lt;&gt;"",TRUE,FALSE),IF(Dashboard!$M$6='Job Openings'!B458,TRUE,FALSE))</f>
        <v>0</v>
      </c>
      <c r="H456" s="188" t="b">
        <f>IF(Dashboard!$H$7="",IF('Job Openings'!B458&lt;&gt;"",TRUE,FALSE),IF(Dashboard!$H$7='Job Openings'!C458,TRUE,FALSE))</f>
        <v>0</v>
      </c>
      <c r="I456" s="188" t="b">
        <f>IF(Dashboard!$H$6="",IF('Job Openings'!B458&lt;&gt;"",TRUE,FALSE),IF(Dashboard!$H$6='Job Openings'!F458,TRUE,FALSE))</f>
        <v>0</v>
      </c>
      <c r="J456" s="198">
        <f t="shared" si="27"/>
        <v>0</v>
      </c>
      <c r="K456" s="63"/>
      <c r="L456" s="63"/>
      <c r="M456" s="63"/>
      <c r="N456" s="63"/>
      <c r="O456" s="63"/>
      <c r="P456" s="63"/>
      <c r="R456" s="193" t="str">
        <f>IF(Candidates!H458="","",MONTH(Candidates!H458))</f>
        <v/>
      </c>
      <c r="S456" s="187" t="b">
        <f>IF(AND(YEAR(Candidates!H458)&gt;=applicationYear,YEAR(Candidates!H458)&lt;=applicationYear),TRUE,IF(applicationYear="",TRUE,FALSE))</f>
        <v>0</v>
      </c>
      <c r="T456" s="187" t="b">
        <f>IF(AND(Candidates!H458&gt;=$AJ$4,Candidates!H458&lt;=$AJ$5),TRUE,FALSE)</f>
        <v>0</v>
      </c>
      <c r="U456" s="187" t="b">
        <f>IF(Dashboard!$M$6="",IF(Candidates!B458&lt;&gt;"",TRUE,FALSE),IF(Dashboard!$M$6=Candidates!B458,TRUE,FALSE))</f>
        <v>0</v>
      </c>
      <c r="V456" s="187" t="b">
        <f>IF(Dashboard!$H$7="",IF(Candidates!B458&lt;&gt;"",TRUE,FALSE),IF(Dashboard!$H$7=Candidates!C458,TRUE,FALSE))</f>
        <v>0</v>
      </c>
      <c r="W456" s="217" t="b">
        <f>IF(Dashboard!$H$6="",IF(Candidates!B458&lt;&gt;"",TRUE,FALSE),IF(Dashboard!$H$6=Candidates!E458,TRUE,FALSE))</f>
        <v>0</v>
      </c>
      <c r="X456" s="187">
        <f t="shared" si="28"/>
        <v>0</v>
      </c>
      <c r="Y456" s="198">
        <f t="shared" si="29"/>
        <v>0</v>
      </c>
      <c r="AA456" s="7"/>
      <c r="AB456" s="7"/>
      <c r="AC456" s="7"/>
    </row>
    <row r="457" spans="2:29" x14ac:dyDescent="0.2">
      <c r="B457" s="194">
        <f>COUNTIFS(Candidates!$B$6:$B$3005,'Job Openings'!B459,Candidates!$J$6:$J$3005,Preferences!$I$21)</f>
        <v>0</v>
      </c>
      <c r="C457" s="63"/>
      <c r="D457" s="194" t="str">
        <f>IF(AND(B457=1,J457=1),IF('Job Openings'!H459-'Job Openings'!E459&lt;0,"",'Job Openings'!H459-'Job Openings'!E459),"")</f>
        <v/>
      </c>
      <c r="E457" s="185"/>
      <c r="F457" s="197" t="b">
        <f>IF(AND('Job Openings'!E459&gt;=$O$4,'Job Openings'!E459&lt;=$O$5),TRUE,FALSE)</f>
        <v>0</v>
      </c>
      <c r="G457" s="188" t="b">
        <f>IF(Dashboard!$M$6="",IF('Job Openings'!B459&lt;&gt;"",TRUE,FALSE),IF(Dashboard!$M$6='Job Openings'!B459,TRUE,FALSE))</f>
        <v>0</v>
      </c>
      <c r="H457" s="188" t="b">
        <f>IF(Dashboard!$H$7="",IF('Job Openings'!B459&lt;&gt;"",TRUE,FALSE),IF(Dashboard!$H$7='Job Openings'!C459,TRUE,FALSE))</f>
        <v>0</v>
      </c>
      <c r="I457" s="188" t="b">
        <f>IF(Dashboard!$H$6="",IF('Job Openings'!B459&lt;&gt;"",TRUE,FALSE),IF(Dashboard!$H$6='Job Openings'!F459,TRUE,FALSE))</f>
        <v>0</v>
      </c>
      <c r="J457" s="198">
        <f t="shared" si="27"/>
        <v>0</v>
      </c>
      <c r="K457" s="63"/>
      <c r="L457" s="63"/>
      <c r="M457" s="63"/>
      <c r="N457" s="63"/>
      <c r="O457" s="63"/>
      <c r="P457" s="63"/>
      <c r="R457" s="193" t="str">
        <f>IF(Candidates!H459="","",MONTH(Candidates!H459))</f>
        <v/>
      </c>
      <c r="S457" s="187" t="b">
        <f>IF(AND(YEAR(Candidates!H459)&gt;=applicationYear,YEAR(Candidates!H459)&lt;=applicationYear),TRUE,IF(applicationYear="",TRUE,FALSE))</f>
        <v>0</v>
      </c>
      <c r="T457" s="187" t="b">
        <f>IF(AND(Candidates!H459&gt;=$AJ$4,Candidates!H459&lt;=$AJ$5),TRUE,FALSE)</f>
        <v>0</v>
      </c>
      <c r="U457" s="187" t="b">
        <f>IF(Dashboard!$M$6="",IF(Candidates!B459&lt;&gt;"",TRUE,FALSE),IF(Dashboard!$M$6=Candidates!B459,TRUE,FALSE))</f>
        <v>0</v>
      </c>
      <c r="V457" s="187" t="b">
        <f>IF(Dashboard!$H$7="",IF(Candidates!B459&lt;&gt;"",TRUE,FALSE),IF(Dashboard!$H$7=Candidates!C459,TRUE,FALSE))</f>
        <v>0</v>
      </c>
      <c r="W457" s="217" t="b">
        <f>IF(Dashboard!$H$6="",IF(Candidates!B459&lt;&gt;"",TRUE,FALSE),IF(Dashboard!$H$6=Candidates!E459,TRUE,FALSE))</f>
        <v>0</v>
      </c>
      <c r="X457" s="187">
        <f t="shared" si="28"/>
        <v>0</v>
      </c>
      <c r="Y457" s="198">
        <f t="shared" si="29"/>
        <v>0</v>
      </c>
      <c r="AA457" s="7"/>
      <c r="AB457" s="7"/>
      <c r="AC457" s="7"/>
    </row>
    <row r="458" spans="2:29" x14ac:dyDescent="0.2">
      <c r="B458" s="194">
        <f>COUNTIFS(Candidates!$B$6:$B$3005,'Job Openings'!B460,Candidates!$J$6:$J$3005,Preferences!$I$21)</f>
        <v>0</v>
      </c>
      <c r="C458" s="63"/>
      <c r="D458" s="194" t="str">
        <f>IF(AND(B458=1,J458=1),IF('Job Openings'!H460-'Job Openings'!E460&lt;0,"",'Job Openings'!H460-'Job Openings'!E460),"")</f>
        <v/>
      </c>
      <c r="E458" s="185"/>
      <c r="F458" s="197" t="b">
        <f>IF(AND('Job Openings'!E460&gt;=$O$4,'Job Openings'!E460&lt;=$O$5),TRUE,FALSE)</f>
        <v>0</v>
      </c>
      <c r="G458" s="188" t="b">
        <f>IF(Dashboard!$M$6="",IF('Job Openings'!B460&lt;&gt;"",TRUE,FALSE),IF(Dashboard!$M$6='Job Openings'!B460,TRUE,FALSE))</f>
        <v>0</v>
      </c>
      <c r="H458" s="188" t="b">
        <f>IF(Dashboard!$H$7="",IF('Job Openings'!B460&lt;&gt;"",TRUE,FALSE),IF(Dashboard!$H$7='Job Openings'!C460,TRUE,FALSE))</f>
        <v>0</v>
      </c>
      <c r="I458" s="188" t="b">
        <f>IF(Dashboard!$H$6="",IF('Job Openings'!B460&lt;&gt;"",TRUE,FALSE),IF(Dashboard!$H$6='Job Openings'!F460,TRUE,FALSE))</f>
        <v>0</v>
      </c>
      <c r="J458" s="198">
        <f t="shared" si="27"/>
        <v>0</v>
      </c>
      <c r="K458" s="63"/>
      <c r="L458" s="63"/>
      <c r="M458" s="63"/>
      <c r="N458" s="63"/>
      <c r="O458" s="63"/>
      <c r="P458" s="63"/>
      <c r="R458" s="193" t="str">
        <f>IF(Candidates!H460="","",MONTH(Candidates!H460))</f>
        <v/>
      </c>
      <c r="S458" s="187" t="b">
        <f>IF(AND(YEAR(Candidates!H460)&gt;=applicationYear,YEAR(Candidates!H460)&lt;=applicationYear),TRUE,IF(applicationYear="",TRUE,FALSE))</f>
        <v>0</v>
      </c>
      <c r="T458" s="187" t="b">
        <f>IF(AND(Candidates!H460&gt;=$AJ$4,Candidates!H460&lt;=$AJ$5),TRUE,FALSE)</f>
        <v>0</v>
      </c>
      <c r="U458" s="187" t="b">
        <f>IF(Dashboard!$M$6="",IF(Candidates!B460&lt;&gt;"",TRUE,FALSE),IF(Dashboard!$M$6=Candidates!B460,TRUE,FALSE))</f>
        <v>0</v>
      </c>
      <c r="V458" s="187" t="b">
        <f>IF(Dashboard!$H$7="",IF(Candidates!B460&lt;&gt;"",TRUE,FALSE),IF(Dashboard!$H$7=Candidates!C460,TRUE,FALSE))</f>
        <v>0</v>
      </c>
      <c r="W458" s="217" t="b">
        <f>IF(Dashboard!$H$6="",IF(Candidates!B460&lt;&gt;"",TRUE,FALSE),IF(Dashboard!$H$6=Candidates!E460,TRUE,FALSE))</f>
        <v>0</v>
      </c>
      <c r="X458" s="187">
        <f t="shared" si="28"/>
        <v>0</v>
      </c>
      <c r="Y458" s="198">
        <f t="shared" si="29"/>
        <v>0</v>
      </c>
      <c r="AA458" s="7"/>
      <c r="AB458" s="7"/>
      <c r="AC458" s="7"/>
    </row>
    <row r="459" spans="2:29" x14ac:dyDescent="0.2">
      <c r="B459" s="194">
        <f>COUNTIFS(Candidates!$B$6:$B$3005,'Job Openings'!B461,Candidates!$J$6:$J$3005,Preferences!$I$21)</f>
        <v>0</v>
      </c>
      <c r="C459" s="63"/>
      <c r="D459" s="194" t="str">
        <f>IF(AND(B459=1,J459=1),IF('Job Openings'!H461-'Job Openings'!E461&lt;0,"",'Job Openings'!H461-'Job Openings'!E461),"")</f>
        <v/>
      </c>
      <c r="E459" s="185"/>
      <c r="F459" s="197" t="b">
        <f>IF(AND('Job Openings'!E461&gt;=$O$4,'Job Openings'!E461&lt;=$O$5),TRUE,FALSE)</f>
        <v>0</v>
      </c>
      <c r="G459" s="188" t="b">
        <f>IF(Dashboard!$M$6="",IF('Job Openings'!B461&lt;&gt;"",TRUE,FALSE),IF(Dashboard!$M$6='Job Openings'!B461,TRUE,FALSE))</f>
        <v>0</v>
      </c>
      <c r="H459" s="188" t="b">
        <f>IF(Dashboard!$H$7="",IF('Job Openings'!B461&lt;&gt;"",TRUE,FALSE),IF(Dashboard!$H$7='Job Openings'!C461,TRUE,FALSE))</f>
        <v>0</v>
      </c>
      <c r="I459" s="188" t="b">
        <f>IF(Dashboard!$H$6="",IF('Job Openings'!B461&lt;&gt;"",TRUE,FALSE),IF(Dashboard!$H$6='Job Openings'!F461,TRUE,FALSE))</f>
        <v>0</v>
      </c>
      <c r="J459" s="198">
        <f t="shared" si="27"/>
        <v>0</v>
      </c>
      <c r="K459" s="63"/>
      <c r="L459" s="63"/>
      <c r="M459" s="63"/>
      <c r="N459" s="63"/>
      <c r="O459" s="63"/>
      <c r="P459" s="63"/>
      <c r="R459" s="193" t="str">
        <f>IF(Candidates!H461="","",MONTH(Candidates!H461))</f>
        <v/>
      </c>
      <c r="S459" s="187" t="b">
        <f>IF(AND(YEAR(Candidates!H461)&gt;=applicationYear,YEAR(Candidates!H461)&lt;=applicationYear),TRUE,IF(applicationYear="",TRUE,FALSE))</f>
        <v>0</v>
      </c>
      <c r="T459" s="187" t="b">
        <f>IF(AND(Candidates!H461&gt;=$AJ$4,Candidates!H461&lt;=$AJ$5),TRUE,FALSE)</f>
        <v>0</v>
      </c>
      <c r="U459" s="187" t="b">
        <f>IF(Dashboard!$M$6="",IF(Candidates!B461&lt;&gt;"",TRUE,FALSE),IF(Dashboard!$M$6=Candidates!B461,TRUE,FALSE))</f>
        <v>0</v>
      </c>
      <c r="V459" s="187" t="b">
        <f>IF(Dashboard!$H$7="",IF(Candidates!B461&lt;&gt;"",TRUE,FALSE),IF(Dashboard!$H$7=Candidates!C461,TRUE,FALSE))</f>
        <v>0</v>
      </c>
      <c r="W459" s="217" t="b">
        <f>IF(Dashboard!$H$6="",IF(Candidates!B461&lt;&gt;"",TRUE,FALSE),IF(Dashboard!$H$6=Candidates!E461,TRUE,FALSE))</f>
        <v>0</v>
      </c>
      <c r="X459" s="187">
        <f t="shared" si="28"/>
        <v>0</v>
      </c>
      <c r="Y459" s="198">
        <f t="shared" si="29"/>
        <v>0</v>
      </c>
      <c r="AA459" s="7"/>
      <c r="AB459" s="7"/>
      <c r="AC459" s="7"/>
    </row>
    <row r="460" spans="2:29" x14ac:dyDescent="0.2">
      <c r="B460" s="194">
        <f>COUNTIFS(Candidates!$B$6:$B$3005,'Job Openings'!B462,Candidates!$J$6:$J$3005,Preferences!$I$21)</f>
        <v>0</v>
      </c>
      <c r="C460" s="63"/>
      <c r="D460" s="194" t="str">
        <f>IF(AND(B460=1,J460=1),IF('Job Openings'!H462-'Job Openings'!E462&lt;0,"",'Job Openings'!H462-'Job Openings'!E462),"")</f>
        <v/>
      </c>
      <c r="E460" s="185"/>
      <c r="F460" s="197" t="b">
        <f>IF(AND('Job Openings'!E462&gt;=$O$4,'Job Openings'!E462&lt;=$O$5),TRUE,FALSE)</f>
        <v>0</v>
      </c>
      <c r="G460" s="188" t="b">
        <f>IF(Dashboard!$M$6="",IF('Job Openings'!B462&lt;&gt;"",TRUE,FALSE),IF(Dashboard!$M$6='Job Openings'!B462,TRUE,FALSE))</f>
        <v>0</v>
      </c>
      <c r="H460" s="188" t="b">
        <f>IF(Dashboard!$H$7="",IF('Job Openings'!B462&lt;&gt;"",TRUE,FALSE),IF(Dashboard!$H$7='Job Openings'!C462,TRUE,FALSE))</f>
        <v>0</v>
      </c>
      <c r="I460" s="188" t="b">
        <f>IF(Dashboard!$H$6="",IF('Job Openings'!B462&lt;&gt;"",TRUE,FALSE),IF(Dashboard!$H$6='Job Openings'!F462,TRUE,FALSE))</f>
        <v>0</v>
      </c>
      <c r="J460" s="198">
        <f t="shared" si="27"/>
        <v>0</v>
      </c>
      <c r="K460" s="63"/>
      <c r="L460" s="63"/>
      <c r="M460" s="63"/>
      <c r="N460" s="63"/>
      <c r="O460" s="63"/>
      <c r="P460" s="63"/>
      <c r="R460" s="193" t="str">
        <f>IF(Candidates!H462="","",MONTH(Candidates!H462))</f>
        <v/>
      </c>
      <c r="S460" s="187" t="b">
        <f>IF(AND(YEAR(Candidates!H462)&gt;=applicationYear,YEAR(Candidates!H462)&lt;=applicationYear),TRUE,IF(applicationYear="",TRUE,FALSE))</f>
        <v>0</v>
      </c>
      <c r="T460" s="187" t="b">
        <f>IF(AND(Candidates!H462&gt;=$AJ$4,Candidates!H462&lt;=$AJ$5),TRUE,FALSE)</f>
        <v>0</v>
      </c>
      <c r="U460" s="187" t="b">
        <f>IF(Dashboard!$M$6="",IF(Candidates!B462&lt;&gt;"",TRUE,FALSE),IF(Dashboard!$M$6=Candidates!B462,TRUE,FALSE))</f>
        <v>0</v>
      </c>
      <c r="V460" s="187" t="b">
        <f>IF(Dashboard!$H$7="",IF(Candidates!B462&lt;&gt;"",TRUE,FALSE),IF(Dashboard!$H$7=Candidates!C462,TRUE,FALSE))</f>
        <v>0</v>
      </c>
      <c r="W460" s="217" t="b">
        <f>IF(Dashboard!$H$6="",IF(Candidates!B462&lt;&gt;"",TRUE,FALSE),IF(Dashboard!$H$6=Candidates!E462,TRUE,FALSE))</f>
        <v>0</v>
      </c>
      <c r="X460" s="187">
        <f t="shared" si="28"/>
        <v>0</v>
      </c>
      <c r="Y460" s="198">
        <f t="shared" si="29"/>
        <v>0</v>
      </c>
      <c r="AA460" s="7"/>
      <c r="AB460" s="7"/>
      <c r="AC460" s="7"/>
    </row>
    <row r="461" spans="2:29" x14ac:dyDescent="0.2">
      <c r="B461" s="194">
        <f>COUNTIFS(Candidates!$B$6:$B$3005,'Job Openings'!B463,Candidates!$J$6:$J$3005,Preferences!$I$21)</f>
        <v>0</v>
      </c>
      <c r="C461" s="63"/>
      <c r="D461" s="194" t="str">
        <f>IF(AND(B461=1,J461=1),IF('Job Openings'!H463-'Job Openings'!E463&lt;0,"",'Job Openings'!H463-'Job Openings'!E463),"")</f>
        <v/>
      </c>
      <c r="E461" s="185"/>
      <c r="F461" s="197" t="b">
        <f>IF(AND('Job Openings'!E463&gt;=$O$4,'Job Openings'!E463&lt;=$O$5),TRUE,FALSE)</f>
        <v>0</v>
      </c>
      <c r="G461" s="188" t="b">
        <f>IF(Dashboard!$M$6="",IF('Job Openings'!B463&lt;&gt;"",TRUE,FALSE),IF(Dashboard!$M$6='Job Openings'!B463,TRUE,FALSE))</f>
        <v>0</v>
      </c>
      <c r="H461" s="188" t="b">
        <f>IF(Dashboard!$H$7="",IF('Job Openings'!B463&lt;&gt;"",TRUE,FALSE),IF(Dashboard!$H$7='Job Openings'!C463,TRUE,FALSE))</f>
        <v>0</v>
      </c>
      <c r="I461" s="188" t="b">
        <f>IF(Dashboard!$H$6="",IF('Job Openings'!B463&lt;&gt;"",TRUE,FALSE),IF(Dashboard!$H$6='Job Openings'!F463,TRUE,FALSE))</f>
        <v>0</v>
      </c>
      <c r="J461" s="198">
        <f t="shared" si="27"/>
        <v>0</v>
      </c>
      <c r="K461" s="63"/>
      <c r="L461" s="63"/>
      <c r="M461" s="63"/>
      <c r="N461" s="63"/>
      <c r="O461" s="63"/>
      <c r="P461" s="63"/>
      <c r="R461" s="193" t="str">
        <f>IF(Candidates!H463="","",MONTH(Candidates!H463))</f>
        <v/>
      </c>
      <c r="S461" s="187" t="b">
        <f>IF(AND(YEAR(Candidates!H463)&gt;=applicationYear,YEAR(Candidates!H463)&lt;=applicationYear),TRUE,IF(applicationYear="",TRUE,FALSE))</f>
        <v>0</v>
      </c>
      <c r="T461" s="187" t="b">
        <f>IF(AND(Candidates!H463&gt;=$AJ$4,Candidates!H463&lt;=$AJ$5),TRUE,FALSE)</f>
        <v>0</v>
      </c>
      <c r="U461" s="187" t="b">
        <f>IF(Dashboard!$M$6="",IF(Candidates!B463&lt;&gt;"",TRUE,FALSE),IF(Dashboard!$M$6=Candidates!B463,TRUE,FALSE))</f>
        <v>0</v>
      </c>
      <c r="V461" s="187" t="b">
        <f>IF(Dashboard!$H$7="",IF(Candidates!B463&lt;&gt;"",TRUE,FALSE),IF(Dashboard!$H$7=Candidates!C463,TRUE,FALSE))</f>
        <v>0</v>
      </c>
      <c r="W461" s="217" t="b">
        <f>IF(Dashboard!$H$6="",IF(Candidates!B463&lt;&gt;"",TRUE,FALSE),IF(Dashboard!$H$6=Candidates!E463,TRUE,FALSE))</f>
        <v>0</v>
      </c>
      <c r="X461" s="187">
        <f t="shared" si="28"/>
        <v>0</v>
      </c>
      <c r="Y461" s="198">
        <f t="shared" si="29"/>
        <v>0</v>
      </c>
      <c r="AA461" s="7"/>
      <c r="AB461" s="7"/>
      <c r="AC461" s="7"/>
    </row>
    <row r="462" spans="2:29" x14ac:dyDescent="0.2">
      <c r="B462" s="194">
        <f>COUNTIFS(Candidates!$B$6:$B$3005,'Job Openings'!B464,Candidates!$J$6:$J$3005,Preferences!$I$21)</f>
        <v>0</v>
      </c>
      <c r="C462" s="63"/>
      <c r="D462" s="194" t="str">
        <f>IF(AND(B462=1,J462=1),IF('Job Openings'!H464-'Job Openings'!E464&lt;0,"",'Job Openings'!H464-'Job Openings'!E464),"")</f>
        <v/>
      </c>
      <c r="E462" s="185"/>
      <c r="F462" s="197" t="b">
        <f>IF(AND('Job Openings'!E464&gt;=$O$4,'Job Openings'!E464&lt;=$O$5),TRUE,FALSE)</f>
        <v>0</v>
      </c>
      <c r="G462" s="188" t="b">
        <f>IF(Dashboard!$M$6="",IF('Job Openings'!B464&lt;&gt;"",TRUE,FALSE),IF(Dashboard!$M$6='Job Openings'!B464,TRUE,FALSE))</f>
        <v>0</v>
      </c>
      <c r="H462" s="188" t="b">
        <f>IF(Dashboard!$H$7="",IF('Job Openings'!B464&lt;&gt;"",TRUE,FALSE),IF(Dashboard!$H$7='Job Openings'!C464,TRUE,FALSE))</f>
        <v>0</v>
      </c>
      <c r="I462" s="188" t="b">
        <f>IF(Dashboard!$H$6="",IF('Job Openings'!B464&lt;&gt;"",TRUE,FALSE),IF(Dashboard!$H$6='Job Openings'!F464,TRUE,FALSE))</f>
        <v>0</v>
      </c>
      <c r="J462" s="198">
        <f t="shared" si="27"/>
        <v>0</v>
      </c>
      <c r="K462" s="63"/>
      <c r="L462" s="63"/>
      <c r="M462" s="63"/>
      <c r="N462" s="63"/>
      <c r="O462" s="63"/>
      <c r="P462" s="63"/>
      <c r="R462" s="193" t="str">
        <f>IF(Candidates!H464="","",MONTH(Candidates!H464))</f>
        <v/>
      </c>
      <c r="S462" s="187" t="b">
        <f>IF(AND(YEAR(Candidates!H464)&gt;=applicationYear,YEAR(Candidates!H464)&lt;=applicationYear),TRUE,IF(applicationYear="",TRUE,FALSE))</f>
        <v>0</v>
      </c>
      <c r="T462" s="187" t="b">
        <f>IF(AND(Candidates!H464&gt;=$AJ$4,Candidates!H464&lt;=$AJ$5),TRUE,FALSE)</f>
        <v>0</v>
      </c>
      <c r="U462" s="187" t="b">
        <f>IF(Dashboard!$M$6="",IF(Candidates!B464&lt;&gt;"",TRUE,FALSE),IF(Dashboard!$M$6=Candidates!B464,TRUE,FALSE))</f>
        <v>0</v>
      </c>
      <c r="V462" s="187" t="b">
        <f>IF(Dashboard!$H$7="",IF(Candidates!B464&lt;&gt;"",TRUE,FALSE),IF(Dashboard!$H$7=Candidates!C464,TRUE,FALSE))</f>
        <v>0</v>
      </c>
      <c r="W462" s="217" t="b">
        <f>IF(Dashboard!$H$6="",IF(Candidates!B464&lt;&gt;"",TRUE,FALSE),IF(Dashboard!$H$6=Candidates!E464,TRUE,FALSE))</f>
        <v>0</v>
      </c>
      <c r="X462" s="187">
        <f t="shared" si="28"/>
        <v>0</v>
      </c>
      <c r="Y462" s="198">
        <f t="shared" si="29"/>
        <v>0</v>
      </c>
      <c r="AA462" s="7"/>
      <c r="AB462" s="7"/>
      <c r="AC462" s="7"/>
    </row>
    <row r="463" spans="2:29" x14ac:dyDescent="0.2">
      <c r="B463" s="194">
        <f>COUNTIFS(Candidates!$B$6:$B$3005,'Job Openings'!B465,Candidates!$J$6:$J$3005,Preferences!$I$21)</f>
        <v>0</v>
      </c>
      <c r="C463" s="63"/>
      <c r="D463" s="194" t="str">
        <f>IF(AND(B463=1,J463=1),IF('Job Openings'!H465-'Job Openings'!E465&lt;0,"",'Job Openings'!H465-'Job Openings'!E465),"")</f>
        <v/>
      </c>
      <c r="E463" s="185"/>
      <c r="F463" s="197" t="b">
        <f>IF(AND('Job Openings'!E465&gt;=$O$4,'Job Openings'!E465&lt;=$O$5),TRUE,FALSE)</f>
        <v>0</v>
      </c>
      <c r="G463" s="188" t="b">
        <f>IF(Dashboard!$M$6="",IF('Job Openings'!B465&lt;&gt;"",TRUE,FALSE),IF(Dashboard!$M$6='Job Openings'!B465,TRUE,FALSE))</f>
        <v>0</v>
      </c>
      <c r="H463" s="188" t="b">
        <f>IF(Dashboard!$H$7="",IF('Job Openings'!B465&lt;&gt;"",TRUE,FALSE),IF(Dashboard!$H$7='Job Openings'!C465,TRUE,FALSE))</f>
        <v>0</v>
      </c>
      <c r="I463" s="188" t="b">
        <f>IF(Dashboard!$H$6="",IF('Job Openings'!B465&lt;&gt;"",TRUE,FALSE),IF(Dashboard!$H$6='Job Openings'!F465,TRUE,FALSE))</f>
        <v>0</v>
      </c>
      <c r="J463" s="198">
        <f t="shared" si="27"/>
        <v>0</v>
      </c>
      <c r="K463" s="63"/>
      <c r="L463" s="63"/>
      <c r="M463" s="63"/>
      <c r="N463" s="63"/>
      <c r="O463" s="63"/>
      <c r="P463" s="63"/>
      <c r="R463" s="193" t="str">
        <f>IF(Candidates!H465="","",MONTH(Candidates!H465))</f>
        <v/>
      </c>
      <c r="S463" s="187" t="b">
        <f>IF(AND(YEAR(Candidates!H465)&gt;=applicationYear,YEAR(Candidates!H465)&lt;=applicationYear),TRUE,IF(applicationYear="",TRUE,FALSE))</f>
        <v>0</v>
      </c>
      <c r="T463" s="187" t="b">
        <f>IF(AND(Candidates!H465&gt;=$AJ$4,Candidates!H465&lt;=$AJ$5),TRUE,FALSE)</f>
        <v>0</v>
      </c>
      <c r="U463" s="187" t="b">
        <f>IF(Dashboard!$M$6="",IF(Candidates!B465&lt;&gt;"",TRUE,FALSE),IF(Dashboard!$M$6=Candidates!B465,TRUE,FALSE))</f>
        <v>0</v>
      </c>
      <c r="V463" s="187" t="b">
        <f>IF(Dashboard!$H$7="",IF(Candidates!B465&lt;&gt;"",TRUE,FALSE),IF(Dashboard!$H$7=Candidates!C465,TRUE,FALSE))</f>
        <v>0</v>
      </c>
      <c r="W463" s="217" t="b">
        <f>IF(Dashboard!$H$6="",IF(Candidates!B465&lt;&gt;"",TRUE,FALSE),IF(Dashboard!$H$6=Candidates!E465,TRUE,FALSE))</f>
        <v>0</v>
      </c>
      <c r="X463" s="187">
        <f t="shared" si="28"/>
        <v>0</v>
      </c>
      <c r="Y463" s="198">
        <f t="shared" si="29"/>
        <v>0</v>
      </c>
      <c r="AA463" s="7"/>
      <c r="AB463" s="7"/>
      <c r="AC463" s="7"/>
    </row>
    <row r="464" spans="2:29" x14ac:dyDescent="0.2">
      <c r="B464" s="194">
        <f>COUNTIFS(Candidates!$B$6:$B$3005,'Job Openings'!B466,Candidates!$J$6:$J$3005,Preferences!$I$21)</f>
        <v>0</v>
      </c>
      <c r="C464" s="63"/>
      <c r="D464" s="194" t="str">
        <f>IF(AND(B464=1,J464=1),IF('Job Openings'!H466-'Job Openings'!E466&lt;0,"",'Job Openings'!H466-'Job Openings'!E466),"")</f>
        <v/>
      </c>
      <c r="E464" s="185"/>
      <c r="F464" s="197" t="b">
        <f>IF(AND('Job Openings'!E466&gt;=$O$4,'Job Openings'!E466&lt;=$O$5),TRUE,FALSE)</f>
        <v>0</v>
      </c>
      <c r="G464" s="188" t="b">
        <f>IF(Dashboard!$M$6="",IF('Job Openings'!B466&lt;&gt;"",TRUE,FALSE),IF(Dashboard!$M$6='Job Openings'!B466,TRUE,FALSE))</f>
        <v>0</v>
      </c>
      <c r="H464" s="188" t="b">
        <f>IF(Dashboard!$H$7="",IF('Job Openings'!B466&lt;&gt;"",TRUE,FALSE),IF(Dashboard!$H$7='Job Openings'!C466,TRUE,FALSE))</f>
        <v>0</v>
      </c>
      <c r="I464" s="188" t="b">
        <f>IF(Dashboard!$H$6="",IF('Job Openings'!B466&lt;&gt;"",TRUE,FALSE),IF(Dashboard!$H$6='Job Openings'!F466,TRUE,FALSE))</f>
        <v>0</v>
      </c>
      <c r="J464" s="198">
        <f t="shared" si="27"/>
        <v>0</v>
      </c>
      <c r="K464" s="63"/>
      <c r="L464" s="63"/>
      <c r="M464" s="63"/>
      <c r="N464" s="63"/>
      <c r="O464" s="63"/>
      <c r="P464" s="63"/>
      <c r="R464" s="193" t="str">
        <f>IF(Candidates!H466="","",MONTH(Candidates!H466))</f>
        <v/>
      </c>
      <c r="S464" s="187" t="b">
        <f>IF(AND(YEAR(Candidates!H466)&gt;=applicationYear,YEAR(Candidates!H466)&lt;=applicationYear),TRUE,IF(applicationYear="",TRUE,FALSE))</f>
        <v>0</v>
      </c>
      <c r="T464" s="187" t="b">
        <f>IF(AND(Candidates!H466&gt;=$AJ$4,Candidates!H466&lt;=$AJ$5),TRUE,FALSE)</f>
        <v>0</v>
      </c>
      <c r="U464" s="187" t="b">
        <f>IF(Dashboard!$M$6="",IF(Candidates!B466&lt;&gt;"",TRUE,FALSE),IF(Dashboard!$M$6=Candidates!B466,TRUE,FALSE))</f>
        <v>0</v>
      </c>
      <c r="V464" s="187" t="b">
        <f>IF(Dashboard!$H$7="",IF(Candidates!B466&lt;&gt;"",TRUE,FALSE),IF(Dashboard!$H$7=Candidates!C466,TRUE,FALSE))</f>
        <v>0</v>
      </c>
      <c r="W464" s="217" t="b">
        <f>IF(Dashboard!$H$6="",IF(Candidates!B466&lt;&gt;"",TRUE,FALSE),IF(Dashboard!$H$6=Candidates!E466,TRUE,FALSE))</f>
        <v>0</v>
      </c>
      <c r="X464" s="187">
        <f t="shared" si="28"/>
        <v>0</v>
      </c>
      <c r="Y464" s="198">
        <f t="shared" si="29"/>
        <v>0</v>
      </c>
      <c r="AA464" s="7"/>
      <c r="AB464" s="7"/>
      <c r="AC464" s="7"/>
    </row>
    <row r="465" spans="2:29" x14ac:dyDescent="0.2">
      <c r="B465" s="194">
        <f>COUNTIFS(Candidates!$B$6:$B$3005,'Job Openings'!B467,Candidates!$J$6:$J$3005,Preferences!$I$21)</f>
        <v>0</v>
      </c>
      <c r="C465" s="63"/>
      <c r="D465" s="194" t="str">
        <f>IF(AND(B465=1,J465=1),IF('Job Openings'!H467-'Job Openings'!E467&lt;0,"",'Job Openings'!H467-'Job Openings'!E467),"")</f>
        <v/>
      </c>
      <c r="E465" s="185"/>
      <c r="F465" s="197" t="b">
        <f>IF(AND('Job Openings'!E467&gt;=$O$4,'Job Openings'!E467&lt;=$O$5),TRUE,FALSE)</f>
        <v>0</v>
      </c>
      <c r="G465" s="188" t="b">
        <f>IF(Dashboard!$M$6="",IF('Job Openings'!B467&lt;&gt;"",TRUE,FALSE),IF(Dashboard!$M$6='Job Openings'!B467,TRUE,FALSE))</f>
        <v>0</v>
      </c>
      <c r="H465" s="188" t="b">
        <f>IF(Dashboard!$H$7="",IF('Job Openings'!B467&lt;&gt;"",TRUE,FALSE),IF(Dashboard!$H$7='Job Openings'!C467,TRUE,FALSE))</f>
        <v>0</v>
      </c>
      <c r="I465" s="188" t="b">
        <f>IF(Dashboard!$H$6="",IF('Job Openings'!B467&lt;&gt;"",TRUE,FALSE),IF(Dashboard!$H$6='Job Openings'!F467,TRUE,FALSE))</f>
        <v>0</v>
      </c>
      <c r="J465" s="198">
        <f t="shared" si="27"/>
        <v>0</v>
      </c>
      <c r="K465" s="63"/>
      <c r="L465" s="63"/>
      <c r="M465" s="63"/>
      <c r="N465" s="63"/>
      <c r="O465" s="63"/>
      <c r="P465" s="63"/>
      <c r="R465" s="193" t="str">
        <f>IF(Candidates!H467="","",MONTH(Candidates!H467))</f>
        <v/>
      </c>
      <c r="S465" s="187" t="b">
        <f>IF(AND(YEAR(Candidates!H467)&gt;=applicationYear,YEAR(Candidates!H467)&lt;=applicationYear),TRUE,IF(applicationYear="",TRUE,FALSE))</f>
        <v>0</v>
      </c>
      <c r="T465" s="187" t="b">
        <f>IF(AND(Candidates!H467&gt;=$AJ$4,Candidates!H467&lt;=$AJ$5),TRUE,FALSE)</f>
        <v>0</v>
      </c>
      <c r="U465" s="187" t="b">
        <f>IF(Dashboard!$M$6="",IF(Candidates!B467&lt;&gt;"",TRUE,FALSE),IF(Dashboard!$M$6=Candidates!B467,TRUE,FALSE))</f>
        <v>0</v>
      </c>
      <c r="V465" s="187" t="b">
        <f>IF(Dashboard!$H$7="",IF(Candidates!B467&lt;&gt;"",TRUE,FALSE),IF(Dashboard!$H$7=Candidates!C467,TRUE,FALSE))</f>
        <v>0</v>
      </c>
      <c r="W465" s="217" t="b">
        <f>IF(Dashboard!$H$6="",IF(Candidates!B467&lt;&gt;"",TRUE,FALSE),IF(Dashboard!$H$6=Candidates!E467,TRUE,FALSE))</f>
        <v>0</v>
      </c>
      <c r="X465" s="187">
        <f t="shared" si="28"/>
        <v>0</v>
      </c>
      <c r="Y465" s="198">
        <f t="shared" si="29"/>
        <v>0</v>
      </c>
      <c r="AA465" s="7"/>
      <c r="AB465" s="7"/>
      <c r="AC465" s="7"/>
    </row>
    <row r="466" spans="2:29" x14ac:dyDescent="0.2">
      <c r="B466" s="194">
        <f>COUNTIFS(Candidates!$B$6:$B$3005,'Job Openings'!B468,Candidates!$J$6:$J$3005,Preferences!$I$21)</f>
        <v>0</v>
      </c>
      <c r="C466" s="63"/>
      <c r="D466" s="194" t="str">
        <f>IF(AND(B466=1,J466=1),IF('Job Openings'!H468-'Job Openings'!E468&lt;0,"",'Job Openings'!H468-'Job Openings'!E468),"")</f>
        <v/>
      </c>
      <c r="E466" s="185"/>
      <c r="F466" s="197" t="b">
        <f>IF(AND('Job Openings'!E468&gt;=$O$4,'Job Openings'!E468&lt;=$O$5),TRUE,FALSE)</f>
        <v>0</v>
      </c>
      <c r="G466" s="188" t="b">
        <f>IF(Dashboard!$M$6="",IF('Job Openings'!B468&lt;&gt;"",TRUE,FALSE),IF(Dashboard!$M$6='Job Openings'!B468,TRUE,FALSE))</f>
        <v>0</v>
      </c>
      <c r="H466" s="188" t="b">
        <f>IF(Dashboard!$H$7="",IF('Job Openings'!B468&lt;&gt;"",TRUE,FALSE),IF(Dashboard!$H$7='Job Openings'!C468,TRUE,FALSE))</f>
        <v>0</v>
      </c>
      <c r="I466" s="188" t="b">
        <f>IF(Dashboard!$H$6="",IF('Job Openings'!B468&lt;&gt;"",TRUE,FALSE),IF(Dashboard!$H$6='Job Openings'!F468,TRUE,FALSE))</f>
        <v>0</v>
      </c>
      <c r="J466" s="198">
        <f t="shared" si="27"/>
        <v>0</v>
      </c>
      <c r="K466" s="63"/>
      <c r="L466" s="63"/>
      <c r="M466" s="63"/>
      <c r="N466" s="63"/>
      <c r="O466" s="63"/>
      <c r="P466" s="63"/>
      <c r="R466" s="193" t="str">
        <f>IF(Candidates!H468="","",MONTH(Candidates!H468))</f>
        <v/>
      </c>
      <c r="S466" s="187" t="b">
        <f>IF(AND(YEAR(Candidates!H468)&gt;=applicationYear,YEAR(Candidates!H468)&lt;=applicationYear),TRUE,IF(applicationYear="",TRUE,FALSE))</f>
        <v>0</v>
      </c>
      <c r="T466" s="187" t="b">
        <f>IF(AND(Candidates!H468&gt;=$AJ$4,Candidates!H468&lt;=$AJ$5),TRUE,FALSE)</f>
        <v>0</v>
      </c>
      <c r="U466" s="187" t="b">
        <f>IF(Dashboard!$M$6="",IF(Candidates!B468&lt;&gt;"",TRUE,FALSE),IF(Dashboard!$M$6=Candidates!B468,TRUE,FALSE))</f>
        <v>0</v>
      </c>
      <c r="V466" s="187" t="b">
        <f>IF(Dashboard!$H$7="",IF(Candidates!B468&lt;&gt;"",TRUE,FALSE),IF(Dashboard!$H$7=Candidates!C468,TRUE,FALSE))</f>
        <v>0</v>
      </c>
      <c r="W466" s="217" t="b">
        <f>IF(Dashboard!$H$6="",IF(Candidates!B468&lt;&gt;"",TRUE,FALSE),IF(Dashboard!$H$6=Candidates!E468,TRUE,FALSE))</f>
        <v>0</v>
      </c>
      <c r="X466" s="187">
        <f t="shared" si="28"/>
        <v>0</v>
      </c>
      <c r="Y466" s="198">
        <f t="shared" si="29"/>
        <v>0</v>
      </c>
      <c r="AA466" s="7"/>
      <c r="AB466" s="7"/>
      <c r="AC466" s="7"/>
    </row>
    <row r="467" spans="2:29" x14ac:dyDescent="0.2">
      <c r="B467" s="194">
        <f>COUNTIFS(Candidates!$B$6:$B$3005,'Job Openings'!B469,Candidates!$J$6:$J$3005,Preferences!$I$21)</f>
        <v>0</v>
      </c>
      <c r="C467" s="63"/>
      <c r="D467" s="194" t="str">
        <f>IF(AND(B467=1,J467=1),IF('Job Openings'!H469-'Job Openings'!E469&lt;0,"",'Job Openings'!H469-'Job Openings'!E469),"")</f>
        <v/>
      </c>
      <c r="E467" s="185"/>
      <c r="F467" s="197" t="b">
        <f>IF(AND('Job Openings'!E469&gt;=$O$4,'Job Openings'!E469&lt;=$O$5),TRUE,FALSE)</f>
        <v>0</v>
      </c>
      <c r="G467" s="188" t="b">
        <f>IF(Dashboard!$M$6="",IF('Job Openings'!B469&lt;&gt;"",TRUE,FALSE),IF(Dashboard!$M$6='Job Openings'!B469,TRUE,FALSE))</f>
        <v>0</v>
      </c>
      <c r="H467" s="188" t="b">
        <f>IF(Dashboard!$H$7="",IF('Job Openings'!B469&lt;&gt;"",TRUE,FALSE),IF(Dashboard!$H$7='Job Openings'!C469,TRUE,FALSE))</f>
        <v>0</v>
      </c>
      <c r="I467" s="188" t="b">
        <f>IF(Dashboard!$H$6="",IF('Job Openings'!B469&lt;&gt;"",TRUE,FALSE),IF(Dashboard!$H$6='Job Openings'!F469,TRUE,FALSE))</f>
        <v>0</v>
      </c>
      <c r="J467" s="198">
        <f t="shared" si="27"/>
        <v>0</v>
      </c>
      <c r="K467" s="63"/>
      <c r="L467" s="63"/>
      <c r="M467" s="63"/>
      <c r="N467" s="63"/>
      <c r="O467" s="63"/>
      <c r="P467" s="63"/>
      <c r="R467" s="193" t="str">
        <f>IF(Candidates!H469="","",MONTH(Candidates!H469))</f>
        <v/>
      </c>
      <c r="S467" s="187" t="b">
        <f>IF(AND(YEAR(Candidates!H469)&gt;=applicationYear,YEAR(Candidates!H469)&lt;=applicationYear),TRUE,IF(applicationYear="",TRUE,FALSE))</f>
        <v>0</v>
      </c>
      <c r="T467" s="187" t="b">
        <f>IF(AND(Candidates!H469&gt;=$AJ$4,Candidates!H469&lt;=$AJ$5),TRUE,FALSE)</f>
        <v>0</v>
      </c>
      <c r="U467" s="187" t="b">
        <f>IF(Dashboard!$M$6="",IF(Candidates!B469&lt;&gt;"",TRUE,FALSE),IF(Dashboard!$M$6=Candidates!B469,TRUE,FALSE))</f>
        <v>0</v>
      </c>
      <c r="V467" s="187" t="b">
        <f>IF(Dashboard!$H$7="",IF(Candidates!B469&lt;&gt;"",TRUE,FALSE),IF(Dashboard!$H$7=Candidates!C469,TRUE,FALSE))</f>
        <v>0</v>
      </c>
      <c r="W467" s="217" t="b">
        <f>IF(Dashboard!$H$6="",IF(Candidates!B469&lt;&gt;"",TRUE,FALSE),IF(Dashboard!$H$6=Candidates!E469,TRUE,FALSE))</f>
        <v>0</v>
      </c>
      <c r="X467" s="187">
        <f t="shared" si="28"/>
        <v>0</v>
      </c>
      <c r="Y467" s="198">
        <f t="shared" si="29"/>
        <v>0</v>
      </c>
      <c r="AA467" s="7"/>
      <c r="AB467" s="7"/>
      <c r="AC467" s="7"/>
    </row>
    <row r="468" spans="2:29" x14ac:dyDescent="0.2">
      <c r="B468" s="194">
        <f>COUNTIFS(Candidates!$B$6:$B$3005,'Job Openings'!B470,Candidates!$J$6:$J$3005,Preferences!$I$21)</f>
        <v>0</v>
      </c>
      <c r="C468" s="63"/>
      <c r="D468" s="194" t="str">
        <f>IF(AND(B468=1,J468=1),IF('Job Openings'!H470-'Job Openings'!E470&lt;0,"",'Job Openings'!H470-'Job Openings'!E470),"")</f>
        <v/>
      </c>
      <c r="E468" s="185"/>
      <c r="F468" s="197" t="b">
        <f>IF(AND('Job Openings'!E470&gt;=$O$4,'Job Openings'!E470&lt;=$O$5),TRUE,FALSE)</f>
        <v>0</v>
      </c>
      <c r="G468" s="188" t="b">
        <f>IF(Dashboard!$M$6="",IF('Job Openings'!B470&lt;&gt;"",TRUE,FALSE),IF(Dashboard!$M$6='Job Openings'!B470,TRUE,FALSE))</f>
        <v>0</v>
      </c>
      <c r="H468" s="188" t="b">
        <f>IF(Dashboard!$H$7="",IF('Job Openings'!B470&lt;&gt;"",TRUE,FALSE),IF(Dashboard!$H$7='Job Openings'!C470,TRUE,FALSE))</f>
        <v>0</v>
      </c>
      <c r="I468" s="188" t="b">
        <f>IF(Dashboard!$H$6="",IF('Job Openings'!B470&lt;&gt;"",TRUE,FALSE),IF(Dashboard!$H$6='Job Openings'!F470,TRUE,FALSE))</f>
        <v>0</v>
      </c>
      <c r="J468" s="198">
        <f t="shared" si="27"/>
        <v>0</v>
      </c>
      <c r="K468" s="63"/>
      <c r="L468" s="63"/>
      <c r="M468" s="63"/>
      <c r="N468" s="63"/>
      <c r="O468" s="63"/>
      <c r="P468" s="63"/>
      <c r="R468" s="193" t="str">
        <f>IF(Candidates!H470="","",MONTH(Candidates!H470))</f>
        <v/>
      </c>
      <c r="S468" s="187" t="b">
        <f>IF(AND(YEAR(Candidates!H470)&gt;=applicationYear,YEAR(Candidates!H470)&lt;=applicationYear),TRUE,IF(applicationYear="",TRUE,FALSE))</f>
        <v>0</v>
      </c>
      <c r="T468" s="187" t="b">
        <f>IF(AND(Candidates!H470&gt;=$AJ$4,Candidates!H470&lt;=$AJ$5),TRUE,FALSE)</f>
        <v>0</v>
      </c>
      <c r="U468" s="187" t="b">
        <f>IF(Dashboard!$M$6="",IF(Candidates!B470&lt;&gt;"",TRUE,FALSE),IF(Dashboard!$M$6=Candidates!B470,TRUE,FALSE))</f>
        <v>0</v>
      </c>
      <c r="V468" s="187" t="b">
        <f>IF(Dashboard!$H$7="",IF(Candidates!B470&lt;&gt;"",TRUE,FALSE),IF(Dashboard!$H$7=Candidates!C470,TRUE,FALSE))</f>
        <v>0</v>
      </c>
      <c r="W468" s="217" t="b">
        <f>IF(Dashboard!$H$6="",IF(Candidates!B470&lt;&gt;"",TRUE,FALSE),IF(Dashboard!$H$6=Candidates!E470,TRUE,FALSE))</f>
        <v>0</v>
      </c>
      <c r="X468" s="187">
        <f t="shared" si="28"/>
        <v>0</v>
      </c>
      <c r="Y468" s="198">
        <f t="shared" si="29"/>
        <v>0</v>
      </c>
      <c r="AA468" s="7"/>
      <c r="AB468" s="7"/>
      <c r="AC468" s="7"/>
    </row>
    <row r="469" spans="2:29" x14ac:dyDescent="0.2">
      <c r="B469" s="194">
        <f>COUNTIFS(Candidates!$B$6:$B$3005,'Job Openings'!B471,Candidates!$J$6:$J$3005,Preferences!$I$21)</f>
        <v>0</v>
      </c>
      <c r="C469" s="63"/>
      <c r="D469" s="194" t="str">
        <f>IF(AND(B469=1,J469=1),IF('Job Openings'!H471-'Job Openings'!E471&lt;0,"",'Job Openings'!H471-'Job Openings'!E471),"")</f>
        <v/>
      </c>
      <c r="E469" s="185"/>
      <c r="F469" s="197" t="b">
        <f>IF(AND('Job Openings'!E471&gt;=$O$4,'Job Openings'!E471&lt;=$O$5),TRUE,FALSE)</f>
        <v>0</v>
      </c>
      <c r="G469" s="188" t="b">
        <f>IF(Dashboard!$M$6="",IF('Job Openings'!B471&lt;&gt;"",TRUE,FALSE),IF(Dashboard!$M$6='Job Openings'!B471,TRUE,FALSE))</f>
        <v>0</v>
      </c>
      <c r="H469" s="188" t="b">
        <f>IF(Dashboard!$H$7="",IF('Job Openings'!B471&lt;&gt;"",TRUE,FALSE),IF(Dashboard!$H$7='Job Openings'!C471,TRUE,FALSE))</f>
        <v>0</v>
      </c>
      <c r="I469" s="188" t="b">
        <f>IF(Dashboard!$H$6="",IF('Job Openings'!B471&lt;&gt;"",TRUE,FALSE),IF(Dashboard!$H$6='Job Openings'!F471,TRUE,FALSE))</f>
        <v>0</v>
      </c>
      <c r="J469" s="198">
        <f t="shared" si="27"/>
        <v>0</v>
      </c>
      <c r="K469" s="63"/>
      <c r="L469" s="63"/>
      <c r="M469" s="63"/>
      <c r="N469" s="63"/>
      <c r="O469" s="63"/>
      <c r="P469" s="63"/>
      <c r="R469" s="193" t="str">
        <f>IF(Candidates!H471="","",MONTH(Candidates!H471))</f>
        <v/>
      </c>
      <c r="S469" s="187" t="b">
        <f>IF(AND(YEAR(Candidates!H471)&gt;=applicationYear,YEAR(Candidates!H471)&lt;=applicationYear),TRUE,IF(applicationYear="",TRUE,FALSE))</f>
        <v>0</v>
      </c>
      <c r="T469" s="187" t="b">
        <f>IF(AND(Candidates!H471&gt;=$AJ$4,Candidates!H471&lt;=$AJ$5),TRUE,FALSE)</f>
        <v>0</v>
      </c>
      <c r="U469" s="187" t="b">
        <f>IF(Dashboard!$M$6="",IF(Candidates!B471&lt;&gt;"",TRUE,FALSE),IF(Dashboard!$M$6=Candidates!B471,TRUE,FALSE))</f>
        <v>0</v>
      </c>
      <c r="V469" s="187" t="b">
        <f>IF(Dashboard!$H$7="",IF(Candidates!B471&lt;&gt;"",TRUE,FALSE),IF(Dashboard!$H$7=Candidates!C471,TRUE,FALSE))</f>
        <v>0</v>
      </c>
      <c r="W469" s="217" t="b">
        <f>IF(Dashboard!$H$6="",IF(Candidates!B471&lt;&gt;"",TRUE,FALSE),IF(Dashboard!$H$6=Candidates!E471,TRUE,FALSE))</f>
        <v>0</v>
      </c>
      <c r="X469" s="187">
        <f t="shared" si="28"/>
        <v>0</v>
      </c>
      <c r="Y469" s="198">
        <f t="shared" si="29"/>
        <v>0</v>
      </c>
      <c r="AA469" s="7"/>
      <c r="AB469" s="7"/>
      <c r="AC469" s="7"/>
    </row>
    <row r="470" spans="2:29" x14ac:dyDescent="0.2">
      <c r="B470" s="194">
        <f>COUNTIFS(Candidates!$B$6:$B$3005,'Job Openings'!B472,Candidates!$J$6:$J$3005,Preferences!$I$21)</f>
        <v>0</v>
      </c>
      <c r="C470" s="63"/>
      <c r="D470" s="194" t="str">
        <f>IF(AND(B470=1,J470=1),IF('Job Openings'!H472-'Job Openings'!E472&lt;0,"",'Job Openings'!H472-'Job Openings'!E472),"")</f>
        <v/>
      </c>
      <c r="E470" s="185"/>
      <c r="F470" s="197" t="b">
        <f>IF(AND('Job Openings'!E472&gt;=$O$4,'Job Openings'!E472&lt;=$O$5),TRUE,FALSE)</f>
        <v>0</v>
      </c>
      <c r="G470" s="188" t="b">
        <f>IF(Dashboard!$M$6="",IF('Job Openings'!B472&lt;&gt;"",TRUE,FALSE),IF(Dashboard!$M$6='Job Openings'!B472,TRUE,FALSE))</f>
        <v>0</v>
      </c>
      <c r="H470" s="188" t="b">
        <f>IF(Dashboard!$H$7="",IF('Job Openings'!B472&lt;&gt;"",TRUE,FALSE),IF(Dashboard!$H$7='Job Openings'!C472,TRUE,FALSE))</f>
        <v>0</v>
      </c>
      <c r="I470" s="188" t="b">
        <f>IF(Dashboard!$H$6="",IF('Job Openings'!B472&lt;&gt;"",TRUE,FALSE),IF(Dashboard!$H$6='Job Openings'!F472,TRUE,FALSE))</f>
        <v>0</v>
      </c>
      <c r="J470" s="198">
        <f t="shared" si="27"/>
        <v>0</v>
      </c>
      <c r="K470" s="63"/>
      <c r="L470" s="63"/>
      <c r="M470" s="63"/>
      <c r="N470" s="63"/>
      <c r="O470" s="63"/>
      <c r="P470" s="63"/>
      <c r="R470" s="193" t="str">
        <f>IF(Candidates!H472="","",MONTH(Candidates!H472))</f>
        <v/>
      </c>
      <c r="S470" s="187" t="b">
        <f>IF(AND(YEAR(Candidates!H472)&gt;=applicationYear,YEAR(Candidates!H472)&lt;=applicationYear),TRUE,IF(applicationYear="",TRUE,FALSE))</f>
        <v>0</v>
      </c>
      <c r="T470" s="187" t="b">
        <f>IF(AND(Candidates!H472&gt;=$AJ$4,Candidates!H472&lt;=$AJ$5),TRUE,FALSE)</f>
        <v>0</v>
      </c>
      <c r="U470" s="187" t="b">
        <f>IF(Dashboard!$M$6="",IF(Candidates!B472&lt;&gt;"",TRUE,FALSE),IF(Dashboard!$M$6=Candidates!B472,TRUE,FALSE))</f>
        <v>0</v>
      </c>
      <c r="V470" s="187" t="b">
        <f>IF(Dashboard!$H$7="",IF(Candidates!B472&lt;&gt;"",TRUE,FALSE),IF(Dashboard!$H$7=Candidates!C472,TRUE,FALSE))</f>
        <v>0</v>
      </c>
      <c r="W470" s="217" t="b">
        <f>IF(Dashboard!$H$6="",IF(Candidates!B472&lt;&gt;"",TRUE,FALSE),IF(Dashboard!$H$6=Candidates!E472,TRUE,FALSE))</f>
        <v>0</v>
      </c>
      <c r="X470" s="187">
        <f t="shared" si="28"/>
        <v>0</v>
      </c>
      <c r="Y470" s="198">
        <f t="shared" si="29"/>
        <v>0</v>
      </c>
      <c r="AA470" s="7"/>
      <c r="AB470" s="7"/>
      <c r="AC470" s="7"/>
    </row>
    <row r="471" spans="2:29" x14ac:dyDescent="0.2">
      <c r="B471" s="194">
        <f>COUNTIFS(Candidates!$B$6:$B$3005,'Job Openings'!B473,Candidates!$J$6:$J$3005,Preferences!$I$21)</f>
        <v>0</v>
      </c>
      <c r="C471" s="63"/>
      <c r="D471" s="194" t="str">
        <f>IF(AND(B471=1,J471=1),IF('Job Openings'!H473-'Job Openings'!E473&lt;0,"",'Job Openings'!H473-'Job Openings'!E473),"")</f>
        <v/>
      </c>
      <c r="E471" s="185"/>
      <c r="F471" s="197" t="b">
        <f>IF(AND('Job Openings'!E473&gt;=$O$4,'Job Openings'!E473&lt;=$O$5),TRUE,FALSE)</f>
        <v>0</v>
      </c>
      <c r="G471" s="188" t="b">
        <f>IF(Dashboard!$M$6="",IF('Job Openings'!B473&lt;&gt;"",TRUE,FALSE),IF(Dashboard!$M$6='Job Openings'!B473,TRUE,FALSE))</f>
        <v>0</v>
      </c>
      <c r="H471" s="188" t="b">
        <f>IF(Dashboard!$H$7="",IF('Job Openings'!B473&lt;&gt;"",TRUE,FALSE),IF(Dashboard!$H$7='Job Openings'!C473,TRUE,FALSE))</f>
        <v>0</v>
      </c>
      <c r="I471" s="188" t="b">
        <f>IF(Dashboard!$H$6="",IF('Job Openings'!B473&lt;&gt;"",TRUE,FALSE),IF(Dashboard!$H$6='Job Openings'!F473,TRUE,FALSE))</f>
        <v>0</v>
      </c>
      <c r="J471" s="198">
        <f t="shared" si="27"/>
        <v>0</v>
      </c>
      <c r="K471" s="63"/>
      <c r="L471" s="63"/>
      <c r="M471" s="63"/>
      <c r="N471" s="63"/>
      <c r="O471" s="63"/>
      <c r="P471" s="63"/>
      <c r="R471" s="193" t="str">
        <f>IF(Candidates!H473="","",MONTH(Candidates!H473))</f>
        <v/>
      </c>
      <c r="S471" s="187" t="b">
        <f>IF(AND(YEAR(Candidates!H473)&gt;=applicationYear,YEAR(Candidates!H473)&lt;=applicationYear),TRUE,IF(applicationYear="",TRUE,FALSE))</f>
        <v>0</v>
      </c>
      <c r="T471" s="187" t="b">
        <f>IF(AND(Candidates!H473&gt;=$AJ$4,Candidates!H473&lt;=$AJ$5),TRUE,FALSE)</f>
        <v>0</v>
      </c>
      <c r="U471" s="187" t="b">
        <f>IF(Dashboard!$M$6="",IF(Candidates!B473&lt;&gt;"",TRUE,FALSE),IF(Dashboard!$M$6=Candidates!B473,TRUE,FALSE))</f>
        <v>0</v>
      </c>
      <c r="V471" s="187" t="b">
        <f>IF(Dashboard!$H$7="",IF(Candidates!B473&lt;&gt;"",TRUE,FALSE),IF(Dashboard!$H$7=Candidates!C473,TRUE,FALSE))</f>
        <v>0</v>
      </c>
      <c r="W471" s="217" t="b">
        <f>IF(Dashboard!$H$6="",IF(Candidates!B473&lt;&gt;"",TRUE,FALSE),IF(Dashboard!$H$6=Candidates!E473,TRUE,FALSE))</f>
        <v>0</v>
      </c>
      <c r="X471" s="187">
        <f t="shared" si="28"/>
        <v>0</v>
      </c>
      <c r="Y471" s="198">
        <f t="shared" si="29"/>
        <v>0</v>
      </c>
      <c r="AA471" s="7"/>
      <c r="AB471" s="7"/>
      <c r="AC471" s="7"/>
    </row>
    <row r="472" spans="2:29" x14ac:dyDescent="0.2">
      <c r="B472" s="194">
        <f>COUNTIFS(Candidates!$B$6:$B$3005,'Job Openings'!B474,Candidates!$J$6:$J$3005,Preferences!$I$21)</f>
        <v>0</v>
      </c>
      <c r="C472" s="63"/>
      <c r="D472" s="194" t="str">
        <f>IF(AND(B472=1,J472=1),IF('Job Openings'!H474-'Job Openings'!E474&lt;0,"",'Job Openings'!H474-'Job Openings'!E474),"")</f>
        <v/>
      </c>
      <c r="E472" s="185"/>
      <c r="F472" s="197" t="b">
        <f>IF(AND('Job Openings'!E474&gt;=$O$4,'Job Openings'!E474&lt;=$O$5),TRUE,FALSE)</f>
        <v>0</v>
      </c>
      <c r="G472" s="188" t="b">
        <f>IF(Dashboard!$M$6="",IF('Job Openings'!B474&lt;&gt;"",TRUE,FALSE),IF(Dashboard!$M$6='Job Openings'!B474,TRUE,FALSE))</f>
        <v>0</v>
      </c>
      <c r="H472" s="188" t="b">
        <f>IF(Dashboard!$H$7="",IF('Job Openings'!B474&lt;&gt;"",TRUE,FALSE),IF(Dashboard!$H$7='Job Openings'!C474,TRUE,FALSE))</f>
        <v>0</v>
      </c>
      <c r="I472" s="188" t="b">
        <f>IF(Dashboard!$H$6="",IF('Job Openings'!B474&lt;&gt;"",TRUE,FALSE),IF(Dashboard!$H$6='Job Openings'!F474,TRUE,FALSE))</f>
        <v>0</v>
      </c>
      <c r="J472" s="198">
        <f t="shared" si="27"/>
        <v>0</v>
      </c>
      <c r="K472" s="63"/>
      <c r="L472" s="63"/>
      <c r="M472" s="63"/>
      <c r="N472" s="63"/>
      <c r="O472" s="63"/>
      <c r="P472" s="63"/>
      <c r="R472" s="193" t="str">
        <f>IF(Candidates!H474="","",MONTH(Candidates!H474))</f>
        <v/>
      </c>
      <c r="S472" s="187" t="b">
        <f>IF(AND(YEAR(Candidates!H474)&gt;=applicationYear,YEAR(Candidates!H474)&lt;=applicationYear),TRUE,IF(applicationYear="",TRUE,FALSE))</f>
        <v>0</v>
      </c>
      <c r="T472" s="187" t="b">
        <f>IF(AND(Candidates!H474&gt;=$AJ$4,Candidates!H474&lt;=$AJ$5),TRUE,FALSE)</f>
        <v>0</v>
      </c>
      <c r="U472" s="187" t="b">
        <f>IF(Dashboard!$M$6="",IF(Candidates!B474&lt;&gt;"",TRUE,FALSE),IF(Dashboard!$M$6=Candidates!B474,TRUE,FALSE))</f>
        <v>0</v>
      </c>
      <c r="V472" s="187" t="b">
        <f>IF(Dashboard!$H$7="",IF(Candidates!B474&lt;&gt;"",TRUE,FALSE),IF(Dashboard!$H$7=Candidates!C474,TRUE,FALSE))</f>
        <v>0</v>
      </c>
      <c r="W472" s="217" t="b">
        <f>IF(Dashboard!$H$6="",IF(Candidates!B474&lt;&gt;"",TRUE,FALSE),IF(Dashboard!$H$6=Candidates!E474,TRUE,FALSE))</f>
        <v>0</v>
      </c>
      <c r="X472" s="187">
        <f t="shared" si="28"/>
        <v>0</v>
      </c>
      <c r="Y472" s="198">
        <f t="shared" si="29"/>
        <v>0</v>
      </c>
      <c r="AA472" s="7"/>
      <c r="AB472" s="7"/>
      <c r="AC472" s="7"/>
    </row>
    <row r="473" spans="2:29" x14ac:dyDescent="0.2">
      <c r="B473" s="194">
        <f>COUNTIFS(Candidates!$B$6:$B$3005,'Job Openings'!B475,Candidates!$J$6:$J$3005,Preferences!$I$21)</f>
        <v>0</v>
      </c>
      <c r="C473" s="63"/>
      <c r="D473" s="194" t="str">
        <f>IF(AND(B473=1,J473=1),IF('Job Openings'!H475-'Job Openings'!E475&lt;0,"",'Job Openings'!H475-'Job Openings'!E475),"")</f>
        <v/>
      </c>
      <c r="E473" s="185"/>
      <c r="F473" s="197" t="b">
        <f>IF(AND('Job Openings'!E475&gt;=$O$4,'Job Openings'!E475&lt;=$O$5),TRUE,FALSE)</f>
        <v>0</v>
      </c>
      <c r="G473" s="188" t="b">
        <f>IF(Dashboard!$M$6="",IF('Job Openings'!B475&lt;&gt;"",TRUE,FALSE),IF(Dashboard!$M$6='Job Openings'!B475,TRUE,FALSE))</f>
        <v>0</v>
      </c>
      <c r="H473" s="188" t="b">
        <f>IF(Dashboard!$H$7="",IF('Job Openings'!B475&lt;&gt;"",TRUE,FALSE),IF(Dashboard!$H$7='Job Openings'!C475,TRUE,FALSE))</f>
        <v>0</v>
      </c>
      <c r="I473" s="188" t="b">
        <f>IF(Dashboard!$H$6="",IF('Job Openings'!B475&lt;&gt;"",TRUE,FALSE),IF(Dashboard!$H$6='Job Openings'!F475,TRUE,FALSE))</f>
        <v>0</v>
      </c>
      <c r="J473" s="198">
        <f t="shared" si="27"/>
        <v>0</v>
      </c>
      <c r="K473" s="63"/>
      <c r="L473" s="63"/>
      <c r="M473" s="63"/>
      <c r="N473" s="63"/>
      <c r="O473" s="63"/>
      <c r="P473" s="63"/>
      <c r="R473" s="193" t="str">
        <f>IF(Candidates!H475="","",MONTH(Candidates!H475))</f>
        <v/>
      </c>
      <c r="S473" s="187" t="b">
        <f>IF(AND(YEAR(Candidates!H475)&gt;=applicationYear,YEAR(Candidates!H475)&lt;=applicationYear),TRUE,IF(applicationYear="",TRUE,FALSE))</f>
        <v>0</v>
      </c>
      <c r="T473" s="187" t="b">
        <f>IF(AND(Candidates!H475&gt;=$AJ$4,Candidates!H475&lt;=$AJ$5),TRUE,FALSE)</f>
        <v>0</v>
      </c>
      <c r="U473" s="187" t="b">
        <f>IF(Dashboard!$M$6="",IF(Candidates!B475&lt;&gt;"",TRUE,FALSE),IF(Dashboard!$M$6=Candidates!B475,TRUE,FALSE))</f>
        <v>0</v>
      </c>
      <c r="V473" s="187" t="b">
        <f>IF(Dashboard!$H$7="",IF(Candidates!B475&lt;&gt;"",TRUE,FALSE),IF(Dashboard!$H$7=Candidates!C475,TRUE,FALSE))</f>
        <v>0</v>
      </c>
      <c r="W473" s="217" t="b">
        <f>IF(Dashboard!$H$6="",IF(Candidates!B475&lt;&gt;"",TRUE,FALSE),IF(Dashboard!$H$6=Candidates!E475,TRUE,FALSE))</f>
        <v>0</v>
      </c>
      <c r="X473" s="187">
        <f t="shared" si="28"/>
        <v>0</v>
      </c>
      <c r="Y473" s="198">
        <f t="shared" si="29"/>
        <v>0</v>
      </c>
      <c r="AA473" s="7"/>
      <c r="AB473" s="7"/>
      <c r="AC473" s="7"/>
    </row>
    <row r="474" spans="2:29" x14ac:dyDescent="0.2">
      <c r="B474" s="194">
        <f>COUNTIFS(Candidates!$B$6:$B$3005,'Job Openings'!B476,Candidates!$J$6:$J$3005,Preferences!$I$21)</f>
        <v>0</v>
      </c>
      <c r="C474" s="63"/>
      <c r="D474" s="194" t="str">
        <f>IF(AND(B474=1,J474=1),IF('Job Openings'!H476-'Job Openings'!E476&lt;0,"",'Job Openings'!H476-'Job Openings'!E476),"")</f>
        <v/>
      </c>
      <c r="E474" s="185"/>
      <c r="F474" s="197" t="b">
        <f>IF(AND('Job Openings'!E476&gt;=$O$4,'Job Openings'!E476&lt;=$O$5),TRUE,FALSE)</f>
        <v>0</v>
      </c>
      <c r="G474" s="188" t="b">
        <f>IF(Dashboard!$M$6="",IF('Job Openings'!B476&lt;&gt;"",TRUE,FALSE),IF(Dashboard!$M$6='Job Openings'!B476,TRUE,FALSE))</f>
        <v>0</v>
      </c>
      <c r="H474" s="188" t="b">
        <f>IF(Dashboard!$H$7="",IF('Job Openings'!B476&lt;&gt;"",TRUE,FALSE),IF(Dashboard!$H$7='Job Openings'!C476,TRUE,FALSE))</f>
        <v>0</v>
      </c>
      <c r="I474" s="188" t="b">
        <f>IF(Dashboard!$H$6="",IF('Job Openings'!B476&lt;&gt;"",TRUE,FALSE),IF(Dashboard!$H$6='Job Openings'!F476,TRUE,FALSE))</f>
        <v>0</v>
      </c>
      <c r="J474" s="198">
        <f t="shared" si="27"/>
        <v>0</v>
      </c>
      <c r="K474" s="63"/>
      <c r="L474" s="63"/>
      <c r="M474" s="63"/>
      <c r="N474" s="63"/>
      <c r="O474" s="63"/>
      <c r="P474" s="63"/>
      <c r="R474" s="193" t="str">
        <f>IF(Candidates!H476="","",MONTH(Candidates!H476))</f>
        <v/>
      </c>
      <c r="S474" s="187" t="b">
        <f>IF(AND(YEAR(Candidates!H476)&gt;=applicationYear,YEAR(Candidates!H476)&lt;=applicationYear),TRUE,IF(applicationYear="",TRUE,FALSE))</f>
        <v>0</v>
      </c>
      <c r="T474" s="187" t="b">
        <f>IF(AND(Candidates!H476&gt;=$AJ$4,Candidates!H476&lt;=$AJ$5),TRUE,FALSE)</f>
        <v>0</v>
      </c>
      <c r="U474" s="187" t="b">
        <f>IF(Dashboard!$M$6="",IF(Candidates!B476&lt;&gt;"",TRUE,FALSE),IF(Dashboard!$M$6=Candidates!B476,TRUE,FALSE))</f>
        <v>0</v>
      </c>
      <c r="V474" s="187" t="b">
        <f>IF(Dashboard!$H$7="",IF(Candidates!B476&lt;&gt;"",TRUE,FALSE),IF(Dashboard!$H$7=Candidates!C476,TRUE,FALSE))</f>
        <v>0</v>
      </c>
      <c r="W474" s="217" t="b">
        <f>IF(Dashboard!$H$6="",IF(Candidates!B476&lt;&gt;"",TRUE,FALSE),IF(Dashboard!$H$6=Candidates!E476,TRUE,FALSE))</f>
        <v>0</v>
      </c>
      <c r="X474" s="187">
        <f t="shared" si="28"/>
        <v>0</v>
      </c>
      <c r="Y474" s="198">
        <f t="shared" si="29"/>
        <v>0</v>
      </c>
      <c r="AA474" s="7"/>
      <c r="AB474" s="7"/>
      <c r="AC474" s="7"/>
    </row>
    <row r="475" spans="2:29" x14ac:dyDescent="0.2">
      <c r="B475" s="194">
        <f>COUNTIFS(Candidates!$B$6:$B$3005,'Job Openings'!B477,Candidates!$J$6:$J$3005,Preferences!$I$21)</f>
        <v>0</v>
      </c>
      <c r="C475" s="63"/>
      <c r="D475" s="194" t="str">
        <f>IF(AND(B475=1,J475=1),IF('Job Openings'!H477-'Job Openings'!E477&lt;0,"",'Job Openings'!H477-'Job Openings'!E477),"")</f>
        <v/>
      </c>
      <c r="E475" s="185"/>
      <c r="F475" s="197" t="b">
        <f>IF(AND('Job Openings'!E477&gt;=$O$4,'Job Openings'!E477&lt;=$O$5),TRUE,FALSE)</f>
        <v>0</v>
      </c>
      <c r="G475" s="188" t="b">
        <f>IF(Dashboard!$M$6="",IF('Job Openings'!B477&lt;&gt;"",TRUE,FALSE),IF(Dashboard!$M$6='Job Openings'!B477,TRUE,FALSE))</f>
        <v>0</v>
      </c>
      <c r="H475" s="188" t="b">
        <f>IF(Dashboard!$H$7="",IF('Job Openings'!B477&lt;&gt;"",TRUE,FALSE),IF(Dashboard!$H$7='Job Openings'!C477,TRUE,FALSE))</f>
        <v>0</v>
      </c>
      <c r="I475" s="188" t="b">
        <f>IF(Dashboard!$H$6="",IF('Job Openings'!B477&lt;&gt;"",TRUE,FALSE),IF(Dashboard!$H$6='Job Openings'!F477,TRUE,FALSE))</f>
        <v>0</v>
      </c>
      <c r="J475" s="198">
        <f t="shared" si="27"/>
        <v>0</v>
      </c>
      <c r="K475" s="63"/>
      <c r="L475" s="63"/>
      <c r="M475" s="63"/>
      <c r="N475" s="63"/>
      <c r="O475" s="63"/>
      <c r="P475" s="63"/>
      <c r="R475" s="193" t="str">
        <f>IF(Candidates!H477="","",MONTH(Candidates!H477))</f>
        <v/>
      </c>
      <c r="S475" s="187" t="b">
        <f>IF(AND(YEAR(Candidates!H477)&gt;=applicationYear,YEAR(Candidates!H477)&lt;=applicationYear),TRUE,IF(applicationYear="",TRUE,FALSE))</f>
        <v>0</v>
      </c>
      <c r="T475" s="187" t="b">
        <f>IF(AND(Candidates!H477&gt;=$AJ$4,Candidates!H477&lt;=$AJ$5),TRUE,FALSE)</f>
        <v>0</v>
      </c>
      <c r="U475" s="187" t="b">
        <f>IF(Dashboard!$M$6="",IF(Candidates!B477&lt;&gt;"",TRUE,FALSE),IF(Dashboard!$M$6=Candidates!B477,TRUE,FALSE))</f>
        <v>0</v>
      </c>
      <c r="V475" s="187" t="b">
        <f>IF(Dashboard!$H$7="",IF(Candidates!B477&lt;&gt;"",TRUE,FALSE),IF(Dashboard!$H$7=Candidates!C477,TRUE,FALSE))</f>
        <v>0</v>
      </c>
      <c r="W475" s="217" t="b">
        <f>IF(Dashboard!$H$6="",IF(Candidates!B477&lt;&gt;"",TRUE,FALSE),IF(Dashboard!$H$6=Candidates!E477,TRUE,FALSE))</f>
        <v>0</v>
      </c>
      <c r="X475" s="187">
        <f t="shared" si="28"/>
        <v>0</v>
      </c>
      <c r="Y475" s="198">
        <f t="shared" si="29"/>
        <v>0</v>
      </c>
      <c r="AA475" s="7"/>
      <c r="AB475" s="7"/>
      <c r="AC475" s="7"/>
    </row>
    <row r="476" spans="2:29" x14ac:dyDescent="0.2">
      <c r="B476" s="194">
        <f>COUNTIFS(Candidates!$B$6:$B$3005,'Job Openings'!B478,Candidates!$J$6:$J$3005,Preferences!$I$21)</f>
        <v>0</v>
      </c>
      <c r="C476" s="63"/>
      <c r="D476" s="194" t="str">
        <f>IF(AND(B476=1,J476=1),IF('Job Openings'!H478-'Job Openings'!E478&lt;0,"",'Job Openings'!H478-'Job Openings'!E478),"")</f>
        <v/>
      </c>
      <c r="E476" s="185"/>
      <c r="F476" s="197" t="b">
        <f>IF(AND('Job Openings'!E478&gt;=$O$4,'Job Openings'!E478&lt;=$O$5),TRUE,FALSE)</f>
        <v>0</v>
      </c>
      <c r="G476" s="188" t="b">
        <f>IF(Dashboard!$M$6="",IF('Job Openings'!B478&lt;&gt;"",TRUE,FALSE),IF(Dashboard!$M$6='Job Openings'!B478,TRUE,FALSE))</f>
        <v>0</v>
      </c>
      <c r="H476" s="188" t="b">
        <f>IF(Dashboard!$H$7="",IF('Job Openings'!B478&lt;&gt;"",TRUE,FALSE),IF(Dashboard!$H$7='Job Openings'!C478,TRUE,FALSE))</f>
        <v>0</v>
      </c>
      <c r="I476" s="188" t="b">
        <f>IF(Dashboard!$H$6="",IF('Job Openings'!B478&lt;&gt;"",TRUE,FALSE),IF(Dashboard!$H$6='Job Openings'!F478,TRUE,FALSE))</f>
        <v>0</v>
      </c>
      <c r="J476" s="198">
        <f t="shared" si="27"/>
        <v>0</v>
      </c>
      <c r="K476" s="63"/>
      <c r="L476" s="63"/>
      <c r="M476" s="63"/>
      <c r="N476" s="63"/>
      <c r="O476" s="63"/>
      <c r="P476" s="63"/>
      <c r="R476" s="193" t="str">
        <f>IF(Candidates!H478="","",MONTH(Candidates!H478))</f>
        <v/>
      </c>
      <c r="S476" s="187" t="b">
        <f>IF(AND(YEAR(Candidates!H478)&gt;=applicationYear,YEAR(Candidates!H478)&lt;=applicationYear),TRUE,IF(applicationYear="",TRUE,FALSE))</f>
        <v>0</v>
      </c>
      <c r="T476" s="187" t="b">
        <f>IF(AND(Candidates!H478&gt;=$AJ$4,Candidates!H478&lt;=$AJ$5),TRUE,FALSE)</f>
        <v>0</v>
      </c>
      <c r="U476" s="187" t="b">
        <f>IF(Dashboard!$M$6="",IF(Candidates!B478&lt;&gt;"",TRUE,FALSE),IF(Dashboard!$M$6=Candidates!B478,TRUE,FALSE))</f>
        <v>0</v>
      </c>
      <c r="V476" s="187" t="b">
        <f>IF(Dashboard!$H$7="",IF(Candidates!B478&lt;&gt;"",TRUE,FALSE),IF(Dashboard!$H$7=Candidates!C478,TRUE,FALSE))</f>
        <v>0</v>
      </c>
      <c r="W476" s="217" t="b">
        <f>IF(Dashboard!$H$6="",IF(Candidates!B478&lt;&gt;"",TRUE,FALSE),IF(Dashboard!$H$6=Candidates!E478,TRUE,FALSE))</f>
        <v>0</v>
      </c>
      <c r="X476" s="187">
        <f t="shared" si="28"/>
        <v>0</v>
      </c>
      <c r="Y476" s="198">
        <f t="shared" si="29"/>
        <v>0</v>
      </c>
      <c r="AA476" s="7"/>
      <c r="AB476" s="7"/>
      <c r="AC476" s="7"/>
    </row>
    <row r="477" spans="2:29" x14ac:dyDescent="0.2">
      <c r="B477" s="194">
        <f>COUNTIFS(Candidates!$B$6:$B$3005,'Job Openings'!B479,Candidates!$J$6:$J$3005,Preferences!$I$21)</f>
        <v>0</v>
      </c>
      <c r="C477" s="63"/>
      <c r="D477" s="194" t="str">
        <f>IF(AND(B477=1,J477=1),IF('Job Openings'!H479-'Job Openings'!E479&lt;0,"",'Job Openings'!H479-'Job Openings'!E479),"")</f>
        <v/>
      </c>
      <c r="E477" s="185"/>
      <c r="F477" s="197" t="b">
        <f>IF(AND('Job Openings'!E479&gt;=$O$4,'Job Openings'!E479&lt;=$O$5),TRUE,FALSE)</f>
        <v>0</v>
      </c>
      <c r="G477" s="188" t="b">
        <f>IF(Dashboard!$M$6="",IF('Job Openings'!B479&lt;&gt;"",TRUE,FALSE),IF(Dashboard!$M$6='Job Openings'!B479,TRUE,FALSE))</f>
        <v>0</v>
      </c>
      <c r="H477" s="188" t="b">
        <f>IF(Dashboard!$H$7="",IF('Job Openings'!B479&lt;&gt;"",TRUE,FALSE),IF(Dashboard!$H$7='Job Openings'!C479,TRUE,FALSE))</f>
        <v>0</v>
      </c>
      <c r="I477" s="188" t="b">
        <f>IF(Dashboard!$H$6="",IF('Job Openings'!B479&lt;&gt;"",TRUE,FALSE),IF(Dashboard!$H$6='Job Openings'!F479,TRUE,FALSE))</f>
        <v>0</v>
      </c>
      <c r="J477" s="198">
        <f t="shared" si="27"/>
        <v>0</v>
      </c>
      <c r="K477" s="63"/>
      <c r="L477" s="63"/>
      <c r="M477" s="63"/>
      <c r="N477" s="63"/>
      <c r="O477" s="63"/>
      <c r="P477" s="63"/>
      <c r="R477" s="193" t="str">
        <f>IF(Candidates!H479="","",MONTH(Candidates!H479))</f>
        <v/>
      </c>
      <c r="S477" s="187" t="b">
        <f>IF(AND(YEAR(Candidates!H479)&gt;=applicationYear,YEAR(Candidates!H479)&lt;=applicationYear),TRUE,IF(applicationYear="",TRUE,FALSE))</f>
        <v>0</v>
      </c>
      <c r="T477" s="187" t="b">
        <f>IF(AND(Candidates!H479&gt;=$AJ$4,Candidates!H479&lt;=$AJ$5),TRUE,FALSE)</f>
        <v>0</v>
      </c>
      <c r="U477" s="187" t="b">
        <f>IF(Dashboard!$M$6="",IF(Candidates!B479&lt;&gt;"",TRUE,FALSE),IF(Dashboard!$M$6=Candidates!B479,TRUE,FALSE))</f>
        <v>0</v>
      </c>
      <c r="V477" s="187" t="b">
        <f>IF(Dashboard!$H$7="",IF(Candidates!B479&lt;&gt;"",TRUE,FALSE),IF(Dashboard!$H$7=Candidates!C479,TRUE,FALSE))</f>
        <v>0</v>
      </c>
      <c r="W477" s="217" t="b">
        <f>IF(Dashboard!$H$6="",IF(Candidates!B479&lt;&gt;"",TRUE,FALSE),IF(Dashboard!$H$6=Candidates!E479,TRUE,FALSE))</f>
        <v>0</v>
      </c>
      <c r="X477" s="187">
        <f t="shared" si="28"/>
        <v>0</v>
      </c>
      <c r="Y477" s="198">
        <f t="shared" si="29"/>
        <v>0</v>
      </c>
      <c r="AA477" s="7"/>
      <c r="AB477" s="7"/>
      <c r="AC477" s="7"/>
    </row>
    <row r="478" spans="2:29" x14ac:dyDescent="0.2">
      <c r="B478" s="194">
        <f>COUNTIFS(Candidates!$B$6:$B$3005,'Job Openings'!B480,Candidates!$J$6:$J$3005,Preferences!$I$21)</f>
        <v>0</v>
      </c>
      <c r="C478" s="63"/>
      <c r="D478" s="194" t="str">
        <f>IF(AND(B478=1,J478=1),IF('Job Openings'!H480-'Job Openings'!E480&lt;0,"",'Job Openings'!H480-'Job Openings'!E480),"")</f>
        <v/>
      </c>
      <c r="E478" s="185"/>
      <c r="F478" s="197" t="b">
        <f>IF(AND('Job Openings'!E480&gt;=$O$4,'Job Openings'!E480&lt;=$O$5),TRUE,FALSE)</f>
        <v>0</v>
      </c>
      <c r="G478" s="188" t="b">
        <f>IF(Dashboard!$M$6="",IF('Job Openings'!B480&lt;&gt;"",TRUE,FALSE),IF(Dashboard!$M$6='Job Openings'!B480,TRUE,FALSE))</f>
        <v>0</v>
      </c>
      <c r="H478" s="188" t="b">
        <f>IF(Dashboard!$H$7="",IF('Job Openings'!B480&lt;&gt;"",TRUE,FALSE),IF(Dashboard!$H$7='Job Openings'!C480,TRUE,FALSE))</f>
        <v>0</v>
      </c>
      <c r="I478" s="188" t="b">
        <f>IF(Dashboard!$H$6="",IF('Job Openings'!B480&lt;&gt;"",TRUE,FALSE),IF(Dashboard!$H$6='Job Openings'!F480,TRUE,FALSE))</f>
        <v>0</v>
      </c>
      <c r="J478" s="198">
        <f t="shared" si="27"/>
        <v>0</v>
      </c>
      <c r="K478" s="63"/>
      <c r="L478" s="63"/>
      <c r="M478" s="63"/>
      <c r="N478" s="63"/>
      <c r="O478" s="63"/>
      <c r="P478" s="63"/>
      <c r="R478" s="193" t="str">
        <f>IF(Candidates!H480="","",MONTH(Candidates!H480))</f>
        <v/>
      </c>
      <c r="S478" s="187" t="b">
        <f>IF(AND(YEAR(Candidates!H480)&gt;=applicationYear,YEAR(Candidates!H480)&lt;=applicationYear),TRUE,IF(applicationYear="",TRUE,FALSE))</f>
        <v>0</v>
      </c>
      <c r="T478" s="187" t="b">
        <f>IF(AND(Candidates!H480&gt;=$AJ$4,Candidates!H480&lt;=$AJ$5),TRUE,FALSE)</f>
        <v>0</v>
      </c>
      <c r="U478" s="187" t="b">
        <f>IF(Dashboard!$M$6="",IF(Candidates!B480&lt;&gt;"",TRUE,FALSE),IF(Dashboard!$M$6=Candidates!B480,TRUE,FALSE))</f>
        <v>0</v>
      </c>
      <c r="V478" s="187" t="b">
        <f>IF(Dashboard!$H$7="",IF(Candidates!B480&lt;&gt;"",TRUE,FALSE),IF(Dashboard!$H$7=Candidates!C480,TRUE,FALSE))</f>
        <v>0</v>
      </c>
      <c r="W478" s="217" t="b">
        <f>IF(Dashboard!$H$6="",IF(Candidates!B480&lt;&gt;"",TRUE,FALSE),IF(Dashboard!$H$6=Candidates!E480,TRUE,FALSE))</f>
        <v>0</v>
      </c>
      <c r="X478" s="187">
        <f t="shared" si="28"/>
        <v>0</v>
      </c>
      <c r="Y478" s="198">
        <f t="shared" si="29"/>
        <v>0</v>
      </c>
      <c r="AA478" s="7"/>
      <c r="AB478" s="7"/>
      <c r="AC478" s="7"/>
    </row>
    <row r="479" spans="2:29" x14ac:dyDescent="0.2">
      <c r="B479" s="194">
        <f>COUNTIFS(Candidates!$B$6:$B$3005,'Job Openings'!B481,Candidates!$J$6:$J$3005,Preferences!$I$21)</f>
        <v>0</v>
      </c>
      <c r="C479" s="63"/>
      <c r="D479" s="194" t="str">
        <f>IF(AND(B479=1,J479=1),IF('Job Openings'!H481-'Job Openings'!E481&lt;0,"",'Job Openings'!H481-'Job Openings'!E481),"")</f>
        <v/>
      </c>
      <c r="E479" s="185"/>
      <c r="F479" s="197" t="b">
        <f>IF(AND('Job Openings'!E481&gt;=$O$4,'Job Openings'!E481&lt;=$O$5),TRUE,FALSE)</f>
        <v>0</v>
      </c>
      <c r="G479" s="188" t="b">
        <f>IF(Dashboard!$M$6="",IF('Job Openings'!B481&lt;&gt;"",TRUE,FALSE),IF(Dashboard!$M$6='Job Openings'!B481,TRUE,FALSE))</f>
        <v>0</v>
      </c>
      <c r="H479" s="188" t="b">
        <f>IF(Dashboard!$H$7="",IF('Job Openings'!B481&lt;&gt;"",TRUE,FALSE),IF(Dashboard!$H$7='Job Openings'!C481,TRUE,FALSE))</f>
        <v>0</v>
      </c>
      <c r="I479" s="188" t="b">
        <f>IF(Dashboard!$H$6="",IF('Job Openings'!B481&lt;&gt;"",TRUE,FALSE),IF(Dashboard!$H$6='Job Openings'!F481,TRUE,FALSE))</f>
        <v>0</v>
      </c>
      <c r="J479" s="198">
        <f t="shared" si="27"/>
        <v>0</v>
      </c>
      <c r="K479" s="63"/>
      <c r="L479" s="63"/>
      <c r="M479" s="63"/>
      <c r="N479" s="63"/>
      <c r="O479" s="63"/>
      <c r="P479" s="63"/>
      <c r="R479" s="193" t="str">
        <f>IF(Candidates!H481="","",MONTH(Candidates!H481))</f>
        <v/>
      </c>
      <c r="S479" s="187" t="b">
        <f>IF(AND(YEAR(Candidates!H481)&gt;=applicationYear,YEAR(Candidates!H481)&lt;=applicationYear),TRUE,IF(applicationYear="",TRUE,FALSE))</f>
        <v>0</v>
      </c>
      <c r="T479" s="187" t="b">
        <f>IF(AND(Candidates!H481&gt;=$AJ$4,Candidates!H481&lt;=$AJ$5),TRUE,FALSE)</f>
        <v>0</v>
      </c>
      <c r="U479" s="187" t="b">
        <f>IF(Dashboard!$M$6="",IF(Candidates!B481&lt;&gt;"",TRUE,FALSE),IF(Dashboard!$M$6=Candidates!B481,TRUE,FALSE))</f>
        <v>0</v>
      </c>
      <c r="V479" s="187" t="b">
        <f>IF(Dashboard!$H$7="",IF(Candidates!B481&lt;&gt;"",TRUE,FALSE),IF(Dashboard!$H$7=Candidates!C481,TRUE,FALSE))</f>
        <v>0</v>
      </c>
      <c r="W479" s="217" t="b">
        <f>IF(Dashboard!$H$6="",IF(Candidates!B481&lt;&gt;"",TRUE,FALSE),IF(Dashboard!$H$6=Candidates!E481,TRUE,FALSE))</f>
        <v>0</v>
      </c>
      <c r="X479" s="187">
        <f t="shared" si="28"/>
        <v>0</v>
      </c>
      <c r="Y479" s="198">
        <f t="shared" si="29"/>
        <v>0</v>
      </c>
      <c r="AA479" s="7"/>
      <c r="AB479" s="7"/>
      <c r="AC479" s="7"/>
    </row>
    <row r="480" spans="2:29" x14ac:dyDescent="0.2">
      <c r="B480" s="194">
        <f>COUNTIFS(Candidates!$B$6:$B$3005,'Job Openings'!B482,Candidates!$J$6:$J$3005,Preferences!$I$21)</f>
        <v>0</v>
      </c>
      <c r="C480" s="63"/>
      <c r="D480" s="194" t="str">
        <f>IF(AND(B480=1,J480=1),IF('Job Openings'!H482-'Job Openings'!E482&lt;0,"",'Job Openings'!H482-'Job Openings'!E482),"")</f>
        <v/>
      </c>
      <c r="E480" s="185"/>
      <c r="F480" s="197" t="b">
        <f>IF(AND('Job Openings'!E482&gt;=$O$4,'Job Openings'!E482&lt;=$O$5),TRUE,FALSE)</f>
        <v>0</v>
      </c>
      <c r="G480" s="188" t="b">
        <f>IF(Dashboard!$M$6="",IF('Job Openings'!B482&lt;&gt;"",TRUE,FALSE),IF(Dashboard!$M$6='Job Openings'!B482,TRUE,FALSE))</f>
        <v>0</v>
      </c>
      <c r="H480" s="188" t="b">
        <f>IF(Dashboard!$H$7="",IF('Job Openings'!B482&lt;&gt;"",TRUE,FALSE),IF(Dashboard!$H$7='Job Openings'!C482,TRUE,FALSE))</f>
        <v>0</v>
      </c>
      <c r="I480" s="188" t="b">
        <f>IF(Dashboard!$H$6="",IF('Job Openings'!B482&lt;&gt;"",TRUE,FALSE),IF(Dashboard!$H$6='Job Openings'!F482,TRUE,FALSE))</f>
        <v>0</v>
      </c>
      <c r="J480" s="198">
        <f t="shared" si="27"/>
        <v>0</v>
      </c>
      <c r="K480" s="63"/>
      <c r="L480" s="63"/>
      <c r="M480" s="63"/>
      <c r="N480" s="63"/>
      <c r="O480" s="63"/>
      <c r="P480" s="63"/>
      <c r="R480" s="193" t="str">
        <f>IF(Candidates!H482="","",MONTH(Candidates!H482))</f>
        <v/>
      </c>
      <c r="S480" s="187" t="b">
        <f>IF(AND(YEAR(Candidates!H482)&gt;=applicationYear,YEAR(Candidates!H482)&lt;=applicationYear),TRUE,IF(applicationYear="",TRUE,FALSE))</f>
        <v>0</v>
      </c>
      <c r="T480" s="187" t="b">
        <f>IF(AND(Candidates!H482&gt;=$AJ$4,Candidates!H482&lt;=$AJ$5),TRUE,FALSE)</f>
        <v>0</v>
      </c>
      <c r="U480" s="187" t="b">
        <f>IF(Dashboard!$M$6="",IF(Candidates!B482&lt;&gt;"",TRUE,FALSE),IF(Dashboard!$M$6=Candidates!B482,TRUE,FALSE))</f>
        <v>0</v>
      </c>
      <c r="V480" s="187" t="b">
        <f>IF(Dashboard!$H$7="",IF(Candidates!B482&lt;&gt;"",TRUE,FALSE),IF(Dashboard!$H$7=Candidates!C482,TRUE,FALSE))</f>
        <v>0</v>
      </c>
      <c r="W480" s="217" t="b">
        <f>IF(Dashboard!$H$6="",IF(Candidates!B482&lt;&gt;"",TRUE,FALSE),IF(Dashboard!$H$6=Candidates!E482,TRUE,FALSE))</f>
        <v>0</v>
      </c>
      <c r="X480" s="187">
        <f t="shared" si="28"/>
        <v>0</v>
      </c>
      <c r="Y480" s="198">
        <f t="shared" si="29"/>
        <v>0</v>
      </c>
      <c r="AA480" s="7"/>
      <c r="AB480" s="7"/>
      <c r="AC480" s="7"/>
    </row>
    <row r="481" spans="2:29" x14ac:dyDescent="0.2">
      <c r="B481" s="194">
        <f>COUNTIFS(Candidates!$B$6:$B$3005,'Job Openings'!B483,Candidates!$J$6:$J$3005,Preferences!$I$21)</f>
        <v>0</v>
      </c>
      <c r="C481" s="63"/>
      <c r="D481" s="194" t="str">
        <f>IF(AND(B481=1,J481=1),IF('Job Openings'!H483-'Job Openings'!E483&lt;0,"",'Job Openings'!H483-'Job Openings'!E483),"")</f>
        <v/>
      </c>
      <c r="E481" s="185"/>
      <c r="F481" s="197" t="b">
        <f>IF(AND('Job Openings'!E483&gt;=$O$4,'Job Openings'!E483&lt;=$O$5),TRUE,FALSE)</f>
        <v>0</v>
      </c>
      <c r="G481" s="188" t="b">
        <f>IF(Dashboard!$M$6="",IF('Job Openings'!B483&lt;&gt;"",TRUE,FALSE),IF(Dashboard!$M$6='Job Openings'!B483,TRUE,FALSE))</f>
        <v>0</v>
      </c>
      <c r="H481" s="188" t="b">
        <f>IF(Dashboard!$H$7="",IF('Job Openings'!B483&lt;&gt;"",TRUE,FALSE),IF(Dashboard!$H$7='Job Openings'!C483,TRUE,FALSE))</f>
        <v>0</v>
      </c>
      <c r="I481" s="188" t="b">
        <f>IF(Dashboard!$H$6="",IF('Job Openings'!B483&lt;&gt;"",TRUE,FALSE),IF(Dashboard!$H$6='Job Openings'!F483,TRUE,FALSE))</f>
        <v>0</v>
      </c>
      <c r="J481" s="198">
        <f t="shared" si="27"/>
        <v>0</v>
      </c>
      <c r="K481" s="63"/>
      <c r="L481" s="63"/>
      <c r="M481" s="63"/>
      <c r="N481" s="63"/>
      <c r="O481" s="63"/>
      <c r="P481" s="63"/>
      <c r="R481" s="193" t="str">
        <f>IF(Candidates!H483="","",MONTH(Candidates!H483))</f>
        <v/>
      </c>
      <c r="S481" s="187" t="b">
        <f>IF(AND(YEAR(Candidates!H483)&gt;=applicationYear,YEAR(Candidates!H483)&lt;=applicationYear),TRUE,IF(applicationYear="",TRUE,FALSE))</f>
        <v>0</v>
      </c>
      <c r="T481" s="187" t="b">
        <f>IF(AND(Candidates!H483&gt;=$AJ$4,Candidates!H483&lt;=$AJ$5),TRUE,FALSE)</f>
        <v>0</v>
      </c>
      <c r="U481" s="187" t="b">
        <f>IF(Dashboard!$M$6="",IF(Candidates!B483&lt;&gt;"",TRUE,FALSE),IF(Dashboard!$M$6=Candidates!B483,TRUE,FALSE))</f>
        <v>0</v>
      </c>
      <c r="V481" s="187" t="b">
        <f>IF(Dashboard!$H$7="",IF(Candidates!B483&lt;&gt;"",TRUE,FALSE),IF(Dashboard!$H$7=Candidates!C483,TRUE,FALSE))</f>
        <v>0</v>
      </c>
      <c r="W481" s="217" t="b">
        <f>IF(Dashboard!$H$6="",IF(Candidates!B483&lt;&gt;"",TRUE,FALSE),IF(Dashboard!$H$6=Candidates!E483,TRUE,FALSE))</f>
        <v>0</v>
      </c>
      <c r="X481" s="187">
        <f t="shared" si="28"/>
        <v>0</v>
      </c>
      <c r="Y481" s="198">
        <f t="shared" si="29"/>
        <v>0</v>
      </c>
      <c r="AA481" s="7"/>
      <c r="AB481" s="7"/>
      <c r="AC481" s="7"/>
    </row>
    <row r="482" spans="2:29" x14ac:dyDescent="0.2">
      <c r="B482" s="194">
        <f>COUNTIFS(Candidates!$B$6:$B$3005,'Job Openings'!B484,Candidates!$J$6:$J$3005,Preferences!$I$21)</f>
        <v>0</v>
      </c>
      <c r="C482" s="63"/>
      <c r="D482" s="194" t="str">
        <f>IF(AND(B482=1,J482=1),IF('Job Openings'!H484-'Job Openings'!E484&lt;0,"",'Job Openings'!H484-'Job Openings'!E484),"")</f>
        <v/>
      </c>
      <c r="E482" s="185"/>
      <c r="F482" s="197" t="b">
        <f>IF(AND('Job Openings'!E484&gt;=$O$4,'Job Openings'!E484&lt;=$O$5),TRUE,FALSE)</f>
        <v>0</v>
      </c>
      <c r="G482" s="188" t="b">
        <f>IF(Dashboard!$M$6="",IF('Job Openings'!B484&lt;&gt;"",TRUE,FALSE),IF(Dashboard!$M$6='Job Openings'!B484,TRUE,FALSE))</f>
        <v>0</v>
      </c>
      <c r="H482" s="188" t="b">
        <f>IF(Dashboard!$H$7="",IF('Job Openings'!B484&lt;&gt;"",TRUE,FALSE),IF(Dashboard!$H$7='Job Openings'!C484,TRUE,FALSE))</f>
        <v>0</v>
      </c>
      <c r="I482" s="188" t="b">
        <f>IF(Dashboard!$H$6="",IF('Job Openings'!B484&lt;&gt;"",TRUE,FALSE),IF(Dashboard!$H$6='Job Openings'!F484,TRUE,FALSE))</f>
        <v>0</v>
      </c>
      <c r="J482" s="198">
        <f t="shared" si="27"/>
        <v>0</v>
      </c>
      <c r="K482" s="63"/>
      <c r="L482" s="63"/>
      <c r="M482" s="63"/>
      <c r="N482" s="63"/>
      <c r="O482" s="63"/>
      <c r="P482" s="63"/>
      <c r="R482" s="193" t="str">
        <f>IF(Candidates!H484="","",MONTH(Candidates!H484))</f>
        <v/>
      </c>
      <c r="S482" s="187" t="b">
        <f>IF(AND(YEAR(Candidates!H484)&gt;=applicationYear,YEAR(Candidates!H484)&lt;=applicationYear),TRUE,IF(applicationYear="",TRUE,FALSE))</f>
        <v>0</v>
      </c>
      <c r="T482" s="187" t="b">
        <f>IF(AND(Candidates!H484&gt;=$AJ$4,Candidates!H484&lt;=$AJ$5),TRUE,FALSE)</f>
        <v>0</v>
      </c>
      <c r="U482" s="187" t="b">
        <f>IF(Dashboard!$M$6="",IF(Candidates!B484&lt;&gt;"",TRUE,FALSE),IF(Dashboard!$M$6=Candidates!B484,TRUE,FALSE))</f>
        <v>0</v>
      </c>
      <c r="V482" s="187" t="b">
        <f>IF(Dashboard!$H$7="",IF(Candidates!B484&lt;&gt;"",TRUE,FALSE),IF(Dashboard!$H$7=Candidates!C484,TRUE,FALSE))</f>
        <v>0</v>
      </c>
      <c r="W482" s="217" t="b">
        <f>IF(Dashboard!$H$6="",IF(Candidates!B484&lt;&gt;"",TRUE,FALSE),IF(Dashboard!$H$6=Candidates!E484,TRUE,FALSE))</f>
        <v>0</v>
      </c>
      <c r="X482" s="187">
        <f t="shared" si="28"/>
        <v>0</v>
      </c>
      <c r="Y482" s="198">
        <f t="shared" si="29"/>
        <v>0</v>
      </c>
      <c r="AA482" s="7"/>
      <c r="AB482" s="7"/>
      <c r="AC482" s="7"/>
    </row>
    <row r="483" spans="2:29" x14ac:dyDescent="0.2">
      <c r="B483" s="194">
        <f>COUNTIFS(Candidates!$B$6:$B$3005,'Job Openings'!B485,Candidates!$J$6:$J$3005,Preferences!$I$21)</f>
        <v>0</v>
      </c>
      <c r="C483" s="63"/>
      <c r="D483" s="194" t="str">
        <f>IF(AND(B483=1,J483=1),IF('Job Openings'!H485-'Job Openings'!E485&lt;0,"",'Job Openings'!H485-'Job Openings'!E485),"")</f>
        <v/>
      </c>
      <c r="E483" s="185"/>
      <c r="F483" s="197" t="b">
        <f>IF(AND('Job Openings'!E485&gt;=$O$4,'Job Openings'!E485&lt;=$O$5),TRUE,FALSE)</f>
        <v>0</v>
      </c>
      <c r="G483" s="188" t="b">
        <f>IF(Dashboard!$M$6="",IF('Job Openings'!B485&lt;&gt;"",TRUE,FALSE),IF(Dashboard!$M$6='Job Openings'!B485,TRUE,FALSE))</f>
        <v>0</v>
      </c>
      <c r="H483" s="188" t="b">
        <f>IF(Dashboard!$H$7="",IF('Job Openings'!B485&lt;&gt;"",TRUE,FALSE),IF(Dashboard!$H$7='Job Openings'!C485,TRUE,FALSE))</f>
        <v>0</v>
      </c>
      <c r="I483" s="188" t="b">
        <f>IF(Dashboard!$H$6="",IF('Job Openings'!B485&lt;&gt;"",TRUE,FALSE),IF(Dashboard!$H$6='Job Openings'!F485,TRUE,FALSE))</f>
        <v>0</v>
      </c>
      <c r="J483" s="198">
        <f t="shared" si="27"/>
        <v>0</v>
      </c>
      <c r="K483" s="63"/>
      <c r="L483" s="63"/>
      <c r="M483" s="63"/>
      <c r="N483" s="63"/>
      <c r="O483" s="63"/>
      <c r="P483" s="63"/>
      <c r="R483" s="193" t="str">
        <f>IF(Candidates!H485="","",MONTH(Candidates!H485))</f>
        <v/>
      </c>
      <c r="S483" s="187" t="b">
        <f>IF(AND(YEAR(Candidates!H485)&gt;=applicationYear,YEAR(Candidates!H485)&lt;=applicationYear),TRUE,IF(applicationYear="",TRUE,FALSE))</f>
        <v>0</v>
      </c>
      <c r="T483" s="187" t="b">
        <f>IF(AND(Candidates!H485&gt;=$AJ$4,Candidates!H485&lt;=$AJ$5),TRUE,FALSE)</f>
        <v>0</v>
      </c>
      <c r="U483" s="187" t="b">
        <f>IF(Dashboard!$M$6="",IF(Candidates!B485&lt;&gt;"",TRUE,FALSE),IF(Dashboard!$M$6=Candidates!B485,TRUE,FALSE))</f>
        <v>0</v>
      </c>
      <c r="V483" s="187" t="b">
        <f>IF(Dashboard!$H$7="",IF(Candidates!B485&lt;&gt;"",TRUE,FALSE),IF(Dashboard!$H$7=Candidates!C485,TRUE,FALSE))</f>
        <v>0</v>
      </c>
      <c r="W483" s="217" t="b">
        <f>IF(Dashboard!$H$6="",IF(Candidates!B485&lt;&gt;"",TRUE,FALSE),IF(Dashboard!$H$6=Candidates!E485,TRUE,FALSE))</f>
        <v>0</v>
      </c>
      <c r="X483" s="187">
        <f t="shared" si="28"/>
        <v>0</v>
      </c>
      <c r="Y483" s="198">
        <f t="shared" si="29"/>
        <v>0</v>
      </c>
      <c r="AA483" s="7"/>
      <c r="AB483" s="7"/>
      <c r="AC483" s="7"/>
    </row>
    <row r="484" spans="2:29" x14ac:dyDescent="0.2">
      <c r="B484" s="194">
        <f>COUNTIFS(Candidates!$B$6:$B$3005,'Job Openings'!B486,Candidates!$J$6:$J$3005,Preferences!$I$21)</f>
        <v>0</v>
      </c>
      <c r="C484" s="63"/>
      <c r="D484" s="194" t="str">
        <f>IF(AND(B484=1,J484=1),IF('Job Openings'!H486-'Job Openings'!E486&lt;0,"",'Job Openings'!H486-'Job Openings'!E486),"")</f>
        <v/>
      </c>
      <c r="E484" s="185"/>
      <c r="F484" s="197" t="b">
        <f>IF(AND('Job Openings'!E486&gt;=$O$4,'Job Openings'!E486&lt;=$O$5),TRUE,FALSE)</f>
        <v>0</v>
      </c>
      <c r="G484" s="188" t="b">
        <f>IF(Dashboard!$M$6="",IF('Job Openings'!B486&lt;&gt;"",TRUE,FALSE),IF(Dashboard!$M$6='Job Openings'!B486,TRUE,FALSE))</f>
        <v>0</v>
      </c>
      <c r="H484" s="188" t="b">
        <f>IF(Dashboard!$H$7="",IF('Job Openings'!B486&lt;&gt;"",TRUE,FALSE),IF(Dashboard!$H$7='Job Openings'!C486,TRUE,FALSE))</f>
        <v>0</v>
      </c>
      <c r="I484" s="188" t="b">
        <f>IF(Dashboard!$H$6="",IF('Job Openings'!B486&lt;&gt;"",TRUE,FALSE),IF(Dashboard!$H$6='Job Openings'!F486,TRUE,FALSE))</f>
        <v>0</v>
      </c>
      <c r="J484" s="198">
        <f t="shared" si="27"/>
        <v>0</v>
      </c>
      <c r="K484" s="63"/>
      <c r="L484" s="63"/>
      <c r="M484" s="63"/>
      <c r="N484" s="63"/>
      <c r="O484" s="63"/>
      <c r="P484" s="63"/>
      <c r="R484" s="193" t="str">
        <f>IF(Candidates!H486="","",MONTH(Candidates!H486))</f>
        <v/>
      </c>
      <c r="S484" s="187" t="b">
        <f>IF(AND(YEAR(Candidates!H486)&gt;=applicationYear,YEAR(Candidates!H486)&lt;=applicationYear),TRUE,IF(applicationYear="",TRUE,FALSE))</f>
        <v>0</v>
      </c>
      <c r="T484" s="187" t="b">
        <f>IF(AND(Candidates!H486&gt;=$AJ$4,Candidates!H486&lt;=$AJ$5),TRUE,FALSE)</f>
        <v>0</v>
      </c>
      <c r="U484" s="187" t="b">
        <f>IF(Dashboard!$M$6="",IF(Candidates!B486&lt;&gt;"",TRUE,FALSE),IF(Dashboard!$M$6=Candidates!B486,TRUE,FALSE))</f>
        <v>0</v>
      </c>
      <c r="V484" s="187" t="b">
        <f>IF(Dashboard!$H$7="",IF(Candidates!B486&lt;&gt;"",TRUE,FALSE),IF(Dashboard!$H$7=Candidates!C486,TRUE,FALSE))</f>
        <v>0</v>
      </c>
      <c r="W484" s="217" t="b">
        <f>IF(Dashboard!$H$6="",IF(Candidates!B486&lt;&gt;"",TRUE,FALSE),IF(Dashboard!$H$6=Candidates!E486,TRUE,FALSE))</f>
        <v>0</v>
      </c>
      <c r="X484" s="187">
        <f t="shared" si="28"/>
        <v>0</v>
      </c>
      <c r="Y484" s="198">
        <f t="shared" si="29"/>
        <v>0</v>
      </c>
      <c r="AA484" s="7"/>
      <c r="AB484" s="7"/>
      <c r="AC484" s="7"/>
    </row>
    <row r="485" spans="2:29" x14ac:dyDescent="0.2">
      <c r="B485" s="194">
        <f>COUNTIFS(Candidates!$B$6:$B$3005,'Job Openings'!B487,Candidates!$J$6:$J$3005,Preferences!$I$21)</f>
        <v>0</v>
      </c>
      <c r="C485" s="63"/>
      <c r="D485" s="194" t="str">
        <f>IF(AND(B485=1,J485=1),IF('Job Openings'!H487-'Job Openings'!E487&lt;0,"",'Job Openings'!H487-'Job Openings'!E487),"")</f>
        <v/>
      </c>
      <c r="E485" s="185"/>
      <c r="F485" s="197" t="b">
        <f>IF(AND('Job Openings'!E487&gt;=$O$4,'Job Openings'!E487&lt;=$O$5),TRUE,FALSE)</f>
        <v>0</v>
      </c>
      <c r="G485" s="188" t="b">
        <f>IF(Dashboard!$M$6="",IF('Job Openings'!B487&lt;&gt;"",TRUE,FALSE),IF(Dashboard!$M$6='Job Openings'!B487,TRUE,FALSE))</f>
        <v>0</v>
      </c>
      <c r="H485" s="188" t="b">
        <f>IF(Dashboard!$H$7="",IF('Job Openings'!B487&lt;&gt;"",TRUE,FALSE),IF(Dashboard!$H$7='Job Openings'!C487,TRUE,FALSE))</f>
        <v>0</v>
      </c>
      <c r="I485" s="188" t="b">
        <f>IF(Dashboard!$H$6="",IF('Job Openings'!B487&lt;&gt;"",TRUE,FALSE),IF(Dashboard!$H$6='Job Openings'!F487,TRUE,FALSE))</f>
        <v>0</v>
      </c>
      <c r="J485" s="198">
        <f t="shared" si="27"/>
        <v>0</v>
      </c>
      <c r="K485" s="63"/>
      <c r="L485" s="63"/>
      <c r="M485" s="63"/>
      <c r="N485" s="63"/>
      <c r="O485" s="63"/>
      <c r="P485" s="63"/>
      <c r="R485" s="193" t="str">
        <f>IF(Candidates!H487="","",MONTH(Candidates!H487))</f>
        <v/>
      </c>
      <c r="S485" s="187" t="b">
        <f>IF(AND(YEAR(Candidates!H487)&gt;=applicationYear,YEAR(Candidates!H487)&lt;=applicationYear),TRUE,IF(applicationYear="",TRUE,FALSE))</f>
        <v>0</v>
      </c>
      <c r="T485" s="187" t="b">
        <f>IF(AND(Candidates!H487&gt;=$AJ$4,Candidates!H487&lt;=$AJ$5),TRUE,FALSE)</f>
        <v>0</v>
      </c>
      <c r="U485" s="187" t="b">
        <f>IF(Dashboard!$M$6="",IF(Candidates!B487&lt;&gt;"",TRUE,FALSE),IF(Dashboard!$M$6=Candidates!B487,TRUE,FALSE))</f>
        <v>0</v>
      </c>
      <c r="V485" s="187" t="b">
        <f>IF(Dashboard!$H$7="",IF(Candidates!B487&lt;&gt;"",TRUE,FALSE),IF(Dashboard!$H$7=Candidates!C487,TRUE,FALSE))</f>
        <v>0</v>
      </c>
      <c r="W485" s="217" t="b">
        <f>IF(Dashboard!$H$6="",IF(Candidates!B487&lt;&gt;"",TRUE,FALSE),IF(Dashboard!$H$6=Candidates!E487,TRUE,FALSE))</f>
        <v>0</v>
      </c>
      <c r="X485" s="187">
        <f t="shared" si="28"/>
        <v>0</v>
      </c>
      <c r="Y485" s="198">
        <f t="shared" si="29"/>
        <v>0</v>
      </c>
      <c r="AA485" s="7"/>
      <c r="AB485" s="7"/>
      <c r="AC485" s="7"/>
    </row>
    <row r="486" spans="2:29" x14ac:dyDescent="0.2">
      <c r="B486" s="194">
        <f>COUNTIFS(Candidates!$B$6:$B$3005,'Job Openings'!B488,Candidates!$J$6:$J$3005,Preferences!$I$21)</f>
        <v>0</v>
      </c>
      <c r="C486" s="63"/>
      <c r="D486" s="194" t="str">
        <f>IF(AND(B486=1,J486=1),IF('Job Openings'!H488-'Job Openings'!E488&lt;0,"",'Job Openings'!H488-'Job Openings'!E488),"")</f>
        <v/>
      </c>
      <c r="E486" s="185"/>
      <c r="F486" s="197" t="b">
        <f>IF(AND('Job Openings'!E488&gt;=$O$4,'Job Openings'!E488&lt;=$O$5),TRUE,FALSE)</f>
        <v>0</v>
      </c>
      <c r="G486" s="188" t="b">
        <f>IF(Dashboard!$M$6="",IF('Job Openings'!B488&lt;&gt;"",TRUE,FALSE),IF(Dashboard!$M$6='Job Openings'!B488,TRUE,FALSE))</f>
        <v>0</v>
      </c>
      <c r="H486" s="188" t="b">
        <f>IF(Dashboard!$H$7="",IF('Job Openings'!B488&lt;&gt;"",TRUE,FALSE),IF(Dashboard!$H$7='Job Openings'!C488,TRUE,FALSE))</f>
        <v>0</v>
      </c>
      <c r="I486" s="188" t="b">
        <f>IF(Dashboard!$H$6="",IF('Job Openings'!B488&lt;&gt;"",TRUE,FALSE),IF(Dashboard!$H$6='Job Openings'!F488,TRUE,FALSE))</f>
        <v>0</v>
      </c>
      <c r="J486" s="198">
        <f t="shared" si="27"/>
        <v>0</v>
      </c>
      <c r="K486" s="63"/>
      <c r="L486" s="63"/>
      <c r="M486" s="63"/>
      <c r="N486" s="63"/>
      <c r="O486" s="63"/>
      <c r="P486" s="63"/>
      <c r="R486" s="193" t="str">
        <f>IF(Candidates!H488="","",MONTH(Candidates!H488))</f>
        <v/>
      </c>
      <c r="S486" s="187" t="b">
        <f>IF(AND(YEAR(Candidates!H488)&gt;=applicationYear,YEAR(Candidates!H488)&lt;=applicationYear),TRUE,IF(applicationYear="",TRUE,FALSE))</f>
        <v>0</v>
      </c>
      <c r="T486" s="187" t="b">
        <f>IF(AND(Candidates!H488&gt;=$AJ$4,Candidates!H488&lt;=$AJ$5),TRUE,FALSE)</f>
        <v>0</v>
      </c>
      <c r="U486" s="187" t="b">
        <f>IF(Dashboard!$M$6="",IF(Candidates!B488&lt;&gt;"",TRUE,FALSE),IF(Dashboard!$M$6=Candidates!B488,TRUE,FALSE))</f>
        <v>0</v>
      </c>
      <c r="V486" s="187" t="b">
        <f>IF(Dashboard!$H$7="",IF(Candidates!B488&lt;&gt;"",TRUE,FALSE),IF(Dashboard!$H$7=Candidates!C488,TRUE,FALSE))</f>
        <v>0</v>
      </c>
      <c r="W486" s="217" t="b">
        <f>IF(Dashboard!$H$6="",IF(Candidates!B488&lt;&gt;"",TRUE,FALSE),IF(Dashboard!$H$6=Candidates!E488,TRUE,FALSE))</f>
        <v>0</v>
      </c>
      <c r="X486" s="187">
        <f t="shared" si="28"/>
        <v>0</v>
      </c>
      <c r="Y486" s="198">
        <f t="shared" si="29"/>
        <v>0</v>
      </c>
      <c r="AA486" s="7"/>
      <c r="AB486" s="7"/>
      <c r="AC486" s="7"/>
    </row>
    <row r="487" spans="2:29" x14ac:dyDescent="0.2">
      <c r="B487" s="194">
        <f>COUNTIFS(Candidates!$B$6:$B$3005,'Job Openings'!B489,Candidates!$J$6:$J$3005,Preferences!$I$21)</f>
        <v>0</v>
      </c>
      <c r="C487" s="63"/>
      <c r="D487" s="194" t="str">
        <f>IF(AND(B487=1,J487=1),IF('Job Openings'!H489-'Job Openings'!E489&lt;0,"",'Job Openings'!H489-'Job Openings'!E489),"")</f>
        <v/>
      </c>
      <c r="E487" s="185"/>
      <c r="F487" s="197" t="b">
        <f>IF(AND('Job Openings'!E489&gt;=$O$4,'Job Openings'!E489&lt;=$O$5),TRUE,FALSE)</f>
        <v>0</v>
      </c>
      <c r="G487" s="188" t="b">
        <f>IF(Dashboard!$M$6="",IF('Job Openings'!B489&lt;&gt;"",TRUE,FALSE),IF(Dashboard!$M$6='Job Openings'!B489,TRUE,FALSE))</f>
        <v>0</v>
      </c>
      <c r="H487" s="188" t="b">
        <f>IF(Dashboard!$H$7="",IF('Job Openings'!B489&lt;&gt;"",TRUE,FALSE),IF(Dashboard!$H$7='Job Openings'!C489,TRUE,FALSE))</f>
        <v>0</v>
      </c>
      <c r="I487" s="188" t="b">
        <f>IF(Dashboard!$H$6="",IF('Job Openings'!B489&lt;&gt;"",TRUE,FALSE),IF(Dashboard!$H$6='Job Openings'!F489,TRUE,FALSE))</f>
        <v>0</v>
      </c>
      <c r="J487" s="198">
        <f t="shared" si="27"/>
        <v>0</v>
      </c>
      <c r="K487" s="63"/>
      <c r="L487" s="63"/>
      <c r="M487" s="63"/>
      <c r="N487" s="63"/>
      <c r="O487" s="63"/>
      <c r="P487" s="63"/>
      <c r="R487" s="193" t="str">
        <f>IF(Candidates!H489="","",MONTH(Candidates!H489))</f>
        <v/>
      </c>
      <c r="S487" s="187" t="b">
        <f>IF(AND(YEAR(Candidates!H489)&gt;=applicationYear,YEAR(Candidates!H489)&lt;=applicationYear),TRUE,IF(applicationYear="",TRUE,FALSE))</f>
        <v>0</v>
      </c>
      <c r="T487" s="187" t="b">
        <f>IF(AND(Candidates!H489&gt;=$AJ$4,Candidates!H489&lt;=$AJ$5),TRUE,FALSE)</f>
        <v>0</v>
      </c>
      <c r="U487" s="187" t="b">
        <f>IF(Dashboard!$M$6="",IF(Candidates!B489&lt;&gt;"",TRUE,FALSE),IF(Dashboard!$M$6=Candidates!B489,TRUE,FALSE))</f>
        <v>0</v>
      </c>
      <c r="V487" s="187" t="b">
        <f>IF(Dashboard!$H$7="",IF(Candidates!B489&lt;&gt;"",TRUE,FALSE),IF(Dashboard!$H$7=Candidates!C489,TRUE,FALSE))</f>
        <v>0</v>
      </c>
      <c r="W487" s="217" t="b">
        <f>IF(Dashboard!$H$6="",IF(Candidates!B489&lt;&gt;"",TRUE,FALSE),IF(Dashboard!$H$6=Candidates!E489,TRUE,FALSE))</f>
        <v>0</v>
      </c>
      <c r="X487" s="187">
        <f t="shared" si="28"/>
        <v>0</v>
      </c>
      <c r="Y487" s="198">
        <f t="shared" si="29"/>
        <v>0</v>
      </c>
      <c r="AA487" s="7"/>
      <c r="AB487" s="7"/>
      <c r="AC487" s="7"/>
    </row>
    <row r="488" spans="2:29" x14ac:dyDescent="0.2">
      <c r="B488" s="194">
        <f>COUNTIFS(Candidates!$B$6:$B$3005,'Job Openings'!B490,Candidates!$J$6:$J$3005,Preferences!$I$21)</f>
        <v>0</v>
      </c>
      <c r="C488" s="63"/>
      <c r="D488" s="194" t="str">
        <f>IF(AND(B488=1,J488=1),IF('Job Openings'!H490-'Job Openings'!E490&lt;0,"",'Job Openings'!H490-'Job Openings'!E490),"")</f>
        <v/>
      </c>
      <c r="E488" s="185"/>
      <c r="F488" s="197" t="b">
        <f>IF(AND('Job Openings'!E490&gt;=$O$4,'Job Openings'!E490&lt;=$O$5),TRUE,FALSE)</f>
        <v>0</v>
      </c>
      <c r="G488" s="188" t="b">
        <f>IF(Dashboard!$M$6="",IF('Job Openings'!B490&lt;&gt;"",TRUE,FALSE),IF(Dashboard!$M$6='Job Openings'!B490,TRUE,FALSE))</f>
        <v>0</v>
      </c>
      <c r="H488" s="188" t="b">
        <f>IF(Dashboard!$H$7="",IF('Job Openings'!B490&lt;&gt;"",TRUE,FALSE),IF(Dashboard!$H$7='Job Openings'!C490,TRUE,FALSE))</f>
        <v>0</v>
      </c>
      <c r="I488" s="188" t="b">
        <f>IF(Dashboard!$H$6="",IF('Job Openings'!B490&lt;&gt;"",TRUE,FALSE),IF(Dashboard!$H$6='Job Openings'!F490,TRUE,FALSE))</f>
        <v>0</v>
      </c>
      <c r="J488" s="198">
        <f t="shared" si="27"/>
        <v>0</v>
      </c>
      <c r="K488" s="63"/>
      <c r="L488" s="63"/>
      <c r="M488" s="63"/>
      <c r="N488" s="63"/>
      <c r="O488" s="63"/>
      <c r="P488" s="63"/>
      <c r="R488" s="193" t="str">
        <f>IF(Candidates!H490="","",MONTH(Candidates!H490))</f>
        <v/>
      </c>
      <c r="S488" s="187" t="b">
        <f>IF(AND(YEAR(Candidates!H490)&gt;=applicationYear,YEAR(Candidates!H490)&lt;=applicationYear),TRUE,IF(applicationYear="",TRUE,FALSE))</f>
        <v>0</v>
      </c>
      <c r="T488" s="187" t="b">
        <f>IF(AND(Candidates!H490&gt;=$AJ$4,Candidates!H490&lt;=$AJ$5),TRUE,FALSE)</f>
        <v>0</v>
      </c>
      <c r="U488" s="187" t="b">
        <f>IF(Dashboard!$M$6="",IF(Candidates!B490&lt;&gt;"",TRUE,FALSE),IF(Dashboard!$M$6=Candidates!B490,TRUE,FALSE))</f>
        <v>0</v>
      </c>
      <c r="V488" s="187" t="b">
        <f>IF(Dashboard!$H$7="",IF(Candidates!B490&lt;&gt;"",TRUE,FALSE),IF(Dashboard!$H$7=Candidates!C490,TRUE,FALSE))</f>
        <v>0</v>
      </c>
      <c r="W488" s="217" t="b">
        <f>IF(Dashboard!$H$6="",IF(Candidates!B490&lt;&gt;"",TRUE,FALSE),IF(Dashboard!$H$6=Candidates!E490,TRUE,FALSE))</f>
        <v>0</v>
      </c>
      <c r="X488" s="187">
        <f t="shared" si="28"/>
        <v>0</v>
      </c>
      <c r="Y488" s="198">
        <f t="shared" si="29"/>
        <v>0</v>
      </c>
      <c r="AA488" s="7"/>
      <c r="AB488" s="7"/>
      <c r="AC488" s="7"/>
    </row>
    <row r="489" spans="2:29" x14ac:dyDescent="0.2">
      <c r="B489" s="194">
        <f>COUNTIFS(Candidates!$B$6:$B$3005,'Job Openings'!B491,Candidates!$J$6:$J$3005,Preferences!$I$21)</f>
        <v>0</v>
      </c>
      <c r="C489" s="63"/>
      <c r="D489" s="194" t="str">
        <f>IF(AND(B489=1,J489=1),IF('Job Openings'!H491-'Job Openings'!E491&lt;0,"",'Job Openings'!H491-'Job Openings'!E491),"")</f>
        <v/>
      </c>
      <c r="E489" s="185"/>
      <c r="F489" s="197" t="b">
        <f>IF(AND('Job Openings'!E491&gt;=$O$4,'Job Openings'!E491&lt;=$O$5),TRUE,FALSE)</f>
        <v>0</v>
      </c>
      <c r="G489" s="188" t="b">
        <f>IF(Dashboard!$M$6="",IF('Job Openings'!B491&lt;&gt;"",TRUE,FALSE),IF(Dashboard!$M$6='Job Openings'!B491,TRUE,FALSE))</f>
        <v>0</v>
      </c>
      <c r="H489" s="188" t="b">
        <f>IF(Dashboard!$H$7="",IF('Job Openings'!B491&lt;&gt;"",TRUE,FALSE),IF(Dashboard!$H$7='Job Openings'!C491,TRUE,FALSE))</f>
        <v>0</v>
      </c>
      <c r="I489" s="188" t="b">
        <f>IF(Dashboard!$H$6="",IF('Job Openings'!B491&lt;&gt;"",TRUE,FALSE),IF(Dashboard!$H$6='Job Openings'!F491,TRUE,FALSE))</f>
        <v>0</v>
      </c>
      <c r="J489" s="198">
        <f t="shared" si="27"/>
        <v>0</v>
      </c>
      <c r="K489" s="63"/>
      <c r="L489" s="63"/>
      <c r="M489" s="63"/>
      <c r="N489" s="63"/>
      <c r="O489" s="63"/>
      <c r="P489" s="63"/>
      <c r="R489" s="193" t="str">
        <f>IF(Candidates!H491="","",MONTH(Candidates!H491))</f>
        <v/>
      </c>
      <c r="S489" s="187" t="b">
        <f>IF(AND(YEAR(Candidates!H491)&gt;=applicationYear,YEAR(Candidates!H491)&lt;=applicationYear),TRUE,IF(applicationYear="",TRUE,FALSE))</f>
        <v>0</v>
      </c>
      <c r="T489" s="187" t="b">
        <f>IF(AND(Candidates!H491&gt;=$AJ$4,Candidates!H491&lt;=$AJ$5),TRUE,FALSE)</f>
        <v>0</v>
      </c>
      <c r="U489" s="187" t="b">
        <f>IF(Dashboard!$M$6="",IF(Candidates!B491&lt;&gt;"",TRUE,FALSE),IF(Dashboard!$M$6=Candidates!B491,TRUE,FALSE))</f>
        <v>0</v>
      </c>
      <c r="V489" s="187" t="b">
        <f>IF(Dashboard!$H$7="",IF(Candidates!B491&lt;&gt;"",TRUE,FALSE),IF(Dashboard!$H$7=Candidates!C491,TRUE,FALSE))</f>
        <v>0</v>
      </c>
      <c r="W489" s="217" t="b">
        <f>IF(Dashboard!$H$6="",IF(Candidates!B491&lt;&gt;"",TRUE,FALSE),IF(Dashboard!$H$6=Candidates!E491,TRUE,FALSE))</f>
        <v>0</v>
      </c>
      <c r="X489" s="187">
        <f t="shared" si="28"/>
        <v>0</v>
      </c>
      <c r="Y489" s="198">
        <f t="shared" si="29"/>
        <v>0</v>
      </c>
      <c r="AA489" s="7"/>
      <c r="AB489" s="7"/>
      <c r="AC489" s="7"/>
    </row>
    <row r="490" spans="2:29" x14ac:dyDescent="0.2">
      <c r="B490" s="194">
        <f>COUNTIFS(Candidates!$B$6:$B$3005,'Job Openings'!B492,Candidates!$J$6:$J$3005,Preferences!$I$21)</f>
        <v>0</v>
      </c>
      <c r="C490" s="63"/>
      <c r="D490" s="194" t="str">
        <f>IF(AND(B490=1,J490=1),IF('Job Openings'!H492-'Job Openings'!E492&lt;0,"",'Job Openings'!H492-'Job Openings'!E492),"")</f>
        <v/>
      </c>
      <c r="E490" s="185"/>
      <c r="F490" s="197" t="b">
        <f>IF(AND('Job Openings'!E492&gt;=$O$4,'Job Openings'!E492&lt;=$O$5),TRUE,FALSE)</f>
        <v>0</v>
      </c>
      <c r="G490" s="188" t="b">
        <f>IF(Dashboard!$M$6="",IF('Job Openings'!B492&lt;&gt;"",TRUE,FALSE),IF(Dashboard!$M$6='Job Openings'!B492,TRUE,FALSE))</f>
        <v>0</v>
      </c>
      <c r="H490" s="188" t="b">
        <f>IF(Dashboard!$H$7="",IF('Job Openings'!B492&lt;&gt;"",TRUE,FALSE),IF(Dashboard!$H$7='Job Openings'!C492,TRUE,FALSE))</f>
        <v>0</v>
      </c>
      <c r="I490" s="188" t="b">
        <f>IF(Dashboard!$H$6="",IF('Job Openings'!B492&lt;&gt;"",TRUE,FALSE),IF(Dashboard!$H$6='Job Openings'!F492,TRUE,FALSE))</f>
        <v>0</v>
      </c>
      <c r="J490" s="198">
        <f t="shared" si="27"/>
        <v>0</v>
      </c>
      <c r="K490" s="63"/>
      <c r="L490" s="63"/>
      <c r="M490" s="63"/>
      <c r="N490" s="63"/>
      <c r="O490" s="63"/>
      <c r="P490" s="63"/>
      <c r="R490" s="193" t="str">
        <f>IF(Candidates!H492="","",MONTH(Candidates!H492))</f>
        <v/>
      </c>
      <c r="S490" s="187" t="b">
        <f>IF(AND(YEAR(Candidates!H492)&gt;=applicationYear,YEAR(Candidates!H492)&lt;=applicationYear),TRUE,IF(applicationYear="",TRUE,FALSE))</f>
        <v>0</v>
      </c>
      <c r="T490" s="187" t="b">
        <f>IF(AND(Candidates!H492&gt;=$AJ$4,Candidates!H492&lt;=$AJ$5),TRUE,FALSE)</f>
        <v>0</v>
      </c>
      <c r="U490" s="187" t="b">
        <f>IF(Dashboard!$M$6="",IF(Candidates!B492&lt;&gt;"",TRUE,FALSE),IF(Dashboard!$M$6=Candidates!B492,TRUE,FALSE))</f>
        <v>0</v>
      </c>
      <c r="V490" s="187" t="b">
        <f>IF(Dashboard!$H$7="",IF(Candidates!B492&lt;&gt;"",TRUE,FALSE),IF(Dashboard!$H$7=Candidates!C492,TRUE,FALSE))</f>
        <v>0</v>
      </c>
      <c r="W490" s="217" t="b">
        <f>IF(Dashboard!$H$6="",IF(Candidates!B492&lt;&gt;"",TRUE,FALSE),IF(Dashboard!$H$6=Candidates!E492,TRUE,FALSE))</f>
        <v>0</v>
      </c>
      <c r="X490" s="187">
        <f t="shared" si="28"/>
        <v>0</v>
      </c>
      <c r="Y490" s="198">
        <f t="shared" si="29"/>
        <v>0</v>
      </c>
      <c r="AA490" s="7"/>
      <c r="AB490" s="7"/>
      <c r="AC490" s="7"/>
    </row>
    <row r="491" spans="2:29" x14ac:dyDescent="0.2">
      <c r="B491" s="194">
        <f>COUNTIFS(Candidates!$B$6:$B$3005,'Job Openings'!B493,Candidates!$J$6:$J$3005,Preferences!$I$21)</f>
        <v>0</v>
      </c>
      <c r="C491" s="63"/>
      <c r="D491" s="194" t="str">
        <f>IF(AND(B491=1,J491=1),IF('Job Openings'!H493-'Job Openings'!E493&lt;0,"",'Job Openings'!H493-'Job Openings'!E493),"")</f>
        <v/>
      </c>
      <c r="E491" s="185"/>
      <c r="F491" s="197" t="b">
        <f>IF(AND('Job Openings'!E493&gt;=$O$4,'Job Openings'!E493&lt;=$O$5),TRUE,FALSE)</f>
        <v>0</v>
      </c>
      <c r="G491" s="188" t="b">
        <f>IF(Dashboard!$M$6="",IF('Job Openings'!B493&lt;&gt;"",TRUE,FALSE),IF(Dashboard!$M$6='Job Openings'!B493,TRUE,FALSE))</f>
        <v>0</v>
      </c>
      <c r="H491" s="188" t="b">
        <f>IF(Dashboard!$H$7="",IF('Job Openings'!B493&lt;&gt;"",TRUE,FALSE),IF(Dashboard!$H$7='Job Openings'!C493,TRUE,FALSE))</f>
        <v>0</v>
      </c>
      <c r="I491" s="188" t="b">
        <f>IF(Dashboard!$H$6="",IF('Job Openings'!B493&lt;&gt;"",TRUE,FALSE),IF(Dashboard!$H$6='Job Openings'!F493,TRUE,FALSE))</f>
        <v>0</v>
      </c>
      <c r="J491" s="198">
        <f t="shared" si="27"/>
        <v>0</v>
      </c>
      <c r="K491" s="63"/>
      <c r="L491" s="63"/>
      <c r="M491" s="63"/>
      <c r="N491" s="63"/>
      <c r="O491" s="63"/>
      <c r="P491" s="63"/>
      <c r="R491" s="193" t="str">
        <f>IF(Candidates!H493="","",MONTH(Candidates!H493))</f>
        <v/>
      </c>
      <c r="S491" s="187" t="b">
        <f>IF(AND(YEAR(Candidates!H493)&gt;=applicationYear,YEAR(Candidates!H493)&lt;=applicationYear),TRUE,IF(applicationYear="",TRUE,FALSE))</f>
        <v>0</v>
      </c>
      <c r="T491" s="187" t="b">
        <f>IF(AND(Candidates!H493&gt;=$AJ$4,Candidates!H493&lt;=$AJ$5),TRUE,FALSE)</f>
        <v>0</v>
      </c>
      <c r="U491" s="187" t="b">
        <f>IF(Dashboard!$M$6="",IF(Candidates!B493&lt;&gt;"",TRUE,FALSE),IF(Dashboard!$M$6=Candidates!B493,TRUE,FALSE))</f>
        <v>0</v>
      </c>
      <c r="V491" s="187" t="b">
        <f>IF(Dashboard!$H$7="",IF(Candidates!B493&lt;&gt;"",TRUE,FALSE),IF(Dashboard!$H$7=Candidates!C493,TRUE,FALSE))</f>
        <v>0</v>
      </c>
      <c r="W491" s="217" t="b">
        <f>IF(Dashboard!$H$6="",IF(Candidates!B493&lt;&gt;"",TRUE,FALSE),IF(Dashboard!$H$6=Candidates!E493,TRUE,FALSE))</f>
        <v>0</v>
      </c>
      <c r="X491" s="187">
        <f t="shared" si="28"/>
        <v>0</v>
      </c>
      <c r="Y491" s="198">
        <f t="shared" si="29"/>
        <v>0</v>
      </c>
      <c r="AA491" s="7"/>
      <c r="AB491" s="7"/>
      <c r="AC491" s="7"/>
    </row>
    <row r="492" spans="2:29" x14ac:dyDescent="0.2">
      <c r="B492" s="194">
        <f>COUNTIFS(Candidates!$B$6:$B$3005,'Job Openings'!B494,Candidates!$J$6:$J$3005,Preferences!$I$21)</f>
        <v>0</v>
      </c>
      <c r="C492" s="63"/>
      <c r="D492" s="194" t="str">
        <f>IF(AND(B492=1,J492=1),IF('Job Openings'!H494-'Job Openings'!E494&lt;0,"",'Job Openings'!H494-'Job Openings'!E494),"")</f>
        <v/>
      </c>
      <c r="E492" s="185"/>
      <c r="F492" s="197" t="b">
        <f>IF(AND('Job Openings'!E494&gt;=$O$4,'Job Openings'!E494&lt;=$O$5),TRUE,FALSE)</f>
        <v>0</v>
      </c>
      <c r="G492" s="188" t="b">
        <f>IF(Dashboard!$M$6="",IF('Job Openings'!B494&lt;&gt;"",TRUE,FALSE),IF(Dashboard!$M$6='Job Openings'!B494,TRUE,FALSE))</f>
        <v>0</v>
      </c>
      <c r="H492" s="188" t="b">
        <f>IF(Dashboard!$H$7="",IF('Job Openings'!B494&lt;&gt;"",TRUE,FALSE),IF(Dashboard!$H$7='Job Openings'!C494,TRUE,FALSE))</f>
        <v>0</v>
      </c>
      <c r="I492" s="188" t="b">
        <f>IF(Dashboard!$H$6="",IF('Job Openings'!B494&lt;&gt;"",TRUE,FALSE),IF(Dashboard!$H$6='Job Openings'!F494,TRUE,FALSE))</f>
        <v>0</v>
      </c>
      <c r="J492" s="198">
        <f t="shared" si="27"/>
        <v>0</v>
      </c>
      <c r="K492" s="63"/>
      <c r="L492" s="63"/>
      <c r="M492" s="63"/>
      <c r="N492" s="63"/>
      <c r="O492" s="63"/>
      <c r="P492" s="63"/>
      <c r="R492" s="193" t="str">
        <f>IF(Candidates!H494="","",MONTH(Candidates!H494))</f>
        <v/>
      </c>
      <c r="S492" s="187" t="b">
        <f>IF(AND(YEAR(Candidates!H494)&gt;=applicationYear,YEAR(Candidates!H494)&lt;=applicationYear),TRUE,IF(applicationYear="",TRUE,FALSE))</f>
        <v>0</v>
      </c>
      <c r="T492" s="187" t="b">
        <f>IF(AND(Candidates!H494&gt;=$AJ$4,Candidates!H494&lt;=$AJ$5),TRUE,FALSE)</f>
        <v>0</v>
      </c>
      <c r="U492" s="187" t="b">
        <f>IF(Dashboard!$M$6="",IF(Candidates!B494&lt;&gt;"",TRUE,FALSE),IF(Dashboard!$M$6=Candidates!B494,TRUE,FALSE))</f>
        <v>0</v>
      </c>
      <c r="V492" s="187" t="b">
        <f>IF(Dashboard!$H$7="",IF(Candidates!B494&lt;&gt;"",TRUE,FALSE),IF(Dashboard!$H$7=Candidates!C494,TRUE,FALSE))</f>
        <v>0</v>
      </c>
      <c r="W492" s="217" t="b">
        <f>IF(Dashboard!$H$6="",IF(Candidates!B494&lt;&gt;"",TRUE,FALSE),IF(Dashboard!$H$6=Candidates!E494,TRUE,FALSE))</f>
        <v>0</v>
      </c>
      <c r="X492" s="187">
        <f t="shared" si="28"/>
        <v>0</v>
      </c>
      <c r="Y492" s="198">
        <f t="shared" si="29"/>
        <v>0</v>
      </c>
      <c r="AA492" s="7"/>
      <c r="AB492" s="7"/>
      <c r="AC492" s="7"/>
    </row>
    <row r="493" spans="2:29" x14ac:dyDescent="0.2">
      <c r="B493" s="194">
        <f>COUNTIFS(Candidates!$B$6:$B$3005,'Job Openings'!B495,Candidates!$J$6:$J$3005,Preferences!$I$21)</f>
        <v>0</v>
      </c>
      <c r="C493" s="63"/>
      <c r="D493" s="194" t="str">
        <f>IF(AND(B493=1,J493=1),IF('Job Openings'!H495-'Job Openings'!E495&lt;0,"",'Job Openings'!H495-'Job Openings'!E495),"")</f>
        <v/>
      </c>
      <c r="E493" s="185"/>
      <c r="F493" s="197" t="b">
        <f>IF(AND('Job Openings'!E495&gt;=$O$4,'Job Openings'!E495&lt;=$O$5),TRUE,FALSE)</f>
        <v>0</v>
      </c>
      <c r="G493" s="188" t="b">
        <f>IF(Dashboard!$M$6="",IF('Job Openings'!B495&lt;&gt;"",TRUE,FALSE),IF(Dashboard!$M$6='Job Openings'!B495,TRUE,FALSE))</f>
        <v>0</v>
      </c>
      <c r="H493" s="188" t="b">
        <f>IF(Dashboard!$H$7="",IF('Job Openings'!B495&lt;&gt;"",TRUE,FALSE),IF(Dashboard!$H$7='Job Openings'!C495,TRUE,FALSE))</f>
        <v>0</v>
      </c>
      <c r="I493" s="188" t="b">
        <f>IF(Dashboard!$H$6="",IF('Job Openings'!B495&lt;&gt;"",TRUE,FALSE),IF(Dashboard!$H$6='Job Openings'!F495,TRUE,FALSE))</f>
        <v>0</v>
      </c>
      <c r="J493" s="198">
        <f t="shared" si="27"/>
        <v>0</v>
      </c>
      <c r="K493" s="63"/>
      <c r="L493" s="63"/>
      <c r="M493" s="63"/>
      <c r="N493" s="63"/>
      <c r="O493" s="63"/>
      <c r="P493" s="63"/>
      <c r="R493" s="193" t="str">
        <f>IF(Candidates!H495="","",MONTH(Candidates!H495))</f>
        <v/>
      </c>
      <c r="S493" s="187" t="b">
        <f>IF(AND(YEAR(Candidates!H495)&gt;=applicationYear,YEAR(Candidates!H495)&lt;=applicationYear),TRUE,IF(applicationYear="",TRUE,FALSE))</f>
        <v>0</v>
      </c>
      <c r="T493" s="187" t="b">
        <f>IF(AND(Candidates!H495&gt;=$AJ$4,Candidates!H495&lt;=$AJ$5),TRUE,FALSE)</f>
        <v>0</v>
      </c>
      <c r="U493" s="187" t="b">
        <f>IF(Dashboard!$M$6="",IF(Candidates!B495&lt;&gt;"",TRUE,FALSE),IF(Dashboard!$M$6=Candidates!B495,TRUE,FALSE))</f>
        <v>0</v>
      </c>
      <c r="V493" s="187" t="b">
        <f>IF(Dashboard!$H$7="",IF(Candidates!B495&lt;&gt;"",TRUE,FALSE),IF(Dashboard!$H$7=Candidates!C495,TRUE,FALSE))</f>
        <v>0</v>
      </c>
      <c r="W493" s="217" t="b">
        <f>IF(Dashboard!$H$6="",IF(Candidates!B495&lt;&gt;"",TRUE,FALSE),IF(Dashboard!$H$6=Candidates!E495,TRUE,FALSE))</f>
        <v>0</v>
      </c>
      <c r="X493" s="187">
        <f t="shared" si="28"/>
        <v>0</v>
      </c>
      <c r="Y493" s="198">
        <f t="shared" si="29"/>
        <v>0</v>
      </c>
      <c r="AA493" s="7"/>
      <c r="AB493" s="7"/>
      <c r="AC493" s="7"/>
    </row>
    <row r="494" spans="2:29" x14ac:dyDescent="0.2">
      <c r="B494" s="194">
        <f>COUNTIFS(Candidates!$B$6:$B$3005,'Job Openings'!B496,Candidates!$J$6:$J$3005,Preferences!$I$21)</f>
        <v>0</v>
      </c>
      <c r="C494" s="63"/>
      <c r="D494" s="194" t="str">
        <f>IF(AND(B494=1,J494=1),IF('Job Openings'!H496-'Job Openings'!E496&lt;0,"",'Job Openings'!H496-'Job Openings'!E496),"")</f>
        <v/>
      </c>
      <c r="E494" s="185"/>
      <c r="F494" s="197" t="b">
        <f>IF(AND('Job Openings'!E496&gt;=$O$4,'Job Openings'!E496&lt;=$O$5),TRUE,FALSE)</f>
        <v>0</v>
      </c>
      <c r="G494" s="188" t="b">
        <f>IF(Dashboard!$M$6="",IF('Job Openings'!B496&lt;&gt;"",TRUE,FALSE),IF(Dashboard!$M$6='Job Openings'!B496,TRUE,FALSE))</f>
        <v>0</v>
      </c>
      <c r="H494" s="188" t="b">
        <f>IF(Dashboard!$H$7="",IF('Job Openings'!B496&lt;&gt;"",TRUE,FALSE),IF(Dashboard!$H$7='Job Openings'!C496,TRUE,FALSE))</f>
        <v>0</v>
      </c>
      <c r="I494" s="188" t="b">
        <f>IF(Dashboard!$H$6="",IF('Job Openings'!B496&lt;&gt;"",TRUE,FALSE),IF(Dashboard!$H$6='Job Openings'!F496,TRUE,FALSE))</f>
        <v>0</v>
      </c>
      <c r="J494" s="198">
        <f t="shared" si="27"/>
        <v>0</v>
      </c>
      <c r="K494" s="63"/>
      <c r="L494" s="63"/>
      <c r="M494" s="63"/>
      <c r="N494" s="63"/>
      <c r="O494" s="63"/>
      <c r="P494" s="63"/>
      <c r="R494" s="193" t="str">
        <f>IF(Candidates!H496="","",MONTH(Candidates!H496))</f>
        <v/>
      </c>
      <c r="S494" s="187" t="b">
        <f>IF(AND(YEAR(Candidates!H496)&gt;=applicationYear,YEAR(Candidates!H496)&lt;=applicationYear),TRUE,IF(applicationYear="",TRUE,FALSE))</f>
        <v>0</v>
      </c>
      <c r="T494" s="187" t="b">
        <f>IF(AND(Candidates!H496&gt;=$AJ$4,Candidates!H496&lt;=$AJ$5),TRUE,FALSE)</f>
        <v>0</v>
      </c>
      <c r="U494" s="187" t="b">
        <f>IF(Dashboard!$M$6="",IF(Candidates!B496&lt;&gt;"",TRUE,FALSE),IF(Dashboard!$M$6=Candidates!B496,TRUE,FALSE))</f>
        <v>0</v>
      </c>
      <c r="V494" s="187" t="b">
        <f>IF(Dashboard!$H$7="",IF(Candidates!B496&lt;&gt;"",TRUE,FALSE),IF(Dashboard!$H$7=Candidates!C496,TRUE,FALSE))</f>
        <v>0</v>
      </c>
      <c r="W494" s="217" t="b">
        <f>IF(Dashboard!$H$6="",IF(Candidates!B496&lt;&gt;"",TRUE,FALSE),IF(Dashboard!$H$6=Candidates!E496,TRUE,FALSE))</f>
        <v>0</v>
      </c>
      <c r="X494" s="187">
        <f t="shared" si="28"/>
        <v>0</v>
      </c>
      <c r="Y494" s="198">
        <f t="shared" si="29"/>
        <v>0</v>
      </c>
      <c r="AA494" s="7"/>
      <c r="AB494" s="7"/>
      <c r="AC494" s="7"/>
    </row>
    <row r="495" spans="2:29" x14ac:dyDescent="0.2">
      <c r="B495" s="194">
        <f>COUNTIFS(Candidates!$B$6:$B$3005,'Job Openings'!B497,Candidates!$J$6:$J$3005,Preferences!$I$21)</f>
        <v>0</v>
      </c>
      <c r="C495" s="63"/>
      <c r="D495" s="194" t="str">
        <f>IF(AND(B495=1,J495=1),IF('Job Openings'!H497-'Job Openings'!E497&lt;0,"",'Job Openings'!H497-'Job Openings'!E497),"")</f>
        <v/>
      </c>
      <c r="E495" s="185"/>
      <c r="F495" s="197" t="b">
        <f>IF(AND('Job Openings'!E497&gt;=$O$4,'Job Openings'!E497&lt;=$O$5),TRUE,FALSE)</f>
        <v>0</v>
      </c>
      <c r="G495" s="188" t="b">
        <f>IF(Dashboard!$M$6="",IF('Job Openings'!B497&lt;&gt;"",TRUE,FALSE),IF(Dashboard!$M$6='Job Openings'!B497,TRUE,FALSE))</f>
        <v>0</v>
      </c>
      <c r="H495" s="188" t="b">
        <f>IF(Dashboard!$H$7="",IF('Job Openings'!B497&lt;&gt;"",TRUE,FALSE),IF(Dashboard!$H$7='Job Openings'!C497,TRUE,FALSE))</f>
        <v>0</v>
      </c>
      <c r="I495" s="188" t="b">
        <f>IF(Dashboard!$H$6="",IF('Job Openings'!B497&lt;&gt;"",TRUE,FALSE),IF(Dashboard!$H$6='Job Openings'!F497,TRUE,FALSE))</f>
        <v>0</v>
      </c>
      <c r="J495" s="198">
        <f t="shared" si="27"/>
        <v>0</v>
      </c>
      <c r="K495" s="63"/>
      <c r="L495" s="63"/>
      <c r="M495" s="63"/>
      <c r="N495" s="63"/>
      <c r="O495" s="63"/>
      <c r="P495" s="63"/>
      <c r="R495" s="193" t="str">
        <f>IF(Candidates!H497="","",MONTH(Candidates!H497))</f>
        <v/>
      </c>
      <c r="S495" s="187" t="b">
        <f>IF(AND(YEAR(Candidates!H497)&gt;=applicationYear,YEAR(Candidates!H497)&lt;=applicationYear),TRUE,IF(applicationYear="",TRUE,FALSE))</f>
        <v>0</v>
      </c>
      <c r="T495" s="187" t="b">
        <f>IF(AND(Candidates!H497&gt;=$AJ$4,Candidates!H497&lt;=$AJ$5),TRUE,FALSE)</f>
        <v>0</v>
      </c>
      <c r="U495" s="187" t="b">
        <f>IF(Dashboard!$M$6="",IF(Candidates!B497&lt;&gt;"",TRUE,FALSE),IF(Dashboard!$M$6=Candidates!B497,TRUE,FALSE))</f>
        <v>0</v>
      </c>
      <c r="V495" s="187" t="b">
        <f>IF(Dashboard!$H$7="",IF(Candidates!B497&lt;&gt;"",TRUE,FALSE),IF(Dashboard!$H$7=Candidates!C497,TRUE,FALSE))</f>
        <v>0</v>
      </c>
      <c r="W495" s="217" t="b">
        <f>IF(Dashboard!$H$6="",IF(Candidates!B497&lt;&gt;"",TRUE,FALSE),IF(Dashboard!$H$6=Candidates!E497,TRUE,FALSE))</f>
        <v>0</v>
      </c>
      <c r="X495" s="187">
        <f t="shared" si="28"/>
        <v>0</v>
      </c>
      <c r="Y495" s="198">
        <f t="shared" si="29"/>
        <v>0</v>
      </c>
      <c r="AA495" s="7"/>
      <c r="AB495" s="7"/>
      <c r="AC495" s="7"/>
    </row>
    <row r="496" spans="2:29" x14ac:dyDescent="0.2">
      <c r="B496" s="194">
        <f>COUNTIFS(Candidates!$B$6:$B$3005,'Job Openings'!B498,Candidates!$J$6:$J$3005,Preferences!$I$21)</f>
        <v>0</v>
      </c>
      <c r="C496" s="63"/>
      <c r="D496" s="194" t="str">
        <f>IF(AND(B496=1,J496=1),IF('Job Openings'!H498-'Job Openings'!E498&lt;0,"",'Job Openings'!H498-'Job Openings'!E498),"")</f>
        <v/>
      </c>
      <c r="E496" s="185"/>
      <c r="F496" s="197" t="b">
        <f>IF(AND('Job Openings'!E498&gt;=$O$4,'Job Openings'!E498&lt;=$O$5),TRUE,FALSE)</f>
        <v>0</v>
      </c>
      <c r="G496" s="188" t="b">
        <f>IF(Dashboard!$M$6="",IF('Job Openings'!B498&lt;&gt;"",TRUE,FALSE),IF(Dashboard!$M$6='Job Openings'!B498,TRUE,FALSE))</f>
        <v>0</v>
      </c>
      <c r="H496" s="188" t="b">
        <f>IF(Dashboard!$H$7="",IF('Job Openings'!B498&lt;&gt;"",TRUE,FALSE),IF(Dashboard!$H$7='Job Openings'!C498,TRUE,FALSE))</f>
        <v>0</v>
      </c>
      <c r="I496" s="188" t="b">
        <f>IF(Dashboard!$H$6="",IF('Job Openings'!B498&lt;&gt;"",TRUE,FALSE),IF(Dashboard!$H$6='Job Openings'!F498,TRUE,FALSE))</f>
        <v>0</v>
      </c>
      <c r="J496" s="198">
        <f t="shared" si="27"/>
        <v>0</v>
      </c>
      <c r="K496" s="63"/>
      <c r="L496" s="63"/>
      <c r="M496" s="63"/>
      <c r="N496" s="63"/>
      <c r="O496" s="63"/>
      <c r="P496" s="63"/>
      <c r="R496" s="193" t="str">
        <f>IF(Candidates!H498="","",MONTH(Candidates!H498))</f>
        <v/>
      </c>
      <c r="S496" s="187" t="b">
        <f>IF(AND(YEAR(Candidates!H498)&gt;=applicationYear,YEAR(Candidates!H498)&lt;=applicationYear),TRUE,IF(applicationYear="",TRUE,FALSE))</f>
        <v>0</v>
      </c>
      <c r="T496" s="187" t="b">
        <f>IF(AND(Candidates!H498&gt;=$AJ$4,Candidates!H498&lt;=$AJ$5),TRUE,FALSE)</f>
        <v>0</v>
      </c>
      <c r="U496" s="187" t="b">
        <f>IF(Dashboard!$M$6="",IF(Candidates!B498&lt;&gt;"",TRUE,FALSE),IF(Dashboard!$M$6=Candidates!B498,TRUE,FALSE))</f>
        <v>0</v>
      </c>
      <c r="V496" s="187" t="b">
        <f>IF(Dashboard!$H$7="",IF(Candidates!B498&lt;&gt;"",TRUE,FALSE),IF(Dashboard!$H$7=Candidates!C498,TRUE,FALSE))</f>
        <v>0</v>
      </c>
      <c r="W496" s="217" t="b">
        <f>IF(Dashboard!$H$6="",IF(Candidates!B498&lt;&gt;"",TRUE,FALSE),IF(Dashboard!$H$6=Candidates!E498,TRUE,FALSE))</f>
        <v>0</v>
      </c>
      <c r="X496" s="187">
        <f t="shared" si="28"/>
        <v>0</v>
      </c>
      <c r="Y496" s="198">
        <f t="shared" si="29"/>
        <v>0</v>
      </c>
      <c r="AA496" s="7"/>
      <c r="AB496" s="7"/>
      <c r="AC496" s="7"/>
    </row>
    <row r="497" spans="2:29" x14ac:dyDescent="0.2">
      <c r="B497" s="194">
        <f>COUNTIFS(Candidates!$B$6:$B$3005,'Job Openings'!B499,Candidates!$J$6:$J$3005,Preferences!$I$21)</f>
        <v>0</v>
      </c>
      <c r="C497" s="63"/>
      <c r="D497" s="194" t="str">
        <f>IF(AND(B497=1,J497=1),IF('Job Openings'!H499-'Job Openings'!E499&lt;0,"",'Job Openings'!H499-'Job Openings'!E499),"")</f>
        <v/>
      </c>
      <c r="E497" s="185"/>
      <c r="F497" s="197" t="b">
        <f>IF(AND('Job Openings'!E499&gt;=$O$4,'Job Openings'!E499&lt;=$O$5),TRUE,FALSE)</f>
        <v>0</v>
      </c>
      <c r="G497" s="188" t="b">
        <f>IF(Dashboard!$M$6="",IF('Job Openings'!B499&lt;&gt;"",TRUE,FALSE),IF(Dashboard!$M$6='Job Openings'!B499,TRUE,FALSE))</f>
        <v>0</v>
      </c>
      <c r="H497" s="188" t="b">
        <f>IF(Dashboard!$H$7="",IF('Job Openings'!B499&lt;&gt;"",TRUE,FALSE),IF(Dashboard!$H$7='Job Openings'!C499,TRUE,FALSE))</f>
        <v>0</v>
      </c>
      <c r="I497" s="188" t="b">
        <f>IF(Dashboard!$H$6="",IF('Job Openings'!B499&lt;&gt;"",TRUE,FALSE),IF(Dashboard!$H$6='Job Openings'!F499,TRUE,FALSE))</f>
        <v>0</v>
      </c>
      <c r="J497" s="198">
        <f t="shared" si="27"/>
        <v>0</v>
      </c>
      <c r="K497" s="63"/>
      <c r="L497" s="63"/>
      <c r="M497" s="63"/>
      <c r="N497" s="63"/>
      <c r="O497" s="63"/>
      <c r="P497" s="63"/>
      <c r="R497" s="193" t="str">
        <f>IF(Candidates!H499="","",MONTH(Candidates!H499))</f>
        <v/>
      </c>
      <c r="S497" s="187" t="b">
        <f>IF(AND(YEAR(Candidates!H499)&gt;=applicationYear,YEAR(Candidates!H499)&lt;=applicationYear),TRUE,IF(applicationYear="",TRUE,FALSE))</f>
        <v>0</v>
      </c>
      <c r="T497" s="187" t="b">
        <f>IF(AND(Candidates!H499&gt;=$AJ$4,Candidates!H499&lt;=$AJ$5),TRUE,FALSE)</f>
        <v>0</v>
      </c>
      <c r="U497" s="187" t="b">
        <f>IF(Dashboard!$M$6="",IF(Candidates!B499&lt;&gt;"",TRUE,FALSE),IF(Dashboard!$M$6=Candidates!B499,TRUE,FALSE))</f>
        <v>0</v>
      </c>
      <c r="V497" s="187" t="b">
        <f>IF(Dashboard!$H$7="",IF(Candidates!B499&lt;&gt;"",TRUE,FALSE),IF(Dashboard!$H$7=Candidates!C499,TRUE,FALSE))</f>
        <v>0</v>
      </c>
      <c r="W497" s="217" t="b">
        <f>IF(Dashboard!$H$6="",IF(Candidates!B499&lt;&gt;"",TRUE,FALSE),IF(Dashboard!$H$6=Candidates!E499,TRUE,FALSE))</f>
        <v>0</v>
      </c>
      <c r="X497" s="187">
        <f t="shared" si="28"/>
        <v>0</v>
      </c>
      <c r="Y497" s="198">
        <f t="shared" si="29"/>
        <v>0</v>
      </c>
      <c r="AA497" s="7"/>
      <c r="AB497" s="7"/>
      <c r="AC497" s="7"/>
    </row>
    <row r="498" spans="2:29" x14ac:dyDescent="0.2">
      <c r="B498" s="194">
        <f>COUNTIFS(Candidates!$B$6:$B$3005,'Job Openings'!B500,Candidates!$J$6:$J$3005,Preferences!$I$21)</f>
        <v>0</v>
      </c>
      <c r="C498" s="63"/>
      <c r="D498" s="194" t="str">
        <f>IF(AND(B498=1,J498=1),IF('Job Openings'!H500-'Job Openings'!E500&lt;0,"",'Job Openings'!H500-'Job Openings'!E500),"")</f>
        <v/>
      </c>
      <c r="E498" s="185"/>
      <c r="F498" s="197" t="b">
        <f>IF(AND('Job Openings'!E500&gt;=$O$4,'Job Openings'!E500&lt;=$O$5),TRUE,FALSE)</f>
        <v>0</v>
      </c>
      <c r="G498" s="188" t="b">
        <f>IF(Dashboard!$M$6="",IF('Job Openings'!B500&lt;&gt;"",TRUE,FALSE),IF(Dashboard!$M$6='Job Openings'!B500,TRUE,FALSE))</f>
        <v>0</v>
      </c>
      <c r="H498" s="188" t="b">
        <f>IF(Dashboard!$H$7="",IF('Job Openings'!B500&lt;&gt;"",TRUE,FALSE),IF(Dashboard!$H$7='Job Openings'!C500,TRUE,FALSE))</f>
        <v>0</v>
      </c>
      <c r="I498" s="188" t="b">
        <f>IF(Dashboard!$H$6="",IF('Job Openings'!B500&lt;&gt;"",TRUE,FALSE),IF(Dashboard!$H$6='Job Openings'!F500,TRUE,FALSE))</f>
        <v>0</v>
      </c>
      <c r="J498" s="198">
        <f t="shared" si="27"/>
        <v>0</v>
      </c>
      <c r="K498" s="63"/>
      <c r="L498" s="63"/>
      <c r="M498" s="63"/>
      <c r="N498" s="63"/>
      <c r="O498" s="63"/>
      <c r="P498" s="63"/>
      <c r="R498" s="193" t="str">
        <f>IF(Candidates!H500="","",MONTH(Candidates!H500))</f>
        <v/>
      </c>
      <c r="S498" s="187" t="b">
        <f>IF(AND(YEAR(Candidates!H500)&gt;=applicationYear,YEAR(Candidates!H500)&lt;=applicationYear),TRUE,IF(applicationYear="",TRUE,FALSE))</f>
        <v>0</v>
      </c>
      <c r="T498" s="187" t="b">
        <f>IF(AND(Candidates!H500&gt;=$AJ$4,Candidates!H500&lt;=$AJ$5),TRUE,FALSE)</f>
        <v>0</v>
      </c>
      <c r="U498" s="187" t="b">
        <f>IF(Dashboard!$M$6="",IF(Candidates!B500&lt;&gt;"",TRUE,FALSE),IF(Dashboard!$M$6=Candidates!B500,TRUE,FALSE))</f>
        <v>0</v>
      </c>
      <c r="V498" s="187" t="b">
        <f>IF(Dashboard!$H$7="",IF(Candidates!B500&lt;&gt;"",TRUE,FALSE),IF(Dashboard!$H$7=Candidates!C500,TRUE,FALSE))</f>
        <v>0</v>
      </c>
      <c r="W498" s="217" t="b">
        <f>IF(Dashboard!$H$6="",IF(Candidates!B500&lt;&gt;"",TRUE,FALSE),IF(Dashboard!$H$6=Candidates!E500,TRUE,FALSE))</f>
        <v>0</v>
      </c>
      <c r="X498" s="187">
        <f t="shared" si="28"/>
        <v>0</v>
      </c>
      <c r="Y498" s="198">
        <f t="shared" si="29"/>
        <v>0</v>
      </c>
      <c r="AA498" s="7"/>
      <c r="AB498" s="7"/>
      <c r="AC498" s="7"/>
    </row>
    <row r="499" spans="2:29" x14ac:dyDescent="0.2">
      <c r="B499" s="194">
        <f>COUNTIFS(Candidates!$B$6:$B$3005,'Job Openings'!B501,Candidates!$J$6:$J$3005,Preferences!$I$21)</f>
        <v>0</v>
      </c>
      <c r="C499" s="63"/>
      <c r="D499" s="194" t="str">
        <f>IF(AND(B499=1,J499=1),IF('Job Openings'!H501-'Job Openings'!E501&lt;0,"",'Job Openings'!H501-'Job Openings'!E501),"")</f>
        <v/>
      </c>
      <c r="E499" s="185"/>
      <c r="F499" s="197" t="b">
        <f>IF(AND('Job Openings'!E501&gt;=$O$4,'Job Openings'!E501&lt;=$O$5),TRUE,FALSE)</f>
        <v>0</v>
      </c>
      <c r="G499" s="188" t="b">
        <f>IF(Dashboard!$M$6="",IF('Job Openings'!B501&lt;&gt;"",TRUE,FALSE),IF(Dashboard!$M$6='Job Openings'!B501,TRUE,FALSE))</f>
        <v>0</v>
      </c>
      <c r="H499" s="188" t="b">
        <f>IF(Dashboard!$H$7="",IF('Job Openings'!B501&lt;&gt;"",TRUE,FALSE),IF(Dashboard!$H$7='Job Openings'!C501,TRUE,FALSE))</f>
        <v>0</v>
      </c>
      <c r="I499" s="188" t="b">
        <f>IF(Dashboard!$H$6="",IF('Job Openings'!B501&lt;&gt;"",TRUE,FALSE),IF(Dashboard!$H$6='Job Openings'!F501,TRUE,FALSE))</f>
        <v>0</v>
      </c>
      <c r="J499" s="198">
        <f t="shared" si="27"/>
        <v>0</v>
      </c>
      <c r="K499" s="63"/>
      <c r="L499" s="63"/>
      <c r="M499" s="63"/>
      <c r="N499" s="63"/>
      <c r="O499" s="63"/>
      <c r="P499" s="63"/>
      <c r="R499" s="193" t="str">
        <f>IF(Candidates!H501="","",MONTH(Candidates!H501))</f>
        <v/>
      </c>
      <c r="S499" s="187" t="b">
        <f>IF(AND(YEAR(Candidates!H501)&gt;=applicationYear,YEAR(Candidates!H501)&lt;=applicationYear),TRUE,IF(applicationYear="",TRUE,FALSE))</f>
        <v>0</v>
      </c>
      <c r="T499" s="187" t="b">
        <f>IF(AND(Candidates!H501&gt;=$AJ$4,Candidates!H501&lt;=$AJ$5),TRUE,FALSE)</f>
        <v>0</v>
      </c>
      <c r="U499" s="187" t="b">
        <f>IF(Dashboard!$M$6="",IF(Candidates!B501&lt;&gt;"",TRUE,FALSE),IF(Dashboard!$M$6=Candidates!B501,TRUE,FALSE))</f>
        <v>0</v>
      </c>
      <c r="V499" s="187" t="b">
        <f>IF(Dashboard!$H$7="",IF(Candidates!B501&lt;&gt;"",TRUE,FALSE),IF(Dashboard!$H$7=Candidates!C501,TRUE,FALSE))</f>
        <v>0</v>
      </c>
      <c r="W499" s="217" t="b">
        <f>IF(Dashboard!$H$6="",IF(Candidates!B501&lt;&gt;"",TRUE,FALSE),IF(Dashboard!$H$6=Candidates!E501,TRUE,FALSE))</f>
        <v>0</v>
      </c>
      <c r="X499" s="187">
        <f t="shared" si="28"/>
        <v>0</v>
      </c>
      <c r="Y499" s="198">
        <f t="shared" si="29"/>
        <v>0</v>
      </c>
      <c r="AA499" s="7"/>
      <c r="AB499" s="7"/>
      <c r="AC499" s="7"/>
    </row>
    <row r="500" spans="2:29" x14ac:dyDescent="0.2">
      <c r="B500" s="194">
        <f>COUNTIFS(Candidates!$B$6:$B$3005,'Job Openings'!B502,Candidates!$J$6:$J$3005,Preferences!$I$21)</f>
        <v>0</v>
      </c>
      <c r="C500" s="63"/>
      <c r="D500" s="194" t="str">
        <f>IF(AND(B500=1,J500=1),IF('Job Openings'!H502-'Job Openings'!E502&lt;0,"",'Job Openings'!H502-'Job Openings'!E502),"")</f>
        <v/>
      </c>
      <c r="E500" s="185"/>
      <c r="F500" s="197" t="b">
        <f>IF(AND('Job Openings'!E502&gt;=$O$4,'Job Openings'!E502&lt;=$O$5),TRUE,FALSE)</f>
        <v>0</v>
      </c>
      <c r="G500" s="188" t="b">
        <f>IF(Dashboard!$M$6="",IF('Job Openings'!B502&lt;&gt;"",TRUE,FALSE),IF(Dashboard!$M$6='Job Openings'!B502,TRUE,FALSE))</f>
        <v>0</v>
      </c>
      <c r="H500" s="188" t="b">
        <f>IF(Dashboard!$H$7="",IF('Job Openings'!B502&lt;&gt;"",TRUE,FALSE),IF(Dashboard!$H$7='Job Openings'!C502,TRUE,FALSE))</f>
        <v>0</v>
      </c>
      <c r="I500" s="188" t="b">
        <f>IF(Dashboard!$H$6="",IF('Job Openings'!B502&lt;&gt;"",TRUE,FALSE),IF(Dashboard!$H$6='Job Openings'!F502,TRUE,FALSE))</f>
        <v>0</v>
      </c>
      <c r="J500" s="198">
        <f t="shared" si="27"/>
        <v>0</v>
      </c>
      <c r="K500" s="63"/>
      <c r="L500" s="63"/>
      <c r="M500" s="63"/>
      <c r="N500" s="63"/>
      <c r="O500" s="63"/>
      <c r="P500" s="63"/>
      <c r="R500" s="193" t="str">
        <f>IF(Candidates!H502="","",MONTH(Candidates!H502))</f>
        <v/>
      </c>
      <c r="S500" s="187" t="b">
        <f>IF(AND(YEAR(Candidates!H502)&gt;=applicationYear,YEAR(Candidates!H502)&lt;=applicationYear),TRUE,IF(applicationYear="",TRUE,FALSE))</f>
        <v>0</v>
      </c>
      <c r="T500" s="187" t="b">
        <f>IF(AND(Candidates!H502&gt;=$AJ$4,Candidates!H502&lt;=$AJ$5),TRUE,FALSE)</f>
        <v>0</v>
      </c>
      <c r="U500" s="187" t="b">
        <f>IF(Dashboard!$M$6="",IF(Candidates!B502&lt;&gt;"",TRUE,FALSE),IF(Dashboard!$M$6=Candidates!B502,TRUE,FALSE))</f>
        <v>0</v>
      </c>
      <c r="V500" s="187" t="b">
        <f>IF(Dashboard!$H$7="",IF(Candidates!B502&lt;&gt;"",TRUE,FALSE),IF(Dashboard!$H$7=Candidates!C502,TRUE,FALSE))</f>
        <v>0</v>
      </c>
      <c r="W500" s="217" t="b">
        <f>IF(Dashboard!$H$6="",IF(Candidates!B502&lt;&gt;"",TRUE,FALSE),IF(Dashboard!$H$6=Candidates!E502,TRUE,FALSE))</f>
        <v>0</v>
      </c>
      <c r="X500" s="187">
        <f t="shared" si="28"/>
        <v>0</v>
      </c>
      <c r="Y500" s="198">
        <f t="shared" si="29"/>
        <v>0</v>
      </c>
      <c r="AA500" s="7"/>
      <c r="AB500" s="7"/>
      <c r="AC500" s="7"/>
    </row>
    <row r="501" spans="2:29" x14ac:dyDescent="0.2">
      <c r="B501" s="194">
        <f>COUNTIFS(Candidates!$B$6:$B$3005,'Job Openings'!B503,Candidates!$J$6:$J$3005,Preferences!$I$21)</f>
        <v>0</v>
      </c>
      <c r="C501" s="63"/>
      <c r="D501" s="194" t="str">
        <f>IF(AND(B501=1,J501=1),IF('Job Openings'!H503-'Job Openings'!E503&lt;0,"",'Job Openings'!H503-'Job Openings'!E503),"")</f>
        <v/>
      </c>
      <c r="E501" s="185"/>
      <c r="F501" s="197" t="b">
        <f>IF(AND('Job Openings'!E503&gt;=$O$4,'Job Openings'!E503&lt;=$O$5),TRUE,FALSE)</f>
        <v>0</v>
      </c>
      <c r="G501" s="188" t="b">
        <f>IF(Dashboard!$M$6="",IF('Job Openings'!B503&lt;&gt;"",TRUE,FALSE),IF(Dashboard!$M$6='Job Openings'!B503,TRUE,FALSE))</f>
        <v>0</v>
      </c>
      <c r="H501" s="188" t="b">
        <f>IF(Dashboard!$H$7="",IF('Job Openings'!B503&lt;&gt;"",TRUE,FALSE),IF(Dashboard!$H$7='Job Openings'!C503,TRUE,FALSE))</f>
        <v>0</v>
      </c>
      <c r="I501" s="188" t="b">
        <f>IF(Dashboard!$H$6="",IF('Job Openings'!B503&lt;&gt;"",TRUE,FALSE),IF(Dashboard!$H$6='Job Openings'!F503,TRUE,FALSE))</f>
        <v>0</v>
      </c>
      <c r="J501" s="198">
        <f t="shared" si="27"/>
        <v>0</v>
      </c>
      <c r="K501" s="63"/>
      <c r="L501" s="63"/>
      <c r="M501" s="63"/>
      <c r="N501" s="63"/>
      <c r="O501" s="63"/>
      <c r="P501" s="63"/>
      <c r="R501" s="193" t="str">
        <f>IF(Candidates!H503="","",MONTH(Candidates!H503))</f>
        <v/>
      </c>
      <c r="S501" s="187" t="b">
        <f>IF(AND(YEAR(Candidates!H503)&gt;=applicationYear,YEAR(Candidates!H503)&lt;=applicationYear),TRUE,IF(applicationYear="",TRUE,FALSE))</f>
        <v>0</v>
      </c>
      <c r="T501" s="187" t="b">
        <f>IF(AND(Candidates!H503&gt;=$AJ$4,Candidates!H503&lt;=$AJ$5),TRUE,FALSE)</f>
        <v>0</v>
      </c>
      <c r="U501" s="187" t="b">
        <f>IF(Dashboard!$M$6="",IF(Candidates!B503&lt;&gt;"",TRUE,FALSE),IF(Dashboard!$M$6=Candidates!B503,TRUE,FALSE))</f>
        <v>0</v>
      </c>
      <c r="V501" s="187" t="b">
        <f>IF(Dashboard!$H$7="",IF(Candidates!B503&lt;&gt;"",TRUE,FALSE),IF(Dashboard!$H$7=Candidates!C503,TRUE,FALSE))</f>
        <v>0</v>
      </c>
      <c r="W501" s="217" t="b">
        <f>IF(Dashboard!$H$6="",IF(Candidates!B503&lt;&gt;"",TRUE,FALSE),IF(Dashboard!$H$6=Candidates!E503,TRUE,FALSE))</f>
        <v>0</v>
      </c>
      <c r="X501" s="187">
        <f t="shared" si="28"/>
        <v>0</v>
      </c>
      <c r="Y501" s="198">
        <f t="shared" si="29"/>
        <v>0</v>
      </c>
      <c r="AA501" s="7"/>
      <c r="AB501" s="7"/>
      <c r="AC501" s="7"/>
    </row>
    <row r="502" spans="2:29" x14ac:dyDescent="0.2">
      <c r="B502" s="194">
        <f>COUNTIFS(Candidates!$B$6:$B$3005,'Job Openings'!B504,Candidates!$J$6:$J$3005,Preferences!$I$21)</f>
        <v>0</v>
      </c>
      <c r="C502" s="63"/>
      <c r="D502" s="194" t="str">
        <f>IF(AND(B502=1,J502=1),IF('Job Openings'!H504-'Job Openings'!E504&lt;0,"",'Job Openings'!H504-'Job Openings'!E504),"")</f>
        <v/>
      </c>
      <c r="E502" s="185"/>
      <c r="F502" s="197" t="b">
        <f>IF(AND('Job Openings'!E504&gt;=$O$4,'Job Openings'!E504&lt;=$O$5),TRUE,FALSE)</f>
        <v>0</v>
      </c>
      <c r="G502" s="188" t="b">
        <f>IF(Dashboard!$M$6="",IF('Job Openings'!B504&lt;&gt;"",TRUE,FALSE),IF(Dashboard!$M$6='Job Openings'!B504,TRUE,FALSE))</f>
        <v>0</v>
      </c>
      <c r="H502" s="188" t="b">
        <f>IF(Dashboard!$H$7="",IF('Job Openings'!B504&lt;&gt;"",TRUE,FALSE),IF(Dashboard!$H$7='Job Openings'!C504,TRUE,FALSE))</f>
        <v>0</v>
      </c>
      <c r="I502" s="188" t="b">
        <f>IF(Dashboard!$H$6="",IF('Job Openings'!B504&lt;&gt;"",TRUE,FALSE),IF(Dashboard!$H$6='Job Openings'!F504,TRUE,FALSE))</f>
        <v>0</v>
      </c>
      <c r="J502" s="198">
        <f t="shared" si="27"/>
        <v>0</v>
      </c>
      <c r="K502" s="63"/>
      <c r="L502" s="63"/>
      <c r="M502" s="63"/>
      <c r="N502" s="63"/>
      <c r="O502" s="63"/>
      <c r="P502" s="63"/>
      <c r="R502" s="193" t="str">
        <f>IF(Candidates!H504="","",MONTH(Candidates!H504))</f>
        <v/>
      </c>
      <c r="S502" s="187" t="b">
        <f>IF(AND(YEAR(Candidates!H504)&gt;=applicationYear,YEAR(Candidates!H504)&lt;=applicationYear),TRUE,IF(applicationYear="",TRUE,FALSE))</f>
        <v>0</v>
      </c>
      <c r="T502" s="187" t="b">
        <f>IF(AND(Candidates!H504&gt;=$AJ$4,Candidates!H504&lt;=$AJ$5),TRUE,FALSE)</f>
        <v>0</v>
      </c>
      <c r="U502" s="187" t="b">
        <f>IF(Dashboard!$M$6="",IF(Candidates!B504&lt;&gt;"",TRUE,FALSE),IF(Dashboard!$M$6=Candidates!B504,TRUE,FALSE))</f>
        <v>0</v>
      </c>
      <c r="V502" s="187" t="b">
        <f>IF(Dashboard!$H$7="",IF(Candidates!B504&lt;&gt;"",TRUE,FALSE),IF(Dashboard!$H$7=Candidates!C504,TRUE,FALSE))</f>
        <v>0</v>
      </c>
      <c r="W502" s="217" t="b">
        <f>IF(Dashboard!$H$6="",IF(Candidates!B504&lt;&gt;"",TRUE,FALSE),IF(Dashboard!$H$6=Candidates!E504,TRUE,FALSE))</f>
        <v>0</v>
      </c>
      <c r="X502" s="187">
        <f t="shared" si="28"/>
        <v>0</v>
      </c>
      <c r="Y502" s="198">
        <f t="shared" si="29"/>
        <v>0</v>
      </c>
      <c r="AA502" s="7"/>
      <c r="AB502" s="7"/>
      <c r="AC502" s="7"/>
    </row>
    <row r="503" spans="2:29" x14ac:dyDescent="0.2">
      <c r="B503" s="194">
        <f>COUNTIFS(Candidates!$B$6:$B$3005,'Job Openings'!B505,Candidates!$J$6:$J$3005,Preferences!$I$21)</f>
        <v>0</v>
      </c>
      <c r="C503" s="63"/>
      <c r="D503" s="194" t="str">
        <f>IF(AND(B503=1,J503=1),IF('Job Openings'!H505-'Job Openings'!E505&lt;0,"",'Job Openings'!H505-'Job Openings'!E505),"")</f>
        <v/>
      </c>
      <c r="E503" s="185"/>
      <c r="F503" s="197" t="b">
        <f>IF(AND('Job Openings'!E505&gt;=$O$4,'Job Openings'!E505&lt;=$O$5),TRUE,FALSE)</f>
        <v>0</v>
      </c>
      <c r="G503" s="188" t="b">
        <f>IF(Dashboard!$M$6="",IF('Job Openings'!B505&lt;&gt;"",TRUE,FALSE),IF(Dashboard!$M$6='Job Openings'!B505,TRUE,FALSE))</f>
        <v>0</v>
      </c>
      <c r="H503" s="188" t="b">
        <f>IF(Dashboard!$H$7="",IF('Job Openings'!B505&lt;&gt;"",TRUE,FALSE),IF(Dashboard!$H$7='Job Openings'!C505,TRUE,FALSE))</f>
        <v>0</v>
      </c>
      <c r="I503" s="188" t="b">
        <f>IF(Dashboard!$H$6="",IF('Job Openings'!B505&lt;&gt;"",TRUE,FALSE),IF(Dashboard!$H$6='Job Openings'!F505,TRUE,FALSE))</f>
        <v>0</v>
      </c>
      <c r="J503" s="198">
        <f t="shared" si="27"/>
        <v>0</v>
      </c>
      <c r="K503" s="63"/>
      <c r="L503" s="63"/>
      <c r="M503" s="63"/>
      <c r="N503" s="63"/>
      <c r="O503" s="63"/>
      <c r="P503" s="63"/>
      <c r="R503" s="193" t="str">
        <f>IF(Candidates!H505="","",MONTH(Candidates!H505))</f>
        <v/>
      </c>
      <c r="S503" s="187" t="b">
        <f>IF(AND(YEAR(Candidates!H505)&gt;=applicationYear,YEAR(Candidates!H505)&lt;=applicationYear),TRUE,IF(applicationYear="",TRUE,FALSE))</f>
        <v>0</v>
      </c>
      <c r="T503" s="187" t="b">
        <f>IF(AND(Candidates!H505&gt;=$AJ$4,Candidates!H505&lt;=$AJ$5),TRUE,FALSE)</f>
        <v>0</v>
      </c>
      <c r="U503" s="187" t="b">
        <f>IF(Dashboard!$M$6="",IF(Candidates!B505&lt;&gt;"",TRUE,FALSE),IF(Dashboard!$M$6=Candidates!B505,TRUE,FALSE))</f>
        <v>0</v>
      </c>
      <c r="V503" s="187" t="b">
        <f>IF(Dashboard!$H$7="",IF(Candidates!B505&lt;&gt;"",TRUE,FALSE),IF(Dashboard!$H$7=Candidates!C505,TRUE,FALSE))</f>
        <v>0</v>
      </c>
      <c r="W503" s="217" t="b">
        <f>IF(Dashboard!$H$6="",IF(Candidates!B505&lt;&gt;"",TRUE,FALSE),IF(Dashboard!$H$6=Candidates!E505,TRUE,FALSE))</f>
        <v>0</v>
      </c>
      <c r="X503" s="187">
        <f t="shared" si="28"/>
        <v>0</v>
      </c>
      <c r="Y503" s="198">
        <f t="shared" si="29"/>
        <v>0</v>
      </c>
      <c r="AA503" s="7"/>
      <c r="AB503" s="7"/>
      <c r="AC503" s="7"/>
    </row>
    <row r="504" spans="2:29" x14ac:dyDescent="0.2">
      <c r="B504" s="194">
        <f>COUNTIFS(Candidates!$B$6:$B$3005,'Job Openings'!B506,Candidates!$J$6:$J$3005,Preferences!$I$21)</f>
        <v>0</v>
      </c>
      <c r="C504" s="63"/>
      <c r="D504" s="194" t="str">
        <f>IF(AND(B504=1,J504=1),IF('Job Openings'!H506-'Job Openings'!E506&lt;0,"",'Job Openings'!H506-'Job Openings'!E506),"")</f>
        <v/>
      </c>
      <c r="E504" s="185"/>
      <c r="F504" s="197" t="b">
        <f>IF(AND('Job Openings'!E506&gt;=$O$4,'Job Openings'!E506&lt;=$O$5),TRUE,FALSE)</f>
        <v>0</v>
      </c>
      <c r="G504" s="188" t="b">
        <f>IF(Dashboard!$M$6="",IF('Job Openings'!B506&lt;&gt;"",TRUE,FALSE),IF(Dashboard!$M$6='Job Openings'!B506,TRUE,FALSE))</f>
        <v>0</v>
      </c>
      <c r="H504" s="188" t="b">
        <f>IF(Dashboard!$H$7="",IF('Job Openings'!B506&lt;&gt;"",TRUE,FALSE),IF(Dashboard!$H$7='Job Openings'!C506,TRUE,FALSE))</f>
        <v>0</v>
      </c>
      <c r="I504" s="188" t="b">
        <f>IF(Dashboard!$H$6="",IF('Job Openings'!B506&lt;&gt;"",TRUE,FALSE),IF(Dashboard!$H$6='Job Openings'!F506,TRUE,FALSE))</f>
        <v>0</v>
      </c>
      <c r="J504" s="198">
        <f t="shared" si="27"/>
        <v>0</v>
      </c>
      <c r="K504" s="63"/>
      <c r="L504" s="63"/>
      <c r="M504" s="63"/>
      <c r="N504" s="63"/>
      <c r="O504" s="63"/>
      <c r="P504" s="63"/>
      <c r="R504" s="193" t="str">
        <f>IF(Candidates!H506="","",MONTH(Candidates!H506))</f>
        <v/>
      </c>
      <c r="S504" s="187" t="b">
        <f>IF(AND(YEAR(Candidates!H506)&gt;=applicationYear,YEAR(Candidates!H506)&lt;=applicationYear),TRUE,IF(applicationYear="",TRUE,FALSE))</f>
        <v>0</v>
      </c>
      <c r="T504" s="187" t="b">
        <f>IF(AND(Candidates!H506&gt;=$AJ$4,Candidates!H506&lt;=$AJ$5),TRUE,FALSE)</f>
        <v>0</v>
      </c>
      <c r="U504" s="187" t="b">
        <f>IF(Dashboard!$M$6="",IF(Candidates!B506&lt;&gt;"",TRUE,FALSE),IF(Dashboard!$M$6=Candidates!B506,TRUE,FALSE))</f>
        <v>0</v>
      </c>
      <c r="V504" s="187" t="b">
        <f>IF(Dashboard!$H$7="",IF(Candidates!B506&lt;&gt;"",TRUE,FALSE),IF(Dashboard!$H$7=Candidates!C506,TRUE,FALSE))</f>
        <v>0</v>
      </c>
      <c r="W504" s="217" t="b">
        <f>IF(Dashboard!$H$6="",IF(Candidates!B506&lt;&gt;"",TRUE,FALSE),IF(Dashboard!$H$6=Candidates!E506,TRUE,FALSE))</f>
        <v>0</v>
      </c>
      <c r="X504" s="187">
        <f t="shared" si="28"/>
        <v>0</v>
      </c>
      <c r="Y504" s="198">
        <f t="shared" si="29"/>
        <v>0</v>
      </c>
      <c r="AA504" s="7"/>
      <c r="AB504" s="7"/>
      <c r="AC504" s="7"/>
    </row>
    <row r="505" spans="2:29" x14ac:dyDescent="0.2">
      <c r="B505" s="194">
        <f>COUNTIFS(Candidates!$B$6:$B$3005,'Job Openings'!B507,Candidates!$J$6:$J$3005,Preferences!$I$21)</f>
        <v>0</v>
      </c>
      <c r="C505" s="63"/>
      <c r="D505" s="194" t="str">
        <f>IF(AND(B505=1,J505=1),IF('Job Openings'!H507-'Job Openings'!E507&lt;0,"",'Job Openings'!H507-'Job Openings'!E507),"")</f>
        <v/>
      </c>
      <c r="E505" s="185"/>
      <c r="F505" s="197" t="b">
        <f>IF(AND('Job Openings'!E507&gt;=$O$4,'Job Openings'!E507&lt;=$O$5),TRUE,FALSE)</f>
        <v>0</v>
      </c>
      <c r="G505" s="188" t="b">
        <f>IF(Dashboard!$M$6="",IF('Job Openings'!B507&lt;&gt;"",TRUE,FALSE),IF(Dashboard!$M$6='Job Openings'!B507,TRUE,FALSE))</f>
        <v>0</v>
      </c>
      <c r="H505" s="188" t="b">
        <f>IF(Dashboard!$H$7="",IF('Job Openings'!B507&lt;&gt;"",TRUE,FALSE),IF(Dashboard!$H$7='Job Openings'!C507,TRUE,FALSE))</f>
        <v>0</v>
      </c>
      <c r="I505" s="188" t="b">
        <f>IF(Dashboard!$H$6="",IF('Job Openings'!B507&lt;&gt;"",TRUE,FALSE),IF(Dashboard!$H$6='Job Openings'!F507,TRUE,FALSE))</f>
        <v>0</v>
      </c>
      <c r="J505" s="198">
        <f t="shared" si="27"/>
        <v>0</v>
      </c>
      <c r="K505" s="63"/>
      <c r="L505" s="63"/>
      <c r="M505" s="63"/>
      <c r="N505" s="63"/>
      <c r="O505" s="63"/>
      <c r="P505" s="63"/>
      <c r="R505" s="193" t="str">
        <f>IF(Candidates!H507="","",MONTH(Candidates!H507))</f>
        <v/>
      </c>
      <c r="S505" s="187" t="b">
        <f>IF(AND(YEAR(Candidates!H507)&gt;=applicationYear,YEAR(Candidates!H507)&lt;=applicationYear),TRUE,IF(applicationYear="",TRUE,FALSE))</f>
        <v>0</v>
      </c>
      <c r="T505" s="187" t="b">
        <f>IF(AND(Candidates!H507&gt;=$AJ$4,Candidates!H507&lt;=$AJ$5),TRUE,FALSE)</f>
        <v>0</v>
      </c>
      <c r="U505" s="187" t="b">
        <f>IF(Dashboard!$M$6="",IF(Candidates!B507&lt;&gt;"",TRUE,FALSE),IF(Dashboard!$M$6=Candidates!B507,TRUE,FALSE))</f>
        <v>0</v>
      </c>
      <c r="V505" s="187" t="b">
        <f>IF(Dashboard!$H$7="",IF(Candidates!B507&lt;&gt;"",TRUE,FALSE),IF(Dashboard!$H$7=Candidates!C507,TRUE,FALSE))</f>
        <v>0</v>
      </c>
      <c r="W505" s="217" t="b">
        <f>IF(Dashboard!$H$6="",IF(Candidates!B507&lt;&gt;"",TRUE,FALSE),IF(Dashboard!$H$6=Candidates!E507,TRUE,FALSE))</f>
        <v>0</v>
      </c>
      <c r="X505" s="187">
        <f t="shared" si="28"/>
        <v>0</v>
      </c>
      <c r="Y505" s="198">
        <f t="shared" si="29"/>
        <v>0</v>
      </c>
      <c r="AA505" s="7"/>
      <c r="AB505" s="7"/>
      <c r="AC505" s="7"/>
    </row>
    <row r="506" spans="2:29" x14ac:dyDescent="0.2">
      <c r="B506" s="194">
        <f>COUNTIFS(Candidates!$B$6:$B$3005,'Job Openings'!B508,Candidates!$J$6:$J$3005,Preferences!$I$21)</f>
        <v>0</v>
      </c>
      <c r="C506" s="63"/>
      <c r="D506" s="194" t="str">
        <f>IF(AND(B506=1,J506=1),IF('Job Openings'!H508-'Job Openings'!E508&lt;0,"",'Job Openings'!H508-'Job Openings'!E508),"")</f>
        <v/>
      </c>
      <c r="E506" s="185"/>
      <c r="F506" s="197" t="b">
        <f>IF(AND('Job Openings'!E508&gt;=$O$4,'Job Openings'!E508&lt;=$O$5),TRUE,FALSE)</f>
        <v>0</v>
      </c>
      <c r="G506" s="188" t="b">
        <f>IF(Dashboard!$M$6="",IF('Job Openings'!B508&lt;&gt;"",TRUE,FALSE),IF(Dashboard!$M$6='Job Openings'!B508,TRUE,FALSE))</f>
        <v>0</v>
      </c>
      <c r="H506" s="188" t="b">
        <f>IF(Dashboard!$H$7="",IF('Job Openings'!B508&lt;&gt;"",TRUE,FALSE),IF(Dashboard!$H$7='Job Openings'!C508,TRUE,FALSE))</f>
        <v>0</v>
      </c>
      <c r="I506" s="188" t="b">
        <f>IF(Dashboard!$H$6="",IF('Job Openings'!B508&lt;&gt;"",TRUE,FALSE),IF(Dashboard!$H$6='Job Openings'!F508,TRUE,FALSE))</f>
        <v>0</v>
      </c>
      <c r="J506" s="198">
        <f t="shared" si="27"/>
        <v>0</v>
      </c>
      <c r="K506" s="63"/>
      <c r="L506" s="63"/>
      <c r="M506" s="63"/>
      <c r="N506" s="63"/>
      <c r="O506" s="63"/>
      <c r="P506" s="63"/>
      <c r="R506" s="193" t="str">
        <f>IF(Candidates!H508="","",MONTH(Candidates!H508))</f>
        <v/>
      </c>
      <c r="S506" s="187" t="b">
        <f>IF(AND(YEAR(Candidates!H508)&gt;=applicationYear,YEAR(Candidates!H508)&lt;=applicationYear),TRUE,IF(applicationYear="",TRUE,FALSE))</f>
        <v>0</v>
      </c>
      <c r="T506" s="187" t="b">
        <f>IF(AND(Candidates!H508&gt;=$AJ$4,Candidates!H508&lt;=$AJ$5),TRUE,FALSE)</f>
        <v>0</v>
      </c>
      <c r="U506" s="187" t="b">
        <f>IF(Dashboard!$M$6="",IF(Candidates!B508&lt;&gt;"",TRUE,FALSE),IF(Dashboard!$M$6=Candidates!B508,TRUE,FALSE))</f>
        <v>0</v>
      </c>
      <c r="V506" s="187" t="b">
        <f>IF(Dashboard!$H$7="",IF(Candidates!B508&lt;&gt;"",TRUE,FALSE),IF(Dashboard!$H$7=Candidates!C508,TRUE,FALSE))</f>
        <v>0</v>
      </c>
      <c r="W506" s="217" t="b">
        <f>IF(Dashboard!$H$6="",IF(Candidates!B508&lt;&gt;"",TRUE,FALSE),IF(Dashboard!$H$6=Candidates!E508,TRUE,FALSE))</f>
        <v>0</v>
      </c>
      <c r="X506" s="187">
        <f t="shared" si="28"/>
        <v>0</v>
      </c>
      <c r="Y506" s="198">
        <f t="shared" si="29"/>
        <v>0</v>
      </c>
      <c r="AA506" s="7"/>
      <c r="AB506" s="7"/>
      <c r="AC506" s="7"/>
    </row>
    <row r="507" spans="2:29" x14ac:dyDescent="0.2">
      <c r="B507" s="194">
        <f>COUNTIFS(Candidates!$B$6:$B$3005,'Job Openings'!B509,Candidates!$J$6:$J$3005,Preferences!$I$21)</f>
        <v>0</v>
      </c>
      <c r="C507" s="63"/>
      <c r="D507" s="194" t="str">
        <f>IF(AND(B507=1,J507=1),IF('Job Openings'!H509-'Job Openings'!E509&lt;0,"",'Job Openings'!H509-'Job Openings'!E509),"")</f>
        <v/>
      </c>
      <c r="E507" s="185"/>
      <c r="F507" s="197" t="b">
        <f>IF(AND('Job Openings'!E509&gt;=$O$4,'Job Openings'!E509&lt;=$O$5),TRUE,FALSE)</f>
        <v>0</v>
      </c>
      <c r="G507" s="188" t="b">
        <f>IF(Dashboard!$M$6="",IF('Job Openings'!B509&lt;&gt;"",TRUE,FALSE),IF(Dashboard!$M$6='Job Openings'!B509,TRUE,FALSE))</f>
        <v>0</v>
      </c>
      <c r="H507" s="188" t="b">
        <f>IF(Dashboard!$H$7="",IF('Job Openings'!B509&lt;&gt;"",TRUE,FALSE),IF(Dashboard!$H$7='Job Openings'!C509,TRUE,FALSE))</f>
        <v>0</v>
      </c>
      <c r="I507" s="188" t="b">
        <f>IF(Dashboard!$H$6="",IF('Job Openings'!B509&lt;&gt;"",TRUE,FALSE),IF(Dashboard!$H$6='Job Openings'!F509,TRUE,FALSE))</f>
        <v>0</v>
      </c>
      <c r="J507" s="198">
        <f t="shared" si="27"/>
        <v>0</v>
      </c>
      <c r="K507" s="63"/>
      <c r="L507" s="63"/>
      <c r="M507" s="63"/>
      <c r="N507" s="63"/>
      <c r="O507" s="63"/>
      <c r="P507" s="63"/>
      <c r="R507" s="193" t="str">
        <f>IF(Candidates!H509="","",MONTH(Candidates!H509))</f>
        <v/>
      </c>
      <c r="S507" s="187" t="b">
        <f>IF(AND(YEAR(Candidates!H509)&gt;=applicationYear,YEAR(Candidates!H509)&lt;=applicationYear),TRUE,IF(applicationYear="",TRUE,FALSE))</f>
        <v>0</v>
      </c>
      <c r="T507" s="187" t="b">
        <f>IF(AND(Candidates!H509&gt;=$AJ$4,Candidates!H509&lt;=$AJ$5),TRUE,FALSE)</f>
        <v>0</v>
      </c>
      <c r="U507" s="187" t="b">
        <f>IF(Dashboard!$M$6="",IF(Candidates!B509&lt;&gt;"",TRUE,FALSE),IF(Dashboard!$M$6=Candidates!B509,TRUE,FALSE))</f>
        <v>0</v>
      </c>
      <c r="V507" s="187" t="b">
        <f>IF(Dashboard!$H$7="",IF(Candidates!B509&lt;&gt;"",TRUE,FALSE),IF(Dashboard!$H$7=Candidates!C509,TRUE,FALSE))</f>
        <v>0</v>
      </c>
      <c r="W507" s="217" t="b">
        <f>IF(Dashboard!$H$6="",IF(Candidates!B509&lt;&gt;"",TRUE,FALSE),IF(Dashboard!$H$6=Candidates!E509,TRUE,FALSE))</f>
        <v>0</v>
      </c>
      <c r="X507" s="187">
        <f t="shared" si="28"/>
        <v>0</v>
      </c>
      <c r="Y507" s="198">
        <f t="shared" si="29"/>
        <v>0</v>
      </c>
      <c r="AA507" s="7"/>
      <c r="AB507" s="7"/>
      <c r="AC507" s="7"/>
    </row>
    <row r="508" spans="2:29" x14ac:dyDescent="0.2">
      <c r="B508" s="194">
        <f>COUNTIFS(Candidates!$B$6:$B$3005,'Job Openings'!B510,Candidates!$J$6:$J$3005,Preferences!$I$21)</f>
        <v>0</v>
      </c>
      <c r="C508" s="63"/>
      <c r="D508" s="194" t="str">
        <f>IF(AND(B508=1,J508=1),IF('Job Openings'!H510-'Job Openings'!E510&lt;0,"",'Job Openings'!H510-'Job Openings'!E510),"")</f>
        <v/>
      </c>
      <c r="E508" s="185"/>
      <c r="F508" s="197" t="b">
        <f>IF(AND('Job Openings'!E510&gt;=$O$4,'Job Openings'!E510&lt;=$O$5),TRUE,FALSE)</f>
        <v>0</v>
      </c>
      <c r="G508" s="188" t="b">
        <f>IF(Dashboard!$M$6="",IF('Job Openings'!B510&lt;&gt;"",TRUE,FALSE),IF(Dashboard!$M$6='Job Openings'!B510,TRUE,FALSE))</f>
        <v>0</v>
      </c>
      <c r="H508" s="188" t="b">
        <f>IF(Dashboard!$H$7="",IF('Job Openings'!B510&lt;&gt;"",TRUE,FALSE),IF(Dashboard!$H$7='Job Openings'!C510,TRUE,FALSE))</f>
        <v>0</v>
      </c>
      <c r="I508" s="188" t="b">
        <f>IF(Dashboard!$H$6="",IF('Job Openings'!B510&lt;&gt;"",TRUE,FALSE),IF(Dashboard!$H$6='Job Openings'!F510,TRUE,FALSE))</f>
        <v>0</v>
      </c>
      <c r="J508" s="198">
        <f t="shared" si="27"/>
        <v>0</v>
      </c>
      <c r="K508" s="63"/>
      <c r="L508" s="63"/>
      <c r="M508" s="63"/>
      <c r="N508" s="63"/>
      <c r="O508" s="63"/>
      <c r="P508" s="63"/>
      <c r="R508" s="193" t="str">
        <f>IF(Candidates!H510="","",MONTH(Candidates!H510))</f>
        <v/>
      </c>
      <c r="S508" s="187" t="b">
        <f>IF(AND(YEAR(Candidates!H510)&gt;=applicationYear,YEAR(Candidates!H510)&lt;=applicationYear),TRUE,IF(applicationYear="",TRUE,FALSE))</f>
        <v>0</v>
      </c>
      <c r="T508" s="187" t="b">
        <f>IF(AND(Candidates!H510&gt;=$AJ$4,Candidates!H510&lt;=$AJ$5),TRUE,FALSE)</f>
        <v>0</v>
      </c>
      <c r="U508" s="187" t="b">
        <f>IF(Dashboard!$M$6="",IF(Candidates!B510&lt;&gt;"",TRUE,FALSE),IF(Dashboard!$M$6=Candidates!B510,TRUE,FALSE))</f>
        <v>0</v>
      </c>
      <c r="V508" s="187" t="b">
        <f>IF(Dashboard!$H$7="",IF(Candidates!B510&lt;&gt;"",TRUE,FALSE),IF(Dashboard!$H$7=Candidates!C510,TRUE,FALSE))</f>
        <v>0</v>
      </c>
      <c r="W508" s="217" t="b">
        <f>IF(Dashboard!$H$6="",IF(Candidates!B510&lt;&gt;"",TRUE,FALSE),IF(Dashboard!$H$6=Candidates!E510,TRUE,FALSE))</f>
        <v>0</v>
      </c>
      <c r="X508" s="187">
        <f t="shared" si="28"/>
        <v>0</v>
      </c>
      <c r="Y508" s="198">
        <f t="shared" si="29"/>
        <v>0</v>
      </c>
      <c r="AA508" s="7"/>
      <c r="AB508" s="7"/>
      <c r="AC508" s="7"/>
    </row>
    <row r="509" spans="2:29" x14ac:dyDescent="0.2">
      <c r="B509" s="194">
        <f>COUNTIFS(Candidates!$B$6:$B$3005,'Job Openings'!B511,Candidates!$J$6:$J$3005,Preferences!$I$21)</f>
        <v>0</v>
      </c>
      <c r="C509" s="63"/>
      <c r="D509" s="194" t="str">
        <f>IF(AND(B509=1,J509=1),IF('Job Openings'!H511-'Job Openings'!E511&lt;0,"",'Job Openings'!H511-'Job Openings'!E511),"")</f>
        <v/>
      </c>
      <c r="E509" s="185"/>
      <c r="F509" s="197" t="b">
        <f>IF(AND('Job Openings'!E511&gt;=$O$4,'Job Openings'!E511&lt;=$O$5),TRUE,FALSE)</f>
        <v>0</v>
      </c>
      <c r="G509" s="188" t="b">
        <f>IF(Dashboard!$M$6="",IF('Job Openings'!B511&lt;&gt;"",TRUE,FALSE),IF(Dashboard!$M$6='Job Openings'!B511,TRUE,FALSE))</f>
        <v>0</v>
      </c>
      <c r="H509" s="188" t="b">
        <f>IF(Dashboard!$H$7="",IF('Job Openings'!B511&lt;&gt;"",TRUE,FALSE),IF(Dashboard!$H$7='Job Openings'!C511,TRUE,FALSE))</f>
        <v>0</v>
      </c>
      <c r="I509" s="188" t="b">
        <f>IF(Dashboard!$H$6="",IF('Job Openings'!B511&lt;&gt;"",TRUE,FALSE),IF(Dashboard!$H$6='Job Openings'!F511,TRUE,FALSE))</f>
        <v>0</v>
      </c>
      <c r="J509" s="198">
        <f t="shared" si="27"/>
        <v>0</v>
      </c>
      <c r="K509" s="63"/>
      <c r="L509" s="63"/>
      <c r="M509" s="63"/>
      <c r="N509" s="63"/>
      <c r="O509" s="63"/>
      <c r="P509" s="63"/>
      <c r="R509" s="193" t="str">
        <f>IF(Candidates!H511="","",MONTH(Candidates!H511))</f>
        <v/>
      </c>
      <c r="S509" s="187" t="b">
        <f>IF(AND(YEAR(Candidates!H511)&gt;=applicationYear,YEAR(Candidates!H511)&lt;=applicationYear),TRUE,IF(applicationYear="",TRUE,FALSE))</f>
        <v>0</v>
      </c>
      <c r="T509" s="187" t="b">
        <f>IF(AND(Candidates!H511&gt;=$AJ$4,Candidates!H511&lt;=$AJ$5),TRUE,FALSE)</f>
        <v>0</v>
      </c>
      <c r="U509" s="187" t="b">
        <f>IF(Dashboard!$M$6="",IF(Candidates!B511&lt;&gt;"",TRUE,FALSE),IF(Dashboard!$M$6=Candidates!B511,TRUE,FALSE))</f>
        <v>0</v>
      </c>
      <c r="V509" s="187" t="b">
        <f>IF(Dashboard!$H$7="",IF(Candidates!B511&lt;&gt;"",TRUE,FALSE),IF(Dashboard!$H$7=Candidates!C511,TRUE,FALSE))</f>
        <v>0</v>
      </c>
      <c r="W509" s="217" t="b">
        <f>IF(Dashboard!$H$6="",IF(Candidates!B511&lt;&gt;"",TRUE,FALSE),IF(Dashboard!$H$6=Candidates!E511,TRUE,FALSE))</f>
        <v>0</v>
      </c>
      <c r="X509" s="187">
        <f t="shared" si="28"/>
        <v>0</v>
      </c>
      <c r="Y509" s="198">
        <f t="shared" si="29"/>
        <v>0</v>
      </c>
      <c r="AA509" s="7"/>
      <c r="AB509" s="7"/>
      <c r="AC509" s="7"/>
    </row>
    <row r="510" spans="2:29" x14ac:dyDescent="0.2">
      <c r="B510" s="194">
        <f>COUNTIFS(Candidates!$B$6:$B$3005,'Job Openings'!B512,Candidates!$J$6:$J$3005,Preferences!$I$21)</f>
        <v>0</v>
      </c>
      <c r="C510" s="63"/>
      <c r="D510" s="194" t="str">
        <f>IF(AND(B510=1,J510=1),IF('Job Openings'!H512-'Job Openings'!E512&lt;0,"",'Job Openings'!H512-'Job Openings'!E512),"")</f>
        <v/>
      </c>
      <c r="E510" s="185"/>
      <c r="F510" s="197" t="b">
        <f>IF(AND('Job Openings'!E512&gt;=$O$4,'Job Openings'!E512&lt;=$O$5),TRUE,FALSE)</f>
        <v>0</v>
      </c>
      <c r="G510" s="188" t="b">
        <f>IF(Dashboard!$M$6="",IF('Job Openings'!B512&lt;&gt;"",TRUE,FALSE),IF(Dashboard!$M$6='Job Openings'!B512,TRUE,FALSE))</f>
        <v>0</v>
      </c>
      <c r="H510" s="188" t="b">
        <f>IF(Dashboard!$H$7="",IF('Job Openings'!B512&lt;&gt;"",TRUE,FALSE),IF(Dashboard!$H$7='Job Openings'!C512,TRUE,FALSE))</f>
        <v>0</v>
      </c>
      <c r="I510" s="188" t="b">
        <f>IF(Dashboard!$H$6="",IF('Job Openings'!B512&lt;&gt;"",TRUE,FALSE),IF(Dashboard!$H$6='Job Openings'!F512,TRUE,FALSE))</f>
        <v>0</v>
      </c>
      <c r="J510" s="198">
        <f t="shared" si="27"/>
        <v>0</v>
      </c>
      <c r="K510" s="63"/>
      <c r="L510" s="63"/>
      <c r="M510" s="63"/>
      <c r="N510" s="63"/>
      <c r="O510" s="63"/>
      <c r="P510" s="63"/>
      <c r="R510" s="193" t="str">
        <f>IF(Candidates!H512="","",MONTH(Candidates!H512))</f>
        <v/>
      </c>
      <c r="S510" s="187" t="b">
        <f>IF(AND(YEAR(Candidates!H512)&gt;=applicationYear,YEAR(Candidates!H512)&lt;=applicationYear),TRUE,IF(applicationYear="",TRUE,FALSE))</f>
        <v>0</v>
      </c>
      <c r="T510" s="187" t="b">
        <f>IF(AND(Candidates!H512&gt;=$AJ$4,Candidates!H512&lt;=$AJ$5),TRUE,FALSE)</f>
        <v>0</v>
      </c>
      <c r="U510" s="187" t="b">
        <f>IF(Dashboard!$M$6="",IF(Candidates!B512&lt;&gt;"",TRUE,FALSE),IF(Dashboard!$M$6=Candidates!B512,TRUE,FALSE))</f>
        <v>0</v>
      </c>
      <c r="V510" s="187" t="b">
        <f>IF(Dashboard!$H$7="",IF(Candidates!B512&lt;&gt;"",TRUE,FALSE),IF(Dashboard!$H$7=Candidates!C512,TRUE,FALSE))</f>
        <v>0</v>
      </c>
      <c r="W510" s="217" t="b">
        <f>IF(Dashboard!$H$6="",IF(Candidates!B512&lt;&gt;"",TRUE,FALSE),IF(Dashboard!$H$6=Candidates!E512,TRUE,FALSE))</f>
        <v>0</v>
      </c>
      <c r="X510" s="187">
        <f t="shared" si="28"/>
        <v>0</v>
      </c>
      <c r="Y510" s="198">
        <f t="shared" si="29"/>
        <v>0</v>
      </c>
      <c r="AA510" s="7"/>
      <c r="AB510" s="7"/>
      <c r="AC510" s="7"/>
    </row>
    <row r="511" spans="2:29" x14ac:dyDescent="0.2">
      <c r="B511" s="194">
        <f>COUNTIFS(Candidates!$B$6:$B$3005,'Job Openings'!B513,Candidates!$J$6:$J$3005,Preferences!$I$21)</f>
        <v>0</v>
      </c>
      <c r="C511" s="63"/>
      <c r="D511" s="194" t="str">
        <f>IF(AND(B511=1,J511=1),IF('Job Openings'!H513-'Job Openings'!E513&lt;0,"",'Job Openings'!H513-'Job Openings'!E513),"")</f>
        <v/>
      </c>
      <c r="E511" s="185"/>
      <c r="F511" s="197" t="b">
        <f>IF(AND('Job Openings'!E513&gt;=$O$4,'Job Openings'!E513&lt;=$O$5),TRUE,FALSE)</f>
        <v>0</v>
      </c>
      <c r="G511" s="188" t="b">
        <f>IF(Dashboard!$M$6="",IF('Job Openings'!B513&lt;&gt;"",TRUE,FALSE),IF(Dashboard!$M$6='Job Openings'!B513,TRUE,FALSE))</f>
        <v>0</v>
      </c>
      <c r="H511" s="188" t="b">
        <f>IF(Dashboard!$H$7="",IF('Job Openings'!B513&lt;&gt;"",TRUE,FALSE),IF(Dashboard!$H$7='Job Openings'!C513,TRUE,FALSE))</f>
        <v>0</v>
      </c>
      <c r="I511" s="188" t="b">
        <f>IF(Dashboard!$H$6="",IF('Job Openings'!B513&lt;&gt;"",TRUE,FALSE),IF(Dashboard!$H$6='Job Openings'!F513,TRUE,FALSE))</f>
        <v>0</v>
      </c>
      <c r="J511" s="198">
        <f t="shared" si="27"/>
        <v>0</v>
      </c>
      <c r="K511" s="63"/>
      <c r="L511" s="63"/>
      <c r="M511" s="63"/>
      <c r="N511" s="63"/>
      <c r="O511" s="63"/>
      <c r="P511" s="63"/>
      <c r="R511" s="193" t="str">
        <f>IF(Candidates!H513="","",MONTH(Candidates!H513))</f>
        <v/>
      </c>
      <c r="S511" s="187" t="b">
        <f>IF(AND(YEAR(Candidates!H513)&gt;=applicationYear,YEAR(Candidates!H513)&lt;=applicationYear),TRUE,IF(applicationYear="",TRUE,FALSE))</f>
        <v>0</v>
      </c>
      <c r="T511" s="187" t="b">
        <f>IF(AND(Candidates!H513&gt;=$AJ$4,Candidates!H513&lt;=$AJ$5),TRUE,FALSE)</f>
        <v>0</v>
      </c>
      <c r="U511" s="187" t="b">
        <f>IF(Dashboard!$M$6="",IF(Candidates!B513&lt;&gt;"",TRUE,FALSE),IF(Dashboard!$M$6=Candidates!B513,TRUE,FALSE))</f>
        <v>0</v>
      </c>
      <c r="V511" s="187" t="b">
        <f>IF(Dashboard!$H$7="",IF(Candidates!B513&lt;&gt;"",TRUE,FALSE),IF(Dashboard!$H$7=Candidates!C513,TRUE,FALSE))</f>
        <v>0</v>
      </c>
      <c r="W511" s="217" t="b">
        <f>IF(Dashboard!$H$6="",IF(Candidates!B513&lt;&gt;"",TRUE,FALSE),IF(Dashboard!$H$6=Candidates!E513,TRUE,FALSE))</f>
        <v>0</v>
      </c>
      <c r="X511" s="187">
        <f t="shared" si="28"/>
        <v>0</v>
      </c>
      <c r="Y511" s="198">
        <f t="shared" si="29"/>
        <v>0</v>
      </c>
      <c r="AA511" s="7"/>
      <c r="AB511" s="7"/>
      <c r="AC511" s="7"/>
    </row>
    <row r="512" spans="2:29" x14ac:dyDescent="0.2">
      <c r="B512" s="194">
        <f>COUNTIFS(Candidates!$B$6:$B$3005,'Job Openings'!B514,Candidates!$J$6:$J$3005,Preferences!$I$21)</f>
        <v>0</v>
      </c>
      <c r="C512" s="63"/>
      <c r="D512" s="194" t="str">
        <f>IF(AND(B512=1,J512=1),IF('Job Openings'!H514-'Job Openings'!E514&lt;0,"",'Job Openings'!H514-'Job Openings'!E514),"")</f>
        <v/>
      </c>
      <c r="E512" s="185"/>
      <c r="F512" s="197" t="b">
        <f>IF(AND('Job Openings'!E514&gt;=$O$4,'Job Openings'!E514&lt;=$O$5),TRUE,FALSE)</f>
        <v>0</v>
      </c>
      <c r="G512" s="188" t="b">
        <f>IF(Dashboard!$M$6="",IF('Job Openings'!B514&lt;&gt;"",TRUE,FALSE),IF(Dashboard!$M$6='Job Openings'!B514,TRUE,FALSE))</f>
        <v>0</v>
      </c>
      <c r="H512" s="188" t="b">
        <f>IF(Dashboard!$H$7="",IF('Job Openings'!B514&lt;&gt;"",TRUE,FALSE),IF(Dashboard!$H$7='Job Openings'!C514,TRUE,FALSE))</f>
        <v>0</v>
      </c>
      <c r="I512" s="188" t="b">
        <f>IF(Dashboard!$H$6="",IF('Job Openings'!B514&lt;&gt;"",TRUE,FALSE),IF(Dashboard!$H$6='Job Openings'!F514,TRUE,FALSE))</f>
        <v>0</v>
      </c>
      <c r="J512" s="198">
        <f t="shared" si="27"/>
        <v>0</v>
      </c>
      <c r="K512" s="63"/>
      <c r="L512" s="63"/>
      <c r="M512" s="63"/>
      <c r="N512" s="63"/>
      <c r="O512" s="63"/>
      <c r="P512" s="63"/>
      <c r="R512" s="193" t="str">
        <f>IF(Candidates!H514="","",MONTH(Candidates!H514))</f>
        <v/>
      </c>
      <c r="S512" s="187" t="b">
        <f>IF(AND(YEAR(Candidates!H514)&gt;=applicationYear,YEAR(Candidates!H514)&lt;=applicationYear),TRUE,IF(applicationYear="",TRUE,FALSE))</f>
        <v>0</v>
      </c>
      <c r="T512" s="187" t="b">
        <f>IF(AND(Candidates!H514&gt;=$AJ$4,Candidates!H514&lt;=$AJ$5),TRUE,FALSE)</f>
        <v>0</v>
      </c>
      <c r="U512" s="187" t="b">
        <f>IF(Dashboard!$M$6="",IF(Candidates!B514&lt;&gt;"",TRUE,FALSE),IF(Dashboard!$M$6=Candidates!B514,TRUE,FALSE))</f>
        <v>0</v>
      </c>
      <c r="V512" s="187" t="b">
        <f>IF(Dashboard!$H$7="",IF(Candidates!B514&lt;&gt;"",TRUE,FALSE),IF(Dashboard!$H$7=Candidates!C514,TRUE,FALSE))</f>
        <v>0</v>
      </c>
      <c r="W512" s="217" t="b">
        <f>IF(Dashboard!$H$6="",IF(Candidates!B514&lt;&gt;"",TRUE,FALSE),IF(Dashboard!$H$6=Candidates!E514,TRUE,FALSE))</f>
        <v>0</v>
      </c>
      <c r="X512" s="187">
        <f t="shared" si="28"/>
        <v>0</v>
      </c>
      <c r="Y512" s="198">
        <f t="shared" si="29"/>
        <v>0</v>
      </c>
      <c r="AA512" s="7"/>
      <c r="AB512" s="7"/>
      <c r="AC512" s="7"/>
    </row>
    <row r="513" spans="2:29" x14ac:dyDescent="0.2">
      <c r="B513" s="194">
        <f>COUNTIFS(Candidates!$B$6:$B$3005,'Job Openings'!B515,Candidates!$J$6:$J$3005,Preferences!$I$21)</f>
        <v>0</v>
      </c>
      <c r="C513" s="63"/>
      <c r="D513" s="194" t="str">
        <f>IF(AND(B513=1,J513=1),IF('Job Openings'!H515-'Job Openings'!E515&lt;0,"",'Job Openings'!H515-'Job Openings'!E515),"")</f>
        <v/>
      </c>
      <c r="E513" s="185"/>
      <c r="F513" s="197" t="b">
        <f>IF(AND('Job Openings'!E515&gt;=$O$4,'Job Openings'!E515&lt;=$O$5),TRUE,FALSE)</f>
        <v>0</v>
      </c>
      <c r="G513" s="188" t="b">
        <f>IF(Dashboard!$M$6="",IF('Job Openings'!B515&lt;&gt;"",TRUE,FALSE),IF(Dashboard!$M$6='Job Openings'!B515,TRUE,FALSE))</f>
        <v>0</v>
      </c>
      <c r="H513" s="188" t="b">
        <f>IF(Dashboard!$H$7="",IF('Job Openings'!B515&lt;&gt;"",TRUE,FALSE),IF(Dashboard!$H$7='Job Openings'!C515,TRUE,FALSE))</f>
        <v>0</v>
      </c>
      <c r="I513" s="188" t="b">
        <f>IF(Dashboard!$H$6="",IF('Job Openings'!B515&lt;&gt;"",TRUE,FALSE),IF(Dashboard!$H$6='Job Openings'!F515,TRUE,FALSE))</f>
        <v>0</v>
      </c>
      <c r="J513" s="198">
        <f t="shared" si="27"/>
        <v>0</v>
      </c>
      <c r="K513" s="63"/>
      <c r="L513" s="63"/>
      <c r="M513" s="63"/>
      <c r="N513" s="63"/>
      <c r="O513" s="63"/>
      <c r="P513" s="63"/>
      <c r="R513" s="193" t="str">
        <f>IF(Candidates!H515="","",MONTH(Candidates!H515))</f>
        <v/>
      </c>
      <c r="S513" s="187" t="b">
        <f>IF(AND(YEAR(Candidates!H515)&gt;=applicationYear,YEAR(Candidates!H515)&lt;=applicationYear),TRUE,IF(applicationYear="",TRUE,FALSE))</f>
        <v>0</v>
      </c>
      <c r="T513" s="187" t="b">
        <f>IF(AND(Candidates!H515&gt;=$AJ$4,Candidates!H515&lt;=$AJ$5),TRUE,FALSE)</f>
        <v>0</v>
      </c>
      <c r="U513" s="187" t="b">
        <f>IF(Dashboard!$M$6="",IF(Candidates!B515&lt;&gt;"",TRUE,FALSE),IF(Dashboard!$M$6=Candidates!B515,TRUE,FALSE))</f>
        <v>0</v>
      </c>
      <c r="V513" s="187" t="b">
        <f>IF(Dashboard!$H$7="",IF(Candidates!B515&lt;&gt;"",TRUE,FALSE),IF(Dashboard!$H$7=Candidates!C515,TRUE,FALSE))</f>
        <v>0</v>
      </c>
      <c r="W513" s="217" t="b">
        <f>IF(Dashboard!$H$6="",IF(Candidates!B515&lt;&gt;"",TRUE,FALSE),IF(Dashboard!$H$6=Candidates!E515,TRUE,FALSE))</f>
        <v>0</v>
      </c>
      <c r="X513" s="187">
        <f t="shared" si="28"/>
        <v>0</v>
      </c>
      <c r="Y513" s="198">
        <f t="shared" si="29"/>
        <v>0</v>
      </c>
      <c r="AA513" s="7"/>
      <c r="AB513" s="7"/>
      <c r="AC513" s="7"/>
    </row>
    <row r="514" spans="2:29" x14ac:dyDescent="0.2">
      <c r="B514" s="194">
        <f>COUNTIFS(Candidates!$B$6:$B$3005,'Job Openings'!B516,Candidates!$J$6:$J$3005,Preferences!$I$21)</f>
        <v>0</v>
      </c>
      <c r="C514" s="63"/>
      <c r="D514" s="194" t="str">
        <f>IF(AND(B514=1,J514=1),IF('Job Openings'!H516-'Job Openings'!E516&lt;0,"",'Job Openings'!H516-'Job Openings'!E516),"")</f>
        <v/>
      </c>
      <c r="E514" s="185"/>
      <c r="F514" s="197" t="b">
        <f>IF(AND('Job Openings'!E516&gt;=$O$4,'Job Openings'!E516&lt;=$O$5),TRUE,FALSE)</f>
        <v>0</v>
      </c>
      <c r="G514" s="188" t="b">
        <f>IF(Dashboard!$M$6="",IF('Job Openings'!B516&lt;&gt;"",TRUE,FALSE),IF(Dashboard!$M$6='Job Openings'!B516,TRUE,FALSE))</f>
        <v>0</v>
      </c>
      <c r="H514" s="188" t="b">
        <f>IF(Dashboard!$H$7="",IF('Job Openings'!B516&lt;&gt;"",TRUE,FALSE),IF(Dashboard!$H$7='Job Openings'!C516,TRUE,FALSE))</f>
        <v>0</v>
      </c>
      <c r="I514" s="188" t="b">
        <f>IF(Dashboard!$H$6="",IF('Job Openings'!B516&lt;&gt;"",TRUE,FALSE),IF(Dashboard!$H$6='Job Openings'!F516,TRUE,FALSE))</f>
        <v>0</v>
      </c>
      <c r="J514" s="198">
        <f t="shared" si="27"/>
        <v>0</v>
      </c>
      <c r="K514" s="63"/>
      <c r="L514" s="63"/>
      <c r="M514" s="63"/>
      <c r="N514" s="63"/>
      <c r="O514" s="63"/>
      <c r="P514" s="63"/>
      <c r="R514" s="193" t="str">
        <f>IF(Candidates!H516="","",MONTH(Candidates!H516))</f>
        <v/>
      </c>
      <c r="S514" s="187" t="b">
        <f>IF(AND(YEAR(Candidates!H516)&gt;=applicationYear,YEAR(Candidates!H516)&lt;=applicationYear),TRUE,IF(applicationYear="",TRUE,FALSE))</f>
        <v>0</v>
      </c>
      <c r="T514" s="187" t="b">
        <f>IF(AND(Candidates!H516&gt;=$AJ$4,Candidates!H516&lt;=$AJ$5),TRUE,FALSE)</f>
        <v>0</v>
      </c>
      <c r="U514" s="187" t="b">
        <f>IF(Dashboard!$M$6="",IF(Candidates!B516&lt;&gt;"",TRUE,FALSE),IF(Dashboard!$M$6=Candidates!B516,TRUE,FALSE))</f>
        <v>0</v>
      </c>
      <c r="V514" s="187" t="b">
        <f>IF(Dashboard!$H$7="",IF(Candidates!B516&lt;&gt;"",TRUE,FALSE),IF(Dashboard!$H$7=Candidates!C516,TRUE,FALSE))</f>
        <v>0</v>
      </c>
      <c r="W514" s="217" t="b">
        <f>IF(Dashboard!$H$6="",IF(Candidates!B516&lt;&gt;"",TRUE,FALSE),IF(Dashboard!$H$6=Candidates!E516,TRUE,FALSE))</f>
        <v>0</v>
      </c>
      <c r="X514" s="187">
        <f t="shared" si="28"/>
        <v>0</v>
      </c>
      <c r="Y514" s="198">
        <f t="shared" si="29"/>
        <v>0</v>
      </c>
      <c r="AA514" s="7"/>
      <c r="AB514" s="7"/>
      <c r="AC514" s="7"/>
    </row>
    <row r="515" spans="2:29" x14ac:dyDescent="0.2">
      <c r="B515" s="194">
        <f>COUNTIFS(Candidates!$B$6:$B$3005,'Job Openings'!B517,Candidates!$J$6:$J$3005,Preferences!$I$21)</f>
        <v>0</v>
      </c>
      <c r="C515" s="63"/>
      <c r="D515" s="194" t="str">
        <f>IF(AND(B515=1,J515=1),IF('Job Openings'!H517-'Job Openings'!E517&lt;0,"",'Job Openings'!H517-'Job Openings'!E517),"")</f>
        <v/>
      </c>
      <c r="E515" s="185"/>
      <c r="F515" s="197" t="b">
        <f>IF(AND('Job Openings'!E517&gt;=$O$4,'Job Openings'!E517&lt;=$O$5),TRUE,FALSE)</f>
        <v>0</v>
      </c>
      <c r="G515" s="188" t="b">
        <f>IF(Dashboard!$M$6="",IF('Job Openings'!B517&lt;&gt;"",TRUE,FALSE),IF(Dashboard!$M$6='Job Openings'!B517,TRUE,FALSE))</f>
        <v>0</v>
      </c>
      <c r="H515" s="188" t="b">
        <f>IF(Dashboard!$H$7="",IF('Job Openings'!B517&lt;&gt;"",TRUE,FALSE),IF(Dashboard!$H$7='Job Openings'!C517,TRUE,FALSE))</f>
        <v>0</v>
      </c>
      <c r="I515" s="188" t="b">
        <f>IF(Dashboard!$H$6="",IF('Job Openings'!B517&lt;&gt;"",TRUE,FALSE),IF(Dashboard!$H$6='Job Openings'!F517,TRUE,FALSE))</f>
        <v>0</v>
      </c>
      <c r="J515" s="198">
        <f t="shared" si="27"/>
        <v>0</v>
      </c>
      <c r="K515" s="63"/>
      <c r="L515" s="63"/>
      <c r="M515" s="63"/>
      <c r="N515" s="63"/>
      <c r="O515" s="63"/>
      <c r="P515" s="63"/>
      <c r="R515" s="193" t="str">
        <f>IF(Candidates!H517="","",MONTH(Candidates!H517))</f>
        <v/>
      </c>
      <c r="S515" s="187" t="b">
        <f>IF(AND(YEAR(Candidates!H517)&gt;=applicationYear,YEAR(Candidates!H517)&lt;=applicationYear),TRUE,IF(applicationYear="",TRUE,FALSE))</f>
        <v>0</v>
      </c>
      <c r="T515" s="187" t="b">
        <f>IF(AND(Candidates!H517&gt;=$AJ$4,Candidates!H517&lt;=$AJ$5),TRUE,FALSE)</f>
        <v>0</v>
      </c>
      <c r="U515" s="187" t="b">
        <f>IF(Dashboard!$M$6="",IF(Candidates!B517&lt;&gt;"",TRUE,FALSE),IF(Dashboard!$M$6=Candidates!B517,TRUE,FALSE))</f>
        <v>0</v>
      </c>
      <c r="V515" s="187" t="b">
        <f>IF(Dashboard!$H$7="",IF(Candidates!B517&lt;&gt;"",TRUE,FALSE),IF(Dashboard!$H$7=Candidates!C517,TRUE,FALSE))</f>
        <v>0</v>
      </c>
      <c r="W515" s="217" t="b">
        <f>IF(Dashboard!$H$6="",IF(Candidates!B517&lt;&gt;"",TRUE,FALSE),IF(Dashboard!$H$6=Candidates!E517,TRUE,FALSE))</f>
        <v>0</v>
      </c>
      <c r="X515" s="187">
        <f t="shared" si="28"/>
        <v>0</v>
      </c>
      <c r="Y515" s="198">
        <f t="shared" si="29"/>
        <v>0</v>
      </c>
      <c r="AA515" s="7"/>
      <c r="AB515" s="7"/>
      <c r="AC515" s="7"/>
    </row>
    <row r="516" spans="2:29" x14ac:dyDescent="0.2">
      <c r="B516" s="194">
        <f>COUNTIFS(Candidates!$B$6:$B$3005,'Job Openings'!B518,Candidates!$J$6:$J$3005,Preferences!$I$21)</f>
        <v>0</v>
      </c>
      <c r="C516" s="63"/>
      <c r="D516" s="194" t="str">
        <f>IF(AND(B516=1,J516=1),IF('Job Openings'!H518-'Job Openings'!E518&lt;0,"",'Job Openings'!H518-'Job Openings'!E518),"")</f>
        <v/>
      </c>
      <c r="E516" s="185"/>
      <c r="F516" s="197" t="b">
        <f>IF(AND('Job Openings'!E518&gt;=$O$4,'Job Openings'!E518&lt;=$O$5),TRUE,FALSE)</f>
        <v>0</v>
      </c>
      <c r="G516" s="188" t="b">
        <f>IF(Dashboard!$M$6="",IF('Job Openings'!B518&lt;&gt;"",TRUE,FALSE),IF(Dashboard!$M$6='Job Openings'!B518,TRUE,FALSE))</f>
        <v>0</v>
      </c>
      <c r="H516" s="188" t="b">
        <f>IF(Dashboard!$H$7="",IF('Job Openings'!B518&lt;&gt;"",TRUE,FALSE),IF(Dashboard!$H$7='Job Openings'!C518,TRUE,FALSE))</f>
        <v>0</v>
      </c>
      <c r="I516" s="188" t="b">
        <f>IF(Dashboard!$H$6="",IF('Job Openings'!B518&lt;&gt;"",TRUE,FALSE),IF(Dashboard!$H$6='Job Openings'!F518,TRUE,FALSE))</f>
        <v>0</v>
      </c>
      <c r="J516" s="198">
        <f t="shared" ref="J516:J579" si="30">I516*H516*G516*F516</f>
        <v>0</v>
      </c>
      <c r="K516" s="63"/>
      <c r="L516" s="63"/>
      <c r="M516" s="63"/>
      <c r="N516" s="63"/>
      <c r="O516" s="63"/>
      <c r="P516" s="63"/>
      <c r="R516" s="193" t="str">
        <f>IF(Candidates!H518="","",MONTH(Candidates!H518))</f>
        <v/>
      </c>
      <c r="S516" s="187" t="b">
        <f>IF(AND(YEAR(Candidates!H518)&gt;=applicationYear,YEAR(Candidates!H518)&lt;=applicationYear),TRUE,IF(applicationYear="",TRUE,FALSE))</f>
        <v>0</v>
      </c>
      <c r="T516" s="187" t="b">
        <f>IF(AND(Candidates!H518&gt;=$AJ$4,Candidates!H518&lt;=$AJ$5),TRUE,FALSE)</f>
        <v>0</v>
      </c>
      <c r="U516" s="187" t="b">
        <f>IF(Dashboard!$M$6="",IF(Candidates!B518&lt;&gt;"",TRUE,FALSE),IF(Dashboard!$M$6=Candidates!B518,TRUE,FALSE))</f>
        <v>0</v>
      </c>
      <c r="V516" s="187" t="b">
        <f>IF(Dashboard!$H$7="",IF(Candidates!B518&lt;&gt;"",TRUE,FALSE),IF(Dashboard!$H$7=Candidates!C518,TRUE,FALSE))</f>
        <v>0</v>
      </c>
      <c r="W516" s="217" t="b">
        <f>IF(Dashboard!$H$6="",IF(Candidates!B518&lt;&gt;"",TRUE,FALSE),IF(Dashboard!$H$6=Candidates!E518,TRUE,FALSE))</f>
        <v>0</v>
      </c>
      <c r="X516" s="187">
        <f t="shared" si="28"/>
        <v>0</v>
      </c>
      <c r="Y516" s="198">
        <f t="shared" si="29"/>
        <v>0</v>
      </c>
      <c r="AA516" s="7"/>
      <c r="AB516" s="7"/>
      <c r="AC516" s="7"/>
    </row>
    <row r="517" spans="2:29" x14ac:dyDescent="0.2">
      <c r="B517" s="194">
        <f>COUNTIFS(Candidates!$B$6:$B$3005,'Job Openings'!B519,Candidates!$J$6:$J$3005,Preferences!$I$21)</f>
        <v>0</v>
      </c>
      <c r="C517" s="63"/>
      <c r="D517" s="194" t="str">
        <f>IF(AND(B517=1,J517=1),IF('Job Openings'!H519-'Job Openings'!E519&lt;0,"",'Job Openings'!H519-'Job Openings'!E519),"")</f>
        <v/>
      </c>
      <c r="E517" s="185"/>
      <c r="F517" s="197" t="b">
        <f>IF(AND('Job Openings'!E519&gt;=$O$4,'Job Openings'!E519&lt;=$O$5),TRUE,FALSE)</f>
        <v>0</v>
      </c>
      <c r="G517" s="188" t="b">
        <f>IF(Dashboard!$M$6="",IF('Job Openings'!B519&lt;&gt;"",TRUE,FALSE),IF(Dashboard!$M$6='Job Openings'!B519,TRUE,FALSE))</f>
        <v>0</v>
      </c>
      <c r="H517" s="188" t="b">
        <f>IF(Dashboard!$H$7="",IF('Job Openings'!B519&lt;&gt;"",TRUE,FALSE),IF(Dashboard!$H$7='Job Openings'!C519,TRUE,FALSE))</f>
        <v>0</v>
      </c>
      <c r="I517" s="188" t="b">
        <f>IF(Dashboard!$H$6="",IF('Job Openings'!B519&lt;&gt;"",TRUE,FALSE),IF(Dashboard!$H$6='Job Openings'!F519,TRUE,FALSE))</f>
        <v>0</v>
      </c>
      <c r="J517" s="198">
        <f t="shared" si="30"/>
        <v>0</v>
      </c>
      <c r="K517" s="63"/>
      <c r="L517" s="63"/>
      <c r="M517" s="63"/>
      <c r="N517" s="63"/>
      <c r="O517" s="63"/>
      <c r="P517" s="63"/>
      <c r="R517" s="193" t="str">
        <f>IF(Candidates!H519="","",MONTH(Candidates!H519))</f>
        <v/>
      </c>
      <c r="S517" s="187" t="b">
        <f>IF(AND(YEAR(Candidates!H519)&gt;=applicationYear,YEAR(Candidates!H519)&lt;=applicationYear),TRUE,IF(applicationYear="",TRUE,FALSE))</f>
        <v>0</v>
      </c>
      <c r="T517" s="187" t="b">
        <f>IF(AND(Candidates!H519&gt;=$AJ$4,Candidates!H519&lt;=$AJ$5),TRUE,FALSE)</f>
        <v>0</v>
      </c>
      <c r="U517" s="187" t="b">
        <f>IF(Dashboard!$M$6="",IF(Candidates!B519&lt;&gt;"",TRUE,FALSE),IF(Dashboard!$M$6=Candidates!B519,TRUE,FALSE))</f>
        <v>0</v>
      </c>
      <c r="V517" s="187" t="b">
        <f>IF(Dashboard!$H$7="",IF(Candidates!B519&lt;&gt;"",TRUE,FALSE),IF(Dashboard!$H$7=Candidates!C519,TRUE,FALSE))</f>
        <v>0</v>
      </c>
      <c r="W517" s="217" t="b">
        <f>IF(Dashboard!$H$6="",IF(Candidates!B519&lt;&gt;"",TRUE,FALSE),IF(Dashboard!$H$6=Candidates!E519,TRUE,FALSE))</f>
        <v>0</v>
      </c>
      <c r="X517" s="187">
        <f t="shared" ref="X517:X580" si="31">W517*V517*U517*T517</f>
        <v>0</v>
      </c>
      <c r="Y517" s="198">
        <f t="shared" ref="Y517:Y580" si="32">W517*V517*U517*S517</f>
        <v>0</v>
      </c>
      <c r="AA517" s="7"/>
      <c r="AB517" s="7"/>
      <c r="AC517" s="7"/>
    </row>
    <row r="518" spans="2:29" x14ac:dyDescent="0.2">
      <c r="B518" s="194">
        <f>COUNTIFS(Candidates!$B$6:$B$3005,'Job Openings'!B520,Candidates!$J$6:$J$3005,Preferences!$I$21)</f>
        <v>0</v>
      </c>
      <c r="C518" s="63"/>
      <c r="D518" s="194" t="str">
        <f>IF(AND(B518=1,J518=1),IF('Job Openings'!H520-'Job Openings'!E520&lt;0,"",'Job Openings'!H520-'Job Openings'!E520),"")</f>
        <v/>
      </c>
      <c r="E518" s="185"/>
      <c r="F518" s="197" t="b">
        <f>IF(AND('Job Openings'!E520&gt;=$O$4,'Job Openings'!E520&lt;=$O$5),TRUE,FALSE)</f>
        <v>0</v>
      </c>
      <c r="G518" s="188" t="b">
        <f>IF(Dashboard!$M$6="",IF('Job Openings'!B520&lt;&gt;"",TRUE,FALSE),IF(Dashboard!$M$6='Job Openings'!B520,TRUE,FALSE))</f>
        <v>0</v>
      </c>
      <c r="H518" s="188" t="b">
        <f>IF(Dashboard!$H$7="",IF('Job Openings'!B520&lt;&gt;"",TRUE,FALSE),IF(Dashboard!$H$7='Job Openings'!C520,TRUE,FALSE))</f>
        <v>0</v>
      </c>
      <c r="I518" s="188" t="b">
        <f>IF(Dashboard!$H$6="",IF('Job Openings'!B520&lt;&gt;"",TRUE,FALSE),IF(Dashboard!$H$6='Job Openings'!F520,TRUE,FALSE))</f>
        <v>0</v>
      </c>
      <c r="J518" s="198">
        <f t="shared" si="30"/>
        <v>0</v>
      </c>
      <c r="K518" s="63"/>
      <c r="L518" s="63"/>
      <c r="M518" s="63"/>
      <c r="N518" s="63"/>
      <c r="O518" s="63"/>
      <c r="P518" s="63"/>
      <c r="R518" s="193" t="str">
        <f>IF(Candidates!H520="","",MONTH(Candidates!H520))</f>
        <v/>
      </c>
      <c r="S518" s="187" t="b">
        <f>IF(AND(YEAR(Candidates!H520)&gt;=applicationYear,YEAR(Candidates!H520)&lt;=applicationYear),TRUE,IF(applicationYear="",TRUE,FALSE))</f>
        <v>0</v>
      </c>
      <c r="T518" s="187" t="b">
        <f>IF(AND(Candidates!H520&gt;=$AJ$4,Candidates!H520&lt;=$AJ$5),TRUE,FALSE)</f>
        <v>0</v>
      </c>
      <c r="U518" s="187" t="b">
        <f>IF(Dashboard!$M$6="",IF(Candidates!B520&lt;&gt;"",TRUE,FALSE),IF(Dashboard!$M$6=Candidates!B520,TRUE,FALSE))</f>
        <v>0</v>
      </c>
      <c r="V518" s="187" t="b">
        <f>IF(Dashboard!$H$7="",IF(Candidates!B520&lt;&gt;"",TRUE,FALSE),IF(Dashboard!$H$7=Candidates!C520,TRUE,FALSE))</f>
        <v>0</v>
      </c>
      <c r="W518" s="217" t="b">
        <f>IF(Dashboard!$H$6="",IF(Candidates!B520&lt;&gt;"",TRUE,FALSE),IF(Dashboard!$H$6=Candidates!E520,TRUE,FALSE))</f>
        <v>0</v>
      </c>
      <c r="X518" s="187">
        <f t="shared" si="31"/>
        <v>0</v>
      </c>
      <c r="Y518" s="198">
        <f t="shared" si="32"/>
        <v>0</v>
      </c>
      <c r="AA518" s="7"/>
      <c r="AB518" s="7"/>
      <c r="AC518" s="7"/>
    </row>
    <row r="519" spans="2:29" x14ac:dyDescent="0.2">
      <c r="B519" s="194">
        <f>COUNTIFS(Candidates!$B$6:$B$3005,'Job Openings'!B521,Candidates!$J$6:$J$3005,Preferences!$I$21)</f>
        <v>0</v>
      </c>
      <c r="C519" s="63"/>
      <c r="D519" s="194" t="str">
        <f>IF(AND(B519=1,J519=1),IF('Job Openings'!H521-'Job Openings'!E521&lt;0,"",'Job Openings'!H521-'Job Openings'!E521),"")</f>
        <v/>
      </c>
      <c r="E519" s="185"/>
      <c r="F519" s="197" t="b">
        <f>IF(AND('Job Openings'!E521&gt;=$O$4,'Job Openings'!E521&lt;=$O$5),TRUE,FALSE)</f>
        <v>0</v>
      </c>
      <c r="G519" s="188" t="b">
        <f>IF(Dashboard!$M$6="",IF('Job Openings'!B521&lt;&gt;"",TRUE,FALSE),IF(Dashboard!$M$6='Job Openings'!B521,TRUE,FALSE))</f>
        <v>0</v>
      </c>
      <c r="H519" s="188" t="b">
        <f>IF(Dashboard!$H$7="",IF('Job Openings'!B521&lt;&gt;"",TRUE,FALSE),IF(Dashboard!$H$7='Job Openings'!C521,TRUE,FALSE))</f>
        <v>0</v>
      </c>
      <c r="I519" s="188" t="b">
        <f>IF(Dashboard!$H$6="",IF('Job Openings'!B521&lt;&gt;"",TRUE,FALSE),IF(Dashboard!$H$6='Job Openings'!F521,TRUE,FALSE))</f>
        <v>0</v>
      </c>
      <c r="J519" s="198">
        <f t="shared" si="30"/>
        <v>0</v>
      </c>
      <c r="K519" s="63"/>
      <c r="L519" s="63"/>
      <c r="M519" s="63"/>
      <c r="N519" s="63"/>
      <c r="O519" s="63"/>
      <c r="P519" s="63"/>
      <c r="R519" s="193" t="str">
        <f>IF(Candidates!H521="","",MONTH(Candidates!H521))</f>
        <v/>
      </c>
      <c r="S519" s="187" t="b">
        <f>IF(AND(YEAR(Candidates!H521)&gt;=applicationYear,YEAR(Candidates!H521)&lt;=applicationYear),TRUE,IF(applicationYear="",TRUE,FALSE))</f>
        <v>0</v>
      </c>
      <c r="T519" s="187" t="b">
        <f>IF(AND(Candidates!H521&gt;=$AJ$4,Candidates!H521&lt;=$AJ$5),TRUE,FALSE)</f>
        <v>0</v>
      </c>
      <c r="U519" s="187" t="b">
        <f>IF(Dashboard!$M$6="",IF(Candidates!B521&lt;&gt;"",TRUE,FALSE),IF(Dashboard!$M$6=Candidates!B521,TRUE,FALSE))</f>
        <v>0</v>
      </c>
      <c r="V519" s="187" t="b">
        <f>IF(Dashboard!$H$7="",IF(Candidates!B521&lt;&gt;"",TRUE,FALSE),IF(Dashboard!$H$7=Candidates!C521,TRUE,FALSE))</f>
        <v>0</v>
      </c>
      <c r="W519" s="217" t="b">
        <f>IF(Dashboard!$H$6="",IF(Candidates!B521&lt;&gt;"",TRUE,FALSE),IF(Dashboard!$H$6=Candidates!E521,TRUE,FALSE))</f>
        <v>0</v>
      </c>
      <c r="X519" s="187">
        <f t="shared" si="31"/>
        <v>0</v>
      </c>
      <c r="Y519" s="198">
        <f t="shared" si="32"/>
        <v>0</v>
      </c>
      <c r="AA519" s="7"/>
      <c r="AB519" s="7"/>
      <c r="AC519" s="7"/>
    </row>
    <row r="520" spans="2:29" x14ac:dyDescent="0.2">
      <c r="B520" s="194">
        <f>COUNTIFS(Candidates!$B$6:$B$3005,'Job Openings'!B522,Candidates!$J$6:$J$3005,Preferences!$I$21)</f>
        <v>0</v>
      </c>
      <c r="C520" s="63"/>
      <c r="D520" s="194" t="str">
        <f>IF(AND(B520=1,J520=1),IF('Job Openings'!H522-'Job Openings'!E522&lt;0,"",'Job Openings'!H522-'Job Openings'!E522),"")</f>
        <v/>
      </c>
      <c r="E520" s="185"/>
      <c r="F520" s="197" t="b">
        <f>IF(AND('Job Openings'!E522&gt;=$O$4,'Job Openings'!E522&lt;=$O$5),TRUE,FALSE)</f>
        <v>0</v>
      </c>
      <c r="G520" s="188" t="b">
        <f>IF(Dashboard!$M$6="",IF('Job Openings'!B522&lt;&gt;"",TRUE,FALSE),IF(Dashboard!$M$6='Job Openings'!B522,TRUE,FALSE))</f>
        <v>0</v>
      </c>
      <c r="H520" s="188" t="b">
        <f>IF(Dashboard!$H$7="",IF('Job Openings'!B522&lt;&gt;"",TRUE,FALSE),IF(Dashboard!$H$7='Job Openings'!C522,TRUE,FALSE))</f>
        <v>0</v>
      </c>
      <c r="I520" s="188" t="b">
        <f>IF(Dashboard!$H$6="",IF('Job Openings'!B522&lt;&gt;"",TRUE,FALSE),IF(Dashboard!$H$6='Job Openings'!F522,TRUE,FALSE))</f>
        <v>0</v>
      </c>
      <c r="J520" s="198">
        <f t="shared" si="30"/>
        <v>0</v>
      </c>
      <c r="K520" s="63"/>
      <c r="L520" s="63"/>
      <c r="M520" s="63"/>
      <c r="N520" s="63"/>
      <c r="O520" s="63"/>
      <c r="P520" s="63"/>
      <c r="R520" s="193" t="str">
        <f>IF(Candidates!H522="","",MONTH(Candidates!H522))</f>
        <v/>
      </c>
      <c r="S520" s="187" t="b">
        <f>IF(AND(YEAR(Candidates!H522)&gt;=applicationYear,YEAR(Candidates!H522)&lt;=applicationYear),TRUE,IF(applicationYear="",TRUE,FALSE))</f>
        <v>0</v>
      </c>
      <c r="T520" s="187" t="b">
        <f>IF(AND(Candidates!H522&gt;=$AJ$4,Candidates!H522&lt;=$AJ$5),TRUE,FALSE)</f>
        <v>0</v>
      </c>
      <c r="U520" s="187" t="b">
        <f>IF(Dashboard!$M$6="",IF(Candidates!B522&lt;&gt;"",TRUE,FALSE),IF(Dashboard!$M$6=Candidates!B522,TRUE,FALSE))</f>
        <v>0</v>
      </c>
      <c r="V520" s="187" t="b">
        <f>IF(Dashboard!$H$7="",IF(Candidates!B522&lt;&gt;"",TRUE,FALSE),IF(Dashboard!$H$7=Candidates!C522,TRUE,FALSE))</f>
        <v>0</v>
      </c>
      <c r="W520" s="217" t="b">
        <f>IF(Dashboard!$H$6="",IF(Candidates!B522&lt;&gt;"",TRUE,FALSE),IF(Dashboard!$H$6=Candidates!E522,TRUE,FALSE))</f>
        <v>0</v>
      </c>
      <c r="X520" s="187">
        <f t="shared" si="31"/>
        <v>0</v>
      </c>
      <c r="Y520" s="198">
        <f t="shared" si="32"/>
        <v>0</v>
      </c>
      <c r="AA520" s="7"/>
      <c r="AB520" s="7"/>
      <c r="AC520" s="7"/>
    </row>
    <row r="521" spans="2:29" x14ac:dyDescent="0.2">
      <c r="B521" s="194">
        <f>COUNTIFS(Candidates!$B$6:$B$3005,'Job Openings'!B523,Candidates!$J$6:$J$3005,Preferences!$I$21)</f>
        <v>0</v>
      </c>
      <c r="C521" s="63"/>
      <c r="D521" s="194" t="str">
        <f>IF(AND(B521=1,J521=1),IF('Job Openings'!H523-'Job Openings'!E523&lt;0,"",'Job Openings'!H523-'Job Openings'!E523),"")</f>
        <v/>
      </c>
      <c r="E521" s="185"/>
      <c r="F521" s="197" t="b">
        <f>IF(AND('Job Openings'!E523&gt;=$O$4,'Job Openings'!E523&lt;=$O$5),TRUE,FALSE)</f>
        <v>0</v>
      </c>
      <c r="G521" s="188" t="b">
        <f>IF(Dashboard!$M$6="",IF('Job Openings'!B523&lt;&gt;"",TRUE,FALSE),IF(Dashboard!$M$6='Job Openings'!B523,TRUE,FALSE))</f>
        <v>0</v>
      </c>
      <c r="H521" s="188" t="b">
        <f>IF(Dashboard!$H$7="",IF('Job Openings'!B523&lt;&gt;"",TRUE,FALSE),IF(Dashboard!$H$7='Job Openings'!C523,TRUE,FALSE))</f>
        <v>0</v>
      </c>
      <c r="I521" s="188" t="b">
        <f>IF(Dashboard!$H$6="",IF('Job Openings'!B523&lt;&gt;"",TRUE,FALSE),IF(Dashboard!$H$6='Job Openings'!F523,TRUE,FALSE))</f>
        <v>0</v>
      </c>
      <c r="J521" s="198">
        <f t="shared" si="30"/>
        <v>0</v>
      </c>
      <c r="K521" s="63"/>
      <c r="L521" s="63"/>
      <c r="M521" s="63"/>
      <c r="N521" s="63"/>
      <c r="O521" s="63"/>
      <c r="P521" s="63"/>
      <c r="R521" s="193" t="str">
        <f>IF(Candidates!H523="","",MONTH(Candidates!H523))</f>
        <v/>
      </c>
      <c r="S521" s="187" t="b">
        <f>IF(AND(YEAR(Candidates!H523)&gt;=applicationYear,YEAR(Candidates!H523)&lt;=applicationYear),TRUE,IF(applicationYear="",TRUE,FALSE))</f>
        <v>0</v>
      </c>
      <c r="T521" s="187" t="b">
        <f>IF(AND(Candidates!H523&gt;=$AJ$4,Candidates!H523&lt;=$AJ$5),TRUE,FALSE)</f>
        <v>0</v>
      </c>
      <c r="U521" s="187" t="b">
        <f>IF(Dashboard!$M$6="",IF(Candidates!B523&lt;&gt;"",TRUE,FALSE),IF(Dashboard!$M$6=Candidates!B523,TRUE,FALSE))</f>
        <v>0</v>
      </c>
      <c r="V521" s="187" t="b">
        <f>IF(Dashboard!$H$7="",IF(Candidates!B523&lt;&gt;"",TRUE,FALSE),IF(Dashboard!$H$7=Candidates!C523,TRUE,FALSE))</f>
        <v>0</v>
      </c>
      <c r="W521" s="217" t="b">
        <f>IF(Dashboard!$H$6="",IF(Candidates!B523&lt;&gt;"",TRUE,FALSE),IF(Dashboard!$H$6=Candidates!E523,TRUE,FALSE))</f>
        <v>0</v>
      </c>
      <c r="X521" s="187">
        <f t="shared" si="31"/>
        <v>0</v>
      </c>
      <c r="Y521" s="198">
        <f t="shared" si="32"/>
        <v>0</v>
      </c>
      <c r="AA521" s="7"/>
      <c r="AB521" s="7"/>
      <c r="AC521" s="7"/>
    </row>
    <row r="522" spans="2:29" x14ac:dyDescent="0.2">
      <c r="B522" s="194">
        <f>COUNTIFS(Candidates!$B$6:$B$3005,'Job Openings'!B524,Candidates!$J$6:$J$3005,Preferences!$I$21)</f>
        <v>0</v>
      </c>
      <c r="C522" s="63"/>
      <c r="D522" s="194" t="str">
        <f>IF(AND(B522=1,J522=1),IF('Job Openings'!H524-'Job Openings'!E524&lt;0,"",'Job Openings'!H524-'Job Openings'!E524),"")</f>
        <v/>
      </c>
      <c r="E522" s="185"/>
      <c r="F522" s="197" t="b">
        <f>IF(AND('Job Openings'!E524&gt;=$O$4,'Job Openings'!E524&lt;=$O$5),TRUE,FALSE)</f>
        <v>0</v>
      </c>
      <c r="G522" s="188" t="b">
        <f>IF(Dashboard!$M$6="",IF('Job Openings'!B524&lt;&gt;"",TRUE,FALSE),IF(Dashboard!$M$6='Job Openings'!B524,TRUE,FALSE))</f>
        <v>0</v>
      </c>
      <c r="H522" s="188" t="b">
        <f>IF(Dashboard!$H$7="",IF('Job Openings'!B524&lt;&gt;"",TRUE,FALSE),IF(Dashboard!$H$7='Job Openings'!C524,TRUE,FALSE))</f>
        <v>0</v>
      </c>
      <c r="I522" s="188" t="b">
        <f>IF(Dashboard!$H$6="",IF('Job Openings'!B524&lt;&gt;"",TRUE,FALSE),IF(Dashboard!$H$6='Job Openings'!F524,TRUE,FALSE))</f>
        <v>0</v>
      </c>
      <c r="J522" s="198">
        <f t="shared" si="30"/>
        <v>0</v>
      </c>
      <c r="K522" s="63"/>
      <c r="L522" s="63"/>
      <c r="M522" s="63"/>
      <c r="N522" s="63"/>
      <c r="O522" s="63"/>
      <c r="P522" s="63"/>
      <c r="R522" s="193" t="str">
        <f>IF(Candidates!H524="","",MONTH(Candidates!H524))</f>
        <v/>
      </c>
      <c r="S522" s="187" t="b">
        <f>IF(AND(YEAR(Candidates!H524)&gt;=applicationYear,YEAR(Candidates!H524)&lt;=applicationYear),TRUE,IF(applicationYear="",TRUE,FALSE))</f>
        <v>0</v>
      </c>
      <c r="T522" s="187" t="b">
        <f>IF(AND(Candidates!H524&gt;=$AJ$4,Candidates!H524&lt;=$AJ$5),TRUE,FALSE)</f>
        <v>0</v>
      </c>
      <c r="U522" s="187" t="b">
        <f>IF(Dashboard!$M$6="",IF(Candidates!B524&lt;&gt;"",TRUE,FALSE),IF(Dashboard!$M$6=Candidates!B524,TRUE,FALSE))</f>
        <v>0</v>
      </c>
      <c r="V522" s="187" t="b">
        <f>IF(Dashboard!$H$7="",IF(Candidates!B524&lt;&gt;"",TRUE,FALSE),IF(Dashboard!$H$7=Candidates!C524,TRUE,FALSE))</f>
        <v>0</v>
      </c>
      <c r="W522" s="217" t="b">
        <f>IF(Dashboard!$H$6="",IF(Candidates!B524&lt;&gt;"",TRUE,FALSE),IF(Dashboard!$H$6=Candidates!E524,TRUE,FALSE))</f>
        <v>0</v>
      </c>
      <c r="X522" s="187">
        <f t="shared" si="31"/>
        <v>0</v>
      </c>
      <c r="Y522" s="198">
        <f t="shared" si="32"/>
        <v>0</v>
      </c>
      <c r="AA522" s="7"/>
      <c r="AB522" s="7"/>
      <c r="AC522" s="7"/>
    </row>
    <row r="523" spans="2:29" x14ac:dyDescent="0.2">
      <c r="B523" s="194">
        <f>COUNTIFS(Candidates!$B$6:$B$3005,'Job Openings'!B525,Candidates!$J$6:$J$3005,Preferences!$I$21)</f>
        <v>0</v>
      </c>
      <c r="C523" s="63"/>
      <c r="D523" s="194" t="str">
        <f>IF(AND(B523=1,J523=1),IF('Job Openings'!H525-'Job Openings'!E525&lt;0,"",'Job Openings'!H525-'Job Openings'!E525),"")</f>
        <v/>
      </c>
      <c r="E523" s="185"/>
      <c r="F523" s="197" t="b">
        <f>IF(AND('Job Openings'!E525&gt;=$O$4,'Job Openings'!E525&lt;=$O$5),TRUE,FALSE)</f>
        <v>0</v>
      </c>
      <c r="G523" s="188" t="b">
        <f>IF(Dashboard!$M$6="",IF('Job Openings'!B525&lt;&gt;"",TRUE,FALSE),IF(Dashboard!$M$6='Job Openings'!B525,TRUE,FALSE))</f>
        <v>0</v>
      </c>
      <c r="H523" s="188" t="b">
        <f>IF(Dashboard!$H$7="",IF('Job Openings'!B525&lt;&gt;"",TRUE,FALSE),IF(Dashboard!$H$7='Job Openings'!C525,TRUE,FALSE))</f>
        <v>0</v>
      </c>
      <c r="I523" s="188" t="b">
        <f>IF(Dashboard!$H$6="",IF('Job Openings'!B525&lt;&gt;"",TRUE,FALSE),IF(Dashboard!$H$6='Job Openings'!F525,TRUE,FALSE))</f>
        <v>0</v>
      </c>
      <c r="J523" s="198">
        <f t="shared" si="30"/>
        <v>0</v>
      </c>
      <c r="K523" s="63"/>
      <c r="L523" s="63"/>
      <c r="M523" s="63"/>
      <c r="N523" s="63"/>
      <c r="O523" s="63"/>
      <c r="P523" s="63"/>
      <c r="R523" s="193" t="str">
        <f>IF(Candidates!H525="","",MONTH(Candidates!H525))</f>
        <v/>
      </c>
      <c r="S523" s="187" t="b">
        <f>IF(AND(YEAR(Candidates!H525)&gt;=applicationYear,YEAR(Candidates!H525)&lt;=applicationYear),TRUE,IF(applicationYear="",TRUE,FALSE))</f>
        <v>0</v>
      </c>
      <c r="T523" s="187" t="b">
        <f>IF(AND(Candidates!H525&gt;=$AJ$4,Candidates!H525&lt;=$AJ$5),TRUE,FALSE)</f>
        <v>0</v>
      </c>
      <c r="U523" s="187" t="b">
        <f>IF(Dashboard!$M$6="",IF(Candidates!B525&lt;&gt;"",TRUE,FALSE),IF(Dashboard!$M$6=Candidates!B525,TRUE,FALSE))</f>
        <v>0</v>
      </c>
      <c r="V523" s="187" t="b">
        <f>IF(Dashboard!$H$7="",IF(Candidates!B525&lt;&gt;"",TRUE,FALSE),IF(Dashboard!$H$7=Candidates!C525,TRUE,FALSE))</f>
        <v>0</v>
      </c>
      <c r="W523" s="217" t="b">
        <f>IF(Dashboard!$H$6="",IF(Candidates!B525&lt;&gt;"",TRUE,FALSE),IF(Dashboard!$H$6=Candidates!E525,TRUE,FALSE))</f>
        <v>0</v>
      </c>
      <c r="X523" s="187">
        <f t="shared" si="31"/>
        <v>0</v>
      </c>
      <c r="Y523" s="198">
        <f t="shared" si="32"/>
        <v>0</v>
      </c>
      <c r="AA523" s="7"/>
      <c r="AB523" s="7"/>
      <c r="AC523" s="7"/>
    </row>
    <row r="524" spans="2:29" x14ac:dyDescent="0.2">
      <c r="B524" s="194">
        <f>COUNTIFS(Candidates!$B$6:$B$3005,'Job Openings'!B526,Candidates!$J$6:$J$3005,Preferences!$I$21)</f>
        <v>0</v>
      </c>
      <c r="C524" s="63"/>
      <c r="D524" s="194" t="str">
        <f>IF(AND(B524=1,J524=1),IF('Job Openings'!H526-'Job Openings'!E526&lt;0,"",'Job Openings'!H526-'Job Openings'!E526),"")</f>
        <v/>
      </c>
      <c r="E524" s="185"/>
      <c r="F524" s="197" t="b">
        <f>IF(AND('Job Openings'!E526&gt;=$O$4,'Job Openings'!E526&lt;=$O$5),TRUE,FALSE)</f>
        <v>0</v>
      </c>
      <c r="G524" s="188" t="b">
        <f>IF(Dashboard!$M$6="",IF('Job Openings'!B526&lt;&gt;"",TRUE,FALSE),IF(Dashboard!$M$6='Job Openings'!B526,TRUE,FALSE))</f>
        <v>0</v>
      </c>
      <c r="H524" s="188" t="b">
        <f>IF(Dashboard!$H$7="",IF('Job Openings'!B526&lt;&gt;"",TRUE,FALSE),IF(Dashboard!$H$7='Job Openings'!C526,TRUE,FALSE))</f>
        <v>0</v>
      </c>
      <c r="I524" s="188" t="b">
        <f>IF(Dashboard!$H$6="",IF('Job Openings'!B526&lt;&gt;"",TRUE,FALSE),IF(Dashboard!$H$6='Job Openings'!F526,TRUE,FALSE))</f>
        <v>0</v>
      </c>
      <c r="J524" s="198">
        <f t="shared" si="30"/>
        <v>0</v>
      </c>
      <c r="K524" s="63"/>
      <c r="L524" s="63"/>
      <c r="M524" s="63"/>
      <c r="N524" s="63"/>
      <c r="O524" s="63"/>
      <c r="P524" s="63"/>
      <c r="R524" s="193" t="str">
        <f>IF(Candidates!H526="","",MONTH(Candidates!H526))</f>
        <v/>
      </c>
      <c r="S524" s="187" t="b">
        <f>IF(AND(YEAR(Candidates!H526)&gt;=applicationYear,YEAR(Candidates!H526)&lt;=applicationYear),TRUE,IF(applicationYear="",TRUE,FALSE))</f>
        <v>0</v>
      </c>
      <c r="T524" s="187" t="b">
        <f>IF(AND(Candidates!H526&gt;=$AJ$4,Candidates!H526&lt;=$AJ$5),TRUE,FALSE)</f>
        <v>0</v>
      </c>
      <c r="U524" s="187" t="b">
        <f>IF(Dashboard!$M$6="",IF(Candidates!B526&lt;&gt;"",TRUE,FALSE),IF(Dashboard!$M$6=Candidates!B526,TRUE,FALSE))</f>
        <v>0</v>
      </c>
      <c r="V524" s="187" t="b">
        <f>IF(Dashboard!$H$7="",IF(Candidates!B526&lt;&gt;"",TRUE,FALSE),IF(Dashboard!$H$7=Candidates!C526,TRUE,FALSE))</f>
        <v>0</v>
      </c>
      <c r="W524" s="217" t="b">
        <f>IF(Dashboard!$H$6="",IF(Candidates!B526&lt;&gt;"",TRUE,FALSE),IF(Dashboard!$H$6=Candidates!E526,TRUE,FALSE))</f>
        <v>0</v>
      </c>
      <c r="X524" s="187">
        <f t="shared" si="31"/>
        <v>0</v>
      </c>
      <c r="Y524" s="198">
        <f t="shared" si="32"/>
        <v>0</v>
      </c>
      <c r="AA524" s="7"/>
      <c r="AB524" s="7"/>
      <c r="AC524" s="7"/>
    </row>
    <row r="525" spans="2:29" x14ac:dyDescent="0.2">
      <c r="B525" s="194">
        <f>COUNTIFS(Candidates!$B$6:$B$3005,'Job Openings'!B527,Candidates!$J$6:$J$3005,Preferences!$I$21)</f>
        <v>0</v>
      </c>
      <c r="C525" s="63"/>
      <c r="D525" s="194" t="str">
        <f>IF(AND(B525=1,J525=1),IF('Job Openings'!H527-'Job Openings'!E527&lt;0,"",'Job Openings'!H527-'Job Openings'!E527),"")</f>
        <v/>
      </c>
      <c r="E525" s="185"/>
      <c r="F525" s="197" t="b">
        <f>IF(AND('Job Openings'!E527&gt;=$O$4,'Job Openings'!E527&lt;=$O$5),TRUE,FALSE)</f>
        <v>0</v>
      </c>
      <c r="G525" s="188" t="b">
        <f>IF(Dashboard!$M$6="",IF('Job Openings'!B527&lt;&gt;"",TRUE,FALSE),IF(Dashboard!$M$6='Job Openings'!B527,TRUE,FALSE))</f>
        <v>0</v>
      </c>
      <c r="H525" s="188" t="b">
        <f>IF(Dashboard!$H$7="",IF('Job Openings'!B527&lt;&gt;"",TRUE,FALSE),IF(Dashboard!$H$7='Job Openings'!C527,TRUE,FALSE))</f>
        <v>0</v>
      </c>
      <c r="I525" s="188" t="b">
        <f>IF(Dashboard!$H$6="",IF('Job Openings'!B527&lt;&gt;"",TRUE,FALSE),IF(Dashboard!$H$6='Job Openings'!F527,TRUE,FALSE))</f>
        <v>0</v>
      </c>
      <c r="J525" s="198">
        <f t="shared" si="30"/>
        <v>0</v>
      </c>
      <c r="K525" s="63"/>
      <c r="L525" s="63"/>
      <c r="M525" s="63"/>
      <c r="N525" s="63"/>
      <c r="O525" s="63"/>
      <c r="P525" s="63"/>
      <c r="R525" s="193" t="str">
        <f>IF(Candidates!H527="","",MONTH(Candidates!H527))</f>
        <v/>
      </c>
      <c r="S525" s="187" t="b">
        <f>IF(AND(YEAR(Candidates!H527)&gt;=applicationYear,YEAR(Candidates!H527)&lt;=applicationYear),TRUE,IF(applicationYear="",TRUE,FALSE))</f>
        <v>0</v>
      </c>
      <c r="T525" s="187" t="b">
        <f>IF(AND(Candidates!H527&gt;=$AJ$4,Candidates!H527&lt;=$AJ$5),TRUE,FALSE)</f>
        <v>0</v>
      </c>
      <c r="U525" s="187" t="b">
        <f>IF(Dashboard!$M$6="",IF(Candidates!B527&lt;&gt;"",TRUE,FALSE),IF(Dashboard!$M$6=Candidates!B527,TRUE,FALSE))</f>
        <v>0</v>
      </c>
      <c r="V525" s="187" t="b">
        <f>IF(Dashboard!$H$7="",IF(Candidates!B527&lt;&gt;"",TRUE,FALSE),IF(Dashboard!$H$7=Candidates!C527,TRUE,FALSE))</f>
        <v>0</v>
      </c>
      <c r="W525" s="217" t="b">
        <f>IF(Dashboard!$H$6="",IF(Candidates!B527&lt;&gt;"",TRUE,FALSE),IF(Dashboard!$H$6=Candidates!E527,TRUE,FALSE))</f>
        <v>0</v>
      </c>
      <c r="X525" s="187">
        <f t="shared" si="31"/>
        <v>0</v>
      </c>
      <c r="Y525" s="198">
        <f t="shared" si="32"/>
        <v>0</v>
      </c>
      <c r="AA525" s="7"/>
      <c r="AB525" s="7"/>
      <c r="AC525" s="7"/>
    </row>
    <row r="526" spans="2:29" x14ac:dyDescent="0.2">
      <c r="B526" s="194">
        <f>COUNTIFS(Candidates!$B$6:$B$3005,'Job Openings'!B528,Candidates!$J$6:$J$3005,Preferences!$I$21)</f>
        <v>0</v>
      </c>
      <c r="C526" s="63"/>
      <c r="D526" s="194" t="str">
        <f>IF(AND(B526=1,J526=1),IF('Job Openings'!H528-'Job Openings'!E528&lt;0,"",'Job Openings'!H528-'Job Openings'!E528),"")</f>
        <v/>
      </c>
      <c r="E526" s="185"/>
      <c r="F526" s="197" t="b">
        <f>IF(AND('Job Openings'!E528&gt;=$O$4,'Job Openings'!E528&lt;=$O$5),TRUE,FALSE)</f>
        <v>0</v>
      </c>
      <c r="G526" s="188" t="b">
        <f>IF(Dashboard!$M$6="",IF('Job Openings'!B528&lt;&gt;"",TRUE,FALSE),IF(Dashboard!$M$6='Job Openings'!B528,TRUE,FALSE))</f>
        <v>0</v>
      </c>
      <c r="H526" s="188" t="b">
        <f>IF(Dashboard!$H$7="",IF('Job Openings'!B528&lt;&gt;"",TRUE,FALSE),IF(Dashboard!$H$7='Job Openings'!C528,TRUE,FALSE))</f>
        <v>0</v>
      </c>
      <c r="I526" s="188" t="b">
        <f>IF(Dashboard!$H$6="",IF('Job Openings'!B528&lt;&gt;"",TRUE,FALSE),IF(Dashboard!$H$6='Job Openings'!F528,TRUE,FALSE))</f>
        <v>0</v>
      </c>
      <c r="J526" s="198">
        <f t="shared" si="30"/>
        <v>0</v>
      </c>
      <c r="K526" s="63"/>
      <c r="L526" s="63"/>
      <c r="M526" s="63"/>
      <c r="N526" s="63"/>
      <c r="O526" s="63"/>
      <c r="P526" s="63"/>
      <c r="R526" s="193" t="str">
        <f>IF(Candidates!H528="","",MONTH(Candidates!H528))</f>
        <v/>
      </c>
      <c r="S526" s="187" t="b">
        <f>IF(AND(YEAR(Candidates!H528)&gt;=applicationYear,YEAR(Candidates!H528)&lt;=applicationYear),TRUE,IF(applicationYear="",TRUE,FALSE))</f>
        <v>0</v>
      </c>
      <c r="T526" s="187" t="b">
        <f>IF(AND(Candidates!H528&gt;=$AJ$4,Candidates!H528&lt;=$AJ$5),TRUE,FALSE)</f>
        <v>0</v>
      </c>
      <c r="U526" s="187" t="b">
        <f>IF(Dashboard!$M$6="",IF(Candidates!B528&lt;&gt;"",TRUE,FALSE),IF(Dashboard!$M$6=Candidates!B528,TRUE,FALSE))</f>
        <v>0</v>
      </c>
      <c r="V526" s="187" t="b">
        <f>IF(Dashboard!$H$7="",IF(Candidates!B528&lt;&gt;"",TRUE,FALSE),IF(Dashboard!$H$7=Candidates!C528,TRUE,FALSE))</f>
        <v>0</v>
      </c>
      <c r="W526" s="217" t="b">
        <f>IF(Dashboard!$H$6="",IF(Candidates!B528&lt;&gt;"",TRUE,FALSE),IF(Dashboard!$H$6=Candidates!E528,TRUE,FALSE))</f>
        <v>0</v>
      </c>
      <c r="X526" s="187">
        <f t="shared" si="31"/>
        <v>0</v>
      </c>
      <c r="Y526" s="198">
        <f t="shared" si="32"/>
        <v>0</v>
      </c>
      <c r="AA526" s="7"/>
      <c r="AB526" s="7"/>
      <c r="AC526" s="7"/>
    </row>
    <row r="527" spans="2:29" x14ac:dyDescent="0.2">
      <c r="B527" s="194">
        <f>COUNTIFS(Candidates!$B$6:$B$3005,'Job Openings'!B529,Candidates!$J$6:$J$3005,Preferences!$I$21)</f>
        <v>0</v>
      </c>
      <c r="C527" s="63"/>
      <c r="D527" s="194" t="str">
        <f>IF(AND(B527=1,J527=1),IF('Job Openings'!H529-'Job Openings'!E529&lt;0,"",'Job Openings'!H529-'Job Openings'!E529),"")</f>
        <v/>
      </c>
      <c r="E527" s="185"/>
      <c r="F527" s="197" t="b">
        <f>IF(AND('Job Openings'!E529&gt;=$O$4,'Job Openings'!E529&lt;=$O$5),TRUE,FALSE)</f>
        <v>0</v>
      </c>
      <c r="G527" s="188" t="b">
        <f>IF(Dashboard!$M$6="",IF('Job Openings'!B529&lt;&gt;"",TRUE,FALSE),IF(Dashboard!$M$6='Job Openings'!B529,TRUE,FALSE))</f>
        <v>0</v>
      </c>
      <c r="H527" s="188" t="b">
        <f>IF(Dashboard!$H$7="",IF('Job Openings'!B529&lt;&gt;"",TRUE,FALSE),IF(Dashboard!$H$7='Job Openings'!C529,TRUE,FALSE))</f>
        <v>0</v>
      </c>
      <c r="I527" s="188" t="b">
        <f>IF(Dashboard!$H$6="",IF('Job Openings'!B529&lt;&gt;"",TRUE,FALSE),IF(Dashboard!$H$6='Job Openings'!F529,TRUE,FALSE))</f>
        <v>0</v>
      </c>
      <c r="J527" s="198">
        <f t="shared" si="30"/>
        <v>0</v>
      </c>
      <c r="K527" s="63"/>
      <c r="L527" s="63"/>
      <c r="M527" s="63"/>
      <c r="N527" s="63"/>
      <c r="O527" s="63"/>
      <c r="P527" s="63"/>
      <c r="R527" s="193" t="str">
        <f>IF(Candidates!H529="","",MONTH(Candidates!H529))</f>
        <v/>
      </c>
      <c r="S527" s="187" t="b">
        <f>IF(AND(YEAR(Candidates!H529)&gt;=applicationYear,YEAR(Candidates!H529)&lt;=applicationYear),TRUE,IF(applicationYear="",TRUE,FALSE))</f>
        <v>0</v>
      </c>
      <c r="T527" s="187" t="b">
        <f>IF(AND(Candidates!H529&gt;=$AJ$4,Candidates!H529&lt;=$AJ$5),TRUE,FALSE)</f>
        <v>0</v>
      </c>
      <c r="U527" s="187" t="b">
        <f>IF(Dashboard!$M$6="",IF(Candidates!B529&lt;&gt;"",TRUE,FALSE),IF(Dashboard!$M$6=Candidates!B529,TRUE,FALSE))</f>
        <v>0</v>
      </c>
      <c r="V527" s="187" t="b">
        <f>IF(Dashboard!$H$7="",IF(Candidates!B529&lt;&gt;"",TRUE,FALSE),IF(Dashboard!$H$7=Candidates!C529,TRUE,FALSE))</f>
        <v>0</v>
      </c>
      <c r="W527" s="217" t="b">
        <f>IF(Dashboard!$H$6="",IF(Candidates!B529&lt;&gt;"",TRUE,FALSE),IF(Dashboard!$H$6=Candidates!E529,TRUE,FALSE))</f>
        <v>0</v>
      </c>
      <c r="X527" s="187">
        <f t="shared" si="31"/>
        <v>0</v>
      </c>
      <c r="Y527" s="198">
        <f t="shared" si="32"/>
        <v>0</v>
      </c>
      <c r="AA527" s="7"/>
      <c r="AB527" s="7"/>
      <c r="AC527" s="7"/>
    </row>
    <row r="528" spans="2:29" x14ac:dyDescent="0.2">
      <c r="B528" s="194">
        <f>COUNTIFS(Candidates!$B$6:$B$3005,'Job Openings'!B530,Candidates!$J$6:$J$3005,Preferences!$I$21)</f>
        <v>0</v>
      </c>
      <c r="C528" s="63"/>
      <c r="D528" s="194" t="str">
        <f>IF(AND(B528=1,J528=1),IF('Job Openings'!H530-'Job Openings'!E530&lt;0,"",'Job Openings'!H530-'Job Openings'!E530),"")</f>
        <v/>
      </c>
      <c r="E528" s="185"/>
      <c r="F528" s="197" t="b">
        <f>IF(AND('Job Openings'!E530&gt;=$O$4,'Job Openings'!E530&lt;=$O$5),TRUE,FALSE)</f>
        <v>0</v>
      </c>
      <c r="G528" s="188" t="b">
        <f>IF(Dashboard!$M$6="",IF('Job Openings'!B530&lt;&gt;"",TRUE,FALSE),IF(Dashboard!$M$6='Job Openings'!B530,TRUE,FALSE))</f>
        <v>0</v>
      </c>
      <c r="H528" s="188" t="b">
        <f>IF(Dashboard!$H$7="",IF('Job Openings'!B530&lt;&gt;"",TRUE,FALSE),IF(Dashboard!$H$7='Job Openings'!C530,TRUE,FALSE))</f>
        <v>0</v>
      </c>
      <c r="I528" s="188" t="b">
        <f>IF(Dashboard!$H$6="",IF('Job Openings'!B530&lt;&gt;"",TRUE,FALSE),IF(Dashboard!$H$6='Job Openings'!F530,TRUE,FALSE))</f>
        <v>0</v>
      </c>
      <c r="J528" s="198">
        <f t="shared" si="30"/>
        <v>0</v>
      </c>
      <c r="K528" s="63"/>
      <c r="L528" s="63"/>
      <c r="M528" s="63"/>
      <c r="N528" s="63"/>
      <c r="O528" s="63"/>
      <c r="P528" s="63"/>
      <c r="R528" s="193" t="str">
        <f>IF(Candidates!H530="","",MONTH(Candidates!H530))</f>
        <v/>
      </c>
      <c r="S528" s="187" t="b">
        <f>IF(AND(YEAR(Candidates!H530)&gt;=applicationYear,YEAR(Candidates!H530)&lt;=applicationYear),TRUE,IF(applicationYear="",TRUE,FALSE))</f>
        <v>0</v>
      </c>
      <c r="T528" s="187" t="b">
        <f>IF(AND(Candidates!H530&gt;=$AJ$4,Candidates!H530&lt;=$AJ$5),TRUE,FALSE)</f>
        <v>0</v>
      </c>
      <c r="U528" s="187" t="b">
        <f>IF(Dashboard!$M$6="",IF(Candidates!B530&lt;&gt;"",TRUE,FALSE),IF(Dashboard!$M$6=Candidates!B530,TRUE,FALSE))</f>
        <v>0</v>
      </c>
      <c r="V528" s="187" t="b">
        <f>IF(Dashboard!$H$7="",IF(Candidates!B530&lt;&gt;"",TRUE,FALSE),IF(Dashboard!$H$7=Candidates!C530,TRUE,FALSE))</f>
        <v>0</v>
      </c>
      <c r="W528" s="217" t="b">
        <f>IF(Dashboard!$H$6="",IF(Candidates!B530&lt;&gt;"",TRUE,FALSE),IF(Dashboard!$H$6=Candidates!E530,TRUE,FALSE))</f>
        <v>0</v>
      </c>
      <c r="X528" s="187">
        <f t="shared" si="31"/>
        <v>0</v>
      </c>
      <c r="Y528" s="198">
        <f t="shared" si="32"/>
        <v>0</v>
      </c>
      <c r="AA528" s="7"/>
      <c r="AB528" s="7"/>
      <c r="AC528" s="7"/>
    </row>
    <row r="529" spans="2:29" x14ac:dyDescent="0.2">
      <c r="B529" s="194">
        <f>COUNTIFS(Candidates!$B$6:$B$3005,'Job Openings'!B531,Candidates!$J$6:$J$3005,Preferences!$I$21)</f>
        <v>0</v>
      </c>
      <c r="C529" s="63"/>
      <c r="D529" s="194" t="str">
        <f>IF(AND(B529=1,J529=1),IF('Job Openings'!H531-'Job Openings'!E531&lt;0,"",'Job Openings'!H531-'Job Openings'!E531),"")</f>
        <v/>
      </c>
      <c r="E529" s="185"/>
      <c r="F529" s="197" t="b">
        <f>IF(AND('Job Openings'!E531&gt;=$O$4,'Job Openings'!E531&lt;=$O$5),TRUE,FALSE)</f>
        <v>0</v>
      </c>
      <c r="G529" s="188" t="b">
        <f>IF(Dashboard!$M$6="",IF('Job Openings'!B531&lt;&gt;"",TRUE,FALSE),IF(Dashboard!$M$6='Job Openings'!B531,TRUE,FALSE))</f>
        <v>0</v>
      </c>
      <c r="H529" s="188" t="b">
        <f>IF(Dashboard!$H$7="",IF('Job Openings'!B531&lt;&gt;"",TRUE,FALSE),IF(Dashboard!$H$7='Job Openings'!C531,TRUE,FALSE))</f>
        <v>0</v>
      </c>
      <c r="I529" s="188" t="b">
        <f>IF(Dashboard!$H$6="",IF('Job Openings'!B531&lt;&gt;"",TRUE,FALSE),IF(Dashboard!$H$6='Job Openings'!F531,TRUE,FALSE))</f>
        <v>0</v>
      </c>
      <c r="J529" s="198">
        <f t="shared" si="30"/>
        <v>0</v>
      </c>
      <c r="K529" s="63"/>
      <c r="L529" s="63"/>
      <c r="M529" s="63"/>
      <c r="N529" s="63"/>
      <c r="O529" s="63"/>
      <c r="P529" s="63"/>
      <c r="R529" s="193" t="str">
        <f>IF(Candidates!H531="","",MONTH(Candidates!H531))</f>
        <v/>
      </c>
      <c r="S529" s="187" t="b">
        <f>IF(AND(YEAR(Candidates!H531)&gt;=applicationYear,YEAR(Candidates!H531)&lt;=applicationYear),TRUE,IF(applicationYear="",TRUE,FALSE))</f>
        <v>0</v>
      </c>
      <c r="T529" s="187" t="b">
        <f>IF(AND(Candidates!H531&gt;=$AJ$4,Candidates!H531&lt;=$AJ$5),TRUE,FALSE)</f>
        <v>0</v>
      </c>
      <c r="U529" s="187" t="b">
        <f>IF(Dashboard!$M$6="",IF(Candidates!B531&lt;&gt;"",TRUE,FALSE),IF(Dashboard!$M$6=Candidates!B531,TRUE,FALSE))</f>
        <v>0</v>
      </c>
      <c r="V529" s="187" t="b">
        <f>IF(Dashboard!$H$7="",IF(Candidates!B531&lt;&gt;"",TRUE,FALSE),IF(Dashboard!$H$7=Candidates!C531,TRUE,FALSE))</f>
        <v>0</v>
      </c>
      <c r="W529" s="217" t="b">
        <f>IF(Dashboard!$H$6="",IF(Candidates!B531&lt;&gt;"",TRUE,FALSE),IF(Dashboard!$H$6=Candidates!E531,TRUE,FALSE))</f>
        <v>0</v>
      </c>
      <c r="X529" s="187">
        <f t="shared" si="31"/>
        <v>0</v>
      </c>
      <c r="Y529" s="198">
        <f t="shared" si="32"/>
        <v>0</v>
      </c>
      <c r="AA529" s="7"/>
      <c r="AB529" s="7"/>
      <c r="AC529" s="7"/>
    </row>
    <row r="530" spans="2:29" x14ac:dyDescent="0.2">
      <c r="B530" s="194">
        <f>COUNTIFS(Candidates!$B$6:$B$3005,'Job Openings'!B532,Candidates!$J$6:$J$3005,Preferences!$I$21)</f>
        <v>0</v>
      </c>
      <c r="C530" s="63"/>
      <c r="D530" s="194" t="str">
        <f>IF(AND(B530=1,J530=1),IF('Job Openings'!H532-'Job Openings'!E532&lt;0,"",'Job Openings'!H532-'Job Openings'!E532),"")</f>
        <v/>
      </c>
      <c r="E530" s="185"/>
      <c r="F530" s="197" t="b">
        <f>IF(AND('Job Openings'!E532&gt;=$O$4,'Job Openings'!E532&lt;=$O$5),TRUE,FALSE)</f>
        <v>0</v>
      </c>
      <c r="G530" s="188" t="b">
        <f>IF(Dashboard!$M$6="",IF('Job Openings'!B532&lt;&gt;"",TRUE,FALSE),IF(Dashboard!$M$6='Job Openings'!B532,TRUE,FALSE))</f>
        <v>0</v>
      </c>
      <c r="H530" s="188" t="b">
        <f>IF(Dashboard!$H$7="",IF('Job Openings'!B532&lt;&gt;"",TRUE,FALSE),IF(Dashboard!$H$7='Job Openings'!C532,TRUE,FALSE))</f>
        <v>0</v>
      </c>
      <c r="I530" s="188" t="b">
        <f>IF(Dashboard!$H$6="",IF('Job Openings'!B532&lt;&gt;"",TRUE,FALSE),IF(Dashboard!$H$6='Job Openings'!F532,TRUE,FALSE))</f>
        <v>0</v>
      </c>
      <c r="J530" s="198">
        <f t="shared" si="30"/>
        <v>0</v>
      </c>
      <c r="K530" s="63"/>
      <c r="L530" s="63"/>
      <c r="M530" s="63"/>
      <c r="N530" s="63"/>
      <c r="O530" s="63"/>
      <c r="P530" s="63"/>
      <c r="R530" s="193" t="str">
        <f>IF(Candidates!H532="","",MONTH(Candidates!H532))</f>
        <v/>
      </c>
      <c r="S530" s="187" t="b">
        <f>IF(AND(YEAR(Candidates!H532)&gt;=applicationYear,YEAR(Candidates!H532)&lt;=applicationYear),TRUE,IF(applicationYear="",TRUE,FALSE))</f>
        <v>0</v>
      </c>
      <c r="T530" s="187" t="b">
        <f>IF(AND(Candidates!H532&gt;=$AJ$4,Candidates!H532&lt;=$AJ$5),TRUE,FALSE)</f>
        <v>0</v>
      </c>
      <c r="U530" s="187" t="b">
        <f>IF(Dashboard!$M$6="",IF(Candidates!B532&lt;&gt;"",TRUE,FALSE),IF(Dashboard!$M$6=Candidates!B532,TRUE,FALSE))</f>
        <v>0</v>
      </c>
      <c r="V530" s="187" t="b">
        <f>IF(Dashboard!$H$7="",IF(Candidates!B532&lt;&gt;"",TRUE,FALSE),IF(Dashboard!$H$7=Candidates!C532,TRUE,FALSE))</f>
        <v>0</v>
      </c>
      <c r="W530" s="217" t="b">
        <f>IF(Dashboard!$H$6="",IF(Candidates!B532&lt;&gt;"",TRUE,FALSE),IF(Dashboard!$H$6=Candidates!E532,TRUE,FALSE))</f>
        <v>0</v>
      </c>
      <c r="X530" s="187">
        <f t="shared" si="31"/>
        <v>0</v>
      </c>
      <c r="Y530" s="198">
        <f t="shared" si="32"/>
        <v>0</v>
      </c>
      <c r="AA530" s="7"/>
      <c r="AB530" s="7"/>
      <c r="AC530" s="7"/>
    </row>
    <row r="531" spans="2:29" x14ac:dyDescent="0.2">
      <c r="B531" s="194">
        <f>COUNTIFS(Candidates!$B$6:$B$3005,'Job Openings'!B533,Candidates!$J$6:$J$3005,Preferences!$I$21)</f>
        <v>0</v>
      </c>
      <c r="C531" s="63"/>
      <c r="D531" s="194" t="str">
        <f>IF(AND(B531=1,J531=1),IF('Job Openings'!H533-'Job Openings'!E533&lt;0,"",'Job Openings'!H533-'Job Openings'!E533),"")</f>
        <v/>
      </c>
      <c r="E531" s="185"/>
      <c r="F531" s="197" t="b">
        <f>IF(AND('Job Openings'!E533&gt;=$O$4,'Job Openings'!E533&lt;=$O$5),TRUE,FALSE)</f>
        <v>0</v>
      </c>
      <c r="G531" s="188" t="b">
        <f>IF(Dashboard!$M$6="",IF('Job Openings'!B533&lt;&gt;"",TRUE,FALSE),IF(Dashboard!$M$6='Job Openings'!B533,TRUE,FALSE))</f>
        <v>0</v>
      </c>
      <c r="H531" s="188" t="b">
        <f>IF(Dashboard!$H$7="",IF('Job Openings'!B533&lt;&gt;"",TRUE,FALSE),IF(Dashboard!$H$7='Job Openings'!C533,TRUE,FALSE))</f>
        <v>0</v>
      </c>
      <c r="I531" s="188" t="b">
        <f>IF(Dashboard!$H$6="",IF('Job Openings'!B533&lt;&gt;"",TRUE,FALSE),IF(Dashboard!$H$6='Job Openings'!F533,TRUE,FALSE))</f>
        <v>0</v>
      </c>
      <c r="J531" s="198">
        <f t="shared" si="30"/>
        <v>0</v>
      </c>
      <c r="K531" s="63"/>
      <c r="L531" s="63"/>
      <c r="M531" s="63"/>
      <c r="N531" s="63"/>
      <c r="O531" s="63"/>
      <c r="P531" s="63"/>
      <c r="R531" s="193" t="str">
        <f>IF(Candidates!H533="","",MONTH(Candidates!H533))</f>
        <v/>
      </c>
      <c r="S531" s="187" t="b">
        <f>IF(AND(YEAR(Candidates!H533)&gt;=applicationYear,YEAR(Candidates!H533)&lt;=applicationYear),TRUE,IF(applicationYear="",TRUE,FALSE))</f>
        <v>0</v>
      </c>
      <c r="T531" s="187" t="b">
        <f>IF(AND(Candidates!H533&gt;=$AJ$4,Candidates!H533&lt;=$AJ$5),TRUE,FALSE)</f>
        <v>0</v>
      </c>
      <c r="U531" s="187" t="b">
        <f>IF(Dashboard!$M$6="",IF(Candidates!B533&lt;&gt;"",TRUE,FALSE),IF(Dashboard!$M$6=Candidates!B533,TRUE,FALSE))</f>
        <v>0</v>
      </c>
      <c r="V531" s="187" t="b">
        <f>IF(Dashboard!$H$7="",IF(Candidates!B533&lt;&gt;"",TRUE,FALSE),IF(Dashboard!$H$7=Candidates!C533,TRUE,FALSE))</f>
        <v>0</v>
      </c>
      <c r="W531" s="217" t="b">
        <f>IF(Dashboard!$H$6="",IF(Candidates!B533&lt;&gt;"",TRUE,FALSE),IF(Dashboard!$H$6=Candidates!E533,TRUE,FALSE))</f>
        <v>0</v>
      </c>
      <c r="X531" s="187">
        <f t="shared" si="31"/>
        <v>0</v>
      </c>
      <c r="Y531" s="198">
        <f t="shared" si="32"/>
        <v>0</v>
      </c>
      <c r="AA531" s="7"/>
      <c r="AB531" s="7"/>
      <c r="AC531" s="7"/>
    </row>
    <row r="532" spans="2:29" x14ac:dyDescent="0.2">
      <c r="B532" s="194">
        <f>COUNTIFS(Candidates!$B$6:$B$3005,'Job Openings'!B534,Candidates!$J$6:$J$3005,Preferences!$I$21)</f>
        <v>0</v>
      </c>
      <c r="C532" s="63"/>
      <c r="D532" s="194" t="str">
        <f>IF(AND(B532=1,J532=1),IF('Job Openings'!H534-'Job Openings'!E534&lt;0,"",'Job Openings'!H534-'Job Openings'!E534),"")</f>
        <v/>
      </c>
      <c r="E532" s="185"/>
      <c r="F532" s="197" t="b">
        <f>IF(AND('Job Openings'!E534&gt;=$O$4,'Job Openings'!E534&lt;=$O$5),TRUE,FALSE)</f>
        <v>0</v>
      </c>
      <c r="G532" s="188" t="b">
        <f>IF(Dashboard!$M$6="",IF('Job Openings'!B534&lt;&gt;"",TRUE,FALSE),IF(Dashboard!$M$6='Job Openings'!B534,TRUE,FALSE))</f>
        <v>0</v>
      </c>
      <c r="H532" s="188" t="b">
        <f>IF(Dashboard!$H$7="",IF('Job Openings'!B534&lt;&gt;"",TRUE,FALSE),IF(Dashboard!$H$7='Job Openings'!C534,TRUE,FALSE))</f>
        <v>0</v>
      </c>
      <c r="I532" s="188" t="b">
        <f>IF(Dashboard!$H$6="",IF('Job Openings'!B534&lt;&gt;"",TRUE,FALSE),IF(Dashboard!$H$6='Job Openings'!F534,TRUE,FALSE))</f>
        <v>0</v>
      </c>
      <c r="J532" s="198">
        <f t="shared" si="30"/>
        <v>0</v>
      </c>
      <c r="K532" s="63"/>
      <c r="L532" s="63"/>
      <c r="M532" s="63"/>
      <c r="N532" s="63"/>
      <c r="O532" s="63"/>
      <c r="P532" s="63"/>
      <c r="R532" s="193" t="str">
        <f>IF(Candidates!H534="","",MONTH(Candidates!H534))</f>
        <v/>
      </c>
      <c r="S532" s="187" t="b">
        <f>IF(AND(YEAR(Candidates!H534)&gt;=applicationYear,YEAR(Candidates!H534)&lt;=applicationYear),TRUE,IF(applicationYear="",TRUE,FALSE))</f>
        <v>0</v>
      </c>
      <c r="T532" s="187" t="b">
        <f>IF(AND(Candidates!H534&gt;=$AJ$4,Candidates!H534&lt;=$AJ$5),TRUE,FALSE)</f>
        <v>0</v>
      </c>
      <c r="U532" s="187" t="b">
        <f>IF(Dashboard!$M$6="",IF(Candidates!B534&lt;&gt;"",TRUE,FALSE),IF(Dashboard!$M$6=Candidates!B534,TRUE,FALSE))</f>
        <v>0</v>
      </c>
      <c r="V532" s="187" t="b">
        <f>IF(Dashboard!$H$7="",IF(Candidates!B534&lt;&gt;"",TRUE,FALSE),IF(Dashboard!$H$7=Candidates!C534,TRUE,FALSE))</f>
        <v>0</v>
      </c>
      <c r="W532" s="217" t="b">
        <f>IF(Dashboard!$H$6="",IF(Candidates!B534&lt;&gt;"",TRUE,FALSE),IF(Dashboard!$H$6=Candidates!E534,TRUE,FALSE))</f>
        <v>0</v>
      </c>
      <c r="X532" s="187">
        <f t="shared" si="31"/>
        <v>0</v>
      </c>
      <c r="Y532" s="198">
        <f t="shared" si="32"/>
        <v>0</v>
      </c>
      <c r="AA532" s="7"/>
      <c r="AB532" s="7"/>
      <c r="AC532" s="7"/>
    </row>
    <row r="533" spans="2:29" x14ac:dyDescent="0.2">
      <c r="B533" s="194">
        <f>COUNTIFS(Candidates!$B$6:$B$3005,'Job Openings'!B535,Candidates!$J$6:$J$3005,Preferences!$I$21)</f>
        <v>0</v>
      </c>
      <c r="C533" s="63"/>
      <c r="D533" s="194" t="str">
        <f>IF(AND(B533=1,J533=1),IF('Job Openings'!H535-'Job Openings'!E535&lt;0,"",'Job Openings'!H535-'Job Openings'!E535),"")</f>
        <v/>
      </c>
      <c r="E533" s="185"/>
      <c r="F533" s="197" t="b">
        <f>IF(AND('Job Openings'!E535&gt;=$O$4,'Job Openings'!E535&lt;=$O$5),TRUE,FALSE)</f>
        <v>0</v>
      </c>
      <c r="G533" s="188" t="b">
        <f>IF(Dashboard!$M$6="",IF('Job Openings'!B535&lt;&gt;"",TRUE,FALSE),IF(Dashboard!$M$6='Job Openings'!B535,TRUE,FALSE))</f>
        <v>0</v>
      </c>
      <c r="H533" s="188" t="b">
        <f>IF(Dashboard!$H$7="",IF('Job Openings'!B535&lt;&gt;"",TRUE,FALSE),IF(Dashboard!$H$7='Job Openings'!C535,TRUE,FALSE))</f>
        <v>0</v>
      </c>
      <c r="I533" s="188" t="b">
        <f>IF(Dashboard!$H$6="",IF('Job Openings'!B535&lt;&gt;"",TRUE,FALSE),IF(Dashboard!$H$6='Job Openings'!F535,TRUE,FALSE))</f>
        <v>0</v>
      </c>
      <c r="J533" s="198">
        <f t="shared" si="30"/>
        <v>0</v>
      </c>
      <c r="K533" s="63"/>
      <c r="L533" s="63"/>
      <c r="M533" s="63"/>
      <c r="N533" s="63"/>
      <c r="O533" s="63"/>
      <c r="P533" s="63"/>
      <c r="R533" s="193" t="str">
        <f>IF(Candidates!H535="","",MONTH(Candidates!H535))</f>
        <v/>
      </c>
      <c r="S533" s="187" t="b">
        <f>IF(AND(YEAR(Candidates!H535)&gt;=applicationYear,YEAR(Candidates!H535)&lt;=applicationYear),TRUE,IF(applicationYear="",TRUE,FALSE))</f>
        <v>0</v>
      </c>
      <c r="T533" s="187" t="b">
        <f>IF(AND(Candidates!H535&gt;=$AJ$4,Candidates!H535&lt;=$AJ$5),TRUE,FALSE)</f>
        <v>0</v>
      </c>
      <c r="U533" s="187" t="b">
        <f>IF(Dashboard!$M$6="",IF(Candidates!B535&lt;&gt;"",TRUE,FALSE),IF(Dashboard!$M$6=Candidates!B535,TRUE,FALSE))</f>
        <v>0</v>
      </c>
      <c r="V533" s="187" t="b">
        <f>IF(Dashboard!$H$7="",IF(Candidates!B535&lt;&gt;"",TRUE,FALSE),IF(Dashboard!$H$7=Candidates!C535,TRUE,FALSE))</f>
        <v>0</v>
      </c>
      <c r="W533" s="217" t="b">
        <f>IF(Dashboard!$H$6="",IF(Candidates!B535&lt;&gt;"",TRUE,FALSE),IF(Dashboard!$H$6=Candidates!E535,TRUE,FALSE))</f>
        <v>0</v>
      </c>
      <c r="X533" s="187">
        <f t="shared" si="31"/>
        <v>0</v>
      </c>
      <c r="Y533" s="198">
        <f t="shared" si="32"/>
        <v>0</v>
      </c>
      <c r="AA533" s="7"/>
      <c r="AB533" s="7"/>
      <c r="AC533" s="7"/>
    </row>
    <row r="534" spans="2:29" x14ac:dyDescent="0.2">
      <c r="B534" s="194">
        <f>COUNTIFS(Candidates!$B$6:$B$3005,'Job Openings'!B536,Candidates!$J$6:$J$3005,Preferences!$I$21)</f>
        <v>0</v>
      </c>
      <c r="C534" s="63"/>
      <c r="D534" s="194" t="str">
        <f>IF(AND(B534=1,J534=1),IF('Job Openings'!H536-'Job Openings'!E536&lt;0,"",'Job Openings'!H536-'Job Openings'!E536),"")</f>
        <v/>
      </c>
      <c r="E534" s="185"/>
      <c r="F534" s="197" t="b">
        <f>IF(AND('Job Openings'!E536&gt;=$O$4,'Job Openings'!E536&lt;=$O$5),TRUE,FALSE)</f>
        <v>0</v>
      </c>
      <c r="G534" s="188" t="b">
        <f>IF(Dashboard!$M$6="",IF('Job Openings'!B536&lt;&gt;"",TRUE,FALSE),IF(Dashboard!$M$6='Job Openings'!B536,TRUE,FALSE))</f>
        <v>0</v>
      </c>
      <c r="H534" s="188" t="b">
        <f>IF(Dashboard!$H$7="",IF('Job Openings'!B536&lt;&gt;"",TRUE,FALSE),IF(Dashboard!$H$7='Job Openings'!C536,TRUE,FALSE))</f>
        <v>0</v>
      </c>
      <c r="I534" s="188" t="b">
        <f>IF(Dashboard!$H$6="",IF('Job Openings'!B536&lt;&gt;"",TRUE,FALSE),IF(Dashboard!$H$6='Job Openings'!F536,TRUE,FALSE))</f>
        <v>0</v>
      </c>
      <c r="J534" s="198">
        <f t="shared" si="30"/>
        <v>0</v>
      </c>
      <c r="K534" s="63"/>
      <c r="L534" s="63"/>
      <c r="M534" s="63"/>
      <c r="N534" s="63"/>
      <c r="O534" s="63"/>
      <c r="P534" s="63"/>
      <c r="R534" s="193" t="str">
        <f>IF(Candidates!H536="","",MONTH(Candidates!H536))</f>
        <v/>
      </c>
      <c r="S534" s="187" t="b">
        <f>IF(AND(YEAR(Candidates!H536)&gt;=applicationYear,YEAR(Candidates!H536)&lt;=applicationYear),TRUE,IF(applicationYear="",TRUE,FALSE))</f>
        <v>0</v>
      </c>
      <c r="T534" s="187" t="b">
        <f>IF(AND(Candidates!H536&gt;=$AJ$4,Candidates!H536&lt;=$AJ$5),TRUE,FALSE)</f>
        <v>0</v>
      </c>
      <c r="U534" s="187" t="b">
        <f>IF(Dashboard!$M$6="",IF(Candidates!B536&lt;&gt;"",TRUE,FALSE),IF(Dashboard!$M$6=Candidates!B536,TRUE,FALSE))</f>
        <v>0</v>
      </c>
      <c r="V534" s="187" t="b">
        <f>IF(Dashboard!$H$7="",IF(Candidates!B536&lt;&gt;"",TRUE,FALSE),IF(Dashboard!$H$7=Candidates!C536,TRUE,FALSE))</f>
        <v>0</v>
      </c>
      <c r="W534" s="217" t="b">
        <f>IF(Dashboard!$H$6="",IF(Candidates!B536&lt;&gt;"",TRUE,FALSE),IF(Dashboard!$H$6=Candidates!E536,TRUE,FALSE))</f>
        <v>0</v>
      </c>
      <c r="X534" s="187">
        <f t="shared" si="31"/>
        <v>0</v>
      </c>
      <c r="Y534" s="198">
        <f t="shared" si="32"/>
        <v>0</v>
      </c>
      <c r="AA534" s="7"/>
      <c r="AB534" s="7"/>
      <c r="AC534" s="7"/>
    </row>
    <row r="535" spans="2:29" x14ac:dyDescent="0.2">
      <c r="B535" s="194">
        <f>COUNTIFS(Candidates!$B$6:$B$3005,'Job Openings'!B537,Candidates!$J$6:$J$3005,Preferences!$I$21)</f>
        <v>0</v>
      </c>
      <c r="C535" s="63"/>
      <c r="D535" s="194" t="str">
        <f>IF(AND(B535=1,J535=1),IF('Job Openings'!H537-'Job Openings'!E537&lt;0,"",'Job Openings'!H537-'Job Openings'!E537),"")</f>
        <v/>
      </c>
      <c r="E535" s="185"/>
      <c r="F535" s="197" t="b">
        <f>IF(AND('Job Openings'!E537&gt;=$O$4,'Job Openings'!E537&lt;=$O$5),TRUE,FALSE)</f>
        <v>0</v>
      </c>
      <c r="G535" s="188" t="b">
        <f>IF(Dashboard!$M$6="",IF('Job Openings'!B537&lt;&gt;"",TRUE,FALSE),IF(Dashboard!$M$6='Job Openings'!B537,TRUE,FALSE))</f>
        <v>0</v>
      </c>
      <c r="H535" s="188" t="b">
        <f>IF(Dashboard!$H$7="",IF('Job Openings'!B537&lt;&gt;"",TRUE,FALSE),IF(Dashboard!$H$7='Job Openings'!C537,TRUE,FALSE))</f>
        <v>0</v>
      </c>
      <c r="I535" s="188" t="b">
        <f>IF(Dashboard!$H$6="",IF('Job Openings'!B537&lt;&gt;"",TRUE,FALSE),IF(Dashboard!$H$6='Job Openings'!F537,TRUE,FALSE))</f>
        <v>0</v>
      </c>
      <c r="J535" s="198">
        <f t="shared" si="30"/>
        <v>0</v>
      </c>
      <c r="K535" s="63"/>
      <c r="L535" s="63"/>
      <c r="M535" s="63"/>
      <c r="N535" s="63"/>
      <c r="O535" s="63"/>
      <c r="P535" s="63"/>
      <c r="R535" s="193" t="str">
        <f>IF(Candidates!H537="","",MONTH(Candidates!H537))</f>
        <v/>
      </c>
      <c r="S535" s="187" t="b">
        <f>IF(AND(YEAR(Candidates!H537)&gt;=applicationYear,YEAR(Candidates!H537)&lt;=applicationYear),TRUE,IF(applicationYear="",TRUE,FALSE))</f>
        <v>0</v>
      </c>
      <c r="T535" s="187" t="b">
        <f>IF(AND(Candidates!H537&gt;=$AJ$4,Candidates!H537&lt;=$AJ$5),TRUE,FALSE)</f>
        <v>0</v>
      </c>
      <c r="U535" s="187" t="b">
        <f>IF(Dashboard!$M$6="",IF(Candidates!B537&lt;&gt;"",TRUE,FALSE),IF(Dashboard!$M$6=Candidates!B537,TRUE,FALSE))</f>
        <v>0</v>
      </c>
      <c r="V535" s="187" t="b">
        <f>IF(Dashboard!$H$7="",IF(Candidates!B537&lt;&gt;"",TRUE,FALSE),IF(Dashboard!$H$7=Candidates!C537,TRUE,FALSE))</f>
        <v>0</v>
      </c>
      <c r="W535" s="217" t="b">
        <f>IF(Dashboard!$H$6="",IF(Candidates!B537&lt;&gt;"",TRUE,FALSE),IF(Dashboard!$H$6=Candidates!E537,TRUE,FALSE))</f>
        <v>0</v>
      </c>
      <c r="X535" s="187">
        <f t="shared" si="31"/>
        <v>0</v>
      </c>
      <c r="Y535" s="198">
        <f t="shared" si="32"/>
        <v>0</v>
      </c>
      <c r="AA535" s="7"/>
      <c r="AB535" s="7"/>
      <c r="AC535" s="7"/>
    </row>
    <row r="536" spans="2:29" x14ac:dyDescent="0.2">
      <c r="B536" s="194">
        <f>COUNTIFS(Candidates!$B$6:$B$3005,'Job Openings'!B538,Candidates!$J$6:$J$3005,Preferences!$I$21)</f>
        <v>0</v>
      </c>
      <c r="C536" s="63"/>
      <c r="D536" s="194" t="str">
        <f>IF(AND(B536=1,J536=1),IF('Job Openings'!H538-'Job Openings'!E538&lt;0,"",'Job Openings'!H538-'Job Openings'!E538),"")</f>
        <v/>
      </c>
      <c r="E536" s="185"/>
      <c r="F536" s="197" t="b">
        <f>IF(AND('Job Openings'!E538&gt;=$O$4,'Job Openings'!E538&lt;=$O$5),TRUE,FALSE)</f>
        <v>0</v>
      </c>
      <c r="G536" s="188" t="b">
        <f>IF(Dashboard!$M$6="",IF('Job Openings'!B538&lt;&gt;"",TRUE,FALSE),IF(Dashboard!$M$6='Job Openings'!B538,TRUE,FALSE))</f>
        <v>0</v>
      </c>
      <c r="H536" s="188" t="b">
        <f>IF(Dashboard!$H$7="",IF('Job Openings'!B538&lt;&gt;"",TRUE,FALSE),IF(Dashboard!$H$7='Job Openings'!C538,TRUE,FALSE))</f>
        <v>0</v>
      </c>
      <c r="I536" s="188" t="b">
        <f>IF(Dashboard!$H$6="",IF('Job Openings'!B538&lt;&gt;"",TRUE,FALSE),IF(Dashboard!$H$6='Job Openings'!F538,TRUE,FALSE))</f>
        <v>0</v>
      </c>
      <c r="J536" s="198">
        <f t="shared" si="30"/>
        <v>0</v>
      </c>
      <c r="K536" s="63"/>
      <c r="L536" s="63"/>
      <c r="M536" s="63"/>
      <c r="N536" s="63"/>
      <c r="O536" s="63"/>
      <c r="P536" s="63"/>
      <c r="R536" s="193" t="str">
        <f>IF(Candidates!H538="","",MONTH(Candidates!H538))</f>
        <v/>
      </c>
      <c r="S536" s="187" t="b">
        <f>IF(AND(YEAR(Candidates!H538)&gt;=applicationYear,YEAR(Candidates!H538)&lt;=applicationYear),TRUE,IF(applicationYear="",TRUE,FALSE))</f>
        <v>0</v>
      </c>
      <c r="T536" s="187" t="b">
        <f>IF(AND(Candidates!H538&gt;=$AJ$4,Candidates!H538&lt;=$AJ$5),TRUE,FALSE)</f>
        <v>0</v>
      </c>
      <c r="U536" s="187" t="b">
        <f>IF(Dashboard!$M$6="",IF(Candidates!B538&lt;&gt;"",TRUE,FALSE),IF(Dashboard!$M$6=Candidates!B538,TRUE,FALSE))</f>
        <v>0</v>
      </c>
      <c r="V536" s="187" t="b">
        <f>IF(Dashboard!$H$7="",IF(Candidates!B538&lt;&gt;"",TRUE,FALSE),IF(Dashboard!$H$7=Candidates!C538,TRUE,FALSE))</f>
        <v>0</v>
      </c>
      <c r="W536" s="217" t="b">
        <f>IF(Dashboard!$H$6="",IF(Candidates!B538&lt;&gt;"",TRUE,FALSE),IF(Dashboard!$H$6=Candidates!E538,TRUE,FALSE))</f>
        <v>0</v>
      </c>
      <c r="X536" s="187">
        <f t="shared" si="31"/>
        <v>0</v>
      </c>
      <c r="Y536" s="198">
        <f t="shared" si="32"/>
        <v>0</v>
      </c>
      <c r="AA536" s="7"/>
      <c r="AB536" s="7"/>
      <c r="AC536" s="7"/>
    </row>
    <row r="537" spans="2:29" x14ac:dyDescent="0.2">
      <c r="B537" s="194">
        <f>COUNTIFS(Candidates!$B$6:$B$3005,'Job Openings'!B539,Candidates!$J$6:$J$3005,Preferences!$I$21)</f>
        <v>0</v>
      </c>
      <c r="C537" s="63"/>
      <c r="D537" s="194" t="str">
        <f>IF(AND(B537=1,J537=1),IF('Job Openings'!H539-'Job Openings'!E539&lt;0,"",'Job Openings'!H539-'Job Openings'!E539),"")</f>
        <v/>
      </c>
      <c r="E537" s="185"/>
      <c r="F537" s="197" t="b">
        <f>IF(AND('Job Openings'!E539&gt;=$O$4,'Job Openings'!E539&lt;=$O$5),TRUE,FALSE)</f>
        <v>0</v>
      </c>
      <c r="G537" s="188" t="b">
        <f>IF(Dashboard!$M$6="",IF('Job Openings'!B539&lt;&gt;"",TRUE,FALSE),IF(Dashboard!$M$6='Job Openings'!B539,TRUE,FALSE))</f>
        <v>0</v>
      </c>
      <c r="H537" s="188" t="b">
        <f>IF(Dashboard!$H$7="",IF('Job Openings'!B539&lt;&gt;"",TRUE,FALSE),IF(Dashboard!$H$7='Job Openings'!C539,TRUE,FALSE))</f>
        <v>0</v>
      </c>
      <c r="I537" s="188" t="b">
        <f>IF(Dashboard!$H$6="",IF('Job Openings'!B539&lt;&gt;"",TRUE,FALSE),IF(Dashboard!$H$6='Job Openings'!F539,TRUE,FALSE))</f>
        <v>0</v>
      </c>
      <c r="J537" s="198">
        <f t="shared" si="30"/>
        <v>0</v>
      </c>
      <c r="K537" s="63"/>
      <c r="L537" s="63"/>
      <c r="M537" s="63"/>
      <c r="N537" s="63"/>
      <c r="O537" s="63"/>
      <c r="P537" s="63"/>
      <c r="R537" s="193" t="str">
        <f>IF(Candidates!H539="","",MONTH(Candidates!H539))</f>
        <v/>
      </c>
      <c r="S537" s="187" t="b">
        <f>IF(AND(YEAR(Candidates!H539)&gt;=applicationYear,YEAR(Candidates!H539)&lt;=applicationYear),TRUE,IF(applicationYear="",TRUE,FALSE))</f>
        <v>0</v>
      </c>
      <c r="T537" s="187" t="b">
        <f>IF(AND(Candidates!H539&gt;=$AJ$4,Candidates!H539&lt;=$AJ$5),TRUE,FALSE)</f>
        <v>0</v>
      </c>
      <c r="U537" s="187" t="b">
        <f>IF(Dashboard!$M$6="",IF(Candidates!B539&lt;&gt;"",TRUE,FALSE),IF(Dashboard!$M$6=Candidates!B539,TRUE,FALSE))</f>
        <v>0</v>
      </c>
      <c r="V537" s="187" t="b">
        <f>IF(Dashboard!$H$7="",IF(Candidates!B539&lt;&gt;"",TRUE,FALSE),IF(Dashboard!$H$7=Candidates!C539,TRUE,FALSE))</f>
        <v>0</v>
      </c>
      <c r="W537" s="217" t="b">
        <f>IF(Dashboard!$H$6="",IF(Candidates!B539&lt;&gt;"",TRUE,FALSE),IF(Dashboard!$H$6=Candidates!E539,TRUE,FALSE))</f>
        <v>0</v>
      </c>
      <c r="X537" s="187">
        <f t="shared" si="31"/>
        <v>0</v>
      </c>
      <c r="Y537" s="198">
        <f t="shared" si="32"/>
        <v>0</v>
      </c>
      <c r="AA537" s="7"/>
      <c r="AB537" s="7"/>
      <c r="AC537" s="7"/>
    </row>
    <row r="538" spans="2:29" x14ac:dyDescent="0.2">
      <c r="B538" s="194">
        <f>COUNTIFS(Candidates!$B$6:$B$3005,'Job Openings'!B540,Candidates!$J$6:$J$3005,Preferences!$I$21)</f>
        <v>0</v>
      </c>
      <c r="C538" s="63"/>
      <c r="D538" s="194" t="str">
        <f>IF(AND(B538=1,J538=1),IF('Job Openings'!H540-'Job Openings'!E540&lt;0,"",'Job Openings'!H540-'Job Openings'!E540),"")</f>
        <v/>
      </c>
      <c r="E538" s="185"/>
      <c r="F538" s="197" t="b">
        <f>IF(AND('Job Openings'!E540&gt;=$O$4,'Job Openings'!E540&lt;=$O$5),TRUE,FALSE)</f>
        <v>0</v>
      </c>
      <c r="G538" s="188" t="b">
        <f>IF(Dashboard!$M$6="",IF('Job Openings'!B540&lt;&gt;"",TRUE,FALSE),IF(Dashboard!$M$6='Job Openings'!B540,TRUE,FALSE))</f>
        <v>0</v>
      </c>
      <c r="H538" s="188" t="b">
        <f>IF(Dashboard!$H$7="",IF('Job Openings'!B540&lt;&gt;"",TRUE,FALSE),IF(Dashboard!$H$7='Job Openings'!C540,TRUE,FALSE))</f>
        <v>0</v>
      </c>
      <c r="I538" s="188" t="b">
        <f>IF(Dashboard!$H$6="",IF('Job Openings'!B540&lt;&gt;"",TRUE,FALSE),IF(Dashboard!$H$6='Job Openings'!F540,TRUE,FALSE))</f>
        <v>0</v>
      </c>
      <c r="J538" s="198">
        <f t="shared" si="30"/>
        <v>0</v>
      </c>
      <c r="K538" s="63"/>
      <c r="L538" s="63"/>
      <c r="M538" s="63"/>
      <c r="N538" s="63"/>
      <c r="O538" s="63"/>
      <c r="P538" s="63"/>
      <c r="R538" s="193" t="str">
        <f>IF(Candidates!H540="","",MONTH(Candidates!H540))</f>
        <v/>
      </c>
      <c r="S538" s="187" t="b">
        <f>IF(AND(YEAR(Candidates!H540)&gt;=applicationYear,YEAR(Candidates!H540)&lt;=applicationYear),TRUE,IF(applicationYear="",TRUE,FALSE))</f>
        <v>0</v>
      </c>
      <c r="T538" s="187" t="b">
        <f>IF(AND(Candidates!H540&gt;=$AJ$4,Candidates!H540&lt;=$AJ$5),TRUE,FALSE)</f>
        <v>0</v>
      </c>
      <c r="U538" s="187" t="b">
        <f>IF(Dashboard!$M$6="",IF(Candidates!B540&lt;&gt;"",TRUE,FALSE),IF(Dashboard!$M$6=Candidates!B540,TRUE,FALSE))</f>
        <v>0</v>
      </c>
      <c r="V538" s="187" t="b">
        <f>IF(Dashboard!$H$7="",IF(Candidates!B540&lt;&gt;"",TRUE,FALSE),IF(Dashboard!$H$7=Candidates!C540,TRUE,FALSE))</f>
        <v>0</v>
      </c>
      <c r="W538" s="217" t="b">
        <f>IF(Dashboard!$H$6="",IF(Candidates!B540&lt;&gt;"",TRUE,FALSE),IF(Dashboard!$H$6=Candidates!E540,TRUE,FALSE))</f>
        <v>0</v>
      </c>
      <c r="X538" s="187">
        <f t="shared" si="31"/>
        <v>0</v>
      </c>
      <c r="Y538" s="198">
        <f t="shared" si="32"/>
        <v>0</v>
      </c>
      <c r="AA538" s="7"/>
      <c r="AB538" s="7"/>
      <c r="AC538" s="7"/>
    </row>
    <row r="539" spans="2:29" x14ac:dyDescent="0.2">
      <c r="B539" s="194">
        <f>COUNTIFS(Candidates!$B$6:$B$3005,'Job Openings'!B541,Candidates!$J$6:$J$3005,Preferences!$I$21)</f>
        <v>0</v>
      </c>
      <c r="C539" s="63"/>
      <c r="D539" s="194" t="str">
        <f>IF(AND(B539=1,J539=1),IF('Job Openings'!H541-'Job Openings'!E541&lt;0,"",'Job Openings'!H541-'Job Openings'!E541),"")</f>
        <v/>
      </c>
      <c r="E539" s="185"/>
      <c r="F539" s="197" t="b">
        <f>IF(AND('Job Openings'!E541&gt;=$O$4,'Job Openings'!E541&lt;=$O$5),TRUE,FALSE)</f>
        <v>0</v>
      </c>
      <c r="G539" s="188" t="b">
        <f>IF(Dashboard!$M$6="",IF('Job Openings'!B541&lt;&gt;"",TRUE,FALSE),IF(Dashboard!$M$6='Job Openings'!B541,TRUE,FALSE))</f>
        <v>0</v>
      </c>
      <c r="H539" s="188" t="b">
        <f>IF(Dashboard!$H$7="",IF('Job Openings'!B541&lt;&gt;"",TRUE,FALSE),IF(Dashboard!$H$7='Job Openings'!C541,TRUE,FALSE))</f>
        <v>0</v>
      </c>
      <c r="I539" s="188" t="b">
        <f>IF(Dashboard!$H$6="",IF('Job Openings'!B541&lt;&gt;"",TRUE,FALSE),IF(Dashboard!$H$6='Job Openings'!F541,TRUE,FALSE))</f>
        <v>0</v>
      </c>
      <c r="J539" s="198">
        <f t="shared" si="30"/>
        <v>0</v>
      </c>
      <c r="K539" s="63"/>
      <c r="L539" s="63"/>
      <c r="M539" s="63"/>
      <c r="N539" s="63"/>
      <c r="O539" s="63"/>
      <c r="P539" s="63"/>
      <c r="R539" s="193" t="str">
        <f>IF(Candidates!H541="","",MONTH(Candidates!H541))</f>
        <v/>
      </c>
      <c r="S539" s="187" t="b">
        <f>IF(AND(YEAR(Candidates!H541)&gt;=applicationYear,YEAR(Candidates!H541)&lt;=applicationYear),TRUE,IF(applicationYear="",TRUE,FALSE))</f>
        <v>0</v>
      </c>
      <c r="T539" s="187" t="b">
        <f>IF(AND(Candidates!H541&gt;=$AJ$4,Candidates!H541&lt;=$AJ$5),TRUE,FALSE)</f>
        <v>0</v>
      </c>
      <c r="U539" s="187" t="b">
        <f>IF(Dashboard!$M$6="",IF(Candidates!B541&lt;&gt;"",TRUE,FALSE),IF(Dashboard!$M$6=Candidates!B541,TRUE,FALSE))</f>
        <v>0</v>
      </c>
      <c r="V539" s="187" t="b">
        <f>IF(Dashboard!$H$7="",IF(Candidates!B541&lt;&gt;"",TRUE,FALSE),IF(Dashboard!$H$7=Candidates!C541,TRUE,FALSE))</f>
        <v>0</v>
      </c>
      <c r="W539" s="217" t="b">
        <f>IF(Dashboard!$H$6="",IF(Candidates!B541&lt;&gt;"",TRUE,FALSE),IF(Dashboard!$H$6=Candidates!E541,TRUE,FALSE))</f>
        <v>0</v>
      </c>
      <c r="X539" s="187">
        <f t="shared" si="31"/>
        <v>0</v>
      </c>
      <c r="Y539" s="198">
        <f t="shared" si="32"/>
        <v>0</v>
      </c>
      <c r="AA539" s="7"/>
      <c r="AB539" s="7"/>
      <c r="AC539" s="7"/>
    </row>
    <row r="540" spans="2:29" x14ac:dyDescent="0.2">
      <c r="B540" s="194">
        <f>COUNTIFS(Candidates!$B$6:$B$3005,'Job Openings'!B542,Candidates!$J$6:$J$3005,Preferences!$I$21)</f>
        <v>0</v>
      </c>
      <c r="C540" s="63"/>
      <c r="D540" s="194" t="str">
        <f>IF(AND(B540=1,J540=1),IF('Job Openings'!H542-'Job Openings'!E542&lt;0,"",'Job Openings'!H542-'Job Openings'!E542),"")</f>
        <v/>
      </c>
      <c r="E540" s="185"/>
      <c r="F540" s="197" t="b">
        <f>IF(AND('Job Openings'!E542&gt;=$O$4,'Job Openings'!E542&lt;=$O$5),TRUE,FALSE)</f>
        <v>0</v>
      </c>
      <c r="G540" s="188" t="b">
        <f>IF(Dashboard!$M$6="",IF('Job Openings'!B542&lt;&gt;"",TRUE,FALSE),IF(Dashboard!$M$6='Job Openings'!B542,TRUE,FALSE))</f>
        <v>0</v>
      </c>
      <c r="H540" s="188" t="b">
        <f>IF(Dashboard!$H$7="",IF('Job Openings'!B542&lt;&gt;"",TRUE,FALSE),IF(Dashboard!$H$7='Job Openings'!C542,TRUE,FALSE))</f>
        <v>0</v>
      </c>
      <c r="I540" s="188" t="b">
        <f>IF(Dashboard!$H$6="",IF('Job Openings'!B542&lt;&gt;"",TRUE,FALSE),IF(Dashboard!$H$6='Job Openings'!F542,TRUE,FALSE))</f>
        <v>0</v>
      </c>
      <c r="J540" s="198">
        <f t="shared" si="30"/>
        <v>0</v>
      </c>
      <c r="K540" s="63"/>
      <c r="L540" s="63"/>
      <c r="M540" s="63"/>
      <c r="N540" s="63"/>
      <c r="O540" s="63"/>
      <c r="P540" s="63"/>
      <c r="R540" s="193" t="str">
        <f>IF(Candidates!H542="","",MONTH(Candidates!H542))</f>
        <v/>
      </c>
      <c r="S540" s="187" t="b">
        <f>IF(AND(YEAR(Candidates!H542)&gt;=applicationYear,YEAR(Candidates!H542)&lt;=applicationYear),TRUE,IF(applicationYear="",TRUE,FALSE))</f>
        <v>0</v>
      </c>
      <c r="T540" s="187" t="b">
        <f>IF(AND(Candidates!H542&gt;=$AJ$4,Candidates!H542&lt;=$AJ$5),TRUE,FALSE)</f>
        <v>0</v>
      </c>
      <c r="U540" s="187" t="b">
        <f>IF(Dashboard!$M$6="",IF(Candidates!B542&lt;&gt;"",TRUE,FALSE),IF(Dashboard!$M$6=Candidates!B542,TRUE,FALSE))</f>
        <v>0</v>
      </c>
      <c r="V540" s="187" t="b">
        <f>IF(Dashboard!$H$7="",IF(Candidates!B542&lt;&gt;"",TRUE,FALSE),IF(Dashboard!$H$7=Candidates!C542,TRUE,FALSE))</f>
        <v>0</v>
      </c>
      <c r="W540" s="217" t="b">
        <f>IF(Dashboard!$H$6="",IF(Candidates!B542&lt;&gt;"",TRUE,FALSE),IF(Dashboard!$H$6=Candidates!E542,TRUE,FALSE))</f>
        <v>0</v>
      </c>
      <c r="X540" s="187">
        <f t="shared" si="31"/>
        <v>0</v>
      </c>
      <c r="Y540" s="198">
        <f t="shared" si="32"/>
        <v>0</v>
      </c>
      <c r="AA540" s="7"/>
      <c r="AB540" s="7"/>
      <c r="AC540" s="7"/>
    </row>
    <row r="541" spans="2:29" x14ac:dyDescent="0.2">
      <c r="B541" s="194">
        <f>COUNTIFS(Candidates!$B$6:$B$3005,'Job Openings'!B543,Candidates!$J$6:$J$3005,Preferences!$I$21)</f>
        <v>0</v>
      </c>
      <c r="C541" s="63"/>
      <c r="D541" s="194" t="str">
        <f>IF(AND(B541=1,J541=1),IF('Job Openings'!H543-'Job Openings'!E543&lt;0,"",'Job Openings'!H543-'Job Openings'!E543),"")</f>
        <v/>
      </c>
      <c r="E541" s="185"/>
      <c r="F541" s="197" t="b">
        <f>IF(AND('Job Openings'!E543&gt;=$O$4,'Job Openings'!E543&lt;=$O$5),TRUE,FALSE)</f>
        <v>0</v>
      </c>
      <c r="G541" s="188" t="b">
        <f>IF(Dashboard!$M$6="",IF('Job Openings'!B543&lt;&gt;"",TRUE,FALSE),IF(Dashboard!$M$6='Job Openings'!B543,TRUE,FALSE))</f>
        <v>0</v>
      </c>
      <c r="H541" s="188" t="b">
        <f>IF(Dashboard!$H$7="",IF('Job Openings'!B543&lt;&gt;"",TRUE,FALSE),IF(Dashboard!$H$7='Job Openings'!C543,TRUE,FALSE))</f>
        <v>0</v>
      </c>
      <c r="I541" s="188" t="b">
        <f>IF(Dashboard!$H$6="",IF('Job Openings'!B543&lt;&gt;"",TRUE,FALSE),IF(Dashboard!$H$6='Job Openings'!F543,TRUE,FALSE))</f>
        <v>0</v>
      </c>
      <c r="J541" s="198">
        <f t="shared" si="30"/>
        <v>0</v>
      </c>
      <c r="K541" s="63"/>
      <c r="L541" s="63"/>
      <c r="M541" s="63"/>
      <c r="N541" s="63"/>
      <c r="O541" s="63"/>
      <c r="P541" s="63"/>
      <c r="R541" s="193" t="str">
        <f>IF(Candidates!H543="","",MONTH(Candidates!H543))</f>
        <v/>
      </c>
      <c r="S541" s="187" t="b">
        <f>IF(AND(YEAR(Candidates!H543)&gt;=applicationYear,YEAR(Candidates!H543)&lt;=applicationYear),TRUE,IF(applicationYear="",TRUE,FALSE))</f>
        <v>0</v>
      </c>
      <c r="T541" s="187" t="b">
        <f>IF(AND(Candidates!H543&gt;=$AJ$4,Candidates!H543&lt;=$AJ$5),TRUE,FALSE)</f>
        <v>0</v>
      </c>
      <c r="U541" s="187" t="b">
        <f>IF(Dashboard!$M$6="",IF(Candidates!B543&lt;&gt;"",TRUE,FALSE),IF(Dashboard!$M$6=Candidates!B543,TRUE,FALSE))</f>
        <v>0</v>
      </c>
      <c r="V541" s="187" t="b">
        <f>IF(Dashboard!$H$7="",IF(Candidates!B543&lt;&gt;"",TRUE,FALSE),IF(Dashboard!$H$7=Candidates!C543,TRUE,FALSE))</f>
        <v>0</v>
      </c>
      <c r="W541" s="217" t="b">
        <f>IF(Dashboard!$H$6="",IF(Candidates!B543&lt;&gt;"",TRUE,FALSE),IF(Dashboard!$H$6=Candidates!E543,TRUE,FALSE))</f>
        <v>0</v>
      </c>
      <c r="X541" s="187">
        <f t="shared" si="31"/>
        <v>0</v>
      </c>
      <c r="Y541" s="198">
        <f t="shared" si="32"/>
        <v>0</v>
      </c>
      <c r="AA541" s="7"/>
      <c r="AB541" s="7"/>
      <c r="AC541" s="7"/>
    </row>
    <row r="542" spans="2:29" x14ac:dyDescent="0.2">
      <c r="B542" s="194">
        <f>COUNTIFS(Candidates!$B$6:$B$3005,'Job Openings'!B544,Candidates!$J$6:$J$3005,Preferences!$I$21)</f>
        <v>0</v>
      </c>
      <c r="C542" s="63"/>
      <c r="D542" s="194" t="str">
        <f>IF(AND(B542=1,J542=1),IF('Job Openings'!H544-'Job Openings'!E544&lt;0,"",'Job Openings'!H544-'Job Openings'!E544),"")</f>
        <v/>
      </c>
      <c r="E542" s="185"/>
      <c r="F542" s="197" t="b">
        <f>IF(AND('Job Openings'!E544&gt;=$O$4,'Job Openings'!E544&lt;=$O$5),TRUE,FALSE)</f>
        <v>0</v>
      </c>
      <c r="G542" s="188" t="b">
        <f>IF(Dashboard!$M$6="",IF('Job Openings'!B544&lt;&gt;"",TRUE,FALSE),IF(Dashboard!$M$6='Job Openings'!B544,TRUE,FALSE))</f>
        <v>0</v>
      </c>
      <c r="H542" s="188" t="b">
        <f>IF(Dashboard!$H$7="",IF('Job Openings'!B544&lt;&gt;"",TRUE,FALSE),IF(Dashboard!$H$7='Job Openings'!C544,TRUE,FALSE))</f>
        <v>0</v>
      </c>
      <c r="I542" s="188" t="b">
        <f>IF(Dashboard!$H$6="",IF('Job Openings'!B544&lt;&gt;"",TRUE,FALSE),IF(Dashboard!$H$6='Job Openings'!F544,TRUE,FALSE))</f>
        <v>0</v>
      </c>
      <c r="J542" s="198">
        <f t="shared" si="30"/>
        <v>0</v>
      </c>
      <c r="K542" s="63"/>
      <c r="L542" s="63"/>
      <c r="M542" s="63"/>
      <c r="N542" s="63"/>
      <c r="O542" s="63"/>
      <c r="P542" s="63"/>
      <c r="R542" s="193" t="str">
        <f>IF(Candidates!H544="","",MONTH(Candidates!H544))</f>
        <v/>
      </c>
      <c r="S542" s="187" t="b">
        <f>IF(AND(YEAR(Candidates!H544)&gt;=applicationYear,YEAR(Candidates!H544)&lt;=applicationYear),TRUE,IF(applicationYear="",TRUE,FALSE))</f>
        <v>0</v>
      </c>
      <c r="T542" s="187" t="b">
        <f>IF(AND(Candidates!H544&gt;=$AJ$4,Candidates!H544&lt;=$AJ$5),TRUE,FALSE)</f>
        <v>0</v>
      </c>
      <c r="U542" s="187" t="b">
        <f>IF(Dashboard!$M$6="",IF(Candidates!B544&lt;&gt;"",TRUE,FALSE),IF(Dashboard!$M$6=Candidates!B544,TRUE,FALSE))</f>
        <v>0</v>
      </c>
      <c r="V542" s="187" t="b">
        <f>IF(Dashboard!$H$7="",IF(Candidates!B544&lt;&gt;"",TRUE,FALSE),IF(Dashboard!$H$7=Candidates!C544,TRUE,FALSE))</f>
        <v>0</v>
      </c>
      <c r="W542" s="217" t="b">
        <f>IF(Dashboard!$H$6="",IF(Candidates!B544&lt;&gt;"",TRUE,FALSE),IF(Dashboard!$H$6=Candidates!E544,TRUE,FALSE))</f>
        <v>0</v>
      </c>
      <c r="X542" s="187">
        <f t="shared" si="31"/>
        <v>0</v>
      </c>
      <c r="Y542" s="198">
        <f t="shared" si="32"/>
        <v>0</v>
      </c>
      <c r="AA542" s="7"/>
      <c r="AB542" s="7"/>
      <c r="AC542" s="7"/>
    </row>
    <row r="543" spans="2:29" x14ac:dyDescent="0.2">
      <c r="B543" s="194">
        <f>COUNTIFS(Candidates!$B$6:$B$3005,'Job Openings'!B545,Candidates!$J$6:$J$3005,Preferences!$I$21)</f>
        <v>0</v>
      </c>
      <c r="C543" s="63"/>
      <c r="D543" s="194" t="str">
        <f>IF(AND(B543=1,J543=1),IF('Job Openings'!H545-'Job Openings'!E545&lt;0,"",'Job Openings'!H545-'Job Openings'!E545),"")</f>
        <v/>
      </c>
      <c r="E543" s="185"/>
      <c r="F543" s="197" t="b">
        <f>IF(AND('Job Openings'!E545&gt;=$O$4,'Job Openings'!E545&lt;=$O$5),TRUE,FALSE)</f>
        <v>0</v>
      </c>
      <c r="G543" s="188" t="b">
        <f>IF(Dashboard!$M$6="",IF('Job Openings'!B545&lt;&gt;"",TRUE,FALSE),IF(Dashboard!$M$6='Job Openings'!B545,TRUE,FALSE))</f>
        <v>0</v>
      </c>
      <c r="H543" s="188" t="b">
        <f>IF(Dashboard!$H$7="",IF('Job Openings'!B545&lt;&gt;"",TRUE,FALSE),IF(Dashboard!$H$7='Job Openings'!C545,TRUE,FALSE))</f>
        <v>0</v>
      </c>
      <c r="I543" s="188" t="b">
        <f>IF(Dashboard!$H$6="",IF('Job Openings'!B545&lt;&gt;"",TRUE,FALSE),IF(Dashboard!$H$6='Job Openings'!F545,TRUE,FALSE))</f>
        <v>0</v>
      </c>
      <c r="J543" s="198">
        <f t="shared" si="30"/>
        <v>0</v>
      </c>
      <c r="K543" s="63"/>
      <c r="L543" s="63"/>
      <c r="M543" s="63"/>
      <c r="N543" s="63"/>
      <c r="O543" s="63"/>
      <c r="P543" s="63"/>
      <c r="R543" s="193" t="str">
        <f>IF(Candidates!H545="","",MONTH(Candidates!H545))</f>
        <v/>
      </c>
      <c r="S543" s="187" t="b">
        <f>IF(AND(YEAR(Candidates!H545)&gt;=applicationYear,YEAR(Candidates!H545)&lt;=applicationYear),TRUE,IF(applicationYear="",TRUE,FALSE))</f>
        <v>0</v>
      </c>
      <c r="T543" s="187" t="b">
        <f>IF(AND(Candidates!H545&gt;=$AJ$4,Candidates!H545&lt;=$AJ$5),TRUE,FALSE)</f>
        <v>0</v>
      </c>
      <c r="U543" s="187" t="b">
        <f>IF(Dashboard!$M$6="",IF(Candidates!B545&lt;&gt;"",TRUE,FALSE),IF(Dashboard!$M$6=Candidates!B545,TRUE,FALSE))</f>
        <v>0</v>
      </c>
      <c r="V543" s="187" t="b">
        <f>IF(Dashboard!$H$7="",IF(Candidates!B545&lt;&gt;"",TRUE,FALSE),IF(Dashboard!$H$7=Candidates!C545,TRUE,FALSE))</f>
        <v>0</v>
      </c>
      <c r="W543" s="217" t="b">
        <f>IF(Dashboard!$H$6="",IF(Candidates!B545&lt;&gt;"",TRUE,FALSE),IF(Dashboard!$H$6=Candidates!E545,TRUE,FALSE))</f>
        <v>0</v>
      </c>
      <c r="X543" s="187">
        <f t="shared" si="31"/>
        <v>0</v>
      </c>
      <c r="Y543" s="198">
        <f t="shared" si="32"/>
        <v>0</v>
      </c>
      <c r="AA543" s="7"/>
      <c r="AB543" s="7"/>
      <c r="AC543" s="7"/>
    </row>
    <row r="544" spans="2:29" x14ac:dyDescent="0.2">
      <c r="B544" s="194">
        <f>COUNTIFS(Candidates!$B$6:$B$3005,'Job Openings'!B546,Candidates!$J$6:$J$3005,Preferences!$I$21)</f>
        <v>0</v>
      </c>
      <c r="C544" s="63"/>
      <c r="D544" s="194" t="str">
        <f>IF(AND(B544=1,J544=1),IF('Job Openings'!H546-'Job Openings'!E546&lt;0,"",'Job Openings'!H546-'Job Openings'!E546),"")</f>
        <v/>
      </c>
      <c r="E544" s="185"/>
      <c r="F544" s="197" t="b">
        <f>IF(AND('Job Openings'!E546&gt;=$O$4,'Job Openings'!E546&lt;=$O$5),TRUE,FALSE)</f>
        <v>0</v>
      </c>
      <c r="G544" s="188" t="b">
        <f>IF(Dashboard!$M$6="",IF('Job Openings'!B546&lt;&gt;"",TRUE,FALSE),IF(Dashboard!$M$6='Job Openings'!B546,TRUE,FALSE))</f>
        <v>0</v>
      </c>
      <c r="H544" s="188" t="b">
        <f>IF(Dashboard!$H$7="",IF('Job Openings'!B546&lt;&gt;"",TRUE,FALSE),IF(Dashboard!$H$7='Job Openings'!C546,TRUE,FALSE))</f>
        <v>0</v>
      </c>
      <c r="I544" s="188" t="b">
        <f>IF(Dashboard!$H$6="",IF('Job Openings'!B546&lt;&gt;"",TRUE,FALSE),IF(Dashboard!$H$6='Job Openings'!F546,TRUE,FALSE))</f>
        <v>0</v>
      </c>
      <c r="J544" s="198">
        <f t="shared" si="30"/>
        <v>0</v>
      </c>
      <c r="K544" s="63"/>
      <c r="L544" s="63"/>
      <c r="M544" s="63"/>
      <c r="N544" s="63"/>
      <c r="O544" s="63"/>
      <c r="P544" s="63"/>
      <c r="R544" s="193" t="str">
        <f>IF(Candidates!H546="","",MONTH(Candidates!H546))</f>
        <v/>
      </c>
      <c r="S544" s="187" t="b">
        <f>IF(AND(YEAR(Candidates!H546)&gt;=applicationYear,YEAR(Candidates!H546)&lt;=applicationYear),TRUE,IF(applicationYear="",TRUE,FALSE))</f>
        <v>0</v>
      </c>
      <c r="T544" s="187" t="b">
        <f>IF(AND(Candidates!H546&gt;=$AJ$4,Candidates!H546&lt;=$AJ$5),TRUE,FALSE)</f>
        <v>0</v>
      </c>
      <c r="U544" s="187" t="b">
        <f>IF(Dashboard!$M$6="",IF(Candidates!B546&lt;&gt;"",TRUE,FALSE),IF(Dashboard!$M$6=Candidates!B546,TRUE,FALSE))</f>
        <v>0</v>
      </c>
      <c r="V544" s="187" t="b">
        <f>IF(Dashboard!$H$7="",IF(Candidates!B546&lt;&gt;"",TRUE,FALSE),IF(Dashboard!$H$7=Candidates!C546,TRUE,FALSE))</f>
        <v>0</v>
      </c>
      <c r="W544" s="217" t="b">
        <f>IF(Dashboard!$H$6="",IF(Candidates!B546&lt;&gt;"",TRUE,FALSE),IF(Dashboard!$H$6=Candidates!E546,TRUE,FALSE))</f>
        <v>0</v>
      </c>
      <c r="X544" s="187">
        <f t="shared" si="31"/>
        <v>0</v>
      </c>
      <c r="Y544" s="198">
        <f t="shared" si="32"/>
        <v>0</v>
      </c>
      <c r="AA544" s="7"/>
      <c r="AB544" s="7"/>
      <c r="AC544" s="7"/>
    </row>
    <row r="545" spans="2:29" x14ac:dyDescent="0.2">
      <c r="B545" s="194">
        <f>COUNTIFS(Candidates!$B$6:$B$3005,'Job Openings'!B547,Candidates!$J$6:$J$3005,Preferences!$I$21)</f>
        <v>0</v>
      </c>
      <c r="C545" s="63"/>
      <c r="D545" s="194" t="str">
        <f>IF(AND(B545=1,J545=1),IF('Job Openings'!H547-'Job Openings'!E547&lt;0,"",'Job Openings'!H547-'Job Openings'!E547),"")</f>
        <v/>
      </c>
      <c r="E545" s="185"/>
      <c r="F545" s="197" t="b">
        <f>IF(AND('Job Openings'!E547&gt;=$O$4,'Job Openings'!E547&lt;=$O$5),TRUE,FALSE)</f>
        <v>0</v>
      </c>
      <c r="G545" s="188" t="b">
        <f>IF(Dashboard!$M$6="",IF('Job Openings'!B547&lt;&gt;"",TRUE,FALSE),IF(Dashboard!$M$6='Job Openings'!B547,TRUE,FALSE))</f>
        <v>0</v>
      </c>
      <c r="H545" s="188" t="b">
        <f>IF(Dashboard!$H$7="",IF('Job Openings'!B547&lt;&gt;"",TRUE,FALSE),IF(Dashboard!$H$7='Job Openings'!C547,TRUE,FALSE))</f>
        <v>0</v>
      </c>
      <c r="I545" s="188" t="b">
        <f>IF(Dashboard!$H$6="",IF('Job Openings'!B547&lt;&gt;"",TRUE,FALSE),IF(Dashboard!$H$6='Job Openings'!F547,TRUE,FALSE))</f>
        <v>0</v>
      </c>
      <c r="J545" s="198">
        <f t="shared" si="30"/>
        <v>0</v>
      </c>
      <c r="K545" s="63"/>
      <c r="L545" s="63"/>
      <c r="M545" s="63"/>
      <c r="N545" s="63"/>
      <c r="O545" s="63"/>
      <c r="P545" s="63"/>
      <c r="R545" s="193" t="str">
        <f>IF(Candidates!H547="","",MONTH(Candidates!H547))</f>
        <v/>
      </c>
      <c r="S545" s="187" t="b">
        <f>IF(AND(YEAR(Candidates!H547)&gt;=applicationYear,YEAR(Candidates!H547)&lt;=applicationYear),TRUE,IF(applicationYear="",TRUE,FALSE))</f>
        <v>0</v>
      </c>
      <c r="T545" s="187" t="b">
        <f>IF(AND(Candidates!H547&gt;=$AJ$4,Candidates!H547&lt;=$AJ$5),TRUE,FALSE)</f>
        <v>0</v>
      </c>
      <c r="U545" s="187" t="b">
        <f>IF(Dashboard!$M$6="",IF(Candidates!B547&lt;&gt;"",TRUE,FALSE),IF(Dashboard!$M$6=Candidates!B547,TRUE,FALSE))</f>
        <v>0</v>
      </c>
      <c r="V545" s="187" t="b">
        <f>IF(Dashboard!$H$7="",IF(Candidates!B547&lt;&gt;"",TRUE,FALSE),IF(Dashboard!$H$7=Candidates!C547,TRUE,FALSE))</f>
        <v>0</v>
      </c>
      <c r="W545" s="217" t="b">
        <f>IF(Dashboard!$H$6="",IF(Candidates!B547&lt;&gt;"",TRUE,FALSE),IF(Dashboard!$H$6=Candidates!E547,TRUE,FALSE))</f>
        <v>0</v>
      </c>
      <c r="X545" s="187">
        <f t="shared" si="31"/>
        <v>0</v>
      </c>
      <c r="Y545" s="198">
        <f t="shared" si="32"/>
        <v>0</v>
      </c>
      <c r="AA545" s="7"/>
      <c r="AB545" s="7"/>
      <c r="AC545" s="7"/>
    </row>
    <row r="546" spans="2:29" x14ac:dyDescent="0.2">
      <c r="B546" s="194">
        <f>COUNTIFS(Candidates!$B$6:$B$3005,'Job Openings'!B548,Candidates!$J$6:$J$3005,Preferences!$I$21)</f>
        <v>0</v>
      </c>
      <c r="C546" s="63"/>
      <c r="D546" s="194" t="str">
        <f>IF(AND(B546=1,J546=1),IF('Job Openings'!H548-'Job Openings'!E548&lt;0,"",'Job Openings'!H548-'Job Openings'!E548),"")</f>
        <v/>
      </c>
      <c r="E546" s="185"/>
      <c r="F546" s="197" t="b">
        <f>IF(AND('Job Openings'!E548&gt;=$O$4,'Job Openings'!E548&lt;=$O$5),TRUE,FALSE)</f>
        <v>0</v>
      </c>
      <c r="G546" s="188" t="b">
        <f>IF(Dashboard!$M$6="",IF('Job Openings'!B548&lt;&gt;"",TRUE,FALSE),IF(Dashboard!$M$6='Job Openings'!B548,TRUE,FALSE))</f>
        <v>0</v>
      </c>
      <c r="H546" s="188" t="b">
        <f>IF(Dashboard!$H$7="",IF('Job Openings'!B548&lt;&gt;"",TRUE,FALSE),IF(Dashboard!$H$7='Job Openings'!C548,TRUE,FALSE))</f>
        <v>0</v>
      </c>
      <c r="I546" s="188" t="b">
        <f>IF(Dashboard!$H$6="",IF('Job Openings'!B548&lt;&gt;"",TRUE,FALSE),IF(Dashboard!$H$6='Job Openings'!F548,TRUE,FALSE))</f>
        <v>0</v>
      </c>
      <c r="J546" s="198">
        <f t="shared" si="30"/>
        <v>0</v>
      </c>
      <c r="K546" s="63"/>
      <c r="L546" s="63"/>
      <c r="M546" s="63"/>
      <c r="N546" s="63"/>
      <c r="O546" s="63"/>
      <c r="P546" s="63"/>
      <c r="R546" s="193" t="str">
        <f>IF(Candidates!H548="","",MONTH(Candidates!H548))</f>
        <v/>
      </c>
      <c r="S546" s="187" t="b">
        <f>IF(AND(YEAR(Candidates!H548)&gt;=applicationYear,YEAR(Candidates!H548)&lt;=applicationYear),TRUE,IF(applicationYear="",TRUE,FALSE))</f>
        <v>0</v>
      </c>
      <c r="T546" s="187" t="b">
        <f>IF(AND(Candidates!H548&gt;=$AJ$4,Candidates!H548&lt;=$AJ$5),TRUE,FALSE)</f>
        <v>0</v>
      </c>
      <c r="U546" s="187" t="b">
        <f>IF(Dashboard!$M$6="",IF(Candidates!B548&lt;&gt;"",TRUE,FALSE),IF(Dashboard!$M$6=Candidates!B548,TRUE,FALSE))</f>
        <v>0</v>
      </c>
      <c r="V546" s="187" t="b">
        <f>IF(Dashboard!$H$7="",IF(Candidates!B548&lt;&gt;"",TRUE,FALSE),IF(Dashboard!$H$7=Candidates!C548,TRUE,FALSE))</f>
        <v>0</v>
      </c>
      <c r="W546" s="217" t="b">
        <f>IF(Dashboard!$H$6="",IF(Candidates!B548&lt;&gt;"",TRUE,FALSE),IF(Dashboard!$H$6=Candidates!E548,TRUE,FALSE))</f>
        <v>0</v>
      </c>
      <c r="X546" s="187">
        <f t="shared" si="31"/>
        <v>0</v>
      </c>
      <c r="Y546" s="198">
        <f t="shared" si="32"/>
        <v>0</v>
      </c>
      <c r="AA546" s="7"/>
      <c r="AB546" s="7"/>
      <c r="AC546" s="7"/>
    </row>
    <row r="547" spans="2:29" x14ac:dyDescent="0.2">
      <c r="B547" s="194">
        <f>COUNTIFS(Candidates!$B$6:$B$3005,'Job Openings'!B549,Candidates!$J$6:$J$3005,Preferences!$I$21)</f>
        <v>0</v>
      </c>
      <c r="C547" s="63"/>
      <c r="D547" s="194" t="str">
        <f>IF(AND(B547=1,J547=1),IF('Job Openings'!H549-'Job Openings'!E549&lt;0,"",'Job Openings'!H549-'Job Openings'!E549),"")</f>
        <v/>
      </c>
      <c r="E547" s="185"/>
      <c r="F547" s="197" t="b">
        <f>IF(AND('Job Openings'!E549&gt;=$O$4,'Job Openings'!E549&lt;=$O$5),TRUE,FALSE)</f>
        <v>0</v>
      </c>
      <c r="G547" s="188" t="b">
        <f>IF(Dashboard!$M$6="",IF('Job Openings'!B549&lt;&gt;"",TRUE,FALSE),IF(Dashboard!$M$6='Job Openings'!B549,TRUE,FALSE))</f>
        <v>0</v>
      </c>
      <c r="H547" s="188" t="b">
        <f>IF(Dashboard!$H$7="",IF('Job Openings'!B549&lt;&gt;"",TRUE,FALSE),IF(Dashboard!$H$7='Job Openings'!C549,TRUE,FALSE))</f>
        <v>0</v>
      </c>
      <c r="I547" s="188" t="b">
        <f>IF(Dashboard!$H$6="",IF('Job Openings'!B549&lt;&gt;"",TRUE,FALSE),IF(Dashboard!$H$6='Job Openings'!F549,TRUE,FALSE))</f>
        <v>0</v>
      </c>
      <c r="J547" s="198">
        <f t="shared" si="30"/>
        <v>0</v>
      </c>
      <c r="K547" s="63"/>
      <c r="L547" s="63"/>
      <c r="M547" s="63"/>
      <c r="N547" s="63"/>
      <c r="O547" s="63"/>
      <c r="P547" s="63"/>
      <c r="R547" s="193" t="str">
        <f>IF(Candidates!H549="","",MONTH(Candidates!H549))</f>
        <v/>
      </c>
      <c r="S547" s="187" t="b">
        <f>IF(AND(YEAR(Candidates!H549)&gt;=applicationYear,YEAR(Candidates!H549)&lt;=applicationYear),TRUE,IF(applicationYear="",TRUE,FALSE))</f>
        <v>0</v>
      </c>
      <c r="T547" s="187" t="b">
        <f>IF(AND(Candidates!H549&gt;=$AJ$4,Candidates!H549&lt;=$AJ$5),TRUE,FALSE)</f>
        <v>0</v>
      </c>
      <c r="U547" s="187" t="b">
        <f>IF(Dashboard!$M$6="",IF(Candidates!B549&lt;&gt;"",TRUE,FALSE),IF(Dashboard!$M$6=Candidates!B549,TRUE,FALSE))</f>
        <v>0</v>
      </c>
      <c r="V547" s="187" t="b">
        <f>IF(Dashboard!$H$7="",IF(Candidates!B549&lt;&gt;"",TRUE,FALSE),IF(Dashboard!$H$7=Candidates!C549,TRUE,FALSE))</f>
        <v>0</v>
      </c>
      <c r="W547" s="217" t="b">
        <f>IF(Dashboard!$H$6="",IF(Candidates!B549&lt;&gt;"",TRUE,FALSE),IF(Dashboard!$H$6=Candidates!E549,TRUE,FALSE))</f>
        <v>0</v>
      </c>
      <c r="X547" s="187">
        <f t="shared" si="31"/>
        <v>0</v>
      </c>
      <c r="Y547" s="198">
        <f t="shared" si="32"/>
        <v>0</v>
      </c>
      <c r="AA547" s="7"/>
      <c r="AB547" s="7"/>
      <c r="AC547" s="7"/>
    </row>
    <row r="548" spans="2:29" x14ac:dyDescent="0.2">
      <c r="B548" s="194">
        <f>COUNTIFS(Candidates!$B$6:$B$3005,'Job Openings'!B550,Candidates!$J$6:$J$3005,Preferences!$I$21)</f>
        <v>0</v>
      </c>
      <c r="C548" s="63"/>
      <c r="D548" s="194" t="str">
        <f>IF(AND(B548=1,J548=1),IF('Job Openings'!H550-'Job Openings'!E550&lt;0,"",'Job Openings'!H550-'Job Openings'!E550),"")</f>
        <v/>
      </c>
      <c r="E548" s="185"/>
      <c r="F548" s="197" t="b">
        <f>IF(AND('Job Openings'!E550&gt;=$O$4,'Job Openings'!E550&lt;=$O$5),TRUE,FALSE)</f>
        <v>0</v>
      </c>
      <c r="G548" s="188" t="b">
        <f>IF(Dashboard!$M$6="",IF('Job Openings'!B550&lt;&gt;"",TRUE,FALSE),IF(Dashboard!$M$6='Job Openings'!B550,TRUE,FALSE))</f>
        <v>0</v>
      </c>
      <c r="H548" s="188" t="b">
        <f>IF(Dashboard!$H$7="",IF('Job Openings'!B550&lt;&gt;"",TRUE,FALSE),IF(Dashboard!$H$7='Job Openings'!C550,TRUE,FALSE))</f>
        <v>0</v>
      </c>
      <c r="I548" s="188" t="b">
        <f>IF(Dashboard!$H$6="",IF('Job Openings'!B550&lt;&gt;"",TRUE,FALSE),IF(Dashboard!$H$6='Job Openings'!F550,TRUE,FALSE))</f>
        <v>0</v>
      </c>
      <c r="J548" s="198">
        <f t="shared" si="30"/>
        <v>0</v>
      </c>
      <c r="K548" s="63"/>
      <c r="L548" s="63"/>
      <c r="M548" s="63"/>
      <c r="N548" s="63"/>
      <c r="O548" s="63"/>
      <c r="P548" s="63"/>
      <c r="R548" s="193" t="str">
        <f>IF(Candidates!H550="","",MONTH(Candidates!H550))</f>
        <v/>
      </c>
      <c r="S548" s="187" t="b">
        <f>IF(AND(YEAR(Candidates!H550)&gt;=applicationYear,YEAR(Candidates!H550)&lt;=applicationYear),TRUE,IF(applicationYear="",TRUE,FALSE))</f>
        <v>0</v>
      </c>
      <c r="T548" s="187" t="b">
        <f>IF(AND(Candidates!H550&gt;=$AJ$4,Candidates!H550&lt;=$AJ$5),TRUE,FALSE)</f>
        <v>0</v>
      </c>
      <c r="U548" s="187" t="b">
        <f>IF(Dashboard!$M$6="",IF(Candidates!B550&lt;&gt;"",TRUE,FALSE),IF(Dashboard!$M$6=Candidates!B550,TRUE,FALSE))</f>
        <v>0</v>
      </c>
      <c r="V548" s="187" t="b">
        <f>IF(Dashboard!$H$7="",IF(Candidates!B550&lt;&gt;"",TRUE,FALSE),IF(Dashboard!$H$7=Candidates!C550,TRUE,FALSE))</f>
        <v>0</v>
      </c>
      <c r="W548" s="217" t="b">
        <f>IF(Dashboard!$H$6="",IF(Candidates!B550&lt;&gt;"",TRUE,FALSE),IF(Dashboard!$H$6=Candidates!E550,TRUE,FALSE))</f>
        <v>0</v>
      </c>
      <c r="X548" s="187">
        <f t="shared" si="31"/>
        <v>0</v>
      </c>
      <c r="Y548" s="198">
        <f t="shared" si="32"/>
        <v>0</v>
      </c>
      <c r="AA548" s="7"/>
      <c r="AB548" s="7"/>
      <c r="AC548" s="7"/>
    </row>
    <row r="549" spans="2:29" x14ac:dyDescent="0.2">
      <c r="B549" s="194">
        <f>COUNTIFS(Candidates!$B$6:$B$3005,'Job Openings'!B551,Candidates!$J$6:$J$3005,Preferences!$I$21)</f>
        <v>0</v>
      </c>
      <c r="C549" s="63"/>
      <c r="D549" s="194" t="str">
        <f>IF(AND(B549=1,J549=1),IF('Job Openings'!H551-'Job Openings'!E551&lt;0,"",'Job Openings'!H551-'Job Openings'!E551),"")</f>
        <v/>
      </c>
      <c r="E549" s="185"/>
      <c r="F549" s="197" t="b">
        <f>IF(AND('Job Openings'!E551&gt;=$O$4,'Job Openings'!E551&lt;=$O$5),TRUE,FALSE)</f>
        <v>0</v>
      </c>
      <c r="G549" s="188" t="b">
        <f>IF(Dashboard!$M$6="",IF('Job Openings'!B551&lt;&gt;"",TRUE,FALSE),IF(Dashboard!$M$6='Job Openings'!B551,TRUE,FALSE))</f>
        <v>0</v>
      </c>
      <c r="H549" s="188" t="b">
        <f>IF(Dashboard!$H$7="",IF('Job Openings'!B551&lt;&gt;"",TRUE,FALSE),IF(Dashboard!$H$7='Job Openings'!C551,TRUE,FALSE))</f>
        <v>0</v>
      </c>
      <c r="I549" s="188" t="b">
        <f>IF(Dashboard!$H$6="",IF('Job Openings'!B551&lt;&gt;"",TRUE,FALSE),IF(Dashboard!$H$6='Job Openings'!F551,TRUE,FALSE))</f>
        <v>0</v>
      </c>
      <c r="J549" s="198">
        <f t="shared" si="30"/>
        <v>0</v>
      </c>
      <c r="K549" s="63"/>
      <c r="L549" s="63"/>
      <c r="M549" s="63"/>
      <c r="N549" s="63"/>
      <c r="O549" s="63"/>
      <c r="P549" s="63"/>
      <c r="R549" s="193" t="str">
        <f>IF(Candidates!H551="","",MONTH(Candidates!H551))</f>
        <v/>
      </c>
      <c r="S549" s="187" t="b">
        <f>IF(AND(YEAR(Candidates!H551)&gt;=applicationYear,YEAR(Candidates!H551)&lt;=applicationYear),TRUE,IF(applicationYear="",TRUE,FALSE))</f>
        <v>0</v>
      </c>
      <c r="T549" s="187" t="b">
        <f>IF(AND(Candidates!H551&gt;=$AJ$4,Candidates!H551&lt;=$AJ$5),TRUE,FALSE)</f>
        <v>0</v>
      </c>
      <c r="U549" s="187" t="b">
        <f>IF(Dashboard!$M$6="",IF(Candidates!B551&lt;&gt;"",TRUE,FALSE),IF(Dashboard!$M$6=Candidates!B551,TRUE,FALSE))</f>
        <v>0</v>
      </c>
      <c r="V549" s="187" t="b">
        <f>IF(Dashboard!$H$7="",IF(Candidates!B551&lt;&gt;"",TRUE,FALSE),IF(Dashboard!$H$7=Candidates!C551,TRUE,FALSE))</f>
        <v>0</v>
      </c>
      <c r="W549" s="217" t="b">
        <f>IF(Dashboard!$H$6="",IF(Candidates!B551&lt;&gt;"",TRUE,FALSE),IF(Dashboard!$H$6=Candidates!E551,TRUE,FALSE))</f>
        <v>0</v>
      </c>
      <c r="X549" s="187">
        <f t="shared" si="31"/>
        <v>0</v>
      </c>
      <c r="Y549" s="198">
        <f t="shared" si="32"/>
        <v>0</v>
      </c>
      <c r="AA549" s="7"/>
      <c r="AB549" s="7"/>
      <c r="AC549" s="7"/>
    </row>
    <row r="550" spans="2:29" x14ac:dyDescent="0.2">
      <c r="B550" s="194">
        <f>COUNTIFS(Candidates!$B$6:$B$3005,'Job Openings'!B552,Candidates!$J$6:$J$3005,Preferences!$I$21)</f>
        <v>0</v>
      </c>
      <c r="C550" s="63"/>
      <c r="D550" s="194" t="str">
        <f>IF(AND(B550=1,J550=1),IF('Job Openings'!H552-'Job Openings'!E552&lt;0,"",'Job Openings'!H552-'Job Openings'!E552),"")</f>
        <v/>
      </c>
      <c r="E550" s="185"/>
      <c r="F550" s="197" t="b">
        <f>IF(AND('Job Openings'!E552&gt;=$O$4,'Job Openings'!E552&lt;=$O$5),TRUE,FALSE)</f>
        <v>0</v>
      </c>
      <c r="G550" s="188" t="b">
        <f>IF(Dashboard!$M$6="",IF('Job Openings'!B552&lt;&gt;"",TRUE,FALSE),IF(Dashboard!$M$6='Job Openings'!B552,TRUE,FALSE))</f>
        <v>0</v>
      </c>
      <c r="H550" s="188" t="b">
        <f>IF(Dashboard!$H$7="",IF('Job Openings'!B552&lt;&gt;"",TRUE,FALSE),IF(Dashboard!$H$7='Job Openings'!C552,TRUE,FALSE))</f>
        <v>0</v>
      </c>
      <c r="I550" s="188" t="b">
        <f>IF(Dashboard!$H$6="",IF('Job Openings'!B552&lt;&gt;"",TRUE,FALSE),IF(Dashboard!$H$6='Job Openings'!F552,TRUE,FALSE))</f>
        <v>0</v>
      </c>
      <c r="J550" s="198">
        <f t="shared" si="30"/>
        <v>0</v>
      </c>
      <c r="K550" s="63"/>
      <c r="L550" s="63"/>
      <c r="M550" s="63"/>
      <c r="N550" s="63"/>
      <c r="O550" s="63"/>
      <c r="P550" s="63"/>
      <c r="R550" s="193" t="str">
        <f>IF(Candidates!H552="","",MONTH(Candidates!H552))</f>
        <v/>
      </c>
      <c r="S550" s="187" t="b">
        <f>IF(AND(YEAR(Candidates!H552)&gt;=applicationYear,YEAR(Candidates!H552)&lt;=applicationYear),TRUE,IF(applicationYear="",TRUE,FALSE))</f>
        <v>0</v>
      </c>
      <c r="T550" s="187" t="b">
        <f>IF(AND(Candidates!H552&gt;=$AJ$4,Candidates!H552&lt;=$AJ$5),TRUE,FALSE)</f>
        <v>0</v>
      </c>
      <c r="U550" s="187" t="b">
        <f>IF(Dashboard!$M$6="",IF(Candidates!B552&lt;&gt;"",TRUE,FALSE),IF(Dashboard!$M$6=Candidates!B552,TRUE,FALSE))</f>
        <v>0</v>
      </c>
      <c r="V550" s="187" t="b">
        <f>IF(Dashboard!$H$7="",IF(Candidates!B552&lt;&gt;"",TRUE,FALSE),IF(Dashboard!$H$7=Candidates!C552,TRUE,FALSE))</f>
        <v>0</v>
      </c>
      <c r="W550" s="217" t="b">
        <f>IF(Dashboard!$H$6="",IF(Candidates!B552&lt;&gt;"",TRUE,FALSE),IF(Dashboard!$H$6=Candidates!E552,TRUE,FALSE))</f>
        <v>0</v>
      </c>
      <c r="X550" s="187">
        <f t="shared" si="31"/>
        <v>0</v>
      </c>
      <c r="Y550" s="198">
        <f t="shared" si="32"/>
        <v>0</v>
      </c>
      <c r="AA550" s="7"/>
      <c r="AB550" s="7"/>
      <c r="AC550" s="7"/>
    </row>
    <row r="551" spans="2:29" x14ac:dyDescent="0.2">
      <c r="B551" s="194">
        <f>COUNTIFS(Candidates!$B$6:$B$3005,'Job Openings'!B553,Candidates!$J$6:$J$3005,Preferences!$I$21)</f>
        <v>0</v>
      </c>
      <c r="C551" s="63"/>
      <c r="D551" s="194" t="str">
        <f>IF(AND(B551=1,J551=1),IF('Job Openings'!H553-'Job Openings'!E553&lt;0,"",'Job Openings'!H553-'Job Openings'!E553),"")</f>
        <v/>
      </c>
      <c r="E551" s="185"/>
      <c r="F551" s="197" t="b">
        <f>IF(AND('Job Openings'!E553&gt;=$O$4,'Job Openings'!E553&lt;=$O$5),TRUE,FALSE)</f>
        <v>0</v>
      </c>
      <c r="G551" s="188" t="b">
        <f>IF(Dashboard!$M$6="",IF('Job Openings'!B553&lt;&gt;"",TRUE,FALSE),IF(Dashboard!$M$6='Job Openings'!B553,TRUE,FALSE))</f>
        <v>0</v>
      </c>
      <c r="H551" s="188" t="b">
        <f>IF(Dashboard!$H$7="",IF('Job Openings'!B553&lt;&gt;"",TRUE,FALSE),IF(Dashboard!$H$7='Job Openings'!C553,TRUE,FALSE))</f>
        <v>0</v>
      </c>
      <c r="I551" s="188" t="b">
        <f>IF(Dashboard!$H$6="",IF('Job Openings'!B553&lt;&gt;"",TRUE,FALSE),IF(Dashboard!$H$6='Job Openings'!F553,TRUE,FALSE))</f>
        <v>0</v>
      </c>
      <c r="J551" s="198">
        <f t="shared" si="30"/>
        <v>0</v>
      </c>
      <c r="K551" s="63"/>
      <c r="L551" s="63"/>
      <c r="M551" s="63"/>
      <c r="N551" s="63"/>
      <c r="O551" s="63"/>
      <c r="P551" s="63"/>
      <c r="R551" s="193" t="str">
        <f>IF(Candidates!H553="","",MONTH(Candidates!H553))</f>
        <v/>
      </c>
      <c r="S551" s="187" t="b">
        <f>IF(AND(YEAR(Candidates!H553)&gt;=applicationYear,YEAR(Candidates!H553)&lt;=applicationYear),TRUE,IF(applicationYear="",TRUE,FALSE))</f>
        <v>0</v>
      </c>
      <c r="T551" s="187" t="b">
        <f>IF(AND(Candidates!H553&gt;=$AJ$4,Candidates!H553&lt;=$AJ$5),TRUE,FALSE)</f>
        <v>0</v>
      </c>
      <c r="U551" s="187" t="b">
        <f>IF(Dashboard!$M$6="",IF(Candidates!B553&lt;&gt;"",TRUE,FALSE),IF(Dashboard!$M$6=Candidates!B553,TRUE,FALSE))</f>
        <v>0</v>
      </c>
      <c r="V551" s="187" t="b">
        <f>IF(Dashboard!$H$7="",IF(Candidates!B553&lt;&gt;"",TRUE,FALSE),IF(Dashboard!$H$7=Candidates!C553,TRUE,FALSE))</f>
        <v>0</v>
      </c>
      <c r="W551" s="217" t="b">
        <f>IF(Dashboard!$H$6="",IF(Candidates!B553&lt;&gt;"",TRUE,FALSE),IF(Dashboard!$H$6=Candidates!E553,TRUE,FALSE))</f>
        <v>0</v>
      </c>
      <c r="X551" s="187">
        <f t="shared" si="31"/>
        <v>0</v>
      </c>
      <c r="Y551" s="198">
        <f t="shared" si="32"/>
        <v>0</v>
      </c>
      <c r="AA551" s="7"/>
      <c r="AB551" s="7"/>
      <c r="AC551" s="7"/>
    </row>
    <row r="552" spans="2:29" x14ac:dyDescent="0.2">
      <c r="B552" s="194">
        <f>COUNTIFS(Candidates!$B$6:$B$3005,'Job Openings'!B554,Candidates!$J$6:$J$3005,Preferences!$I$21)</f>
        <v>0</v>
      </c>
      <c r="C552" s="63"/>
      <c r="D552" s="194" t="str">
        <f>IF(AND(B552=1,J552=1),IF('Job Openings'!H554-'Job Openings'!E554&lt;0,"",'Job Openings'!H554-'Job Openings'!E554),"")</f>
        <v/>
      </c>
      <c r="E552" s="185"/>
      <c r="F552" s="197" t="b">
        <f>IF(AND('Job Openings'!E554&gt;=$O$4,'Job Openings'!E554&lt;=$O$5),TRUE,FALSE)</f>
        <v>0</v>
      </c>
      <c r="G552" s="188" t="b">
        <f>IF(Dashboard!$M$6="",IF('Job Openings'!B554&lt;&gt;"",TRUE,FALSE),IF(Dashboard!$M$6='Job Openings'!B554,TRUE,FALSE))</f>
        <v>0</v>
      </c>
      <c r="H552" s="188" t="b">
        <f>IF(Dashboard!$H$7="",IF('Job Openings'!B554&lt;&gt;"",TRUE,FALSE),IF(Dashboard!$H$7='Job Openings'!C554,TRUE,FALSE))</f>
        <v>0</v>
      </c>
      <c r="I552" s="188" t="b">
        <f>IF(Dashboard!$H$6="",IF('Job Openings'!B554&lt;&gt;"",TRUE,FALSE),IF(Dashboard!$H$6='Job Openings'!F554,TRUE,FALSE))</f>
        <v>0</v>
      </c>
      <c r="J552" s="198">
        <f t="shared" si="30"/>
        <v>0</v>
      </c>
      <c r="K552" s="63"/>
      <c r="L552" s="63"/>
      <c r="M552" s="63"/>
      <c r="N552" s="63"/>
      <c r="O552" s="63"/>
      <c r="P552" s="63"/>
      <c r="R552" s="193" t="str">
        <f>IF(Candidates!H554="","",MONTH(Candidates!H554))</f>
        <v/>
      </c>
      <c r="S552" s="187" t="b">
        <f>IF(AND(YEAR(Candidates!H554)&gt;=applicationYear,YEAR(Candidates!H554)&lt;=applicationYear),TRUE,IF(applicationYear="",TRUE,FALSE))</f>
        <v>0</v>
      </c>
      <c r="T552" s="187" t="b">
        <f>IF(AND(Candidates!H554&gt;=$AJ$4,Candidates!H554&lt;=$AJ$5),TRUE,FALSE)</f>
        <v>0</v>
      </c>
      <c r="U552" s="187" t="b">
        <f>IF(Dashboard!$M$6="",IF(Candidates!B554&lt;&gt;"",TRUE,FALSE),IF(Dashboard!$M$6=Candidates!B554,TRUE,FALSE))</f>
        <v>0</v>
      </c>
      <c r="V552" s="187" t="b">
        <f>IF(Dashboard!$H$7="",IF(Candidates!B554&lt;&gt;"",TRUE,FALSE),IF(Dashboard!$H$7=Candidates!C554,TRUE,FALSE))</f>
        <v>0</v>
      </c>
      <c r="W552" s="217" t="b">
        <f>IF(Dashboard!$H$6="",IF(Candidates!B554&lt;&gt;"",TRUE,FALSE),IF(Dashboard!$H$6=Candidates!E554,TRUE,FALSE))</f>
        <v>0</v>
      </c>
      <c r="X552" s="187">
        <f t="shared" si="31"/>
        <v>0</v>
      </c>
      <c r="Y552" s="198">
        <f t="shared" si="32"/>
        <v>0</v>
      </c>
      <c r="AA552" s="7"/>
      <c r="AB552" s="7"/>
      <c r="AC552" s="7"/>
    </row>
    <row r="553" spans="2:29" x14ac:dyDescent="0.2">
      <c r="B553" s="194">
        <f>COUNTIFS(Candidates!$B$6:$B$3005,'Job Openings'!B555,Candidates!$J$6:$J$3005,Preferences!$I$21)</f>
        <v>0</v>
      </c>
      <c r="C553" s="63"/>
      <c r="D553" s="194" t="str">
        <f>IF(AND(B553=1,J553=1),IF('Job Openings'!H555-'Job Openings'!E555&lt;0,"",'Job Openings'!H555-'Job Openings'!E555),"")</f>
        <v/>
      </c>
      <c r="E553" s="185"/>
      <c r="F553" s="197" t="b">
        <f>IF(AND('Job Openings'!E555&gt;=$O$4,'Job Openings'!E555&lt;=$O$5),TRUE,FALSE)</f>
        <v>0</v>
      </c>
      <c r="G553" s="188" t="b">
        <f>IF(Dashboard!$M$6="",IF('Job Openings'!B555&lt;&gt;"",TRUE,FALSE),IF(Dashboard!$M$6='Job Openings'!B555,TRUE,FALSE))</f>
        <v>0</v>
      </c>
      <c r="H553" s="188" t="b">
        <f>IF(Dashboard!$H$7="",IF('Job Openings'!B555&lt;&gt;"",TRUE,FALSE),IF(Dashboard!$H$7='Job Openings'!C555,TRUE,FALSE))</f>
        <v>0</v>
      </c>
      <c r="I553" s="188" t="b">
        <f>IF(Dashboard!$H$6="",IF('Job Openings'!B555&lt;&gt;"",TRUE,FALSE),IF(Dashboard!$H$6='Job Openings'!F555,TRUE,FALSE))</f>
        <v>0</v>
      </c>
      <c r="J553" s="198">
        <f t="shared" si="30"/>
        <v>0</v>
      </c>
      <c r="K553" s="63"/>
      <c r="L553" s="63"/>
      <c r="M553" s="63"/>
      <c r="N553" s="63"/>
      <c r="O553" s="63"/>
      <c r="P553" s="63"/>
      <c r="R553" s="193" t="str">
        <f>IF(Candidates!H555="","",MONTH(Candidates!H555))</f>
        <v/>
      </c>
      <c r="S553" s="187" t="b">
        <f>IF(AND(YEAR(Candidates!H555)&gt;=applicationYear,YEAR(Candidates!H555)&lt;=applicationYear),TRUE,IF(applicationYear="",TRUE,FALSE))</f>
        <v>0</v>
      </c>
      <c r="T553" s="187" t="b">
        <f>IF(AND(Candidates!H555&gt;=$AJ$4,Candidates!H555&lt;=$AJ$5),TRUE,FALSE)</f>
        <v>0</v>
      </c>
      <c r="U553" s="187" t="b">
        <f>IF(Dashboard!$M$6="",IF(Candidates!B555&lt;&gt;"",TRUE,FALSE),IF(Dashboard!$M$6=Candidates!B555,TRUE,FALSE))</f>
        <v>0</v>
      </c>
      <c r="V553" s="187" t="b">
        <f>IF(Dashboard!$H$7="",IF(Candidates!B555&lt;&gt;"",TRUE,FALSE),IF(Dashboard!$H$7=Candidates!C555,TRUE,FALSE))</f>
        <v>0</v>
      </c>
      <c r="W553" s="217" t="b">
        <f>IF(Dashboard!$H$6="",IF(Candidates!B555&lt;&gt;"",TRUE,FALSE),IF(Dashboard!$H$6=Candidates!E555,TRUE,FALSE))</f>
        <v>0</v>
      </c>
      <c r="X553" s="187">
        <f t="shared" si="31"/>
        <v>0</v>
      </c>
      <c r="Y553" s="198">
        <f t="shared" si="32"/>
        <v>0</v>
      </c>
      <c r="AA553" s="7"/>
      <c r="AB553" s="7"/>
      <c r="AC553" s="7"/>
    </row>
    <row r="554" spans="2:29" x14ac:dyDescent="0.2">
      <c r="B554" s="194">
        <f>COUNTIFS(Candidates!$B$6:$B$3005,'Job Openings'!B556,Candidates!$J$6:$J$3005,Preferences!$I$21)</f>
        <v>0</v>
      </c>
      <c r="C554" s="63"/>
      <c r="D554" s="194" t="str">
        <f>IF(AND(B554=1,J554=1),IF('Job Openings'!H556-'Job Openings'!E556&lt;0,"",'Job Openings'!H556-'Job Openings'!E556),"")</f>
        <v/>
      </c>
      <c r="E554" s="185"/>
      <c r="F554" s="197" t="b">
        <f>IF(AND('Job Openings'!E556&gt;=$O$4,'Job Openings'!E556&lt;=$O$5),TRUE,FALSE)</f>
        <v>0</v>
      </c>
      <c r="G554" s="188" t="b">
        <f>IF(Dashboard!$M$6="",IF('Job Openings'!B556&lt;&gt;"",TRUE,FALSE),IF(Dashboard!$M$6='Job Openings'!B556,TRUE,FALSE))</f>
        <v>0</v>
      </c>
      <c r="H554" s="188" t="b">
        <f>IF(Dashboard!$H$7="",IF('Job Openings'!B556&lt;&gt;"",TRUE,FALSE),IF(Dashboard!$H$7='Job Openings'!C556,TRUE,FALSE))</f>
        <v>0</v>
      </c>
      <c r="I554" s="188" t="b">
        <f>IF(Dashboard!$H$6="",IF('Job Openings'!B556&lt;&gt;"",TRUE,FALSE),IF(Dashboard!$H$6='Job Openings'!F556,TRUE,FALSE))</f>
        <v>0</v>
      </c>
      <c r="J554" s="198">
        <f t="shared" si="30"/>
        <v>0</v>
      </c>
      <c r="K554" s="63"/>
      <c r="L554" s="63"/>
      <c r="M554" s="63"/>
      <c r="N554" s="63"/>
      <c r="O554" s="63"/>
      <c r="P554" s="63"/>
      <c r="R554" s="193" t="str">
        <f>IF(Candidates!H556="","",MONTH(Candidates!H556))</f>
        <v/>
      </c>
      <c r="S554" s="187" t="b">
        <f>IF(AND(YEAR(Candidates!H556)&gt;=applicationYear,YEAR(Candidates!H556)&lt;=applicationYear),TRUE,IF(applicationYear="",TRUE,FALSE))</f>
        <v>0</v>
      </c>
      <c r="T554" s="187" t="b">
        <f>IF(AND(Candidates!H556&gt;=$AJ$4,Candidates!H556&lt;=$AJ$5),TRUE,FALSE)</f>
        <v>0</v>
      </c>
      <c r="U554" s="187" t="b">
        <f>IF(Dashboard!$M$6="",IF(Candidates!B556&lt;&gt;"",TRUE,FALSE),IF(Dashboard!$M$6=Candidates!B556,TRUE,FALSE))</f>
        <v>0</v>
      </c>
      <c r="V554" s="187" t="b">
        <f>IF(Dashboard!$H$7="",IF(Candidates!B556&lt;&gt;"",TRUE,FALSE),IF(Dashboard!$H$7=Candidates!C556,TRUE,FALSE))</f>
        <v>0</v>
      </c>
      <c r="W554" s="217" t="b">
        <f>IF(Dashboard!$H$6="",IF(Candidates!B556&lt;&gt;"",TRUE,FALSE),IF(Dashboard!$H$6=Candidates!E556,TRUE,FALSE))</f>
        <v>0</v>
      </c>
      <c r="X554" s="187">
        <f t="shared" si="31"/>
        <v>0</v>
      </c>
      <c r="Y554" s="198">
        <f t="shared" si="32"/>
        <v>0</v>
      </c>
      <c r="AA554" s="7"/>
      <c r="AB554" s="7"/>
      <c r="AC554" s="7"/>
    </row>
    <row r="555" spans="2:29" x14ac:dyDescent="0.2">
      <c r="B555" s="194">
        <f>COUNTIFS(Candidates!$B$6:$B$3005,'Job Openings'!B557,Candidates!$J$6:$J$3005,Preferences!$I$21)</f>
        <v>0</v>
      </c>
      <c r="C555" s="63"/>
      <c r="D555" s="194" t="str">
        <f>IF(AND(B555=1,J555=1),IF('Job Openings'!H557-'Job Openings'!E557&lt;0,"",'Job Openings'!H557-'Job Openings'!E557),"")</f>
        <v/>
      </c>
      <c r="E555" s="185"/>
      <c r="F555" s="197" t="b">
        <f>IF(AND('Job Openings'!E557&gt;=$O$4,'Job Openings'!E557&lt;=$O$5),TRUE,FALSE)</f>
        <v>0</v>
      </c>
      <c r="G555" s="188" t="b">
        <f>IF(Dashboard!$M$6="",IF('Job Openings'!B557&lt;&gt;"",TRUE,FALSE),IF(Dashboard!$M$6='Job Openings'!B557,TRUE,FALSE))</f>
        <v>0</v>
      </c>
      <c r="H555" s="188" t="b">
        <f>IF(Dashboard!$H$7="",IF('Job Openings'!B557&lt;&gt;"",TRUE,FALSE),IF(Dashboard!$H$7='Job Openings'!C557,TRUE,FALSE))</f>
        <v>0</v>
      </c>
      <c r="I555" s="188" t="b">
        <f>IF(Dashboard!$H$6="",IF('Job Openings'!B557&lt;&gt;"",TRUE,FALSE),IF(Dashboard!$H$6='Job Openings'!F557,TRUE,FALSE))</f>
        <v>0</v>
      </c>
      <c r="J555" s="198">
        <f t="shared" si="30"/>
        <v>0</v>
      </c>
      <c r="K555" s="63"/>
      <c r="L555" s="63"/>
      <c r="M555" s="63"/>
      <c r="N555" s="63"/>
      <c r="O555" s="63"/>
      <c r="P555" s="63"/>
      <c r="R555" s="193" t="str">
        <f>IF(Candidates!H557="","",MONTH(Candidates!H557))</f>
        <v/>
      </c>
      <c r="S555" s="187" t="b">
        <f>IF(AND(YEAR(Candidates!H557)&gt;=applicationYear,YEAR(Candidates!H557)&lt;=applicationYear),TRUE,IF(applicationYear="",TRUE,FALSE))</f>
        <v>0</v>
      </c>
      <c r="T555" s="187" t="b">
        <f>IF(AND(Candidates!H557&gt;=$AJ$4,Candidates!H557&lt;=$AJ$5),TRUE,FALSE)</f>
        <v>0</v>
      </c>
      <c r="U555" s="187" t="b">
        <f>IF(Dashboard!$M$6="",IF(Candidates!B557&lt;&gt;"",TRUE,FALSE),IF(Dashboard!$M$6=Candidates!B557,TRUE,FALSE))</f>
        <v>0</v>
      </c>
      <c r="V555" s="187" t="b">
        <f>IF(Dashboard!$H$7="",IF(Candidates!B557&lt;&gt;"",TRUE,FALSE),IF(Dashboard!$H$7=Candidates!C557,TRUE,FALSE))</f>
        <v>0</v>
      </c>
      <c r="W555" s="217" t="b">
        <f>IF(Dashboard!$H$6="",IF(Candidates!B557&lt;&gt;"",TRUE,FALSE),IF(Dashboard!$H$6=Candidates!E557,TRUE,FALSE))</f>
        <v>0</v>
      </c>
      <c r="X555" s="187">
        <f t="shared" si="31"/>
        <v>0</v>
      </c>
      <c r="Y555" s="198">
        <f t="shared" si="32"/>
        <v>0</v>
      </c>
      <c r="AA555" s="7"/>
      <c r="AB555" s="7"/>
      <c r="AC555" s="7"/>
    </row>
    <row r="556" spans="2:29" x14ac:dyDescent="0.2">
      <c r="B556" s="194">
        <f>COUNTIFS(Candidates!$B$6:$B$3005,'Job Openings'!B558,Candidates!$J$6:$J$3005,Preferences!$I$21)</f>
        <v>0</v>
      </c>
      <c r="C556" s="63"/>
      <c r="D556" s="194" t="str">
        <f>IF(AND(B556=1,J556=1),IF('Job Openings'!H558-'Job Openings'!E558&lt;0,"",'Job Openings'!H558-'Job Openings'!E558),"")</f>
        <v/>
      </c>
      <c r="E556" s="185"/>
      <c r="F556" s="197" t="b">
        <f>IF(AND('Job Openings'!E558&gt;=$O$4,'Job Openings'!E558&lt;=$O$5),TRUE,FALSE)</f>
        <v>0</v>
      </c>
      <c r="G556" s="188" t="b">
        <f>IF(Dashboard!$M$6="",IF('Job Openings'!B558&lt;&gt;"",TRUE,FALSE),IF(Dashboard!$M$6='Job Openings'!B558,TRUE,FALSE))</f>
        <v>0</v>
      </c>
      <c r="H556" s="188" t="b">
        <f>IF(Dashboard!$H$7="",IF('Job Openings'!B558&lt;&gt;"",TRUE,FALSE),IF(Dashboard!$H$7='Job Openings'!C558,TRUE,FALSE))</f>
        <v>0</v>
      </c>
      <c r="I556" s="188" t="b">
        <f>IF(Dashboard!$H$6="",IF('Job Openings'!B558&lt;&gt;"",TRUE,FALSE),IF(Dashboard!$H$6='Job Openings'!F558,TRUE,FALSE))</f>
        <v>0</v>
      </c>
      <c r="J556" s="198">
        <f t="shared" si="30"/>
        <v>0</v>
      </c>
      <c r="K556" s="63"/>
      <c r="L556" s="63"/>
      <c r="M556" s="63"/>
      <c r="N556" s="63"/>
      <c r="O556" s="63"/>
      <c r="P556" s="63"/>
      <c r="R556" s="193" t="str">
        <f>IF(Candidates!H558="","",MONTH(Candidates!H558))</f>
        <v/>
      </c>
      <c r="S556" s="187" t="b">
        <f>IF(AND(YEAR(Candidates!H558)&gt;=applicationYear,YEAR(Candidates!H558)&lt;=applicationYear),TRUE,IF(applicationYear="",TRUE,FALSE))</f>
        <v>0</v>
      </c>
      <c r="T556" s="187" t="b">
        <f>IF(AND(Candidates!H558&gt;=$AJ$4,Candidates!H558&lt;=$AJ$5),TRUE,FALSE)</f>
        <v>0</v>
      </c>
      <c r="U556" s="187" t="b">
        <f>IF(Dashboard!$M$6="",IF(Candidates!B558&lt;&gt;"",TRUE,FALSE),IF(Dashboard!$M$6=Candidates!B558,TRUE,FALSE))</f>
        <v>0</v>
      </c>
      <c r="V556" s="187" t="b">
        <f>IF(Dashboard!$H$7="",IF(Candidates!B558&lt;&gt;"",TRUE,FALSE),IF(Dashboard!$H$7=Candidates!C558,TRUE,FALSE))</f>
        <v>0</v>
      </c>
      <c r="W556" s="217" t="b">
        <f>IF(Dashboard!$H$6="",IF(Candidates!B558&lt;&gt;"",TRUE,FALSE),IF(Dashboard!$H$6=Candidates!E558,TRUE,FALSE))</f>
        <v>0</v>
      </c>
      <c r="X556" s="187">
        <f t="shared" si="31"/>
        <v>0</v>
      </c>
      <c r="Y556" s="198">
        <f t="shared" si="32"/>
        <v>0</v>
      </c>
      <c r="AA556" s="7"/>
      <c r="AB556" s="7"/>
      <c r="AC556" s="7"/>
    </row>
    <row r="557" spans="2:29" x14ac:dyDescent="0.2">
      <c r="B557" s="194">
        <f>COUNTIFS(Candidates!$B$6:$B$3005,'Job Openings'!B559,Candidates!$J$6:$J$3005,Preferences!$I$21)</f>
        <v>0</v>
      </c>
      <c r="C557" s="63"/>
      <c r="D557" s="194" t="str">
        <f>IF(AND(B557=1,J557=1),IF('Job Openings'!H559-'Job Openings'!E559&lt;0,"",'Job Openings'!H559-'Job Openings'!E559),"")</f>
        <v/>
      </c>
      <c r="E557" s="185"/>
      <c r="F557" s="197" t="b">
        <f>IF(AND('Job Openings'!E559&gt;=$O$4,'Job Openings'!E559&lt;=$O$5),TRUE,FALSE)</f>
        <v>0</v>
      </c>
      <c r="G557" s="188" t="b">
        <f>IF(Dashboard!$M$6="",IF('Job Openings'!B559&lt;&gt;"",TRUE,FALSE),IF(Dashboard!$M$6='Job Openings'!B559,TRUE,FALSE))</f>
        <v>0</v>
      </c>
      <c r="H557" s="188" t="b">
        <f>IF(Dashboard!$H$7="",IF('Job Openings'!B559&lt;&gt;"",TRUE,FALSE),IF(Dashboard!$H$7='Job Openings'!C559,TRUE,FALSE))</f>
        <v>0</v>
      </c>
      <c r="I557" s="188" t="b">
        <f>IF(Dashboard!$H$6="",IF('Job Openings'!B559&lt;&gt;"",TRUE,FALSE),IF(Dashboard!$H$6='Job Openings'!F559,TRUE,FALSE))</f>
        <v>0</v>
      </c>
      <c r="J557" s="198">
        <f t="shared" si="30"/>
        <v>0</v>
      </c>
      <c r="K557" s="63"/>
      <c r="L557" s="63"/>
      <c r="M557" s="63"/>
      <c r="N557" s="63"/>
      <c r="O557" s="63"/>
      <c r="P557" s="63"/>
      <c r="R557" s="193" t="str">
        <f>IF(Candidates!H559="","",MONTH(Candidates!H559))</f>
        <v/>
      </c>
      <c r="S557" s="187" t="b">
        <f>IF(AND(YEAR(Candidates!H559)&gt;=applicationYear,YEAR(Candidates!H559)&lt;=applicationYear),TRUE,IF(applicationYear="",TRUE,FALSE))</f>
        <v>0</v>
      </c>
      <c r="T557" s="187" t="b">
        <f>IF(AND(Candidates!H559&gt;=$AJ$4,Candidates!H559&lt;=$AJ$5),TRUE,FALSE)</f>
        <v>0</v>
      </c>
      <c r="U557" s="187" t="b">
        <f>IF(Dashboard!$M$6="",IF(Candidates!B559&lt;&gt;"",TRUE,FALSE),IF(Dashboard!$M$6=Candidates!B559,TRUE,FALSE))</f>
        <v>0</v>
      </c>
      <c r="V557" s="187" t="b">
        <f>IF(Dashboard!$H$7="",IF(Candidates!B559&lt;&gt;"",TRUE,FALSE),IF(Dashboard!$H$7=Candidates!C559,TRUE,FALSE))</f>
        <v>0</v>
      </c>
      <c r="W557" s="217" t="b">
        <f>IF(Dashboard!$H$6="",IF(Candidates!B559&lt;&gt;"",TRUE,FALSE),IF(Dashboard!$H$6=Candidates!E559,TRUE,FALSE))</f>
        <v>0</v>
      </c>
      <c r="X557" s="187">
        <f t="shared" si="31"/>
        <v>0</v>
      </c>
      <c r="Y557" s="198">
        <f t="shared" si="32"/>
        <v>0</v>
      </c>
      <c r="AA557" s="7"/>
      <c r="AB557" s="7"/>
      <c r="AC557" s="7"/>
    </row>
    <row r="558" spans="2:29" x14ac:dyDescent="0.2">
      <c r="B558" s="194">
        <f>COUNTIFS(Candidates!$B$6:$B$3005,'Job Openings'!B560,Candidates!$J$6:$J$3005,Preferences!$I$21)</f>
        <v>0</v>
      </c>
      <c r="C558" s="63"/>
      <c r="D558" s="194" t="str">
        <f>IF(AND(B558=1,J558=1),IF('Job Openings'!H560-'Job Openings'!E560&lt;0,"",'Job Openings'!H560-'Job Openings'!E560),"")</f>
        <v/>
      </c>
      <c r="E558" s="185"/>
      <c r="F558" s="197" t="b">
        <f>IF(AND('Job Openings'!E560&gt;=$O$4,'Job Openings'!E560&lt;=$O$5),TRUE,FALSE)</f>
        <v>0</v>
      </c>
      <c r="G558" s="188" t="b">
        <f>IF(Dashboard!$M$6="",IF('Job Openings'!B560&lt;&gt;"",TRUE,FALSE),IF(Dashboard!$M$6='Job Openings'!B560,TRUE,FALSE))</f>
        <v>0</v>
      </c>
      <c r="H558" s="188" t="b">
        <f>IF(Dashboard!$H$7="",IF('Job Openings'!B560&lt;&gt;"",TRUE,FALSE),IF(Dashboard!$H$7='Job Openings'!C560,TRUE,FALSE))</f>
        <v>0</v>
      </c>
      <c r="I558" s="188" t="b">
        <f>IF(Dashboard!$H$6="",IF('Job Openings'!B560&lt;&gt;"",TRUE,FALSE),IF(Dashboard!$H$6='Job Openings'!F560,TRUE,FALSE))</f>
        <v>0</v>
      </c>
      <c r="J558" s="198">
        <f t="shared" si="30"/>
        <v>0</v>
      </c>
      <c r="K558" s="63"/>
      <c r="L558" s="63"/>
      <c r="M558" s="63"/>
      <c r="N558" s="63"/>
      <c r="O558" s="63"/>
      <c r="P558" s="63"/>
      <c r="R558" s="193" t="str">
        <f>IF(Candidates!H560="","",MONTH(Candidates!H560))</f>
        <v/>
      </c>
      <c r="S558" s="187" t="b">
        <f>IF(AND(YEAR(Candidates!H560)&gt;=applicationYear,YEAR(Candidates!H560)&lt;=applicationYear),TRUE,IF(applicationYear="",TRUE,FALSE))</f>
        <v>0</v>
      </c>
      <c r="T558" s="187" t="b">
        <f>IF(AND(Candidates!H560&gt;=$AJ$4,Candidates!H560&lt;=$AJ$5),TRUE,FALSE)</f>
        <v>0</v>
      </c>
      <c r="U558" s="187" t="b">
        <f>IF(Dashboard!$M$6="",IF(Candidates!B560&lt;&gt;"",TRUE,FALSE),IF(Dashboard!$M$6=Candidates!B560,TRUE,FALSE))</f>
        <v>0</v>
      </c>
      <c r="V558" s="187" t="b">
        <f>IF(Dashboard!$H$7="",IF(Candidates!B560&lt;&gt;"",TRUE,FALSE),IF(Dashboard!$H$7=Candidates!C560,TRUE,FALSE))</f>
        <v>0</v>
      </c>
      <c r="W558" s="217" t="b">
        <f>IF(Dashboard!$H$6="",IF(Candidates!B560&lt;&gt;"",TRUE,FALSE),IF(Dashboard!$H$6=Candidates!E560,TRUE,FALSE))</f>
        <v>0</v>
      </c>
      <c r="X558" s="187">
        <f t="shared" si="31"/>
        <v>0</v>
      </c>
      <c r="Y558" s="198">
        <f t="shared" si="32"/>
        <v>0</v>
      </c>
      <c r="AA558" s="7"/>
      <c r="AB558" s="7"/>
      <c r="AC558" s="7"/>
    </row>
    <row r="559" spans="2:29" x14ac:dyDescent="0.2">
      <c r="B559" s="194">
        <f>COUNTIFS(Candidates!$B$6:$B$3005,'Job Openings'!B561,Candidates!$J$6:$J$3005,Preferences!$I$21)</f>
        <v>0</v>
      </c>
      <c r="C559" s="63"/>
      <c r="D559" s="194" t="str">
        <f>IF(AND(B559=1,J559=1),IF('Job Openings'!H561-'Job Openings'!E561&lt;0,"",'Job Openings'!H561-'Job Openings'!E561),"")</f>
        <v/>
      </c>
      <c r="E559" s="185"/>
      <c r="F559" s="197" t="b">
        <f>IF(AND('Job Openings'!E561&gt;=$O$4,'Job Openings'!E561&lt;=$O$5),TRUE,FALSE)</f>
        <v>0</v>
      </c>
      <c r="G559" s="188" t="b">
        <f>IF(Dashboard!$M$6="",IF('Job Openings'!B561&lt;&gt;"",TRUE,FALSE),IF(Dashboard!$M$6='Job Openings'!B561,TRUE,FALSE))</f>
        <v>0</v>
      </c>
      <c r="H559" s="188" t="b">
        <f>IF(Dashboard!$H$7="",IF('Job Openings'!B561&lt;&gt;"",TRUE,FALSE),IF(Dashboard!$H$7='Job Openings'!C561,TRUE,FALSE))</f>
        <v>0</v>
      </c>
      <c r="I559" s="188" t="b">
        <f>IF(Dashboard!$H$6="",IF('Job Openings'!B561&lt;&gt;"",TRUE,FALSE),IF(Dashboard!$H$6='Job Openings'!F561,TRUE,FALSE))</f>
        <v>0</v>
      </c>
      <c r="J559" s="198">
        <f t="shared" si="30"/>
        <v>0</v>
      </c>
      <c r="K559" s="63"/>
      <c r="L559" s="63"/>
      <c r="M559" s="63"/>
      <c r="N559" s="63"/>
      <c r="O559" s="63"/>
      <c r="P559" s="63"/>
      <c r="R559" s="193" t="str">
        <f>IF(Candidates!H561="","",MONTH(Candidates!H561))</f>
        <v/>
      </c>
      <c r="S559" s="187" t="b">
        <f>IF(AND(YEAR(Candidates!H561)&gt;=applicationYear,YEAR(Candidates!H561)&lt;=applicationYear),TRUE,IF(applicationYear="",TRUE,FALSE))</f>
        <v>0</v>
      </c>
      <c r="T559" s="187" t="b">
        <f>IF(AND(Candidates!H561&gt;=$AJ$4,Candidates!H561&lt;=$AJ$5),TRUE,FALSE)</f>
        <v>0</v>
      </c>
      <c r="U559" s="187" t="b">
        <f>IF(Dashboard!$M$6="",IF(Candidates!B561&lt;&gt;"",TRUE,FALSE),IF(Dashboard!$M$6=Candidates!B561,TRUE,FALSE))</f>
        <v>0</v>
      </c>
      <c r="V559" s="187" t="b">
        <f>IF(Dashboard!$H$7="",IF(Candidates!B561&lt;&gt;"",TRUE,FALSE),IF(Dashboard!$H$7=Candidates!C561,TRUE,FALSE))</f>
        <v>0</v>
      </c>
      <c r="W559" s="217" t="b">
        <f>IF(Dashboard!$H$6="",IF(Candidates!B561&lt;&gt;"",TRUE,FALSE),IF(Dashboard!$H$6=Candidates!E561,TRUE,FALSE))</f>
        <v>0</v>
      </c>
      <c r="X559" s="187">
        <f t="shared" si="31"/>
        <v>0</v>
      </c>
      <c r="Y559" s="198">
        <f t="shared" si="32"/>
        <v>0</v>
      </c>
      <c r="AA559" s="7"/>
      <c r="AB559" s="7"/>
      <c r="AC559" s="7"/>
    </row>
    <row r="560" spans="2:29" x14ac:dyDescent="0.2">
      <c r="B560" s="194">
        <f>COUNTIFS(Candidates!$B$6:$B$3005,'Job Openings'!B562,Candidates!$J$6:$J$3005,Preferences!$I$21)</f>
        <v>0</v>
      </c>
      <c r="C560" s="63"/>
      <c r="D560" s="194" t="str">
        <f>IF(AND(B560=1,J560=1),IF('Job Openings'!H562-'Job Openings'!E562&lt;0,"",'Job Openings'!H562-'Job Openings'!E562),"")</f>
        <v/>
      </c>
      <c r="E560" s="185"/>
      <c r="F560" s="197" t="b">
        <f>IF(AND('Job Openings'!E562&gt;=$O$4,'Job Openings'!E562&lt;=$O$5),TRUE,FALSE)</f>
        <v>0</v>
      </c>
      <c r="G560" s="188" t="b">
        <f>IF(Dashboard!$M$6="",IF('Job Openings'!B562&lt;&gt;"",TRUE,FALSE),IF(Dashboard!$M$6='Job Openings'!B562,TRUE,FALSE))</f>
        <v>0</v>
      </c>
      <c r="H560" s="188" t="b">
        <f>IF(Dashboard!$H$7="",IF('Job Openings'!B562&lt;&gt;"",TRUE,FALSE),IF(Dashboard!$H$7='Job Openings'!C562,TRUE,FALSE))</f>
        <v>0</v>
      </c>
      <c r="I560" s="188" t="b">
        <f>IF(Dashboard!$H$6="",IF('Job Openings'!B562&lt;&gt;"",TRUE,FALSE),IF(Dashboard!$H$6='Job Openings'!F562,TRUE,FALSE))</f>
        <v>0</v>
      </c>
      <c r="J560" s="198">
        <f t="shared" si="30"/>
        <v>0</v>
      </c>
      <c r="K560" s="63"/>
      <c r="L560" s="63"/>
      <c r="M560" s="63"/>
      <c r="N560" s="63"/>
      <c r="O560" s="63"/>
      <c r="P560" s="63"/>
      <c r="R560" s="193" t="str">
        <f>IF(Candidates!H562="","",MONTH(Candidates!H562))</f>
        <v/>
      </c>
      <c r="S560" s="187" t="b">
        <f>IF(AND(YEAR(Candidates!H562)&gt;=applicationYear,YEAR(Candidates!H562)&lt;=applicationYear),TRUE,IF(applicationYear="",TRUE,FALSE))</f>
        <v>0</v>
      </c>
      <c r="T560" s="187" t="b">
        <f>IF(AND(Candidates!H562&gt;=$AJ$4,Candidates!H562&lt;=$AJ$5),TRUE,FALSE)</f>
        <v>0</v>
      </c>
      <c r="U560" s="187" t="b">
        <f>IF(Dashboard!$M$6="",IF(Candidates!B562&lt;&gt;"",TRUE,FALSE),IF(Dashboard!$M$6=Candidates!B562,TRUE,FALSE))</f>
        <v>0</v>
      </c>
      <c r="V560" s="187" t="b">
        <f>IF(Dashboard!$H$7="",IF(Candidates!B562&lt;&gt;"",TRUE,FALSE),IF(Dashboard!$H$7=Candidates!C562,TRUE,FALSE))</f>
        <v>0</v>
      </c>
      <c r="W560" s="217" t="b">
        <f>IF(Dashboard!$H$6="",IF(Candidates!B562&lt;&gt;"",TRUE,FALSE),IF(Dashboard!$H$6=Candidates!E562,TRUE,FALSE))</f>
        <v>0</v>
      </c>
      <c r="X560" s="187">
        <f t="shared" si="31"/>
        <v>0</v>
      </c>
      <c r="Y560" s="198">
        <f t="shared" si="32"/>
        <v>0</v>
      </c>
      <c r="AA560" s="7"/>
      <c r="AB560" s="7"/>
      <c r="AC560" s="7"/>
    </row>
    <row r="561" spans="2:29" x14ac:dyDescent="0.2">
      <c r="B561" s="194">
        <f>COUNTIFS(Candidates!$B$6:$B$3005,'Job Openings'!B563,Candidates!$J$6:$J$3005,Preferences!$I$21)</f>
        <v>0</v>
      </c>
      <c r="C561" s="63"/>
      <c r="D561" s="194" t="str">
        <f>IF(AND(B561=1,J561=1),IF('Job Openings'!H563-'Job Openings'!E563&lt;0,"",'Job Openings'!H563-'Job Openings'!E563),"")</f>
        <v/>
      </c>
      <c r="E561" s="185"/>
      <c r="F561" s="197" t="b">
        <f>IF(AND('Job Openings'!E563&gt;=$O$4,'Job Openings'!E563&lt;=$O$5),TRUE,FALSE)</f>
        <v>0</v>
      </c>
      <c r="G561" s="188" t="b">
        <f>IF(Dashboard!$M$6="",IF('Job Openings'!B563&lt;&gt;"",TRUE,FALSE),IF(Dashboard!$M$6='Job Openings'!B563,TRUE,FALSE))</f>
        <v>0</v>
      </c>
      <c r="H561" s="188" t="b">
        <f>IF(Dashboard!$H$7="",IF('Job Openings'!B563&lt;&gt;"",TRUE,FALSE),IF(Dashboard!$H$7='Job Openings'!C563,TRUE,FALSE))</f>
        <v>0</v>
      </c>
      <c r="I561" s="188" t="b">
        <f>IF(Dashboard!$H$6="",IF('Job Openings'!B563&lt;&gt;"",TRUE,FALSE),IF(Dashboard!$H$6='Job Openings'!F563,TRUE,FALSE))</f>
        <v>0</v>
      </c>
      <c r="J561" s="198">
        <f t="shared" si="30"/>
        <v>0</v>
      </c>
      <c r="K561" s="63"/>
      <c r="L561" s="63"/>
      <c r="M561" s="63"/>
      <c r="N561" s="63"/>
      <c r="O561" s="63"/>
      <c r="P561" s="63"/>
      <c r="R561" s="193" t="str">
        <f>IF(Candidates!H563="","",MONTH(Candidates!H563))</f>
        <v/>
      </c>
      <c r="S561" s="187" t="b">
        <f>IF(AND(YEAR(Candidates!H563)&gt;=applicationYear,YEAR(Candidates!H563)&lt;=applicationYear),TRUE,IF(applicationYear="",TRUE,FALSE))</f>
        <v>0</v>
      </c>
      <c r="T561" s="187" t="b">
        <f>IF(AND(Candidates!H563&gt;=$AJ$4,Candidates!H563&lt;=$AJ$5),TRUE,FALSE)</f>
        <v>0</v>
      </c>
      <c r="U561" s="187" t="b">
        <f>IF(Dashboard!$M$6="",IF(Candidates!B563&lt;&gt;"",TRUE,FALSE),IF(Dashboard!$M$6=Candidates!B563,TRUE,FALSE))</f>
        <v>0</v>
      </c>
      <c r="V561" s="187" t="b">
        <f>IF(Dashboard!$H$7="",IF(Candidates!B563&lt;&gt;"",TRUE,FALSE),IF(Dashboard!$H$7=Candidates!C563,TRUE,FALSE))</f>
        <v>0</v>
      </c>
      <c r="W561" s="217" t="b">
        <f>IF(Dashboard!$H$6="",IF(Candidates!B563&lt;&gt;"",TRUE,FALSE),IF(Dashboard!$H$6=Candidates!E563,TRUE,FALSE))</f>
        <v>0</v>
      </c>
      <c r="X561" s="187">
        <f t="shared" si="31"/>
        <v>0</v>
      </c>
      <c r="Y561" s="198">
        <f t="shared" si="32"/>
        <v>0</v>
      </c>
      <c r="AA561" s="7"/>
      <c r="AB561" s="7"/>
      <c r="AC561" s="7"/>
    </row>
    <row r="562" spans="2:29" x14ac:dyDescent="0.2">
      <c r="B562" s="194">
        <f>COUNTIFS(Candidates!$B$6:$B$3005,'Job Openings'!B564,Candidates!$J$6:$J$3005,Preferences!$I$21)</f>
        <v>0</v>
      </c>
      <c r="C562" s="63"/>
      <c r="D562" s="194" t="str">
        <f>IF(AND(B562=1,J562=1),IF('Job Openings'!H564-'Job Openings'!E564&lt;0,"",'Job Openings'!H564-'Job Openings'!E564),"")</f>
        <v/>
      </c>
      <c r="E562" s="185"/>
      <c r="F562" s="197" t="b">
        <f>IF(AND('Job Openings'!E564&gt;=$O$4,'Job Openings'!E564&lt;=$O$5),TRUE,FALSE)</f>
        <v>0</v>
      </c>
      <c r="G562" s="188" t="b">
        <f>IF(Dashboard!$M$6="",IF('Job Openings'!B564&lt;&gt;"",TRUE,FALSE),IF(Dashboard!$M$6='Job Openings'!B564,TRUE,FALSE))</f>
        <v>0</v>
      </c>
      <c r="H562" s="188" t="b">
        <f>IF(Dashboard!$H$7="",IF('Job Openings'!B564&lt;&gt;"",TRUE,FALSE),IF(Dashboard!$H$7='Job Openings'!C564,TRUE,FALSE))</f>
        <v>0</v>
      </c>
      <c r="I562" s="188" t="b">
        <f>IF(Dashboard!$H$6="",IF('Job Openings'!B564&lt;&gt;"",TRUE,FALSE),IF(Dashboard!$H$6='Job Openings'!F564,TRUE,FALSE))</f>
        <v>0</v>
      </c>
      <c r="J562" s="198">
        <f t="shared" si="30"/>
        <v>0</v>
      </c>
      <c r="K562" s="63"/>
      <c r="L562" s="63"/>
      <c r="M562" s="63"/>
      <c r="N562" s="63"/>
      <c r="O562" s="63"/>
      <c r="P562" s="63"/>
      <c r="R562" s="193" t="str">
        <f>IF(Candidates!H564="","",MONTH(Candidates!H564))</f>
        <v/>
      </c>
      <c r="S562" s="187" t="b">
        <f>IF(AND(YEAR(Candidates!H564)&gt;=applicationYear,YEAR(Candidates!H564)&lt;=applicationYear),TRUE,IF(applicationYear="",TRUE,FALSE))</f>
        <v>0</v>
      </c>
      <c r="T562" s="187" t="b">
        <f>IF(AND(Candidates!H564&gt;=$AJ$4,Candidates!H564&lt;=$AJ$5),TRUE,FALSE)</f>
        <v>0</v>
      </c>
      <c r="U562" s="187" t="b">
        <f>IF(Dashboard!$M$6="",IF(Candidates!B564&lt;&gt;"",TRUE,FALSE),IF(Dashboard!$M$6=Candidates!B564,TRUE,FALSE))</f>
        <v>0</v>
      </c>
      <c r="V562" s="187" t="b">
        <f>IF(Dashboard!$H$7="",IF(Candidates!B564&lt;&gt;"",TRUE,FALSE),IF(Dashboard!$H$7=Candidates!C564,TRUE,FALSE))</f>
        <v>0</v>
      </c>
      <c r="W562" s="217" t="b">
        <f>IF(Dashboard!$H$6="",IF(Candidates!B564&lt;&gt;"",TRUE,FALSE),IF(Dashboard!$H$6=Candidates!E564,TRUE,FALSE))</f>
        <v>0</v>
      </c>
      <c r="X562" s="187">
        <f t="shared" si="31"/>
        <v>0</v>
      </c>
      <c r="Y562" s="198">
        <f t="shared" si="32"/>
        <v>0</v>
      </c>
      <c r="AA562" s="7"/>
      <c r="AB562" s="7"/>
      <c r="AC562" s="7"/>
    </row>
    <row r="563" spans="2:29" x14ac:dyDescent="0.2">
      <c r="B563" s="194">
        <f>COUNTIFS(Candidates!$B$6:$B$3005,'Job Openings'!B565,Candidates!$J$6:$J$3005,Preferences!$I$21)</f>
        <v>0</v>
      </c>
      <c r="C563" s="63"/>
      <c r="D563" s="194" t="str">
        <f>IF(AND(B563=1,J563=1),IF('Job Openings'!H565-'Job Openings'!E565&lt;0,"",'Job Openings'!H565-'Job Openings'!E565),"")</f>
        <v/>
      </c>
      <c r="E563" s="185"/>
      <c r="F563" s="197" t="b">
        <f>IF(AND('Job Openings'!E565&gt;=$O$4,'Job Openings'!E565&lt;=$O$5),TRUE,FALSE)</f>
        <v>0</v>
      </c>
      <c r="G563" s="188" t="b">
        <f>IF(Dashboard!$M$6="",IF('Job Openings'!B565&lt;&gt;"",TRUE,FALSE),IF(Dashboard!$M$6='Job Openings'!B565,TRUE,FALSE))</f>
        <v>0</v>
      </c>
      <c r="H563" s="188" t="b">
        <f>IF(Dashboard!$H$7="",IF('Job Openings'!B565&lt;&gt;"",TRUE,FALSE),IF(Dashboard!$H$7='Job Openings'!C565,TRUE,FALSE))</f>
        <v>0</v>
      </c>
      <c r="I563" s="188" t="b">
        <f>IF(Dashboard!$H$6="",IF('Job Openings'!B565&lt;&gt;"",TRUE,FALSE),IF(Dashboard!$H$6='Job Openings'!F565,TRUE,FALSE))</f>
        <v>0</v>
      </c>
      <c r="J563" s="198">
        <f t="shared" si="30"/>
        <v>0</v>
      </c>
      <c r="K563" s="63"/>
      <c r="L563" s="63"/>
      <c r="M563" s="63"/>
      <c r="N563" s="63"/>
      <c r="O563" s="63"/>
      <c r="P563" s="63"/>
      <c r="R563" s="193" t="str">
        <f>IF(Candidates!H565="","",MONTH(Candidates!H565))</f>
        <v/>
      </c>
      <c r="S563" s="187" t="b">
        <f>IF(AND(YEAR(Candidates!H565)&gt;=applicationYear,YEAR(Candidates!H565)&lt;=applicationYear),TRUE,IF(applicationYear="",TRUE,FALSE))</f>
        <v>0</v>
      </c>
      <c r="T563" s="187" t="b">
        <f>IF(AND(Candidates!H565&gt;=$AJ$4,Candidates!H565&lt;=$AJ$5),TRUE,FALSE)</f>
        <v>0</v>
      </c>
      <c r="U563" s="187" t="b">
        <f>IF(Dashboard!$M$6="",IF(Candidates!B565&lt;&gt;"",TRUE,FALSE),IF(Dashboard!$M$6=Candidates!B565,TRUE,FALSE))</f>
        <v>0</v>
      </c>
      <c r="V563" s="187" t="b">
        <f>IF(Dashboard!$H$7="",IF(Candidates!B565&lt;&gt;"",TRUE,FALSE),IF(Dashboard!$H$7=Candidates!C565,TRUE,FALSE))</f>
        <v>0</v>
      </c>
      <c r="W563" s="217" t="b">
        <f>IF(Dashboard!$H$6="",IF(Candidates!B565&lt;&gt;"",TRUE,FALSE),IF(Dashboard!$H$6=Candidates!E565,TRUE,FALSE))</f>
        <v>0</v>
      </c>
      <c r="X563" s="187">
        <f t="shared" si="31"/>
        <v>0</v>
      </c>
      <c r="Y563" s="198">
        <f t="shared" si="32"/>
        <v>0</v>
      </c>
      <c r="AA563" s="7"/>
      <c r="AB563" s="7"/>
      <c r="AC563" s="7"/>
    </row>
    <row r="564" spans="2:29" x14ac:dyDescent="0.2">
      <c r="B564" s="194">
        <f>COUNTIFS(Candidates!$B$6:$B$3005,'Job Openings'!B566,Candidates!$J$6:$J$3005,Preferences!$I$21)</f>
        <v>0</v>
      </c>
      <c r="C564" s="63"/>
      <c r="D564" s="194" t="str">
        <f>IF(AND(B564=1,J564=1),IF('Job Openings'!H566-'Job Openings'!E566&lt;0,"",'Job Openings'!H566-'Job Openings'!E566),"")</f>
        <v/>
      </c>
      <c r="E564" s="185"/>
      <c r="F564" s="197" t="b">
        <f>IF(AND('Job Openings'!E566&gt;=$O$4,'Job Openings'!E566&lt;=$O$5),TRUE,FALSE)</f>
        <v>0</v>
      </c>
      <c r="G564" s="188" t="b">
        <f>IF(Dashboard!$M$6="",IF('Job Openings'!B566&lt;&gt;"",TRUE,FALSE),IF(Dashboard!$M$6='Job Openings'!B566,TRUE,FALSE))</f>
        <v>0</v>
      </c>
      <c r="H564" s="188" t="b">
        <f>IF(Dashboard!$H$7="",IF('Job Openings'!B566&lt;&gt;"",TRUE,FALSE),IF(Dashboard!$H$7='Job Openings'!C566,TRUE,FALSE))</f>
        <v>0</v>
      </c>
      <c r="I564" s="188" t="b">
        <f>IF(Dashboard!$H$6="",IF('Job Openings'!B566&lt;&gt;"",TRUE,FALSE),IF(Dashboard!$H$6='Job Openings'!F566,TRUE,FALSE))</f>
        <v>0</v>
      </c>
      <c r="J564" s="198">
        <f t="shared" si="30"/>
        <v>0</v>
      </c>
      <c r="K564" s="63"/>
      <c r="L564" s="63"/>
      <c r="M564" s="63"/>
      <c r="N564" s="63"/>
      <c r="O564" s="63"/>
      <c r="P564" s="63"/>
      <c r="R564" s="193" t="str">
        <f>IF(Candidates!H566="","",MONTH(Candidates!H566))</f>
        <v/>
      </c>
      <c r="S564" s="187" t="b">
        <f>IF(AND(YEAR(Candidates!H566)&gt;=applicationYear,YEAR(Candidates!H566)&lt;=applicationYear),TRUE,IF(applicationYear="",TRUE,FALSE))</f>
        <v>0</v>
      </c>
      <c r="T564" s="187" t="b">
        <f>IF(AND(Candidates!H566&gt;=$AJ$4,Candidates!H566&lt;=$AJ$5),TRUE,FALSE)</f>
        <v>0</v>
      </c>
      <c r="U564" s="187" t="b">
        <f>IF(Dashboard!$M$6="",IF(Candidates!B566&lt;&gt;"",TRUE,FALSE),IF(Dashboard!$M$6=Candidates!B566,TRUE,FALSE))</f>
        <v>0</v>
      </c>
      <c r="V564" s="187" t="b">
        <f>IF(Dashboard!$H$7="",IF(Candidates!B566&lt;&gt;"",TRUE,FALSE),IF(Dashboard!$H$7=Candidates!C566,TRUE,FALSE))</f>
        <v>0</v>
      </c>
      <c r="W564" s="217" t="b">
        <f>IF(Dashboard!$H$6="",IF(Candidates!B566&lt;&gt;"",TRUE,FALSE),IF(Dashboard!$H$6=Candidates!E566,TRUE,FALSE))</f>
        <v>0</v>
      </c>
      <c r="X564" s="187">
        <f t="shared" si="31"/>
        <v>0</v>
      </c>
      <c r="Y564" s="198">
        <f t="shared" si="32"/>
        <v>0</v>
      </c>
      <c r="AA564" s="7"/>
      <c r="AB564" s="7"/>
      <c r="AC564" s="7"/>
    </row>
    <row r="565" spans="2:29" x14ac:dyDescent="0.2">
      <c r="B565" s="194">
        <f>COUNTIFS(Candidates!$B$6:$B$3005,'Job Openings'!B567,Candidates!$J$6:$J$3005,Preferences!$I$21)</f>
        <v>0</v>
      </c>
      <c r="C565" s="63"/>
      <c r="D565" s="194" t="str">
        <f>IF(AND(B565=1,J565=1),IF('Job Openings'!H567-'Job Openings'!E567&lt;0,"",'Job Openings'!H567-'Job Openings'!E567),"")</f>
        <v/>
      </c>
      <c r="E565" s="185"/>
      <c r="F565" s="197" t="b">
        <f>IF(AND('Job Openings'!E567&gt;=$O$4,'Job Openings'!E567&lt;=$O$5),TRUE,FALSE)</f>
        <v>0</v>
      </c>
      <c r="G565" s="188" t="b">
        <f>IF(Dashboard!$M$6="",IF('Job Openings'!B567&lt;&gt;"",TRUE,FALSE),IF(Dashboard!$M$6='Job Openings'!B567,TRUE,FALSE))</f>
        <v>0</v>
      </c>
      <c r="H565" s="188" t="b">
        <f>IF(Dashboard!$H$7="",IF('Job Openings'!B567&lt;&gt;"",TRUE,FALSE),IF(Dashboard!$H$7='Job Openings'!C567,TRUE,FALSE))</f>
        <v>0</v>
      </c>
      <c r="I565" s="188" t="b">
        <f>IF(Dashboard!$H$6="",IF('Job Openings'!B567&lt;&gt;"",TRUE,FALSE),IF(Dashboard!$H$6='Job Openings'!F567,TRUE,FALSE))</f>
        <v>0</v>
      </c>
      <c r="J565" s="198">
        <f t="shared" si="30"/>
        <v>0</v>
      </c>
      <c r="K565" s="63"/>
      <c r="L565" s="63"/>
      <c r="M565" s="63"/>
      <c r="N565" s="63"/>
      <c r="O565" s="63"/>
      <c r="P565" s="63"/>
      <c r="R565" s="193" t="str">
        <f>IF(Candidates!H567="","",MONTH(Candidates!H567))</f>
        <v/>
      </c>
      <c r="S565" s="187" t="b">
        <f>IF(AND(YEAR(Candidates!H567)&gt;=applicationYear,YEAR(Candidates!H567)&lt;=applicationYear),TRUE,IF(applicationYear="",TRUE,FALSE))</f>
        <v>0</v>
      </c>
      <c r="T565" s="187" t="b">
        <f>IF(AND(Candidates!H567&gt;=$AJ$4,Candidates!H567&lt;=$AJ$5),TRUE,FALSE)</f>
        <v>0</v>
      </c>
      <c r="U565" s="187" t="b">
        <f>IF(Dashboard!$M$6="",IF(Candidates!B567&lt;&gt;"",TRUE,FALSE),IF(Dashboard!$M$6=Candidates!B567,TRUE,FALSE))</f>
        <v>0</v>
      </c>
      <c r="V565" s="187" t="b">
        <f>IF(Dashboard!$H$7="",IF(Candidates!B567&lt;&gt;"",TRUE,FALSE),IF(Dashboard!$H$7=Candidates!C567,TRUE,FALSE))</f>
        <v>0</v>
      </c>
      <c r="W565" s="217" t="b">
        <f>IF(Dashboard!$H$6="",IF(Candidates!B567&lt;&gt;"",TRUE,FALSE),IF(Dashboard!$H$6=Candidates!E567,TRUE,FALSE))</f>
        <v>0</v>
      </c>
      <c r="X565" s="187">
        <f t="shared" si="31"/>
        <v>0</v>
      </c>
      <c r="Y565" s="198">
        <f t="shared" si="32"/>
        <v>0</v>
      </c>
      <c r="AA565" s="7"/>
      <c r="AB565" s="7"/>
      <c r="AC565" s="7"/>
    </row>
    <row r="566" spans="2:29" x14ac:dyDescent="0.2">
      <c r="B566" s="194">
        <f>COUNTIFS(Candidates!$B$6:$B$3005,'Job Openings'!B568,Candidates!$J$6:$J$3005,Preferences!$I$21)</f>
        <v>0</v>
      </c>
      <c r="C566" s="63"/>
      <c r="D566" s="194" t="str">
        <f>IF(AND(B566=1,J566=1),IF('Job Openings'!H568-'Job Openings'!E568&lt;0,"",'Job Openings'!H568-'Job Openings'!E568),"")</f>
        <v/>
      </c>
      <c r="E566" s="185"/>
      <c r="F566" s="197" t="b">
        <f>IF(AND('Job Openings'!E568&gt;=$O$4,'Job Openings'!E568&lt;=$O$5),TRUE,FALSE)</f>
        <v>0</v>
      </c>
      <c r="G566" s="188" t="b">
        <f>IF(Dashboard!$M$6="",IF('Job Openings'!B568&lt;&gt;"",TRUE,FALSE),IF(Dashboard!$M$6='Job Openings'!B568,TRUE,FALSE))</f>
        <v>0</v>
      </c>
      <c r="H566" s="188" t="b">
        <f>IF(Dashboard!$H$7="",IF('Job Openings'!B568&lt;&gt;"",TRUE,FALSE),IF(Dashboard!$H$7='Job Openings'!C568,TRUE,FALSE))</f>
        <v>0</v>
      </c>
      <c r="I566" s="188" t="b">
        <f>IF(Dashboard!$H$6="",IF('Job Openings'!B568&lt;&gt;"",TRUE,FALSE),IF(Dashboard!$H$6='Job Openings'!F568,TRUE,FALSE))</f>
        <v>0</v>
      </c>
      <c r="J566" s="198">
        <f t="shared" si="30"/>
        <v>0</v>
      </c>
      <c r="K566" s="63"/>
      <c r="L566" s="63"/>
      <c r="M566" s="63"/>
      <c r="N566" s="63"/>
      <c r="O566" s="63"/>
      <c r="P566" s="63"/>
      <c r="R566" s="193" t="str">
        <f>IF(Candidates!H568="","",MONTH(Candidates!H568))</f>
        <v/>
      </c>
      <c r="S566" s="187" t="b">
        <f>IF(AND(YEAR(Candidates!H568)&gt;=applicationYear,YEAR(Candidates!H568)&lt;=applicationYear),TRUE,IF(applicationYear="",TRUE,FALSE))</f>
        <v>0</v>
      </c>
      <c r="T566" s="187" t="b">
        <f>IF(AND(Candidates!H568&gt;=$AJ$4,Candidates!H568&lt;=$AJ$5),TRUE,FALSE)</f>
        <v>0</v>
      </c>
      <c r="U566" s="187" t="b">
        <f>IF(Dashboard!$M$6="",IF(Candidates!B568&lt;&gt;"",TRUE,FALSE),IF(Dashboard!$M$6=Candidates!B568,TRUE,FALSE))</f>
        <v>0</v>
      </c>
      <c r="V566" s="187" t="b">
        <f>IF(Dashboard!$H$7="",IF(Candidates!B568&lt;&gt;"",TRUE,FALSE),IF(Dashboard!$H$7=Candidates!C568,TRUE,FALSE))</f>
        <v>0</v>
      </c>
      <c r="W566" s="217" t="b">
        <f>IF(Dashboard!$H$6="",IF(Candidates!B568&lt;&gt;"",TRUE,FALSE),IF(Dashboard!$H$6=Candidates!E568,TRUE,FALSE))</f>
        <v>0</v>
      </c>
      <c r="X566" s="187">
        <f t="shared" si="31"/>
        <v>0</v>
      </c>
      <c r="Y566" s="198">
        <f t="shared" si="32"/>
        <v>0</v>
      </c>
      <c r="AA566" s="7"/>
      <c r="AB566" s="7"/>
      <c r="AC566" s="7"/>
    </row>
    <row r="567" spans="2:29" x14ac:dyDescent="0.2">
      <c r="B567" s="194">
        <f>COUNTIFS(Candidates!$B$6:$B$3005,'Job Openings'!B569,Candidates!$J$6:$J$3005,Preferences!$I$21)</f>
        <v>0</v>
      </c>
      <c r="C567" s="63"/>
      <c r="D567" s="194" t="str">
        <f>IF(AND(B567=1,J567=1),IF('Job Openings'!H569-'Job Openings'!E569&lt;0,"",'Job Openings'!H569-'Job Openings'!E569),"")</f>
        <v/>
      </c>
      <c r="E567" s="185"/>
      <c r="F567" s="197" t="b">
        <f>IF(AND('Job Openings'!E569&gt;=$O$4,'Job Openings'!E569&lt;=$O$5),TRUE,FALSE)</f>
        <v>0</v>
      </c>
      <c r="G567" s="188" t="b">
        <f>IF(Dashboard!$M$6="",IF('Job Openings'!B569&lt;&gt;"",TRUE,FALSE),IF(Dashboard!$M$6='Job Openings'!B569,TRUE,FALSE))</f>
        <v>0</v>
      </c>
      <c r="H567" s="188" t="b">
        <f>IF(Dashboard!$H$7="",IF('Job Openings'!B569&lt;&gt;"",TRUE,FALSE),IF(Dashboard!$H$7='Job Openings'!C569,TRUE,FALSE))</f>
        <v>0</v>
      </c>
      <c r="I567" s="188" t="b">
        <f>IF(Dashboard!$H$6="",IF('Job Openings'!B569&lt;&gt;"",TRUE,FALSE),IF(Dashboard!$H$6='Job Openings'!F569,TRUE,FALSE))</f>
        <v>0</v>
      </c>
      <c r="J567" s="198">
        <f t="shared" si="30"/>
        <v>0</v>
      </c>
      <c r="K567" s="63"/>
      <c r="L567" s="63"/>
      <c r="M567" s="63"/>
      <c r="N567" s="63"/>
      <c r="O567" s="63"/>
      <c r="P567" s="63"/>
      <c r="R567" s="193" t="str">
        <f>IF(Candidates!H569="","",MONTH(Candidates!H569))</f>
        <v/>
      </c>
      <c r="S567" s="187" t="b">
        <f>IF(AND(YEAR(Candidates!H569)&gt;=applicationYear,YEAR(Candidates!H569)&lt;=applicationYear),TRUE,IF(applicationYear="",TRUE,FALSE))</f>
        <v>0</v>
      </c>
      <c r="T567" s="187" t="b">
        <f>IF(AND(Candidates!H569&gt;=$AJ$4,Candidates!H569&lt;=$AJ$5),TRUE,FALSE)</f>
        <v>0</v>
      </c>
      <c r="U567" s="187" t="b">
        <f>IF(Dashboard!$M$6="",IF(Candidates!B569&lt;&gt;"",TRUE,FALSE),IF(Dashboard!$M$6=Candidates!B569,TRUE,FALSE))</f>
        <v>0</v>
      </c>
      <c r="V567" s="187" t="b">
        <f>IF(Dashboard!$H$7="",IF(Candidates!B569&lt;&gt;"",TRUE,FALSE),IF(Dashboard!$H$7=Candidates!C569,TRUE,FALSE))</f>
        <v>0</v>
      </c>
      <c r="W567" s="217" t="b">
        <f>IF(Dashboard!$H$6="",IF(Candidates!B569&lt;&gt;"",TRUE,FALSE),IF(Dashboard!$H$6=Candidates!E569,TRUE,FALSE))</f>
        <v>0</v>
      </c>
      <c r="X567" s="187">
        <f t="shared" si="31"/>
        <v>0</v>
      </c>
      <c r="Y567" s="198">
        <f t="shared" si="32"/>
        <v>0</v>
      </c>
      <c r="AA567" s="7"/>
      <c r="AB567" s="7"/>
      <c r="AC567" s="7"/>
    </row>
    <row r="568" spans="2:29" x14ac:dyDescent="0.2">
      <c r="B568" s="194">
        <f>COUNTIFS(Candidates!$B$6:$B$3005,'Job Openings'!B570,Candidates!$J$6:$J$3005,Preferences!$I$21)</f>
        <v>0</v>
      </c>
      <c r="C568" s="63"/>
      <c r="D568" s="194" t="str">
        <f>IF(AND(B568=1,J568=1),IF('Job Openings'!H570-'Job Openings'!E570&lt;0,"",'Job Openings'!H570-'Job Openings'!E570),"")</f>
        <v/>
      </c>
      <c r="E568" s="185"/>
      <c r="F568" s="197" t="b">
        <f>IF(AND('Job Openings'!E570&gt;=$O$4,'Job Openings'!E570&lt;=$O$5),TRUE,FALSE)</f>
        <v>0</v>
      </c>
      <c r="G568" s="188" t="b">
        <f>IF(Dashboard!$M$6="",IF('Job Openings'!B570&lt;&gt;"",TRUE,FALSE),IF(Dashboard!$M$6='Job Openings'!B570,TRUE,FALSE))</f>
        <v>0</v>
      </c>
      <c r="H568" s="188" t="b">
        <f>IF(Dashboard!$H$7="",IF('Job Openings'!B570&lt;&gt;"",TRUE,FALSE),IF(Dashboard!$H$7='Job Openings'!C570,TRUE,FALSE))</f>
        <v>0</v>
      </c>
      <c r="I568" s="188" t="b">
        <f>IF(Dashboard!$H$6="",IF('Job Openings'!B570&lt;&gt;"",TRUE,FALSE),IF(Dashboard!$H$6='Job Openings'!F570,TRUE,FALSE))</f>
        <v>0</v>
      </c>
      <c r="J568" s="198">
        <f t="shared" si="30"/>
        <v>0</v>
      </c>
      <c r="K568" s="63"/>
      <c r="L568" s="63"/>
      <c r="M568" s="63"/>
      <c r="N568" s="63"/>
      <c r="O568" s="63"/>
      <c r="P568" s="63"/>
      <c r="R568" s="193" t="str">
        <f>IF(Candidates!H570="","",MONTH(Candidates!H570))</f>
        <v/>
      </c>
      <c r="S568" s="187" t="b">
        <f>IF(AND(YEAR(Candidates!H570)&gt;=applicationYear,YEAR(Candidates!H570)&lt;=applicationYear),TRUE,IF(applicationYear="",TRUE,FALSE))</f>
        <v>0</v>
      </c>
      <c r="T568" s="187" t="b">
        <f>IF(AND(Candidates!H570&gt;=$AJ$4,Candidates!H570&lt;=$AJ$5),TRUE,FALSE)</f>
        <v>0</v>
      </c>
      <c r="U568" s="187" t="b">
        <f>IF(Dashboard!$M$6="",IF(Candidates!B570&lt;&gt;"",TRUE,FALSE),IF(Dashboard!$M$6=Candidates!B570,TRUE,FALSE))</f>
        <v>0</v>
      </c>
      <c r="V568" s="187" t="b">
        <f>IF(Dashboard!$H$7="",IF(Candidates!B570&lt;&gt;"",TRUE,FALSE),IF(Dashboard!$H$7=Candidates!C570,TRUE,FALSE))</f>
        <v>0</v>
      </c>
      <c r="W568" s="217" t="b">
        <f>IF(Dashboard!$H$6="",IF(Candidates!B570&lt;&gt;"",TRUE,FALSE),IF(Dashboard!$H$6=Candidates!E570,TRUE,FALSE))</f>
        <v>0</v>
      </c>
      <c r="X568" s="187">
        <f t="shared" si="31"/>
        <v>0</v>
      </c>
      <c r="Y568" s="198">
        <f t="shared" si="32"/>
        <v>0</v>
      </c>
      <c r="AA568" s="7"/>
      <c r="AB568" s="7"/>
      <c r="AC568" s="7"/>
    </row>
    <row r="569" spans="2:29" x14ac:dyDescent="0.2">
      <c r="B569" s="194">
        <f>COUNTIFS(Candidates!$B$6:$B$3005,'Job Openings'!B571,Candidates!$J$6:$J$3005,Preferences!$I$21)</f>
        <v>0</v>
      </c>
      <c r="C569" s="63"/>
      <c r="D569" s="194" t="str">
        <f>IF(AND(B569=1,J569=1),IF('Job Openings'!H571-'Job Openings'!E571&lt;0,"",'Job Openings'!H571-'Job Openings'!E571),"")</f>
        <v/>
      </c>
      <c r="E569" s="185"/>
      <c r="F569" s="197" t="b">
        <f>IF(AND('Job Openings'!E571&gt;=$O$4,'Job Openings'!E571&lt;=$O$5),TRUE,FALSE)</f>
        <v>0</v>
      </c>
      <c r="G569" s="188" t="b">
        <f>IF(Dashboard!$M$6="",IF('Job Openings'!B571&lt;&gt;"",TRUE,FALSE),IF(Dashboard!$M$6='Job Openings'!B571,TRUE,FALSE))</f>
        <v>0</v>
      </c>
      <c r="H569" s="188" t="b">
        <f>IF(Dashboard!$H$7="",IF('Job Openings'!B571&lt;&gt;"",TRUE,FALSE),IF(Dashboard!$H$7='Job Openings'!C571,TRUE,FALSE))</f>
        <v>0</v>
      </c>
      <c r="I569" s="188" t="b">
        <f>IF(Dashboard!$H$6="",IF('Job Openings'!B571&lt;&gt;"",TRUE,FALSE),IF(Dashboard!$H$6='Job Openings'!F571,TRUE,FALSE))</f>
        <v>0</v>
      </c>
      <c r="J569" s="198">
        <f t="shared" si="30"/>
        <v>0</v>
      </c>
      <c r="K569" s="63"/>
      <c r="L569" s="63"/>
      <c r="M569" s="63"/>
      <c r="N569" s="63"/>
      <c r="O569" s="63"/>
      <c r="P569" s="63"/>
      <c r="R569" s="193" t="str">
        <f>IF(Candidates!H571="","",MONTH(Candidates!H571))</f>
        <v/>
      </c>
      <c r="S569" s="187" t="b">
        <f>IF(AND(YEAR(Candidates!H571)&gt;=applicationYear,YEAR(Candidates!H571)&lt;=applicationYear),TRUE,IF(applicationYear="",TRUE,FALSE))</f>
        <v>0</v>
      </c>
      <c r="T569" s="187" t="b">
        <f>IF(AND(Candidates!H571&gt;=$AJ$4,Candidates!H571&lt;=$AJ$5),TRUE,FALSE)</f>
        <v>0</v>
      </c>
      <c r="U569" s="187" t="b">
        <f>IF(Dashboard!$M$6="",IF(Candidates!B571&lt;&gt;"",TRUE,FALSE),IF(Dashboard!$M$6=Candidates!B571,TRUE,FALSE))</f>
        <v>0</v>
      </c>
      <c r="V569" s="187" t="b">
        <f>IF(Dashboard!$H$7="",IF(Candidates!B571&lt;&gt;"",TRUE,FALSE),IF(Dashboard!$H$7=Candidates!C571,TRUE,FALSE))</f>
        <v>0</v>
      </c>
      <c r="W569" s="217" t="b">
        <f>IF(Dashboard!$H$6="",IF(Candidates!B571&lt;&gt;"",TRUE,FALSE),IF(Dashboard!$H$6=Candidates!E571,TRUE,FALSE))</f>
        <v>0</v>
      </c>
      <c r="X569" s="187">
        <f t="shared" si="31"/>
        <v>0</v>
      </c>
      <c r="Y569" s="198">
        <f t="shared" si="32"/>
        <v>0</v>
      </c>
      <c r="AA569" s="7"/>
      <c r="AB569" s="7"/>
      <c r="AC569" s="7"/>
    </row>
    <row r="570" spans="2:29" x14ac:dyDescent="0.2">
      <c r="B570" s="194">
        <f>COUNTIFS(Candidates!$B$6:$B$3005,'Job Openings'!B572,Candidates!$J$6:$J$3005,Preferences!$I$21)</f>
        <v>0</v>
      </c>
      <c r="C570" s="63"/>
      <c r="D570" s="194" t="str">
        <f>IF(AND(B570=1,J570=1),IF('Job Openings'!H572-'Job Openings'!E572&lt;0,"",'Job Openings'!H572-'Job Openings'!E572),"")</f>
        <v/>
      </c>
      <c r="E570" s="185"/>
      <c r="F570" s="197" t="b">
        <f>IF(AND('Job Openings'!E572&gt;=$O$4,'Job Openings'!E572&lt;=$O$5),TRUE,FALSE)</f>
        <v>0</v>
      </c>
      <c r="G570" s="188" t="b">
        <f>IF(Dashboard!$M$6="",IF('Job Openings'!B572&lt;&gt;"",TRUE,FALSE),IF(Dashboard!$M$6='Job Openings'!B572,TRUE,FALSE))</f>
        <v>0</v>
      </c>
      <c r="H570" s="188" t="b">
        <f>IF(Dashboard!$H$7="",IF('Job Openings'!B572&lt;&gt;"",TRUE,FALSE),IF(Dashboard!$H$7='Job Openings'!C572,TRUE,FALSE))</f>
        <v>0</v>
      </c>
      <c r="I570" s="188" t="b">
        <f>IF(Dashboard!$H$6="",IF('Job Openings'!B572&lt;&gt;"",TRUE,FALSE),IF(Dashboard!$H$6='Job Openings'!F572,TRUE,FALSE))</f>
        <v>0</v>
      </c>
      <c r="J570" s="198">
        <f t="shared" si="30"/>
        <v>0</v>
      </c>
      <c r="K570" s="63"/>
      <c r="L570" s="63"/>
      <c r="M570" s="63"/>
      <c r="N570" s="63"/>
      <c r="O570" s="63"/>
      <c r="P570" s="63"/>
      <c r="R570" s="193" t="str">
        <f>IF(Candidates!H572="","",MONTH(Candidates!H572))</f>
        <v/>
      </c>
      <c r="S570" s="187" t="b">
        <f>IF(AND(YEAR(Candidates!H572)&gt;=applicationYear,YEAR(Candidates!H572)&lt;=applicationYear),TRUE,IF(applicationYear="",TRUE,FALSE))</f>
        <v>0</v>
      </c>
      <c r="T570" s="187" t="b">
        <f>IF(AND(Candidates!H572&gt;=$AJ$4,Candidates!H572&lt;=$AJ$5),TRUE,FALSE)</f>
        <v>0</v>
      </c>
      <c r="U570" s="187" t="b">
        <f>IF(Dashboard!$M$6="",IF(Candidates!B572&lt;&gt;"",TRUE,FALSE),IF(Dashboard!$M$6=Candidates!B572,TRUE,FALSE))</f>
        <v>0</v>
      </c>
      <c r="V570" s="187" t="b">
        <f>IF(Dashboard!$H$7="",IF(Candidates!B572&lt;&gt;"",TRUE,FALSE),IF(Dashboard!$H$7=Candidates!C572,TRUE,FALSE))</f>
        <v>0</v>
      </c>
      <c r="W570" s="217" t="b">
        <f>IF(Dashboard!$H$6="",IF(Candidates!B572&lt;&gt;"",TRUE,FALSE),IF(Dashboard!$H$6=Candidates!E572,TRUE,FALSE))</f>
        <v>0</v>
      </c>
      <c r="X570" s="187">
        <f t="shared" si="31"/>
        <v>0</v>
      </c>
      <c r="Y570" s="198">
        <f t="shared" si="32"/>
        <v>0</v>
      </c>
      <c r="AA570" s="7"/>
      <c r="AB570" s="7"/>
      <c r="AC570" s="7"/>
    </row>
    <row r="571" spans="2:29" x14ac:dyDescent="0.2">
      <c r="B571" s="194">
        <f>COUNTIFS(Candidates!$B$6:$B$3005,'Job Openings'!B573,Candidates!$J$6:$J$3005,Preferences!$I$21)</f>
        <v>0</v>
      </c>
      <c r="C571" s="63"/>
      <c r="D571" s="194" t="str">
        <f>IF(AND(B571=1,J571=1),IF('Job Openings'!H573-'Job Openings'!E573&lt;0,"",'Job Openings'!H573-'Job Openings'!E573),"")</f>
        <v/>
      </c>
      <c r="E571" s="185"/>
      <c r="F571" s="197" t="b">
        <f>IF(AND('Job Openings'!E573&gt;=$O$4,'Job Openings'!E573&lt;=$O$5),TRUE,FALSE)</f>
        <v>0</v>
      </c>
      <c r="G571" s="188" t="b">
        <f>IF(Dashboard!$M$6="",IF('Job Openings'!B573&lt;&gt;"",TRUE,FALSE),IF(Dashboard!$M$6='Job Openings'!B573,TRUE,FALSE))</f>
        <v>0</v>
      </c>
      <c r="H571" s="188" t="b">
        <f>IF(Dashboard!$H$7="",IF('Job Openings'!B573&lt;&gt;"",TRUE,FALSE),IF(Dashboard!$H$7='Job Openings'!C573,TRUE,FALSE))</f>
        <v>0</v>
      </c>
      <c r="I571" s="188" t="b">
        <f>IF(Dashboard!$H$6="",IF('Job Openings'!B573&lt;&gt;"",TRUE,FALSE),IF(Dashboard!$H$6='Job Openings'!F573,TRUE,FALSE))</f>
        <v>0</v>
      </c>
      <c r="J571" s="198">
        <f t="shared" si="30"/>
        <v>0</v>
      </c>
      <c r="K571" s="63"/>
      <c r="L571" s="63"/>
      <c r="M571" s="63"/>
      <c r="N571" s="63"/>
      <c r="O571" s="63"/>
      <c r="P571" s="63"/>
      <c r="R571" s="193" t="str">
        <f>IF(Candidates!H573="","",MONTH(Candidates!H573))</f>
        <v/>
      </c>
      <c r="S571" s="187" t="b">
        <f>IF(AND(YEAR(Candidates!H573)&gt;=applicationYear,YEAR(Candidates!H573)&lt;=applicationYear),TRUE,IF(applicationYear="",TRUE,FALSE))</f>
        <v>0</v>
      </c>
      <c r="T571" s="187" t="b">
        <f>IF(AND(Candidates!H573&gt;=$AJ$4,Candidates!H573&lt;=$AJ$5),TRUE,FALSE)</f>
        <v>0</v>
      </c>
      <c r="U571" s="187" t="b">
        <f>IF(Dashboard!$M$6="",IF(Candidates!B573&lt;&gt;"",TRUE,FALSE),IF(Dashboard!$M$6=Candidates!B573,TRUE,FALSE))</f>
        <v>0</v>
      </c>
      <c r="V571" s="187" t="b">
        <f>IF(Dashboard!$H$7="",IF(Candidates!B573&lt;&gt;"",TRUE,FALSE),IF(Dashboard!$H$7=Candidates!C573,TRUE,FALSE))</f>
        <v>0</v>
      </c>
      <c r="W571" s="217" t="b">
        <f>IF(Dashboard!$H$6="",IF(Candidates!B573&lt;&gt;"",TRUE,FALSE),IF(Dashboard!$H$6=Candidates!E573,TRUE,FALSE))</f>
        <v>0</v>
      </c>
      <c r="X571" s="187">
        <f t="shared" si="31"/>
        <v>0</v>
      </c>
      <c r="Y571" s="198">
        <f t="shared" si="32"/>
        <v>0</v>
      </c>
      <c r="AA571" s="7"/>
      <c r="AB571" s="7"/>
      <c r="AC571" s="7"/>
    </row>
    <row r="572" spans="2:29" x14ac:dyDescent="0.2">
      <c r="B572" s="194">
        <f>COUNTIFS(Candidates!$B$6:$B$3005,'Job Openings'!B574,Candidates!$J$6:$J$3005,Preferences!$I$21)</f>
        <v>0</v>
      </c>
      <c r="C572" s="63"/>
      <c r="D572" s="194" t="str">
        <f>IF(AND(B572=1,J572=1),IF('Job Openings'!H574-'Job Openings'!E574&lt;0,"",'Job Openings'!H574-'Job Openings'!E574),"")</f>
        <v/>
      </c>
      <c r="E572" s="185"/>
      <c r="F572" s="197" t="b">
        <f>IF(AND('Job Openings'!E574&gt;=$O$4,'Job Openings'!E574&lt;=$O$5),TRUE,FALSE)</f>
        <v>0</v>
      </c>
      <c r="G572" s="188" t="b">
        <f>IF(Dashboard!$M$6="",IF('Job Openings'!B574&lt;&gt;"",TRUE,FALSE),IF(Dashboard!$M$6='Job Openings'!B574,TRUE,FALSE))</f>
        <v>0</v>
      </c>
      <c r="H572" s="188" t="b">
        <f>IF(Dashboard!$H$7="",IF('Job Openings'!B574&lt;&gt;"",TRUE,FALSE),IF(Dashboard!$H$7='Job Openings'!C574,TRUE,FALSE))</f>
        <v>0</v>
      </c>
      <c r="I572" s="188" t="b">
        <f>IF(Dashboard!$H$6="",IF('Job Openings'!B574&lt;&gt;"",TRUE,FALSE),IF(Dashboard!$H$6='Job Openings'!F574,TRUE,FALSE))</f>
        <v>0</v>
      </c>
      <c r="J572" s="198">
        <f t="shared" si="30"/>
        <v>0</v>
      </c>
      <c r="K572" s="63"/>
      <c r="L572" s="63"/>
      <c r="M572" s="63"/>
      <c r="N572" s="63"/>
      <c r="O572" s="63"/>
      <c r="P572" s="63"/>
      <c r="R572" s="193" t="str">
        <f>IF(Candidates!H574="","",MONTH(Candidates!H574))</f>
        <v/>
      </c>
      <c r="S572" s="187" t="b">
        <f>IF(AND(YEAR(Candidates!H574)&gt;=applicationYear,YEAR(Candidates!H574)&lt;=applicationYear),TRUE,IF(applicationYear="",TRUE,FALSE))</f>
        <v>0</v>
      </c>
      <c r="T572" s="187" t="b">
        <f>IF(AND(Candidates!H574&gt;=$AJ$4,Candidates!H574&lt;=$AJ$5),TRUE,FALSE)</f>
        <v>0</v>
      </c>
      <c r="U572" s="187" t="b">
        <f>IF(Dashboard!$M$6="",IF(Candidates!B574&lt;&gt;"",TRUE,FALSE),IF(Dashboard!$M$6=Candidates!B574,TRUE,FALSE))</f>
        <v>0</v>
      </c>
      <c r="V572" s="187" t="b">
        <f>IF(Dashboard!$H$7="",IF(Candidates!B574&lt;&gt;"",TRUE,FALSE),IF(Dashboard!$H$7=Candidates!C574,TRUE,FALSE))</f>
        <v>0</v>
      </c>
      <c r="W572" s="217" t="b">
        <f>IF(Dashboard!$H$6="",IF(Candidates!B574&lt;&gt;"",TRUE,FALSE),IF(Dashboard!$H$6=Candidates!E574,TRUE,FALSE))</f>
        <v>0</v>
      </c>
      <c r="X572" s="187">
        <f t="shared" si="31"/>
        <v>0</v>
      </c>
      <c r="Y572" s="198">
        <f t="shared" si="32"/>
        <v>0</v>
      </c>
      <c r="AA572" s="7"/>
      <c r="AB572" s="7"/>
      <c r="AC572" s="7"/>
    </row>
    <row r="573" spans="2:29" x14ac:dyDescent="0.2">
      <c r="B573" s="194">
        <f>COUNTIFS(Candidates!$B$6:$B$3005,'Job Openings'!B575,Candidates!$J$6:$J$3005,Preferences!$I$21)</f>
        <v>0</v>
      </c>
      <c r="C573" s="63"/>
      <c r="D573" s="194" t="str">
        <f>IF(AND(B573=1,J573=1),IF('Job Openings'!H575-'Job Openings'!E575&lt;0,"",'Job Openings'!H575-'Job Openings'!E575),"")</f>
        <v/>
      </c>
      <c r="E573" s="185"/>
      <c r="F573" s="197" t="b">
        <f>IF(AND('Job Openings'!E575&gt;=$O$4,'Job Openings'!E575&lt;=$O$5),TRUE,FALSE)</f>
        <v>0</v>
      </c>
      <c r="G573" s="188" t="b">
        <f>IF(Dashboard!$M$6="",IF('Job Openings'!B575&lt;&gt;"",TRUE,FALSE),IF(Dashboard!$M$6='Job Openings'!B575,TRUE,FALSE))</f>
        <v>0</v>
      </c>
      <c r="H573" s="188" t="b">
        <f>IF(Dashboard!$H$7="",IF('Job Openings'!B575&lt;&gt;"",TRUE,FALSE),IF(Dashboard!$H$7='Job Openings'!C575,TRUE,FALSE))</f>
        <v>0</v>
      </c>
      <c r="I573" s="188" t="b">
        <f>IF(Dashboard!$H$6="",IF('Job Openings'!B575&lt;&gt;"",TRUE,FALSE),IF(Dashboard!$H$6='Job Openings'!F575,TRUE,FALSE))</f>
        <v>0</v>
      </c>
      <c r="J573" s="198">
        <f t="shared" si="30"/>
        <v>0</v>
      </c>
      <c r="K573" s="63"/>
      <c r="L573" s="63"/>
      <c r="M573" s="63"/>
      <c r="N573" s="63"/>
      <c r="O573" s="63"/>
      <c r="P573" s="63"/>
      <c r="R573" s="193" t="str">
        <f>IF(Candidates!H575="","",MONTH(Candidates!H575))</f>
        <v/>
      </c>
      <c r="S573" s="187" t="b">
        <f>IF(AND(YEAR(Candidates!H575)&gt;=applicationYear,YEAR(Candidates!H575)&lt;=applicationYear),TRUE,IF(applicationYear="",TRUE,FALSE))</f>
        <v>0</v>
      </c>
      <c r="T573" s="187" t="b">
        <f>IF(AND(Candidates!H575&gt;=$AJ$4,Candidates!H575&lt;=$AJ$5),TRUE,FALSE)</f>
        <v>0</v>
      </c>
      <c r="U573" s="187" t="b">
        <f>IF(Dashboard!$M$6="",IF(Candidates!B575&lt;&gt;"",TRUE,FALSE),IF(Dashboard!$M$6=Candidates!B575,TRUE,FALSE))</f>
        <v>0</v>
      </c>
      <c r="V573" s="187" t="b">
        <f>IF(Dashboard!$H$7="",IF(Candidates!B575&lt;&gt;"",TRUE,FALSE),IF(Dashboard!$H$7=Candidates!C575,TRUE,FALSE))</f>
        <v>0</v>
      </c>
      <c r="W573" s="217" t="b">
        <f>IF(Dashboard!$H$6="",IF(Candidates!B575&lt;&gt;"",TRUE,FALSE),IF(Dashboard!$H$6=Candidates!E575,TRUE,FALSE))</f>
        <v>0</v>
      </c>
      <c r="X573" s="187">
        <f t="shared" si="31"/>
        <v>0</v>
      </c>
      <c r="Y573" s="198">
        <f t="shared" si="32"/>
        <v>0</v>
      </c>
      <c r="AA573" s="7"/>
      <c r="AB573" s="7"/>
      <c r="AC573" s="7"/>
    </row>
    <row r="574" spans="2:29" x14ac:dyDescent="0.2">
      <c r="B574" s="194">
        <f>COUNTIFS(Candidates!$B$6:$B$3005,'Job Openings'!B576,Candidates!$J$6:$J$3005,Preferences!$I$21)</f>
        <v>0</v>
      </c>
      <c r="C574" s="63"/>
      <c r="D574" s="194" t="str">
        <f>IF(AND(B574=1,J574=1),IF('Job Openings'!H576-'Job Openings'!E576&lt;0,"",'Job Openings'!H576-'Job Openings'!E576),"")</f>
        <v/>
      </c>
      <c r="E574" s="185"/>
      <c r="F574" s="197" t="b">
        <f>IF(AND('Job Openings'!E576&gt;=$O$4,'Job Openings'!E576&lt;=$O$5),TRUE,FALSE)</f>
        <v>0</v>
      </c>
      <c r="G574" s="188" t="b">
        <f>IF(Dashboard!$M$6="",IF('Job Openings'!B576&lt;&gt;"",TRUE,FALSE),IF(Dashboard!$M$6='Job Openings'!B576,TRUE,FALSE))</f>
        <v>0</v>
      </c>
      <c r="H574" s="188" t="b">
        <f>IF(Dashboard!$H$7="",IF('Job Openings'!B576&lt;&gt;"",TRUE,FALSE),IF(Dashboard!$H$7='Job Openings'!C576,TRUE,FALSE))</f>
        <v>0</v>
      </c>
      <c r="I574" s="188" t="b">
        <f>IF(Dashboard!$H$6="",IF('Job Openings'!B576&lt;&gt;"",TRUE,FALSE),IF(Dashboard!$H$6='Job Openings'!F576,TRUE,FALSE))</f>
        <v>0</v>
      </c>
      <c r="J574" s="198">
        <f t="shared" si="30"/>
        <v>0</v>
      </c>
      <c r="K574" s="63"/>
      <c r="L574" s="63"/>
      <c r="M574" s="63"/>
      <c r="N574" s="63"/>
      <c r="O574" s="63"/>
      <c r="P574" s="63"/>
      <c r="R574" s="193" t="str">
        <f>IF(Candidates!H576="","",MONTH(Candidates!H576))</f>
        <v/>
      </c>
      <c r="S574" s="187" t="b">
        <f>IF(AND(YEAR(Candidates!H576)&gt;=applicationYear,YEAR(Candidates!H576)&lt;=applicationYear),TRUE,IF(applicationYear="",TRUE,FALSE))</f>
        <v>0</v>
      </c>
      <c r="T574" s="187" t="b">
        <f>IF(AND(Candidates!H576&gt;=$AJ$4,Candidates!H576&lt;=$AJ$5),TRUE,FALSE)</f>
        <v>0</v>
      </c>
      <c r="U574" s="187" t="b">
        <f>IF(Dashboard!$M$6="",IF(Candidates!B576&lt;&gt;"",TRUE,FALSE),IF(Dashboard!$M$6=Candidates!B576,TRUE,FALSE))</f>
        <v>0</v>
      </c>
      <c r="V574" s="187" t="b">
        <f>IF(Dashboard!$H$7="",IF(Candidates!B576&lt;&gt;"",TRUE,FALSE),IF(Dashboard!$H$7=Candidates!C576,TRUE,FALSE))</f>
        <v>0</v>
      </c>
      <c r="W574" s="217" t="b">
        <f>IF(Dashboard!$H$6="",IF(Candidates!B576&lt;&gt;"",TRUE,FALSE),IF(Dashboard!$H$6=Candidates!E576,TRUE,FALSE))</f>
        <v>0</v>
      </c>
      <c r="X574" s="187">
        <f t="shared" si="31"/>
        <v>0</v>
      </c>
      <c r="Y574" s="198">
        <f t="shared" si="32"/>
        <v>0</v>
      </c>
      <c r="AA574" s="7"/>
      <c r="AB574" s="7"/>
      <c r="AC574" s="7"/>
    </row>
    <row r="575" spans="2:29" x14ac:dyDescent="0.2">
      <c r="B575" s="194">
        <f>COUNTIFS(Candidates!$B$6:$B$3005,'Job Openings'!B577,Candidates!$J$6:$J$3005,Preferences!$I$21)</f>
        <v>0</v>
      </c>
      <c r="C575" s="63"/>
      <c r="D575" s="194" t="str">
        <f>IF(AND(B575=1,J575=1),IF('Job Openings'!H577-'Job Openings'!E577&lt;0,"",'Job Openings'!H577-'Job Openings'!E577),"")</f>
        <v/>
      </c>
      <c r="E575" s="185"/>
      <c r="F575" s="197" t="b">
        <f>IF(AND('Job Openings'!E577&gt;=$O$4,'Job Openings'!E577&lt;=$O$5),TRUE,FALSE)</f>
        <v>0</v>
      </c>
      <c r="G575" s="188" t="b">
        <f>IF(Dashboard!$M$6="",IF('Job Openings'!B577&lt;&gt;"",TRUE,FALSE),IF(Dashboard!$M$6='Job Openings'!B577,TRUE,FALSE))</f>
        <v>0</v>
      </c>
      <c r="H575" s="188" t="b">
        <f>IF(Dashboard!$H$7="",IF('Job Openings'!B577&lt;&gt;"",TRUE,FALSE),IF(Dashboard!$H$7='Job Openings'!C577,TRUE,FALSE))</f>
        <v>0</v>
      </c>
      <c r="I575" s="188" t="b">
        <f>IF(Dashboard!$H$6="",IF('Job Openings'!B577&lt;&gt;"",TRUE,FALSE),IF(Dashboard!$H$6='Job Openings'!F577,TRUE,FALSE))</f>
        <v>0</v>
      </c>
      <c r="J575" s="198">
        <f t="shared" si="30"/>
        <v>0</v>
      </c>
      <c r="K575" s="63"/>
      <c r="L575" s="63"/>
      <c r="M575" s="63"/>
      <c r="N575" s="63"/>
      <c r="O575" s="63"/>
      <c r="P575" s="63"/>
      <c r="R575" s="193" t="str">
        <f>IF(Candidates!H577="","",MONTH(Candidates!H577))</f>
        <v/>
      </c>
      <c r="S575" s="187" t="b">
        <f>IF(AND(YEAR(Candidates!H577)&gt;=applicationYear,YEAR(Candidates!H577)&lt;=applicationYear),TRUE,IF(applicationYear="",TRUE,FALSE))</f>
        <v>0</v>
      </c>
      <c r="T575" s="187" t="b">
        <f>IF(AND(Candidates!H577&gt;=$AJ$4,Candidates!H577&lt;=$AJ$5),TRUE,FALSE)</f>
        <v>0</v>
      </c>
      <c r="U575" s="187" t="b">
        <f>IF(Dashboard!$M$6="",IF(Candidates!B577&lt;&gt;"",TRUE,FALSE),IF(Dashboard!$M$6=Candidates!B577,TRUE,FALSE))</f>
        <v>0</v>
      </c>
      <c r="V575" s="187" t="b">
        <f>IF(Dashboard!$H$7="",IF(Candidates!B577&lt;&gt;"",TRUE,FALSE),IF(Dashboard!$H$7=Candidates!C577,TRUE,FALSE))</f>
        <v>0</v>
      </c>
      <c r="W575" s="217" t="b">
        <f>IF(Dashboard!$H$6="",IF(Candidates!B577&lt;&gt;"",TRUE,FALSE),IF(Dashboard!$H$6=Candidates!E577,TRUE,FALSE))</f>
        <v>0</v>
      </c>
      <c r="X575" s="187">
        <f t="shared" si="31"/>
        <v>0</v>
      </c>
      <c r="Y575" s="198">
        <f t="shared" si="32"/>
        <v>0</v>
      </c>
      <c r="AA575" s="7"/>
      <c r="AB575" s="7"/>
      <c r="AC575" s="7"/>
    </row>
    <row r="576" spans="2:29" x14ac:dyDescent="0.2">
      <c r="B576" s="194">
        <f>COUNTIFS(Candidates!$B$6:$B$3005,'Job Openings'!B578,Candidates!$J$6:$J$3005,Preferences!$I$21)</f>
        <v>0</v>
      </c>
      <c r="C576" s="63"/>
      <c r="D576" s="194" t="str">
        <f>IF(AND(B576=1,J576=1),IF('Job Openings'!H578-'Job Openings'!E578&lt;0,"",'Job Openings'!H578-'Job Openings'!E578),"")</f>
        <v/>
      </c>
      <c r="E576" s="185"/>
      <c r="F576" s="197" t="b">
        <f>IF(AND('Job Openings'!E578&gt;=$O$4,'Job Openings'!E578&lt;=$O$5),TRUE,FALSE)</f>
        <v>0</v>
      </c>
      <c r="G576" s="188" t="b">
        <f>IF(Dashboard!$M$6="",IF('Job Openings'!B578&lt;&gt;"",TRUE,FALSE),IF(Dashboard!$M$6='Job Openings'!B578,TRUE,FALSE))</f>
        <v>0</v>
      </c>
      <c r="H576" s="188" t="b">
        <f>IF(Dashboard!$H$7="",IF('Job Openings'!B578&lt;&gt;"",TRUE,FALSE),IF(Dashboard!$H$7='Job Openings'!C578,TRUE,FALSE))</f>
        <v>0</v>
      </c>
      <c r="I576" s="188" t="b">
        <f>IF(Dashboard!$H$6="",IF('Job Openings'!B578&lt;&gt;"",TRUE,FALSE),IF(Dashboard!$H$6='Job Openings'!F578,TRUE,FALSE))</f>
        <v>0</v>
      </c>
      <c r="J576" s="198">
        <f t="shared" si="30"/>
        <v>0</v>
      </c>
      <c r="K576" s="63"/>
      <c r="L576" s="63"/>
      <c r="M576" s="63"/>
      <c r="N576" s="63"/>
      <c r="O576" s="63"/>
      <c r="P576" s="63"/>
      <c r="R576" s="193" t="str">
        <f>IF(Candidates!H578="","",MONTH(Candidates!H578))</f>
        <v/>
      </c>
      <c r="S576" s="187" t="b">
        <f>IF(AND(YEAR(Candidates!H578)&gt;=applicationYear,YEAR(Candidates!H578)&lt;=applicationYear),TRUE,IF(applicationYear="",TRUE,FALSE))</f>
        <v>0</v>
      </c>
      <c r="T576" s="187" t="b">
        <f>IF(AND(Candidates!H578&gt;=$AJ$4,Candidates!H578&lt;=$AJ$5),TRUE,FALSE)</f>
        <v>0</v>
      </c>
      <c r="U576" s="187" t="b">
        <f>IF(Dashboard!$M$6="",IF(Candidates!B578&lt;&gt;"",TRUE,FALSE),IF(Dashboard!$M$6=Candidates!B578,TRUE,FALSE))</f>
        <v>0</v>
      </c>
      <c r="V576" s="187" t="b">
        <f>IF(Dashboard!$H$7="",IF(Candidates!B578&lt;&gt;"",TRUE,FALSE),IF(Dashboard!$H$7=Candidates!C578,TRUE,FALSE))</f>
        <v>0</v>
      </c>
      <c r="W576" s="217" t="b">
        <f>IF(Dashboard!$H$6="",IF(Candidates!B578&lt;&gt;"",TRUE,FALSE),IF(Dashboard!$H$6=Candidates!E578,TRUE,FALSE))</f>
        <v>0</v>
      </c>
      <c r="X576" s="187">
        <f t="shared" si="31"/>
        <v>0</v>
      </c>
      <c r="Y576" s="198">
        <f t="shared" si="32"/>
        <v>0</v>
      </c>
      <c r="AA576" s="7"/>
      <c r="AB576" s="7"/>
      <c r="AC576" s="7"/>
    </row>
    <row r="577" spans="2:29" x14ac:dyDescent="0.2">
      <c r="B577" s="194">
        <f>COUNTIFS(Candidates!$B$6:$B$3005,'Job Openings'!B579,Candidates!$J$6:$J$3005,Preferences!$I$21)</f>
        <v>0</v>
      </c>
      <c r="C577" s="63"/>
      <c r="D577" s="194" t="str">
        <f>IF(AND(B577=1,J577=1),IF('Job Openings'!H579-'Job Openings'!E579&lt;0,"",'Job Openings'!H579-'Job Openings'!E579),"")</f>
        <v/>
      </c>
      <c r="E577" s="185"/>
      <c r="F577" s="197" t="b">
        <f>IF(AND('Job Openings'!E579&gt;=$O$4,'Job Openings'!E579&lt;=$O$5),TRUE,FALSE)</f>
        <v>0</v>
      </c>
      <c r="G577" s="188" t="b">
        <f>IF(Dashboard!$M$6="",IF('Job Openings'!B579&lt;&gt;"",TRUE,FALSE),IF(Dashboard!$M$6='Job Openings'!B579,TRUE,FALSE))</f>
        <v>0</v>
      </c>
      <c r="H577" s="188" t="b">
        <f>IF(Dashboard!$H$7="",IF('Job Openings'!B579&lt;&gt;"",TRUE,FALSE),IF(Dashboard!$H$7='Job Openings'!C579,TRUE,FALSE))</f>
        <v>0</v>
      </c>
      <c r="I577" s="188" t="b">
        <f>IF(Dashboard!$H$6="",IF('Job Openings'!B579&lt;&gt;"",TRUE,FALSE),IF(Dashboard!$H$6='Job Openings'!F579,TRUE,FALSE))</f>
        <v>0</v>
      </c>
      <c r="J577" s="198">
        <f t="shared" si="30"/>
        <v>0</v>
      </c>
      <c r="K577" s="63"/>
      <c r="L577" s="63"/>
      <c r="M577" s="63"/>
      <c r="N577" s="63"/>
      <c r="O577" s="63"/>
      <c r="P577" s="63"/>
      <c r="R577" s="193" t="str">
        <f>IF(Candidates!H579="","",MONTH(Candidates!H579))</f>
        <v/>
      </c>
      <c r="S577" s="187" t="b">
        <f>IF(AND(YEAR(Candidates!H579)&gt;=applicationYear,YEAR(Candidates!H579)&lt;=applicationYear),TRUE,IF(applicationYear="",TRUE,FALSE))</f>
        <v>0</v>
      </c>
      <c r="T577" s="187" t="b">
        <f>IF(AND(Candidates!H579&gt;=$AJ$4,Candidates!H579&lt;=$AJ$5),TRUE,FALSE)</f>
        <v>0</v>
      </c>
      <c r="U577" s="187" t="b">
        <f>IF(Dashboard!$M$6="",IF(Candidates!B579&lt;&gt;"",TRUE,FALSE),IF(Dashboard!$M$6=Candidates!B579,TRUE,FALSE))</f>
        <v>0</v>
      </c>
      <c r="V577" s="187" t="b">
        <f>IF(Dashboard!$H$7="",IF(Candidates!B579&lt;&gt;"",TRUE,FALSE),IF(Dashboard!$H$7=Candidates!C579,TRUE,FALSE))</f>
        <v>0</v>
      </c>
      <c r="W577" s="217" t="b">
        <f>IF(Dashboard!$H$6="",IF(Candidates!B579&lt;&gt;"",TRUE,FALSE),IF(Dashboard!$H$6=Candidates!E579,TRUE,FALSE))</f>
        <v>0</v>
      </c>
      <c r="X577" s="187">
        <f t="shared" si="31"/>
        <v>0</v>
      </c>
      <c r="Y577" s="198">
        <f t="shared" si="32"/>
        <v>0</v>
      </c>
      <c r="AA577" s="7"/>
      <c r="AB577" s="7"/>
      <c r="AC577" s="7"/>
    </row>
    <row r="578" spans="2:29" x14ac:dyDescent="0.2">
      <c r="B578" s="194">
        <f>COUNTIFS(Candidates!$B$6:$B$3005,'Job Openings'!B580,Candidates!$J$6:$J$3005,Preferences!$I$21)</f>
        <v>0</v>
      </c>
      <c r="C578" s="63"/>
      <c r="D578" s="194" t="str">
        <f>IF(AND(B578=1,J578=1),IF('Job Openings'!H580-'Job Openings'!E580&lt;0,"",'Job Openings'!H580-'Job Openings'!E580),"")</f>
        <v/>
      </c>
      <c r="E578" s="185"/>
      <c r="F578" s="197" t="b">
        <f>IF(AND('Job Openings'!E580&gt;=$O$4,'Job Openings'!E580&lt;=$O$5),TRUE,FALSE)</f>
        <v>0</v>
      </c>
      <c r="G578" s="188" t="b">
        <f>IF(Dashboard!$M$6="",IF('Job Openings'!B580&lt;&gt;"",TRUE,FALSE),IF(Dashboard!$M$6='Job Openings'!B580,TRUE,FALSE))</f>
        <v>0</v>
      </c>
      <c r="H578" s="188" t="b">
        <f>IF(Dashboard!$H$7="",IF('Job Openings'!B580&lt;&gt;"",TRUE,FALSE),IF(Dashboard!$H$7='Job Openings'!C580,TRUE,FALSE))</f>
        <v>0</v>
      </c>
      <c r="I578" s="188" t="b">
        <f>IF(Dashboard!$H$6="",IF('Job Openings'!B580&lt;&gt;"",TRUE,FALSE),IF(Dashboard!$H$6='Job Openings'!F580,TRUE,FALSE))</f>
        <v>0</v>
      </c>
      <c r="J578" s="198">
        <f t="shared" si="30"/>
        <v>0</v>
      </c>
      <c r="K578" s="63"/>
      <c r="L578" s="63"/>
      <c r="M578" s="63"/>
      <c r="N578" s="63"/>
      <c r="O578" s="63"/>
      <c r="P578" s="63"/>
      <c r="R578" s="193" t="str">
        <f>IF(Candidates!H580="","",MONTH(Candidates!H580))</f>
        <v/>
      </c>
      <c r="S578" s="187" t="b">
        <f>IF(AND(YEAR(Candidates!H580)&gt;=applicationYear,YEAR(Candidates!H580)&lt;=applicationYear),TRUE,IF(applicationYear="",TRUE,FALSE))</f>
        <v>0</v>
      </c>
      <c r="T578" s="187" t="b">
        <f>IF(AND(Candidates!H580&gt;=$AJ$4,Candidates!H580&lt;=$AJ$5),TRUE,FALSE)</f>
        <v>0</v>
      </c>
      <c r="U578" s="187" t="b">
        <f>IF(Dashboard!$M$6="",IF(Candidates!B580&lt;&gt;"",TRUE,FALSE),IF(Dashboard!$M$6=Candidates!B580,TRUE,FALSE))</f>
        <v>0</v>
      </c>
      <c r="V578" s="187" t="b">
        <f>IF(Dashboard!$H$7="",IF(Candidates!B580&lt;&gt;"",TRUE,FALSE),IF(Dashboard!$H$7=Candidates!C580,TRUE,FALSE))</f>
        <v>0</v>
      </c>
      <c r="W578" s="217" t="b">
        <f>IF(Dashboard!$H$6="",IF(Candidates!B580&lt;&gt;"",TRUE,FALSE),IF(Dashboard!$H$6=Candidates!E580,TRUE,FALSE))</f>
        <v>0</v>
      </c>
      <c r="X578" s="187">
        <f t="shared" si="31"/>
        <v>0</v>
      </c>
      <c r="Y578" s="198">
        <f t="shared" si="32"/>
        <v>0</v>
      </c>
      <c r="AA578" s="7"/>
      <c r="AB578" s="7"/>
      <c r="AC578" s="7"/>
    </row>
    <row r="579" spans="2:29" x14ac:dyDescent="0.2">
      <c r="B579" s="194">
        <f>COUNTIFS(Candidates!$B$6:$B$3005,'Job Openings'!B581,Candidates!$J$6:$J$3005,Preferences!$I$21)</f>
        <v>0</v>
      </c>
      <c r="C579" s="63"/>
      <c r="D579" s="194" t="str">
        <f>IF(AND(B579=1,J579=1),IF('Job Openings'!H581-'Job Openings'!E581&lt;0,"",'Job Openings'!H581-'Job Openings'!E581),"")</f>
        <v/>
      </c>
      <c r="E579" s="185"/>
      <c r="F579" s="197" t="b">
        <f>IF(AND('Job Openings'!E581&gt;=$O$4,'Job Openings'!E581&lt;=$O$5),TRUE,FALSE)</f>
        <v>0</v>
      </c>
      <c r="G579" s="188" t="b">
        <f>IF(Dashboard!$M$6="",IF('Job Openings'!B581&lt;&gt;"",TRUE,FALSE),IF(Dashboard!$M$6='Job Openings'!B581,TRUE,FALSE))</f>
        <v>0</v>
      </c>
      <c r="H579" s="188" t="b">
        <f>IF(Dashboard!$H$7="",IF('Job Openings'!B581&lt;&gt;"",TRUE,FALSE),IF(Dashboard!$H$7='Job Openings'!C581,TRUE,FALSE))</f>
        <v>0</v>
      </c>
      <c r="I579" s="188" t="b">
        <f>IF(Dashboard!$H$6="",IF('Job Openings'!B581&lt;&gt;"",TRUE,FALSE),IF(Dashboard!$H$6='Job Openings'!F581,TRUE,FALSE))</f>
        <v>0</v>
      </c>
      <c r="J579" s="198">
        <f t="shared" si="30"/>
        <v>0</v>
      </c>
      <c r="K579" s="63"/>
      <c r="L579" s="63"/>
      <c r="M579" s="63"/>
      <c r="N579" s="63"/>
      <c r="O579" s="63"/>
      <c r="P579" s="63"/>
      <c r="R579" s="193" t="str">
        <f>IF(Candidates!H581="","",MONTH(Candidates!H581))</f>
        <v/>
      </c>
      <c r="S579" s="187" t="b">
        <f>IF(AND(YEAR(Candidates!H581)&gt;=applicationYear,YEAR(Candidates!H581)&lt;=applicationYear),TRUE,IF(applicationYear="",TRUE,FALSE))</f>
        <v>0</v>
      </c>
      <c r="T579" s="187" t="b">
        <f>IF(AND(Candidates!H581&gt;=$AJ$4,Candidates!H581&lt;=$AJ$5),TRUE,FALSE)</f>
        <v>0</v>
      </c>
      <c r="U579" s="187" t="b">
        <f>IF(Dashboard!$M$6="",IF(Candidates!B581&lt;&gt;"",TRUE,FALSE),IF(Dashboard!$M$6=Candidates!B581,TRUE,FALSE))</f>
        <v>0</v>
      </c>
      <c r="V579" s="187" t="b">
        <f>IF(Dashboard!$H$7="",IF(Candidates!B581&lt;&gt;"",TRUE,FALSE),IF(Dashboard!$H$7=Candidates!C581,TRUE,FALSE))</f>
        <v>0</v>
      </c>
      <c r="W579" s="217" t="b">
        <f>IF(Dashboard!$H$6="",IF(Candidates!B581&lt;&gt;"",TRUE,FALSE),IF(Dashboard!$H$6=Candidates!E581,TRUE,FALSE))</f>
        <v>0</v>
      </c>
      <c r="X579" s="187">
        <f t="shared" si="31"/>
        <v>0</v>
      </c>
      <c r="Y579" s="198">
        <f t="shared" si="32"/>
        <v>0</v>
      </c>
      <c r="AA579" s="7"/>
      <c r="AB579" s="7"/>
      <c r="AC579" s="7"/>
    </row>
    <row r="580" spans="2:29" x14ac:dyDescent="0.2">
      <c r="B580" s="194">
        <f>COUNTIFS(Candidates!$B$6:$B$3005,'Job Openings'!B582,Candidates!$J$6:$J$3005,Preferences!$I$21)</f>
        <v>0</v>
      </c>
      <c r="C580" s="63"/>
      <c r="D580" s="194" t="str">
        <f>IF(AND(B580=1,J580=1),IF('Job Openings'!H582-'Job Openings'!E582&lt;0,"",'Job Openings'!H582-'Job Openings'!E582),"")</f>
        <v/>
      </c>
      <c r="E580" s="185"/>
      <c r="F580" s="197" t="b">
        <f>IF(AND('Job Openings'!E582&gt;=$O$4,'Job Openings'!E582&lt;=$O$5),TRUE,FALSE)</f>
        <v>0</v>
      </c>
      <c r="G580" s="188" t="b">
        <f>IF(Dashboard!$M$6="",IF('Job Openings'!B582&lt;&gt;"",TRUE,FALSE),IF(Dashboard!$M$6='Job Openings'!B582,TRUE,FALSE))</f>
        <v>0</v>
      </c>
      <c r="H580" s="188" t="b">
        <f>IF(Dashboard!$H$7="",IF('Job Openings'!B582&lt;&gt;"",TRUE,FALSE),IF(Dashboard!$H$7='Job Openings'!C582,TRUE,FALSE))</f>
        <v>0</v>
      </c>
      <c r="I580" s="188" t="b">
        <f>IF(Dashboard!$H$6="",IF('Job Openings'!B582&lt;&gt;"",TRUE,FALSE),IF(Dashboard!$H$6='Job Openings'!F582,TRUE,FALSE))</f>
        <v>0</v>
      </c>
      <c r="J580" s="198">
        <f t="shared" ref="J580:J643" si="33">I580*H580*G580*F580</f>
        <v>0</v>
      </c>
      <c r="K580" s="63"/>
      <c r="L580" s="63"/>
      <c r="M580" s="63"/>
      <c r="N580" s="63"/>
      <c r="O580" s="63"/>
      <c r="P580" s="63"/>
      <c r="R580" s="193" t="str">
        <f>IF(Candidates!H582="","",MONTH(Candidates!H582))</f>
        <v/>
      </c>
      <c r="S580" s="187" t="b">
        <f>IF(AND(YEAR(Candidates!H582)&gt;=applicationYear,YEAR(Candidates!H582)&lt;=applicationYear),TRUE,IF(applicationYear="",TRUE,FALSE))</f>
        <v>0</v>
      </c>
      <c r="T580" s="187" t="b">
        <f>IF(AND(Candidates!H582&gt;=$AJ$4,Candidates!H582&lt;=$AJ$5),TRUE,FALSE)</f>
        <v>0</v>
      </c>
      <c r="U580" s="187" t="b">
        <f>IF(Dashboard!$M$6="",IF(Candidates!B582&lt;&gt;"",TRUE,FALSE),IF(Dashboard!$M$6=Candidates!B582,TRUE,FALSE))</f>
        <v>0</v>
      </c>
      <c r="V580" s="187" t="b">
        <f>IF(Dashboard!$H$7="",IF(Candidates!B582&lt;&gt;"",TRUE,FALSE),IF(Dashboard!$H$7=Candidates!C582,TRUE,FALSE))</f>
        <v>0</v>
      </c>
      <c r="W580" s="217" t="b">
        <f>IF(Dashboard!$H$6="",IF(Candidates!B582&lt;&gt;"",TRUE,FALSE),IF(Dashboard!$H$6=Candidates!E582,TRUE,FALSE))</f>
        <v>0</v>
      </c>
      <c r="X580" s="187">
        <f t="shared" si="31"/>
        <v>0</v>
      </c>
      <c r="Y580" s="198">
        <f t="shared" si="32"/>
        <v>0</v>
      </c>
      <c r="AA580" s="7"/>
      <c r="AB580" s="7"/>
      <c r="AC580" s="7"/>
    </row>
    <row r="581" spans="2:29" x14ac:dyDescent="0.2">
      <c r="B581" s="194">
        <f>COUNTIFS(Candidates!$B$6:$B$3005,'Job Openings'!B583,Candidates!$J$6:$J$3005,Preferences!$I$21)</f>
        <v>0</v>
      </c>
      <c r="C581" s="63"/>
      <c r="D581" s="194" t="str">
        <f>IF(AND(B581=1,J581=1),IF('Job Openings'!H583-'Job Openings'!E583&lt;0,"",'Job Openings'!H583-'Job Openings'!E583),"")</f>
        <v/>
      </c>
      <c r="E581" s="185"/>
      <c r="F581" s="197" t="b">
        <f>IF(AND('Job Openings'!E583&gt;=$O$4,'Job Openings'!E583&lt;=$O$5),TRUE,FALSE)</f>
        <v>0</v>
      </c>
      <c r="G581" s="188" t="b">
        <f>IF(Dashboard!$M$6="",IF('Job Openings'!B583&lt;&gt;"",TRUE,FALSE),IF(Dashboard!$M$6='Job Openings'!B583,TRUE,FALSE))</f>
        <v>0</v>
      </c>
      <c r="H581" s="188" t="b">
        <f>IF(Dashboard!$H$7="",IF('Job Openings'!B583&lt;&gt;"",TRUE,FALSE),IF(Dashboard!$H$7='Job Openings'!C583,TRUE,FALSE))</f>
        <v>0</v>
      </c>
      <c r="I581" s="188" t="b">
        <f>IF(Dashboard!$H$6="",IF('Job Openings'!B583&lt;&gt;"",TRUE,FALSE),IF(Dashboard!$H$6='Job Openings'!F583,TRUE,FALSE))</f>
        <v>0</v>
      </c>
      <c r="J581" s="198">
        <f t="shared" si="33"/>
        <v>0</v>
      </c>
      <c r="K581" s="63"/>
      <c r="L581" s="63"/>
      <c r="M581" s="63"/>
      <c r="N581" s="63"/>
      <c r="O581" s="63"/>
      <c r="P581" s="63"/>
      <c r="R581" s="193" t="str">
        <f>IF(Candidates!H583="","",MONTH(Candidates!H583))</f>
        <v/>
      </c>
      <c r="S581" s="187" t="b">
        <f>IF(AND(YEAR(Candidates!H583)&gt;=applicationYear,YEAR(Candidates!H583)&lt;=applicationYear),TRUE,IF(applicationYear="",TRUE,FALSE))</f>
        <v>0</v>
      </c>
      <c r="T581" s="187" t="b">
        <f>IF(AND(Candidates!H583&gt;=$AJ$4,Candidates!H583&lt;=$AJ$5),TRUE,FALSE)</f>
        <v>0</v>
      </c>
      <c r="U581" s="187" t="b">
        <f>IF(Dashboard!$M$6="",IF(Candidates!B583&lt;&gt;"",TRUE,FALSE),IF(Dashboard!$M$6=Candidates!B583,TRUE,FALSE))</f>
        <v>0</v>
      </c>
      <c r="V581" s="187" t="b">
        <f>IF(Dashboard!$H$7="",IF(Candidates!B583&lt;&gt;"",TRUE,FALSE),IF(Dashboard!$H$7=Candidates!C583,TRUE,FALSE))</f>
        <v>0</v>
      </c>
      <c r="W581" s="217" t="b">
        <f>IF(Dashboard!$H$6="",IF(Candidates!B583&lt;&gt;"",TRUE,FALSE),IF(Dashboard!$H$6=Candidates!E583,TRUE,FALSE))</f>
        <v>0</v>
      </c>
      <c r="X581" s="187">
        <f t="shared" ref="X581:X644" si="34">W581*V581*U581*T581</f>
        <v>0</v>
      </c>
      <c r="Y581" s="198">
        <f t="shared" ref="Y581:Y644" si="35">W581*V581*U581*S581</f>
        <v>0</v>
      </c>
      <c r="AA581" s="7"/>
      <c r="AB581" s="7"/>
      <c r="AC581" s="7"/>
    </row>
    <row r="582" spans="2:29" x14ac:dyDescent="0.2">
      <c r="B582" s="194">
        <f>COUNTIFS(Candidates!$B$6:$B$3005,'Job Openings'!B584,Candidates!$J$6:$J$3005,Preferences!$I$21)</f>
        <v>0</v>
      </c>
      <c r="C582" s="63"/>
      <c r="D582" s="194" t="str">
        <f>IF(AND(B582=1,J582=1),IF('Job Openings'!H584-'Job Openings'!E584&lt;0,"",'Job Openings'!H584-'Job Openings'!E584),"")</f>
        <v/>
      </c>
      <c r="E582" s="185"/>
      <c r="F582" s="197" t="b">
        <f>IF(AND('Job Openings'!E584&gt;=$O$4,'Job Openings'!E584&lt;=$O$5),TRUE,FALSE)</f>
        <v>0</v>
      </c>
      <c r="G582" s="188" t="b">
        <f>IF(Dashboard!$M$6="",IF('Job Openings'!B584&lt;&gt;"",TRUE,FALSE),IF(Dashboard!$M$6='Job Openings'!B584,TRUE,FALSE))</f>
        <v>0</v>
      </c>
      <c r="H582" s="188" t="b">
        <f>IF(Dashboard!$H$7="",IF('Job Openings'!B584&lt;&gt;"",TRUE,FALSE),IF(Dashboard!$H$7='Job Openings'!C584,TRUE,FALSE))</f>
        <v>0</v>
      </c>
      <c r="I582" s="188" t="b">
        <f>IF(Dashboard!$H$6="",IF('Job Openings'!B584&lt;&gt;"",TRUE,FALSE),IF(Dashboard!$H$6='Job Openings'!F584,TRUE,FALSE))</f>
        <v>0</v>
      </c>
      <c r="J582" s="198">
        <f t="shared" si="33"/>
        <v>0</v>
      </c>
      <c r="K582" s="63"/>
      <c r="L582" s="63"/>
      <c r="M582" s="63"/>
      <c r="N582" s="63"/>
      <c r="O582" s="63"/>
      <c r="P582" s="63"/>
      <c r="R582" s="193" t="str">
        <f>IF(Candidates!H584="","",MONTH(Candidates!H584))</f>
        <v/>
      </c>
      <c r="S582" s="187" t="b">
        <f>IF(AND(YEAR(Candidates!H584)&gt;=applicationYear,YEAR(Candidates!H584)&lt;=applicationYear),TRUE,IF(applicationYear="",TRUE,FALSE))</f>
        <v>0</v>
      </c>
      <c r="T582" s="187" t="b">
        <f>IF(AND(Candidates!H584&gt;=$AJ$4,Candidates!H584&lt;=$AJ$5),TRUE,FALSE)</f>
        <v>0</v>
      </c>
      <c r="U582" s="187" t="b">
        <f>IF(Dashboard!$M$6="",IF(Candidates!B584&lt;&gt;"",TRUE,FALSE),IF(Dashboard!$M$6=Candidates!B584,TRUE,FALSE))</f>
        <v>0</v>
      </c>
      <c r="V582" s="187" t="b">
        <f>IF(Dashboard!$H$7="",IF(Candidates!B584&lt;&gt;"",TRUE,FALSE),IF(Dashboard!$H$7=Candidates!C584,TRUE,FALSE))</f>
        <v>0</v>
      </c>
      <c r="W582" s="217" t="b">
        <f>IF(Dashboard!$H$6="",IF(Candidates!B584&lt;&gt;"",TRUE,FALSE),IF(Dashboard!$H$6=Candidates!E584,TRUE,FALSE))</f>
        <v>0</v>
      </c>
      <c r="X582" s="187">
        <f t="shared" si="34"/>
        <v>0</v>
      </c>
      <c r="Y582" s="198">
        <f t="shared" si="35"/>
        <v>0</v>
      </c>
      <c r="AA582" s="7"/>
      <c r="AB582" s="7"/>
      <c r="AC582" s="7"/>
    </row>
    <row r="583" spans="2:29" x14ac:dyDescent="0.2">
      <c r="B583" s="194">
        <f>COUNTIFS(Candidates!$B$6:$B$3005,'Job Openings'!B585,Candidates!$J$6:$J$3005,Preferences!$I$21)</f>
        <v>0</v>
      </c>
      <c r="C583" s="63"/>
      <c r="D583" s="194" t="str">
        <f>IF(AND(B583=1,J583=1),IF('Job Openings'!H585-'Job Openings'!E585&lt;0,"",'Job Openings'!H585-'Job Openings'!E585),"")</f>
        <v/>
      </c>
      <c r="E583" s="185"/>
      <c r="F583" s="197" t="b">
        <f>IF(AND('Job Openings'!E585&gt;=$O$4,'Job Openings'!E585&lt;=$O$5),TRUE,FALSE)</f>
        <v>0</v>
      </c>
      <c r="G583" s="188" t="b">
        <f>IF(Dashboard!$M$6="",IF('Job Openings'!B585&lt;&gt;"",TRUE,FALSE),IF(Dashboard!$M$6='Job Openings'!B585,TRUE,FALSE))</f>
        <v>0</v>
      </c>
      <c r="H583" s="188" t="b">
        <f>IF(Dashboard!$H$7="",IF('Job Openings'!B585&lt;&gt;"",TRUE,FALSE),IF(Dashboard!$H$7='Job Openings'!C585,TRUE,FALSE))</f>
        <v>0</v>
      </c>
      <c r="I583" s="188" t="b">
        <f>IF(Dashboard!$H$6="",IF('Job Openings'!B585&lt;&gt;"",TRUE,FALSE),IF(Dashboard!$H$6='Job Openings'!F585,TRUE,FALSE))</f>
        <v>0</v>
      </c>
      <c r="J583" s="198">
        <f t="shared" si="33"/>
        <v>0</v>
      </c>
      <c r="K583" s="63"/>
      <c r="L583" s="63"/>
      <c r="M583" s="63"/>
      <c r="N583" s="63"/>
      <c r="O583" s="63"/>
      <c r="P583" s="63"/>
      <c r="R583" s="193" t="str">
        <f>IF(Candidates!H585="","",MONTH(Candidates!H585))</f>
        <v/>
      </c>
      <c r="S583" s="187" t="b">
        <f>IF(AND(YEAR(Candidates!H585)&gt;=applicationYear,YEAR(Candidates!H585)&lt;=applicationYear),TRUE,IF(applicationYear="",TRUE,FALSE))</f>
        <v>0</v>
      </c>
      <c r="T583" s="187" t="b">
        <f>IF(AND(Candidates!H585&gt;=$AJ$4,Candidates!H585&lt;=$AJ$5),TRUE,FALSE)</f>
        <v>0</v>
      </c>
      <c r="U583" s="187" t="b">
        <f>IF(Dashboard!$M$6="",IF(Candidates!B585&lt;&gt;"",TRUE,FALSE),IF(Dashboard!$M$6=Candidates!B585,TRUE,FALSE))</f>
        <v>0</v>
      </c>
      <c r="V583" s="187" t="b">
        <f>IF(Dashboard!$H$7="",IF(Candidates!B585&lt;&gt;"",TRUE,FALSE),IF(Dashboard!$H$7=Candidates!C585,TRUE,FALSE))</f>
        <v>0</v>
      </c>
      <c r="W583" s="217" t="b">
        <f>IF(Dashboard!$H$6="",IF(Candidates!B585&lt;&gt;"",TRUE,FALSE),IF(Dashboard!$H$6=Candidates!E585,TRUE,FALSE))</f>
        <v>0</v>
      </c>
      <c r="X583" s="187">
        <f t="shared" si="34"/>
        <v>0</v>
      </c>
      <c r="Y583" s="198">
        <f t="shared" si="35"/>
        <v>0</v>
      </c>
      <c r="AA583" s="7"/>
      <c r="AB583" s="7"/>
      <c r="AC583" s="7"/>
    </row>
    <row r="584" spans="2:29" x14ac:dyDescent="0.2">
      <c r="B584" s="194">
        <f>COUNTIFS(Candidates!$B$6:$B$3005,'Job Openings'!B586,Candidates!$J$6:$J$3005,Preferences!$I$21)</f>
        <v>0</v>
      </c>
      <c r="C584" s="63"/>
      <c r="D584" s="194" t="str">
        <f>IF(AND(B584=1,J584=1),IF('Job Openings'!H586-'Job Openings'!E586&lt;0,"",'Job Openings'!H586-'Job Openings'!E586),"")</f>
        <v/>
      </c>
      <c r="E584" s="185"/>
      <c r="F584" s="197" t="b">
        <f>IF(AND('Job Openings'!E586&gt;=$O$4,'Job Openings'!E586&lt;=$O$5),TRUE,FALSE)</f>
        <v>0</v>
      </c>
      <c r="G584" s="188" t="b">
        <f>IF(Dashboard!$M$6="",IF('Job Openings'!B586&lt;&gt;"",TRUE,FALSE),IF(Dashboard!$M$6='Job Openings'!B586,TRUE,FALSE))</f>
        <v>0</v>
      </c>
      <c r="H584" s="188" t="b">
        <f>IF(Dashboard!$H$7="",IF('Job Openings'!B586&lt;&gt;"",TRUE,FALSE),IF(Dashboard!$H$7='Job Openings'!C586,TRUE,FALSE))</f>
        <v>0</v>
      </c>
      <c r="I584" s="188" t="b">
        <f>IF(Dashboard!$H$6="",IF('Job Openings'!B586&lt;&gt;"",TRUE,FALSE),IF(Dashboard!$H$6='Job Openings'!F586,TRUE,FALSE))</f>
        <v>0</v>
      </c>
      <c r="J584" s="198">
        <f t="shared" si="33"/>
        <v>0</v>
      </c>
      <c r="K584" s="63"/>
      <c r="L584" s="63"/>
      <c r="M584" s="63"/>
      <c r="N584" s="63"/>
      <c r="O584" s="63"/>
      <c r="P584" s="63"/>
      <c r="R584" s="193" t="str">
        <f>IF(Candidates!H586="","",MONTH(Candidates!H586))</f>
        <v/>
      </c>
      <c r="S584" s="187" t="b">
        <f>IF(AND(YEAR(Candidates!H586)&gt;=applicationYear,YEAR(Candidates!H586)&lt;=applicationYear),TRUE,IF(applicationYear="",TRUE,FALSE))</f>
        <v>0</v>
      </c>
      <c r="T584" s="187" t="b">
        <f>IF(AND(Candidates!H586&gt;=$AJ$4,Candidates!H586&lt;=$AJ$5),TRUE,FALSE)</f>
        <v>0</v>
      </c>
      <c r="U584" s="187" t="b">
        <f>IF(Dashboard!$M$6="",IF(Candidates!B586&lt;&gt;"",TRUE,FALSE),IF(Dashboard!$M$6=Candidates!B586,TRUE,FALSE))</f>
        <v>0</v>
      </c>
      <c r="V584" s="187" t="b">
        <f>IF(Dashboard!$H$7="",IF(Candidates!B586&lt;&gt;"",TRUE,FALSE),IF(Dashboard!$H$7=Candidates!C586,TRUE,FALSE))</f>
        <v>0</v>
      </c>
      <c r="W584" s="217" t="b">
        <f>IF(Dashboard!$H$6="",IF(Candidates!B586&lt;&gt;"",TRUE,FALSE),IF(Dashboard!$H$6=Candidates!E586,TRUE,FALSE))</f>
        <v>0</v>
      </c>
      <c r="X584" s="187">
        <f t="shared" si="34"/>
        <v>0</v>
      </c>
      <c r="Y584" s="198">
        <f t="shared" si="35"/>
        <v>0</v>
      </c>
      <c r="AA584" s="7"/>
      <c r="AB584" s="7"/>
      <c r="AC584" s="7"/>
    </row>
    <row r="585" spans="2:29" x14ac:dyDescent="0.2">
      <c r="B585" s="194">
        <f>COUNTIFS(Candidates!$B$6:$B$3005,'Job Openings'!B587,Candidates!$J$6:$J$3005,Preferences!$I$21)</f>
        <v>0</v>
      </c>
      <c r="C585" s="63"/>
      <c r="D585" s="194" t="str">
        <f>IF(AND(B585=1,J585=1),IF('Job Openings'!H587-'Job Openings'!E587&lt;0,"",'Job Openings'!H587-'Job Openings'!E587),"")</f>
        <v/>
      </c>
      <c r="E585" s="185"/>
      <c r="F585" s="197" t="b">
        <f>IF(AND('Job Openings'!E587&gt;=$O$4,'Job Openings'!E587&lt;=$O$5),TRUE,FALSE)</f>
        <v>0</v>
      </c>
      <c r="G585" s="188" t="b">
        <f>IF(Dashboard!$M$6="",IF('Job Openings'!B587&lt;&gt;"",TRUE,FALSE),IF(Dashboard!$M$6='Job Openings'!B587,TRUE,FALSE))</f>
        <v>0</v>
      </c>
      <c r="H585" s="188" t="b">
        <f>IF(Dashboard!$H$7="",IF('Job Openings'!B587&lt;&gt;"",TRUE,FALSE),IF(Dashboard!$H$7='Job Openings'!C587,TRUE,FALSE))</f>
        <v>0</v>
      </c>
      <c r="I585" s="188" t="b">
        <f>IF(Dashboard!$H$6="",IF('Job Openings'!B587&lt;&gt;"",TRUE,FALSE),IF(Dashboard!$H$6='Job Openings'!F587,TRUE,FALSE))</f>
        <v>0</v>
      </c>
      <c r="J585" s="198">
        <f t="shared" si="33"/>
        <v>0</v>
      </c>
      <c r="K585" s="63"/>
      <c r="L585" s="63"/>
      <c r="M585" s="63"/>
      <c r="N585" s="63"/>
      <c r="O585" s="63"/>
      <c r="P585" s="63"/>
      <c r="R585" s="193" t="str">
        <f>IF(Candidates!H587="","",MONTH(Candidates!H587))</f>
        <v/>
      </c>
      <c r="S585" s="187" t="b">
        <f>IF(AND(YEAR(Candidates!H587)&gt;=applicationYear,YEAR(Candidates!H587)&lt;=applicationYear),TRUE,IF(applicationYear="",TRUE,FALSE))</f>
        <v>0</v>
      </c>
      <c r="T585" s="187" t="b">
        <f>IF(AND(Candidates!H587&gt;=$AJ$4,Candidates!H587&lt;=$AJ$5),TRUE,FALSE)</f>
        <v>0</v>
      </c>
      <c r="U585" s="187" t="b">
        <f>IF(Dashboard!$M$6="",IF(Candidates!B587&lt;&gt;"",TRUE,FALSE),IF(Dashboard!$M$6=Candidates!B587,TRUE,FALSE))</f>
        <v>0</v>
      </c>
      <c r="V585" s="187" t="b">
        <f>IF(Dashboard!$H$7="",IF(Candidates!B587&lt;&gt;"",TRUE,FALSE),IF(Dashboard!$H$7=Candidates!C587,TRUE,FALSE))</f>
        <v>0</v>
      </c>
      <c r="W585" s="217" t="b">
        <f>IF(Dashboard!$H$6="",IF(Candidates!B587&lt;&gt;"",TRUE,FALSE),IF(Dashboard!$H$6=Candidates!E587,TRUE,FALSE))</f>
        <v>0</v>
      </c>
      <c r="X585" s="187">
        <f t="shared" si="34"/>
        <v>0</v>
      </c>
      <c r="Y585" s="198">
        <f t="shared" si="35"/>
        <v>0</v>
      </c>
      <c r="AA585" s="7"/>
      <c r="AB585" s="7"/>
      <c r="AC585" s="7"/>
    </row>
    <row r="586" spans="2:29" x14ac:dyDescent="0.2">
      <c r="B586" s="194">
        <f>COUNTIFS(Candidates!$B$6:$B$3005,'Job Openings'!B588,Candidates!$J$6:$J$3005,Preferences!$I$21)</f>
        <v>0</v>
      </c>
      <c r="C586" s="63"/>
      <c r="D586" s="194" t="str">
        <f>IF(AND(B586=1,J586=1),IF('Job Openings'!H588-'Job Openings'!E588&lt;0,"",'Job Openings'!H588-'Job Openings'!E588),"")</f>
        <v/>
      </c>
      <c r="E586" s="185"/>
      <c r="F586" s="197" t="b">
        <f>IF(AND('Job Openings'!E588&gt;=$O$4,'Job Openings'!E588&lt;=$O$5),TRUE,FALSE)</f>
        <v>0</v>
      </c>
      <c r="G586" s="188" t="b">
        <f>IF(Dashboard!$M$6="",IF('Job Openings'!B588&lt;&gt;"",TRUE,FALSE),IF(Dashboard!$M$6='Job Openings'!B588,TRUE,FALSE))</f>
        <v>0</v>
      </c>
      <c r="H586" s="188" t="b">
        <f>IF(Dashboard!$H$7="",IF('Job Openings'!B588&lt;&gt;"",TRUE,FALSE),IF(Dashboard!$H$7='Job Openings'!C588,TRUE,FALSE))</f>
        <v>0</v>
      </c>
      <c r="I586" s="188" t="b">
        <f>IF(Dashboard!$H$6="",IF('Job Openings'!B588&lt;&gt;"",TRUE,FALSE),IF(Dashboard!$H$6='Job Openings'!F588,TRUE,FALSE))</f>
        <v>0</v>
      </c>
      <c r="J586" s="198">
        <f t="shared" si="33"/>
        <v>0</v>
      </c>
      <c r="K586" s="63"/>
      <c r="L586" s="63"/>
      <c r="M586" s="63"/>
      <c r="N586" s="63"/>
      <c r="O586" s="63"/>
      <c r="P586" s="63"/>
      <c r="R586" s="193" t="str">
        <f>IF(Candidates!H588="","",MONTH(Candidates!H588))</f>
        <v/>
      </c>
      <c r="S586" s="187" t="b">
        <f>IF(AND(YEAR(Candidates!H588)&gt;=applicationYear,YEAR(Candidates!H588)&lt;=applicationYear),TRUE,IF(applicationYear="",TRUE,FALSE))</f>
        <v>0</v>
      </c>
      <c r="T586" s="187" t="b">
        <f>IF(AND(Candidates!H588&gt;=$AJ$4,Candidates!H588&lt;=$AJ$5),TRUE,FALSE)</f>
        <v>0</v>
      </c>
      <c r="U586" s="187" t="b">
        <f>IF(Dashboard!$M$6="",IF(Candidates!B588&lt;&gt;"",TRUE,FALSE),IF(Dashboard!$M$6=Candidates!B588,TRUE,FALSE))</f>
        <v>0</v>
      </c>
      <c r="V586" s="187" t="b">
        <f>IF(Dashboard!$H$7="",IF(Candidates!B588&lt;&gt;"",TRUE,FALSE),IF(Dashboard!$H$7=Candidates!C588,TRUE,FALSE))</f>
        <v>0</v>
      </c>
      <c r="W586" s="217" t="b">
        <f>IF(Dashboard!$H$6="",IF(Candidates!B588&lt;&gt;"",TRUE,FALSE),IF(Dashboard!$H$6=Candidates!E588,TRUE,FALSE))</f>
        <v>0</v>
      </c>
      <c r="X586" s="187">
        <f t="shared" si="34"/>
        <v>0</v>
      </c>
      <c r="Y586" s="198">
        <f t="shared" si="35"/>
        <v>0</v>
      </c>
      <c r="AA586" s="7"/>
      <c r="AB586" s="7"/>
      <c r="AC586" s="7"/>
    </row>
    <row r="587" spans="2:29" x14ac:dyDescent="0.2">
      <c r="B587" s="194">
        <f>COUNTIFS(Candidates!$B$6:$B$3005,'Job Openings'!B589,Candidates!$J$6:$J$3005,Preferences!$I$21)</f>
        <v>0</v>
      </c>
      <c r="C587" s="63"/>
      <c r="D587" s="194" t="str">
        <f>IF(AND(B587=1,J587=1),IF('Job Openings'!H589-'Job Openings'!E589&lt;0,"",'Job Openings'!H589-'Job Openings'!E589),"")</f>
        <v/>
      </c>
      <c r="E587" s="185"/>
      <c r="F587" s="197" t="b">
        <f>IF(AND('Job Openings'!E589&gt;=$O$4,'Job Openings'!E589&lt;=$O$5),TRUE,FALSE)</f>
        <v>0</v>
      </c>
      <c r="G587" s="188" t="b">
        <f>IF(Dashboard!$M$6="",IF('Job Openings'!B589&lt;&gt;"",TRUE,FALSE),IF(Dashboard!$M$6='Job Openings'!B589,TRUE,FALSE))</f>
        <v>0</v>
      </c>
      <c r="H587" s="188" t="b">
        <f>IF(Dashboard!$H$7="",IF('Job Openings'!B589&lt;&gt;"",TRUE,FALSE),IF(Dashboard!$H$7='Job Openings'!C589,TRUE,FALSE))</f>
        <v>0</v>
      </c>
      <c r="I587" s="188" t="b">
        <f>IF(Dashboard!$H$6="",IF('Job Openings'!B589&lt;&gt;"",TRUE,FALSE),IF(Dashboard!$H$6='Job Openings'!F589,TRUE,FALSE))</f>
        <v>0</v>
      </c>
      <c r="J587" s="198">
        <f t="shared" si="33"/>
        <v>0</v>
      </c>
      <c r="K587" s="63"/>
      <c r="L587" s="63"/>
      <c r="M587" s="63"/>
      <c r="N587" s="63"/>
      <c r="O587" s="63"/>
      <c r="P587" s="63"/>
      <c r="R587" s="193" t="str">
        <f>IF(Candidates!H589="","",MONTH(Candidates!H589))</f>
        <v/>
      </c>
      <c r="S587" s="187" t="b">
        <f>IF(AND(YEAR(Candidates!H589)&gt;=applicationYear,YEAR(Candidates!H589)&lt;=applicationYear),TRUE,IF(applicationYear="",TRUE,FALSE))</f>
        <v>0</v>
      </c>
      <c r="T587" s="187" t="b">
        <f>IF(AND(Candidates!H589&gt;=$AJ$4,Candidates!H589&lt;=$AJ$5),TRUE,FALSE)</f>
        <v>0</v>
      </c>
      <c r="U587" s="187" t="b">
        <f>IF(Dashboard!$M$6="",IF(Candidates!B589&lt;&gt;"",TRUE,FALSE),IF(Dashboard!$M$6=Candidates!B589,TRUE,FALSE))</f>
        <v>0</v>
      </c>
      <c r="V587" s="187" t="b">
        <f>IF(Dashboard!$H$7="",IF(Candidates!B589&lt;&gt;"",TRUE,FALSE),IF(Dashboard!$H$7=Candidates!C589,TRUE,FALSE))</f>
        <v>0</v>
      </c>
      <c r="W587" s="217" t="b">
        <f>IF(Dashboard!$H$6="",IF(Candidates!B589&lt;&gt;"",TRUE,FALSE),IF(Dashboard!$H$6=Candidates!E589,TRUE,FALSE))</f>
        <v>0</v>
      </c>
      <c r="X587" s="187">
        <f t="shared" si="34"/>
        <v>0</v>
      </c>
      <c r="Y587" s="198">
        <f t="shared" si="35"/>
        <v>0</v>
      </c>
      <c r="AA587" s="7"/>
      <c r="AB587" s="7"/>
      <c r="AC587" s="7"/>
    </row>
    <row r="588" spans="2:29" x14ac:dyDescent="0.2">
      <c r="B588" s="194">
        <f>COUNTIFS(Candidates!$B$6:$B$3005,'Job Openings'!B590,Candidates!$J$6:$J$3005,Preferences!$I$21)</f>
        <v>0</v>
      </c>
      <c r="C588" s="63"/>
      <c r="D588" s="194" t="str">
        <f>IF(AND(B588=1,J588=1),IF('Job Openings'!H590-'Job Openings'!E590&lt;0,"",'Job Openings'!H590-'Job Openings'!E590),"")</f>
        <v/>
      </c>
      <c r="E588" s="185"/>
      <c r="F588" s="197" t="b">
        <f>IF(AND('Job Openings'!E590&gt;=$O$4,'Job Openings'!E590&lt;=$O$5),TRUE,FALSE)</f>
        <v>0</v>
      </c>
      <c r="G588" s="188" t="b">
        <f>IF(Dashboard!$M$6="",IF('Job Openings'!B590&lt;&gt;"",TRUE,FALSE),IF(Dashboard!$M$6='Job Openings'!B590,TRUE,FALSE))</f>
        <v>0</v>
      </c>
      <c r="H588" s="188" t="b">
        <f>IF(Dashboard!$H$7="",IF('Job Openings'!B590&lt;&gt;"",TRUE,FALSE),IF(Dashboard!$H$7='Job Openings'!C590,TRUE,FALSE))</f>
        <v>0</v>
      </c>
      <c r="I588" s="188" t="b">
        <f>IF(Dashboard!$H$6="",IF('Job Openings'!B590&lt;&gt;"",TRUE,FALSE),IF(Dashboard!$H$6='Job Openings'!F590,TRUE,FALSE))</f>
        <v>0</v>
      </c>
      <c r="J588" s="198">
        <f t="shared" si="33"/>
        <v>0</v>
      </c>
      <c r="K588" s="63"/>
      <c r="L588" s="63"/>
      <c r="M588" s="63"/>
      <c r="N588" s="63"/>
      <c r="O588" s="63"/>
      <c r="P588" s="63"/>
      <c r="R588" s="193" t="str">
        <f>IF(Candidates!H590="","",MONTH(Candidates!H590))</f>
        <v/>
      </c>
      <c r="S588" s="187" t="b">
        <f>IF(AND(YEAR(Candidates!H590)&gt;=applicationYear,YEAR(Candidates!H590)&lt;=applicationYear),TRUE,IF(applicationYear="",TRUE,FALSE))</f>
        <v>0</v>
      </c>
      <c r="T588" s="187" t="b">
        <f>IF(AND(Candidates!H590&gt;=$AJ$4,Candidates!H590&lt;=$AJ$5),TRUE,FALSE)</f>
        <v>0</v>
      </c>
      <c r="U588" s="187" t="b">
        <f>IF(Dashboard!$M$6="",IF(Candidates!B590&lt;&gt;"",TRUE,FALSE),IF(Dashboard!$M$6=Candidates!B590,TRUE,FALSE))</f>
        <v>0</v>
      </c>
      <c r="V588" s="187" t="b">
        <f>IF(Dashboard!$H$7="",IF(Candidates!B590&lt;&gt;"",TRUE,FALSE),IF(Dashboard!$H$7=Candidates!C590,TRUE,FALSE))</f>
        <v>0</v>
      </c>
      <c r="W588" s="217" t="b">
        <f>IF(Dashboard!$H$6="",IF(Candidates!B590&lt;&gt;"",TRUE,FALSE),IF(Dashboard!$H$6=Candidates!E590,TRUE,FALSE))</f>
        <v>0</v>
      </c>
      <c r="X588" s="187">
        <f t="shared" si="34"/>
        <v>0</v>
      </c>
      <c r="Y588" s="198">
        <f t="shared" si="35"/>
        <v>0</v>
      </c>
      <c r="AA588" s="7"/>
      <c r="AB588" s="7"/>
      <c r="AC588" s="7"/>
    </row>
    <row r="589" spans="2:29" x14ac:dyDescent="0.2">
      <c r="B589" s="194">
        <f>COUNTIFS(Candidates!$B$6:$B$3005,'Job Openings'!B591,Candidates!$J$6:$J$3005,Preferences!$I$21)</f>
        <v>0</v>
      </c>
      <c r="C589" s="63"/>
      <c r="D589" s="194" t="str">
        <f>IF(AND(B589=1,J589=1),IF('Job Openings'!H591-'Job Openings'!E591&lt;0,"",'Job Openings'!H591-'Job Openings'!E591),"")</f>
        <v/>
      </c>
      <c r="E589" s="185"/>
      <c r="F589" s="197" t="b">
        <f>IF(AND('Job Openings'!E591&gt;=$O$4,'Job Openings'!E591&lt;=$O$5),TRUE,FALSE)</f>
        <v>0</v>
      </c>
      <c r="G589" s="188" t="b">
        <f>IF(Dashboard!$M$6="",IF('Job Openings'!B591&lt;&gt;"",TRUE,FALSE),IF(Dashboard!$M$6='Job Openings'!B591,TRUE,FALSE))</f>
        <v>0</v>
      </c>
      <c r="H589" s="188" t="b">
        <f>IF(Dashboard!$H$7="",IF('Job Openings'!B591&lt;&gt;"",TRUE,FALSE),IF(Dashboard!$H$7='Job Openings'!C591,TRUE,FALSE))</f>
        <v>0</v>
      </c>
      <c r="I589" s="188" t="b">
        <f>IF(Dashboard!$H$6="",IF('Job Openings'!B591&lt;&gt;"",TRUE,FALSE),IF(Dashboard!$H$6='Job Openings'!F591,TRUE,FALSE))</f>
        <v>0</v>
      </c>
      <c r="J589" s="198">
        <f t="shared" si="33"/>
        <v>0</v>
      </c>
      <c r="K589" s="63"/>
      <c r="L589" s="63"/>
      <c r="M589" s="63"/>
      <c r="N589" s="63"/>
      <c r="O589" s="63"/>
      <c r="P589" s="63"/>
      <c r="R589" s="193" t="str">
        <f>IF(Candidates!H591="","",MONTH(Candidates!H591))</f>
        <v/>
      </c>
      <c r="S589" s="187" t="b">
        <f>IF(AND(YEAR(Candidates!H591)&gt;=applicationYear,YEAR(Candidates!H591)&lt;=applicationYear),TRUE,IF(applicationYear="",TRUE,FALSE))</f>
        <v>0</v>
      </c>
      <c r="T589" s="187" t="b">
        <f>IF(AND(Candidates!H591&gt;=$AJ$4,Candidates!H591&lt;=$AJ$5),TRUE,FALSE)</f>
        <v>0</v>
      </c>
      <c r="U589" s="187" t="b">
        <f>IF(Dashboard!$M$6="",IF(Candidates!B591&lt;&gt;"",TRUE,FALSE),IF(Dashboard!$M$6=Candidates!B591,TRUE,FALSE))</f>
        <v>0</v>
      </c>
      <c r="V589" s="187" t="b">
        <f>IF(Dashboard!$H$7="",IF(Candidates!B591&lt;&gt;"",TRUE,FALSE),IF(Dashboard!$H$7=Candidates!C591,TRUE,FALSE))</f>
        <v>0</v>
      </c>
      <c r="W589" s="217" t="b">
        <f>IF(Dashboard!$H$6="",IF(Candidates!B591&lt;&gt;"",TRUE,FALSE),IF(Dashboard!$H$6=Candidates!E591,TRUE,FALSE))</f>
        <v>0</v>
      </c>
      <c r="X589" s="187">
        <f t="shared" si="34"/>
        <v>0</v>
      </c>
      <c r="Y589" s="198">
        <f t="shared" si="35"/>
        <v>0</v>
      </c>
      <c r="AA589" s="7"/>
      <c r="AB589" s="7"/>
      <c r="AC589" s="7"/>
    </row>
    <row r="590" spans="2:29" x14ac:dyDescent="0.2">
      <c r="B590" s="194">
        <f>COUNTIFS(Candidates!$B$6:$B$3005,'Job Openings'!B592,Candidates!$J$6:$J$3005,Preferences!$I$21)</f>
        <v>0</v>
      </c>
      <c r="C590" s="63"/>
      <c r="D590" s="194" t="str">
        <f>IF(AND(B590=1,J590=1),IF('Job Openings'!H592-'Job Openings'!E592&lt;0,"",'Job Openings'!H592-'Job Openings'!E592),"")</f>
        <v/>
      </c>
      <c r="E590" s="185"/>
      <c r="F590" s="197" t="b">
        <f>IF(AND('Job Openings'!E592&gt;=$O$4,'Job Openings'!E592&lt;=$O$5),TRUE,FALSE)</f>
        <v>0</v>
      </c>
      <c r="G590" s="188" t="b">
        <f>IF(Dashboard!$M$6="",IF('Job Openings'!B592&lt;&gt;"",TRUE,FALSE),IF(Dashboard!$M$6='Job Openings'!B592,TRUE,FALSE))</f>
        <v>0</v>
      </c>
      <c r="H590" s="188" t="b">
        <f>IF(Dashboard!$H$7="",IF('Job Openings'!B592&lt;&gt;"",TRUE,FALSE),IF(Dashboard!$H$7='Job Openings'!C592,TRUE,FALSE))</f>
        <v>0</v>
      </c>
      <c r="I590" s="188" t="b">
        <f>IF(Dashboard!$H$6="",IF('Job Openings'!B592&lt;&gt;"",TRUE,FALSE),IF(Dashboard!$H$6='Job Openings'!F592,TRUE,FALSE))</f>
        <v>0</v>
      </c>
      <c r="J590" s="198">
        <f t="shared" si="33"/>
        <v>0</v>
      </c>
      <c r="K590" s="63"/>
      <c r="L590" s="63"/>
      <c r="M590" s="63"/>
      <c r="N590" s="63"/>
      <c r="O590" s="63"/>
      <c r="P590" s="63"/>
      <c r="R590" s="193" t="str">
        <f>IF(Candidates!H592="","",MONTH(Candidates!H592))</f>
        <v/>
      </c>
      <c r="S590" s="187" t="b">
        <f>IF(AND(YEAR(Candidates!H592)&gt;=applicationYear,YEAR(Candidates!H592)&lt;=applicationYear),TRUE,IF(applicationYear="",TRUE,FALSE))</f>
        <v>0</v>
      </c>
      <c r="T590" s="187" t="b">
        <f>IF(AND(Candidates!H592&gt;=$AJ$4,Candidates!H592&lt;=$AJ$5),TRUE,FALSE)</f>
        <v>0</v>
      </c>
      <c r="U590" s="187" t="b">
        <f>IF(Dashboard!$M$6="",IF(Candidates!B592&lt;&gt;"",TRUE,FALSE),IF(Dashboard!$M$6=Candidates!B592,TRUE,FALSE))</f>
        <v>0</v>
      </c>
      <c r="V590" s="187" t="b">
        <f>IF(Dashboard!$H$7="",IF(Candidates!B592&lt;&gt;"",TRUE,FALSE),IF(Dashboard!$H$7=Candidates!C592,TRUE,FALSE))</f>
        <v>0</v>
      </c>
      <c r="W590" s="217" t="b">
        <f>IF(Dashboard!$H$6="",IF(Candidates!B592&lt;&gt;"",TRUE,FALSE),IF(Dashboard!$H$6=Candidates!E592,TRUE,FALSE))</f>
        <v>0</v>
      </c>
      <c r="X590" s="187">
        <f t="shared" si="34"/>
        <v>0</v>
      </c>
      <c r="Y590" s="198">
        <f t="shared" si="35"/>
        <v>0</v>
      </c>
      <c r="AA590" s="7"/>
      <c r="AB590" s="7"/>
      <c r="AC590" s="7"/>
    </row>
    <row r="591" spans="2:29" x14ac:dyDescent="0.2">
      <c r="B591" s="194">
        <f>COUNTIFS(Candidates!$B$6:$B$3005,'Job Openings'!B593,Candidates!$J$6:$J$3005,Preferences!$I$21)</f>
        <v>0</v>
      </c>
      <c r="C591" s="63"/>
      <c r="D591" s="194" t="str">
        <f>IF(AND(B591=1,J591=1),IF('Job Openings'!H593-'Job Openings'!E593&lt;0,"",'Job Openings'!H593-'Job Openings'!E593),"")</f>
        <v/>
      </c>
      <c r="E591" s="185"/>
      <c r="F591" s="197" t="b">
        <f>IF(AND('Job Openings'!E593&gt;=$O$4,'Job Openings'!E593&lt;=$O$5),TRUE,FALSE)</f>
        <v>0</v>
      </c>
      <c r="G591" s="188" t="b">
        <f>IF(Dashboard!$M$6="",IF('Job Openings'!B593&lt;&gt;"",TRUE,FALSE),IF(Dashboard!$M$6='Job Openings'!B593,TRUE,FALSE))</f>
        <v>0</v>
      </c>
      <c r="H591" s="188" t="b">
        <f>IF(Dashboard!$H$7="",IF('Job Openings'!B593&lt;&gt;"",TRUE,FALSE),IF(Dashboard!$H$7='Job Openings'!C593,TRUE,FALSE))</f>
        <v>0</v>
      </c>
      <c r="I591" s="188" t="b">
        <f>IF(Dashboard!$H$6="",IF('Job Openings'!B593&lt;&gt;"",TRUE,FALSE),IF(Dashboard!$H$6='Job Openings'!F593,TRUE,FALSE))</f>
        <v>0</v>
      </c>
      <c r="J591" s="198">
        <f t="shared" si="33"/>
        <v>0</v>
      </c>
      <c r="K591" s="63"/>
      <c r="L591" s="63"/>
      <c r="M591" s="63"/>
      <c r="N591" s="63"/>
      <c r="O591" s="63"/>
      <c r="P591" s="63"/>
      <c r="R591" s="193" t="str">
        <f>IF(Candidates!H593="","",MONTH(Candidates!H593))</f>
        <v/>
      </c>
      <c r="S591" s="187" t="b">
        <f>IF(AND(YEAR(Candidates!H593)&gt;=applicationYear,YEAR(Candidates!H593)&lt;=applicationYear),TRUE,IF(applicationYear="",TRUE,FALSE))</f>
        <v>0</v>
      </c>
      <c r="T591" s="187" t="b">
        <f>IF(AND(Candidates!H593&gt;=$AJ$4,Candidates!H593&lt;=$AJ$5),TRUE,FALSE)</f>
        <v>0</v>
      </c>
      <c r="U591" s="187" t="b">
        <f>IF(Dashboard!$M$6="",IF(Candidates!B593&lt;&gt;"",TRUE,FALSE),IF(Dashboard!$M$6=Candidates!B593,TRUE,FALSE))</f>
        <v>0</v>
      </c>
      <c r="V591" s="187" t="b">
        <f>IF(Dashboard!$H$7="",IF(Candidates!B593&lt;&gt;"",TRUE,FALSE),IF(Dashboard!$H$7=Candidates!C593,TRUE,FALSE))</f>
        <v>0</v>
      </c>
      <c r="W591" s="217" t="b">
        <f>IF(Dashboard!$H$6="",IF(Candidates!B593&lt;&gt;"",TRUE,FALSE),IF(Dashboard!$H$6=Candidates!E593,TRUE,FALSE))</f>
        <v>0</v>
      </c>
      <c r="X591" s="187">
        <f t="shared" si="34"/>
        <v>0</v>
      </c>
      <c r="Y591" s="198">
        <f t="shared" si="35"/>
        <v>0</v>
      </c>
      <c r="AA591" s="7"/>
      <c r="AB591" s="7"/>
      <c r="AC591" s="7"/>
    </row>
    <row r="592" spans="2:29" x14ac:dyDescent="0.2">
      <c r="B592" s="194">
        <f>COUNTIFS(Candidates!$B$6:$B$3005,'Job Openings'!B594,Candidates!$J$6:$J$3005,Preferences!$I$21)</f>
        <v>0</v>
      </c>
      <c r="C592" s="63"/>
      <c r="D592" s="194" t="str">
        <f>IF(AND(B592=1,J592=1),IF('Job Openings'!H594-'Job Openings'!E594&lt;0,"",'Job Openings'!H594-'Job Openings'!E594),"")</f>
        <v/>
      </c>
      <c r="E592" s="185"/>
      <c r="F592" s="197" t="b">
        <f>IF(AND('Job Openings'!E594&gt;=$O$4,'Job Openings'!E594&lt;=$O$5),TRUE,FALSE)</f>
        <v>0</v>
      </c>
      <c r="G592" s="188" t="b">
        <f>IF(Dashboard!$M$6="",IF('Job Openings'!B594&lt;&gt;"",TRUE,FALSE),IF(Dashboard!$M$6='Job Openings'!B594,TRUE,FALSE))</f>
        <v>0</v>
      </c>
      <c r="H592" s="188" t="b">
        <f>IF(Dashboard!$H$7="",IF('Job Openings'!B594&lt;&gt;"",TRUE,FALSE),IF(Dashboard!$H$7='Job Openings'!C594,TRUE,FALSE))</f>
        <v>0</v>
      </c>
      <c r="I592" s="188" t="b">
        <f>IF(Dashboard!$H$6="",IF('Job Openings'!B594&lt;&gt;"",TRUE,FALSE),IF(Dashboard!$H$6='Job Openings'!F594,TRUE,FALSE))</f>
        <v>0</v>
      </c>
      <c r="J592" s="198">
        <f t="shared" si="33"/>
        <v>0</v>
      </c>
      <c r="K592" s="63"/>
      <c r="L592" s="63"/>
      <c r="M592" s="63"/>
      <c r="N592" s="63"/>
      <c r="O592" s="63"/>
      <c r="P592" s="63"/>
      <c r="R592" s="193" t="str">
        <f>IF(Candidates!H594="","",MONTH(Candidates!H594))</f>
        <v/>
      </c>
      <c r="S592" s="187" t="b">
        <f>IF(AND(YEAR(Candidates!H594)&gt;=applicationYear,YEAR(Candidates!H594)&lt;=applicationYear),TRUE,IF(applicationYear="",TRUE,FALSE))</f>
        <v>0</v>
      </c>
      <c r="T592" s="187" t="b">
        <f>IF(AND(Candidates!H594&gt;=$AJ$4,Candidates!H594&lt;=$AJ$5),TRUE,FALSE)</f>
        <v>0</v>
      </c>
      <c r="U592" s="187" t="b">
        <f>IF(Dashboard!$M$6="",IF(Candidates!B594&lt;&gt;"",TRUE,FALSE),IF(Dashboard!$M$6=Candidates!B594,TRUE,FALSE))</f>
        <v>0</v>
      </c>
      <c r="V592" s="187" t="b">
        <f>IF(Dashboard!$H$7="",IF(Candidates!B594&lt;&gt;"",TRUE,FALSE),IF(Dashboard!$H$7=Candidates!C594,TRUE,FALSE))</f>
        <v>0</v>
      </c>
      <c r="W592" s="217" t="b">
        <f>IF(Dashboard!$H$6="",IF(Candidates!B594&lt;&gt;"",TRUE,FALSE),IF(Dashboard!$H$6=Candidates!E594,TRUE,FALSE))</f>
        <v>0</v>
      </c>
      <c r="X592" s="187">
        <f t="shared" si="34"/>
        <v>0</v>
      </c>
      <c r="Y592" s="198">
        <f t="shared" si="35"/>
        <v>0</v>
      </c>
      <c r="AA592" s="7"/>
      <c r="AB592" s="7"/>
      <c r="AC592" s="7"/>
    </row>
    <row r="593" spans="2:29" x14ac:dyDescent="0.2">
      <c r="B593" s="194">
        <f>COUNTIFS(Candidates!$B$6:$B$3005,'Job Openings'!B595,Candidates!$J$6:$J$3005,Preferences!$I$21)</f>
        <v>0</v>
      </c>
      <c r="C593" s="63"/>
      <c r="D593" s="194" t="str">
        <f>IF(AND(B593=1,J593=1),IF('Job Openings'!H595-'Job Openings'!E595&lt;0,"",'Job Openings'!H595-'Job Openings'!E595),"")</f>
        <v/>
      </c>
      <c r="E593" s="185"/>
      <c r="F593" s="197" t="b">
        <f>IF(AND('Job Openings'!E595&gt;=$O$4,'Job Openings'!E595&lt;=$O$5),TRUE,FALSE)</f>
        <v>0</v>
      </c>
      <c r="G593" s="188" t="b">
        <f>IF(Dashboard!$M$6="",IF('Job Openings'!B595&lt;&gt;"",TRUE,FALSE),IF(Dashboard!$M$6='Job Openings'!B595,TRUE,FALSE))</f>
        <v>0</v>
      </c>
      <c r="H593" s="188" t="b">
        <f>IF(Dashboard!$H$7="",IF('Job Openings'!B595&lt;&gt;"",TRUE,FALSE),IF(Dashboard!$H$7='Job Openings'!C595,TRUE,FALSE))</f>
        <v>0</v>
      </c>
      <c r="I593" s="188" t="b">
        <f>IF(Dashboard!$H$6="",IF('Job Openings'!B595&lt;&gt;"",TRUE,FALSE),IF(Dashboard!$H$6='Job Openings'!F595,TRUE,FALSE))</f>
        <v>0</v>
      </c>
      <c r="J593" s="198">
        <f t="shared" si="33"/>
        <v>0</v>
      </c>
      <c r="K593" s="63"/>
      <c r="L593" s="63"/>
      <c r="M593" s="63"/>
      <c r="N593" s="63"/>
      <c r="O593" s="63"/>
      <c r="P593" s="63"/>
      <c r="R593" s="193" t="str">
        <f>IF(Candidates!H595="","",MONTH(Candidates!H595))</f>
        <v/>
      </c>
      <c r="S593" s="187" t="b">
        <f>IF(AND(YEAR(Candidates!H595)&gt;=applicationYear,YEAR(Candidates!H595)&lt;=applicationYear),TRUE,IF(applicationYear="",TRUE,FALSE))</f>
        <v>0</v>
      </c>
      <c r="T593" s="187" t="b">
        <f>IF(AND(Candidates!H595&gt;=$AJ$4,Candidates!H595&lt;=$AJ$5),TRUE,FALSE)</f>
        <v>0</v>
      </c>
      <c r="U593" s="187" t="b">
        <f>IF(Dashboard!$M$6="",IF(Candidates!B595&lt;&gt;"",TRUE,FALSE),IF(Dashboard!$M$6=Candidates!B595,TRUE,FALSE))</f>
        <v>0</v>
      </c>
      <c r="V593" s="187" t="b">
        <f>IF(Dashboard!$H$7="",IF(Candidates!B595&lt;&gt;"",TRUE,FALSE),IF(Dashboard!$H$7=Candidates!C595,TRUE,FALSE))</f>
        <v>0</v>
      </c>
      <c r="W593" s="217" t="b">
        <f>IF(Dashboard!$H$6="",IF(Candidates!B595&lt;&gt;"",TRUE,FALSE),IF(Dashboard!$H$6=Candidates!E595,TRUE,FALSE))</f>
        <v>0</v>
      </c>
      <c r="X593" s="187">
        <f t="shared" si="34"/>
        <v>0</v>
      </c>
      <c r="Y593" s="198">
        <f t="shared" si="35"/>
        <v>0</v>
      </c>
      <c r="AA593" s="7"/>
      <c r="AB593" s="7"/>
      <c r="AC593" s="7"/>
    </row>
    <row r="594" spans="2:29" x14ac:dyDescent="0.2">
      <c r="B594" s="194">
        <f>COUNTIFS(Candidates!$B$6:$B$3005,'Job Openings'!B596,Candidates!$J$6:$J$3005,Preferences!$I$21)</f>
        <v>0</v>
      </c>
      <c r="C594" s="63"/>
      <c r="D594" s="194" t="str">
        <f>IF(AND(B594=1,J594=1),IF('Job Openings'!H596-'Job Openings'!E596&lt;0,"",'Job Openings'!H596-'Job Openings'!E596),"")</f>
        <v/>
      </c>
      <c r="E594" s="185"/>
      <c r="F594" s="197" t="b">
        <f>IF(AND('Job Openings'!E596&gt;=$O$4,'Job Openings'!E596&lt;=$O$5),TRUE,FALSE)</f>
        <v>0</v>
      </c>
      <c r="G594" s="188" t="b">
        <f>IF(Dashboard!$M$6="",IF('Job Openings'!B596&lt;&gt;"",TRUE,FALSE),IF(Dashboard!$M$6='Job Openings'!B596,TRUE,FALSE))</f>
        <v>0</v>
      </c>
      <c r="H594" s="188" t="b">
        <f>IF(Dashboard!$H$7="",IF('Job Openings'!B596&lt;&gt;"",TRUE,FALSE),IF(Dashboard!$H$7='Job Openings'!C596,TRUE,FALSE))</f>
        <v>0</v>
      </c>
      <c r="I594" s="188" t="b">
        <f>IF(Dashboard!$H$6="",IF('Job Openings'!B596&lt;&gt;"",TRUE,FALSE),IF(Dashboard!$H$6='Job Openings'!F596,TRUE,FALSE))</f>
        <v>0</v>
      </c>
      <c r="J594" s="198">
        <f t="shared" si="33"/>
        <v>0</v>
      </c>
      <c r="K594" s="63"/>
      <c r="L594" s="63"/>
      <c r="M594" s="63"/>
      <c r="N594" s="63"/>
      <c r="O594" s="63"/>
      <c r="P594" s="63"/>
      <c r="R594" s="193" t="str">
        <f>IF(Candidates!H596="","",MONTH(Candidates!H596))</f>
        <v/>
      </c>
      <c r="S594" s="187" t="b">
        <f>IF(AND(YEAR(Candidates!H596)&gt;=applicationYear,YEAR(Candidates!H596)&lt;=applicationYear),TRUE,IF(applicationYear="",TRUE,FALSE))</f>
        <v>0</v>
      </c>
      <c r="T594" s="187" t="b">
        <f>IF(AND(Candidates!H596&gt;=$AJ$4,Candidates!H596&lt;=$AJ$5),TRUE,FALSE)</f>
        <v>0</v>
      </c>
      <c r="U594" s="187" t="b">
        <f>IF(Dashboard!$M$6="",IF(Candidates!B596&lt;&gt;"",TRUE,FALSE),IF(Dashboard!$M$6=Candidates!B596,TRUE,FALSE))</f>
        <v>0</v>
      </c>
      <c r="V594" s="187" t="b">
        <f>IF(Dashboard!$H$7="",IF(Candidates!B596&lt;&gt;"",TRUE,FALSE),IF(Dashboard!$H$7=Candidates!C596,TRUE,FALSE))</f>
        <v>0</v>
      </c>
      <c r="W594" s="217" t="b">
        <f>IF(Dashboard!$H$6="",IF(Candidates!B596&lt;&gt;"",TRUE,FALSE),IF(Dashboard!$H$6=Candidates!E596,TRUE,FALSE))</f>
        <v>0</v>
      </c>
      <c r="X594" s="187">
        <f t="shared" si="34"/>
        <v>0</v>
      </c>
      <c r="Y594" s="198">
        <f t="shared" si="35"/>
        <v>0</v>
      </c>
      <c r="AA594" s="7"/>
      <c r="AB594" s="7"/>
      <c r="AC594" s="7"/>
    </row>
    <row r="595" spans="2:29" x14ac:dyDescent="0.2">
      <c r="B595" s="194">
        <f>COUNTIFS(Candidates!$B$6:$B$3005,'Job Openings'!B597,Candidates!$J$6:$J$3005,Preferences!$I$21)</f>
        <v>0</v>
      </c>
      <c r="C595" s="63"/>
      <c r="D595" s="194" t="str">
        <f>IF(AND(B595=1,J595=1),IF('Job Openings'!H597-'Job Openings'!E597&lt;0,"",'Job Openings'!H597-'Job Openings'!E597),"")</f>
        <v/>
      </c>
      <c r="E595" s="185"/>
      <c r="F595" s="197" t="b">
        <f>IF(AND('Job Openings'!E597&gt;=$O$4,'Job Openings'!E597&lt;=$O$5),TRUE,FALSE)</f>
        <v>0</v>
      </c>
      <c r="G595" s="188" t="b">
        <f>IF(Dashboard!$M$6="",IF('Job Openings'!B597&lt;&gt;"",TRUE,FALSE),IF(Dashboard!$M$6='Job Openings'!B597,TRUE,FALSE))</f>
        <v>0</v>
      </c>
      <c r="H595" s="188" t="b">
        <f>IF(Dashboard!$H$7="",IF('Job Openings'!B597&lt;&gt;"",TRUE,FALSE),IF(Dashboard!$H$7='Job Openings'!C597,TRUE,FALSE))</f>
        <v>0</v>
      </c>
      <c r="I595" s="188" t="b">
        <f>IF(Dashboard!$H$6="",IF('Job Openings'!B597&lt;&gt;"",TRUE,FALSE),IF(Dashboard!$H$6='Job Openings'!F597,TRUE,FALSE))</f>
        <v>0</v>
      </c>
      <c r="J595" s="198">
        <f t="shared" si="33"/>
        <v>0</v>
      </c>
      <c r="K595" s="63"/>
      <c r="L595" s="63"/>
      <c r="M595" s="63"/>
      <c r="N595" s="63"/>
      <c r="O595" s="63"/>
      <c r="P595" s="63"/>
      <c r="R595" s="193" t="str">
        <f>IF(Candidates!H597="","",MONTH(Candidates!H597))</f>
        <v/>
      </c>
      <c r="S595" s="187" t="b">
        <f>IF(AND(YEAR(Candidates!H597)&gt;=applicationYear,YEAR(Candidates!H597)&lt;=applicationYear),TRUE,IF(applicationYear="",TRUE,FALSE))</f>
        <v>0</v>
      </c>
      <c r="T595" s="187" t="b">
        <f>IF(AND(Candidates!H597&gt;=$AJ$4,Candidates!H597&lt;=$AJ$5),TRUE,FALSE)</f>
        <v>0</v>
      </c>
      <c r="U595" s="187" t="b">
        <f>IF(Dashboard!$M$6="",IF(Candidates!B597&lt;&gt;"",TRUE,FALSE),IF(Dashboard!$M$6=Candidates!B597,TRUE,FALSE))</f>
        <v>0</v>
      </c>
      <c r="V595" s="187" t="b">
        <f>IF(Dashboard!$H$7="",IF(Candidates!B597&lt;&gt;"",TRUE,FALSE),IF(Dashboard!$H$7=Candidates!C597,TRUE,FALSE))</f>
        <v>0</v>
      </c>
      <c r="W595" s="217" t="b">
        <f>IF(Dashboard!$H$6="",IF(Candidates!B597&lt;&gt;"",TRUE,FALSE),IF(Dashboard!$H$6=Candidates!E597,TRUE,FALSE))</f>
        <v>0</v>
      </c>
      <c r="X595" s="187">
        <f t="shared" si="34"/>
        <v>0</v>
      </c>
      <c r="Y595" s="198">
        <f t="shared" si="35"/>
        <v>0</v>
      </c>
      <c r="AA595" s="7"/>
      <c r="AB595" s="7"/>
      <c r="AC595" s="7"/>
    </row>
    <row r="596" spans="2:29" x14ac:dyDescent="0.2">
      <c r="B596" s="194">
        <f>COUNTIFS(Candidates!$B$6:$B$3005,'Job Openings'!B598,Candidates!$J$6:$J$3005,Preferences!$I$21)</f>
        <v>0</v>
      </c>
      <c r="C596" s="63"/>
      <c r="D596" s="194" t="str">
        <f>IF(AND(B596=1,J596=1),IF('Job Openings'!H598-'Job Openings'!E598&lt;0,"",'Job Openings'!H598-'Job Openings'!E598),"")</f>
        <v/>
      </c>
      <c r="E596" s="185"/>
      <c r="F596" s="197" t="b">
        <f>IF(AND('Job Openings'!E598&gt;=$O$4,'Job Openings'!E598&lt;=$O$5),TRUE,FALSE)</f>
        <v>0</v>
      </c>
      <c r="G596" s="188" t="b">
        <f>IF(Dashboard!$M$6="",IF('Job Openings'!B598&lt;&gt;"",TRUE,FALSE),IF(Dashboard!$M$6='Job Openings'!B598,TRUE,FALSE))</f>
        <v>0</v>
      </c>
      <c r="H596" s="188" t="b">
        <f>IF(Dashboard!$H$7="",IF('Job Openings'!B598&lt;&gt;"",TRUE,FALSE),IF(Dashboard!$H$7='Job Openings'!C598,TRUE,FALSE))</f>
        <v>0</v>
      </c>
      <c r="I596" s="188" t="b">
        <f>IF(Dashboard!$H$6="",IF('Job Openings'!B598&lt;&gt;"",TRUE,FALSE),IF(Dashboard!$H$6='Job Openings'!F598,TRUE,FALSE))</f>
        <v>0</v>
      </c>
      <c r="J596" s="198">
        <f t="shared" si="33"/>
        <v>0</v>
      </c>
      <c r="K596" s="63"/>
      <c r="L596" s="63"/>
      <c r="M596" s="63"/>
      <c r="N596" s="63"/>
      <c r="O596" s="63"/>
      <c r="P596" s="63"/>
      <c r="R596" s="193" t="str">
        <f>IF(Candidates!H598="","",MONTH(Candidates!H598))</f>
        <v/>
      </c>
      <c r="S596" s="187" t="b">
        <f>IF(AND(YEAR(Candidates!H598)&gt;=applicationYear,YEAR(Candidates!H598)&lt;=applicationYear),TRUE,IF(applicationYear="",TRUE,FALSE))</f>
        <v>0</v>
      </c>
      <c r="T596" s="187" t="b">
        <f>IF(AND(Candidates!H598&gt;=$AJ$4,Candidates!H598&lt;=$AJ$5),TRUE,FALSE)</f>
        <v>0</v>
      </c>
      <c r="U596" s="187" t="b">
        <f>IF(Dashboard!$M$6="",IF(Candidates!B598&lt;&gt;"",TRUE,FALSE),IF(Dashboard!$M$6=Candidates!B598,TRUE,FALSE))</f>
        <v>0</v>
      </c>
      <c r="V596" s="187" t="b">
        <f>IF(Dashboard!$H$7="",IF(Candidates!B598&lt;&gt;"",TRUE,FALSE),IF(Dashboard!$H$7=Candidates!C598,TRUE,FALSE))</f>
        <v>0</v>
      </c>
      <c r="W596" s="217" t="b">
        <f>IF(Dashboard!$H$6="",IF(Candidates!B598&lt;&gt;"",TRUE,FALSE),IF(Dashboard!$H$6=Candidates!E598,TRUE,FALSE))</f>
        <v>0</v>
      </c>
      <c r="X596" s="187">
        <f t="shared" si="34"/>
        <v>0</v>
      </c>
      <c r="Y596" s="198">
        <f t="shared" si="35"/>
        <v>0</v>
      </c>
      <c r="AA596" s="7"/>
      <c r="AB596" s="7"/>
      <c r="AC596" s="7"/>
    </row>
    <row r="597" spans="2:29" x14ac:dyDescent="0.2">
      <c r="B597" s="194">
        <f>COUNTIFS(Candidates!$B$6:$B$3005,'Job Openings'!B599,Candidates!$J$6:$J$3005,Preferences!$I$21)</f>
        <v>0</v>
      </c>
      <c r="C597" s="63"/>
      <c r="D597" s="194" t="str">
        <f>IF(AND(B597=1,J597=1),IF('Job Openings'!H599-'Job Openings'!E599&lt;0,"",'Job Openings'!H599-'Job Openings'!E599),"")</f>
        <v/>
      </c>
      <c r="E597" s="185"/>
      <c r="F597" s="197" t="b">
        <f>IF(AND('Job Openings'!E599&gt;=$O$4,'Job Openings'!E599&lt;=$O$5),TRUE,FALSE)</f>
        <v>0</v>
      </c>
      <c r="G597" s="188" t="b">
        <f>IF(Dashboard!$M$6="",IF('Job Openings'!B599&lt;&gt;"",TRUE,FALSE),IF(Dashboard!$M$6='Job Openings'!B599,TRUE,FALSE))</f>
        <v>0</v>
      </c>
      <c r="H597" s="188" t="b">
        <f>IF(Dashboard!$H$7="",IF('Job Openings'!B599&lt;&gt;"",TRUE,FALSE),IF(Dashboard!$H$7='Job Openings'!C599,TRUE,FALSE))</f>
        <v>0</v>
      </c>
      <c r="I597" s="188" t="b">
        <f>IF(Dashboard!$H$6="",IF('Job Openings'!B599&lt;&gt;"",TRUE,FALSE),IF(Dashboard!$H$6='Job Openings'!F599,TRUE,FALSE))</f>
        <v>0</v>
      </c>
      <c r="J597" s="198">
        <f t="shared" si="33"/>
        <v>0</v>
      </c>
      <c r="K597" s="63"/>
      <c r="L597" s="63"/>
      <c r="M597" s="63"/>
      <c r="N597" s="63"/>
      <c r="O597" s="63"/>
      <c r="P597" s="63"/>
      <c r="R597" s="193" t="str">
        <f>IF(Candidates!H599="","",MONTH(Candidates!H599))</f>
        <v/>
      </c>
      <c r="S597" s="187" t="b">
        <f>IF(AND(YEAR(Candidates!H599)&gt;=applicationYear,YEAR(Candidates!H599)&lt;=applicationYear),TRUE,IF(applicationYear="",TRUE,FALSE))</f>
        <v>0</v>
      </c>
      <c r="T597" s="187" t="b">
        <f>IF(AND(Candidates!H599&gt;=$AJ$4,Candidates!H599&lt;=$AJ$5),TRUE,FALSE)</f>
        <v>0</v>
      </c>
      <c r="U597" s="187" t="b">
        <f>IF(Dashboard!$M$6="",IF(Candidates!B599&lt;&gt;"",TRUE,FALSE),IF(Dashboard!$M$6=Candidates!B599,TRUE,FALSE))</f>
        <v>0</v>
      </c>
      <c r="V597" s="187" t="b">
        <f>IF(Dashboard!$H$7="",IF(Candidates!B599&lt;&gt;"",TRUE,FALSE),IF(Dashboard!$H$7=Candidates!C599,TRUE,FALSE))</f>
        <v>0</v>
      </c>
      <c r="W597" s="217" t="b">
        <f>IF(Dashboard!$H$6="",IF(Candidates!B599&lt;&gt;"",TRUE,FALSE),IF(Dashboard!$H$6=Candidates!E599,TRUE,FALSE))</f>
        <v>0</v>
      </c>
      <c r="X597" s="187">
        <f t="shared" si="34"/>
        <v>0</v>
      </c>
      <c r="Y597" s="198">
        <f t="shared" si="35"/>
        <v>0</v>
      </c>
      <c r="AA597" s="7"/>
      <c r="AB597" s="7"/>
      <c r="AC597" s="7"/>
    </row>
    <row r="598" spans="2:29" x14ac:dyDescent="0.2">
      <c r="B598" s="194">
        <f>COUNTIFS(Candidates!$B$6:$B$3005,'Job Openings'!B600,Candidates!$J$6:$J$3005,Preferences!$I$21)</f>
        <v>0</v>
      </c>
      <c r="C598" s="63"/>
      <c r="D598" s="194" t="str">
        <f>IF(AND(B598=1,J598=1),IF('Job Openings'!H600-'Job Openings'!E600&lt;0,"",'Job Openings'!H600-'Job Openings'!E600),"")</f>
        <v/>
      </c>
      <c r="E598" s="185"/>
      <c r="F598" s="197" t="b">
        <f>IF(AND('Job Openings'!E600&gt;=$O$4,'Job Openings'!E600&lt;=$O$5),TRUE,FALSE)</f>
        <v>0</v>
      </c>
      <c r="G598" s="188" t="b">
        <f>IF(Dashboard!$M$6="",IF('Job Openings'!B600&lt;&gt;"",TRUE,FALSE),IF(Dashboard!$M$6='Job Openings'!B600,TRUE,FALSE))</f>
        <v>0</v>
      </c>
      <c r="H598" s="188" t="b">
        <f>IF(Dashboard!$H$7="",IF('Job Openings'!B600&lt;&gt;"",TRUE,FALSE),IF(Dashboard!$H$7='Job Openings'!C600,TRUE,FALSE))</f>
        <v>0</v>
      </c>
      <c r="I598" s="188" t="b">
        <f>IF(Dashboard!$H$6="",IF('Job Openings'!B600&lt;&gt;"",TRUE,FALSE),IF(Dashboard!$H$6='Job Openings'!F600,TRUE,FALSE))</f>
        <v>0</v>
      </c>
      <c r="J598" s="198">
        <f t="shared" si="33"/>
        <v>0</v>
      </c>
      <c r="K598" s="63"/>
      <c r="L598" s="63"/>
      <c r="M598" s="63"/>
      <c r="N598" s="63"/>
      <c r="O598" s="63"/>
      <c r="P598" s="63"/>
      <c r="R598" s="193" t="str">
        <f>IF(Candidates!H600="","",MONTH(Candidates!H600))</f>
        <v/>
      </c>
      <c r="S598" s="187" t="b">
        <f>IF(AND(YEAR(Candidates!H600)&gt;=applicationYear,YEAR(Candidates!H600)&lt;=applicationYear),TRUE,IF(applicationYear="",TRUE,FALSE))</f>
        <v>0</v>
      </c>
      <c r="T598" s="187" t="b">
        <f>IF(AND(Candidates!H600&gt;=$AJ$4,Candidates!H600&lt;=$AJ$5),TRUE,FALSE)</f>
        <v>0</v>
      </c>
      <c r="U598" s="187" t="b">
        <f>IF(Dashboard!$M$6="",IF(Candidates!B600&lt;&gt;"",TRUE,FALSE),IF(Dashboard!$M$6=Candidates!B600,TRUE,FALSE))</f>
        <v>0</v>
      </c>
      <c r="V598" s="187" t="b">
        <f>IF(Dashboard!$H$7="",IF(Candidates!B600&lt;&gt;"",TRUE,FALSE),IF(Dashboard!$H$7=Candidates!C600,TRUE,FALSE))</f>
        <v>0</v>
      </c>
      <c r="W598" s="217" t="b">
        <f>IF(Dashboard!$H$6="",IF(Candidates!B600&lt;&gt;"",TRUE,FALSE),IF(Dashboard!$H$6=Candidates!E600,TRUE,FALSE))</f>
        <v>0</v>
      </c>
      <c r="X598" s="187">
        <f t="shared" si="34"/>
        <v>0</v>
      </c>
      <c r="Y598" s="198">
        <f t="shared" si="35"/>
        <v>0</v>
      </c>
      <c r="AA598" s="7"/>
      <c r="AB598" s="7"/>
      <c r="AC598" s="7"/>
    </row>
    <row r="599" spans="2:29" x14ac:dyDescent="0.2">
      <c r="B599" s="194">
        <f>COUNTIFS(Candidates!$B$6:$B$3005,'Job Openings'!B601,Candidates!$J$6:$J$3005,Preferences!$I$21)</f>
        <v>0</v>
      </c>
      <c r="C599" s="63"/>
      <c r="D599" s="194" t="str">
        <f>IF(AND(B599=1,J599=1),IF('Job Openings'!H601-'Job Openings'!E601&lt;0,"",'Job Openings'!H601-'Job Openings'!E601),"")</f>
        <v/>
      </c>
      <c r="E599" s="185"/>
      <c r="F599" s="197" t="b">
        <f>IF(AND('Job Openings'!E601&gt;=$O$4,'Job Openings'!E601&lt;=$O$5),TRUE,FALSE)</f>
        <v>0</v>
      </c>
      <c r="G599" s="188" t="b">
        <f>IF(Dashboard!$M$6="",IF('Job Openings'!B601&lt;&gt;"",TRUE,FALSE),IF(Dashboard!$M$6='Job Openings'!B601,TRUE,FALSE))</f>
        <v>0</v>
      </c>
      <c r="H599" s="188" t="b">
        <f>IF(Dashboard!$H$7="",IF('Job Openings'!B601&lt;&gt;"",TRUE,FALSE),IF(Dashboard!$H$7='Job Openings'!C601,TRUE,FALSE))</f>
        <v>0</v>
      </c>
      <c r="I599" s="188" t="b">
        <f>IF(Dashboard!$H$6="",IF('Job Openings'!B601&lt;&gt;"",TRUE,FALSE),IF(Dashboard!$H$6='Job Openings'!F601,TRUE,FALSE))</f>
        <v>0</v>
      </c>
      <c r="J599" s="198">
        <f t="shared" si="33"/>
        <v>0</v>
      </c>
      <c r="K599" s="63"/>
      <c r="L599" s="63"/>
      <c r="M599" s="63"/>
      <c r="N599" s="63"/>
      <c r="O599" s="63"/>
      <c r="P599" s="63"/>
      <c r="R599" s="193" t="str">
        <f>IF(Candidates!H601="","",MONTH(Candidates!H601))</f>
        <v/>
      </c>
      <c r="S599" s="187" t="b">
        <f>IF(AND(YEAR(Candidates!H601)&gt;=applicationYear,YEAR(Candidates!H601)&lt;=applicationYear),TRUE,IF(applicationYear="",TRUE,FALSE))</f>
        <v>0</v>
      </c>
      <c r="T599" s="187" t="b">
        <f>IF(AND(Candidates!H601&gt;=$AJ$4,Candidates!H601&lt;=$AJ$5),TRUE,FALSE)</f>
        <v>0</v>
      </c>
      <c r="U599" s="187" t="b">
        <f>IF(Dashboard!$M$6="",IF(Candidates!B601&lt;&gt;"",TRUE,FALSE),IF(Dashboard!$M$6=Candidates!B601,TRUE,FALSE))</f>
        <v>0</v>
      </c>
      <c r="V599" s="187" t="b">
        <f>IF(Dashboard!$H$7="",IF(Candidates!B601&lt;&gt;"",TRUE,FALSE),IF(Dashboard!$H$7=Candidates!C601,TRUE,FALSE))</f>
        <v>0</v>
      </c>
      <c r="W599" s="217" t="b">
        <f>IF(Dashboard!$H$6="",IF(Candidates!B601&lt;&gt;"",TRUE,FALSE),IF(Dashboard!$H$6=Candidates!E601,TRUE,FALSE))</f>
        <v>0</v>
      </c>
      <c r="X599" s="187">
        <f t="shared" si="34"/>
        <v>0</v>
      </c>
      <c r="Y599" s="198">
        <f t="shared" si="35"/>
        <v>0</v>
      </c>
      <c r="AA599" s="7"/>
      <c r="AB599" s="7"/>
      <c r="AC599" s="7"/>
    </row>
    <row r="600" spans="2:29" x14ac:dyDescent="0.2">
      <c r="B600" s="194">
        <f>COUNTIFS(Candidates!$B$6:$B$3005,'Job Openings'!B602,Candidates!$J$6:$J$3005,Preferences!$I$21)</f>
        <v>0</v>
      </c>
      <c r="C600" s="63"/>
      <c r="D600" s="194" t="str">
        <f>IF(AND(B600=1,J600=1),IF('Job Openings'!H602-'Job Openings'!E602&lt;0,"",'Job Openings'!H602-'Job Openings'!E602),"")</f>
        <v/>
      </c>
      <c r="E600" s="185"/>
      <c r="F600" s="197" t="b">
        <f>IF(AND('Job Openings'!E602&gt;=$O$4,'Job Openings'!E602&lt;=$O$5),TRUE,FALSE)</f>
        <v>0</v>
      </c>
      <c r="G600" s="188" t="b">
        <f>IF(Dashboard!$M$6="",IF('Job Openings'!B602&lt;&gt;"",TRUE,FALSE),IF(Dashboard!$M$6='Job Openings'!B602,TRUE,FALSE))</f>
        <v>0</v>
      </c>
      <c r="H600" s="188" t="b">
        <f>IF(Dashboard!$H$7="",IF('Job Openings'!B602&lt;&gt;"",TRUE,FALSE),IF(Dashboard!$H$7='Job Openings'!C602,TRUE,FALSE))</f>
        <v>0</v>
      </c>
      <c r="I600" s="188" t="b">
        <f>IF(Dashboard!$H$6="",IF('Job Openings'!B602&lt;&gt;"",TRUE,FALSE),IF(Dashboard!$H$6='Job Openings'!F602,TRUE,FALSE))</f>
        <v>0</v>
      </c>
      <c r="J600" s="198">
        <f t="shared" si="33"/>
        <v>0</v>
      </c>
      <c r="K600" s="63"/>
      <c r="L600" s="63"/>
      <c r="M600" s="63"/>
      <c r="N600" s="63"/>
      <c r="O600" s="63"/>
      <c r="P600" s="63"/>
      <c r="R600" s="193" t="str">
        <f>IF(Candidates!H602="","",MONTH(Candidates!H602))</f>
        <v/>
      </c>
      <c r="S600" s="187" t="b">
        <f>IF(AND(YEAR(Candidates!H602)&gt;=applicationYear,YEAR(Candidates!H602)&lt;=applicationYear),TRUE,IF(applicationYear="",TRUE,FALSE))</f>
        <v>0</v>
      </c>
      <c r="T600" s="187" t="b">
        <f>IF(AND(Candidates!H602&gt;=$AJ$4,Candidates!H602&lt;=$AJ$5),TRUE,FALSE)</f>
        <v>0</v>
      </c>
      <c r="U600" s="187" t="b">
        <f>IF(Dashboard!$M$6="",IF(Candidates!B602&lt;&gt;"",TRUE,FALSE),IF(Dashboard!$M$6=Candidates!B602,TRUE,FALSE))</f>
        <v>0</v>
      </c>
      <c r="V600" s="187" t="b">
        <f>IF(Dashboard!$H$7="",IF(Candidates!B602&lt;&gt;"",TRUE,FALSE),IF(Dashboard!$H$7=Candidates!C602,TRUE,FALSE))</f>
        <v>0</v>
      </c>
      <c r="W600" s="217" t="b">
        <f>IF(Dashboard!$H$6="",IF(Candidates!B602&lt;&gt;"",TRUE,FALSE),IF(Dashboard!$H$6=Candidates!E602,TRUE,FALSE))</f>
        <v>0</v>
      </c>
      <c r="X600" s="187">
        <f t="shared" si="34"/>
        <v>0</v>
      </c>
      <c r="Y600" s="198">
        <f t="shared" si="35"/>
        <v>0</v>
      </c>
      <c r="AA600" s="7"/>
      <c r="AB600" s="7"/>
      <c r="AC600" s="7"/>
    </row>
    <row r="601" spans="2:29" x14ac:dyDescent="0.2">
      <c r="B601" s="194">
        <f>COUNTIFS(Candidates!$B$6:$B$3005,'Job Openings'!B603,Candidates!$J$6:$J$3005,Preferences!$I$21)</f>
        <v>0</v>
      </c>
      <c r="C601" s="63"/>
      <c r="D601" s="194" t="str">
        <f>IF(AND(B601=1,J601=1),IF('Job Openings'!H603-'Job Openings'!E603&lt;0,"",'Job Openings'!H603-'Job Openings'!E603),"")</f>
        <v/>
      </c>
      <c r="E601" s="185"/>
      <c r="F601" s="197" t="b">
        <f>IF(AND('Job Openings'!E603&gt;=$O$4,'Job Openings'!E603&lt;=$O$5),TRUE,FALSE)</f>
        <v>0</v>
      </c>
      <c r="G601" s="188" t="b">
        <f>IF(Dashboard!$M$6="",IF('Job Openings'!B603&lt;&gt;"",TRUE,FALSE),IF(Dashboard!$M$6='Job Openings'!B603,TRUE,FALSE))</f>
        <v>0</v>
      </c>
      <c r="H601" s="188" t="b">
        <f>IF(Dashboard!$H$7="",IF('Job Openings'!B603&lt;&gt;"",TRUE,FALSE),IF(Dashboard!$H$7='Job Openings'!C603,TRUE,FALSE))</f>
        <v>0</v>
      </c>
      <c r="I601" s="188" t="b">
        <f>IF(Dashboard!$H$6="",IF('Job Openings'!B603&lt;&gt;"",TRUE,FALSE),IF(Dashboard!$H$6='Job Openings'!F603,TRUE,FALSE))</f>
        <v>0</v>
      </c>
      <c r="J601" s="198">
        <f t="shared" si="33"/>
        <v>0</v>
      </c>
      <c r="K601" s="63"/>
      <c r="L601" s="63"/>
      <c r="M601" s="63"/>
      <c r="N601" s="63"/>
      <c r="O601" s="63"/>
      <c r="P601" s="63"/>
      <c r="R601" s="193" t="str">
        <f>IF(Candidates!H603="","",MONTH(Candidates!H603))</f>
        <v/>
      </c>
      <c r="S601" s="187" t="b">
        <f>IF(AND(YEAR(Candidates!H603)&gt;=applicationYear,YEAR(Candidates!H603)&lt;=applicationYear),TRUE,IF(applicationYear="",TRUE,FALSE))</f>
        <v>0</v>
      </c>
      <c r="T601" s="187" t="b">
        <f>IF(AND(Candidates!H603&gt;=$AJ$4,Candidates!H603&lt;=$AJ$5),TRUE,FALSE)</f>
        <v>0</v>
      </c>
      <c r="U601" s="187" t="b">
        <f>IF(Dashboard!$M$6="",IF(Candidates!B603&lt;&gt;"",TRUE,FALSE),IF(Dashboard!$M$6=Candidates!B603,TRUE,FALSE))</f>
        <v>0</v>
      </c>
      <c r="V601" s="187" t="b">
        <f>IF(Dashboard!$H$7="",IF(Candidates!B603&lt;&gt;"",TRUE,FALSE),IF(Dashboard!$H$7=Candidates!C603,TRUE,FALSE))</f>
        <v>0</v>
      </c>
      <c r="W601" s="217" t="b">
        <f>IF(Dashboard!$H$6="",IF(Candidates!B603&lt;&gt;"",TRUE,FALSE),IF(Dashboard!$H$6=Candidates!E603,TRUE,FALSE))</f>
        <v>0</v>
      </c>
      <c r="X601" s="187">
        <f t="shared" si="34"/>
        <v>0</v>
      </c>
      <c r="Y601" s="198">
        <f t="shared" si="35"/>
        <v>0</v>
      </c>
      <c r="AA601" s="7"/>
      <c r="AB601" s="7"/>
      <c r="AC601" s="7"/>
    </row>
    <row r="602" spans="2:29" x14ac:dyDescent="0.2">
      <c r="B602" s="194">
        <f>COUNTIFS(Candidates!$B$6:$B$3005,'Job Openings'!B604,Candidates!$J$6:$J$3005,Preferences!$I$21)</f>
        <v>0</v>
      </c>
      <c r="C602" s="63"/>
      <c r="D602" s="194" t="str">
        <f>IF(AND(B602=1,J602=1),IF('Job Openings'!H604-'Job Openings'!E604&lt;0,"",'Job Openings'!H604-'Job Openings'!E604),"")</f>
        <v/>
      </c>
      <c r="E602" s="185"/>
      <c r="F602" s="197" t="b">
        <f>IF(AND('Job Openings'!E604&gt;=$O$4,'Job Openings'!E604&lt;=$O$5),TRUE,FALSE)</f>
        <v>0</v>
      </c>
      <c r="G602" s="188" t="b">
        <f>IF(Dashboard!$M$6="",IF('Job Openings'!B604&lt;&gt;"",TRUE,FALSE),IF(Dashboard!$M$6='Job Openings'!B604,TRUE,FALSE))</f>
        <v>0</v>
      </c>
      <c r="H602" s="188" t="b">
        <f>IF(Dashboard!$H$7="",IF('Job Openings'!B604&lt;&gt;"",TRUE,FALSE),IF(Dashboard!$H$7='Job Openings'!C604,TRUE,FALSE))</f>
        <v>0</v>
      </c>
      <c r="I602" s="188" t="b">
        <f>IF(Dashboard!$H$6="",IF('Job Openings'!B604&lt;&gt;"",TRUE,FALSE),IF(Dashboard!$H$6='Job Openings'!F604,TRUE,FALSE))</f>
        <v>0</v>
      </c>
      <c r="J602" s="198">
        <f t="shared" si="33"/>
        <v>0</v>
      </c>
      <c r="K602" s="63"/>
      <c r="L602" s="63"/>
      <c r="M602" s="63"/>
      <c r="N602" s="63"/>
      <c r="O602" s="63"/>
      <c r="P602" s="63"/>
      <c r="R602" s="193" t="str">
        <f>IF(Candidates!H604="","",MONTH(Candidates!H604))</f>
        <v/>
      </c>
      <c r="S602" s="187" t="b">
        <f>IF(AND(YEAR(Candidates!H604)&gt;=applicationYear,YEAR(Candidates!H604)&lt;=applicationYear),TRUE,IF(applicationYear="",TRUE,FALSE))</f>
        <v>0</v>
      </c>
      <c r="T602" s="187" t="b">
        <f>IF(AND(Candidates!H604&gt;=$AJ$4,Candidates!H604&lt;=$AJ$5),TRUE,FALSE)</f>
        <v>0</v>
      </c>
      <c r="U602" s="187" t="b">
        <f>IF(Dashboard!$M$6="",IF(Candidates!B604&lt;&gt;"",TRUE,FALSE),IF(Dashboard!$M$6=Candidates!B604,TRUE,FALSE))</f>
        <v>0</v>
      </c>
      <c r="V602" s="187" t="b">
        <f>IF(Dashboard!$H$7="",IF(Candidates!B604&lt;&gt;"",TRUE,FALSE),IF(Dashboard!$H$7=Candidates!C604,TRUE,FALSE))</f>
        <v>0</v>
      </c>
      <c r="W602" s="217" t="b">
        <f>IF(Dashboard!$H$6="",IF(Candidates!B604&lt;&gt;"",TRUE,FALSE),IF(Dashboard!$H$6=Candidates!E604,TRUE,FALSE))</f>
        <v>0</v>
      </c>
      <c r="X602" s="187">
        <f t="shared" si="34"/>
        <v>0</v>
      </c>
      <c r="Y602" s="198">
        <f t="shared" si="35"/>
        <v>0</v>
      </c>
      <c r="AA602" s="7"/>
      <c r="AB602" s="7"/>
      <c r="AC602" s="7"/>
    </row>
    <row r="603" spans="2:29" x14ac:dyDescent="0.2">
      <c r="B603" s="194">
        <f>COUNTIFS(Candidates!$B$6:$B$3005,'Job Openings'!B605,Candidates!$J$6:$J$3005,Preferences!$I$21)</f>
        <v>0</v>
      </c>
      <c r="C603" s="63"/>
      <c r="D603" s="194" t="str">
        <f>IF(AND(B603=1,J603=1),IF('Job Openings'!H605-'Job Openings'!E605&lt;0,"",'Job Openings'!H605-'Job Openings'!E605),"")</f>
        <v/>
      </c>
      <c r="E603" s="185"/>
      <c r="F603" s="197" t="b">
        <f>IF(AND('Job Openings'!E605&gt;=$O$4,'Job Openings'!E605&lt;=$O$5),TRUE,FALSE)</f>
        <v>0</v>
      </c>
      <c r="G603" s="188" t="b">
        <f>IF(Dashboard!$M$6="",IF('Job Openings'!B605&lt;&gt;"",TRUE,FALSE),IF(Dashboard!$M$6='Job Openings'!B605,TRUE,FALSE))</f>
        <v>0</v>
      </c>
      <c r="H603" s="188" t="b">
        <f>IF(Dashboard!$H$7="",IF('Job Openings'!B605&lt;&gt;"",TRUE,FALSE),IF(Dashboard!$H$7='Job Openings'!C605,TRUE,FALSE))</f>
        <v>0</v>
      </c>
      <c r="I603" s="188" t="b">
        <f>IF(Dashboard!$H$6="",IF('Job Openings'!B605&lt;&gt;"",TRUE,FALSE),IF(Dashboard!$H$6='Job Openings'!F605,TRUE,FALSE))</f>
        <v>0</v>
      </c>
      <c r="J603" s="198">
        <f t="shared" si="33"/>
        <v>0</v>
      </c>
      <c r="K603" s="63"/>
      <c r="L603" s="63"/>
      <c r="M603" s="63"/>
      <c r="N603" s="63"/>
      <c r="O603" s="63"/>
      <c r="P603" s="63"/>
      <c r="R603" s="193" t="str">
        <f>IF(Candidates!H605="","",MONTH(Candidates!H605))</f>
        <v/>
      </c>
      <c r="S603" s="187" t="b">
        <f>IF(AND(YEAR(Candidates!H605)&gt;=applicationYear,YEAR(Candidates!H605)&lt;=applicationYear),TRUE,IF(applicationYear="",TRUE,FALSE))</f>
        <v>0</v>
      </c>
      <c r="T603" s="187" t="b">
        <f>IF(AND(Candidates!H605&gt;=$AJ$4,Candidates!H605&lt;=$AJ$5),TRUE,FALSE)</f>
        <v>0</v>
      </c>
      <c r="U603" s="187" t="b">
        <f>IF(Dashboard!$M$6="",IF(Candidates!B605&lt;&gt;"",TRUE,FALSE),IF(Dashboard!$M$6=Candidates!B605,TRUE,FALSE))</f>
        <v>0</v>
      </c>
      <c r="V603" s="187" t="b">
        <f>IF(Dashboard!$H$7="",IF(Candidates!B605&lt;&gt;"",TRUE,FALSE),IF(Dashboard!$H$7=Candidates!C605,TRUE,FALSE))</f>
        <v>0</v>
      </c>
      <c r="W603" s="217" t="b">
        <f>IF(Dashboard!$H$6="",IF(Candidates!B605&lt;&gt;"",TRUE,FALSE),IF(Dashboard!$H$6=Candidates!E605,TRUE,FALSE))</f>
        <v>0</v>
      </c>
      <c r="X603" s="187">
        <f t="shared" si="34"/>
        <v>0</v>
      </c>
      <c r="Y603" s="198">
        <f t="shared" si="35"/>
        <v>0</v>
      </c>
      <c r="AA603" s="7"/>
      <c r="AB603" s="7"/>
      <c r="AC603" s="7"/>
    </row>
    <row r="604" spans="2:29" x14ac:dyDescent="0.2">
      <c r="B604" s="194">
        <f>COUNTIFS(Candidates!$B$6:$B$3005,'Job Openings'!B606,Candidates!$J$6:$J$3005,Preferences!$I$21)</f>
        <v>0</v>
      </c>
      <c r="C604" s="63"/>
      <c r="D604" s="194" t="str">
        <f>IF(AND(B604=1,J604=1),IF('Job Openings'!H606-'Job Openings'!E606&lt;0,"",'Job Openings'!H606-'Job Openings'!E606),"")</f>
        <v/>
      </c>
      <c r="E604" s="185"/>
      <c r="F604" s="197" t="b">
        <f>IF(AND('Job Openings'!E606&gt;=$O$4,'Job Openings'!E606&lt;=$O$5),TRUE,FALSE)</f>
        <v>0</v>
      </c>
      <c r="G604" s="188" t="b">
        <f>IF(Dashboard!$M$6="",IF('Job Openings'!B606&lt;&gt;"",TRUE,FALSE),IF(Dashboard!$M$6='Job Openings'!B606,TRUE,FALSE))</f>
        <v>0</v>
      </c>
      <c r="H604" s="188" t="b">
        <f>IF(Dashboard!$H$7="",IF('Job Openings'!B606&lt;&gt;"",TRUE,FALSE),IF(Dashboard!$H$7='Job Openings'!C606,TRUE,FALSE))</f>
        <v>0</v>
      </c>
      <c r="I604" s="188" t="b">
        <f>IF(Dashboard!$H$6="",IF('Job Openings'!B606&lt;&gt;"",TRUE,FALSE),IF(Dashboard!$H$6='Job Openings'!F606,TRUE,FALSE))</f>
        <v>0</v>
      </c>
      <c r="J604" s="198">
        <f t="shared" si="33"/>
        <v>0</v>
      </c>
      <c r="K604" s="63"/>
      <c r="L604" s="63"/>
      <c r="M604" s="63"/>
      <c r="N604" s="63"/>
      <c r="O604" s="63"/>
      <c r="P604" s="63"/>
      <c r="R604" s="193" t="str">
        <f>IF(Candidates!H606="","",MONTH(Candidates!H606))</f>
        <v/>
      </c>
      <c r="S604" s="187" t="b">
        <f>IF(AND(YEAR(Candidates!H606)&gt;=applicationYear,YEAR(Candidates!H606)&lt;=applicationYear),TRUE,IF(applicationYear="",TRUE,FALSE))</f>
        <v>0</v>
      </c>
      <c r="T604" s="187" t="b">
        <f>IF(AND(Candidates!H606&gt;=$AJ$4,Candidates!H606&lt;=$AJ$5),TRUE,FALSE)</f>
        <v>0</v>
      </c>
      <c r="U604" s="187" t="b">
        <f>IF(Dashboard!$M$6="",IF(Candidates!B606&lt;&gt;"",TRUE,FALSE),IF(Dashboard!$M$6=Candidates!B606,TRUE,FALSE))</f>
        <v>0</v>
      </c>
      <c r="V604" s="187" t="b">
        <f>IF(Dashboard!$H$7="",IF(Candidates!B606&lt;&gt;"",TRUE,FALSE),IF(Dashboard!$H$7=Candidates!C606,TRUE,FALSE))</f>
        <v>0</v>
      </c>
      <c r="W604" s="217" t="b">
        <f>IF(Dashboard!$H$6="",IF(Candidates!B606&lt;&gt;"",TRUE,FALSE),IF(Dashboard!$H$6=Candidates!E606,TRUE,FALSE))</f>
        <v>0</v>
      </c>
      <c r="X604" s="187">
        <f t="shared" si="34"/>
        <v>0</v>
      </c>
      <c r="Y604" s="198">
        <f t="shared" si="35"/>
        <v>0</v>
      </c>
      <c r="AA604" s="7"/>
      <c r="AB604" s="7"/>
      <c r="AC604" s="7"/>
    </row>
    <row r="605" spans="2:29" x14ac:dyDescent="0.2">
      <c r="B605" s="194">
        <f>COUNTIFS(Candidates!$B$6:$B$3005,'Job Openings'!B607,Candidates!$J$6:$J$3005,Preferences!$I$21)</f>
        <v>0</v>
      </c>
      <c r="C605" s="63"/>
      <c r="D605" s="194" t="str">
        <f>IF(AND(B605=1,J605=1),IF('Job Openings'!H607-'Job Openings'!E607&lt;0,"",'Job Openings'!H607-'Job Openings'!E607),"")</f>
        <v/>
      </c>
      <c r="E605" s="185"/>
      <c r="F605" s="197" t="b">
        <f>IF(AND('Job Openings'!E607&gt;=$O$4,'Job Openings'!E607&lt;=$O$5),TRUE,FALSE)</f>
        <v>0</v>
      </c>
      <c r="G605" s="188" t="b">
        <f>IF(Dashboard!$M$6="",IF('Job Openings'!B607&lt;&gt;"",TRUE,FALSE),IF(Dashboard!$M$6='Job Openings'!B607,TRUE,FALSE))</f>
        <v>0</v>
      </c>
      <c r="H605" s="188" t="b">
        <f>IF(Dashboard!$H$7="",IF('Job Openings'!B607&lt;&gt;"",TRUE,FALSE),IF(Dashboard!$H$7='Job Openings'!C607,TRUE,FALSE))</f>
        <v>0</v>
      </c>
      <c r="I605" s="188" t="b">
        <f>IF(Dashboard!$H$6="",IF('Job Openings'!B607&lt;&gt;"",TRUE,FALSE),IF(Dashboard!$H$6='Job Openings'!F607,TRUE,FALSE))</f>
        <v>0</v>
      </c>
      <c r="J605" s="198">
        <f t="shared" si="33"/>
        <v>0</v>
      </c>
      <c r="K605" s="63"/>
      <c r="L605" s="63"/>
      <c r="M605" s="63"/>
      <c r="N605" s="63"/>
      <c r="O605" s="63"/>
      <c r="P605" s="63"/>
      <c r="R605" s="193" t="str">
        <f>IF(Candidates!H607="","",MONTH(Candidates!H607))</f>
        <v/>
      </c>
      <c r="S605" s="187" t="b">
        <f>IF(AND(YEAR(Candidates!H607)&gt;=applicationYear,YEAR(Candidates!H607)&lt;=applicationYear),TRUE,IF(applicationYear="",TRUE,FALSE))</f>
        <v>0</v>
      </c>
      <c r="T605" s="187" t="b">
        <f>IF(AND(Candidates!H607&gt;=$AJ$4,Candidates!H607&lt;=$AJ$5),TRUE,FALSE)</f>
        <v>0</v>
      </c>
      <c r="U605" s="187" t="b">
        <f>IF(Dashboard!$M$6="",IF(Candidates!B607&lt;&gt;"",TRUE,FALSE),IF(Dashboard!$M$6=Candidates!B607,TRUE,FALSE))</f>
        <v>0</v>
      </c>
      <c r="V605" s="187" t="b">
        <f>IF(Dashboard!$H$7="",IF(Candidates!B607&lt;&gt;"",TRUE,FALSE),IF(Dashboard!$H$7=Candidates!C607,TRUE,FALSE))</f>
        <v>0</v>
      </c>
      <c r="W605" s="217" t="b">
        <f>IF(Dashboard!$H$6="",IF(Candidates!B607&lt;&gt;"",TRUE,FALSE),IF(Dashboard!$H$6=Candidates!E607,TRUE,FALSE))</f>
        <v>0</v>
      </c>
      <c r="X605" s="187">
        <f t="shared" si="34"/>
        <v>0</v>
      </c>
      <c r="Y605" s="198">
        <f t="shared" si="35"/>
        <v>0</v>
      </c>
      <c r="AA605" s="7"/>
      <c r="AB605" s="7"/>
      <c r="AC605" s="7"/>
    </row>
    <row r="606" spans="2:29" x14ac:dyDescent="0.2">
      <c r="B606" s="194">
        <f>COUNTIFS(Candidates!$B$6:$B$3005,'Job Openings'!B608,Candidates!$J$6:$J$3005,Preferences!$I$21)</f>
        <v>0</v>
      </c>
      <c r="C606" s="63"/>
      <c r="D606" s="194" t="str">
        <f>IF(AND(B606=1,J606=1),IF('Job Openings'!H608-'Job Openings'!E608&lt;0,"",'Job Openings'!H608-'Job Openings'!E608),"")</f>
        <v/>
      </c>
      <c r="E606" s="185"/>
      <c r="F606" s="197" t="b">
        <f>IF(AND('Job Openings'!E608&gt;=$O$4,'Job Openings'!E608&lt;=$O$5),TRUE,FALSE)</f>
        <v>0</v>
      </c>
      <c r="G606" s="188" t="b">
        <f>IF(Dashboard!$M$6="",IF('Job Openings'!B608&lt;&gt;"",TRUE,FALSE),IF(Dashboard!$M$6='Job Openings'!B608,TRUE,FALSE))</f>
        <v>0</v>
      </c>
      <c r="H606" s="188" t="b">
        <f>IF(Dashboard!$H$7="",IF('Job Openings'!B608&lt;&gt;"",TRUE,FALSE),IF(Dashboard!$H$7='Job Openings'!C608,TRUE,FALSE))</f>
        <v>0</v>
      </c>
      <c r="I606" s="188" t="b">
        <f>IF(Dashboard!$H$6="",IF('Job Openings'!B608&lt;&gt;"",TRUE,FALSE),IF(Dashboard!$H$6='Job Openings'!F608,TRUE,FALSE))</f>
        <v>0</v>
      </c>
      <c r="J606" s="198">
        <f t="shared" si="33"/>
        <v>0</v>
      </c>
      <c r="K606" s="63"/>
      <c r="L606" s="63"/>
      <c r="M606" s="63"/>
      <c r="N606" s="63"/>
      <c r="O606" s="63"/>
      <c r="P606" s="63"/>
      <c r="R606" s="193" t="str">
        <f>IF(Candidates!H608="","",MONTH(Candidates!H608))</f>
        <v/>
      </c>
      <c r="S606" s="187" t="b">
        <f>IF(AND(YEAR(Candidates!H608)&gt;=applicationYear,YEAR(Candidates!H608)&lt;=applicationYear),TRUE,IF(applicationYear="",TRUE,FALSE))</f>
        <v>0</v>
      </c>
      <c r="T606" s="187" t="b">
        <f>IF(AND(Candidates!H608&gt;=$AJ$4,Candidates!H608&lt;=$AJ$5),TRUE,FALSE)</f>
        <v>0</v>
      </c>
      <c r="U606" s="187" t="b">
        <f>IF(Dashboard!$M$6="",IF(Candidates!B608&lt;&gt;"",TRUE,FALSE),IF(Dashboard!$M$6=Candidates!B608,TRUE,FALSE))</f>
        <v>0</v>
      </c>
      <c r="V606" s="187" t="b">
        <f>IF(Dashboard!$H$7="",IF(Candidates!B608&lt;&gt;"",TRUE,FALSE),IF(Dashboard!$H$7=Candidates!C608,TRUE,FALSE))</f>
        <v>0</v>
      </c>
      <c r="W606" s="217" t="b">
        <f>IF(Dashboard!$H$6="",IF(Candidates!B608&lt;&gt;"",TRUE,FALSE),IF(Dashboard!$H$6=Candidates!E608,TRUE,FALSE))</f>
        <v>0</v>
      </c>
      <c r="X606" s="187">
        <f t="shared" si="34"/>
        <v>0</v>
      </c>
      <c r="Y606" s="198">
        <f t="shared" si="35"/>
        <v>0</v>
      </c>
      <c r="AA606" s="7"/>
      <c r="AB606" s="7"/>
      <c r="AC606" s="7"/>
    </row>
    <row r="607" spans="2:29" x14ac:dyDescent="0.2">
      <c r="B607" s="194">
        <f>COUNTIFS(Candidates!$B$6:$B$3005,'Job Openings'!B609,Candidates!$J$6:$J$3005,Preferences!$I$21)</f>
        <v>0</v>
      </c>
      <c r="C607" s="63"/>
      <c r="D607" s="194" t="str">
        <f>IF(AND(B607=1,J607=1),IF('Job Openings'!H609-'Job Openings'!E609&lt;0,"",'Job Openings'!H609-'Job Openings'!E609),"")</f>
        <v/>
      </c>
      <c r="E607" s="185"/>
      <c r="F607" s="197" t="b">
        <f>IF(AND('Job Openings'!E609&gt;=$O$4,'Job Openings'!E609&lt;=$O$5),TRUE,FALSE)</f>
        <v>0</v>
      </c>
      <c r="G607" s="188" t="b">
        <f>IF(Dashboard!$M$6="",IF('Job Openings'!B609&lt;&gt;"",TRUE,FALSE),IF(Dashboard!$M$6='Job Openings'!B609,TRUE,FALSE))</f>
        <v>0</v>
      </c>
      <c r="H607" s="188" t="b">
        <f>IF(Dashboard!$H$7="",IF('Job Openings'!B609&lt;&gt;"",TRUE,FALSE),IF(Dashboard!$H$7='Job Openings'!C609,TRUE,FALSE))</f>
        <v>0</v>
      </c>
      <c r="I607" s="188" t="b">
        <f>IF(Dashboard!$H$6="",IF('Job Openings'!B609&lt;&gt;"",TRUE,FALSE),IF(Dashboard!$H$6='Job Openings'!F609,TRUE,FALSE))</f>
        <v>0</v>
      </c>
      <c r="J607" s="198">
        <f t="shared" si="33"/>
        <v>0</v>
      </c>
      <c r="K607" s="63"/>
      <c r="L607" s="63"/>
      <c r="M607" s="63"/>
      <c r="N607" s="63"/>
      <c r="O607" s="63"/>
      <c r="P607" s="63"/>
      <c r="R607" s="193" t="str">
        <f>IF(Candidates!H609="","",MONTH(Candidates!H609))</f>
        <v/>
      </c>
      <c r="S607" s="187" t="b">
        <f>IF(AND(YEAR(Candidates!H609)&gt;=applicationYear,YEAR(Candidates!H609)&lt;=applicationYear),TRUE,IF(applicationYear="",TRUE,FALSE))</f>
        <v>0</v>
      </c>
      <c r="T607" s="187" t="b">
        <f>IF(AND(Candidates!H609&gt;=$AJ$4,Candidates!H609&lt;=$AJ$5),TRUE,FALSE)</f>
        <v>0</v>
      </c>
      <c r="U607" s="187" t="b">
        <f>IF(Dashboard!$M$6="",IF(Candidates!B609&lt;&gt;"",TRUE,FALSE),IF(Dashboard!$M$6=Candidates!B609,TRUE,FALSE))</f>
        <v>0</v>
      </c>
      <c r="V607" s="187" t="b">
        <f>IF(Dashboard!$H$7="",IF(Candidates!B609&lt;&gt;"",TRUE,FALSE),IF(Dashboard!$H$7=Candidates!C609,TRUE,FALSE))</f>
        <v>0</v>
      </c>
      <c r="W607" s="217" t="b">
        <f>IF(Dashboard!$H$6="",IF(Candidates!B609&lt;&gt;"",TRUE,FALSE),IF(Dashboard!$H$6=Candidates!E609,TRUE,FALSE))</f>
        <v>0</v>
      </c>
      <c r="X607" s="187">
        <f t="shared" si="34"/>
        <v>0</v>
      </c>
      <c r="Y607" s="198">
        <f t="shared" si="35"/>
        <v>0</v>
      </c>
      <c r="AA607" s="7"/>
      <c r="AB607" s="7"/>
      <c r="AC607" s="7"/>
    </row>
    <row r="608" spans="2:29" x14ac:dyDescent="0.2">
      <c r="B608" s="194">
        <f>COUNTIFS(Candidates!$B$6:$B$3005,'Job Openings'!B610,Candidates!$J$6:$J$3005,Preferences!$I$21)</f>
        <v>0</v>
      </c>
      <c r="C608" s="63"/>
      <c r="D608" s="194" t="str">
        <f>IF(AND(B608=1,J608=1),IF('Job Openings'!H610-'Job Openings'!E610&lt;0,"",'Job Openings'!H610-'Job Openings'!E610),"")</f>
        <v/>
      </c>
      <c r="E608" s="185"/>
      <c r="F608" s="197" t="b">
        <f>IF(AND('Job Openings'!E610&gt;=$O$4,'Job Openings'!E610&lt;=$O$5),TRUE,FALSE)</f>
        <v>0</v>
      </c>
      <c r="G608" s="188" t="b">
        <f>IF(Dashboard!$M$6="",IF('Job Openings'!B610&lt;&gt;"",TRUE,FALSE),IF(Dashboard!$M$6='Job Openings'!B610,TRUE,FALSE))</f>
        <v>0</v>
      </c>
      <c r="H608" s="188" t="b">
        <f>IF(Dashboard!$H$7="",IF('Job Openings'!B610&lt;&gt;"",TRUE,FALSE),IF(Dashboard!$H$7='Job Openings'!C610,TRUE,FALSE))</f>
        <v>0</v>
      </c>
      <c r="I608" s="188" t="b">
        <f>IF(Dashboard!$H$6="",IF('Job Openings'!B610&lt;&gt;"",TRUE,FALSE),IF(Dashboard!$H$6='Job Openings'!F610,TRUE,FALSE))</f>
        <v>0</v>
      </c>
      <c r="J608" s="198">
        <f t="shared" si="33"/>
        <v>0</v>
      </c>
      <c r="K608" s="63"/>
      <c r="L608" s="63"/>
      <c r="M608" s="63"/>
      <c r="N608" s="63"/>
      <c r="O608" s="63"/>
      <c r="P608" s="63"/>
      <c r="R608" s="193" t="str">
        <f>IF(Candidates!H610="","",MONTH(Candidates!H610))</f>
        <v/>
      </c>
      <c r="S608" s="187" t="b">
        <f>IF(AND(YEAR(Candidates!H610)&gt;=applicationYear,YEAR(Candidates!H610)&lt;=applicationYear),TRUE,IF(applicationYear="",TRUE,FALSE))</f>
        <v>0</v>
      </c>
      <c r="T608" s="187" t="b">
        <f>IF(AND(Candidates!H610&gt;=$AJ$4,Candidates!H610&lt;=$AJ$5),TRUE,FALSE)</f>
        <v>0</v>
      </c>
      <c r="U608" s="187" t="b">
        <f>IF(Dashboard!$M$6="",IF(Candidates!B610&lt;&gt;"",TRUE,FALSE),IF(Dashboard!$M$6=Candidates!B610,TRUE,FALSE))</f>
        <v>0</v>
      </c>
      <c r="V608" s="187" t="b">
        <f>IF(Dashboard!$H$7="",IF(Candidates!B610&lt;&gt;"",TRUE,FALSE),IF(Dashboard!$H$7=Candidates!C610,TRUE,FALSE))</f>
        <v>0</v>
      </c>
      <c r="W608" s="217" t="b">
        <f>IF(Dashboard!$H$6="",IF(Candidates!B610&lt;&gt;"",TRUE,FALSE),IF(Dashboard!$H$6=Candidates!E610,TRUE,FALSE))</f>
        <v>0</v>
      </c>
      <c r="X608" s="187">
        <f t="shared" si="34"/>
        <v>0</v>
      </c>
      <c r="Y608" s="198">
        <f t="shared" si="35"/>
        <v>0</v>
      </c>
      <c r="AA608" s="7"/>
      <c r="AB608" s="7"/>
      <c r="AC608" s="7"/>
    </row>
    <row r="609" spans="2:29" x14ac:dyDescent="0.2">
      <c r="B609" s="194">
        <f>COUNTIFS(Candidates!$B$6:$B$3005,'Job Openings'!B611,Candidates!$J$6:$J$3005,Preferences!$I$21)</f>
        <v>0</v>
      </c>
      <c r="C609" s="63"/>
      <c r="D609" s="194" t="str">
        <f>IF(AND(B609=1,J609=1),IF('Job Openings'!H611-'Job Openings'!E611&lt;0,"",'Job Openings'!H611-'Job Openings'!E611),"")</f>
        <v/>
      </c>
      <c r="E609" s="185"/>
      <c r="F609" s="197" t="b">
        <f>IF(AND('Job Openings'!E611&gt;=$O$4,'Job Openings'!E611&lt;=$O$5),TRUE,FALSE)</f>
        <v>0</v>
      </c>
      <c r="G609" s="188" t="b">
        <f>IF(Dashboard!$M$6="",IF('Job Openings'!B611&lt;&gt;"",TRUE,FALSE),IF(Dashboard!$M$6='Job Openings'!B611,TRUE,FALSE))</f>
        <v>0</v>
      </c>
      <c r="H609" s="188" t="b">
        <f>IF(Dashboard!$H$7="",IF('Job Openings'!B611&lt;&gt;"",TRUE,FALSE),IF(Dashboard!$H$7='Job Openings'!C611,TRUE,FALSE))</f>
        <v>0</v>
      </c>
      <c r="I609" s="188" t="b">
        <f>IF(Dashboard!$H$6="",IF('Job Openings'!B611&lt;&gt;"",TRUE,FALSE),IF(Dashboard!$H$6='Job Openings'!F611,TRUE,FALSE))</f>
        <v>0</v>
      </c>
      <c r="J609" s="198">
        <f t="shared" si="33"/>
        <v>0</v>
      </c>
      <c r="K609" s="63"/>
      <c r="L609" s="63"/>
      <c r="M609" s="63"/>
      <c r="N609" s="63"/>
      <c r="O609" s="63"/>
      <c r="P609" s="63"/>
      <c r="R609" s="193" t="str">
        <f>IF(Candidates!H611="","",MONTH(Candidates!H611))</f>
        <v/>
      </c>
      <c r="S609" s="187" t="b">
        <f>IF(AND(YEAR(Candidates!H611)&gt;=applicationYear,YEAR(Candidates!H611)&lt;=applicationYear),TRUE,IF(applicationYear="",TRUE,FALSE))</f>
        <v>0</v>
      </c>
      <c r="T609" s="187" t="b">
        <f>IF(AND(Candidates!H611&gt;=$AJ$4,Candidates!H611&lt;=$AJ$5),TRUE,FALSE)</f>
        <v>0</v>
      </c>
      <c r="U609" s="187" t="b">
        <f>IF(Dashboard!$M$6="",IF(Candidates!B611&lt;&gt;"",TRUE,FALSE),IF(Dashboard!$M$6=Candidates!B611,TRUE,FALSE))</f>
        <v>0</v>
      </c>
      <c r="V609" s="187" t="b">
        <f>IF(Dashboard!$H$7="",IF(Candidates!B611&lt;&gt;"",TRUE,FALSE),IF(Dashboard!$H$7=Candidates!C611,TRUE,FALSE))</f>
        <v>0</v>
      </c>
      <c r="W609" s="217" t="b">
        <f>IF(Dashboard!$H$6="",IF(Candidates!B611&lt;&gt;"",TRUE,FALSE),IF(Dashboard!$H$6=Candidates!E611,TRUE,FALSE))</f>
        <v>0</v>
      </c>
      <c r="X609" s="187">
        <f t="shared" si="34"/>
        <v>0</v>
      </c>
      <c r="Y609" s="198">
        <f t="shared" si="35"/>
        <v>0</v>
      </c>
      <c r="AA609" s="7"/>
      <c r="AB609" s="7"/>
      <c r="AC609" s="7"/>
    </row>
    <row r="610" spans="2:29" x14ac:dyDescent="0.2">
      <c r="B610" s="194">
        <f>COUNTIFS(Candidates!$B$6:$B$3005,'Job Openings'!B612,Candidates!$J$6:$J$3005,Preferences!$I$21)</f>
        <v>0</v>
      </c>
      <c r="C610" s="63"/>
      <c r="D610" s="194" t="str">
        <f>IF(AND(B610=1,J610=1),IF('Job Openings'!H612-'Job Openings'!E612&lt;0,"",'Job Openings'!H612-'Job Openings'!E612),"")</f>
        <v/>
      </c>
      <c r="E610" s="185"/>
      <c r="F610" s="197" t="b">
        <f>IF(AND('Job Openings'!E612&gt;=$O$4,'Job Openings'!E612&lt;=$O$5),TRUE,FALSE)</f>
        <v>0</v>
      </c>
      <c r="G610" s="188" t="b">
        <f>IF(Dashboard!$M$6="",IF('Job Openings'!B612&lt;&gt;"",TRUE,FALSE),IF(Dashboard!$M$6='Job Openings'!B612,TRUE,FALSE))</f>
        <v>0</v>
      </c>
      <c r="H610" s="188" t="b">
        <f>IF(Dashboard!$H$7="",IF('Job Openings'!B612&lt;&gt;"",TRUE,FALSE),IF(Dashboard!$H$7='Job Openings'!C612,TRUE,FALSE))</f>
        <v>0</v>
      </c>
      <c r="I610" s="188" t="b">
        <f>IF(Dashboard!$H$6="",IF('Job Openings'!B612&lt;&gt;"",TRUE,FALSE),IF(Dashboard!$H$6='Job Openings'!F612,TRUE,FALSE))</f>
        <v>0</v>
      </c>
      <c r="J610" s="198">
        <f t="shared" si="33"/>
        <v>0</v>
      </c>
      <c r="K610" s="63"/>
      <c r="L610" s="63"/>
      <c r="M610" s="63"/>
      <c r="N610" s="63"/>
      <c r="O610" s="63"/>
      <c r="P610" s="63"/>
      <c r="R610" s="193" t="str">
        <f>IF(Candidates!H612="","",MONTH(Candidates!H612))</f>
        <v/>
      </c>
      <c r="S610" s="187" t="b">
        <f>IF(AND(YEAR(Candidates!H612)&gt;=applicationYear,YEAR(Candidates!H612)&lt;=applicationYear),TRUE,IF(applicationYear="",TRUE,FALSE))</f>
        <v>0</v>
      </c>
      <c r="T610" s="187" t="b">
        <f>IF(AND(Candidates!H612&gt;=$AJ$4,Candidates!H612&lt;=$AJ$5),TRUE,FALSE)</f>
        <v>0</v>
      </c>
      <c r="U610" s="187" t="b">
        <f>IF(Dashboard!$M$6="",IF(Candidates!B612&lt;&gt;"",TRUE,FALSE),IF(Dashboard!$M$6=Candidates!B612,TRUE,FALSE))</f>
        <v>0</v>
      </c>
      <c r="V610" s="187" t="b">
        <f>IF(Dashboard!$H$7="",IF(Candidates!B612&lt;&gt;"",TRUE,FALSE),IF(Dashboard!$H$7=Candidates!C612,TRUE,FALSE))</f>
        <v>0</v>
      </c>
      <c r="W610" s="217" t="b">
        <f>IF(Dashboard!$H$6="",IF(Candidates!B612&lt;&gt;"",TRUE,FALSE),IF(Dashboard!$H$6=Candidates!E612,TRUE,FALSE))</f>
        <v>0</v>
      </c>
      <c r="X610" s="187">
        <f t="shared" si="34"/>
        <v>0</v>
      </c>
      <c r="Y610" s="198">
        <f t="shared" si="35"/>
        <v>0</v>
      </c>
      <c r="AA610" s="7"/>
      <c r="AB610" s="7"/>
      <c r="AC610" s="7"/>
    </row>
    <row r="611" spans="2:29" x14ac:dyDescent="0.2">
      <c r="B611" s="194">
        <f>COUNTIFS(Candidates!$B$6:$B$3005,'Job Openings'!B613,Candidates!$J$6:$J$3005,Preferences!$I$21)</f>
        <v>0</v>
      </c>
      <c r="C611" s="63"/>
      <c r="D611" s="194" t="str">
        <f>IF(AND(B611=1,J611=1),IF('Job Openings'!H613-'Job Openings'!E613&lt;0,"",'Job Openings'!H613-'Job Openings'!E613),"")</f>
        <v/>
      </c>
      <c r="E611" s="185"/>
      <c r="F611" s="197" t="b">
        <f>IF(AND('Job Openings'!E613&gt;=$O$4,'Job Openings'!E613&lt;=$O$5),TRUE,FALSE)</f>
        <v>0</v>
      </c>
      <c r="G611" s="188" t="b">
        <f>IF(Dashboard!$M$6="",IF('Job Openings'!B613&lt;&gt;"",TRUE,FALSE),IF(Dashboard!$M$6='Job Openings'!B613,TRUE,FALSE))</f>
        <v>0</v>
      </c>
      <c r="H611" s="188" t="b">
        <f>IF(Dashboard!$H$7="",IF('Job Openings'!B613&lt;&gt;"",TRUE,FALSE),IF(Dashboard!$H$7='Job Openings'!C613,TRUE,FALSE))</f>
        <v>0</v>
      </c>
      <c r="I611" s="188" t="b">
        <f>IF(Dashboard!$H$6="",IF('Job Openings'!B613&lt;&gt;"",TRUE,FALSE),IF(Dashboard!$H$6='Job Openings'!F613,TRUE,FALSE))</f>
        <v>0</v>
      </c>
      <c r="J611" s="198">
        <f t="shared" si="33"/>
        <v>0</v>
      </c>
      <c r="K611" s="63"/>
      <c r="L611" s="63"/>
      <c r="M611" s="63"/>
      <c r="N611" s="63"/>
      <c r="O611" s="63"/>
      <c r="P611" s="63"/>
      <c r="R611" s="193" t="str">
        <f>IF(Candidates!H613="","",MONTH(Candidates!H613))</f>
        <v/>
      </c>
      <c r="S611" s="187" t="b">
        <f>IF(AND(YEAR(Candidates!H613)&gt;=applicationYear,YEAR(Candidates!H613)&lt;=applicationYear),TRUE,IF(applicationYear="",TRUE,FALSE))</f>
        <v>0</v>
      </c>
      <c r="T611" s="187" t="b">
        <f>IF(AND(Candidates!H613&gt;=$AJ$4,Candidates!H613&lt;=$AJ$5),TRUE,FALSE)</f>
        <v>0</v>
      </c>
      <c r="U611" s="187" t="b">
        <f>IF(Dashboard!$M$6="",IF(Candidates!B613&lt;&gt;"",TRUE,FALSE),IF(Dashboard!$M$6=Candidates!B613,TRUE,FALSE))</f>
        <v>0</v>
      </c>
      <c r="V611" s="187" t="b">
        <f>IF(Dashboard!$H$7="",IF(Candidates!B613&lt;&gt;"",TRUE,FALSE),IF(Dashboard!$H$7=Candidates!C613,TRUE,FALSE))</f>
        <v>0</v>
      </c>
      <c r="W611" s="217" t="b">
        <f>IF(Dashboard!$H$6="",IF(Candidates!B613&lt;&gt;"",TRUE,FALSE),IF(Dashboard!$H$6=Candidates!E613,TRUE,FALSE))</f>
        <v>0</v>
      </c>
      <c r="X611" s="187">
        <f t="shared" si="34"/>
        <v>0</v>
      </c>
      <c r="Y611" s="198">
        <f t="shared" si="35"/>
        <v>0</v>
      </c>
      <c r="AA611" s="7"/>
      <c r="AB611" s="7"/>
      <c r="AC611" s="7"/>
    </row>
    <row r="612" spans="2:29" x14ac:dyDescent="0.2">
      <c r="B612" s="194">
        <f>COUNTIFS(Candidates!$B$6:$B$3005,'Job Openings'!B614,Candidates!$J$6:$J$3005,Preferences!$I$21)</f>
        <v>0</v>
      </c>
      <c r="C612" s="63"/>
      <c r="D612" s="194" t="str">
        <f>IF(AND(B612=1,J612=1),IF('Job Openings'!H614-'Job Openings'!E614&lt;0,"",'Job Openings'!H614-'Job Openings'!E614),"")</f>
        <v/>
      </c>
      <c r="E612" s="185"/>
      <c r="F612" s="197" t="b">
        <f>IF(AND('Job Openings'!E614&gt;=$O$4,'Job Openings'!E614&lt;=$O$5),TRUE,FALSE)</f>
        <v>0</v>
      </c>
      <c r="G612" s="188" t="b">
        <f>IF(Dashboard!$M$6="",IF('Job Openings'!B614&lt;&gt;"",TRUE,FALSE),IF(Dashboard!$M$6='Job Openings'!B614,TRUE,FALSE))</f>
        <v>0</v>
      </c>
      <c r="H612" s="188" t="b">
        <f>IF(Dashboard!$H$7="",IF('Job Openings'!B614&lt;&gt;"",TRUE,FALSE),IF(Dashboard!$H$7='Job Openings'!C614,TRUE,FALSE))</f>
        <v>0</v>
      </c>
      <c r="I612" s="188" t="b">
        <f>IF(Dashboard!$H$6="",IF('Job Openings'!B614&lt;&gt;"",TRUE,FALSE),IF(Dashboard!$H$6='Job Openings'!F614,TRUE,FALSE))</f>
        <v>0</v>
      </c>
      <c r="J612" s="198">
        <f t="shared" si="33"/>
        <v>0</v>
      </c>
      <c r="K612" s="63"/>
      <c r="L612" s="63"/>
      <c r="M612" s="63"/>
      <c r="N612" s="63"/>
      <c r="O612" s="63"/>
      <c r="P612" s="63"/>
      <c r="R612" s="193" t="str">
        <f>IF(Candidates!H614="","",MONTH(Candidates!H614))</f>
        <v/>
      </c>
      <c r="S612" s="187" t="b">
        <f>IF(AND(YEAR(Candidates!H614)&gt;=applicationYear,YEAR(Candidates!H614)&lt;=applicationYear),TRUE,IF(applicationYear="",TRUE,FALSE))</f>
        <v>0</v>
      </c>
      <c r="T612" s="187" t="b">
        <f>IF(AND(Candidates!H614&gt;=$AJ$4,Candidates!H614&lt;=$AJ$5),TRUE,FALSE)</f>
        <v>0</v>
      </c>
      <c r="U612" s="187" t="b">
        <f>IF(Dashboard!$M$6="",IF(Candidates!B614&lt;&gt;"",TRUE,FALSE),IF(Dashboard!$M$6=Candidates!B614,TRUE,FALSE))</f>
        <v>0</v>
      </c>
      <c r="V612" s="187" t="b">
        <f>IF(Dashboard!$H$7="",IF(Candidates!B614&lt;&gt;"",TRUE,FALSE),IF(Dashboard!$H$7=Candidates!C614,TRUE,FALSE))</f>
        <v>0</v>
      </c>
      <c r="W612" s="217" t="b">
        <f>IF(Dashboard!$H$6="",IF(Candidates!B614&lt;&gt;"",TRUE,FALSE),IF(Dashboard!$H$6=Candidates!E614,TRUE,FALSE))</f>
        <v>0</v>
      </c>
      <c r="X612" s="187">
        <f t="shared" si="34"/>
        <v>0</v>
      </c>
      <c r="Y612" s="198">
        <f t="shared" si="35"/>
        <v>0</v>
      </c>
      <c r="AA612" s="7"/>
      <c r="AB612" s="7"/>
      <c r="AC612" s="7"/>
    </row>
    <row r="613" spans="2:29" x14ac:dyDescent="0.2">
      <c r="B613" s="194">
        <f>COUNTIFS(Candidates!$B$6:$B$3005,'Job Openings'!B615,Candidates!$J$6:$J$3005,Preferences!$I$21)</f>
        <v>0</v>
      </c>
      <c r="C613" s="63"/>
      <c r="D613" s="194" t="str">
        <f>IF(AND(B613=1,J613=1),IF('Job Openings'!H615-'Job Openings'!E615&lt;0,"",'Job Openings'!H615-'Job Openings'!E615),"")</f>
        <v/>
      </c>
      <c r="E613" s="185"/>
      <c r="F613" s="197" t="b">
        <f>IF(AND('Job Openings'!E615&gt;=$O$4,'Job Openings'!E615&lt;=$O$5),TRUE,FALSE)</f>
        <v>0</v>
      </c>
      <c r="G613" s="188" t="b">
        <f>IF(Dashboard!$M$6="",IF('Job Openings'!B615&lt;&gt;"",TRUE,FALSE),IF(Dashboard!$M$6='Job Openings'!B615,TRUE,FALSE))</f>
        <v>0</v>
      </c>
      <c r="H613" s="188" t="b">
        <f>IF(Dashboard!$H$7="",IF('Job Openings'!B615&lt;&gt;"",TRUE,FALSE),IF(Dashboard!$H$7='Job Openings'!C615,TRUE,FALSE))</f>
        <v>0</v>
      </c>
      <c r="I613" s="188" t="b">
        <f>IF(Dashboard!$H$6="",IF('Job Openings'!B615&lt;&gt;"",TRUE,FALSE),IF(Dashboard!$H$6='Job Openings'!F615,TRUE,FALSE))</f>
        <v>0</v>
      </c>
      <c r="J613" s="198">
        <f t="shared" si="33"/>
        <v>0</v>
      </c>
      <c r="K613" s="63"/>
      <c r="L613" s="63"/>
      <c r="M613" s="63"/>
      <c r="N613" s="63"/>
      <c r="O613" s="63"/>
      <c r="P613" s="63"/>
      <c r="R613" s="193" t="str">
        <f>IF(Candidates!H615="","",MONTH(Candidates!H615))</f>
        <v/>
      </c>
      <c r="S613" s="187" t="b">
        <f>IF(AND(YEAR(Candidates!H615)&gt;=applicationYear,YEAR(Candidates!H615)&lt;=applicationYear),TRUE,IF(applicationYear="",TRUE,FALSE))</f>
        <v>0</v>
      </c>
      <c r="T613" s="187" t="b">
        <f>IF(AND(Candidates!H615&gt;=$AJ$4,Candidates!H615&lt;=$AJ$5),TRUE,FALSE)</f>
        <v>0</v>
      </c>
      <c r="U613" s="187" t="b">
        <f>IF(Dashboard!$M$6="",IF(Candidates!B615&lt;&gt;"",TRUE,FALSE),IF(Dashboard!$M$6=Candidates!B615,TRUE,FALSE))</f>
        <v>0</v>
      </c>
      <c r="V613" s="187" t="b">
        <f>IF(Dashboard!$H$7="",IF(Candidates!B615&lt;&gt;"",TRUE,FALSE),IF(Dashboard!$H$7=Candidates!C615,TRUE,FALSE))</f>
        <v>0</v>
      </c>
      <c r="W613" s="217" t="b">
        <f>IF(Dashboard!$H$6="",IF(Candidates!B615&lt;&gt;"",TRUE,FALSE),IF(Dashboard!$H$6=Candidates!E615,TRUE,FALSE))</f>
        <v>0</v>
      </c>
      <c r="X613" s="187">
        <f t="shared" si="34"/>
        <v>0</v>
      </c>
      <c r="Y613" s="198">
        <f t="shared" si="35"/>
        <v>0</v>
      </c>
      <c r="AA613" s="7"/>
      <c r="AB613" s="7"/>
      <c r="AC613" s="7"/>
    </row>
    <row r="614" spans="2:29" x14ac:dyDescent="0.2">
      <c r="B614" s="194">
        <f>COUNTIFS(Candidates!$B$6:$B$3005,'Job Openings'!B616,Candidates!$J$6:$J$3005,Preferences!$I$21)</f>
        <v>0</v>
      </c>
      <c r="C614" s="63"/>
      <c r="D614" s="194" t="str">
        <f>IF(AND(B614=1,J614=1),IF('Job Openings'!H616-'Job Openings'!E616&lt;0,"",'Job Openings'!H616-'Job Openings'!E616),"")</f>
        <v/>
      </c>
      <c r="E614" s="185"/>
      <c r="F614" s="197" t="b">
        <f>IF(AND('Job Openings'!E616&gt;=$O$4,'Job Openings'!E616&lt;=$O$5),TRUE,FALSE)</f>
        <v>0</v>
      </c>
      <c r="G614" s="188" t="b">
        <f>IF(Dashboard!$M$6="",IF('Job Openings'!B616&lt;&gt;"",TRUE,FALSE),IF(Dashboard!$M$6='Job Openings'!B616,TRUE,FALSE))</f>
        <v>0</v>
      </c>
      <c r="H614" s="188" t="b">
        <f>IF(Dashboard!$H$7="",IF('Job Openings'!B616&lt;&gt;"",TRUE,FALSE),IF(Dashboard!$H$7='Job Openings'!C616,TRUE,FALSE))</f>
        <v>0</v>
      </c>
      <c r="I614" s="188" t="b">
        <f>IF(Dashboard!$H$6="",IF('Job Openings'!B616&lt;&gt;"",TRUE,FALSE),IF(Dashboard!$H$6='Job Openings'!F616,TRUE,FALSE))</f>
        <v>0</v>
      </c>
      <c r="J614" s="198">
        <f t="shared" si="33"/>
        <v>0</v>
      </c>
      <c r="K614" s="63"/>
      <c r="L614" s="63"/>
      <c r="M614" s="63"/>
      <c r="N614" s="63"/>
      <c r="O614" s="63"/>
      <c r="P614" s="63"/>
      <c r="R614" s="193" t="str">
        <f>IF(Candidates!H616="","",MONTH(Candidates!H616))</f>
        <v/>
      </c>
      <c r="S614" s="187" t="b">
        <f>IF(AND(YEAR(Candidates!H616)&gt;=applicationYear,YEAR(Candidates!H616)&lt;=applicationYear),TRUE,IF(applicationYear="",TRUE,FALSE))</f>
        <v>0</v>
      </c>
      <c r="T614" s="187" t="b">
        <f>IF(AND(Candidates!H616&gt;=$AJ$4,Candidates!H616&lt;=$AJ$5),TRUE,FALSE)</f>
        <v>0</v>
      </c>
      <c r="U614" s="187" t="b">
        <f>IF(Dashboard!$M$6="",IF(Candidates!B616&lt;&gt;"",TRUE,FALSE),IF(Dashboard!$M$6=Candidates!B616,TRUE,FALSE))</f>
        <v>0</v>
      </c>
      <c r="V614" s="187" t="b">
        <f>IF(Dashboard!$H$7="",IF(Candidates!B616&lt;&gt;"",TRUE,FALSE),IF(Dashboard!$H$7=Candidates!C616,TRUE,FALSE))</f>
        <v>0</v>
      </c>
      <c r="W614" s="217" t="b">
        <f>IF(Dashboard!$H$6="",IF(Candidates!B616&lt;&gt;"",TRUE,FALSE),IF(Dashboard!$H$6=Candidates!E616,TRUE,FALSE))</f>
        <v>0</v>
      </c>
      <c r="X614" s="187">
        <f t="shared" si="34"/>
        <v>0</v>
      </c>
      <c r="Y614" s="198">
        <f t="shared" si="35"/>
        <v>0</v>
      </c>
      <c r="AA614" s="7"/>
      <c r="AB614" s="7"/>
      <c r="AC614" s="7"/>
    </row>
    <row r="615" spans="2:29" x14ac:dyDescent="0.2">
      <c r="B615" s="194">
        <f>COUNTIFS(Candidates!$B$6:$B$3005,'Job Openings'!B617,Candidates!$J$6:$J$3005,Preferences!$I$21)</f>
        <v>0</v>
      </c>
      <c r="C615" s="63"/>
      <c r="D615" s="194" t="str">
        <f>IF(AND(B615=1,J615=1),IF('Job Openings'!H617-'Job Openings'!E617&lt;0,"",'Job Openings'!H617-'Job Openings'!E617),"")</f>
        <v/>
      </c>
      <c r="E615" s="185"/>
      <c r="F615" s="197" t="b">
        <f>IF(AND('Job Openings'!E617&gt;=$O$4,'Job Openings'!E617&lt;=$O$5),TRUE,FALSE)</f>
        <v>0</v>
      </c>
      <c r="G615" s="188" t="b">
        <f>IF(Dashboard!$M$6="",IF('Job Openings'!B617&lt;&gt;"",TRUE,FALSE),IF(Dashboard!$M$6='Job Openings'!B617,TRUE,FALSE))</f>
        <v>0</v>
      </c>
      <c r="H615" s="188" t="b">
        <f>IF(Dashboard!$H$7="",IF('Job Openings'!B617&lt;&gt;"",TRUE,FALSE),IF(Dashboard!$H$7='Job Openings'!C617,TRUE,FALSE))</f>
        <v>0</v>
      </c>
      <c r="I615" s="188" t="b">
        <f>IF(Dashboard!$H$6="",IF('Job Openings'!B617&lt;&gt;"",TRUE,FALSE),IF(Dashboard!$H$6='Job Openings'!F617,TRUE,FALSE))</f>
        <v>0</v>
      </c>
      <c r="J615" s="198">
        <f t="shared" si="33"/>
        <v>0</v>
      </c>
      <c r="K615" s="63"/>
      <c r="L615" s="63"/>
      <c r="M615" s="63"/>
      <c r="N615" s="63"/>
      <c r="O615" s="63"/>
      <c r="P615" s="63"/>
      <c r="R615" s="193" t="str">
        <f>IF(Candidates!H617="","",MONTH(Candidates!H617))</f>
        <v/>
      </c>
      <c r="S615" s="187" t="b">
        <f>IF(AND(YEAR(Candidates!H617)&gt;=applicationYear,YEAR(Candidates!H617)&lt;=applicationYear),TRUE,IF(applicationYear="",TRUE,FALSE))</f>
        <v>0</v>
      </c>
      <c r="T615" s="187" t="b">
        <f>IF(AND(Candidates!H617&gt;=$AJ$4,Candidates!H617&lt;=$AJ$5),TRUE,FALSE)</f>
        <v>0</v>
      </c>
      <c r="U615" s="187" t="b">
        <f>IF(Dashboard!$M$6="",IF(Candidates!B617&lt;&gt;"",TRUE,FALSE),IF(Dashboard!$M$6=Candidates!B617,TRUE,FALSE))</f>
        <v>0</v>
      </c>
      <c r="V615" s="187" t="b">
        <f>IF(Dashboard!$H$7="",IF(Candidates!B617&lt;&gt;"",TRUE,FALSE),IF(Dashboard!$H$7=Candidates!C617,TRUE,FALSE))</f>
        <v>0</v>
      </c>
      <c r="W615" s="217" t="b">
        <f>IF(Dashboard!$H$6="",IF(Candidates!B617&lt;&gt;"",TRUE,FALSE),IF(Dashboard!$H$6=Candidates!E617,TRUE,FALSE))</f>
        <v>0</v>
      </c>
      <c r="X615" s="187">
        <f t="shared" si="34"/>
        <v>0</v>
      </c>
      <c r="Y615" s="198">
        <f t="shared" si="35"/>
        <v>0</v>
      </c>
      <c r="AA615" s="7"/>
      <c r="AB615" s="7"/>
      <c r="AC615" s="7"/>
    </row>
    <row r="616" spans="2:29" x14ac:dyDescent="0.2">
      <c r="B616" s="194">
        <f>COUNTIFS(Candidates!$B$6:$B$3005,'Job Openings'!B618,Candidates!$J$6:$J$3005,Preferences!$I$21)</f>
        <v>0</v>
      </c>
      <c r="C616" s="63"/>
      <c r="D616" s="194" t="str">
        <f>IF(AND(B616=1,J616=1),IF('Job Openings'!H618-'Job Openings'!E618&lt;0,"",'Job Openings'!H618-'Job Openings'!E618),"")</f>
        <v/>
      </c>
      <c r="E616" s="185"/>
      <c r="F616" s="197" t="b">
        <f>IF(AND('Job Openings'!E618&gt;=$O$4,'Job Openings'!E618&lt;=$O$5),TRUE,FALSE)</f>
        <v>0</v>
      </c>
      <c r="G616" s="188" t="b">
        <f>IF(Dashboard!$M$6="",IF('Job Openings'!B618&lt;&gt;"",TRUE,FALSE),IF(Dashboard!$M$6='Job Openings'!B618,TRUE,FALSE))</f>
        <v>0</v>
      </c>
      <c r="H616" s="188" t="b">
        <f>IF(Dashboard!$H$7="",IF('Job Openings'!B618&lt;&gt;"",TRUE,FALSE),IF(Dashboard!$H$7='Job Openings'!C618,TRUE,FALSE))</f>
        <v>0</v>
      </c>
      <c r="I616" s="188" t="b">
        <f>IF(Dashboard!$H$6="",IF('Job Openings'!B618&lt;&gt;"",TRUE,FALSE),IF(Dashboard!$H$6='Job Openings'!F618,TRUE,FALSE))</f>
        <v>0</v>
      </c>
      <c r="J616" s="198">
        <f t="shared" si="33"/>
        <v>0</v>
      </c>
      <c r="K616" s="63"/>
      <c r="L616" s="63"/>
      <c r="M616" s="63"/>
      <c r="N616" s="63"/>
      <c r="O616" s="63"/>
      <c r="P616" s="63"/>
      <c r="R616" s="193" t="str">
        <f>IF(Candidates!H618="","",MONTH(Candidates!H618))</f>
        <v/>
      </c>
      <c r="S616" s="187" t="b">
        <f>IF(AND(YEAR(Candidates!H618)&gt;=applicationYear,YEAR(Candidates!H618)&lt;=applicationYear),TRUE,IF(applicationYear="",TRUE,FALSE))</f>
        <v>0</v>
      </c>
      <c r="T616" s="187" t="b">
        <f>IF(AND(Candidates!H618&gt;=$AJ$4,Candidates!H618&lt;=$AJ$5),TRUE,FALSE)</f>
        <v>0</v>
      </c>
      <c r="U616" s="187" t="b">
        <f>IF(Dashboard!$M$6="",IF(Candidates!B618&lt;&gt;"",TRUE,FALSE),IF(Dashboard!$M$6=Candidates!B618,TRUE,FALSE))</f>
        <v>0</v>
      </c>
      <c r="V616" s="187" t="b">
        <f>IF(Dashboard!$H$7="",IF(Candidates!B618&lt;&gt;"",TRUE,FALSE),IF(Dashboard!$H$7=Candidates!C618,TRUE,FALSE))</f>
        <v>0</v>
      </c>
      <c r="W616" s="217" t="b">
        <f>IF(Dashboard!$H$6="",IF(Candidates!B618&lt;&gt;"",TRUE,FALSE),IF(Dashboard!$H$6=Candidates!E618,TRUE,FALSE))</f>
        <v>0</v>
      </c>
      <c r="X616" s="187">
        <f t="shared" si="34"/>
        <v>0</v>
      </c>
      <c r="Y616" s="198">
        <f t="shared" si="35"/>
        <v>0</v>
      </c>
      <c r="AA616" s="7"/>
      <c r="AB616" s="7"/>
      <c r="AC616" s="7"/>
    </row>
    <row r="617" spans="2:29" x14ac:dyDescent="0.2">
      <c r="B617" s="194">
        <f>COUNTIFS(Candidates!$B$6:$B$3005,'Job Openings'!B619,Candidates!$J$6:$J$3005,Preferences!$I$21)</f>
        <v>0</v>
      </c>
      <c r="C617" s="63"/>
      <c r="D617" s="194" t="str">
        <f>IF(AND(B617=1,J617=1),IF('Job Openings'!H619-'Job Openings'!E619&lt;0,"",'Job Openings'!H619-'Job Openings'!E619),"")</f>
        <v/>
      </c>
      <c r="E617" s="185"/>
      <c r="F617" s="197" t="b">
        <f>IF(AND('Job Openings'!E619&gt;=$O$4,'Job Openings'!E619&lt;=$O$5),TRUE,FALSE)</f>
        <v>0</v>
      </c>
      <c r="G617" s="188" t="b">
        <f>IF(Dashboard!$M$6="",IF('Job Openings'!B619&lt;&gt;"",TRUE,FALSE),IF(Dashboard!$M$6='Job Openings'!B619,TRUE,FALSE))</f>
        <v>0</v>
      </c>
      <c r="H617" s="188" t="b">
        <f>IF(Dashboard!$H$7="",IF('Job Openings'!B619&lt;&gt;"",TRUE,FALSE),IF(Dashboard!$H$7='Job Openings'!C619,TRUE,FALSE))</f>
        <v>0</v>
      </c>
      <c r="I617" s="188" t="b">
        <f>IF(Dashboard!$H$6="",IF('Job Openings'!B619&lt;&gt;"",TRUE,FALSE),IF(Dashboard!$H$6='Job Openings'!F619,TRUE,FALSE))</f>
        <v>0</v>
      </c>
      <c r="J617" s="198">
        <f t="shared" si="33"/>
        <v>0</v>
      </c>
      <c r="K617" s="63"/>
      <c r="L617" s="63"/>
      <c r="M617" s="63"/>
      <c r="N617" s="63"/>
      <c r="O617" s="63"/>
      <c r="P617" s="63"/>
      <c r="R617" s="193" t="str">
        <f>IF(Candidates!H619="","",MONTH(Candidates!H619))</f>
        <v/>
      </c>
      <c r="S617" s="187" t="b">
        <f>IF(AND(YEAR(Candidates!H619)&gt;=applicationYear,YEAR(Candidates!H619)&lt;=applicationYear),TRUE,IF(applicationYear="",TRUE,FALSE))</f>
        <v>0</v>
      </c>
      <c r="T617" s="187" t="b">
        <f>IF(AND(Candidates!H619&gt;=$AJ$4,Candidates!H619&lt;=$AJ$5),TRUE,FALSE)</f>
        <v>0</v>
      </c>
      <c r="U617" s="187" t="b">
        <f>IF(Dashboard!$M$6="",IF(Candidates!B619&lt;&gt;"",TRUE,FALSE),IF(Dashboard!$M$6=Candidates!B619,TRUE,FALSE))</f>
        <v>0</v>
      </c>
      <c r="V617" s="187" t="b">
        <f>IF(Dashboard!$H$7="",IF(Candidates!B619&lt;&gt;"",TRUE,FALSE),IF(Dashboard!$H$7=Candidates!C619,TRUE,FALSE))</f>
        <v>0</v>
      </c>
      <c r="W617" s="217" t="b">
        <f>IF(Dashboard!$H$6="",IF(Candidates!B619&lt;&gt;"",TRUE,FALSE),IF(Dashboard!$H$6=Candidates!E619,TRUE,FALSE))</f>
        <v>0</v>
      </c>
      <c r="X617" s="187">
        <f t="shared" si="34"/>
        <v>0</v>
      </c>
      <c r="Y617" s="198">
        <f t="shared" si="35"/>
        <v>0</v>
      </c>
      <c r="AA617" s="7"/>
      <c r="AB617" s="7"/>
      <c r="AC617" s="7"/>
    </row>
    <row r="618" spans="2:29" x14ac:dyDescent="0.2">
      <c r="B618" s="194">
        <f>COUNTIFS(Candidates!$B$6:$B$3005,'Job Openings'!B620,Candidates!$J$6:$J$3005,Preferences!$I$21)</f>
        <v>0</v>
      </c>
      <c r="C618" s="63"/>
      <c r="D618" s="194" t="str">
        <f>IF(AND(B618=1,J618=1),IF('Job Openings'!H620-'Job Openings'!E620&lt;0,"",'Job Openings'!H620-'Job Openings'!E620),"")</f>
        <v/>
      </c>
      <c r="E618" s="185"/>
      <c r="F618" s="197" t="b">
        <f>IF(AND('Job Openings'!E620&gt;=$O$4,'Job Openings'!E620&lt;=$O$5),TRUE,FALSE)</f>
        <v>0</v>
      </c>
      <c r="G618" s="188" t="b">
        <f>IF(Dashboard!$M$6="",IF('Job Openings'!B620&lt;&gt;"",TRUE,FALSE),IF(Dashboard!$M$6='Job Openings'!B620,TRUE,FALSE))</f>
        <v>0</v>
      </c>
      <c r="H618" s="188" t="b">
        <f>IF(Dashboard!$H$7="",IF('Job Openings'!B620&lt;&gt;"",TRUE,FALSE),IF(Dashboard!$H$7='Job Openings'!C620,TRUE,FALSE))</f>
        <v>0</v>
      </c>
      <c r="I618" s="188" t="b">
        <f>IF(Dashboard!$H$6="",IF('Job Openings'!B620&lt;&gt;"",TRUE,FALSE),IF(Dashboard!$H$6='Job Openings'!F620,TRUE,FALSE))</f>
        <v>0</v>
      </c>
      <c r="J618" s="198">
        <f t="shared" si="33"/>
        <v>0</v>
      </c>
      <c r="K618" s="63"/>
      <c r="L618" s="63"/>
      <c r="M618" s="63"/>
      <c r="N618" s="63"/>
      <c r="O618" s="63"/>
      <c r="P618" s="63"/>
      <c r="R618" s="193" t="str">
        <f>IF(Candidates!H620="","",MONTH(Candidates!H620))</f>
        <v/>
      </c>
      <c r="S618" s="187" t="b">
        <f>IF(AND(YEAR(Candidates!H620)&gt;=applicationYear,YEAR(Candidates!H620)&lt;=applicationYear),TRUE,IF(applicationYear="",TRUE,FALSE))</f>
        <v>0</v>
      </c>
      <c r="T618" s="187" t="b">
        <f>IF(AND(Candidates!H620&gt;=$AJ$4,Candidates!H620&lt;=$AJ$5),TRUE,FALSE)</f>
        <v>0</v>
      </c>
      <c r="U618" s="187" t="b">
        <f>IF(Dashboard!$M$6="",IF(Candidates!B620&lt;&gt;"",TRUE,FALSE),IF(Dashboard!$M$6=Candidates!B620,TRUE,FALSE))</f>
        <v>0</v>
      </c>
      <c r="V618" s="187" t="b">
        <f>IF(Dashboard!$H$7="",IF(Candidates!B620&lt;&gt;"",TRUE,FALSE),IF(Dashboard!$H$7=Candidates!C620,TRUE,FALSE))</f>
        <v>0</v>
      </c>
      <c r="W618" s="217" t="b">
        <f>IF(Dashboard!$H$6="",IF(Candidates!B620&lt;&gt;"",TRUE,FALSE),IF(Dashboard!$H$6=Candidates!E620,TRUE,FALSE))</f>
        <v>0</v>
      </c>
      <c r="X618" s="187">
        <f t="shared" si="34"/>
        <v>0</v>
      </c>
      <c r="Y618" s="198">
        <f t="shared" si="35"/>
        <v>0</v>
      </c>
      <c r="AA618" s="7"/>
      <c r="AB618" s="7"/>
      <c r="AC618" s="7"/>
    </row>
    <row r="619" spans="2:29" x14ac:dyDescent="0.2">
      <c r="B619" s="194">
        <f>COUNTIFS(Candidates!$B$6:$B$3005,'Job Openings'!B621,Candidates!$J$6:$J$3005,Preferences!$I$21)</f>
        <v>0</v>
      </c>
      <c r="C619" s="63"/>
      <c r="D619" s="194" t="str">
        <f>IF(AND(B619=1,J619=1),IF('Job Openings'!H621-'Job Openings'!E621&lt;0,"",'Job Openings'!H621-'Job Openings'!E621),"")</f>
        <v/>
      </c>
      <c r="E619" s="185"/>
      <c r="F619" s="197" t="b">
        <f>IF(AND('Job Openings'!E621&gt;=$O$4,'Job Openings'!E621&lt;=$O$5),TRUE,FALSE)</f>
        <v>0</v>
      </c>
      <c r="G619" s="188" t="b">
        <f>IF(Dashboard!$M$6="",IF('Job Openings'!B621&lt;&gt;"",TRUE,FALSE),IF(Dashboard!$M$6='Job Openings'!B621,TRUE,FALSE))</f>
        <v>0</v>
      </c>
      <c r="H619" s="188" t="b">
        <f>IF(Dashboard!$H$7="",IF('Job Openings'!B621&lt;&gt;"",TRUE,FALSE),IF(Dashboard!$H$7='Job Openings'!C621,TRUE,FALSE))</f>
        <v>0</v>
      </c>
      <c r="I619" s="188" t="b">
        <f>IF(Dashboard!$H$6="",IF('Job Openings'!B621&lt;&gt;"",TRUE,FALSE),IF(Dashboard!$H$6='Job Openings'!F621,TRUE,FALSE))</f>
        <v>0</v>
      </c>
      <c r="J619" s="198">
        <f t="shared" si="33"/>
        <v>0</v>
      </c>
      <c r="K619" s="63"/>
      <c r="L619" s="63"/>
      <c r="M619" s="63"/>
      <c r="N619" s="63"/>
      <c r="O619" s="63"/>
      <c r="P619" s="63"/>
      <c r="R619" s="193" t="str">
        <f>IF(Candidates!H621="","",MONTH(Candidates!H621))</f>
        <v/>
      </c>
      <c r="S619" s="187" t="b">
        <f>IF(AND(YEAR(Candidates!H621)&gt;=applicationYear,YEAR(Candidates!H621)&lt;=applicationYear),TRUE,IF(applicationYear="",TRUE,FALSE))</f>
        <v>0</v>
      </c>
      <c r="T619" s="187" t="b">
        <f>IF(AND(Candidates!H621&gt;=$AJ$4,Candidates!H621&lt;=$AJ$5),TRUE,FALSE)</f>
        <v>0</v>
      </c>
      <c r="U619" s="187" t="b">
        <f>IF(Dashboard!$M$6="",IF(Candidates!B621&lt;&gt;"",TRUE,FALSE),IF(Dashboard!$M$6=Candidates!B621,TRUE,FALSE))</f>
        <v>0</v>
      </c>
      <c r="V619" s="187" t="b">
        <f>IF(Dashboard!$H$7="",IF(Candidates!B621&lt;&gt;"",TRUE,FALSE),IF(Dashboard!$H$7=Candidates!C621,TRUE,FALSE))</f>
        <v>0</v>
      </c>
      <c r="W619" s="217" t="b">
        <f>IF(Dashboard!$H$6="",IF(Candidates!B621&lt;&gt;"",TRUE,FALSE),IF(Dashboard!$H$6=Candidates!E621,TRUE,FALSE))</f>
        <v>0</v>
      </c>
      <c r="X619" s="187">
        <f t="shared" si="34"/>
        <v>0</v>
      </c>
      <c r="Y619" s="198">
        <f t="shared" si="35"/>
        <v>0</v>
      </c>
      <c r="AA619" s="7"/>
      <c r="AB619" s="7"/>
      <c r="AC619" s="7"/>
    </row>
    <row r="620" spans="2:29" x14ac:dyDescent="0.2">
      <c r="B620" s="194">
        <f>COUNTIFS(Candidates!$B$6:$B$3005,'Job Openings'!B622,Candidates!$J$6:$J$3005,Preferences!$I$21)</f>
        <v>0</v>
      </c>
      <c r="C620" s="63"/>
      <c r="D620" s="194" t="str">
        <f>IF(AND(B620=1,J620=1),IF('Job Openings'!H622-'Job Openings'!E622&lt;0,"",'Job Openings'!H622-'Job Openings'!E622),"")</f>
        <v/>
      </c>
      <c r="E620" s="185"/>
      <c r="F620" s="197" t="b">
        <f>IF(AND('Job Openings'!E622&gt;=$O$4,'Job Openings'!E622&lt;=$O$5),TRUE,FALSE)</f>
        <v>0</v>
      </c>
      <c r="G620" s="188" t="b">
        <f>IF(Dashboard!$M$6="",IF('Job Openings'!B622&lt;&gt;"",TRUE,FALSE),IF(Dashboard!$M$6='Job Openings'!B622,TRUE,FALSE))</f>
        <v>0</v>
      </c>
      <c r="H620" s="188" t="b">
        <f>IF(Dashboard!$H$7="",IF('Job Openings'!B622&lt;&gt;"",TRUE,FALSE),IF(Dashboard!$H$7='Job Openings'!C622,TRUE,FALSE))</f>
        <v>0</v>
      </c>
      <c r="I620" s="188" t="b">
        <f>IF(Dashboard!$H$6="",IF('Job Openings'!B622&lt;&gt;"",TRUE,FALSE),IF(Dashboard!$H$6='Job Openings'!F622,TRUE,FALSE))</f>
        <v>0</v>
      </c>
      <c r="J620" s="198">
        <f t="shared" si="33"/>
        <v>0</v>
      </c>
      <c r="K620" s="63"/>
      <c r="L620" s="63"/>
      <c r="M620" s="63"/>
      <c r="N620" s="63"/>
      <c r="O620" s="63"/>
      <c r="P620" s="63"/>
      <c r="R620" s="193" t="str">
        <f>IF(Candidates!H622="","",MONTH(Candidates!H622))</f>
        <v/>
      </c>
      <c r="S620" s="187" t="b">
        <f>IF(AND(YEAR(Candidates!H622)&gt;=applicationYear,YEAR(Candidates!H622)&lt;=applicationYear),TRUE,IF(applicationYear="",TRUE,FALSE))</f>
        <v>0</v>
      </c>
      <c r="T620" s="187" t="b">
        <f>IF(AND(Candidates!H622&gt;=$AJ$4,Candidates!H622&lt;=$AJ$5),TRUE,FALSE)</f>
        <v>0</v>
      </c>
      <c r="U620" s="187" t="b">
        <f>IF(Dashboard!$M$6="",IF(Candidates!B622&lt;&gt;"",TRUE,FALSE),IF(Dashboard!$M$6=Candidates!B622,TRUE,FALSE))</f>
        <v>0</v>
      </c>
      <c r="V620" s="187" t="b">
        <f>IF(Dashboard!$H$7="",IF(Candidates!B622&lt;&gt;"",TRUE,FALSE),IF(Dashboard!$H$7=Candidates!C622,TRUE,FALSE))</f>
        <v>0</v>
      </c>
      <c r="W620" s="217" t="b">
        <f>IF(Dashboard!$H$6="",IF(Candidates!B622&lt;&gt;"",TRUE,FALSE),IF(Dashboard!$H$6=Candidates!E622,TRUE,FALSE))</f>
        <v>0</v>
      </c>
      <c r="X620" s="187">
        <f t="shared" si="34"/>
        <v>0</v>
      </c>
      <c r="Y620" s="198">
        <f t="shared" si="35"/>
        <v>0</v>
      </c>
      <c r="AA620" s="7"/>
      <c r="AB620" s="7"/>
      <c r="AC620" s="7"/>
    </row>
    <row r="621" spans="2:29" x14ac:dyDescent="0.2">
      <c r="B621" s="194">
        <f>COUNTIFS(Candidates!$B$6:$B$3005,'Job Openings'!B623,Candidates!$J$6:$J$3005,Preferences!$I$21)</f>
        <v>0</v>
      </c>
      <c r="C621" s="63"/>
      <c r="D621" s="194" t="str">
        <f>IF(AND(B621=1,J621=1),IF('Job Openings'!H623-'Job Openings'!E623&lt;0,"",'Job Openings'!H623-'Job Openings'!E623),"")</f>
        <v/>
      </c>
      <c r="E621" s="185"/>
      <c r="F621" s="197" t="b">
        <f>IF(AND('Job Openings'!E623&gt;=$O$4,'Job Openings'!E623&lt;=$O$5),TRUE,FALSE)</f>
        <v>0</v>
      </c>
      <c r="G621" s="188" t="b">
        <f>IF(Dashboard!$M$6="",IF('Job Openings'!B623&lt;&gt;"",TRUE,FALSE),IF(Dashboard!$M$6='Job Openings'!B623,TRUE,FALSE))</f>
        <v>0</v>
      </c>
      <c r="H621" s="188" t="b">
        <f>IF(Dashboard!$H$7="",IF('Job Openings'!B623&lt;&gt;"",TRUE,FALSE),IF(Dashboard!$H$7='Job Openings'!C623,TRUE,FALSE))</f>
        <v>0</v>
      </c>
      <c r="I621" s="188" t="b">
        <f>IF(Dashboard!$H$6="",IF('Job Openings'!B623&lt;&gt;"",TRUE,FALSE),IF(Dashboard!$H$6='Job Openings'!F623,TRUE,FALSE))</f>
        <v>0</v>
      </c>
      <c r="J621" s="198">
        <f t="shared" si="33"/>
        <v>0</v>
      </c>
      <c r="K621" s="63"/>
      <c r="L621" s="63"/>
      <c r="M621" s="63"/>
      <c r="N621" s="63"/>
      <c r="O621" s="63"/>
      <c r="P621" s="63"/>
      <c r="R621" s="193" t="str">
        <f>IF(Candidates!H623="","",MONTH(Candidates!H623))</f>
        <v/>
      </c>
      <c r="S621" s="187" t="b">
        <f>IF(AND(YEAR(Candidates!H623)&gt;=applicationYear,YEAR(Candidates!H623)&lt;=applicationYear),TRUE,IF(applicationYear="",TRUE,FALSE))</f>
        <v>0</v>
      </c>
      <c r="T621" s="187" t="b">
        <f>IF(AND(Candidates!H623&gt;=$AJ$4,Candidates!H623&lt;=$AJ$5),TRUE,FALSE)</f>
        <v>0</v>
      </c>
      <c r="U621" s="187" t="b">
        <f>IF(Dashboard!$M$6="",IF(Candidates!B623&lt;&gt;"",TRUE,FALSE),IF(Dashboard!$M$6=Candidates!B623,TRUE,FALSE))</f>
        <v>0</v>
      </c>
      <c r="V621" s="187" t="b">
        <f>IF(Dashboard!$H$7="",IF(Candidates!B623&lt;&gt;"",TRUE,FALSE),IF(Dashboard!$H$7=Candidates!C623,TRUE,FALSE))</f>
        <v>0</v>
      </c>
      <c r="W621" s="217" t="b">
        <f>IF(Dashboard!$H$6="",IF(Candidates!B623&lt;&gt;"",TRUE,FALSE),IF(Dashboard!$H$6=Candidates!E623,TRUE,FALSE))</f>
        <v>0</v>
      </c>
      <c r="X621" s="187">
        <f t="shared" si="34"/>
        <v>0</v>
      </c>
      <c r="Y621" s="198">
        <f t="shared" si="35"/>
        <v>0</v>
      </c>
      <c r="AA621" s="7"/>
      <c r="AB621" s="7"/>
      <c r="AC621" s="7"/>
    </row>
    <row r="622" spans="2:29" x14ac:dyDescent="0.2">
      <c r="B622" s="194">
        <f>COUNTIFS(Candidates!$B$6:$B$3005,'Job Openings'!B624,Candidates!$J$6:$J$3005,Preferences!$I$21)</f>
        <v>0</v>
      </c>
      <c r="C622" s="63"/>
      <c r="D622" s="194" t="str">
        <f>IF(AND(B622=1,J622=1),IF('Job Openings'!H624-'Job Openings'!E624&lt;0,"",'Job Openings'!H624-'Job Openings'!E624),"")</f>
        <v/>
      </c>
      <c r="E622" s="185"/>
      <c r="F622" s="197" t="b">
        <f>IF(AND('Job Openings'!E624&gt;=$O$4,'Job Openings'!E624&lt;=$O$5),TRUE,FALSE)</f>
        <v>0</v>
      </c>
      <c r="G622" s="188" t="b">
        <f>IF(Dashboard!$M$6="",IF('Job Openings'!B624&lt;&gt;"",TRUE,FALSE),IF(Dashboard!$M$6='Job Openings'!B624,TRUE,FALSE))</f>
        <v>0</v>
      </c>
      <c r="H622" s="188" t="b">
        <f>IF(Dashboard!$H$7="",IF('Job Openings'!B624&lt;&gt;"",TRUE,FALSE),IF(Dashboard!$H$7='Job Openings'!C624,TRUE,FALSE))</f>
        <v>0</v>
      </c>
      <c r="I622" s="188" t="b">
        <f>IF(Dashboard!$H$6="",IF('Job Openings'!B624&lt;&gt;"",TRUE,FALSE),IF(Dashboard!$H$6='Job Openings'!F624,TRUE,FALSE))</f>
        <v>0</v>
      </c>
      <c r="J622" s="198">
        <f t="shared" si="33"/>
        <v>0</v>
      </c>
      <c r="K622" s="63"/>
      <c r="L622" s="63"/>
      <c r="M622" s="63"/>
      <c r="N622" s="63"/>
      <c r="O622" s="63"/>
      <c r="P622" s="63"/>
      <c r="R622" s="193" t="str">
        <f>IF(Candidates!H624="","",MONTH(Candidates!H624))</f>
        <v/>
      </c>
      <c r="S622" s="187" t="b">
        <f>IF(AND(YEAR(Candidates!H624)&gt;=applicationYear,YEAR(Candidates!H624)&lt;=applicationYear),TRUE,IF(applicationYear="",TRUE,FALSE))</f>
        <v>0</v>
      </c>
      <c r="T622" s="187" t="b">
        <f>IF(AND(Candidates!H624&gt;=$AJ$4,Candidates!H624&lt;=$AJ$5),TRUE,FALSE)</f>
        <v>0</v>
      </c>
      <c r="U622" s="187" t="b">
        <f>IF(Dashboard!$M$6="",IF(Candidates!B624&lt;&gt;"",TRUE,FALSE),IF(Dashboard!$M$6=Candidates!B624,TRUE,FALSE))</f>
        <v>0</v>
      </c>
      <c r="V622" s="187" t="b">
        <f>IF(Dashboard!$H$7="",IF(Candidates!B624&lt;&gt;"",TRUE,FALSE),IF(Dashboard!$H$7=Candidates!C624,TRUE,FALSE))</f>
        <v>0</v>
      </c>
      <c r="W622" s="217" t="b">
        <f>IF(Dashboard!$H$6="",IF(Candidates!B624&lt;&gt;"",TRUE,FALSE),IF(Dashboard!$H$6=Candidates!E624,TRUE,FALSE))</f>
        <v>0</v>
      </c>
      <c r="X622" s="187">
        <f t="shared" si="34"/>
        <v>0</v>
      </c>
      <c r="Y622" s="198">
        <f t="shared" si="35"/>
        <v>0</v>
      </c>
      <c r="AA622" s="7"/>
      <c r="AB622" s="7"/>
      <c r="AC622" s="7"/>
    </row>
    <row r="623" spans="2:29" x14ac:dyDescent="0.2">
      <c r="B623" s="194">
        <f>COUNTIFS(Candidates!$B$6:$B$3005,'Job Openings'!B625,Candidates!$J$6:$J$3005,Preferences!$I$21)</f>
        <v>0</v>
      </c>
      <c r="C623" s="63"/>
      <c r="D623" s="194" t="str">
        <f>IF(AND(B623=1,J623=1),IF('Job Openings'!H625-'Job Openings'!E625&lt;0,"",'Job Openings'!H625-'Job Openings'!E625),"")</f>
        <v/>
      </c>
      <c r="E623" s="185"/>
      <c r="F623" s="197" t="b">
        <f>IF(AND('Job Openings'!E625&gt;=$O$4,'Job Openings'!E625&lt;=$O$5),TRUE,FALSE)</f>
        <v>0</v>
      </c>
      <c r="G623" s="188" t="b">
        <f>IF(Dashboard!$M$6="",IF('Job Openings'!B625&lt;&gt;"",TRUE,FALSE),IF(Dashboard!$M$6='Job Openings'!B625,TRUE,FALSE))</f>
        <v>0</v>
      </c>
      <c r="H623" s="188" t="b">
        <f>IF(Dashboard!$H$7="",IF('Job Openings'!B625&lt;&gt;"",TRUE,FALSE),IF(Dashboard!$H$7='Job Openings'!C625,TRUE,FALSE))</f>
        <v>0</v>
      </c>
      <c r="I623" s="188" t="b">
        <f>IF(Dashboard!$H$6="",IF('Job Openings'!B625&lt;&gt;"",TRUE,FALSE),IF(Dashboard!$H$6='Job Openings'!F625,TRUE,FALSE))</f>
        <v>0</v>
      </c>
      <c r="J623" s="198">
        <f t="shared" si="33"/>
        <v>0</v>
      </c>
      <c r="K623" s="63"/>
      <c r="L623" s="63"/>
      <c r="M623" s="63"/>
      <c r="N623" s="63"/>
      <c r="O623" s="63"/>
      <c r="P623" s="63"/>
      <c r="R623" s="193" t="str">
        <f>IF(Candidates!H625="","",MONTH(Candidates!H625))</f>
        <v/>
      </c>
      <c r="S623" s="187" t="b">
        <f>IF(AND(YEAR(Candidates!H625)&gt;=applicationYear,YEAR(Candidates!H625)&lt;=applicationYear),TRUE,IF(applicationYear="",TRUE,FALSE))</f>
        <v>0</v>
      </c>
      <c r="T623" s="187" t="b">
        <f>IF(AND(Candidates!H625&gt;=$AJ$4,Candidates!H625&lt;=$AJ$5),TRUE,FALSE)</f>
        <v>0</v>
      </c>
      <c r="U623" s="187" t="b">
        <f>IF(Dashboard!$M$6="",IF(Candidates!B625&lt;&gt;"",TRUE,FALSE),IF(Dashboard!$M$6=Candidates!B625,TRUE,FALSE))</f>
        <v>0</v>
      </c>
      <c r="V623" s="187" t="b">
        <f>IF(Dashboard!$H$7="",IF(Candidates!B625&lt;&gt;"",TRUE,FALSE),IF(Dashboard!$H$7=Candidates!C625,TRUE,FALSE))</f>
        <v>0</v>
      </c>
      <c r="W623" s="217" t="b">
        <f>IF(Dashboard!$H$6="",IF(Candidates!B625&lt;&gt;"",TRUE,FALSE),IF(Dashboard!$H$6=Candidates!E625,TRUE,FALSE))</f>
        <v>0</v>
      </c>
      <c r="X623" s="187">
        <f t="shared" si="34"/>
        <v>0</v>
      </c>
      <c r="Y623" s="198">
        <f t="shared" si="35"/>
        <v>0</v>
      </c>
      <c r="AA623" s="7"/>
      <c r="AB623" s="7"/>
      <c r="AC623" s="7"/>
    </row>
    <row r="624" spans="2:29" x14ac:dyDescent="0.2">
      <c r="B624" s="194">
        <f>COUNTIFS(Candidates!$B$6:$B$3005,'Job Openings'!B626,Candidates!$J$6:$J$3005,Preferences!$I$21)</f>
        <v>0</v>
      </c>
      <c r="C624" s="63"/>
      <c r="D624" s="194" t="str">
        <f>IF(AND(B624=1,J624=1),IF('Job Openings'!H626-'Job Openings'!E626&lt;0,"",'Job Openings'!H626-'Job Openings'!E626),"")</f>
        <v/>
      </c>
      <c r="E624" s="185"/>
      <c r="F624" s="197" t="b">
        <f>IF(AND('Job Openings'!E626&gt;=$O$4,'Job Openings'!E626&lt;=$O$5),TRUE,FALSE)</f>
        <v>0</v>
      </c>
      <c r="G624" s="188" t="b">
        <f>IF(Dashboard!$M$6="",IF('Job Openings'!B626&lt;&gt;"",TRUE,FALSE),IF(Dashboard!$M$6='Job Openings'!B626,TRUE,FALSE))</f>
        <v>0</v>
      </c>
      <c r="H624" s="188" t="b">
        <f>IF(Dashboard!$H$7="",IF('Job Openings'!B626&lt;&gt;"",TRUE,FALSE),IF(Dashboard!$H$7='Job Openings'!C626,TRUE,FALSE))</f>
        <v>0</v>
      </c>
      <c r="I624" s="188" t="b">
        <f>IF(Dashboard!$H$6="",IF('Job Openings'!B626&lt;&gt;"",TRUE,FALSE),IF(Dashboard!$H$6='Job Openings'!F626,TRUE,FALSE))</f>
        <v>0</v>
      </c>
      <c r="J624" s="198">
        <f t="shared" si="33"/>
        <v>0</v>
      </c>
      <c r="K624" s="63"/>
      <c r="L624" s="63"/>
      <c r="M624" s="63"/>
      <c r="N624" s="63"/>
      <c r="O624" s="63"/>
      <c r="P624" s="63"/>
      <c r="R624" s="193" t="str">
        <f>IF(Candidates!H626="","",MONTH(Candidates!H626))</f>
        <v/>
      </c>
      <c r="S624" s="187" t="b">
        <f>IF(AND(YEAR(Candidates!H626)&gt;=applicationYear,YEAR(Candidates!H626)&lt;=applicationYear),TRUE,IF(applicationYear="",TRUE,FALSE))</f>
        <v>0</v>
      </c>
      <c r="T624" s="187" t="b">
        <f>IF(AND(Candidates!H626&gt;=$AJ$4,Candidates!H626&lt;=$AJ$5),TRUE,FALSE)</f>
        <v>0</v>
      </c>
      <c r="U624" s="187" t="b">
        <f>IF(Dashboard!$M$6="",IF(Candidates!B626&lt;&gt;"",TRUE,FALSE),IF(Dashboard!$M$6=Candidates!B626,TRUE,FALSE))</f>
        <v>0</v>
      </c>
      <c r="V624" s="187" t="b">
        <f>IF(Dashboard!$H$7="",IF(Candidates!B626&lt;&gt;"",TRUE,FALSE),IF(Dashboard!$H$7=Candidates!C626,TRUE,FALSE))</f>
        <v>0</v>
      </c>
      <c r="W624" s="217" t="b">
        <f>IF(Dashboard!$H$6="",IF(Candidates!B626&lt;&gt;"",TRUE,FALSE),IF(Dashboard!$H$6=Candidates!E626,TRUE,FALSE))</f>
        <v>0</v>
      </c>
      <c r="X624" s="187">
        <f t="shared" si="34"/>
        <v>0</v>
      </c>
      <c r="Y624" s="198">
        <f t="shared" si="35"/>
        <v>0</v>
      </c>
      <c r="AA624" s="7"/>
      <c r="AB624" s="7"/>
      <c r="AC624" s="7"/>
    </row>
    <row r="625" spans="2:29" x14ac:dyDescent="0.2">
      <c r="B625" s="194">
        <f>COUNTIFS(Candidates!$B$6:$B$3005,'Job Openings'!B627,Candidates!$J$6:$J$3005,Preferences!$I$21)</f>
        <v>0</v>
      </c>
      <c r="C625" s="63"/>
      <c r="D625" s="194" t="str">
        <f>IF(AND(B625=1,J625=1),IF('Job Openings'!H627-'Job Openings'!E627&lt;0,"",'Job Openings'!H627-'Job Openings'!E627),"")</f>
        <v/>
      </c>
      <c r="E625" s="185"/>
      <c r="F625" s="197" t="b">
        <f>IF(AND('Job Openings'!E627&gt;=$O$4,'Job Openings'!E627&lt;=$O$5),TRUE,FALSE)</f>
        <v>0</v>
      </c>
      <c r="G625" s="188" t="b">
        <f>IF(Dashboard!$M$6="",IF('Job Openings'!B627&lt;&gt;"",TRUE,FALSE),IF(Dashboard!$M$6='Job Openings'!B627,TRUE,FALSE))</f>
        <v>0</v>
      </c>
      <c r="H625" s="188" t="b">
        <f>IF(Dashboard!$H$7="",IF('Job Openings'!B627&lt;&gt;"",TRUE,FALSE),IF(Dashboard!$H$7='Job Openings'!C627,TRUE,FALSE))</f>
        <v>0</v>
      </c>
      <c r="I625" s="188" t="b">
        <f>IF(Dashboard!$H$6="",IF('Job Openings'!B627&lt;&gt;"",TRUE,FALSE),IF(Dashboard!$H$6='Job Openings'!F627,TRUE,FALSE))</f>
        <v>0</v>
      </c>
      <c r="J625" s="198">
        <f t="shared" si="33"/>
        <v>0</v>
      </c>
      <c r="K625" s="63"/>
      <c r="L625" s="63"/>
      <c r="M625" s="63"/>
      <c r="N625" s="63"/>
      <c r="O625" s="63"/>
      <c r="P625" s="63"/>
      <c r="R625" s="193" t="str">
        <f>IF(Candidates!H627="","",MONTH(Candidates!H627))</f>
        <v/>
      </c>
      <c r="S625" s="187" t="b">
        <f>IF(AND(YEAR(Candidates!H627)&gt;=applicationYear,YEAR(Candidates!H627)&lt;=applicationYear),TRUE,IF(applicationYear="",TRUE,FALSE))</f>
        <v>0</v>
      </c>
      <c r="T625" s="187" t="b">
        <f>IF(AND(Candidates!H627&gt;=$AJ$4,Candidates!H627&lt;=$AJ$5),TRUE,FALSE)</f>
        <v>0</v>
      </c>
      <c r="U625" s="187" t="b">
        <f>IF(Dashboard!$M$6="",IF(Candidates!B627&lt;&gt;"",TRUE,FALSE),IF(Dashboard!$M$6=Candidates!B627,TRUE,FALSE))</f>
        <v>0</v>
      </c>
      <c r="V625" s="187" t="b">
        <f>IF(Dashboard!$H$7="",IF(Candidates!B627&lt;&gt;"",TRUE,FALSE),IF(Dashboard!$H$7=Candidates!C627,TRUE,FALSE))</f>
        <v>0</v>
      </c>
      <c r="W625" s="217" t="b">
        <f>IF(Dashboard!$H$6="",IF(Candidates!B627&lt;&gt;"",TRUE,FALSE),IF(Dashboard!$H$6=Candidates!E627,TRUE,FALSE))</f>
        <v>0</v>
      </c>
      <c r="X625" s="187">
        <f t="shared" si="34"/>
        <v>0</v>
      </c>
      <c r="Y625" s="198">
        <f t="shared" si="35"/>
        <v>0</v>
      </c>
      <c r="AA625" s="7"/>
      <c r="AB625" s="7"/>
      <c r="AC625" s="7"/>
    </row>
    <row r="626" spans="2:29" x14ac:dyDescent="0.2">
      <c r="B626" s="194">
        <f>COUNTIFS(Candidates!$B$6:$B$3005,'Job Openings'!B628,Candidates!$J$6:$J$3005,Preferences!$I$21)</f>
        <v>0</v>
      </c>
      <c r="C626" s="63"/>
      <c r="D626" s="194" t="str">
        <f>IF(AND(B626=1,J626=1),IF('Job Openings'!H628-'Job Openings'!E628&lt;0,"",'Job Openings'!H628-'Job Openings'!E628),"")</f>
        <v/>
      </c>
      <c r="E626" s="185"/>
      <c r="F626" s="197" t="b">
        <f>IF(AND('Job Openings'!E628&gt;=$O$4,'Job Openings'!E628&lt;=$O$5),TRUE,FALSE)</f>
        <v>0</v>
      </c>
      <c r="G626" s="188" t="b">
        <f>IF(Dashboard!$M$6="",IF('Job Openings'!B628&lt;&gt;"",TRUE,FALSE),IF(Dashboard!$M$6='Job Openings'!B628,TRUE,FALSE))</f>
        <v>0</v>
      </c>
      <c r="H626" s="188" t="b">
        <f>IF(Dashboard!$H$7="",IF('Job Openings'!B628&lt;&gt;"",TRUE,FALSE),IF(Dashboard!$H$7='Job Openings'!C628,TRUE,FALSE))</f>
        <v>0</v>
      </c>
      <c r="I626" s="188" t="b">
        <f>IF(Dashboard!$H$6="",IF('Job Openings'!B628&lt;&gt;"",TRUE,FALSE),IF(Dashboard!$H$6='Job Openings'!F628,TRUE,FALSE))</f>
        <v>0</v>
      </c>
      <c r="J626" s="198">
        <f t="shared" si="33"/>
        <v>0</v>
      </c>
      <c r="K626" s="63"/>
      <c r="L626" s="63"/>
      <c r="M626" s="63"/>
      <c r="N626" s="63"/>
      <c r="O626" s="63"/>
      <c r="P626" s="63"/>
      <c r="R626" s="193" t="str">
        <f>IF(Candidates!H628="","",MONTH(Candidates!H628))</f>
        <v/>
      </c>
      <c r="S626" s="187" t="b">
        <f>IF(AND(YEAR(Candidates!H628)&gt;=applicationYear,YEAR(Candidates!H628)&lt;=applicationYear),TRUE,IF(applicationYear="",TRUE,FALSE))</f>
        <v>0</v>
      </c>
      <c r="T626" s="187" t="b">
        <f>IF(AND(Candidates!H628&gt;=$AJ$4,Candidates!H628&lt;=$AJ$5),TRUE,FALSE)</f>
        <v>0</v>
      </c>
      <c r="U626" s="187" t="b">
        <f>IF(Dashboard!$M$6="",IF(Candidates!B628&lt;&gt;"",TRUE,FALSE),IF(Dashboard!$M$6=Candidates!B628,TRUE,FALSE))</f>
        <v>0</v>
      </c>
      <c r="V626" s="187" t="b">
        <f>IF(Dashboard!$H$7="",IF(Candidates!B628&lt;&gt;"",TRUE,FALSE),IF(Dashboard!$H$7=Candidates!C628,TRUE,FALSE))</f>
        <v>0</v>
      </c>
      <c r="W626" s="217" t="b">
        <f>IF(Dashboard!$H$6="",IF(Candidates!B628&lt;&gt;"",TRUE,FALSE),IF(Dashboard!$H$6=Candidates!E628,TRUE,FALSE))</f>
        <v>0</v>
      </c>
      <c r="X626" s="187">
        <f t="shared" si="34"/>
        <v>0</v>
      </c>
      <c r="Y626" s="198">
        <f t="shared" si="35"/>
        <v>0</v>
      </c>
      <c r="AA626" s="7"/>
      <c r="AB626" s="7"/>
      <c r="AC626" s="7"/>
    </row>
    <row r="627" spans="2:29" x14ac:dyDescent="0.2">
      <c r="B627" s="194">
        <f>COUNTIFS(Candidates!$B$6:$B$3005,'Job Openings'!B629,Candidates!$J$6:$J$3005,Preferences!$I$21)</f>
        <v>0</v>
      </c>
      <c r="C627" s="63"/>
      <c r="D627" s="194" t="str">
        <f>IF(AND(B627=1,J627=1),IF('Job Openings'!H629-'Job Openings'!E629&lt;0,"",'Job Openings'!H629-'Job Openings'!E629),"")</f>
        <v/>
      </c>
      <c r="E627" s="185"/>
      <c r="F627" s="197" t="b">
        <f>IF(AND('Job Openings'!E629&gt;=$O$4,'Job Openings'!E629&lt;=$O$5),TRUE,FALSE)</f>
        <v>0</v>
      </c>
      <c r="G627" s="188" t="b">
        <f>IF(Dashboard!$M$6="",IF('Job Openings'!B629&lt;&gt;"",TRUE,FALSE),IF(Dashboard!$M$6='Job Openings'!B629,TRUE,FALSE))</f>
        <v>0</v>
      </c>
      <c r="H627" s="188" t="b">
        <f>IF(Dashboard!$H$7="",IF('Job Openings'!B629&lt;&gt;"",TRUE,FALSE),IF(Dashboard!$H$7='Job Openings'!C629,TRUE,FALSE))</f>
        <v>0</v>
      </c>
      <c r="I627" s="188" t="b">
        <f>IF(Dashboard!$H$6="",IF('Job Openings'!B629&lt;&gt;"",TRUE,FALSE),IF(Dashboard!$H$6='Job Openings'!F629,TRUE,FALSE))</f>
        <v>0</v>
      </c>
      <c r="J627" s="198">
        <f t="shared" si="33"/>
        <v>0</v>
      </c>
      <c r="K627" s="63"/>
      <c r="L627" s="63"/>
      <c r="M627" s="63"/>
      <c r="N627" s="63"/>
      <c r="O627" s="63"/>
      <c r="P627" s="63"/>
      <c r="R627" s="193" t="str">
        <f>IF(Candidates!H629="","",MONTH(Candidates!H629))</f>
        <v/>
      </c>
      <c r="S627" s="187" t="b">
        <f>IF(AND(YEAR(Candidates!H629)&gt;=applicationYear,YEAR(Candidates!H629)&lt;=applicationYear),TRUE,IF(applicationYear="",TRUE,FALSE))</f>
        <v>0</v>
      </c>
      <c r="T627" s="187" t="b">
        <f>IF(AND(Candidates!H629&gt;=$AJ$4,Candidates!H629&lt;=$AJ$5),TRUE,FALSE)</f>
        <v>0</v>
      </c>
      <c r="U627" s="187" t="b">
        <f>IF(Dashboard!$M$6="",IF(Candidates!B629&lt;&gt;"",TRUE,FALSE),IF(Dashboard!$M$6=Candidates!B629,TRUE,FALSE))</f>
        <v>0</v>
      </c>
      <c r="V627" s="187" t="b">
        <f>IF(Dashboard!$H$7="",IF(Candidates!B629&lt;&gt;"",TRUE,FALSE),IF(Dashboard!$H$7=Candidates!C629,TRUE,FALSE))</f>
        <v>0</v>
      </c>
      <c r="W627" s="217" t="b">
        <f>IF(Dashboard!$H$6="",IF(Candidates!B629&lt;&gt;"",TRUE,FALSE),IF(Dashboard!$H$6=Candidates!E629,TRUE,FALSE))</f>
        <v>0</v>
      </c>
      <c r="X627" s="187">
        <f t="shared" si="34"/>
        <v>0</v>
      </c>
      <c r="Y627" s="198">
        <f t="shared" si="35"/>
        <v>0</v>
      </c>
      <c r="AA627" s="7"/>
      <c r="AB627" s="7"/>
      <c r="AC627" s="7"/>
    </row>
    <row r="628" spans="2:29" x14ac:dyDescent="0.2">
      <c r="B628" s="194">
        <f>COUNTIFS(Candidates!$B$6:$B$3005,'Job Openings'!B630,Candidates!$J$6:$J$3005,Preferences!$I$21)</f>
        <v>0</v>
      </c>
      <c r="C628" s="63"/>
      <c r="D628" s="194" t="str">
        <f>IF(AND(B628=1,J628=1),IF('Job Openings'!H630-'Job Openings'!E630&lt;0,"",'Job Openings'!H630-'Job Openings'!E630),"")</f>
        <v/>
      </c>
      <c r="E628" s="185"/>
      <c r="F628" s="197" t="b">
        <f>IF(AND('Job Openings'!E630&gt;=$O$4,'Job Openings'!E630&lt;=$O$5),TRUE,FALSE)</f>
        <v>0</v>
      </c>
      <c r="G628" s="188" t="b">
        <f>IF(Dashboard!$M$6="",IF('Job Openings'!B630&lt;&gt;"",TRUE,FALSE),IF(Dashboard!$M$6='Job Openings'!B630,TRUE,FALSE))</f>
        <v>0</v>
      </c>
      <c r="H628" s="188" t="b">
        <f>IF(Dashboard!$H$7="",IF('Job Openings'!B630&lt;&gt;"",TRUE,FALSE),IF(Dashboard!$H$7='Job Openings'!C630,TRUE,FALSE))</f>
        <v>0</v>
      </c>
      <c r="I628" s="188" t="b">
        <f>IF(Dashboard!$H$6="",IF('Job Openings'!B630&lt;&gt;"",TRUE,FALSE),IF(Dashboard!$H$6='Job Openings'!F630,TRUE,FALSE))</f>
        <v>0</v>
      </c>
      <c r="J628" s="198">
        <f t="shared" si="33"/>
        <v>0</v>
      </c>
      <c r="K628" s="63"/>
      <c r="L628" s="63"/>
      <c r="M628" s="63"/>
      <c r="N628" s="63"/>
      <c r="O628" s="63"/>
      <c r="P628" s="63"/>
      <c r="R628" s="193" t="str">
        <f>IF(Candidates!H630="","",MONTH(Candidates!H630))</f>
        <v/>
      </c>
      <c r="S628" s="187" t="b">
        <f>IF(AND(YEAR(Candidates!H630)&gt;=applicationYear,YEAR(Candidates!H630)&lt;=applicationYear),TRUE,IF(applicationYear="",TRUE,FALSE))</f>
        <v>0</v>
      </c>
      <c r="T628" s="187" t="b">
        <f>IF(AND(Candidates!H630&gt;=$AJ$4,Candidates!H630&lt;=$AJ$5),TRUE,FALSE)</f>
        <v>0</v>
      </c>
      <c r="U628" s="187" t="b">
        <f>IF(Dashboard!$M$6="",IF(Candidates!B630&lt;&gt;"",TRUE,FALSE),IF(Dashboard!$M$6=Candidates!B630,TRUE,FALSE))</f>
        <v>0</v>
      </c>
      <c r="V628" s="187" t="b">
        <f>IF(Dashboard!$H$7="",IF(Candidates!B630&lt;&gt;"",TRUE,FALSE),IF(Dashboard!$H$7=Candidates!C630,TRUE,FALSE))</f>
        <v>0</v>
      </c>
      <c r="W628" s="217" t="b">
        <f>IF(Dashboard!$H$6="",IF(Candidates!B630&lt;&gt;"",TRUE,FALSE),IF(Dashboard!$H$6=Candidates!E630,TRUE,FALSE))</f>
        <v>0</v>
      </c>
      <c r="X628" s="187">
        <f t="shared" si="34"/>
        <v>0</v>
      </c>
      <c r="Y628" s="198">
        <f t="shared" si="35"/>
        <v>0</v>
      </c>
      <c r="AA628" s="7"/>
      <c r="AB628" s="7"/>
      <c r="AC628" s="7"/>
    </row>
    <row r="629" spans="2:29" x14ac:dyDescent="0.2">
      <c r="B629" s="194">
        <f>COUNTIFS(Candidates!$B$6:$B$3005,'Job Openings'!B631,Candidates!$J$6:$J$3005,Preferences!$I$21)</f>
        <v>0</v>
      </c>
      <c r="C629" s="63"/>
      <c r="D629" s="194" t="str">
        <f>IF(AND(B629=1,J629=1),IF('Job Openings'!H631-'Job Openings'!E631&lt;0,"",'Job Openings'!H631-'Job Openings'!E631),"")</f>
        <v/>
      </c>
      <c r="E629" s="185"/>
      <c r="F629" s="197" t="b">
        <f>IF(AND('Job Openings'!E631&gt;=$O$4,'Job Openings'!E631&lt;=$O$5),TRUE,FALSE)</f>
        <v>0</v>
      </c>
      <c r="G629" s="188" t="b">
        <f>IF(Dashboard!$M$6="",IF('Job Openings'!B631&lt;&gt;"",TRUE,FALSE),IF(Dashboard!$M$6='Job Openings'!B631,TRUE,FALSE))</f>
        <v>0</v>
      </c>
      <c r="H629" s="188" t="b">
        <f>IF(Dashboard!$H$7="",IF('Job Openings'!B631&lt;&gt;"",TRUE,FALSE),IF(Dashboard!$H$7='Job Openings'!C631,TRUE,FALSE))</f>
        <v>0</v>
      </c>
      <c r="I629" s="188" t="b">
        <f>IF(Dashboard!$H$6="",IF('Job Openings'!B631&lt;&gt;"",TRUE,FALSE),IF(Dashboard!$H$6='Job Openings'!F631,TRUE,FALSE))</f>
        <v>0</v>
      </c>
      <c r="J629" s="198">
        <f t="shared" si="33"/>
        <v>0</v>
      </c>
      <c r="K629" s="63"/>
      <c r="L629" s="63"/>
      <c r="M629" s="63"/>
      <c r="N629" s="63"/>
      <c r="O629" s="63"/>
      <c r="P629" s="63"/>
      <c r="R629" s="193" t="str">
        <f>IF(Candidates!H631="","",MONTH(Candidates!H631))</f>
        <v/>
      </c>
      <c r="S629" s="187" t="b">
        <f>IF(AND(YEAR(Candidates!H631)&gt;=applicationYear,YEAR(Candidates!H631)&lt;=applicationYear),TRUE,IF(applicationYear="",TRUE,FALSE))</f>
        <v>0</v>
      </c>
      <c r="T629" s="187" t="b">
        <f>IF(AND(Candidates!H631&gt;=$AJ$4,Candidates!H631&lt;=$AJ$5),TRUE,FALSE)</f>
        <v>0</v>
      </c>
      <c r="U629" s="187" t="b">
        <f>IF(Dashboard!$M$6="",IF(Candidates!B631&lt;&gt;"",TRUE,FALSE),IF(Dashboard!$M$6=Candidates!B631,TRUE,FALSE))</f>
        <v>0</v>
      </c>
      <c r="V629" s="187" t="b">
        <f>IF(Dashboard!$H$7="",IF(Candidates!B631&lt;&gt;"",TRUE,FALSE),IF(Dashboard!$H$7=Candidates!C631,TRUE,FALSE))</f>
        <v>0</v>
      </c>
      <c r="W629" s="217" t="b">
        <f>IF(Dashboard!$H$6="",IF(Candidates!B631&lt;&gt;"",TRUE,FALSE),IF(Dashboard!$H$6=Candidates!E631,TRUE,FALSE))</f>
        <v>0</v>
      </c>
      <c r="X629" s="187">
        <f t="shared" si="34"/>
        <v>0</v>
      </c>
      <c r="Y629" s="198">
        <f t="shared" si="35"/>
        <v>0</v>
      </c>
      <c r="AA629" s="7"/>
      <c r="AB629" s="7"/>
      <c r="AC629" s="7"/>
    </row>
    <row r="630" spans="2:29" x14ac:dyDescent="0.2">
      <c r="B630" s="194">
        <f>COUNTIFS(Candidates!$B$6:$B$3005,'Job Openings'!B632,Candidates!$J$6:$J$3005,Preferences!$I$21)</f>
        <v>0</v>
      </c>
      <c r="C630" s="63"/>
      <c r="D630" s="194" t="str">
        <f>IF(AND(B630=1,J630=1),IF('Job Openings'!H632-'Job Openings'!E632&lt;0,"",'Job Openings'!H632-'Job Openings'!E632),"")</f>
        <v/>
      </c>
      <c r="E630" s="185"/>
      <c r="F630" s="197" t="b">
        <f>IF(AND('Job Openings'!E632&gt;=$O$4,'Job Openings'!E632&lt;=$O$5),TRUE,FALSE)</f>
        <v>0</v>
      </c>
      <c r="G630" s="188" t="b">
        <f>IF(Dashboard!$M$6="",IF('Job Openings'!B632&lt;&gt;"",TRUE,FALSE),IF(Dashboard!$M$6='Job Openings'!B632,TRUE,FALSE))</f>
        <v>0</v>
      </c>
      <c r="H630" s="188" t="b">
        <f>IF(Dashboard!$H$7="",IF('Job Openings'!B632&lt;&gt;"",TRUE,FALSE),IF(Dashboard!$H$7='Job Openings'!C632,TRUE,FALSE))</f>
        <v>0</v>
      </c>
      <c r="I630" s="188" t="b">
        <f>IF(Dashboard!$H$6="",IF('Job Openings'!B632&lt;&gt;"",TRUE,FALSE),IF(Dashboard!$H$6='Job Openings'!F632,TRUE,FALSE))</f>
        <v>0</v>
      </c>
      <c r="J630" s="198">
        <f t="shared" si="33"/>
        <v>0</v>
      </c>
      <c r="K630" s="63"/>
      <c r="L630" s="63"/>
      <c r="M630" s="63"/>
      <c r="N630" s="63"/>
      <c r="O630" s="63"/>
      <c r="P630" s="63"/>
      <c r="R630" s="193" t="str">
        <f>IF(Candidates!H632="","",MONTH(Candidates!H632))</f>
        <v/>
      </c>
      <c r="S630" s="187" t="b">
        <f>IF(AND(YEAR(Candidates!H632)&gt;=applicationYear,YEAR(Candidates!H632)&lt;=applicationYear),TRUE,IF(applicationYear="",TRUE,FALSE))</f>
        <v>0</v>
      </c>
      <c r="T630" s="187" t="b">
        <f>IF(AND(Candidates!H632&gt;=$AJ$4,Candidates!H632&lt;=$AJ$5),TRUE,FALSE)</f>
        <v>0</v>
      </c>
      <c r="U630" s="187" t="b">
        <f>IF(Dashboard!$M$6="",IF(Candidates!B632&lt;&gt;"",TRUE,FALSE),IF(Dashboard!$M$6=Candidates!B632,TRUE,FALSE))</f>
        <v>0</v>
      </c>
      <c r="V630" s="187" t="b">
        <f>IF(Dashboard!$H$7="",IF(Candidates!B632&lt;&gt;"",TRUE,FALSE),IF(Dashboard!$H$7=Candidates!C632,TRUE,FALSE))</f>
        <v>0</v>
      </c>
      <c r="W630" s="217" t="b">
        <f>IF(Dashboard!$H$6="",IF(Candidates!B632&lt;&gt;"",TRUE,FALSE),IF(Dashboard!$H$6=Candidates!E632,TRUE,FALSE))</f>
        <v>0</v>
      </c>
      <c r="X630" s="187">
        <f t="shared" si="34"/>
        <v>0</v>
      </c>
      <c r="Y630" s="198">
        <f t="shared" si="35"/>
        <v>0</v>
      </c>
      <c r="AA630" s="7"/>
      <c r="AB630" s="7"/>
      <c r="AC630" s="7"/>
    </row>
    <row r="631" spans="2:29" x14ac:dyDescent="0.2">
      <c r="B631" s="194">
        <f>COUNTIFS(Candidates!$B$6:$B$3005,'Job Openings'!B633,Candidates!$J$6:$J$3005,Preferences!$I$21)</f>
        <v>0</v>
      </c>
      <c r="C631" s="63"/>
      <c r="D631" s="194" t="str">
        <f>IF(AND(B631=1,J631=1),IF('Job Openings'!H633-'Job Openings'!E633&lt;0,"",'Job Openings'!H633-'Job Openings'!E633),"")</f>
        <v/>
      </c>
      <c r="E631" s="185"/>
      <c r="F631" s="197" t="b">
        <f>IF(AND('Job Openings'!E633&gt;=$O$4,'Job Openings'!E633&lt;=$O$5),TRUE,FALSE)</f>
        <v>0</v>
      </c>
      <c r="G631" s="188" t="b">
        <f>IF(Dashboard!$M$6="",IF('Job Openings'!B633&lt;&gt;"",TRUE,FALSE),IF(Dashboard!$M$6='Job Openings'!B633,TRUE,FALSE))</f>
        <v>0</v>
      </c>
      <c r="H631" s="188" t="b">
        <f>IF(Dashboard!$H$7="",IF('Job Openings'!B633&lt;&gt;"",TRUE,FALSE),IF(Dashboard!$H$7='Job Openings'!C633,TRUE,FALSE))</f>
        <v>0</v>
      </c>
      <c r="I631" s="188" t="b">
        <f>IF(Dashboard!$H$6="",IF('Job Openings'!B633&lt;&gt;"",TRUE,FALSE),IF(Dashboard!$H$6='Job Openings'!F633,TRUE,FALSE))</f>
        <v>0</v>
      </c>
      <c r="J631" s="198">
        <f t="shared" si="33"/>
        <v>0</v>
      </c>
      <c r="K631" s="63"/>
      <c r="L631" s="63"/>
      <c r="M631" s="63"/>
      <c r="N631" s="63"/>
      <c r="O631" s="63"/>
      <c r="P631" s="63"/>
      <c r="R631" s="193" t="str">
        <f>IF(Candidates!H633="","",MONTH(Candidates!H633))</f>
        <v/>
      </c>
      <c r="S631" s="187" t="b">
        <f>IF(AND(YEAR(Candidates!H633)&gt;=applicationYear,YEAR(Candidates!H633)&lt;=applicationYear),TRUE,IF(applicationYear="",TRUE,FALSE))</f>
        <v>0</v>
      </c>
      <c r="T631" s="187" t="b">
        <f>IF(AND(Candidates!H633&gt;=$AJ$4,Candidates!H633&lt;=$AJ$5),TRUE,FALSE)</f>
        <v>0</v>
      </c>
      <c r="U631" s="187" t="b">
        <f>IF(Dashboard!$M$6="",IF(Candidates!B633&lt;&gt;"",TRUE,FALSE),IF(Dashboard!$M$6=Candidates!B633,TRUE,FALSE))</f>
        <v>0</v>
      </c>
      <c r="V631" s="187" t="b">
        <f>IF(Dashboard!$H$7="",IF(Candidates!B633&lt;&gt;"",TRUE,FALSE),IF(Dashboard!$H$7=Candidates!C633,TRUE,FALSE))</f>
        <v>0</v>
      </c>
      <c r="W631" s="217" t="b">
        <f>IF(Dashboard!$H$6="",IF(Candidates!B633&lt;&gt;"",TRUE,FALSE),IF(Dashboard!$H$6=Candidates!E633,TRUE,FALSE))</f>
        <v>0</v>
      </c>
      <c r="X631" s="187">
        <f t="shared" si="34"/>
        <v>0</v>
      </c>
      <c r="Y631" s="198">
        <f t="shared" si="35"/>
        <v>0</v>
      </c>
      <c r="AA631" s="7"/>
      <c r="AB631" s="7"/>
      <c r="AC631" s="7"/>
    </row>
    <row r="632" spans="2:29" x14ac:dyDescent="0.2">
      <c r="B632" s="194">
        <f>COUNTIFS(Candidates!$B$6:$B$3005,'Job Openings'!B634,Candidates!$J$6:$J$3005,Preferences!$I$21)</f>
        <v>0</v>
      </c>
      <c r="C632" s="63"/>
      <c r="D632" s="194" t="str">
        <f>IF(AND(B632=1,J632=1),IF('Job Openings'!H634-'Job Openings'!E634&lt;0,"",'Job Openings'!H634-'Job Openings'!E634),"")</f>
        <v/>
      </c>
      <c r="E632" s="185"/>
      <c r="F632" s="197" t="b">
        <f>IF(AND('Job Openings'!E634&gt;=$O$4,'Job Openings'!E634&lt;=$O$5),TRUE,FALSE)</f>
        <v>0</v>
      </c>
      <c r="G632" s="188" t="b">
        <f>IF(Dashboard!$M$6="",IF('Job Openings'!B634&lt;&gt;"",TRUE,FALSE),IF(Dashboard!$M$6='Job Openings'!B634,TRUE,FALSE))</f>
        <v>0</v>
      </c>
      <c r="H632" s="188" t="b">
        <f>IF(Dashboard!$H$7="",IF('Job Openings'!B634&lt;&gt;"",TRUE,FALSE),IF(Dashboard!$H$7='Job Openings'!C634,TRUE,FALSE))</f>
        <v>0</v>
      </c>
      <c r="I632" s="188" t="b">
        <f>IF(Dashboard!$H$6="",IF('Job Openings'!B634&lt;&gt;"",TRUE,FALSE),IF(Dashboard!$H$6='Job Openings'!F634,TRUE,FALSE))</f>
        <v>0</v>
      </c>
      <c r="J632" s="198">
        <f t="shared" si="33"/>
        <v>0</v>
      </c>
      <c r="K632" s="63"/>
      <c r="L632" s="63"/>
      <c r="M632" s="63"/>
      <c r="N632" s="63"/>
      <c r="O632" s="63"/>
      <c r="P632" s="63"/>
      <c r="R632" s="193" t="str">
        <f>IF(Candidates!H634="","",MONTH(Candidates!H634))</f>
        <v/>
      </c>
      <c r="S632" s="187" t="b">
        <f>IF(AND(YEAR(Candidates!H634)&gt;=applicationYear,YEAR(Candidates!H634)&lt;=applicationYear),TRUE,IF(applicationYear="",TRUE,FALSE))</f>
        <v>0</v>
      </c>
      <c r="T632" s="187" t="b">
        <f>IF(AND(Candidates!H634&gt;=$AJ$4,Candidates!H634&lt;=$AJ$5),TRUE,FALSE)</f>
        <v>0</v>
      </c>
      <c r="U632" s="187" t="b">
        <f>IF(Dashboard!$M$6="",IF(Candidates!B634&lt;&gt;"",TRUE,FALSE),IF(Dashboard!$M$6=Candidates!B634,TRUE,FALSE))</f>
        <v>0</v>
      </c>
      <c r="V632" s="187" t="b">
        <f>IF(Dashboard!$H$7="",IF(Candidates!B634&lt;&gt;"",TRUE,FALSE),IF(Dashboard!$H$7=Candidates!C634,TRUE,FALSE))</f>
        <v>0</v>
      </c>
      <c r="W632" s="217" t="b">
        <f>IF(Dashboard!$H$6="",IF(Candidates!B634&lt;&gt;"",TRUE,FALSE),IF(Dashboard!$H$6=Candidates!E634,TRUE,FALSE))</f>
        <v>0</v>
      </c>
      <c r="X632" s="187">
        <f t="shared" si="34"/>
        <v>0</v>
      </c>
      <c r="Y632" s="198">
        <f t="shared" si="35"/>
        <v>0</v>
      </c>
      <c r="AA632" s="7"/>
      <c r="AB632" s="7"/>
      <c r="AC632" s="7"/>
    </row>
    <row r="633" spans="2:29" x14ac:dyDescent="0.2">
      <c r="B633" s="194">
        <f>COUNTIFS(Candidates!$B$6:$B$3005,'Job Openings'!B635,Candidates!$J$6:$J$3005,Preferences!$I$21)</f>
        <v>0</v>
      </c>
      <c r="C633" s="63"/>
      <c r="D633" s="194" t="str">
        <f>IF(AND(B633=1,J633=1),IF('Job Openings'!H635-'Job Openings'!E635&lt;0,"",'Job Openings'!H635-'Job Openings'!E635),"")</f>
        <v/>
      </c>
      <c r="E633" s="185"/>
      <c r="F633" s="197" t="b">
        <f>IF(AND('Job Openings'!E635&gt;=$O$4,'Job Openings'!E635&lt;=$O$5),TRUE,FALSE)</f>
        <v>0</v>
      </c>
      <c r="G633" s="188" t="b">
        <f>IF(Dashboard!$M$6="",IF('Job Openings'!B635&lt;&gt;"",TRUE,FALSE),IF(Dashboard!$M$6='Job Openings'!B635,TRUE,FALSE))</f>
        <v>0</v>
      </c>
      <c r="H633" s="188" t="b">
        <f>IF(Dashboard!$H$7="",IF('Job Openings'!B635&lt;&gt;"",TRUE,FALSE),IF(Dashboard!$H$7='Job Openings'!C635,TRUE,FALSE))</f>
        <v>0</v>
      </c>
      <c r="I633" s="188" t="b">
        <f>IF(Dashboard!$H$6="",IF('Job Openings'!B635&lt;&gt;"",TRUE,FALSE),IF(Dashboard!$H$6='Job Openings'!F635,TRUE,FALSE))</f>
        <v>0</v>
      </c>
      <c r="J633" s="198">
        <f t="shared" si="33"/>
        <v>0</v>
      </c>
      <c r="K633" s="63"/>
      <c r="L633" s="63"/>
      <c r="M633" s="63"/>
      <c r="N633" s="63"/>
      <c r="O633" s="63"/>
      <c r="P633" s="63"/>
      <c r="R633" s="193" t="str">
        <f>IF(Candidates!H635="","",MONTH(Candidates!H635))</f>
        <v/>
      </c>
      <c r="S633" s="187" t="b">
        <f>IF(AND(YEAR(Candidates!H635)&gt;=applicationYear,YEAR(Candidates!H635)&lt;=applicationYear),TRUE,IF(applicationYear="",TRUE,FALSE))</f>
        <v>0</v>
      </c>
      <c r="T633" s="187" t="b">
        <f>IF(AND(Candidates!H635&gt;=$AJ$4,Candidates!H635&lt;=$AJ$5),TRUE,FALSE)</f>
        <v>0</v>
      </c>
      <c r="U633" s="187" t="b">
        <f>IF(Dashboard!$M$6="",IF(Candidates!B635&lt;&gt;"",TRUE,FALSE),IF(Dashboard!$M$6=Candidates!B635,TRUE,FALSE))</f>
        <v>0</v>
      </c>
      <c r="V633" s="187" t="b">
        <f>IF(Dashboard!$H$7="",IF(Candidates!B635&lt;&gt;"",TRUE,FALSE),IF(Dashboard!$H$7=Candidates!C635,TRUE,FALSE))</f>
        <v>0</v>
      </c>
      <c r="W633" s="217" t="b">
        <f>IF(Dashboard!$H$6="",IF(Candidates!B635&lt;&gt;"",TRUE,FALSE),IF(Dashboard!$H$6=Candidates!E635,TRUE,FALSE))</f>
        <v>0</v>
      </c>
      <c r="X633" s="187">
        <f t="shared" si="34"/>
        <v>0</v>
      </c>
      <c r="Y633" s="198">
        <f t="shared" si="35"/>
        <v>0</v>
      </c>
      <c r="AA633" s="7"/>
      <c r="AB633" s="7"/>
      <c r="AC633" s="7"/>
    </row>
    <row r="634" spans="2:29" x14ac:dyDescent="0.2">
      <c r="B634" s="194">
        <f>COUNTIFS(Candidates!$B$6:$B$3005,'Job Openings'!B636,Candidates!$J$6:$J$3005,Preferences!$I$21)</f>
        <v>0</v>
      </c>
      <c r="C634" s="63"/>
      <c r="D634" s="194" t="str">
        <f>IF(AND(B634=1,J634=1),IF('Job Openings'!H636-'Job Openings'!E636&lt;0,"",'Job Openings'!H636-'Job Openings'!E636),"")</f>
        <v/>
      </c>
      <c r="E634" s="185"/>
      <c r="F634" s="197" t="b">
        <f>IF(AND('Job Openings'!E636&gt;=$O$4,'Job Openings'!E636&lt;=$O$5),TRUE,FALSE)</f>
        <v>0</v>
      </c>
      <c r="G634" s="188" t="b">
        <f>IF(Dashboard!$M$6="",IF('Job Openings'!B636&lt;&gt;"",TRUE,FALSE),IF(Dashboard!$M$6='Job Openings'!B636,TRUE,FALSE))</f>
        <v>0</v>
      </c>
      <c r="H634" s="188" t="b">
        <f>IF(Dashboard!$H$7="",IF('Job Openings'!B636&lt;&gt;"",TRUE,FALSE),IF(Dashboard!$H$7='Job Openings'!C636,TRUE,FALSE))</f>
        <v>0</v>
      </c>
      <c r="I634" s="188" t="b">
        <f>IF(Dashboard!$H$6="",IF('Job Openings'!B636&lt;&gt;"",TRUE,FALSE),IF(Dashboard!$H$6='Job Openings'!F636,TRUE,FALSE))</f>
        <v>0</v>
      </c>
      <c r="J634" s="198">
        <f t="shared" si="33"/>
        <v>0</v>
      </c>
      <c r="K634" s="63"/>
      <c r="L634" s="63"/>
      <c r="M634" s="63"/>
      <c r="N634" s="63"/>
      <c r="O634" s="63"/>
      <c r="P634" s="63"/>
      <c r="R634" s="193" t="str">
        <f>IF(Candidates!H636="","",MONTH(Candidates!H636))</f>
        <v/>
      </c>
      <c r="S634" s="187" t="b">
        <f>IF(AND(YEAR(Candidates!H636)&gt;=applicationYear,YEAR(Candidates!H636)&lt;=applicationYear),TRUE,IF(applicationYear="",TRUE,FALSE))</f>
        <v>0</v>
      </c>
      <c r="T634" s="187" t="b">
        <f>IF(AND(Candidates!H636&gt;=$AJ$4,Candidates!H636&lt;=$AJ$5),TRUE,FALSE)</f>
        <v>0</v>
      </c>
      <c r="U634" s="187" t="b">
        <f>IF(Dashboard!$M$6="",IF(Candidates!B636&lt;&gt;"",TRUE,FALSE),IF(Dashboard!$M$6=Candidates!B636,TRUE,FALSE))</f>
        <v>0</v>
      </c>
      <c r="V634" s="187" t="b">
        <f>IF(Dashboard!$H$7="",IF(Candidates!B636&lt;&gt;"",TRUE,FALSE),IF(Dashboard!$H$7=Candidates!C636,TRUE,FALSE))</f>
        <v>0</v>
      </c>
      <c r="W634" s="217" t="b">
        <f>IF(Dashboard!$H$6="",IF(Candidates!B636&lt;&gt;"",TRUE,FALSE),IF(Dashboard!$H$6=Candidates!E636,TRUE,FALSE))</f>
        <v>0</v>
      </c>
      <c r="X634" s="187">
        <f t="shared" si="34"/>
        <v>0</v>
      </c>
      <c r="Y634" s="198">
        <f t="shared" si="35"/>
        <v>0</v>
      </c>
      <c r="AA634" s="7"/>
      <c r="AB634" s="7"/>
      <c r="AC634" s="7"/>
    </row>
    <row r="635" spans="2:29" x14ac:dyDescent="0.2">
      <c r="B635" s="194">
        <f>COUNTIFS(Candidates!$B$6:$B$3005,'Job Openings'!B637,Candidates!$J$6:$J$3005,Preferences!$I$21)</f>
        <v>0</v>
      </c>
      <c r="C635" s="63"/>
      <c r="D635" s="194" t="str">
        <f>IF(AND(B635=1,J635=1),IF('Job Openings'!H637-'Job Openings'!E637&lt;0,"",'Job Openings'!H637-'Job Openings'!E637),"")</f>
        <v/>
      </c>
      <c r="E635" s="185"/>
      <c r="F635" s="197" t="b">
        <f>IF(AND('Job Openings'!E637&gt;=$O$4,'Job Openings'!E637&lt;=$O$5),TRUE,FALSE)</f>
        <v>0</v>
      </c>
      <c r="G635" s="188" t="b">
        <f>IF(Dashboard!$M$6="",IF('Job Openings'!B637&lt;&gt;"",TRUE,FALSE),IF(Dashboard!$M$6='Job Openings'!B637,TRUE,FALSE))</f>
        <v>0</v>
      </c>
      <c r="H635" s="188" t="b">
        <f>IF(Dashboard!$H$7="",IF('Job Openings'!B637&lt;&gt;"",TRUE,FALSE),IF(Dashboard!$H$7='Job Openings'!C637,TRUE,FALSE))</f>
        <v>0</v>
      </c>
      <c r="I635" s="188" t="b">
        <f>IF(Dashboard!$H$6="",IF('Job Openings'!B637&lt;&gt;"",TRUE,FALSE),IF(Dashboard!$H$6='Job Openings'!F637,TRUE,FALSE))</f>
        <v>0</v>
      </c>
      <c r="J635" s="198">
        <f t="shared" si="33"/>
        <v>0</v>
      </c>
      <c r="K635" s="63"/>
      <c r="L635" s="63"/>
      <c r="M635" s="63"/>
      <c r="N635" s="63"/>
      <c r="O635" s="63"/>
      <c r="P635" s="63"/>
      <c r="R635" s="193" t="str">
        <f>IF(Candidates!H637="","",MONTH(Candidates!H637))</f>
        <v/>
      </c>
      <c r="S635" s="187" t="b">
        <f>IF(AND(YEAR(Candidates!H637)&gt;=applicationYear,YEAR(Candidates!H637)&lt;=applicationYear),TRUE,IF(applicationYear="",TRUE,FALSE))</f>
        <v>0</v>
      </c>
      <c r="T635" s="187" t="b">
        <f>IF(AND(Candidates!H637&gt;=$AJ$4,Candidates!H637&lt;=$AJ$5),TRUE,FALSE)</f>
        <v>0</v>
      </c>
      <c r="U635" s="187" t="b">
        <f>IF(Dashboard!$M$6="",IF(Candidates!B637&lt;&gt;"",TRUE,FALSE),IF(Dashboard!$M$6=Candidates!B637,TRUE,FALSE))</f>
        <v>0</v>
      </c>
      <c r="V635" s="187" t="b">
        <f>IF(Dashboard!$H$7="",IF(Candidates!B637&lt;&gt;"",TRUE,FALSE),IF(Dashboard!$H$7=Candidates!C637,TRUE,FALSE))</f>
        <v>0</v>
      </c>
      <c r="W635" s="217" t="b">
        <f>IF(Dashboard!$H$6="",IF(Candidates!B637&lt;&gt;"",TRUE,FALSE),IF(Dashboard!$H$6=Candidates!E637,TRUE,FALSE))</f>
        <v>0</v>
      </c>
      <c r="X635" s="187">
        <f t="shared" si="34"/>
        <v>0</v>
      </c>
      <c r="Y635" s="198">
        <f t="shared" si="35"/>
        <v>0</v>
      </c>
      <c r="AA635" s="7"/>
      <c r="AB635" s="7"/>
      <c r="AC635" s="7"/>
    </row>
    <row r="636" spans="2:29" x14ac:dyDescent="0.2">
      <c r="B636" s="194">
        <f>COUNTIFS(Candidates!$B$6:$B$3005,'Job Openings'!B638,Candidates!$J$6:$J$3005,Preferences!$I$21)</f>
        <v>0</v>
      </c>
      <c r="C636" s="63"/>
      <c r="D636" s="194" t="str">
        <f>IF(AND(B636=1,J636=1),IF('Job Openings'!H638-'Job Openings'!E638&lt;0,"",'Job Openings'!H638-'Job Openings'!E638),"")</f>
        <v/>
      </c>
      <c r="E636" s="185"/>
      <c r="F636" s="197" t="b">
        <f>IF(AND('Job Openings'!E638&gt;=$O$4,'Job Openings'!E638&lt;=$O$5),TRUE,FALSE)</f>
        <v>0</v>
      </c>
      <c r="G636" s="188" t="b">
        <f>IF(Dashboard!$M$6="",IF('Job Openings'!B638&lt;&gt;"",TRUE,FALSE),IF(Dashboard!$M$6='Job Openings'!B638,TRUE,FALSE))</f>
        <v>0</v>
      </c>
      <c r="H636" s="188" t="b">
        <f>IF(Dashboard!$H$7="",IF('Job Openings'!B638&lt;&gt;"",TRUE,FALSE),IF(Dashboard!$H$7='Job Openings'!C638,TRUE,FALSE))</f>
        <v>0</v>
      </c>
      <c r="I636" s="188" t="b">
        <f>IF(Dashboard!$H$6="",IF('Job Openings'!B638&lt;&gt;"",TRUE,FALSE),IF(Dashboard!$H$6='Job Openings'!F638,TRUE,FALSE))</f>
        <v>0</v>
      </c>
      <c r="J636" s="198">
        <f t="shared" si="33"/>
        <v>0</v>
      </c>
      <c r="K636" s="63"/>
      <c r="L636" s="63"/>
      <c r="M636" s="63"/>
      <c r="N636" s="63"/>
      <c r="O636" s="63"/>
      <c r="P636" s="63"/>
      <c r="R636" s="193" t="str">
        <f>IF(Candidates!H638="","",MONTH(Candidates!H638))</f>
        <v/>
      </c>
      <c r="S636" s="187" t="b">
        <f>IF(AND(YEAR(Candidates!H638)&gt;=applicationYear,YEAR(Candidates!H638)&lt;=applicationYear),TRUE,IF(applicationYear="",TRUE,FALSE))</f>
        <v>0</v>
      </c>
      <c r="T636" s="187" t="b">
        <f>IF(AND(Candidates!H638&gt;=$AJ$4,Candidates!H638&lt;=$AJ$5),TRUE,FALSE)</f>
        <v>0</v>
      </c>
      <c r="U636" s="187" t="b">
        <f>IF(Dashboard!$M$6="",IF(Candidates!B638&lt;&gt;"",TRUE,FALSE),IF(Dashboard!$M$6=Candidates!B638,TRUE,FALSE))</f>
        <v>0</v>
      </c>
      <c r="V636" s="187" t="b">
        <f>IF(Dashboard!$H$7="",IF(Candidates!B638&lt;&gt;"",TRUE,FALSE),IF(Dashboard!$H$7=Candidates!C638,TRUE,FALSE))</f>
        <v>0</v>
      </c>
      <c r="W636" s="217" t="b">
        <f>IF(Dashboard!$H$6="",IF(Candidates!B638&lt;&gt;"",TRUE,FALSE),IF(Dashboard!$H$6=Candidates!E638,TRUE,FALSE))</f>
        <v>0</v>
      </c>
      <c r="X636" s="187">
        <f t="shared" si="34"/>
        <v>0</v>
      </c>
      <c r="Y636" s="198">
        <f t="shared" si="35"/>
        <v>0</v>
      </c>
      <c r="AA636" s="7"/>
      <c r="AB636" s="7"/>
      <c r="AC636" s="7"/>
    </row>
    <row r="637" spans="2:29" x14ac:dyDescent="0.2">
      <c r="B637" s="194">
        <f>COUNTIFS(Candidates!$B$6:$B$3005,'Job Openings'!B639,Candidates!$J$6:$J$3005,Preferences!$I$21)</f>
        <v>0</v>
      </c>
      <c r="C637" s="63"/>
      <c r="D637" s="194" t="str">
        <f>IF(AND(B637=1,J637=1),IF('Job Openings'!H639-'Job Openings'!E639&lt;0,"",'Job Openings'!H639-'Job Openings'!E639),"")</f>
        <v/>
      </c>
      <c r="E637" s="185"/>
      <c r="F637" s="197" t="b">
        <f>IF(AND('Job Openings'!E639&gt;=$O$4,'Job Openings'!E639&lt;=$O$5),TRUE,FALSE)</f>
        <v>0</v>
      </c>
      <c r="G637" s="188" t="b">
        <f>IF(Dashboard!$M$6="",IF('Job Openings'!B639&lt;&gt;"",TRUE,FALSE),IF(Dashboard!$M$6='Job Openings'!B639,TRUE,FALSE))</f>
        <v>0</v>
      </c>
      <c r="H637" s="188" t="b">
        <f>IF(Dashboard!$H$7="",IF('Job Openings'!B639&lt;&gt;"",TRUE,FALSE),IF(Dashboard!$H$7='Job Openings'!C639,TRUE,FALSE))</f>
        <v>0</v>
      </c>
      <c r="I637" s="188" t="b">
        <f>IF(Dashboard!$H$6="",IF('Job Openings'!B639&lt;&gt;"",TRUE,FALSE),IF(Dashboard!$H$6='Job Openings'!F639,TRUE,FALSE))</f>
        <v>0</v>
      </c>
      <c r="J637" s="198">
        <f t="shared" si="33"/>
        <v>0</v>
      </c>
      <c r="K637" s="63"/>
      <c r="L637" s="63"/>
      <c r="M637" s="63"/>
      <c r="N637" s="63"/>
      <c r="O637" s="63"/>
      <c r="P637" s="63"/>
      <c r="R637" s="193" t="str">
        <f>IF(Candidates!H639="","",MONTH(Candidates!H639))</f>
        <v/>
      </c>
      <c r="S637" s="187" t="b">
        <f>IF(AND(YEAR(Candidates!H639)&gt;=applicationYear,YEAR(Candidates!H639)&lt;=applicationYear),TRUE,IF(applicationYear="",TRUE,FALSE))</f>
        <v>0</v>
      </c>
      <c r="T637" s="187" t="b">
        <f>IF(AND(Candidates!H639&gt;=$AJ$4,Candidates!H639&lt;=$AJ$5),TRUE,FALSE)</f>
        <v>0</v>
      </c>
      <c r="U637" s="187" t="b">
        <f>IF(Dashboard!$M$6="",IF(Candidates!B639&lt;&gt;"",TRUE,FALSE),IF(Dashboard!$M$6=Candidates!B639,TRUE,FALSE))</f>
        <v>0</v>
      </c>
      <c r="V637" s="187" t="b">
        <f>IF(Dashboard!$H$7="",IF(Candidates!B639&lt;&gt;"",TRUE,FALSE),IF(Dashboard!$H$7=Candidates!C639,TRUE,FALSE))</f>
        <v>0</v>
      </c>
      <c r="W637" s="217" t="b">
        <f>IF(Dashboard!$H$6="",IF(Candidates!B639&lt;&gt;"",TRUE,FALSE),IF(Dashboard!$H$6=Candidates!E639,TRUE,FALSE))</f>
        <v>0</v>
      </c>
      <c r="X637" s="187">
        <f t="shared" si="34"/>
        <v>0</v>
      </c>
      <c r="Y637" s="198">
        <f t="shared" si="35"/>
        <v>0</v>
      </c>
      <c r="AA637" s="7"/>
      <c r="AB637" s="7"/>
      <c r="AC637" s="7"/>
    </row>
    <row r="638" spans="2:29" x14ac:dyDescent="0.2">
      <c r="B638" s="194">
        <f>COUNTIFS(Candidates!$B$6:$B$3005,'Job Openings'!B640,Candidates!$J$6:$J$3005,Preferences!$I$21)</f>
        <v>0</v>
      </c>
      <c r="C638" s="63"/>
      <c r="D638" s="194" t="str">
        <f>IF(AND(B638=1,J638=1),IF('Job Openings'!H640-'Job Openings'!E640&lt;0,"",'Job Openings'!H640-'Job Openings'!E640),"")</f>
        <v/>
      </c>
      <c r="E638" s="185"/>
      <c r="F638" s="197" t="b">
        <f>IF(AND('Job Openings'!E640&gt;=$O$4,'Job Openings'!E640&lt;=$O$5),TRUE,FALSE)</f>
        <v>0</v>
      </c>
      <c r="G638" s="188" t="b">
        <f>IF(Dashboard!$M$6="",IF('Job Openings'!B640&lt;&gt;"",TRUE,FALSE),IF(Dashboard!$M$6='Job Openings'!B640,TRUE,FALSE))</f>
        <v>0</v>
      </c>
      <c r="H638" s="188" t="b">
        <f>IF(Dashboard!$H$7="",IF('Job Openings'!B640&lt;&gt;"",TRUE,FALSE),IF(Dashboard!$H$7='Job Openings'!C640,TRUE,FALSE))</f>
        <v>0</v>
      </c>
      <c r="I638" s="188" t="b">
        <f>IF(Dashboard!$H$6="",IF('Job Openings'!B640&lt;&gt;"",TRUE,FALSE),IF(Dashboard!$H$6='Job Openings'!F640,TRUE,FALSE))</f>
        <v>0</v>
      </c>
      <c r="J638" s="198">
        <f t="shared" si="33"/>
        <v>0</v>
      </c>
      <c r="K638" s="63"/>
      <c r="L638" s="63"/>
      <c r="M638" s="63"/>
      <c r="N638" s="63"/>
      <c r="O638" s="63"/>
      <c r="P638" s="63"/>
      <c r="R638" s="193" t="str">
        <f>IF(Candidates!H640="","",MONTH(Candidates!H640))</f>
        <v/>
      </c>
      <c r="S638" s="187" t="b">
        <f>IF(AND(YEAR(Candidates!H640)&gt;=applicationYear,YEAR(Candidates!H640)&lt;=applicationYear),TRUE,IF(applicationYear="",TRUE,FALSE))</f>
        <v>0</v>
      </c>
      <c r="T638" s="187" t="b">
        <f>IF(AND(Candidates!H640&gt;=$AJ$4,Candidates!H640&lt;=$AJ$5),TRUE,FALSE)</f>
        <v>0</v>
      </c>
      <c r="U638" s="187" t="b">
        <f>IF(Dashboard!$M$6="",IF(Candidates!B640&lt;&gt;"",TRUE,FALSE),IF(Dashboard!$M$6=Candidates!B640,TRUE,FALSE))</f>
        <v>0</v>
      </c>
      <c r="V638" s="187" t="b">
        <f>IF(Dashboard!$H$7="",IF(Candidates!B640&lt;&gt;"",TRUE,FALSE),IF(Dashboard!$H$7=Candidates!C640,TRUE,FALSE))</f>
        <v>0</v>
      </c>
      <c r="W638" s="217" t="b">
        <f>IF(Dashboard!$H$6="",IF(Candidates!B640&lt;&gt;"",TRUE,FALSE),IF(Dashboard!$H$6=Candidates!E640,TRUE,FALSE))</f>
        <v>0</v>
      </c>
      <c r="X638" s="187">
        <f t="shared" si="34"/>
        <v>0</v>
      </c>
      <c r="Y638" s="198">
        <f t="shared" si="35"/>
        <v>0</v>
      </c>
      <c r="AA638" s="7"/>
      <c r="AB638" s="7"/>
      <c r="AC638" s="7"/>
    </row>
    <row r="639" spans="2:29" x14ac:dyDescent="0.2">
      <c r="B639" s="194">
        <f>COUNTIFS(Candidates!$B$6:$B$3005,'Job Openings'!B641,Candidates!$J$6:$J$3005,Preferences!$I$21)</f>
        <v>0</v>
      </c>
      <c r="C639" s="63"/>
      <c r="D639" s="194" t="str">
        <f>IF(AND(B639=1,J639=1),IF('Job Openings'!H641-'Job Openings'!E641&lt;0,"",'Job Openings'!H641-'Job Openings'!E641),"")</f>
        <v/>
      </c>
      <c r="E639" s="185"/>
      <c r="F639" s="197" t="b">
        <f>IF(AND('Job Openings'!E641&gt;=$O$4,'Job Openings'!E641&lt;=$O$5),TRUE,FALSE)</f>
        <v>0</v>
      </c>
      <c r="G639" s="188" t="b">
        <f>IF(Dashboard!$M$6="",IF('Job Openings'!B641&lt;&gt;"",TRUE,FALSE),IF(Dashboard!$M$6='Job Openings'!B641,TRUE,FALSE))</f>
        <v>0</v>
      </c>
      <c r="H639" s="188" t="b">
        <f>IF(Dashboard!$H$7="",IF('Job Openings'!B641&lt;&gt;"",TRUE,FALSE),IF(Dashboard!$H$7='Job Openings'!C641,TRUE,FALSE))</f>
        <v>0</v>
      </c>
      <c r="I639" s="188" t="b">
        <f>IF(Dashboard!$H$6="",IF('Job Openings'!B641&lt;&gt;"",TRUE,FALSE),IF(Dashboard!$H$6='Job Openings'!F641,TRUE,FALSE))</f>
        <v>0</v>
      </c>
      <c r="J639" s="198">
        <f t="shared" si="33"/>
        <v>0</v>
      </c>
      <c r="K639" s="63"/>
      <c r="L639" s="63"/>
      <c r="M639" s="63"/>
      <c r="N639" s="63"/>
      <c r="O639" s="63"/>
      <c r="P639" s="63"/>
      <c r="R639" s="193" t="str">
        <f>IF(Candidates!H641="","",MONTH(Candidates!H641))</f>
        <v/>
      </c>
      <c r="S639" s="187" t="b">
        <f>IF(AND(YEAR(Candidates!H641)&gt;=applicationYear,YEAR(Candidates!H641)&lt;=applicationYear),TRUE,IF(applicationYear="",TRUE,FALSE))</f>
        <v>0</v>
      </c>
      <c r="T639" s="187" t="b">
        <f>IF(AND(Candidates!H641&gt;=$AJ$4,Candidates!H641&lt;=$AJ$5),TRUE,FALSE)</f>
        <v>0</v>
      </c>
      <c r="U639" s="187" t="b">
        <f>IF(Dashboard!$M$6="",IF(Candidates!B641&lt;&gt;"",TRUE,FALSE),IF(Dashboard!$M$6=Candidates!B641,TRUE,FALSE))</f>
        <v>0</v>
      </c>
      <c r="V639" s="187" t="b">
        <f>IF(Dashboard!$H$7="",IF(Candidates!B641&lt;&gt;"",TRUE,FALSE),IF(Dashboard!$H$7=Candidates!C641,TRUE,FALSE))</f>
        <v>0</v>
      </c>
      <c r="W639" s="217" t="b">
        <f>IF(Dashboard!$H$6="",IF(Candidates!B641&lt;&gt;"",TRUE,FALSE),IF(Dashboard!$H$6=Candidates!E641,TRUE,FALSE))</f>
        <v>0</v>
      </c>
      <c r="X639" s="187">
        <f t="shared" si="34"/>
        <v>0</v>
      </c>
      <c r="Y639" s="198">
        <f t="shared" si="35"/>
        <v>0</v>
      </c>
      <c r="AA639" s="7"/>
      <c r="AB639" s="7"/>
      <c r="AC639" s="7"/>
    </row>
    <row r="640" spans="2:29" x14ac:dyDescent="0.2">
      <c r="B640" s="194">
        <f>COUNTIFS(Candidates!$B$6:$B$3005,'Job Openings'!B642,Candidates!$J$6:$J$3005,Preferences!$I$21)</f>
        <v>0</v>
      </c>
      <c r="C640" s="63"/>
      <c r="D640" s="194" t="str">
        <f>IF(AND(B640=1,J640=1),IF('Job Openings'!H642-'Job Openings'!E642&lt;0,"",'Job Openings'!H642-'Job Openings'!E642),"")</f>
        <v/>
      </c>
      <c r="E640" s="185"/>
      <c r="F640" s="197" t="b">
        <f>IF(AND('Job Openings'!E642&gt;=$O$4,'Job Openings'!E642&lt;=$O$5),TRUE,FALSE)</f>
        <v>0</v>
      </c>
      <c r="G640" s="188" t="b">
        <f>IF(Dashboard!$M$6="",IF('Job Openings'!B642&lt;&gt;"",TRUE,FALSE),IF(Dashboard!$M$6='Job Openings'!B642,TRUE,FALSE))</f>
        <v>0</v>
      </c>
      <c r="H640" s="188" t="b">
        <f>IF(Dashboard!$H$7="",IF('Job Openings'!B642&lt;&gt;"",TRUE,FALSE),IF(Dashboard!$H$7='Job Openings'!C642,TRUE,FALSE))</f>
        <v>0</v>
      </c>
      <c r="I640" s="188" t="b">
        <f>IF(Dashboard!$H$6="",IF('Job Openings'!B642&lt;&gt;"",TRUE,FALSE),IF(Dashboard!$H$6='Job Openings'!F642,TRUE,FALSE))</f>
        <v>0</v>
      </c>
      <c r="J640" s="198">
        <f t="shared" si="33"/>
        <v>0</v>
      </c>
      <c r="K640" s="63"/>
      <c r="L640" s="63"/>
      <c r="M640" s="63"/>
      <c r="N640" s="63"/>
      <c r="O640" s="63"/>
      <c r="P640" s="63"/>
      <c r="R640" s="193" t="str">
        <f>IF(Candidates!H642="","",MONTH(Candidates!H642))</f>
        <v/>
      </c>
      <c r="S640" s="187" t="b">
        <f>IF(AND(YEAR(Candidates!H642)&gt;=applicationYear,YEAR(Candidates!H642)&lt;=applicationYear),TRUE,IF(applicationYear="",TRUE,FALSE))</f>
        <v>0</v>
      </c>
      <c r="T640" s="187" t="b">
        <f>IF(AND(Candidates!H642&gt;=$AJ$4,Candidates!H642&lt;=$AJ$5),TRUE,FALSE)</f>
        <v>0</v>
      </c>
      <c r="U640" s="187" t="b">
        <f>IF(Dashboard!$M$6="",IF(Candidates!B642&lt;&gt;"",TRUE,FALSE),IF(Dashboard!$M$6=Candidates!B642,TRUE,FALSE))</f>
        <v>0</v>
      </c>
      <c r="V640" s="187" t="b">
        <f>IF(Dashboard!$H$7="",IF(Candidates!B642&lt;&gt;"",TRUE,FALSE),IF(Dashboard!$H$7=Candidates!C642,TRUE,FALSE))</f>
        <v>0</v>
      </c>
      <c r="W640" s="217" t="b">
        <f>IF(Dashboard!$H$6="",IF(Candidates!B642&lt;&gt;"",TRUE,FALSE),IF(Dashboard!$H$6=Candidates!E642,TRUE,FALSE))</f>
        <v>0</v>
      </c>
      <c r="X640" s="187">
        <f t="shared" si="34"/>
        <v>0</v>
      </c>
      <c r="Y640" s="198">
        <f t="shared" si="35"/>
        <v>0</v>
      </c>
      <c r="AA640" s="7"/>
      <c r="AB640" s="7"/>
      <c r="AC640" s="7"/>
    </row>
    <row r="641" spans="2:29" x14ac:dyDescent="0.2">
      <c r="B641" s="194">
        <f>COUNTIFS(Candidates!$B$6:$B$3005,'Job Openings'!B643,Candidates!$J$6:$J$3005,Preferences!$I$21)</f>
        <v>0</v>
      </c>
      <c r="C641" s="63"/>
      <c r="D641" s="194" t="str">
        <f>IF(AND(B641=1,J641=1),IF('Job Openings'!H643-'Job Openings'!E643&lt;0,"",'Job Openings'!H643-'Job Openings'!E643),"")</f>
        <v/>
      </c>
      <c r="E641" s="185"/>
      <c r="F641" s="197" t="b">
        <f>IF(AND('Job Openings'!E643&gt;=$O$4,'Job Openings'!E643&lt;=$O$5),TRUE,FALSE)</f>
        <v>0</v>
      </c>
      <c r="G641" s="188" t="b">
        <f>IF(Dashboard!$M$6="",IF('Job Openings'!B643&lt;&gt;"",TRUE,FALSE),IF(Dashboard!$M$6='Job Openings'!B643,TRUE,FALSE))</f>
        <v>0</v>
      </c>
      <c r="H641" s="188" t="b">
        <f>IF(Dashboard!$H$7="",IF('Job Openings'!B643&lt;&gt;"",TRUE,FALSE),IF(Dashboard!$H$7='Job Openings'!C643,TRUE,FALSE))</f>
        <v>0</v>
      </c>
      <c r="I641" s="188" t="b">
        <f>IF(Dashboard!$H$6="",IF('Job Openings'!B643&lt;&gt;"",TRUE,FALSE),IF(Dashboard!$H$6='Job Openings'!F643,TRUE,FALSE))</f>
        <v>0</v>
      </c>
      <c r="J641" s="198">
        <f t="shared" si="33"/>
        <v>0</v>
      </c>
      <c r="K641" s="63"/>
      <c r="L641" s="63"/>
      <c r="M641" s="63"/>
      <c r="N641" s="63"/>
      <c r="O641" s="63"/>
      <c r="P641" s="63"/>
      <c r="R641" s="193" t="str">
        <f>IF(Candidates!H643="","",MONTH(Candidates!H643))</f>
        <v/>
      </c>
      <c r="S641" s="187" t="b">
        <f>IF(AND(YEAR(Candidates!H643)&gt;=applicationYear,YEAR(Candidates!H643)&lt;=applicationYear),TRUE,IF(applicationYear="",TRUE,FALSE))</f>
        <v>0</v>
      </c>
      <c r="T641" s="187" t="b">
        <f>IF(AND(Candidates!H643&gt;=$AJ$4,Candidates!H643&lt;=$AJ$5),TRUE,FALSE)</f>
        <v>0</v>
      </c>
      <c r="U641" s="187" t="b">
        <f>IF(Dashboard!$M$6="",IF(Candidates!B643&lt;&gt;"",TRUE,FALSE),IF(Dashboard!$M$6=Candidates!B643,TRUE,FALSE))</f>
        <v>0</v>
      </c>
      <c r="V641" s="187" t="b">
        <f>IF(Dashboard!$H$7="",IF(Candidates!B643&lt;&gt;"",TRUE,FALSE),IF(Dashboard!$H$7=Candidates!C643,TRUE,FALSE))</f>
        <v>0</v>
      </c>
      <c r="W641" s="217" t="b">
        <f>IF(Dashboard!$H$6="",IF(Candidates!B643&lt;&gt;"",TRUE,FALSE),IF(Dashboard!$H$6=Candidates!E643,TRUE,FALSE))</f>
        <v>0</v>
      </c>
      <c r="X641" s="187">
        <f t="shared" si="34"/>
        <v>0</v>
      </c>
      <c r="Y641" s="198">
        <f t="shared" si="35"/>
        <v>0</v>
      </c>
      <c r="AA641" s="7"/>
      <c r="AB641" s="7"/>
      <c r="AC641" s="7"/>
    </row>
    <row r="642" spans="2:29" x14ac:dyDescent="0.2">
      <c r="B642" s="194">
        <f>COUNTIFS(Candidates!$B$6:$B$3005,'Job Openings'!B644,Candidates!$J$6:$J$3005,Preferences!$I$21)</f>
        <v>0</v>
      </c>
      <c r="C642" s="63"/>
      <c r="D642" s="194" t="str">
        <f>IF(AND(B642=1,J642=1),IF('Job Openings'!H644-'Job Openings'!E644&lt;0,"",'Job Openings'!H644-'Job Openings'!E644),"")</f>
        <v/>
      </c>
      <c r="E642" s="185"/>
      <c r="F642" s="197" t="b">
        <f>IF(AND('Job Openings'!E644&gt;=$O$4,'Job Openings'!E644&lt;=$O$5),TRUE,FALSE)</f>
        <v>0</v>
      </c>
      <c r="G642" s="188" t="b">
        <f>IF(Dashboard!$M$6="",IF('Job Openings'!B644&lt;&gt;"",TRUE,FALSE),IF(Dashboard!$M$6='Job Openings'!B644,TRUE,FALSE))</f>
        <v>0</v>
      </c>
      <c r="H642" s="188" t="b">
        <f>IF(Dashboard!$H$7="",IF('Job Openings'!B644&lt;&gt;"",TRUE,FALSE),IF(Dashboard!$H$7='Job Openings'!C644,TRUE,FALSE))</f>
        <v>0</v>
      </c>
      <c r="I642" s="188" t="b">
        <f>IF(Dashboard!$H$6="",IF('Job Openings'!B644&lt;&gt;"",TRUE,FALSE),IF(Dashboard!$H$6='Job Openings'!F644,TRUE,FALSE))</f>
        <v>0</v>
      </c>
      <c r="J642" s="198">
        <f t="shared" si="33"/>
        <v>0</v>
      </c>
      <c r="K642" s="63"/>
      <c r="L642" s="63"/>
      <c r="M642" s="63"/>
      <c r="N642" s="63"/>
      <c r="O642" s="63"/>
      <c r="P642" s="63"/>
      <c r="R642" s="193" t="str">
        <f>IF(Candidates!H644="","",MONTH(Candidates!H644))</f>
        <v/>
      </c>
      <c r="S642" s="187" t="b">
        <f>IF(AND(YEAR(Candidates!H644)&gt;=applicationYear,YEAR(Candidates!H644)&lt;=applicationYear),TRUE,IF(applicationYear="",TRUE,FALSE))</f>
        <v>0</v>
      </c>
      <c r="T642" s="187" t="b">
        <f>IF(AND(Candidates!H644&gt;=$AJ$4,Candidates!H644&lt;=$AJ$5),TRUE,FALSE)</f>
        <v>0</v>
      </c>
      <c r="U642" s="187" t="b">
        <f>IF(Dashboard!$M$6="",IF(Candidates!B644&lt;&gt;"",TRUE,FALSE),IF(Dashboard!$M$6=Candidates!B644,TRUE,FALSE))</f>
        <v>0</v>
      </c>
      <c r="V642" s="187" t="b">
        <f>IF(Dashboard!$H$7="",IF(Candidates!B644&lt;&gt;"",TRUE,FALSE),IF(Dashboard!$H$7=Candidates!C644,TRUE,FALSE))</f>
        <v>0</v>
      </c>
      <c r="W642" s="217" t="b">
        <f>IF(Dashboard!$H$6="",IF(Candidates!B644&lt;&gt;"",TRUE,FALSE),IF(Dashboard!$H$6=Candidates!E644,TRUE,FALSE))</f>
        <v>0</v>
      </c>
      <c r="X642" s="187">
        <f t="shared" si="34"/>
        <v>0</v>
      </c>
      <c r="Y642" s="198">
        <f t="shared" si="35"/>
        <v>0</v>
      </c>
      <c r="AA642" s="7"/>
      <c r="AB642" s="7"/>
      <c r="AC642" s="7"/>
    </row>
    <row r="643" spans="2:29" x14ac:dyDescent="0.2">
      <c r="B643" s="194">
        <f>COUNTIFS(Candidates!$B$6:$B$3005,'Job Openings'!B645,Candidates!$J$6:$J$3005,Preferences!$I$21)</f>
        <v>0</v>
      </c>
      <c r="C643" s="63"/>
      <c r="D643" s="194" t="str">
        <f>IF(AND(B643=1,J643=1),IF('Job Openings'!H645-'Job Openings'!E645&lt;0,"",'Job Openings'!H645-'Job Openings'!E645),"")</f>
        <v/>
      </c>
      <c r="E643" s="185"/>
      <c r="F643" s="197" t="b">
        <f>IF(AND('Job Openings'!E645&gt;=$O$4,'Job Openings'!E645&lt;=$O$5),TRUE,FALSE)</f>
        <v>0</v>
      </c>
      <c r="G643" s="188" t="b">
        <f>IF(Dashboard!$M$6="",IF('Job Openings'!B645&lt;&gt;"",TRUE,FALSE),IF(Dashboard!$M$6='Job Openings'!B645,TRUE,FALSE))</f>
        <v>0</v>
      </c>
      <c r="H643" s="188" t="b">
        <f>IF(Dashboard!$H$7="",IF('Job Openings'!B645&lt;&gt;"",TRUE,FALSE),IF(Dashboard!$H$7='Job Openings'!C645,TRUE,FALSE))</f>
        <v>0</v>
      </c>
      <c r="I643" s="188" t="b">
        <f>IF(Dashboard!$H$6="",IF('Job Openings'!B645&lt;&gt;"",TRUE,FALSE),IF(Dashboard!$H$6='Job Openings'!F645,TRUE,FALSE))</f>
        <v>0</v>
      </c>
      <c r="J643" s="198">
        <f t="shared" si="33"/>
        <v>0</v>
      </c>
      <c r="K643" s="63"/>
      <c r="L643" s="63"/>
      <c r="M643" s="63"/>
      <c r="N643" s="63"/>
      <c r="O643" s="63"/>
      <c r="P643" s="63"/>
      <c r="R643" s="193" t="str">
        <f>IF(Candidates!H645="","",MONTH(Candidates!H645))</f>
        <v/>
      </c>
      <c r="S643" s="187" t="b">
        <f>IF(AND(YEAR(Candidates!H645)&gt;=applicationYear,YEAR(Candidates!H645)&lt;=applicationYear),TRUE,IF(applicationYear="",TRUE,FALSE))</f>
        <v>0</v>
      </c>
      <c r="T643" s="187" t="b">
        <f>IF(AND(Candidates!H645&gt;=$AJ$4,Candidates!H645&lt;=$AJ$5),TRUE,FALSE)</f>
        <v>0</v>
      </c>
      <c r="U643" s="187" t="b">
        <f>IF(Dashboard!$M$6="",IF(Candidates!B645&lt;&gt;"",TRUE,FALSE),IF(Dashboard!$M$6=Candidates!B645,TRUE,FALSE))</f>
        <v>0</v>
      </c>
      <c r="V643" s="187" t="b">
        <f>IF(Dashboard!$H$7="",IF(Candidates!B645&lt;&gt;"",TRUE,FALSE),IF(Dashboard!$H$7=Candidates!C645,TRUE,FALSE))</f>
        <v>0</v>
      </c>
      <c r="W643" s="217" t="b">
        <f>IF(Dashboard!$H$6="",IF(Candidates!B645&lt;&gt;"",TRUE,FALSE),IF(Dashboard!$H$6=Candidates!E645,TRUE,FALSE))</f>
        <v>0</v>
      </c>
      <c r="X643" s="187">
        <f t="shared" si="34"/>
        <v>0</v>
      </c>
      <c r="Y643" s="198">
        <f t="shared" si="35"/>
        <v>0</v>
      </c>
      <c r="AA643" s="7"/>
      <c r="AB643" s="7"/>
      <c r="AC643" s="7"/>
    </row>
    <row r="644" spans="2:29" x14ac:dyDescent="0.2">
      <c r="B644" s="194">
        <f>COUNTIFS(Candidates!$B$6:$B$3005,'Job Openings'!B646,Candidates!$J$6:$J$3005,Preferences!$I$21)</f>
        <v>0</v>
      </c>
      <c r="C644" s="63"/>
      <c r="D644" s="194" t="str">
        <f>IF(AND(B644=1,J644=1),IF('Job Openings'!H646-'Job Openings'!E646&lt;0,"",'Job Openings'!H646-'Job Openings'!E646),"")</f>
        <v/>
      </c>
      <c r="E644" s="185"/>
      <c r="F644" s="197" t="b">
        <f>IF(AND('Job Openings'!E646&gt;=$O$4,'Job Openings'!E646&lt;=$O$5),TRUE,FALSE)</f>
        <v>0</v>
      </c>
      <c r="G644" s="188" t="b">
        <f>IF(Dashboard!$M$6="",IF('Job Openings'!B646&lt;&gt;"",TRUE,FALSE),IF(Dashboard!$M$6='Job Openings'!B646,TRUE,FALSE))</f>
        <v>0</v>
      </c>
      <c r="H644" s="188" t="b">
        <f>IF(Dashboard!$H$7="",IF('Job Openings'!B646&lt;&gt;"",TRUE,FALSE),IF(Dashboard!$H$7='Job Openings'!C646,TRUE,FALSE))</f>
        <v>0</v>
      </c>
      <c r="I644" s="188" t="b">
        <f>IF(Dashboard!$H$6="",IF('Job Openings'!B646&lt;&gt;"",TRUE,FALSE),IF(Dashboard!$H$6='Job Openings'!F646,TRUE,FALSE))</f>
        <v>0</v>
      </c>
      <c r="J644" s="198">
        <f t="shared" ref="J644:J707" si="36">I644*H644*G644*F644</f>
        <v>0</v>
      </c>
      <c r="K644" s="63"/>
      <c r="L644" s="63"/>
      <c r="M644" s="63"/>
      <c r="N644" s="63"/>
      <c r="O644" s="63"/>
      <c r="P644" s="63"/>
      <c r="R644" s="193" t="str">
        <f>IF(Candidates!H646="","",MONTH(Candidates!H646))</f>
        <v/>
      </c>
      <c r="S644" s="187" t="b">
        <f>IF(AND(YEAR(Candidates!H646)&gt;=applicationYear,YEAR(Candidates!H646)&lt;=applicationYear),TRUE,IF(applicationYear="",TRUE,FALSE))</f>
        <v>0</v>
      </c>
      <c r="T644" s="187" t="b">
        <f>IF(AND(Candidates!H646&gt;=$AJ$4,Candidates!H646&lt;=$AJ$5),TRUE,FALSE)</f>
        <v>0</v>
      </c>
      <c r="U644" s="187" t="b">
        <f>IF(Dashboard!$M$6="",IF(Candidates!B646&lt;&gt;"",TRUE,FALSE),IF(Dashboard!$M$6=Candidates!B646,TRUE,FALSE))</f>
        <v>0</v>
      </c>
      <c r="V644" s="187" t="b">
        <f>IF(Dashboard!$H$7="",IF(Candidates!B646&lt;&gt;"",TRUE,FALSE),IF(Dashboard!$H$7=Candidates!C646,TRUE,FALSE))</f>
        <v>0</v>
      </c>
      <c r="W644" s="217" t="b">
        <f>IF(Dashboard!$H$6="",IF(Candidates!B646&lt;&gt;"",TRUE,FALSE),IF(Dashboard!$H$6=Candidates!E646,TRUE,FALSE))</f>
        <v>0</v>
      </c>
      <c r="X644" s="187">
        <f t="shared" si="34"/>
        <v>0</v>
      </c>
      <c r="Y644" s="198">
        <f t="shared" si="35"/>
        <v>0</v>
      </c>
      <c r="AA644" s="7"/>
      <c r="AB644" s="7"/>
      <c r="AC644" s="7"/>
    </row>
    <row r="645" spans="2:29" x14ac:dyDescent="0.2">
      <c r="B645" s="194">
        <f>COUNTIFS(Candidates!$B$6:$B$3005,'Job Openings'!B647,Candidates!$J$6:$J$3005,Preferences!$I$21)</f>
        <v>0</v>
      </c>
      <c r="C645" s="63"/>
      <c r="D645" s="194" t="str">
        <f>IF(AND(B645=1,J645=1),IF('Job Openings'!H647-'Job Openings'!E647&lt;0,"",'Job Openings'!H647-'Job Openings'!E647),"")</f>
        <v/>
      </c>
      <c r="E645" s="185"/>
      <c r="F645" s="197" t="b">
        <f>IF(AND('Job Openings'!E647&gt;=$O$4,'Job Openings'!E647&lt;=$O$5),TRUE,FALSE)</f>
        <v>0</v>
      </c>
      <c r="G645" s="188" t="b">
        <f>IF(Dashboard!$M$6="",IF('Job Openings'!B647&lt;&gt;"",TRUE,FALSE),IF(Dashboard!$M$6='Job Openings'!B647,TRUE,FALSE))</f>
        <v>0</v>
      </c>
      <c r="H645" s="188" t="b">
        <f>IF(Dashboard!$H$7="",IF('Job Openings'!B647&lt;&gt;"",TRUE,FALSE),IF(Dashboard!$H$7='Job Openings'!C647,TRUE,FALSE))</f>
        <v>0</v>
      </c>
      <c r="I645" s="188" t="b">
        <f>IF(Dashboard!$H$6="",IF('Job Openings'!B647&lt;&gt;"",TRUE,FALSE),IF(Dashboard!$H$6='Job Openings'!F647,TRUE,FALSE))</f>
        <v>0</v>
      </c>
      <c r="J645" s="198">
        <f t="shared" si="36"/>
        <v>0</v>
      </c>
      <c r="K645" s="63"/>
      <c r="L645" s="63"/>
      <c r="M645" s="63"/>
      <c r="N645" s="63"/>
      <c r="O645" s="63"/>
      <c r="P645" s="63"/>
      <c r="R645" s="193" t="str">
        <f>IF(Candidates!H647="","",MONTH(Candidates!H647))</f>
        <v/>
      </c>
      <c r="S645" s="187" t="b">
        <f>IF(AND(YEAR(Candidates!H647)&gt;=applicationYear,YEAR(Candidates!H647)&lt;=applicationYear),TRUE,IF(applicationYear="",TRUE,FALSE))</f>
        <v>0</v>
      </c>
      <c r="T645" s="187" t="b">
        <f>IF(AND(Candidates!H647&gt;=$AJ$4,Candidates!H647&lt;=$AJ$5),TRUE,FALSE)</f>
        <v>0</v>
      </c>
      <c r="U645" s="187" t="b">
        <f>IF(Dashboard!$M$6="",IF(Candidates!B647&lt;&gt;"",TRUE,FALSE),IF(Dashboard!$M$6=Candidates!B647,TRUE,FALSE))</f>
        <v>0</v>
      </c>
      <c r="V645" s="187" t="b">
        <f>IF(Dashboard!$H$7="",IF(Candidates!B647&lt;&gt;"",TRUE,FALSE),IF(Dashboard!$H$7=Candidates!C647,TRUE,FALSE))</f>
        <v>0</v>
      </c>
      <c r="W645" s="217" t="b">
        <f>IF(Dashboard!$H$6="",IF(Candidates!B647&lt;&gt;"",TRUE,FALSE),IF(Dashboard!$H$6=Candidates!E647,TRUE,FALSE))</f>
        <v>0</v>
      </c>
      <c r="X645" s="187">
        <f t="shared" ref="X645:X708" si="37">W645*V645*U645*T645</f>
        <v>0</v>
      </c>
      <c r="Y645" s="198">
        <f t="shared" ref="Y645:Y708" si="38">W645*V645*U645*S645</f>
        <v>0</v>
      </c>
      <c r="AA645" s="7"/>
      <c r="AB645" s="7"/>
      <c r="AC645" s="7"/>
    </row>
    <row r="646" spans="2:29" x14ac:dyDescent="0.2">
      <c r="B646" s="194">
        <f>COUNTIFS(Candidates!$B$6:$B$3005,'Job Openings'!B648,Candidates!$J$6:$J$3005,Preferences!$I$21)</f>
        <v>0</v>
      </c>
      <c r="C646" s="63"/>
      <c r="D646" s="194" t="str">
        <f>IF(AND(B646=1,J646=1),IF('Job Openings'!H648-'Job Openings'!E648&lt;0,"",'Job Openings'!H648-'Job Openings'!E648),"")</f>
        <v/>
      </c>
      <c r="E646" s="185"/>
      <c r="F646" s="197" t="b">
        <f>IF(AND('Job Openings'!E648&gt;=$O$4,'Job Openings'!E648&lt;=$O$5),TRUE,FALSE)</f>
        <v>0</v>
      </c>
      <c r="G646" s="188" t="b">
        <f>IF(Dashboard!$M$6="",IF('Job Openings'!B648&lt;&gt;"",TRUE,FALSE),IF(Dashboard!$M$6='Job Openings'!B648,TRUE,FALSE))</f>
        <v>0</v>
      </c>
      <c r="H646" s="188" t="b">
        <f>IF(Dashboard!$H$7="",IF('Job Openings'!B648&lt;&gt;"",TRUE,FALSE),IF(Dashboard!$H$7='Job Openings'!C648,TRUE,FALSE))</f>
        <v>0</v>
      </c>
      <c r="I646" s="188" t="b">
        <f>IF(Dashboard!$H$6="",IF('Job Openings'!B648&lt;&gt;"",TRUE,FALSE),IF(Dashboard!$H$6='Job Openings'!F648,TRUE,FALSE))</f>
        <v>0</v>
      </c>
      <c r="J646" s="198">
        <f t="shared" si="36"/>
        <v>0</v>
      </c>
      <c r="K646" s="63"/>
      <c r="L646" s="63"/>
      <c r="M646" s="63"/>
      <c r="N646" s="63"/>
      <c r="O646" s="63"/>
      <c r="P646" s="63"/>
      <c r="R646" s="193" t="str">
        <f>IF(Candidates!H648="","",MONTH(Candidates!H648))</f>
        <v/>
      </c>
      <c r="S646" s="187" t="b">
        <f>IF(AND(YEAR(Candidates!H648)&gt;=applicationYear,YEAR(Candidates!H648)&lt;=applicationYear),TRUE,IF(applicationYear="",TRUE,FALSE))</f>
        <v>0</v>
      </c>
      <c r="T646" s="187" t="b">
        <f>IF(AND(Candidates!H648&gt;=$AJ$4,Candidates!H648&lt;=$AJ$5),TRUE,FALSE)</f>
        <v>0</v>
      </c>
      <c r="U646" s="187" t="b">
        <f>IF(Dashboard!$M$6="",IF(Candidates!B648&lt;&gt;"",TRUE,FALSE),IF(Dashboard!$M$6=Candidates!B648,TRUE,FALSE))</f>
        <v>0</v>
      </c>
      <c r="V646" s="187" t="b">
        <f>IF(Dashboard!$H$7="",IF(Candidates!B648&lt;&gt;"",TRUE,FALSE),IF(Dashboard!$H$7=Candidates!C648,TRUE,FALSE))</f>
        <v>0</v>
      </c>
      <c r="W646" s="217" t="b">
        <f>IF(Dashboard!$H$6="",IF(Candidates!B648&lt;&gt;"",TRUE,FALSE),IF(Dashboard!$H$6=Candidates!E648,TRUE,FALSE))</f>
        <v>0</v>
      </c>
      <c r="X646" s="187">
        <f t="shared" si="37"/>
        <v>0</v>
      </c>
      <c r="Y646" s="198">
        <f t="shared" si="38"/>
        <v>0</v>
      </c>
      <c r="AA646" s="7"/>
      <c r="AB646" s="7"/>
      <c r="AC646" s="7"/>
    </row>
    <row r="647" spans="2:29" x14ac:dyDescent="0.2">
      <c r="B647" s="194">
        <f>COUNTIFS(Candidates!$B$6:$B$3005,'Job Openings'!B649,Candidates!$J$6:$J$3005,Preferences!$I$21)</f>
        <v>0</v>
      </c>
      <c r="C647" s="63"/>
      <c r="D647" s="194" t="str">
        <f>IF(AND(B647=1,J647=1),IF('Job Openings'!H649-'Job Openings'!E649&lt;0,"",'Job Openings'!H649-'Job Openings'!E649),"")</f>
        <v/>
      </c>
      <c r="E647" s="185"/>
      <c r="F647" s="197" t="b">
        <f>IF(AND('Job Openings'!E649&gt;=$O$4,'Job Openings'!E649&lt;=$O$5),TRUE,FALSE)</f>
        <v>0</v>
      </c>
      <c r="G647" s="188" t="b">
        <f>IF(Dashboard!$M$6="",IF('Job Openings'!B649&lt;&gt;"",TRUE,FALSE),IF(Dashboard!$M$6='Job Openings'!B649,TRUE,FALSE))</f>
        <v>0</v>
      </c>
      <c r="H647" s="188" t="b">
        <f>IF(Dashboard!$H$7="",IF('Job Openings'!B649&lt;&gt;"",TRUE,FALSE),IF(Dashboard!$H$7='Job Openings'!C649,TRUE,FALSE))</f>
        <v>0</v>
      </c>
      <c r="I647" s="188" t="b">
        <f>IF(Dashboard!$H$6="",IF('Job Openings'!B649&lt;&gt;"",TRUE,FALSE),IF(Dashboard!$H$6='Job Openings'!F649,TRUE,FALSE))</f>
        <v>0</v>
      </c>
      <c r="J647" s="198">
        <f t="shared" si="36"/>
        <v>0</v>
      </c>
      <c r="K647" s="63"/>
      <c r="L647" s="63"/>
      <c r="M647" s="63"/>
      <c r="N647" s="63"/>
      <c r="O647" s="63"/>
      <c r="P647" s="63"/>
      <c r="R647" s="193" t="str">
        <f>IF(Candidates!H649="","",MONTH(Candidates!H649))</f>
        <v/>
      </c>
      <c r="S647" s="187" t="b">
        <f>IF(AND(YEAR(Candidates!H649)&gt;=applicationYear,YEAR(Candidates!H649)&lt;=applicationYear),TRUE,IF(applicationYear="",TRUE,FALSE))</f>
        <v>0</v>
      </c>
      <c r="T647" s="187" t="b">
        <f>IF(AND(Candidates!H649&gt;=$AJ$4,Candidates!H649&lt;=$AJ$5),TRUE,FALSE)</f>
        <v>0</v>
      </c>
      <c r="U647" s="187" t="b">
        <f>IF(Dashboard!$M$6="",IF(Candidates!B649&lt;&gt;"",TRUE,FALSE),IF(Dashboard!$M$6=Candidates!B649,TRUE,FALSE))</f>
        <v>0</v>
      </c>
      <c r="V647" s="187" t="b">
        <f>IF(Dashboard!$H$7="",IF(Candidates!B649&lt;&gt;"",TRUE,FALSE),IF(Dashboard!$H$7=Candidates!C649,TRUE,FALSE))</f>
        <v>0</v>
      </c>
      <c r="W647" s="217" t="b">
        <f>IF(Dashboard!$H$6="",IF(Candidates!B649&lt;&gt;"",TRUE,FALSE),IF(Dashboard!$H$6=Candidates!E649,TRUE,FALSE))</f>
        <v>0</v>
      </c>
      <c r="X647" s="187">
        <f t="shared" si="37"/>
        <v>0</v>
      </c>
      <c r="Y647" s="198">
        <f t="shared" si="38"/>
        <v>0</v>
      </c>
      <c r="AA647" s="7"/>
      <c r="AB647" s="7"/>
      <c r="AC647" s="7"/>
    </row>
    <row r="648" spans="2:29" x14ac:dyDescent="0.2">
      <c r="B648" s="194">
        <f>COUNTIFS(Candidates!$B$6:$B$3005,'Job Openings'!B650,Candidates!$J$6:$J$3005,Preferences!$I$21)</f>
        <v>0</v>
      </c>
      <c r="C648" s="63"/>
      <c r="D648" s="194" t="str">
        <f>IF(AND(B648=1,J648=1),IF('Job Openings'!H650-'Job Openings'!E650&lt;0,"",'Job Openings'!H650-'Job Openings'!E650),"")</f>
        <v/>
      </c>
      <c r="E648" s="185"/>
      <c r="F648" s="197" t="b">
        <f>IF(AND('Job Openings'!E650&gt;=$O$4,'Job Openings'!E650&lt;=$O$5),TRUE,FALSE)</f>
        <v>0</v>
      </c>
      <c r="G648" s="188" t="b">
        <f>IF(Dashboard!$M$6="",IF('Job Openings'!B650&lt;&gt;"",TRUE,FALSE),IF(Dashboard!$M$6='Job Openings'!B650,TRUE,FALSE))</f>
        <v>0</v>
      </c>
      <c r="H648" s="188" t="b">
        <f>IF(Dashboard!$H$7="",IF('Job Openings'!B650&lt;&gt;"",TRUE,FALSE),IF(Dashboard!$H$7='Job Openings'!C650,TRUE,FALSE))</f>
        <v>0</v>
      </c>
      <c r="I648" s="188" t="b">
        <f>IF(Dashboard!$H$6="",IF('Job Openings'!B650&lt;&gt;"",TRUE,FALSE),IF(Dashboard!$H$6='Job Openings'!F650,TRUE,FALSE))</f>
        <v>0</v>
      </c>
      <c r="J648" s="198">
        <f t="shared" si="36"/>
        <v>0</v>
      </c>
      <c r="K648" s="63"/>
      <c r="L648" s="63"/>
      <c r="M648" s="63"/>
      <c r="N648" s="63"/>
      <c r="O648" s="63"/>
      <c r="P648" s="63"/>
      <c r="R648" s="193" t="str">
        <f>IF(Candidates!H650="","",MONTH(Candidates!H650))</f>
        <v/>
      </c>
      <c r="S648" s="187" t="b">
        <f>IF(AND(YEAR(Candidates!H650)&gt;=applicationYear,YEAR(Candidates!H650)&lt;=applicationYear),TRUE,IF(applicationYear="",TRUE,FALSE))</f>
        <v>0</v>
      </c>
      <c r="T648" s="187" t="b">
        <f>IF(AND(Candidates!H650&gt;=$AJ$4,Candidates!H650&lt;=$AJ$5),TRUE,FALSE)</f>
        <v>0</v>
      </c>
      <c r="U648" s="187" t="b">
        <f>IF(Dashboard!$M$6="",IF(Candidates!B650&lt;&gt;"",TRUE,FALSE),IF(Dashboard!$M$6=Candidates!B650,TRUE,FALSE))</f>
        <v>0</v>
      </c>
      <c r="V648" s="187" t="b">
        <f>IF(Dashboard!$H$7="",IF(Candidates!B650&lt;&gt;"",TRUE,FALSE),IF(Dashboard!$H$7=Candidates!C650,TRUE,FALSE))</f>
        <v>0</v>
      </c>
      <c r="W648" s="217" t="b">
        <f>IF(Dashboard!$H$6="",IF(Candidates!B650&lt;&gt;"",TRUE,FALSE),IF(Dashboard!$H$6=Candidates!E650,TRUE,FALSE))</f>
        <v>0</v>
      </c>
      <c r="X648" s="187">
        <f t="shared" si="37"/>
        <v>0</v>
      </c>
      <c r="Y648" s="198">
        <f t="shared" si="38"/>
        <v>0</v>
      </c>
      <c r="AA648" s="7"/>
      <c r="AB648" s="7"/>
      <c r="AC648" s="7"/>
    </row>
    <row r="649" spans="2:29" x14ac:dyDescent="0.2">
      <c r="B649" s="194">
        <f>COUNTIFS(Candidates!$B$6:$B$3005,'Job Openings'!B651,Candidates!$J$6:$J$3005,Preferences!$I$21)</f>
        <v>0</v>
      </c>
      <c r="C649" s="63"/>
      <c r="D649" s="194" t="str">
        <f>IF(AND(B649=1,J649=1),IF('Job Openings'!H651-'Job Openings'!E651&lt;0,"",'Job Openings'!H651-'Job Openings'!E651),"")</f>
        <v/>
      </c>
      <c r="E649" s="185"/>
      <c r="F649" s="197" t="b">
        <f>IF(AND('Job Openings'!E651&gt;=$O$4,'Job Openings'!E651&lt;=$O$5),TRUE,FALSE)</f>
        <v>0</v>
      </c>
      <c r="G649" s="188" t="b">
        <f>IF(Dashboard!$M$6="",IF('Job Openings'!B651&lt;&gt;"",TRUE,FALSE),IF(Dashboard!$M$6='Job Openings'!B651,TRUE,FALSE))</f>
        <v>0</v>
      </c>
      <c r="H649" s="188" t="b">
        <f>IF(Dashboard!$H$7="",IF('Job Openings'!B651&lt;&gt;"",TRUE,FALSE),IF(Dashboard!$H$7='Job Openings'!C651,TRUE,FALSE))</f>
        <v>0</v>
      </c>
      <c r="I649" s="188" t="b">
        <f>IF(Dashboard!$H$6="",IF('Job Openings'!B651&lt;&gt;"",TRUE,FALSE),IF(Dashboard!$H$6='Job Openings'!F651,TRUE,FALSE))</f>
        <v>0</v>
      </c>
      <c r="J649" s="198">
        <f t="shared" si="36"/>
        <v>0</v>
      </c>
      <c r="K649" s="63"/>
      <c r="L649" s="63"/>
      <c r="M649" s="63"/>
      <c r="N649" s="63"/>
      <c r="O649" s="63"/>
      <c r="P649" s="63"/>
      <c r="R649" s="193" t="str">
        <f>IF(Candidates!H651="","",MONTH(Candidates!H651))</f>
        <v/>
      </c>
      <c r="S649" s="187" t="b">
        <f>IF(AND(YEAR(Candidates!H651)&gt;=applicationYear,YEAR(Candidates!H651)&lt;=applicationYear),TRUE,IF(applicationYear="",TRUE,FALSE))</f>
        <v>0</v>
      </c>
      <c r="T649" s="187" t="b">
        <f>IF(AND(Candidates!H651&gt;=$AJ$4,Candidates!H651&lt;=$AJ$5),TRUE,FALSE)</f>
        <v>0</v>
      </c>
      <c r="U649" s="187" t="b">
        <f>IF(Dashboard!$M$6="",IF(Candidates!B651&lt;&gt;"",TRUE,FALSE),IF(Dashboard!$M$6=Candidates!B651,TRUE,FALSE))</f>
        <v>0</v>
      </c>
      <c r="V649" s="187" t="b">
        <f>IF(Dashboard!$H$7="",IF(Candidates!B651&lt;&gt;"",TRUE,FALSE),IF(Dashboard!$H$7=Candidates!C651,TRUE,FALSE))</f>
        <v>0</v>
      </c>
      <c r="W649" s="217" t="b">
        <f>IF(Dashboard!$H$6="",IF(Candidates!B651&lt;&gt;"",TRUE,FALSE),IF(Dashboard!$H$6=Candidates!E651,TRUE,FALSE))</f>
        <v>0</v>
      </c>
      <c r="X649" s="187">
        <f t="shared" si="37"/>
        <v>0</v>
      </c>
      <c r="Y649" s="198">
        <f t="shared" si="38"/>
        <v>0</v>
      </c>
      <c r="AA649" s="7"/>
      <c r="AB649" s="7"/>
      <c r="AC649" s="7"/>
    </row>
    <row r="650" spans="2:29" x14ac:dyDescent="0.2">
      <c r="B650" s="194">
        <f>COUNTIFS(Candidates!$B$6:$B$3005,'Job Openings'!B652,Candidates!$J$6:$J$3005,Preferences!$I$21)</f>
        <v>0</v>
      </c>
      <c r="C650" s="63"/>
      <c r="D650" s="194" t="str">
        <f>IF(AND(B650=1,J650=1),IF('Job Openings'!H652-'Job Openings'!E652&lt;0,"",'Job Openings'!H652-'Job Openings'!E652),"")</f>
        <v/>
      </c>
      <c r="E650" s="185"/>
      <c r="F650" s="197" t="b">
        <f>IF(AND('Job Openings'!E652&gt;=$O$4,'Job Openings'!E652&lt;=$O$5),TRUE,FALSE)</f>
        <v>0</v>
      </c>
      <c r="G650" s="188" t="b">
        <f>IF(Dashboard!$M$6="",IF('Job Openings'!B652&lt;&gt;"",TRUE,FALSE),IF(Dashboard!$M$6='Job Openings'!B652,TRUE,FALSE))</f>
        <v>0</v>
      </c>
      <c r="H650" s="188" t="b">
        <f>IF(Dashboard!$H$7="",IF('Job Openings'!B652&lt;&gt;"",TRUE,FALSE),IF(Dashboard!$H$7='Job Openings'!C652,TRUE,FALSE))</f>
        <v>0</v>
      </c>
      <c r="I650" s="188" t="b">
        <f>IF(Dashboard!$H$6="",IF('Job Openings'!B652&lt;&gt;"",TRUE,FALSE),IF(Dashboard!$H$6='Job Openings'!F652,TRUE,FALSE))</f>
        <v>0</v>
      </c>
      <c r="J650" s="198">
        <f t="shared" si="36"/>
        <v>0</v>
      </c>
      <c r="K650" s="63"/>
      <c r="L650" s="63"/>
      <c r="M650" s="63"/>
      <c r="N650" s="63"/>
      <c r="O650" s="63"/>
      <c r="P650" s="63"/>
      <c r="R650" s="193" t="str">
        <f>IF(Candidates!H652="","",MONTH(Candidates!H652))</f>
        <v/>
      </c>
      <c r="S650" s="187" t="b">
        <f>IF(AND(YEAR(Candidates!H652)&gt;=applicationYear,YEAR(Candidates!H652)&lt;=applicationYear),TRUE,IF(applicationYear="",TRUE,FALSE))</f>
        <v>0</v>
      </c>
      <c r="T650" s="187" t="b">
        <f>IF(AND(Candidates!H652&gt;=$AJ$4,Candidates!H652&lt;=$AJ$5),TRUE,FALSE)</f>
        <v>0</v>
      </c>
      <c r="U650" s="187" t="b">
        <f>IF(Dashboard!$M$6="",IF(Candidates!B652&lt;&gt;"",TRUE,FALSE),IF(Dashboard!$M$6=Candidates!B652,TRUE,FALSE))</f>
        <v>0</v>
      </c>
      <c r="V650" s="187" t="b">
        <f>IF(Dashboard!$H$7="",IF(Candidates!B652&lt;&gt;"",TRUE,FALSE),IF(Dashboard!$H$7=Candidates!C652,TRUE,FALSE))</f>
        <v>0</v>
      </c>
      <c r="W650" s="217" t="b">
        <f>IF(Dashboard!$H$6="",IF(Candidates!B652&lt;&gt;"",TRUE,FALSE),IF(Dashboard!$H$6=Candidates!E652,TRUE,FALSE))</f>
        <v>0</v>
      </c>
      <c r="X650" s="187">
        <f t="shared" si="37"/>
        <v>0</v>
      </c>
      <c r="Y650" s="198">
        <f t="shared" si="38"/>
        <v>0</v>
      </c>
      <c r="AA650" s="7"/>
      <c r="AB650" s="7"/>
      <c r="AC650" s="7"/>
    </row>
    <row r="651" spans="2:29" x14ac:dyDescent="0.2">
      <c r="B651" s="194">
        <f>COUNTIFS(Candidates!$B$6:$B$3005,'Job Openings'!B653,Candidates!$J$6:$J$3005,Preferences!$I$21)</f>
        <v>0</v>
      </c>
      <c r="C651" s="63"/>
      <c r="D651" s="194" t="str">
        <f>IF(AND(B651=1,J651=1),IF('Job Openings'!H653-'Job Openings'!E653&lt;0,"",'Job Openings'!H653-'Job Openings'!E653),"")</f>
        <v/>
      </c>
      <c r="E651" s="185"/>
      <c r="F651" s="197" t="b">
        <f>IF(AND('Job Openings'!E653&gt;=$O$4,'Job Openings'!E653&lt;=$O$5),TRUE,FALSE)</f>
        <v>0</v>
      </c>
      <c r="G651" s="188" t="b">
        <f>IF(Dashboard!$M$6="",IF('Job Openings'!B653&lt;&gt;"",TRUE,FALSE),IF(Dashboard!$M$6='Job Openings'!B653,TRUE,FALSE))</f>
        <v>0</v>
      </c>
      <c r="H651" s="188" t="b">
        <f>IF(Dashboard!$H$7="",IF('Job Openings'!B653&lt;&gt;"",TRUE,FALSE),IF(Dashboard!$H$7='Job Openings'!C653,TRUE,FALSE))</f>
        <v>0</v>
      </c>
      <c r="I651" s="188" t="b">
        <f>IF(Dashboard!$H$6="",IF('Job Openings'!B653&lt;&gt;"",TRUE,FALSE),IF(Dashboard!$H$6='Job Openings'!F653,TRUE,FALSE))</f>
        <v>0</v>
      </c>
      <c r="J651" s="198">
        <f t="shared" si="36"/>
        <v>0</v>
      </c>
      <c r="K651" s="63"/>
      <c r="L651" s="63"/>
      <c r="M651" s="63"/>
      <c r="N651" s="63"/>
      <c r="O651" s="63"/>
      <c r="P651" s="63"/>
      <c r="R651" s="193" t="str">
        <f>IF(Candidates!H653="","",MONTH(Candidates!H653))</f>
        <v/>
      </c>
      <c r="S651" s="187" t="b">
        <f>IF(AND(YEAR(Candidates!H653)&gt;=applicationYear,YEAR(Candidates!H653)&lt;=applicationYear),TRUE,IF(applicationYear="",TRUE,FALSE))</f>
        <v>0</v>
      </c>
      <c r="T651" s="187" t="b">
        <f>IF(AND(Candidates!H653&gt;=$AJ$4,Candidates!H653&lt;=$AJ$5),TRUE,FALSE)</f>
        <v>0</v>
      </c>
      <c r="U651" s="187" t="b">
        <f>IF(Dashboard!$M$6="",IF(Candidates!B653&lt;&gt;"",TRUE,FALSE),IF(Dashboard!$M$6=Candidates!B653,TRUE,FALSE))</f>
        <v>0</v>
      </c>
      <c r="V651" s="187" t="b">
        <f>IF(Dashboard!$H$7="",IF(Candidates!B653&lt;&gt;"",TRUE,FALSE),IF(Dashboard!$H$7=Candidates!C653,TRUE,FALSE))</f>
        <v>0</v>
      </c>
      <c r="W651" s="217" t="b">
        <f>IF(Dashboard!$H$6="",IF(Candidates!B653&lt;&gt;"",TRUE,FALSE),IF(Dashboard!$H$6=Candidates!E653,TRUE,FALSE))</f>
        <v>0</v>
      </c>
      <c r="X651" s="187">
        <f t="shared" si="37"/>
        <v>0</v>
      </c>
      <c r="Y651" s="198">
        <f t="shared" si="38"/>
        <v>0</v>
      </c>
      <c r="AA651" s="7"/>
      <c r="AB651" s="7"/>
      <c r="AC651" s="7"/>
    </row>
    <row r="652" spans="2:29" x14ac:dyDescent="0.2">
      <c r="B652" s="194">
        <f>COUNTIFS(Candidates!$B$6:$B$3005,'Job Openings'!B654,Candidates!$J$6:$J$3005,Preferences!$I$21)</f>
        <v>0</v>
      </c>
      <c r="C652" s="63"/>
      <c r="D652" s="194" t="str">
        <f>IF(AND(B652=1,J652=1),IF('Job Openings'!H654-'Job Openings'!E654&lt;0,"",'Job Openings'!H654-'Job Openings'!E654),"")</f>
        <v/>
      </c>
      <c r="E652" s="185"/>
      <c r="F652" s="197" t="b">
        <f>IF(AND('Job Openings'!E654&gt;=$O$4,'Job Openings'!E654&lt;=$O$5),TRUE,FALSE)</f>
        <v>0</v>
      </c>
      <c r="G652" s="188" t="b">
        <f>IF(Dashboard!$M$6="",IF('Job Openings'!B654&lt;&gt;"",TRUE,FALSE),IF(Dashboard!$M$6='Job Openings'!B654,TRUE,FALSE))</f>
        <v>0</v>
      </c>
      <c r="H652" s="188" t="b">
        <f>IF(Dashboard!$H$7="",IF('Job Openings'!B654&lt;&gt;"",TRUE,FALSE),IF(Dashboard!$H$7='Job Openings'!C654,TRUE,FALSE))</f>
        <v>0</v>
      </c>
      <c r="I652" s="188" t="b">
        <f>IF(Dashboard!$H$6="",IF('Job Openings'!B654&lt;&gt;"",TRUE,FALSE),IF(Dashboard!$H$6='Job Openings'!F654,TRUE,FALSE))</f>
        <v>0</v>
      </c>
      <c r="J652" s="198">
        <f t="shared" si="36"/>
        <v>0</v>
      </c>
      <c r="K652" s="63"/>
      <c r="L652" s="63"/>
      <c r="M652" s="63"/>
      <c r="N652" s="63"/>
      <c r="O652" s="63"/>
      <c r="P652" s="63"/>
      <c r="R652" s="193" t="str">
        <f>IF(Candidates!H654="","",MONTH(Candidates!H654))</f>
        <v/>
      </c>
      <c r="S652" s="187" t="b">
        <f>IF(AND(YEAR(Candidates!H654)&gt;=applicationYear,YEAR(Candidates!H654)&lt;=applicationYear),TRUE,IF(applicationYear="",TRUE,FALSE))</f>
        <v>0</v>
      </c>
      <c r="T652" s="187" t="b">
        <f>IF(AND(Candidates!H654&gt;=$AJ$4,Candidates!H654&lt;=$AJ$5),TRUE,FALSE)</f>
        <v>0</v>
      </c>
      <c r="U652" s="187" t="b">
        <f>IF(Dashboard!$M$6="",IF(Candidates!B654&lt;&gt;"",TRUE,FALSE),IF(Dashboard!$M$6=Candidates!B654,TRUE,FALSE))</f>
        <v>0</v>
      </c>
      <c r="V652" s="187" t="b">
        <f>IF(Dashboard!$H$7="",IF(Candidates!B654&lt;&gt;"",TRUE,FALSE),IF(Dashboard!$H$7=Candidates!C654,TRUE,FALSE))</f>
        <v>0</v>
      </c>
      <c r="W652" s="217" t="b">
        <f>IF(Dashboard!$H$6="",IF(Candidates!B654&lt;&gt;"",TRUE,FALSE),IF(Dashboard!$H$6=Candidates!E654,TRUE,FALSE))</f>
        <v>0</v>
      </c>
      <c r="X652" s="187">
        <f t="shared" si="37"/>
        <v>0</v>
      </c>
      <c r="Y652" s="198">
        <f t="shared" si="38"/>
        <v>0</v>
      </c>
      <c r="AA652" s="7"/>
      <c r="AB652" s="7"/>
      <c r="AC652" s="7"/>
    </row>
    <row r="653" spans="2:29" x14ac:dyDescent="0.2">
      <c r="B653" s="194">
        <f>COUNTIFS(Candidates!$B$6:$B$3005,'Job Openings'!B655,Candidates!$J$6:$J$3005,Preferences!$I$21)</f>
        <v>0</v>
      </c>
      <c r="C653" s="63"/>
      <c r="D653" s="194" t="str">
        <f>IF(AND(B653=1,J653=1),IF('Job Openings'!H655-'Job Openings'!E655&lt;0,"",'Job Openings'!H655-'Job Openings'!E655),"")</f>
        <v/>
      </c>
      <c r="E653" s="185"/>
      <c r="F653" s="197" t="b">
        <f>IF(AND('Job Openings'!E655&gt;=$O$4,'Job Openings'!E655&lt;=$O$5),TRUE,FALSE)</f>
        <v>0</v>
      </c>
      <c r="G653" s="188" t="b">
        <f>IF(Dashboard!$M$6="",IF('Job Openings'!B655&lt;&gt;"",TRUE,FALSE),IF(Dashboard!$M$6='Job Openings'!B655,TRUE,FALSE))</f>
        <v>0</v>
      </c>
      <c r="H653" s="188" t="b">
        <f>IF(Dashboard!$H$7="",IF('Job Openings'!B655&lt;&gt;"",TRUE,FALSE),IF(Dashboard!$H$7='Job Openings'!C655,TRUE,FALSE))</f>
        <v>0</v>
      </c>
      <c r="I653" s="188" t="b">
        <f>IF(Dashboard!$H$6="",IF('Job Openings'!B655&lt;&gt;"",TRUE,FALSE),IF(Dashboard!$H$6='Job Openings'!F655,TRUE,FALSE))</f>
        <v>0</v>
      </c>
      <c r="J653" s="198">
        <f t="shared" si="36"/>
        <v>0</v>
      </c>
      <c r="K653" s="63"/>
      <c r="L653" s="63"/>
      <c r="M653" s="63"/>
      <c r="N653" s="63"/>
      <c r="O653" s="63"/>
      <c r="P653" s="63"/>
      <c r="R653" s="193" t="str">
        <f>IF(Candidates!H655="","",MONTH(Candidates!H655))</f>
        <v/>
      </c>
      <c r="S653" s="187" t="b">
        <f>IF(AND(YEAR(Candidates!H655)&gt;=applicationYear,YEAR(Candidates!H655)&lt;=applicationYear),TRUE,IF(applicationYear="",TRUE,FALSE))</f>
        <v>0</v>
      </c>
      <c r="T653" s="187" t="b">
        <f>IF(AND(Candidates!H655&gt;=$AJ$4,Candidates!H655&lt;=$AJ$5),TRUE,FALSE)</f>
        <v>0</v>
      </c>
      <c r="U653" s="187" t="b">
        <f>IF(Dashboard!$M$6="",IF(Candidates!B655&lt;&gt;"",TRUE,FALSE),IF(Dashboard!$M$6=Candidates!B655,TRUE,FALSE))</f>
        <v>0</v>
      </c>
      <c r="V653" s="187" t="b">
        <f>IF(Dashboard!$H$7="",IF(Candidates!B655&lt;&gt;"",TRUE,FALSE),IF(Dashboard!$H$7=Candidates!C655,TRUE,FALSE))</f>
        <v>0</v>
      </c>
      <c r="W653" s="217" t="b">
        <f>IF(Dashboard!$H$6="",IF(Candidates!B655&lt;&gt;"",TRUE,FALSE),IF(Dashboard!$H$6=Candidates!E655,TRUE,FALSE))</f>
        <v>0</v>
      </c>
      <c r="X653" s="187">
        <f t="shared" si="37"/>
        <v>0</v>
      </c>
      <c r="Y653" s="198">
        <f t="shared" si="38"/>
        <v>0</v>
      </c>
      <c r="AA653" s="7"/>
      <c r="AB653" s="7"/>
      <c r="AC653" s="7"/>
    </row>
    <row r="654" spans="2:29" x14ac:dyDescent="0.2">
      <c r="B654" s="194">
        <f>COUNTIFS(Candidates!$B$6:$B$3005,'Job Openings'!B656,Candidates!$J$6:$J$3005,Preferences!$I$21)</f>
        <v>0</v>
      </c>
      <c r="C654" s="63"/>
      <c r="D654" s="194" t="str">
        <f>IF(AND(B654=1,J654=1),IF('Job Openings'!H656-'Job Openings'!E656&lt;0,"",'Job Openings'!H656-'Job Openings'!E656),"")</f>
        <v/>
      </c>
      <c r="E654" s="185"/>
      <c r="F654" s="197" t="b">
        <f>IF(AND('Job Openings'!E656&gt;=$O$4,'Job Openings'!E656&lt;=$O$5),TRUE,FALSE)</f>
        <v>0</v>
      </c>
      <c r="G654" s="188" t="b">
        <f>IF(Dashboard!$M$6="",IF('Job Openings'!B656&lt;&gt;"",TRUE,FALSE),IF(Dashboard!$M$6='Job Openings'!B656,TRUE,FALSE))</f>
        <v>0</v>
      </c>
      <c r="H654" s="188" t="b">
        <f>IF(Dashboard!$H$7="",IF('Job Openings'!B656&lt;&gt;"",TRUE,FALSE),IF(Dashboard!$H$7='Job Openings'!C656,TRUE,FALSE))</f>
        <v>0</v>
      </c>
      <c r="I654" s="188" t="b">
        <f>IF(Dashboard!$H$6="",IF('Job Openings'!B656&lt;&gt;"",TRUE,FALSE),IF(Dashboard!$H$6='Job Openings'!F656,TRUE,FALSE))</f>
        <v>0</v>
      </c>
      <c r="J654" s="198">
        <f t="shared" si="36"/>
        <v>0</v>
      </c>
      <c r="K654" s="63"/>
      <c r="L654" s="63"/>
      <c r="M654" s="63"/>
      <c r="N654" s="63"/>
      <c r="O654" s="63"/>
      <c r="P654" s="63"/>
      <c r="R654" s="193" t="str">
        <f>IF(Candidates!H656="","",MONTH(Candidates!H656))</f>
        <v/>
      </c>
      <c r="S654" s="187" t="b">
        <f>IF(AND(YEAR(Candidates!H656)&gt;=applicationYear,YEAR(Candidates!H656)&lt;=applicationYear),TRUE,IF(applicationYear="",TRUE,FALSE))</f>
        <v>0</v>
      </c>
      <c r="T654" s="187" t="b">
        <f>IF(AND(Candidates!H656&gt;=$AJ$4,Candidates!H656&lt;=$AJ$5),TRUE,FALSE)</f>
        <v>0</v>
      </c>
      <c r="U654" s="187" t="b">
        <f>IF(Dashboard!$M$6="",IF(Candidates!B656&lt;&gt;"",TRUE,FALSE),IF(Dashboard!$M$6=Candidates!B656,TRUE,FALSE))</f>
        <v>0</v>
      </c>
      <c r="V654" s="187" t="b">
        <f>IF(Dashboard!$H$7="",IF(Candidates!B656&lt;&gt;"",TRUE,FALSE),IF(Dashboard!$H$7=Candidates!C656,TRUE,FALSE))</f>
        <v>0</v>
      </c>
      <c r="W654" s="217" t="b">
        <f>IF(Dashboard!$H$6="",IF(Candidates!B656&lt;&gt;"",TRUE,FALSE),IF(Dashboard!$H$6=Candidates!E656,TRUE,FALSE))</f>
        <v>0</v>
      </c>
      <c r="X654" s="187">
        <f t="shared" si="37"/>
        <v>0</v>
      </c>
      <c r="Y654" s="198">
        <f t="shared" si="38"/>
        <v>0</v>
      </c>
      <c r="AA654" s="7"/>
      <c r="AB654" s="7"/>
      <c r="AC654" s="7"/>
    </row>
    <row r="655" spans="2:29" x14ac:dyDescent="0.2">
      <c r="B655" s="194">
        <f>COUNTIFS(Candidates!$B$6:$B$3005,'Job Openings'!B657,Candidates!$J$6:$J$3005,Preferences!$I$21)</f>
        <v>0</v>
      </c>
      <c r="C655" s="63"/>
      <c r="D655" s="194" t="str">
        <f>IF(AND(B655=1,J655=1),IF('Job Openings'!H657-'Job Openings'!E657&lt;0,"",'Job Openings'!H657-'Job Openings'!E657),"")</f>
        <v/>
      </c>
      <c r="E655" s="185"/>
      <c r="F655" s="197" t="b">
        <f>IF(AND('Job Openings'!E657&gt;=$O$4,'Job Openings'!E657&lt;=$O$5),TRUE,FALSE)</f>
        <v>0</v>
      </c>
      <c r="G655" s="188" t="b">
        <f>IF(Dashboard!$M$6="",IF('Job Openings'!B657&lt;&gt;"",TRUE,FALSE),IF(Dashboard!$M$6='Job Openings'!B657,TRUE,FALSE))</f>
        <v>0</v>
      </c>
      <c r="H655" s="188" t="b">
        <f>IF(Dashboard!$H$7="",IF('Job Openings'!B657&lt;&gt;"",TRUE,FALSE),IF(Dashboard!$H$7='Job Openings'!C657,TRUE,FALSE))</f>
        <v>0</v>
      </c>
      <c r="I655" s="188" t="b">
        <f>IF(Dashboard!$H$6="",IF('Job Openings'!B657&lt;&gt;"",TRUE,FALSE),IF(Dashboard!$H$6='Job Openings'!F657,TRUE,FALSE))</f>
        <v>0</v>
      </c>
      <c r="J655" s="198">
        <f t="shared" si="36"/>
        <v>0</v>
      </c>
      <c r="K655" s="63"/>
      <c r="L655" s="63"/>
      <c r="M655" s="63"/>
      <c r="N655" s="63"/>
      <c r="O655" s="63"/>
      <c r="P655" s="63"/>
      <c r="R655" s="193" t="str">
        <f>IF(Candidates!H657="","",MONTH(Candidates!H657))</f>
        <v/>
      </c>
      <c r="S655" s="187" t="b">
        <f>IF(AND(YEAR(Candidates!H657)&gt;=applicationYear,YEAR(Candidates!H657)&lt;=applicationYear),TRUE,IF(applicationYear="",TRUE,FALSE))</f>
        <v>0</v>
      </c>
      <c r="T655" s="187" t="b">
        <f>IF(AND(Candidates!H657&gt;=$AJ$4,Candidates!H657&lt;=$AJ$5),TRUE,FALSE)</f>
        <v>0</v>
      </c>
      <c r="U655" s="187" t="b">
        <f>IF(Dashboard!$M$6="",IF(Candidates!B657&lt;&gt;"",TRUE,FALSE),IF(Dashboard!$M$6=Candidates!B657,TRUE,FALSE))</f>
        <v>0</v>
      </c>
      <c r="V655" s="187" t="b">
        <f>IF(Dashboard!$H$7="",IF(Candidates!B657&lt;&gt;"",TRUE,FALSE),IF(Dashboard!$H$7=Candidates!C657,TRUE,FALSE))</f>
        <v>0</v>
      </c>
      <c r="W655" s="217" t="b">
        <f>IF(Dashboard!$H$6="",IF(Candidates!B657&lt;&gt;"",TRUE,FALSE),IF(Dashboard!$H$6=Candidates!E657,TRUE,FALSE))</f>
        <v>0</v>
      </c>
      <c r="X655" s="187">
        <f t="shared" si="37"/>
        <v>0</v>
      </c>
      <c r="Y655" s="198">
        <f t="shared" si="38"/>
        <v>0</v>
      </c>
      <c r="AA655" s="7"/>
      <c r="AB655" s="7"/>
      <c r="AC655" s="7"/>
    </row>
    <row r="656" spans="2:29" x14ac:dyDescent="0.2">
      <c r="B656" s="194">
        <f>COUNTIFS(Candidates!$B$6:$B$3005,'Job Openings'!B658,Candidates!$J$6:$J$3005,Preferences!$I$21)</f>
        <v>0</v>
      </c>
      <c r="C656" s="63"/>
      <c r="D656" s="194" t="str">
        <f>IF(AND(B656=1,J656=1),IF('Job Openings'!H658-'Job Openings'!E658&lt;0,"",'Job Openings'!H658-'Job Openings'!E658),"")</f>
        <v/>
      </c>
      <c r="E656" s="185"/>
      <c r="F656" s="197" t="b">
        <f>IF(AND('Job Openings'!E658&gt;=$O$4,'Job Openings'!E658&lt;=$O$5),TRUE,FALSE)</f>
        <v>0</v>
      </c>
      <c r="G656" s="188" t="b">
        <f>IF(Dashboard!$M$6="",IF('Job Openings'!B658&lt;&gt;"",TRUE,FALSE),IF(Dashboard!$M$6='Job Openings'!B658,TRUE,FALSE))</f>
        <v>0</v>
      </c>
      <c r="H656" s="188" t="b">
        <f>IF(Dashboard!$H$7="",IF('Job Openings'!B658&lt;&gt;"",TRUE,FALSE),IF(Dashboard!$H$7='Job Openings'!C658,TRUE,FALSE))</f>
        <v>0</v>
      </c>
      <c r="I656" s="188" t="b">
        <f>IF(Dashboard!$H$6="",IF('Job Openings'!B658&lt;&gt;"",TRUE,FALSE),IF(Dashboard!$H$6='Job Openings'!F658,TRUE,FALSE))</f>
        <v>0</v>
      </c>
      <c r="J656" s="198">
        <f t="shared" si="36"/>
        <v>0</v>
      </c>
      <c r="K656" s="63"/>
      <c r="L656" s="63"/>
      <c r="M656" s="63"/>
      <c r="N656" s="63"/>
      <c r="O656" s="63"/>
      <c r="P656" s="63"/>
      <c r="R656" s="193" t="str">
        <f>IF(Candidates!H658="","",MONTH(Candidates!H658))</f>
        <v/>
      </c>
      <c r="S656" s="187" t="b">
        <f>IF(AND(YEAR(Candidates!H658)&gt;=applicationYear,YEAR(Candidates!H658)&lt;=applicationYear),TRUE,IF(applicationYear="",TRUE,FALSE))</f>
        <v>0</v>
      </c>
      <c r="T656" s="187" t="b">
        <f>IF(AND(Candidates!H658&gt;=$AJ$4,Candidates!H658&lt;=$AJ$5),TRUE,FALSE)</f>
        <v>0</v>
      </c>
      <c r="U656" s="187" t="b">
        <f>IF(Dashboard!$M$6="",IF(Candidates!B658&lt;&gt;"",TRUE,FALSE),IF(Dashboard!$M$6=Candidates!B658,TRUE,FALSE))</f>
        <v>0</v>
      </c>
      <c r="V656" s="187" t="b">
        <f>IF(Dashboard!$H$7="",IF(Candidates!B658&lt;&gt;"",TRUE,FALSE),IF(Dashboard!$H$7=Candidates!C658,TRUE,FALSE))</f>
        <v>0</v>
      </c>
      <c r="W656" s="217" t="b">
        <f>IF(Dashboard!$H$6="",IF(Candidates!B658&lt;&gt;"",TRUE,FALSE),IF(Dashboard!$H$6=Candidates!E658,TRUE,FALSE))</f>
        <v>0</v>
      </c>
      <c r="X656" s="187">
        <f t="shared" si="37"/>
        <v>0</v>
      </c>
      <c r="Y656" s="198">
        <f t="shared" si="38"/>
        <v>0</v>
      </c>
      <c r="AA656" s="7"/>
      <c r="AB656" s="7"/>
      <c r="AC656" s="7"/>
    </row>
    <row r="657" spans="2:29" x14ac:dyDescent="0.2">
      <c r="B657" s="194">
        <f>COUNTIFS(Candidates!$B$6:$B$3005,'Job Openings'!B659,Candidates!$J$6:$J$3005,Preferences!$I$21)</f>
        <v>0</v>
      </c>
      <c r="C657" s="63"/>
      <c r="D657" s="194" t="str">
        <f>IF(AND(B657=1,J657=1),IF('Job Openings'!H659-'Job Openings'!E659&lt;0,"",'Job Openings'!H659-'Job Openings'!E659),"")</f>
        <v/>
      </c>
      <c r="E657" s="185"/>
      <c r="F657" s="197" t="b">
        <f>IF(AND('Job Openings'!E659&gt;=$O$4,'Job Openings'!E659&lt;=$O$5),TRUE,FALSE)</f>
        <v>0</v>
      </c>
      <c r="G657" s="188" t="b">
        <f>IF(Dashboard!$M$6="",IF('Job Openings'!B659&lt;&gt;"",TRUE,FALSE),IF(Dashboard!$M$6='Job Openings'!B659,TRUE,FALSE))</f>
        <v>0</v>
      </c>
      <c r="H657" s="188" t="b">
        <f>IF(Dashboard!$H$7="",IF('Job Openings'!B659&lt;&gt;"",TRUE,FALSE),IF(Dashboard!$H$7='Job Openings'!C659,TRUE,FALSE))</f>
        <v>0</v>
      </c>
      <c r="I657" s="188" t="b">
        <f>IF(Dashboard!$H$6="",IF('Job Openings'!B659&lt;&gt;"",TRUE,FALSE),IF(Dashboard!$H$6='Job Openings'!F659,TRUE,FALSE))</f>
        <v>0</v>
      </c>
      <c r="J657" s="198">
        <f t="shared" si="36"/>
        <v>0</v>
      </c>
      <c r="K657" s="63"/>
      <c r="L657" s="63"/>
      <c r="M657" s="63"/>
      <c r="N657" s="63"/>
      <c r="O657" s="63"/>
      <c r="P657" s="63"/>
      <c r="R657" s="193" t="str">
        <f>IF(Candidates!H659="","",MONTH(Candidates!H659))</f>
        <v/>
      </c>
      <c r="S657" s="187" t="b">
        <f>IF(AND(YEAR(Candidates!H659)&gt;=applicationYear,YEAR(Candidates!H659)&lt;=applicationYear),TRUE,IF(applicationYear="",TRUE,FALSE))</f>
        <v>0</v>
      </c>
      <c r="T657" s="187" t="b">
        <f>IF(AND(Candidates!H659&gt;=$AJ$4,Candidates!H659&lt;=$AJ$5),TRUE,FALSE)</f>
        <v>0</v>
      </c>
      <c r="U657" s="187" t="b">
        <f>IF(Dashboard!$M$6="",IF(Candidates!B659&lt;&gt;"",TRUE,FALSE),IF(Dashboard!$M$6=Candidates!B659,TRUE,FALSE))</f>
        <v>0</v>
      </c>
      <c r="V657" s="187" t="b">
        <f>IF(Dashboard!$H$7="",IF(Candidates!B659&lt;&gt;"",TRUE,FALSE),IF(Dashboard!$H$7=Candidates!C659,TRUE,FALSE))</f>
        <v>0</v>
      </c>
      <c r="W657" s="217" t="b">
        <f>IF(Dashboard!$H$6="",IF(Candidates!B659&lt;&gt;"",TRUE,FALSE),IF(Dashboard!$H$6=Candidates!E659,TRUE,FALSE))</f>
        <v>0</v>
      </c>
      <c r="X657" s="187">
        <f t="shared" si="37"/>
        <v>0</v>
      </c>
      <c r="Y657" s="198">
        <f t="shared" si="38"/>
        <v>0</v>
      </c>
      <c r="AA657" s="7"/>
      <c r="AB657" s="7"/>
      <c r="AC657" s="7"/>
    </row>
    <row r="658" spans="2:29" x14ac:dyDescent="0.2">
      <c r="B658" s="194">
        <f>COUNTIFS(Candidates!$B$6:$B$3005,'Job Openings'!B660,Candidates!$J$6:$J$3005,Preferences!$I$21)</f>
        <v>0</v>
      </c>
      <c r="C658" s="63"/>
      <c r="D658" s="194" t="str">
        <f>IF(AND(B658=1,J658=1),IF('Job Openings'!H660-'Job Openings'!E660&lt;0,"",'Job Openings'!H660-'Job Openings'!E660),"")</f>
        <v/>
      </c>
      <c r="E658" s="185"/>
      <c r="F658" s="197" t="b">
        <f>IF(AND('Job Openings'!E660&gt;=$O$4,'Job Openings'!E660&lt;=$O$5),TRUE,FALSE)</f>
        <v>0</v>
      </c>
      <c r="G658" s="188" t="b">
        <f>IF(Dashboard!$M$6="",IF('Job Openings'!B660&lt;&gt;"",TRUE,FALSE),IF(Dashboard!$M$6='Job Openings'!B660,TRUE,FALSE))</f>
        <v>0</v>
      </c>
      <c r="H658" s="188" t="b">
        <f>IF(Dashboard!$H$7="",IF('Job Openings'!B660&lt;&gt;"",TRUE,FALSE),IF(Dashboard!$H$7='Job Openings'!C660,TRUE,FALSE))</f>
        <v>0</v>
      </c>
      <c r="I658" s="188" t="b">
        <f>IF(Dashboard!$H$6="",IF('Job Openings'!B660&lt;&gt;"",TRUE,FALSE),IF(Dashboard!$H$6='Job Openings'!F660,TRUE,FALSE))</f>
        <v>0</v>
      </c>
      <c r="J658" s="198">
        <f t="shared" si="36"/>
        <v>0</v>
      </c>
      <c r="K658" s="63"/>
      <c r="L658" s="63"/>
      <c r="M658" s="63"/>
      <c r="N658" s="63"/>
      <c r="O658" s="63"/>
      <c r="P658" s="63"/>
      <c r="R658" s="193" t="str">
        <f>IF(Candidates!H660="","",MONTH(Candidates!H660))</f>
        <v/>
      </c>
      <c r="S658" s="187" t="b">
        <f>IF(AND(YEAR(Candidates!H660)&gt;=applicationYear,YEAR(Candidates!H660)&lt;=applicationYear),TRUE,IF(applicationYear="",TRUE,FALSE))</f>
        <v>0</v>
      </c>
      <c r="T658" s="187" t="b">
        <f>IF(AND(Candidates!H660&gt;=$AJ$4,Candidates!H660&lt;=$AJ$5),TRUE,FALSE)</f>
        <v>0</v>
      </c>
      <c r="U658" s="187" t="b">
        <f>IF(Dashboard!$M$6="",IF(Candidates!B660&lt;&gt;"",TRUE,FALSE),IF(Dashboard!$M$6=Candidates!B660,TRUE,FALSE))</f>
        <v>0</v>
      </c>
      <c r="V658" s="187" t="b">
        <f>IF(Dashboard!$H$7="",IF(Candidates!B660&lt;&gt;"",TRUE,FALSE),IF(Dashboard!$H$7=Candidates!C660,TRUE,FALSE))</f>
        <v>0</v>
      </c>
      <c r="W658" s="217" t="b">
        <f>IF(Dashboard!$H$6="",IF(Candidates!B660&lt;&gt;"",TRUE,FALSE),IF(Dashboard!$H$6=Candidates!E660,TRUE,FALSE))</f>
        <v>0</v>
      </c>
      <c r="X658" s="187">
        <f t="shared" si="37"/>
        <v>0</v>
      </c>
      <c r="Y658" s="198">
        <f t="shared" si="38"/>
        <v>0</v>
      </c>
      <c r="AA658" s="7"/>
      <c r="AB658" s="7"/>
      <c r="AC658" s="7"/>
    </row>
    <row r="659" spans="2:29" x14ac:dyDescent="0.2">
      <c r="B659" s="194">
        <f>COUNTIFS(Candidates!$B$6:$B$3005,'Job Openings'!B661,Candidates!$J$6:$J$3005,Preferences!$I$21)</f>
        <v>0</v>
      </c>
      <c r="C659" s="63"/>
      <c r="D659" s="194" t="str">
        <f>IF(AND(B659=1,J659=1),IF('Job Openings'!H661-'Job Openings'!E661&lt;0,"",'Job Openings'!H661-'Job Openings'!E661),"")</f>
        <v/>
      </c>
      <c r="E659" s="185"/>
      <c r="F659" s="197" t="b">
        <f>IF(AND('Job Openings'!E661&gt;=$O$4,'Job Openings'!E661&lt;=$O$5),TRUE,FALSE)</f>
        <v>0</v>
      </c>
      <c r="G659" s="188" t="b">
        <f>IF(Dashboard!$M$6="",IF('Job Openings'!B661&lt;&gt;"",TRUE,FALSE),IF(Dashboard!$M$6='Job Openings'!B661,TRUE,FALSE))</f>
        <v>0</v>
      </c>
      <c r="H659" s="188" t="b">
        <f>IF(Dashboard!$H$7="",IF('Job Openings'!B661&lt;&gt;"",TRUE,FALSE),IF(Dashboard!$H$7='Job Openings'!C661,TRUE,FALSE))</f>
        <v>0</v>
      </c>
      <c r="I659" s="188" t="b">
        <f>IF(Dashboard!$H$6="",IF('Job Openings'!B661&lt;&gt;"",TRUE,FALSE),IF(Dashboard!$H$6='Job Openings'!F661,TRUE,FALSE))</f>
        <v>0</v>
      </c>
      <c r="J659" s="198">
        <f t="shared" si="36"/>
        <v>0</v>
      </c>
      <c r="K659" s="63"/>
      <c r="L659" s="63"/>
      <c r="M659" s="63"/>
      <c r="N659" s="63"/>
      <c r="O659" s="63"/>
      <c r="P659" s="63"/>
      <c r="R659" s="193" t="str">
        <f>IF(Candidates!H661="","",MONTH(Candidates!H661))</f>
        <v/>
      </c>
      <c r="S659" s="187" t="b">
        <f>IF(AND(YEAR(Candidates!H661)&gt;=applicationYear,YEAR(Candidates!H661)&lt;=applicationYear),TRUE,IF(applicationYear="",TRUE,FALSE))</f>
        <v>0</v>
      </c>
      <c r="T659" s="187" t="b">
        <f>IF(AND(Candidates!H661&gt;=$AJ$4,Candidates!H661&lt;=$AJ$5),TRUE,FALSE)</f>
        <v>0</v>
      </c>
      <c r="U659" s="187" t="b">
        <f>IF(Dashboard!$M$6="",IF(Candidates!B661&lt;&gt;"",TRUE,FALSE),IF(Dashboard!$M$6=Candidates!B661,TRUE,FALSE))</f>
        <v>0</v>
      </c>
      <c r="V659" s="187" t="b">
        <f>IF(Dashboard!$H$7="",IF(Candidates!B661&lt;&gt;"",TRUE,FALSE),IF(Dashboard!$H$7=Candidates!C661,TRUE,FALSE))</f>
        <v>0</v>
      </c>
      <c r="W659" s="217" t="b">
        <f>IF(Dashboard!$H$6="",IF(Candidates!B661&lt;&gt;"",TRUE,FALSE),IF(Dashboard!$H$6=Candidates!E661,TRUE,FALSE))</f>
        <v>0</v>
      </c>
      <c r="X659" s="187">
        <f t="shared" si="37"/>
        <v>0</v>
      </c>
      <c r="Y659" s="198">
        <f t="shared" si="38"/>
        <v>0</v>
      </c>
      <c r="AA659" s="7"/>
      <c r="AB659" s="7"/>
      <c r="AC659" s="7"/>
    </row>
    <row r="660" spans="2:29" x14ac:dyDescent="0.2">
      <c r="B660" s="194">
        <f>COUNTIFS(Candidates!$B$6:$B$3005,'Job Openings'!B662,Candidates!$J$6:$J$3005,Preferences!$I$21)</f>
        <v>0</v>
      </c>
      <c r="C660" s="63"/>
      <c r="D660" s="194" t="str">
        <f>IF(AND(B660=1,J660=1),IF('Job Openings'!H662-'Job Openings'!E662&lt;0,"",'Job Openings'!H662-'Job Openings'!E662),"")</f>
        <v/>
      </c>
      <c r="E660" s="185"/>
      <c r="F660" s="197" t="b">
        <f>IF(AND('Job Openings'!E662&gt;=$O$4,'Job Openings'!E662&lt;=$O$5),TRUE,FALSE)</f>
        <v>0</v>
      </c>
      <c r="G660" s="188" t="b">
        <f>IF(Dashboard!$M$6="",IF('Job Openings'!B662&lt;&gt;"",TRUE,FALSE),IF(Dashboard!$M$6='Job Openings'!B662,TRUE,FALSE))</f>
        <v>0</v>
      </c>
      <c r="H660" s="188" t="b">
        <f>IF(Dashboard!$H$7="",IF('Job Openings'!B662&lt;&gt;"",TRUE,FALSE),IF(Dashboard!$H$7='Job Openings'!C662,TRUE,FALSE))</f>
        <v>0</v>
      </c>
      <c r="I660" s="188" t="b">
        <f>IF(Dashboard!$H$6="",IF('Job Openings'!B662&lt;&gt;"",TRUE,FALSE),IF(Dashboard!$H$6='Job Openings'!F662,TRUE,FALSE))</f>
        <v>0</v>
      </c>
      <c r="J660" s="198">
        <f t="shared" si="36"/>
        <v>0</v>
      </c>
      <c r="K660" s="63"/>
      <c r="L660" s="63"/>
      <c r="M660" s="63"/>
      <c r="N660" s="63"/>
      <c r="O660" s="63"/>
      <c r="P660" s="63"/>
      <c r="R660" s="193" t="str">
        <f>IF(Candidates!H662="","",MONTH(Candidates!H662))</f>
        <v/>
      </c>
      <c r="S660" s="187" t="b">
        <f>IF(AND(YEAR(Candidates!H662)&gt;=applicationYear,YEAR(Candidates!H662)&lt;=applicationYear),TRUE,IF(applicationYear="",TRUE,FALSE))</f>
        <v>0</v>
      </c>
      <c r="T660" s="187" t="b">
        <f>IF(AND(Candidates!H662&gt;=$AJ$4,Candidates!H662&lt;=$AJ$5),TRUE,FALSE)</f>
        <v>0</v>
      </c>
      <c r="U660" s="187" t="b">
        <f>IF(Dashboard!$M$6="",IF(Candidates!B662&lt;&gt;"",TRUE,FALSE),IF(Dashboard!$M$6=Candidates!B662,TRUE,FALSE))</f>
        <v>0</v>
      </c>
      <c r="V660" s="187" t="b">
        <f>IF(Dashboard!$H$7="",IF(Candidates!B662&lt;&gt;"",TRUE,FALSE),IF(Dashboard!$H$7=Candidates!C662,TRUE,FALSE))</f>
        <v>0</v>
      </c>
      <c r="W660" s="217" t="b">
        <f>IF(Dashboard!$H$6="",IF(Candidates!B662&lt;&gt;"",TRUE,FALSE),IF(Dashboard!$H$6=Candidates!E662,TRUE,FALSE))</f>
        <v>0</v>
      </c>
      <c r="X660" s="187">
        <f t="shared" si="37"/>
        <v>0</v>
      </c>
      <c r="Y660" s="198">
        <f t="shared" si="38"/>
        <v>0</v>
      </c>
      <c r="AA660" s="7"/>
      <c r="AB660" s="7"/>
      <c r="AC660" s="7"/>
    </row>
    <row r="661" spans="2:29" x14ac:dyDescent="0.2">
      <c r="B661" s="194">
        <f>COUNTIFS(Candidates!$B$6:$B$3005,'Job Openings'!B663,Candidates!$J$6:$J$3005,Preferences!$I$21)</f>
        <v>0</v>
      </c>
      <c r="C661" s="63"/>
      <c r="D661" s="194" t="str">
        <f>IF(AND(B661=1,J661=1),IF('Job Openings'!H663-'Job Openings'!E663&lt;0,"",'Job Openings'!H663-'Job Openings'!E663),"")</f>
        <v/>
      </c>
      <c r="E661" s="185"/>
      <c r="F661" s="197" t="b">
        <f>IF(AND('Job Openings'!E663&gt;=$O$4,'Job Openings'!E663&lt;=$O$5),TRUE,FALSE)</f>
        <v>0</v>
      </c>
      <c r="G661" s="188" t="b">
        <f>IF(Dashboard!$M$6="",IF('Job Openings'!B663&lt;&gt;"",TRUE,FALSE),IF(Dashboard!$M$6='Job Openings'!B663,TRUE,FALSE))</f>
        <v>0</v>
      </c>
      <c r="H661" s="188" t="b">
        <f>IF(Dashboard!$H$7="",IF('Job Openings'!B663&lt;&gt;"",TRUE,FALSE),IF(Dashboard!$H$7='Job Openings'!C663,TRUE,FALSE))</f>
        <v>0</v>
      </c>
      <c r="I661" s="188" t="b">
        <f>IF(Dashboard!$H$6="",IF('Job Openings'!B663&lt;&gt;"",TRUE,FALSE),IF(Dashboard!$H$6='Job Openings'!F663,TRUE,FALSE))</f>
        <v>0</v>
      </c>
      <c r="J661" s="198">
        <f t="shared" si="36"/>
        <v>0</v>
      </c>
      <c r="K661" s="63"/>
      <c r="L661" s="63"/>
      <c r="M661" s="63"/>
      <c r="N661" s="63"/>
      <c r="O661" s="63"/>
      <c r="P661" s="63"/>
      <c r="R661" s="193" t="str">
        <f>IF(Candidates!H663="","",MONTH(Candidates!H663))</f>
        <v/>
      </c>
      <c r="S661" s="187" t="b">
        <f>IF(AND(YEAR(Candidates!H663)&gt;=applicationYear,YEAR(Candidates!H663)&lt;=applicationYear),TRUE,IF(applicationYear="",TRUE,FALSE))</f>
        <v>0</v>
      </c>
      <c r="T661" s="187" t="b">
        <f>IF(AND(Candidates!H663&gt;=$AJ$4,Candidates!H663&lt;=$AJ$5),TRUE,FALSE)</f>
        <v>0</v>
      </c>
      <c r="U661" s="187" t="b">
        <f>IF(Dashboard!$M$6="",IF(Candidates!B663&lt;&gt;"",TRUE,FALSE),IF(Dashboard!$M$6=Candidates!B663,TRUE,FALSE))</f>
        <v>0</v>
      </c>
      <c r="V661" s="187" t="b">
        <f>IF(Dashboard!$H$7="",IF(Candidates!B663&lt;&gt;"",TRUE,FALSE),IF(Dashboard!$H$7=Candidates!C663,TRUE,FALSE))</f>
        <v>0</v>
      </c>
      <c r="W661" s="217" t="b">
        <f>IF(Dashboard!$H$6="",IF(Candidates!B663&lt;&gt;"",TRUE,FALSE),IF(Dashboard!$H$6=Candidates!E663,TRUE,FALSE))</f>
        <v>0</v>
      </c>
      <c r="X661" s="187">
        <f t="shared" si="37"/>
        <v>0</v>
      </c>
      <c r="Y661" s="198">
        <f t="shared" si="38"/>
        <v>0</v>
      </c>
      <c r="AA661" s="7"/>
      <c r="AB661" s="7"/>
      <c r="AC661" s="7"/>
    </row>
    <row r="662" spans="2:29" x14ac:dyDescent="0.2">
      <c r="B662" s="194">
        <f>COUNTIFS(Candidates!$B$6:$B$3005,'Job Openings'!B664,Candidates!$J$6:$J$3005,Preferences!$I$21)</f>
        <v>0</v>
      </c>
      <c r="C662" s="63"/>
      <c r="D662" s="194" t="str">
        <f>IF(AND(B662=1,J662=1),IF('Job Openings'!H664-'Job Openings'!E664&lt;0,"",'Job Openings'!H664-'Job Openings'!E664),"")</f>
        <v/>
      </c>
      <c r="E662" s="185"/>
      <c r="F662" s="197" t="b">
        <f>IF(AND('Job Openings'!E664&gt;=$O$4,'Job Openings'!E664&lt;=$O$5),TRUE,FALSE)</f>
        <v>0</v>
      </c>
      <c r="G662" s="188" t="b">
        <f>IF(Dashboard!$M$6="",IF('Job Openings'!B664&lt;&gt;"",TRUE,FALSE),IF(Dashboard!$M$6='Job Openings'!B664,TRUE,FALSE))</f>
        <v>0</v>
      </c>
      <c r="H662" s="188" t="b">
        <f>IF(Dashboard!$H$7="",IF('Job Openings'!B664&lt;&gt;"",TRUE,FALSE),IF(Dashboard!$H$7='Job Openings'!C664,TRUE,FALSE))</f>
        <v>0</v>
      </c>
      <c r="I662" s="188" t="b">
        <f>IF(Dashboard!$H$6="",IF('Job Openings'!B664&lt;&gt;"",TRUE,FALSE),IF(Dashboard!$H$6='Job Openings'!F664,TRUE,FALSE))</f>
        <v>0</v>
      </c>
      <c r="J662" s="198">
        <f t="shared" si="36"/>
        <v>0</v>
      </c>
      <c r="K662" s="63"/>
      <c r="L662" s="63"/>
      <c r="M662" s="63"/>
      <c r="N662" s="63"/>
      <c r="O662" s="63"/>
      <c r="P662" s="63"/>
      <c r="R662" s="193" t="str">
        <f>IF(Candidates!H664="","",MONTH(Candidates!H664))</f>
        <v/>
      </c>
      <c r="S662" s="187" t="b">
        <f>IF(AND(YEAR(Candidates!H664)&gt;=applicationYear,YEAR(Candidates!H664)&lt;=applicationYear),TRUE,IF(applicationYear="",TRUE,FALSE))</f>
        <v>0</v>
      </c>
      <c r="T662" s="187" t="b">
        <f>IF(AND(Candidates!H664&gt;=$AJ$4,Candidates!H664&lt;=$AJ$5),TRUE,FALSE)</f>
        <v>0</v>
      </c>
      <c r="U662" s="187" t="b">
        <f>IF(Dashboard!$M$6="",IF(Candidates!B664&lt;&gt;"",TRUE,FALSE),IF(Dashboard!$M$6=Candidates!B664,TRUE,FALSE))</f>
        <v>0</v>
      </c>
      <c r="V662" s="187" t="b">
        <f>IF(Dashboard!$H$7="",IF(Candidates!B664&lt;&gt;"",TRUE,FALSE),IF(Dashboard!$H$7=Candidates!C664,TRUE,FALSE))</f>
        <v>0</v>
      </c>
      <c r="W662" s="217" t="b">
        <f>IF(Dashboard!$H$6="",IF(Candidates!B664&lt;&gt;"",TRUE,FALSE),IF(Dashboard!$H$6=Candidates!E664,TRUE,FALSE))</f>
        <v>0</v>
      </c>
      <c r="X662" s="187">
        <f t="shared" si="37"/>
        <v>0</v>
      </c>
      <c r="Y662" s="198">
        <f t="shared" si="38"/>
        <v>0</v>
      </c>
      <c r="AA662" s="7"/>
      <c r="AB662" s="7"/>
      <c r="AC662" s="7"/>
    </row>
    <row r="663" spans="2:29" x14ac:dyDescent="0.2">
      <c r="B663" s="194">
        <f>COUNTIFS(Candidates!$B$6:$B$3005,'Job Openings'!B665,Candidates!$J$6:$J$3005,Preferences!$I$21)</f>
        <v>0</v>
      </c>
      <c r="C663" s="63"/>
      <c r="D663" s="194" t="str">
        <f>IF(AND(B663=1,J663=1),IF('Job Openings'!H665-'Job Openings'!E665&lt;0,"",'Job Openings'!H665-'Job Openings'!E665),"")</f>
        <v/>
      </c>
      <c r="E663" s="185"/>
      <c r="F663" s="197" t="b">
        <f>IF(AND('Job Openings'!E665&gt;=$O$4,'Job Openings'!E665&lt;=$O$5),TRUE,FALSE)</f>
        <v>0</v>
      </c>
      <c r="G663" s="188" t="b">
        <f>IF(Dashboard!$M$6="",IF('Job Openings'!B665&lt;&gt;"",TRUE,FALSE),IF(Dashboard!$M$6='Job Openings'!B665,TRUE,FALSE))</f>
        <v>0</v>
      </c>
      <c r="H663" s="188" t="b">
        <f>IF(Dashboard!$H$7="",IF('Job Openings'!B665&lt;&gt;"",TRUE,FALSE),IF(Dashboard!$H$7='Job Openings'!C665,TRUE,FALSE))</f>
        <v>0</v>
      </c>
      <c r="I663" s="188" t="b">
        <f>IF(Dashboard!$H$6="",IF('Job Openings'!B665&lt;&gt;"",TRUE,FALSE),IF(Dashboard!$H$6='Job Openings'!F665,TRUE,FALSE))</f>
        <v>0</v>
      </c>
      <c r="J663" s="198">
        <f t="shared" si="36"/>
        <v>0</v>
      </c>
      <c r="K663" s="63"/>
      <c r="L663" s="63"/>
      <c r="M663" s="63"/>
      <c r="N663" s="63"/>
      <c r="O663" s="63"/>
      <c r="P663" s="63"/>
      <c r="R663" s="193" t="str">
        <f>IF(Candidates!H665="","",MONTH(Candidates!H665))</f>
        <v/>
      </c>
      <c r="S663" s="187" t="b">
        <f>IF(AND(YEAR(Candidates!H665)&gt;=applicationYear,YEAR(Candidates!H665)&lt;=applicationYear),TRUE,IF(applicationYear="",TRUE,FALSE))</f>
        <v>0</v>
      </c>
      <c r="T663" s="187" t="b">
        <f>IF(AND(Candidates!H665&gt;=$AJ$4,Candidates!H665&lt;=$AJ$5),TRUE,FALSE)</f>
        <v>0</v>
      </c>
      <c r="U663" s="187" t="b">
        <f>IF(Dashboard!$M$6="",IF(Candidates!B665&lt;&gt;"",TRUE,FALSE),IF(Dashboard!$M$6=Candidates!B665,TRUE,FALSE))</f>
        <v>0</v>
      </c>
      <c r="V663" s="187" t="b">
        <f>IF(Dashboard!$H$7="",IF(Candidates!B665&lt;&gt;"",TRUE,FALSE),IF(Dashboard!$H$7=Candidates!C665,TRUE,FALSE))</f>
        <v>0</v>
      </c>
      <c r="W663" s="217" t="b">
        <f>IF(Dashboard!$H$6="",IF(Candidates!B665&lt;&gt;"",TRUE,FALSE),IF(Dashboard!$H$6=Candidates!E665,TRUE,FALSE))</f>
        <v>0</v>
      </c>
      <c r="X663" s="187">
        <f t="shared" si="37"/>
        <v>0</v>
      </c>
      <c r="Y663" s="198">
        <f t="shared" si="38"/>
        <v>0</v>
      </c>
      <c r="AA663" s="7"/>
      <c r="AB663" s="7"/>
      <c r="AC663" s="7"/>
    </row>
    <row r="664" spans="2:29" x14ac:dyDescent="0.2">
      <c r="B664" s="194">
        <f>COUNTIFS(Candidates!$B$6:$B$3005,'Job Openings'!B666,Candidates!$J$6:$J$3005,Preferences!$I$21)</f>
        <v>0</v>
      </c>
      <c r="C664" s="63"/>
      <c r="D664" s="194" t="str">
        <f>IF(AND(B664=1,J664=1),IF('Job Openings'!H666-'Job Openings'!E666&lt;0,"",'Job Openings'!H666-'Job Openings'!E666),"")</f>
        <v/>
      </c>
      <c r="E664" s="185"/>
      <c r="F664" s="197" t="b">
        <f>IF(AND('Job Openings'!E666&gt;=$O$4,'Job Openings'!E666&lt;=$O$5),TRUE,FALSE)</f>
        <v>0</v>
      </c>
      <c r="G664" s="188" t="b">
        <f>IF(Dashboard!$M$6="",IF('Job Openings'!B666&lt;&gt;"",TRUE,FALSE),IF(Dashboard!$M$6='Job Openings'!B666,TRUE,FALSE))</f>
        <v>0</v>
      </c>
      <c r="H664" s="188" t="b">
        <f>IF(Dashboard!$H$7="",IF('Job Openings'!B666&lt;&gt;"",TRUE,FALSE),IF(Dashboard!$H$7='Job Openings'!C666,TRUE,FALSE))</f>
        <v>0</v>
      </c>
      <c r="I664" s="188" t="b">
        <f>IF(Dashboard!$H$6="",IF('Job Openings'!B666&lt;&gt;"",TRUE,FALSE),IF(Dashboard!$H$6='Job Openings'!F666,TRUE,FALSE))</f>
        <v>0</v>
      </c>
      <c r="J664" s="198">
        <f t="shared" si="36"/>
        <v>0</v>
      </c>
      <c r="K664" s="63"/>
      <c r="L664" s="63"/>
      <c r="M664" s="63"/>
      <c r="N664" s="63"/>
      <c r="O664" s="63"/>
      <c r="P664" s="63"/>
      <c r="R664" s="193" t="str">
        <f>IF(Candidates!H666="","",MONTH(Candidates!H666))</f>
        <v/>
      </c>
      <c r="S664" s="187" t="b">
        <f>IF(AND(YEAR(Candidates!H666)&gt;=applicationYear,YEAR(Candidates!H666)&lt;=applicationYear),TRUE,IF(applicationYear="",TRUE,FALSE))</f>
        <v>0</v>
      </c>
      <c r="T664" s="187" t="b">
        <f>IF(AND(Candidates!H666&gt;=$AJ$4,Candidates!H666&lt;=$AJ$5),TRUE,FALSE)</f>
        <v>0</v>
      </c>
      <c r="U664" s="187" t="b">
        <f>IF(Dashboard!$M$6="",IF(Candidates!B666&lt;&gt;"",TRUE,FALSE),IF(Dashboard!$M$6=Candidates!B666,TRUE,FALSE))</f>
        <v>0</v>
      </c>
      <c r="V664" s="187" t="b">
        <f>IF(Dashboard!$H$7="",IF(Candidates!B666&lt;&gt;"",TRUE,FALSE),IF(Dashboard!$H$7=Candidates!C666,TRUE,FALSE))</f>
        <v>0</v>
      </c>
      <c r="W664" s="217" t="b">
        <f>IF(Dashboard!$H$6="",IF(Candidates!B666&lt;&gt;"",TRUE,FALSE),IF(Dashboard!$H$6=Candidates!E666,TRUE,FALSE))</f>
        <v>0</v>
      </c>
      <c r="X664" s="187">
        <f t="shared" si="37"/>
        <v>0</v>
      </c>
      <c r="Y664" s="198">
        <f t="shared" si="38"/>
        <v>0</v>
      </c>
      <c r="AA664" s="7"/>
      <c r="AB664" s="7"/>
      <c r="AC664" s="7"/>
    </row>
    <row r="665" spans="2:29" x14ac:dyDescent="0.2">
      <c r="B665" s="194">
        <f>COUNTIFS(Candidates!$B$6:$B$3005,'Job Openings'!B667,Candidates!$J$6:$J$3005,Preferences!$I$21)</f>
        <v>0</v>
      </c>
      <c r="C665" s="63"/>
      <c r="D665" s="194" t="str">
        <f>IF(AND(B665=1,J665=1),IF('Job Openings'!H667-'Job Openings'!E667&lt;0,"",'Job Openings'!H667-'Job Openings'!E667),"")</f>
        <v/>
      </c>
      <c r="E665" s="185"/>
      <c r="F665" s="197" t="b">
        <f>IF(AND('Job Openings'!E667&gt;=$O$4,'Job Openings'!E667&lt;=$O$5),TRUE,FALSE)</f>
        <v>0</v>
      </c>
      <c r="G665" s="188" t="b">
        <f>IF(Dashboard!$M$6="",IF('Job Openings'!B667&lt;&gt;"",TRUE,FALSE),IF(Dashboard!$M$6='Job Openings'!B667,TRUE,FALSE))</f>
        <v>0</v>
      </c>
      <c r="H665" s="188" t="b">
        <f>IF(Dashboard!$H$7="",IF('Job Openings'!B667&lt;&gt;"",TRUE,FALSE),IF(Dashboard!$H$7='Job Openings'!C667,TRUE,FALSE))</f>
        <v>0</v>
      </c>
      <c r="I665" s="188" t="b">
        <f>IF(Dashboard!$H$6="",IF('Job Openings'!B667&lt;&gt;"",TRUE,FALSE),IF(Dashboard!$H$6='Job Openings'!F667,TRUE,FALSE))</f>
        <v>0</v>
      </c>
      <c r="J665" s="198">
        <f t="shared" si="36"/>
        <v>0</v>
      </c>
      <c r="K665" s="63"/>
      <c r="L665" s="63"/>
      <c r="M665" s="63"/>
      <c r="N665" s="63"/>
      <c r="O665" s="63"/>
      <c r="P665" s="63"/>
      <c r="R665" s="193" t="str">
        <f>IF(Candidates!H667="","",MONTH(Candidates!H667))</f>
        <v/>
      </c>
      <c r="S665" s="187" t="b">
        <f>IF(AND(YEAR(Candidates!H667)&gt;=applicationYear,YEAR(Candidates!H667)&lt;=applicationYear),TRUE,IF(applicationYear="",TRUE,FALSE))</f>
        <v>0</v>
      </c>
      <c r="T665" s="187" t="b">
        <f>IF(AND(Candidates!H667&gt;=$AJ$4,Candidates!H667&lt;=$AJ$5),TRUE,FALSE)</f>
        <v>0</v>
      </c>
      <c r="U665" s="187" t="b">
        <f>IF(Dashboard!$M$6="",IF(Candidates!B667&lt;&gt;"",TRUE,FALSE),IF(Dashboard!$M$6=Candidates!B667,TRUE,FALSE))</f>
        <v>0</v>
      </c>
      <c r="V665" s="187" t="b">
        <f>IF(Dashboard!$H$7="",IF(Candidates!B667&lt;&gt;"",TRUE,FALSE),IF(Dashboard!$H$7=Candidates!C667,TRUE,FALSE))</f>
        <v>0</v>
      </c>
      <c r="W665" s="217" t="b">
        <f>IF(Dashboard!$H$6="",IF(Candidates!B667&lt;&gt;"",TRUE,FALSE),IF(Dashboard!$H$6=Candidates!E667,TRUE,FALSE))</f>
        <v>0</v>
      </c>
      <c r="X665" s="187">
        <f t="shared" si="37"/>
        <v>0</v>
      </c>
      <c r="Y665" s="198">
        <f t="shared" si="38"/>
        <v>0</v>
      </c>
      <c r="AA665" s="7"/>
      <c r="AB665" s="7"/>
      <c r="AC665" s="7"/>
    </row>
    <row r="666" spans="2:29" x14ac:dyDescent="0.2">
      <c r="B666" s="194">
        <f>COUNTIFS(Candidates!$B$6:$B$3005,'Job Openings'!B668,Candidates!$J$6:$J$3005,Preferences!$I$21)</f>
        <v>0</v>
      </c>
      <c r="C666" s="63"/>
      <c r="D666" s="194" t="str">
        <f>IF(AND(B666=1,J666=1),IF('Job Openings'!H668-'Job Openings'!E668&lt;0,"",'Job Openings'!H668-'Job Openings'!E668),"")</f>
        <v/>
      </c>
      <c r="E666" s="185"/>
      <c r="F666" s="197" t="b">
        <f>IF(AND('Job Openings'!E668&gt;=$O$4,'Job Openings'!E668&lt;=$O$5),TRUE,FALSE)</f>
        <v>0</v>
      </c>
      <c r="G666" s="188" t="b">
        <f>IF(Dashboard!$M$6="",IF('Job Openings'!B668&lt;&gt;"",TRUE,FALSE),IF(Dashboard!$M$6='Job Openings'!B668,TRUE,FALSE))</f>
        <v>0</v>
      </c>
      <c r="H666" s="188" t="b">
        <f>IF(Dashboard!$H$7="",IF('Job Openings'!B668&lt;&gt;"",TRUE,FALSE),IF(Dashboard!$H$7='Job Openings'!C668,TRUE,FALSE))</f>
        <v>0</v>
      </c>
      <c r="I666" s="188" t="b">
        <f>IF(Dashboard!$H$6="",IF('Job Openings'!B668&lt;&gt;"",TRUE,FALSE),IF(Dashboard!$H$6='Job Openings'!F668,TRUE,FALSE))</f>
        <v>0</v>
      </c>
      <c r="J666" s="198">
        <f t="shared" si="36"/>
        <v>0</v>
      </c>
      <c r="K666" s="63"/>
      <c r="L666" s="63"/>
      <c r="M666" s="63"/>
      <c r="N666" s="63"/>
      <c r="O666" s="63"/>
      <c r="P666" s="63"/>
      <c r="R666" s="193" t="str">
        <f>IF(Candidates!H668="","",MONTH(Candidates!H668))</f>
        <v/>
      </c>
      <c r="S666" s="187" t="b">
        <f>IF(AND(YEAR(Candidates!H668)&gt;=applicationYear,YEAR(Candidates!H668)&lt;=applicationYear),TRUE,IF(applicationYear="",TRUE,FALSE))</f>
        <v>0</v>
      </c>
      <c r="T666" s="187" t="b">
        <f>IF(AND(Candidates!H668&gt;=$AJ$4,Candidates!H668&lt;=$AJ$5),TRUE,FALSE)</f>
        <v>0</v>
      </c>
      <c r="U666" s="187" t="b">
        <f>IF(Dashboard!$M$6="",IF(Candidates!B668&lt;&gt;"",TRUE,FALSE),IF(Dashboard!$M$6=Candidates!B668,TRUE,FALSE))</f>
        <v>0</v>
      </c>
      <c r="V666" s="187" t="b">
        <f>IF(Dashboard!$H$7="",IF(Candidates!B668&lt;&gt;"",TRUE,FALSE),IF(Dashboard!$H$7=Candidates!C668,TRUE,FALSE))</f>
        <v>0</v>
      </c>
      <c r="W666" s="217" t="b">
        <f>IF(Dashboard!$H$6="",IF(Candidates!B668&lt;&gt;"",TRUE,FALSE),IF(Dashboard!$H$6=Candidates!E668,TRUE,FALSE))</f>
        <v>0</v>
      </c>
      <c r="X666" s="187">
        <f t="shared" si="37"/>
        <v>0</v>
      </c>
      <c r="Y666" s="198">
        <f t="shared" si="38"/>
        <v>0</v>
      </c>
      <c r="AA666" s="7"/>
      <c r="AB666" s="7"/>
      <c r="AC666" s="7"/>
    </row>
    <row r="667" spans="2:29" x14ac:dyDescent="0.2">
      <c r="B667" s="194">
        <f>COUNTIFS(Candidates!$B$6:$B$3005,'Job Openings'!B669,Candidates!$J$6:$J$3005,Preferences!$I$21)</f>
        <v>0</v>
      </c>
      <c r="C667" s="63"/>
      <c r="D667" s="194" t="str">
        <f>IF(AND(B667=1,J667=1),IF('Job Openings'!H669-'Job Openings'!E669&lt;0,"",'Job Openings'!H669-'Job Openings'!E669),"")</f>
        <v/>
      </c>
      <c r="E667" s="185"/>
      <c r="F667" s="197" t="b">
        <f>IF(AND('Job Openings'!E669&gt;=$O$4,'Job Openings'!E669&lt;=$O$5),TRUE,FALSE)</f>
        <v>0</v>
      </c>
      <c r="G667" s="188" t="b">
        <f>IF(Dashboard!$M$6="",IF('Job Openings'!B669&lt;&gt;"",TRUE,FALSE),IF(Dashboard!$M$6='Job Openings'!B669,TRUE,FALSE))</f>
        <v>0</v>
      </c>
      <c r="H667" s="188" t="b">
        <f>IF(Dashboard!$H$7="",IF('Job Openings'!B669&lt;&gt;"",TRUE,FALSE),IF(Dashboard!$H$7='Job Openings'!C669,TRUE,FALSE))</f>
        <v>0</v>
      </c>
      <c r="I667" s="188" t="b">
        <f>IF(Dashboard!$H$6="",IF('Job Openings'!B669&lt;&gt;"",TRUE,FALSE),IF(Dashboard!$H$6='Job Openings'!F669,TRUE,FALSE))</f>
        <v>0</v>
      </c>
      <c r="J667" s="198">
        <f t="shared" si="36"/>
        <v>0</v>
      </c>
      <c r="K667" s="63"/>
      <c r="L667" s="63"/>
      <c r="M667" s="63"/>
      <c r="N667" s="63"/>
      <c r="O667" s="63"/>
      <c r="P667" s="63"/>
      <c r="R667" s="193" t="str">
        <f>IF(Candidates!H669="","",MONTH(Candidates!H669))</f>
        <v/>
      </c>
      <c r="S667" s="187" t="b">
        <f>IF(AND(YEAR(Candidates!H669)&gt;=applicationYear,YEAR(Candidates!H669)&lt;=applicationYear),TRUE,IF(applicationYear="",TRUE,FALSE))</f>
        <v>0</v>
      </c>
      <c r="T667" s="187" t="b">
        <f>IF(AND(Candidates!H669&gt;=$AJ$4,Candidates!H669&lt;=$AJ$5),TRUE,FALSE)</f>
        <v>0</v>
      </c>
      <c r="U667" s="187" t="b">
        <f>IF(Dashboard!$M$6="",IF(Candidates!B669&lt;&gt;"",TRUE,FALSE),IF(Dashboard!$M$6=Candidates!B669,TRUE,FALSE))</f>
        <v>0</v>
      </c>
      <c r="V667" s="187" t="b">
        <f>IF(Dashboard!$H$7="",IF(Candidates!B669&lt;&gt;"",TRUE,FALSE),IF(Dashboard!$H$7=Candidates!C669,TRUE,FALSE))</f>
        <v>0</v>
      </c>
      <c r="W667" s="217" t="b">
        <f>IF(Dashboard!$H$6="",IF(Candidates!B669&lt;&gt;"",TRUE,FALSE),IF(Dashboard!$H$6=Candidates!E669,TRUE,FALSE))</f>
        <v>0</v>
      </c>
      <c r="X667" s="187">
        <f t="shared" si="37"/>
        <v>0</v>
      </c>
      <c r="Y667" s="198">
        <f t="shared" si="38"/>
        <v>0</v>
      </c>
      <c r="AA667" s="7"/>
      <c r="AB667" s="7"/>
      <c r="AC667" s="7"/>
    </row>
    <row r="668" spans="2:29" x14ac:dyDescent="0.2">
      <c r="B668" s="194">
        <f>COUNTIFS(Candidates!$B$6:$B$3005,'Job Openings'!B670,Candidates!$J$6:$J$3005,Preferences!$I$21)</f>
        <v>0</v>
      </c>
      <c r="C668" s="63"/>
      <c r="D668" s="194" t="str">
        <f>IF(AND(B668=1,J668=1),IF('Job Openings'!H670-'Job Openings'!E670&lt;0,"",'Job Openings'!H670-'Job Openings'!E670),"")</f>
        <v/>
      </c>
      <c r="E668" s="185"/>
      <c r="F668" s="197" t="b">
        <f>IF(AND('Job Openings'!E670&gt;=$O$4,'Job Openings'!E670&lt;=$O$5),TRUE,FALSE)</f>
        <v>0</v>
      </c>
      <c r="G668" s="188" t="b">
        <f>IF(Dashboard!$M$6="",IF('Job Openings'!B670&lt;&gt;"",TRUE,FALSE),IF(Dashboard!$M$6='Job Openings'!B670,TRUE,FALSE))</f>
        <v>0</v>
      </c>
      <c r="H668" s="188" t="b">
        <f>IF(Dashboard!$H$7="",IF('Job Openings'!B670&lt;&gt;"",TRUE,FALSE),IF(Dashboard!$H$7='Job Openings'!C670,TRUE,FALSE))</f>
        <v>0</v>
      </c>
      <c r="I668" s="188" t="b">
        <f>IF(Dashboard!$H$6="",IF('Job Openings'!B670&lt;&gt;"",TRUE,FALSE),IF(Dashboard!$H$6='Job Openings'!F670,TRUE,FALSE))</f>
        <v>0</v>
      </c>
      <c r="J668" s="198">
        <f t="shared" si="36"/>
        <v>0</v>
      </c>
      <c r="K668" s="63"/>
      <c r="L668" s="63"/>
      <c r="M668" s="63"/>
      <c r="N668" s="63"/>
      <c r="O668" s="63"/>
      <c r="P668" s="63"/>
      <c r="R668" s="193" t="str">
        <f>IF(Candidates!H670="","",MONTH(Candidates!H670))</f>
        <v/>
      </c>
      <c r="S668" s="187" t="b">
        <f>IF(AND(YEAR(Candidates!H670)&gt;=applicationYear,YEAR(Candidates!H670)&lt;=applicationYear),TRUE,IF(applicationYear="",TRUE,FALSE))</f>
        <v>0</v>
      </c>
      <c r="T668" s="187" t="b">
        <f>IF(AND(Candidates!H670&gt;=$AJ$4,Candidates!H670&lt;=$AJ$5),TRUE,FALSE)</f>
        <v>0</v>
      </c>
      <c r="U668" s="187" t="b">
        <f>IF(Dashboard!$M$6="",IF(Candidates!B670&lt;&gt;"",TRUE,FALSE),IF(Dashboard!$M$6=Candidates!B670,TRUE,FALSE))</f>
        <v>0</v>
      </c>
      <c r="V668" s="187" t="b">
        <f>IF(Dashboard!$H$7="",IF(Candidates!B670&lt;&gt;"",TRUE,FALSE),IF(Dashboard!$H$7=Candidates!C670,TRUE,FALSE))</f>
        <v>0</v>
      </c>
      <c r="W668" s="217" t="b">
        <f>IF(Dashboard!$H$6="",IF(Candidates!B670&lt;&gt;"",TRUE,FALSE),IF(Dashboard!$H$6=Candidates!E670,TRUE,FALSE))</f>
        <v>0</v>
      </c>
      <c r="X668" s="187">
        <f t="shared" si="37"/>
        <v>0</v>
      </c>
      <c r="Y668" s="198">
        <f t="shared" si="38"/>
        <v>0</v>
      </c>
      <c r="AA668" s="7"/>
      <c r="AB668" s="7"/>
      <c r="AC668" s="7"/>
    </row>
    <row r="669" spans="2:29" x14ac:dyDescent="0.2">
      <c r="B669" s="194">
        <f>COUNTIFS(Candidates!$B$6:$B$3005,'Job Openings'!B671,Candidates!$J$6:$J$3005,Preferences!$I$21)</f>
        <v>0</v>
      </c>
      <c r="C669" s="63"/>
      <c r="D669" s="194" t="str">
        <f>IF(AND(B669=1,J669=1),IF('Job Openings'!H671-'Job Openings'!E671&lt;0,"",'Job Openings'!H671-'Job Openings'!E671),"")</f>
        <v/>
      </c>
      <c r="E669" s="185"/>
      <c r="F669" s="197" t="b">
        <f>IF(AND('Job Openings'!E671&gt;=$O$4,'Job Openings'!E671&lt;=$O$5),TRUE,FALSE)</f>
        <v>0</v>
      </c>
      <c r="G669" s="188" t="b">
        <f>IF(Dashboard!$M$6="",IF('Job Openings'!B671&lt;&gt;"",TRUE,FALSE),IF(Dashboard!$M$6='Job Openings'!B671,TRUE,FALSE))</f>
        <v>0</v>
      </c>
      <c r="H669" s="188" t="b">
        <f>IF(Dashboard!$H$7="",IF('Job Openings'!B671&lt;&gt;"",TRUE,FALSE),IF(Dashboard!$H$7='Job Openings'!C671,TRUE,FALSE))</f>
        <v>0</v>
      </c>
      <c r="I669" s="188" t="b">
        <f>IF(Dashboard!$H$6="",IF('Job Openings'!B671&lt;&gt;"",TRUE,FALSE),IF(Dashboard!$H$6='Job Openings'!F671,TRUE,FALSE))</f>
        <v>0</v>
      </c>
      <c r="J669" s="198">
        <f t="shared" si="36"/>
        <v>0</v>
      </c>
      <c r="K669" s="63"/>
      <c r="L669" s="63"/>
      <c r="M669" s="63"/>
      <c r="N669" s="63"/>
      <c r="O669" s="63"/>
      <c r="P669" s="63"/>
      <c r="R669" s="193" t="str">
        <f>IF(Candidates!H671="","",MONTH(Candidates!H671))</f>
        <v/>
      </c>
      <c r="S669" s="187" t="b">
        <f>IF(AND(YEAR(Candidates!H671)&gt;=applicationYear,YEAR(Candidates!H671)&lt;=applicationYear),TRUE,IF(applicationYear="",TRUE,FALSE))</f>
        <v>0</v>
      </c>
      <c r="T669" s="187" t="b">
        <f>IF(AND(Candidates!H671&gt;=$AJ$4,Candidates!H671&lt;=$AJ$5),TRUE,FALSE)</f>
        <v>0</v>
      </c>
      <c r="U669" s="187" t="b">
        <f>IF(Dashboard!$M$6="",IF(Candidates!B671&lt;&gt;"",TRUE,FALSE),IF(Dashboard!$M$6=Candidates!B671,TRUE,FALSE))</f>
        <v>0</v>
      </c>
      <c r="V669" s="187" t="b">
        <f>IF(Dashboard!$H$7="",IF(Candidates!B671&lt;&gt;"",TRUE,FALSE),IF(Dashboard!$H$7=Candidates!C671,TRUE,FALSE))</f>
        <v>0</v>
      </c>
      <c r="W669" s="217" t="b">
        <f>IF(Dashboard!$H$6="",IF(Candidates!B671&lt;&gt;"",TRUE,FALSE),IF(Dashboard!$H$6=Candidates!E671,TRUE,FALSE))</f>
        <v>0</v>
      </c>
      <c r="X669" s="187">
        <f t="shared" si="37"/>
        <v>0</v>
      </c>
      <c r="Y669" s="198">
        <f t="shared" si="38"/>
        <v>0</v>
      </c>
      <c r="AA669" s="7"/>
      <c r="AB669" s="7"/>
      <c r="AC669" s="7"/>
    </row>
    <row r="670" spans="2:29" x14ac:dyDescent="0.2">
      <c r="B670" s="194">
        <f>COUNTIFS(Candidates!$B$6:$B$3005,'Job Openings'!B672,Candidates!$J$6:$J$3005,Preferences!$I$21)</f>
        <v>0</v>
      </c>
      <c r="C670" s="63"/>
      <c r="D670" s="194" t="str">
        <f>IF(AND(B670=1,J670=1),IF('Job Openings'!H672-'Job Openings'!E672&lt;0,"",'Job Openings'!H672-'Job Openings'!E672),"")</f>
        <v/>
      </c>
      <c r="E670" s="185"/>
      <c r="F670" s="197" t="b">
        <f>IF(AND('Job Openings'!E672&gt;=$O$4,'Job Openings'!E672&lt;=$O$5),TRUE,FALSE)</f>
        <v>0</v>
      </c>
      <c r="G670" s="188" t="b">
        <f>IF(Dashboard!$M$6="",IF('Job Openings'!B672&lt;&gt;"",TRUE,FALSE),IF(Dashboard!$M$6='Job Openings'!B672,TRUE,FALSE))</f>
        <v>0</v>
      </c>
      <c r="H670" s="188" t="b">
        <f>IF(Dashboard!$H$7="",IF('Job Openings'!B672&lt;&gt;"",TRUE,FALSE),IF(Dashboard!$H$7='Job Openings'!C672,TRUE,FALSE))</f>
        <v>0</v>
      </c>
      <c r="I670" s="188" t="b">
        <f>IF(Dashboard!$H$6="",IF('Job Openings'!B672&lt;&gt;"",TRUE,FALSE),IF(Dashboard!$H$6='Job Openings'!F672,TRUE,FALSE))</f>
        <v>0</v>
      </c>
      <c r="J670" s="198">
        <f t="shared" si="36"/>
        <v>0</v>
      </c>
      <c r="K670" s="63"/>
      <c r="L670" s="63"/>
      <c r="M670" s="63"/>
      <c r="N670" s="63"/>
      <c r="O670" s="63"/>
      <c r="P670" s="63"/>
      <c r="R670" s="193" t="str">
        <f>IF(Candidates!H672="","",MONTH(Candidates!H672))</f>
        <v/>
      </c>
      <c r="S670" s="187" t="b">
        <f>IF(AND(YEAR(Candidates!H672)&gt;=applicationYear,YEAR(Candidates!H672)&lt;=applicationYear),TRUE,IF(applicationYear="",TRUE,FALSE))</f>
        <v>0</v>
      </c>
      <c r="T670" s="187" t="b">
        <f>IF(AND(Candidates!H672&gt;=$AJ$4,Candidates!H672&lt;=$AJ$5),TRUE,FALSE)</f>
        <v>0</v>
      </c>
      <c r="U670" s="187" t="b">
        <f>IF(Dashboard!$M$6="",IF(Candidates!B672&lt;&gt;"",TRUE,FALSE),IF(Dashboard!$M$6=Candidates!B672,TRUE,FALSE))</f>
        <v>0</v>
      </c>
      <c r="V670" s="187" t="b">
        <f>IF(Dashboard!$H$7="",IF(Candidates!B672&lt;&gt;"",TRUE,FALSE),IF(Dashboard!$H$7=Candidates!C672,TRUE,FALSE))</f>
        <v>0</v>
      </c>
      <c r="W670" s="217" t="b">
        <f>IF(Dashboard!$H$6="",IF(Candidates!B672&lt;&gt;"",TRUE,FALSE),IF(Dashboard!$H$6=Candidates!E672,TRUE,FALSE))</f>
        <v>0</v>
      </c>
      <c r="X670" s="187">
        <f t="shared" si="37"/>
        <v>0</v>
      </c>
      <c r="Y670" s="198">
        <f t="shared" si="38"/>
        <v>0</v>
      </c>
      <c r="AA670" s="7"/>
      <c r="AB670" s="7"/>
      <c r="AC670" s="7"/>
    </row>
    <row r="671" spans="2:29" x14ac:dyDescent="0.2">
      <c r="B671" s="194">
        <f>COUNTIFS(Candidates!$B$6:$B$3005,'Job Openings'!B673,Candidates!$J$6:$J$3005,Preferences!$I$21)</f>
        <v>0</v>
      </c>
      <c r="C671" s="63"/>
      <c r="D671" s="194" t="str">
        <f>IF(AND(B671=1,J671=1),IF('Job Openings'!H673-'Job Openings'!E673&lt;0,"",'Job Openings'!H673-'Job Openings'!E673),"")</f>
        <v/>
      </c>
      <c r="E671" s="185"/>
      <c r="F671" s="197" t="b">
        <f>IF(AND('Job Openings'!E673&gt;=$O$4,'Job Openings'!E673&lt;=$O$5),TRUE,FALSE)</f>
        <v>0</v>
      </c>
      <c r="G671" s="188" t="b">
        <f>IF(Dashboard!$M$6="",IF('Job Openings'!B673&lt;&gt;"",TRUE,FALSE),IF(Dashboard!$M$6='Job Openings'!B673,TRUE,FALSE))</f>
        <v>0</v>
      </c>
      <c r="H671" s="188" t="b">
        <f>IF(Dashboard!$H$7="",IF('Job Openings'!B673&lt;&gt;"",TRUE,FALSE),IF(Dashboard!$H$7='Job Openings'!C673,TRUE,FALSE))</f>
        <v>0</v>
      </c>
      <c r="I671" s="188" t="b">
        <f>IF(Dashboard!$H$6="",IF('Job Openings'!B673&lt;&gt;"",TRUE,FALSE),IF(Dashboard!$H$6='Job Openings'!F673,TRUE,FALSE))</f>
        <v>0</v>
      </c>
      <c r="J671" s="198">
        <f t="shared" si="36"/>
        <v>0</v>
      </c>
      <c r="K671" s="63"/>
      <c r="L671" s="63"/>
      <c r="M671" s="63"/>
      <c r="N671" s="63"/>
      <c r="O671" s="63"/>
      <c r="P671" s="63"/>
      <c r="R671" s="193" t="str">
        <f>IF(Candidates!H673="","",MONTH(Candidates!H673))</f>
        <v/>
      </c>
      <c r="S671" s="187" t="b">
        <f>IF(AND(YEAR(Candidates!H673)&gt;=applicationYear,YEAR(Candidates!H673)&lt;=applicationYear),TRUE,IF(applicationYear="",TRUE,FALSE))</f>
        <v>0</v>
      </c>
      <c r="T671" s="187" t="b">
        <f>IF(AND(Candidates!H673&gt;=$AJ$4,Candidates!H673&lt;=$AJ$5),TRUE,FALSE)</f>
        <v>0</v>
      </c>
      <c r="U671" s="187" t="b">
        <f>IF(Dashboard!$M$6="",IF(Candidates!B673&lt;&gt;"",TRUE,FALSE),IF(Dashboard!$M$6=Candidates!B673,TRUE,FALSE))</f>
        <v>0</v>
      </c>
      <c r="V671" s="187" t="b">
        <f>IF(Dashboard!$H$7="",IF(Candidates!B673&lt;&gt;"",TRUE,FALSE),IF(Dashboard!$H$7=Candidates!C673,TRUE,FALSE))</f>
        <v>0</v>
      </c>
      <c r="W671" s="217" t="b">
        <f>IF(Dashboard!$H$6="",IF(Candidates!B673&lt;&gt;"",TRUE,FALSE),IF(Dashboard!$H$6=Candidates!E673,TRUE,FALSE))</f>
        <v>0</v>
      </c>
      <c r="X671" s="187">
        <f t="shared" si="37"/>
        <v>0</v>
      </c>
      <c r="Y671" s="198">
        <f t="shared" si="38"/>
        <v>0</v>
      </c>
      <c r="AA671" s="7"/>
      <c r="AB671" s="7"/>
      <c r="AC671" s="7"/>
    </row>
    <row r="672" spans="2:29" x14ac:dyDescent="0.2">
      <c r="B672" s="194">
        <f>COUNTIFS(Candidates!$B$6:$B$3005,'Job Openings'!B674,Candidates!$J$6:$J$3005,Preferences!$I$21)</f>
        <v>0</v>
      </c>
      <c r="C672" s="63"/>
      <c r="D672" s="194" t="str">
        <f>IF(AND(B672=1,J672=1),IF('Job Openings'!H674-'Job Openings'!E674&lt;0,"",'Job Openings'!H674-'Job Openings'!E674),"")</f>
        <v/>
      </c>
      <c r="E672" s="185"/>
      <c r="F672" s="197" t="b">
        <f>IF(AND('Job Openings'!E674&gt;=$O$4,'Job Openings'!E674&lt;=$O$5),TRUE,FALSE)</f>
        <v>0</v>
      </c>
      <c r="G672" s="188" t="b">
        <f>IF(Dashboard!$M$6="",IF('Job Openings'!B674&lt;&gt;"",TRUE,FALSE),IF(Dashboard!$M$6='Job Openings'!B674,TRUE,FALSE))</f>
        <v>0</v>
      </c>
      <c r="H672" s="188" t="b">
        <f>IF(Dashboard!$H$7="",IF('Job Openings'!B674&lt;&gt;"",TRUE,FALSE),IF(Dashboard!$H$7='Job Openings'!C674,TRUE,FALSE))</f>
        <v>0</v>
      </c>
      <c r="I672" s="188" t="b">
        <f>IF(Dashboard!$H$6="",IF('Job Openings'!B674&lt;&gt;"",TRUE,FALSE),IF(Dashboard!$H$6='Job Openings'!F674,TRUE,FALSE))</f>
        <v>0</v>
      </c>
      <c r="J672" s="198">
        <f t="shared" si="36"/>
        <v>0</v>
      </c>
      <c r="K672" s="63"/>
      <c r="L672" s="63"/>
      <c r="M672" s="63"/>
      <c r="N672" s="63"/>
      <c r="O672" s="63"/>
      <c r="P672" s="63"/>
      <c r="R672" s="193" t="str">
        <f>IF(Candidates!H674="","",MONTH(Candidates!H674))</f>
        <v/>
      </c>
      <c r="S672" s="187" t="b">
        <f>IF(AND(YEAR(Candidates!H674)&gt;=applicationYear,YEAR(Candidates!H674)&lt;=applicationYear),TRUE,IF(applicationYear="",TRUE,FALSE))</f>
        <v>0</v>
      </c>
      <c r="T672" s="187" t="b">
        <f>IF(AND(Candidates!H674&gt;=$AJ$4,Candidates!H674&lt;=$AJ$5),TRUE,FALSE)</f>
        <v>0</v>
      </c>
      <c r="U672" s="187" t="b">
        <f>IF(Dashboard!$M$6="",IF(Candidates!B674&lt;&gt;"",TRUE,FALSE),IF(Dashboard!$M$6=Candidates!B674,TRUE,FALSE))</f>
        <v>0</v>
      </c>
      <c r="V672" s="187" t="b">
        <f>IF(Dashboard!$H$7="",IF(Candidates!B674&lt;&gt;"",TRUE,FALSE),IF(Dashboard!$H$7=Candidates!C674,TRUE,FALSE))</f>
        <v>0</v>
      </c>
      <c r="W672" s="217" t="b">
        <f>IF(Dashboard!$H$6="",IF(Candidates!B674&lt;&gt;"",TRUE,FALSE),IF(Dashboard!$H$6=Candidates!E674,TRUE,FALSE))</f>
        <v>0</v>
      </c>
      <c r="X672" s="187">
        <f t="shared" si="37"/>
        <v>0</v>
      </c>
      <c r="Y672" s="198">
        <f t="shared" si="38"/>
        <v>0</v>
      </c>
      <c r="AA672" s="7"/>
      <c r="AB672" s="7"/>
      <c r="AC672" s="7"/>
    </row>
    <row r="673" spans="2:29" x14ac:dyDescent="0.2">
      <c r="B673" s="194">
        <f>COUNTIFS(Candidates!$B$6:$B$3005,'Job Openings'!B675,Candidates!$J$6:$J$3005,Preferences!$I$21)</f>
        <v>0</v>
      </c>
      <c r="C673" s="63"/>
      <c r="D673" s="194" t="str">
        <f>IF(AND(B673=1,J673=1),IF('Job Openings'!H675-'Job Openings'!E675&lt;0,"",'Job Openings'!H675-'Job Openings'!E675),"")</f>
        <v/>
      </c>
      <c r="E673" s="185"/>
      <c r="F673" s="197" t="b">
        <f>IF(AND('Job Openings'!E675&gt;=$O$4,'Job Openings'!E675&lt;=$O$5),TRUE,FALSE)</f>
        <v>0</v>
      </c>
      <c r="G673" s="188" t="b">
        <f>IF(Dashboard!$M$6="",IF('Job Openings'!B675&lt;&gt;"",TRUE,FALSE),IF(Dashboard!$M$6='Job Openings'!B675,TRUE,FALSE))</f>
        <v>0</v>
      </c>
      <c r="H673" s="188" t="b">
        <f>IF(Dashboard!$H$7="",IF('Job Openings'!B675&lt;&gt;"",TRUE,FALSE),IF(Dashboard!$H$7='Job Openings'!C675,TRUE,FALSE))</f>
        <v>0</v>
      </c>
      <c r="I673" s="188" t="b">
        <f>IF(Dashboard!$H$6="",IF('Job Openings'!B675&lt;&gt;"",TRUE,FALSE),IF(Dashboard!$H$6='Job Openings'!F675,TRUE,FALSE))</f>
        <v>0</v>
      </c>
      <c r="J673" s="198">
        <f t="shared" si="36"/>
        <v>0</v>
      </c>
      <c r="K673" s="63"/>
      <c r="L673" s="63"/>
      <c r="M673" s="63"/>
      <c r="N673" s="63"/>
      <c r="O673" s="63"/>
      <c r="P673" s="63"/>
      <c r="R673" s="193" t="str">
        <f>IF(Candidates!H675="","",MONTH(Candidates!H675))</f>
        <v/>
      </c>
      <c r="S673" s="187" t="b">
        <f>IF(AND(YEAR(Candidates!H675)&gt;=applicationYear,YEAR(Candidates!H675)&lt;=applicationYear),TRUE,IF(applicationYear="",TRUE,FALSE))</f>
        <v>0</v>
      </c>
      <c r="T673" s="187" t="b">
        <f>IF(AND(Candidates!H675&gt;=$AJ$4,Candidates!H675&lt;=$AJ$5),TRUE,FALSE)</f>
        <v>0</v>
      </c>
      <c r="U673" s="187" t="b">
        <f>IF(Dashboard!$M$6="",IF(Candidates!B675&lt;&gt;"",TRUE,FALSE),IF(Dashboard!$M$6=Candidates!B675,TRUE,FALSE))</f>
        <v>0</v>
      </c>
      <c r="V673" s="187" t="b">
        <f>IF(Dashboard!$H$7="",IF(Candidates!B675&lt;&gt;"",TRUE,FALSE),IF(Dashboard!$H$7=Candidates!C675,TRUE,FALSE))</f>
        <v>0</v>
      </c>
      <c r="W673" s="217" t="b">
        <f>IF(Dashboard!$H$6="",IF(Candidates!B675&lt;&gt;"",TRUE,FALSE),IF(Dashboard!$H$6=Candidates!E675,TRUE,FALSE))</f>
        <v>0</v>
      </c>
      <c r="X673" s="187">
        <f t="shared" si="37"/>
        <v>0</v>
      </c>
      <c r="Y673" s="198">
        <f t="shared" si="38"/>
        <v>0</v>
      </c>
      <c r="AA673" s="7"/>
      <c r="AB673" s="7"/>
      <c r="AC673" s="7"/>
    </row>
    <row r="674" spans="2:29" x14ac:dyDescent="0.2">
      <c r="B674" s="194">
        <f>COUNTIFS(Candidates!$B$6:$B$3005,'Job Openings'!B676,Candidates!$J$6:$J$3005,Preferences!$I$21)</f>
        <v>0</v>
      </c>
      <c r="C674" s="63"/>
      <c r="D674" s="194" t="str">
        <f>IF(AND(B674=1,J674=1),IF('Job Openings'!H676-'Job Openings'!E676&lt;0,"",'Job Openings'!H676-'Job Openings'!E676),"")</f>
        <v/>
      </c>
      <c r="E674" s="185"/>
      <c r="F674" s="197" t="b">
        <f>IF(AND('Job Openings'!E676&gt;=$O$4,'Job Openings'!E676&lt;=$O$5),TRUE,FALSE)</f>
        <v>0</v>
      </c>
      <c r="G674" s="188" t="b">
        <f>IF(Dashboard!$M$6="",IF('Job Openings'!B676&lt;&gt;"",TRUE,FALSE),IF(Dashboard!$M$6='Job Openings'!B676,TRUE,FALSE))</f>
        <v>0</v>
      </c>
      <c r="H674" s="188" t="b">
        <f>IF(Dashboard!$H$7="",IF('Job Openings'!B676&lt;&gt;"",TRUE,FALSE),IF(Dashboard!$H$7='Job Openings'!C676,TRUE,FALSE))</f>
        <v>0</v>
      </c>
      <c r="I674" s="188" t="b">
        <f>IF(Dashboard!$H$6="",IF('Job Openings'!B676&lt;&gt;"",TRUE,FALSE),IF(Dashboard!$H$6='Job Openings'!F676,TRUE,FALSE))</f>
        <v>0</v>
      </c>
      <c r="J674" s="198">
        <f t="shared" si="36"/>
        <v>0</v>
      </c>
      <c r="K674" s="63"/>
      <c r="L674" s="63"/>
      <c r="M674" s="63"/>
      <c r="N674" s="63"/>
      <c r="O674" s="63"/>
      <c r="P674" s="63"/>
      <c r="R674" s="193" t="str">
        <f>IF(Candidates!H676="","",MONTH(Candidates!H676))</f>
        <v/>
      </c>
      <c r="S674" s="187" t="b">
        <f>IF(AND(YEAR(Candidates!H676)&gt;=applicationYear,YEAR(Candidates!H676)&lt;=applicationYear),TRUE,IF(applicationYear="",TRUE,FALSE))</f>
        <v>0</v>
      </c>
      <c r="T674" s="187" t="b">
        <f>IF(AND(Candidates!H676&gt;=$AJ$4,Candidates!H676&lt;=$AJ$5),TRUE,FALSE)</f>
        <v>0</v>
      </c>
      <c r="U674" s="187" t="b">
        <f>IF(Dashboard!$M$6="",IF(Candidates!B676&lt;&gt;"",TRUE,FALSE),IF(Dashboard!$M$6=Candidates!B676,TRUE,FALSE))</f>
        <v>0</v>
      </c>
      <c r="V674" s="187" t="b">
        <f>IF(Dashboard!$H$7="",IF(Candidates!B676&lt;&gt;"",TRUE,FALSE),IF(Dashboard!$H$7=Candidates!C676,TRUE,FALSE))</f>
        <v>0</v>
      </c>
      <c r="W674" s="217" t="b">
        <f>IF(Dashboard!$H$6="",IF(Candidates!B676&lt;&gt;"",TRUE,FALSE),IF(Dashboard!$H$6=Candidates!E676,TRUE,FALSE))</f>
        <v>0</v>
      </c>
      <c r="X674" s="187">
        <f t="shared" si="37"/>
        <v>0</v>
      </c>
      <c r="Y674" s="198">
        <f t="shared" si="38"/>
        <v>0</v>
      </c>
      <c r="AA674" s="7"/>
      <c r="AB674" s="7"/>
      <c r="AC674" s="7"/>
    </row>
    <row r="675" spans="2:29" x14ac:dyDescent="0.2">
      <c r="B675" s="194">
        <f>COUNTIFS(Candidates!$B$6:$B$3005,'Job Openings'!B677,Candidates!$J$6:$J$3005,Preferences!$I$21)</f>
        <v>0</v>
      </c>
      <c r="C675" s="63"/>
      <c r="D675" s="194" t="str">
        <f>IF(AND(B675=1,J675=1),IF('Job Openings'!H677-'Job Openings'!E677&lt;0,"",'Job Openings'!H677-'Job Openings'!E677),"")</f>
        <v/>
      </c>
      <c r="E675" s="185"/>
      <c r="F675" s="197" t="b">
        <f>IF(AND('Job Openings'!E677&gt;=$O$4,'Job Openings'!E677&lt;=$O$5),TRUE,FALSE)</f>
        <v>0</v>
      </c>
      <c r="G675" s="188" t="b">
        <f>IF(Dashboard!$M$6="",IF('Job Openings'!B677&lt;&gt;"",TRUE,FALSE),IF(Dashboard!$M$6='Job Openings'!B677,TRUE,FALSE))</f>
        <v>0</v>
      </c>
      <c r="H675" s="188" t="b">
        <f>IF(Dashboard!$H$7="",IF('Job Openings'!B677&lt;&gt;"",TRUE,FALSE),IF(Dashboard!$H$7='Job Openings'!C677,TRUE,FALSE))</f>
        <v>0</v>
      </c>
      <c r="I675" s="188" t="b">
        <f>IF(Dashboard!$H$6="",IF('Job Openings'!B677&lt;&gt;"",TRUE,FALSE),IF(Dashboard!$H$6='Job Openings'!F677,TRUE,FALSE))</f>
        <v>0</v>
      </c>
      <c r="J675" s="198">
        <f t="shared" si="36"/>
        <v>0</v>
      </c>
      <c r="K675" s="63"/>
      <c r="L675" s="63"/>
      <c r="M675" s="63"/>
      <c r="N675" s="63"/>
      <c r="O675" s="63"/>
      <c r="P675" s="63"/>
      <c r="R675" s="193" t="str">
        <f>IF(Candidates!H677="","",MONTH(Candidates!H677))</f>
        <v/>
      </c>
      <c r="S675" s="187" t="b">
        <f>IF(AND(YEAR(Candidates!H677)&gt;=applicationYear,YEAR(Candidates!H677)&lt;=applicationYear),TRUE,IF(applicationYear="",TRUE,FALSE))</f>
        <v>0</v>
      </c>
      <c r="T675" s="187" t="b">
        <f>IF(AND(Candidates!H677&gt;=$AJ$4,Candidates!H677&lt;=$AJ$5),TRUE,FALSE)</f>
        <v>0</v>
      </c>
      <c r="U675" s="187" t="b">
        <f>IF(Dashboard!$M$6="",IF(Candidates!B677&lt;&gt;"",TRUE,FALSE),IF(Dashboard!$M$6=Candidates!B677,TRUE,FALSE))</f>
        <v>0</v>
      </c>
      <c r="V675" s="187" t="b">
        <f>IF(Dashboard!$H$7="",IF(Candidates!B677&lt;&gt;"",TRUE,FALSE),IF(Dashboard!$H$7=Candidates!C677,TRUE,FALSE))</f>
        <v>0</v>
      </c>
      <c r="W675" s="217" t="b">
        <f>IF(Dashboard!$H$6="",IF(Candidates!B677&lt;&gt;"",TRUE,FALSE),IF(Dashboard!$H$6=Candidates!E677,TRUE,FALSE))</f>
        <v>0</v>
      </c>
      <c r="X675" s="187">
        <f t="shared" si="37"/>
        <v>0</v>
      </c>
      <c r="Y675" s="198">
        <f t="shared" si="38"/>
        <v>0</v>
      </c>
      <c r="AA675" s="7"/>
      <c r="AB675" s="7"/>
      <c r="AC675" s="7"/>
    </row>
    <row r="676" spans="2:29" x14ac:dyDescent="0.2">
      <c r="B676" s="194">
        <f>COUNTIFS(Candidates!$B$6:$B$3005,'Job Openings'!B678,Candidates!$J$6:$J$3005,Preferences!$I$21)</f>
        <v>0</v>
      </c>
      <c r="C676" s="63"/>
      <c r="D676" s="194" t="str">
        <f>IF(AND(B676=1,J676=1),IF('Job Openings'!H678-'Job Openings'!E678&lt;0,"",'Job Openings'!H678-'Job Openings'!E678),"")</f>
        <v/>
      </c>
      <c r="E676" s="185"/>
      <c r="F676" s="197" t="b">
        <f>IF(AND('Job Openings'!E678&gt;=$O$4,'Job Openings'!E678&lt;=$O$5),TRUE,FALSE)</f>
        <v>0</v>
      </c>
      <c r="G676" s="188" t="b">
        <f>IF(Dashboard!$M$6="",IF('Job Openings'!B678&lt;&gt;"",TRUE,FALSE),IF(Dashboard!$M$6='Job Openings'!B678,TRUE,FALSE))</f>
        <v>0</v>
      </c>
      <c r="H676" s="188" t="b">
        <f>IF(Dashboard!$H$7="",IF('Job Openings'!B678&lt;&gt;"",TRUE,FALSE),IF(Dashboard!$H$7='Job Openings'!C678,TRUE,FALSE))</f>
        <v>0</v>
      </c>
      <c r="I676" s="188" t="b">
        <f>IF(Dashboard!$H$6="",IF('Job Openings'!B678&lt;&gt;"",TRUE,FALSE),IF(Dashboard!$H$6='Job Openings'!F678,TRUE,FALSE))</f>
        <v>0</v>
      </c>
      <c r="J676" s="198">
        <f t="shared" si="36"/>
        <v>0</v>
      </c>
      <c r="K676" s="63"/>
      <c r="L676" s="63"/>
      <c r="M676" s="63"/>
      <c r="N676" s="63"/>
      <c r="O676" s="63"/>
      <c r="P676" s="63"/>
      <c r="R676" s="193" t="str">
        <f>IF(Candidates!H678="","",MONTH(Candidates!H678))</f>
        <v/>
      </c>
      <c r="S676" s="187" t="b">
        <f>IF(AND(YEAR(Candidates!H678)&gt;=applicationYear,YEAR(Candidates!H678)&lt;=applicationYear),TRUE,IF(applicationYear="",TRUE,FALSE))</f>
        <v>0</v>
      </c>
      <c r="T676" s="187" t="b">
        <f>IF(AND(Candidates!H678&gt;=$AJ$4,Candidates!H678&lt;=$AJ$5),TRUE,FALSE)</f>
        <v>0</v>
      </c>
      <c r="U676" s="187" t="b">
        <f>IF(Dashboard!$M$6="",IF(Candidates!B678&lt;&gt;"",TRUE,FALSE),IF(Dashboard!$M$6=Candidates!B678,TRUE,FALSE))</f>
        <v>0</v>
      </c>
      <c r="V676" s="187" t="b">
        <f>IF(Dashboard!$H$7="",IF(Candidates!B678&lt;&gt;"",TRUE,FALSE),IF(Dashboard!$H$7=Candidates!C678,TRUE,FALSE))</f>
        <v>0</v>
      </c>
      <c r="W676" s="217" t="b">
        <f>IF(Dashboard!$H$6="",IF(Candidates!B678&lt;&gt;"",TRUE,FALSE),IF(Dashboard!$H$6=Candidates!E678,TRUE,FALSE))</f>
        <v>0</v>
      </c>
      <c r="X676" s="187">
        <f t="shared" si="37"/>
        <v>0</v>
      </c>
      <c r="Y676" s="198">
        <f t="shared" si="38"/>
        <v>0</v>
      </c>
      <c r="AA676" s="7"/>
      <c r="AB676" s="7"/>
      <c r="AC676" s="7"/>
    </row>
    <row r="677" spans="2:29" x14ac:dyDescent="0.2">
      <c r="B677" s="194">
        <f>COUNTIFS(Candidates!$B$6:$B$3005,'Job Openings'!B679,Candidates!$J$6:$J$3005,Preferences!$I$21)</f>
        <v>0</v>
      </c>
      <c r="C677" s="63"/>
      <c r="D677" s="194" t="str">
        <f>IF(AND(B677=1,J677=1),IF('Job Openings'!H679-'Job Openings'!E679&lt;0,"",'Job Openings'!H679-'Job Openings'!E679),"")</f>
        <v/>
      </c>
      <c r="E677" s="185"/>
      <c r="F677" s="197" t="b">
        <f>IF(AND('Job Openings'!E679&gt;=$O$4,'Job Openings'!E679&lt;=$O$5),TRUE,FALSE)</f>
        <v>0</v>
      </c>
      <c r="G677" s="188" t="b">
        <f>IF(Dashboard!$M$6="",IF('Job Openings'!B679&lt;&gt;"",TRUE,FALSE),IF(Dashboard!$M$6='Job Openings'!B679,TRUE,FALSE))</f>
        <v>0</v>
      </c>
      <c r="H677" s="188" t="b">
        <f>IF(Dashboard!$H$7="",IF('Job Openings'!B679&lt;&gt;"",TRUE,FALSE),IF(Dashboard!$H$7='Job Openings'!C679,TRUE,FALSE))</f>
        <v>0</v>
      </c>
      <c r="I677" s="188" t="b">
        <f>IF(Dashboard!$H$6="",IF('Job Openings'!B679&lt;&gt;"",TRUE,FALSE),IF(Dashboard!$H$6='Job Openings'!F679,TRUE,FALSE))</f>
        <v>0</v>
      </c>
      <c r="J677" s="198">
        <f t="shared" si="36"/>
        <v>0</v>
      </c>
      <c r="K677" s="63"/>
      <c r="L677" s="63"/>
      <c r="M677" s="63"/>
      <c r="N677" s="63"/>
      <c r="O677" s="63"/>
      <c r="P677" s="63"/>
      <c r="R677" s="193" t="str">
        <f>IF(Candidates!H679="","",MONTH(Candidates!H679))</f>
        <v/>
      </c>
      <c r="S677" s="187" t="b">
        <f>IF(AND(YEAR(Candidates!H679)&gt;=applicationYear,YEAR(Candidates!H679)&lt;=applicationYear),TRUE,IF(applicationYear="",TRUE,FALSE))</f>
        <v>0</v>
      </c>
      <c r="T677" s="187" t="b">
        <f>IF(AND(Candidates!H679&gt;=$AJ$4,Candidates!H679&lt;=$AJ$5),TRUE,FALSE)</f>
        <v>0</v>
      </c>
      <c r="U677" s="187" t="b">
        <f>IF(Dashboard!$M$6="",IF(Candidates!B679&lt;&gt;"",TRUE,FALSE),IF(Dashboard!$M$6=Candidates!B679,TRUE,FALSE))</f>
        <v>0</v>
      </c>
      <c r="V677" s="187" t="b">
        <f>IF(Dashboard!$H$7="",IF(Candidates!B679&lt;&gt;"",TRUE,FALSE),IF(Dashboard!$H$7=Candidates!C679,TRUE,FALSE))</f>
        <v>0</v>
      </c>
      <c r="W677" s="217" t="b">
        <f>IF(Dashboard!$H$6="",IF(Candidates!B679&lt;&gt;"",TRUE,FALSE),IF(Dashboard!$H$6=Candidates!E679,TRUE,FALSE))</f>
        <v>0</v>
      </c>
      <c r="X677" s="187">
        <f t="shared" si="37"/>
        <v>0</v>
      </c>
      <c r="Y677" s="198">
        <f t="shared" si="38"/>
        <v>0</v>
      </c>
      <c r="AA677" s="7"/>
      <c r="AB677" s="7"/>
      <c r="AC677" s="7"/>
    </row>
    <row r="678" spans="2:29" x14ac:dyDescent="0.2">
      <c r="B678" s="194">
        <f>COUNTIFS(Candidates!$B$6:$B$3005,'Job Openings'!B680,Candidates!$J$6:$J$3005,Preferences!$I$21)</f>
        <v>0</v>
      </c>
      <c r="C678" s="63"/>
      <c r="D678" s="194" t="str">
        <f>IF(AND(B678=1,J678=1),IF('Job Openings'!H680-'Job Openings'!E680&lt;0,"",'Job Openings'!H680-'Job Openings'!E680),"")</f>
        <v/>
      </c>
      <c r="E678" s="185"/>
      <c r="F678" s="197" t="b">
        <f>IF(AND('Job Openings'!E680&gt;=$O$4,'Job Openings'!E680&lt;=$O$5),TRUE,FALSE)</f>
        <v>0</v>
      </c>
      <c r="G678" s="188" t="b">
        <f>IF(Dashboard!$M$6="",IF('Job Openings'!B680&lt;&gt;"",TRUE,FALSE),IF(Dashboard!$M$6='Job Openings'!B680,TRUE,FALSE))</f>
        <v>0</v>
      </c>
      <c r="H678" s="188" t="b">
        <f>IF(Dashboard!$H$7="",IF('Job Openings'!B680&lt;&gt;"",TRUE,FALSE),IF(Dashboard!$H$7='Job Openings'!C680,TRUE,FALSE))</f>
        <v>0</v>
      </c>
      <c r="I678" s="188" t="b">
        <f>IF(Dashboard!$H$6="",IF('Job Openings'!B680&lt;&gt;"",TRUE,FALSE),IF(Dashboard!$H$6='Job Openings'!F680,TRUE,FALSE))</f>
        <v>0</v>
      </c>
      <c r="J678" s="198">
        <f t="shared" si="36"/>
        <v>0</v>
      </c>
      <c r="K678" s="63"/>
      <c r="L678" s="63"/>
      <c r="M678" s="63"/>
      <c r="N678" s="63"/>
      <c r="O678" s="63"/>
      <c r="P678" s="63"/>
      <c r="R678" s="193" t="str">
        <f>IF(Candidates!H680="","",MONTH(Candidates!H680))</f>
        <v/>
      </c>
      <c r="S678" s="187" t="b">
        <f>IF(AND(YEAR(Candidates!H680)&gt;=applicationYear,YEAR(Candidates!H680)&lt;=applicationYear),TRUE,IF(applicationYear="",TRUE,FALSE))</f>
        <v>0</v>
      </c>
      <c r="T678" s="187" t="b">
        <f>IF(AND(Candidates!H680&gt;=$AJ$4,Candidates!H680&lt;=$AJ$5),TRUE,FALSE)</f>
        <v>0</v>
      </c>
      <c r="U678" s="187" t="b">
        <f>IF(Dashboard!$M$6="",IF(Candidates!B680&lt;&gt;"",TRUE,FALSE),IF(Dashboard!$M$6=Candidates!B680,TRUE,FALSE))</f>
        <v>0</v>
      </c>
      <c r="V678" s="187" t="b">
        <f>IF(Dashboard!$H$7="",IF(Candidates!B680&lt;&gt;"",TRUE,FALSE),IF(Dashboard!$H$7=Candidates!C680,TRUE,FALSE))</f>
        <v>0</v>
      </c>
      <c r="W678" s="217" t="b">
        <f>IF(Dashboard!$H$6="",IF(Candidates!B680&lt;&gt;"",TRUE,FALSE),IF(Dashboard!$H$6=Candidates!E680,TRUE,FALSE))</f>
        <v>0</v>
      </c>
      <c r="X678" s="187">
        <f t="shared" si="37"/>
        <v>0</v>
      </c>
      <c r="Y678" s="198">
        <f t="shared" si="38"/>
        <v>0</v>
      </c>
      <c r="AA678" s="7"/>
      <c r="AB678" s="7"/>
      <c r="AC678" s="7"/>
    </row>
    <row r="679" spans="2:29" x14ac:dyDescent="0.2">
      <c r="B679" s="194">
        <f>COUNTIFS(Candidates!$B$6:$B$3005,'Job Openings'!B681,Candidates!$J$6:$J$3005,Preferences!$I$21)</f>
        <v>0</v>
      </c>
      <c r="C679" s="63"/>
      <c r="D679" s="194" t="str">
        <f>IF(AND(B679=1,J679=1),IF('Job Openings'!H681-'Job Openings'!E681&lt;0,"",'Job Openings'!H681-'Job Openings'!E681),"")</f>
        <v/>
      </c>
      <c r="E679" s="185"/>
      <c r="F679" s="197" t="b">
        <f>IF(AND('Job Openings'!E681&gt;=$O$4,'Job Openings'!E681&lt;=$O$5),TRUE,FALSE)</f>
        <v>0</v>
      </c>
      <c r="G679" s="188" t="b">
        <f>IF(Dashboard!$M$6="",IF('Job Openings'!B681&lt;&gt;"",TRUE,FALSE),IF(Dashboard!$M$6='Job Openings'!B681,TRUE,FALSE))</f>
        <v>0</v>
      </c>
      <c r="H679" s="188" t="b">
        <f>IF(Dashboard!$H$7="",IF('Job Openings'!B681&lt;&gt;"",TRUE,FALSE),IF(Dashboard!$H$7='Job Openings'!C681,TRUE,FALSE))</f>
        <v>0</v>
      </c>
      <c r="I679" s="188" t="b">
        <f>IF(Dashboard!$H$6="",IF('Job Openings'!B681&lt;&gt;"",TRUE,FALSE),IF(Dashboard!$H$6='Job Openings'!F681,TRUE,FALSE))</f>
        <v>0</v>
      </c>
      <c r="J679" s="198">
        <f t="shared" si="36"/>
        <v>0</v>
      </c>
      <c r="K679" s="63"/>
      <c r="L679" s="63"/>
      <c r="M679" s="63"/>
      <c r="N679" s="63"/>
      <c r="O679" s="63"/>
      <c r="P679" s="63"/>
      <c r="R679" s="193" t="str">
        <f>IF(Candidates!H681="","",MONTH(Candidates!H681))</f>
        <v/>
      </c>
      <c r="S679" s="187" t="b">
        <f>IF(AND(YEAR(Candidates!H681)&gt;=applicationYear,YEAR(Candidates!H681)&lt;=applicationYear),TRUE,IF(applicationYear="",TRUE,FALSE))</f>
        <v>0</v>
      </c>
      <c r="T679" s="187" t="b">
        <f>IF(AND(Candidates!H681&gt;=$AJ$4,Candidates!H681&lt;=$AJ$5),TRUE,FALSE)</f>
        <v>0</v>
      </c>
      <c r="U679" s="187" t="b">
        <f>IF(Dashboard!$M$6="",IF(Candidates!B681&lt;&gt;"",TRUE,FALSE),IF(Dashboard!$M$6=Candidates!B681,TRUE,FALSE))</f>
        <v>0</v>
      </c>
      <c r="V679" s="187" t="b">
        <f>IF(Dashboard!$H$7="",IF(Candidates!B681&lt;&gt;"",TRUE,FALSE),IF(Dashboard!$H$7=Candidates!C681,TRUE,FALSE))</f>
        <v>0</v>
      </c>
      <c r="W679" s="217" t="b">
        <f>IF(Dashboard!$H$6="",IF(Candidates!B681&lt;&gt;"",TRUE,FALSE),IF(Dashboard!$H$6=Candidates!E681,TRUE,FALSE))</f>
        <v>0</v>
      </c>
      <c r="X679" s="187">
        <f t="shared" si="37"/>
        <v>0</v>
      </c>
      <c r="Y679" s="198">
        <f t="shared" si="38"/>
        <v>0</v>
      </c>
      <c r="AA679" s="7"/>
      <c r="AB679" s="7"/>
      <c r="AC679" s="7"/>
    </row>
    <row r="680" spans="2:29" x14ac:dyDescent="0.2">
      <c r="B680" s="194">
        <f>COUNTIFS(Candidates!$B$6:$B$3005,'Job Openings'!B682,Candidates!$J$6:$J$3005,Preferences!$I$21)</f>
        <v>0</v>
      </c>
      <c r="C680" s="63"/>
      <c r="D680" s="194" t="str">
        <f>IF(AND(B680=1,J680=1),IF('Job Openings'!H682-'Job Openings'!E682&lt;0,"",'Job Openings'!H682-'Job Openings'!E682),"")</f>
        <v/>
      </c>
      <c r="E680" s="185"/>
      <c r="F680" s="197" t="b">
        <f>IF(AND('Job Openings'!E682&gt;=$O$4,'Job Openings'!E682&lt;=$O$5),TRUE,FALSE)</f>
        <v>0</v>
      </c>
      <c r="G680" s="188" t="b">
        <f>IF(Dashboard!$M$6="",IF('Job Openings'!B682&lt;&gt;"",TRUE,FALSE),IF(Dashboard!$M$6='Job Openings'!B682,TRUE,FALSE))</f>
        <v>0</v>
      </c>
      <c r="H680" s="188" t="b">
        <f>IF(Dashboard!$H$7="",IF('Job Openings'!B682&lt;&gt;"",TRUE,FALSE),IF(Dashboard!$H$7='Job Openings'!C682,TRUE,FALSE))</f>
        <v>0</v>
      </c>
      <c r="I680" s="188" t="b">
        <f>IF(Dashboard!$H$6="",IF('Job Openings'!B682&lt;&gt;"",TRUE,FALSE),IF(Dashboard!$H$6='Job Openings'!F682,TRUE,FALSE))</f>
        <v>0</v>
      </c>
      <c r="J680" s="198">
        <f t="shared" si="36"/>
        <v>0</v>
      </c>
      <c r="K680" s="63"/>
      <c r="L680" s="63"/>
      <c r="M680" s="63"/>
      <c r="N680" s="63"/>
      <c r="O680" s="63"/>
      <c r="P680" s="63"/>
      <c r="R680" s="193" t="str">
        <f>IF(Candidates!H682="","",MONTH(Candidates!H682))</f>
        <v/>
      </c>
      <c r="S680" s="187" t="b">
        <f>IF(AND(YEAR(Candidates!H682)&gt;=applicationYear,YEAR(Candidates!H682)&lt;=applicationYear),TRUE,IF(applicationYear="",TRUE,FALSE))</f>
        <v>0</v>
      </c>
      <c r="T680" s="187" t="b">
        <f>IF(AND(Candidates!H682&gt;=$AJ$4,Candidates!H682&lt;=$AJ$5),TRUE,FALSE)</f>
        <v>0</v>
      </c>
      <c r="U680" s="187" t="b">
        <f>IF(Dashboard!$M$6="",IF(Candidates!B682&lt;&gt;"",TRUE,FALSE),IF(Dashboard!$M$6=Candidates!B682,TRUE,FALSE))</f>
        <v>0</v>
      </c>
      <c r="V680" s="187" t="b">
        <f>IF(Dashboard!$H$7="",IF(Candidates!B682&lt;&gt;"",TRUE,FALSE),IF(Dashboard!$H$7=Candidates!C682,TRUE,FALSE))</f>
        <v>0</v>
      </c>
      <c r="W680" s="217" t="b">
        <f>IF(Dashboard!$H$6="",IF(Candidates!B682&lt;&gt;"",TRUE,FALSE),IF(Dashboard!$H$6=Candidates!E682,TRUE,FALSE))</f>
        <v>0</v>
      </c>
      <c r="X680" s="187">
        <f t="shared" si="37"/>
        <v>0</v>
      </c>
      <c r="Y680" s="198">
        <f t="shared" si="38"/>
        <v>0</v>
      </c>
      <c r="AA680" s="7"/>
      <c r="AB680" s="7"/>
      <c r="AC680" s="7"/>
    </row>
    <row r="681" spans="2:29" x14ac:dyDescent="0.2">
      <c r="B681" s="194">
        <f>COUNTIFS(Candidates!$B$6:$B$3005,'Job Openings'!B683,Candidates!$J$6:$J$3005,Preferences!$I$21)</f>
        <v>0</v>
      </c>
      <c r="C681" s="63"/>
      <c r="D681" s="194" t="str">
        <f>IF(AND(B681=1,J681=1),IF('Job Openings'!H683-'Job Openings'!E683&lt;0,"",'Job Openings'!H683-'Job Openings'!E683),"")</f>
        <v/>
      </c>
      <c r="E681" s="185"/>
      <c r="F681" s="197" t="b">
        <f>IF(AND('Job Openings'!E683&gt;=$O$4,'Job Openings'!E683&lt;=$O$5),TRUE,FALSE)</f>
        <v>0</v>
      </c>
      <c r="G681" s="188" t="b">
        <f>IF(Dashboard!$M$6="",IF('Job Openings'!B683&lt;&gt;"",TRUE,FALSE),IF(Dashboard!$M$6='Job Openings'!B683,TRUE,FALSE))</f>
        <v>0</v>
      </c>
      <c r="H681" s="188" t="b">
        <f>IF(Dashboard!$H$7="",IF('Job Openings'!B683&lt;&gt;"",TRUE,FALSE),IF(Dashboard!$H$7='Job Openings'!C683,TRUE,FALSE))</f>
        <v>0</v>
      </c>
      <c r="I681" s="188" t="b">
        <f>IF(Dashboard!$H$6="",IF('Job Openings'!B683&lt;&gt;"",TRUE,FALSE),IF(Dashboard!$H$6='Job Openings'!F683,TRUE,FALSE))</f>
        <v>0</v>
      </c>
      <c r="J681" s="198">
        <f t="shared" si="36"/>
        <v>0</v>
      </c>
      <c r="K681" s="63"/>
      <c r="L681" s="63"/>
      <c r="M681" s="63"/>
      <c r="N681" s="63"/>
      <c r="O681" s="63"/>
      <c r="P681" s="63"/>
      <c r="R681" s="193" t="str">
        <f>IF(Candidates!H683="","",MONTH(Candidates!H683))</f>
        <v/>
      </c>
      <c r="S681" s="187" t="b">
        <f>IF(AND(YEAR(Candidates!H683)&gt;=applicationYear,YEAR(Candidates!H683)&lt;=applicationYear),TRUE,IF(applicationYear="",TRUE,FALSE))</f>
        <v>0</v>
      </c>
      <c r="T681" s="187" t="b">
        <f>IF(AND(Candidates!H683&gt;=$AJ$4,Candidates!H683&lt;=$AJ$5),TRUE,FALSE)</f>
        <v>0</v>
      </c>
      <c r="U681" s="187" t="b">
        <f>IF(Dashboard!$M$6="",IF(Candidates!B683&lt;&gt;"",TRUE,FALSE),IF(Dashboard!$M$6=Candidates!B683,TRUE,FALSE))</f>
        <v>0</v>
      </c>
      <c r="V681" s="187" t="b">
        <f>IF(Dashboard!$H$7="",IF(Candidates!B683&lt;&gt;"",TRUE,FALSE),IF(Dashboard!$H$7=Candidates!C683,TRUE,FALSE))</f>
        <v>0</v>
      </c>
      <c r="W681" s="217" t="b">
        <f>IF(Dashboard!$H$6="",IF(Candidates!B683&lt;&gt;"",TRUE,FALSE),IF(Dashboard!$H$6=Candidates!E683,TRUE,FALSE))</f>
        <v>0</v>
      </c>
      <c r="X681" s="187">
        <f t="shared" si="37"/>
        <v>0</v>
      </c>
      <c r="Y681" s="198">
        <f t="shared" si="38"/>
        <v>0</v>
      </c>
      <c r="AA681" s="7"/>
      <c r="AB681" s="7"/>
      <c r="AC681" s="7"/>
    </row>
    <row r="682" spans="2:29" x14ac:dyDescent="0.2">
      <c r="B682" s="194">
        <f>COUNTIFS(Candidates!$B$6:$B$3005,'Job Openings'!B684,Candidates!$J$6:$J$3005,Preferences!$I$21)</f>
        <v>0</v>
      </c>
      <c r="C682" s="63"/>
      <c r="D682" s="194" t="str">
        <f>IF(AND(B682=1,J682=1),IF('Job Openings'!H684-'Job Openings'!E684&lt;0,"",'Job Openings'!H684-'Job Openings'!E684),"")</f>
        <v/>
      </c>
      <c r="E682" s="185"/>
      <c r="F682" s="197" t="b">
        <f>IF(AND('Job Openings'!E684&gt;=$O$4,'Job Openings'!E684&lt;=$O$5),TRUE,FALSE)</f>
        <v>0</v>
      </c>
      <c r="G682" s="188" t="b">
        <f>IF(Dashboard!$M$6="",IF('Job Openings'!B684&lt;&gt;"",TRUE,FALSE),IF(Dashboard!$M$6='Job Openings'!B684,TRUE,FALSE))</f>
        <v>0</v>
      </c>
      <c r="H682" s="188" t="b">
        <f>IF(Dashboard!$H$7="",IF('Job Openings'!B684&lt;&gt;"",TRUE,FALSE),IF(Dashboard!$H$7='Job Openings'!C684,TRUE,FALSE))</f>
        <v>0</v>
      </c>
      <c r="I682" s="188" t="b">
        <f>IF(Dashboard!$H$6="",IF('Job Openings'!B684&lt;&gt;"",TRUE,FALSE),IF(Dashboard!$H$6='Job Openings'!F684,TRUE,FALSE))</f>
        <v>0</v>
      </c>
      <c r="J682" s="198">
        <f t="shared" si="36"/>
        <v>0</v>
      </c>
      <c r="K682" s="63"/>
      <c r="L682" s="63"/>
      <c r="M682" s="63"/>
      <c r="N682" s="63"/>
      <c r="O682" s="63"/>
      <c r="P682" s="63"/>
      <c r="R682" s="193" t="str">
        <f>IF(Candidates!H684="","",MONTH(Candidates!H684))</f>
        <v/>
      </c>
      <c r="S682" s="187" t="b">
        <f>IF(AND(YEAR(Candidates!H684)&gt;=applicationYear,YEAR(Candidates!H684)&lt;=applicationYear),TRUE,IF(applicationYear="",TRUE,FALSE))</f>
        <v>0</v>
      </c>
      <c r="T682" s="187" t="b">
        <f>IF(AND(Candidates!H684&gt;=$AJ$4,Candidates!H684&lt;=$AJ$5),TRUE,FALSE)</f>
        <v>0</v>
      </c>
      <c r="U682" s="187" t="b">
        <f>IF(Dashboard!$M$6="",IF(Candidates!B684&lt;&gt;"",TRUE,FALSE),IF(Dashboard!$M$6=Candidates!B684,TRUE,FALSE))</f>
        <v>0</v>
      </c>
      <c r="V682" s="187" t="b">
        <f>IF(Dashboard!$H$7="",IF(Candidates!B684&lt;&gt;"",TRUE,FALSE),IF(Dashboard!$H$7=Candidates!C684,TRUE,FALSE))</f>
        <v>0</v>
      </c>
      <c r="W682" s="217" t="b">
        <f>IF(Dashboard!$H$6="",IF(Candidates!B684&lt;&gt;"",TRUE,FALSE),IF(Dashboard!$H$6=Candidates!E684,TRUE,FALSE))</f>
        <v>0</v>
      </c>
      <c r="X682" s="187">
        <f t="shared" si="37"/>
        <v>0</v>
      </c>
      <c r="Y682" s="198">
        <f t="shared" si="38"/>
        <v>0</v>
      </c>
      <c r="AA682" s="7"/>
      <c r="AB682" s="7"/>
      <c r="AC682" s="7"/>
    </row>
    <row r="683" spans="2:29" x14ac:dyDescent="0.2">
      <c r="B683" s="194">
        <f>COUNTIFS(Candidates!$B$6:$B$3005,'Job Openings'!B685,Candidates!$J$6:$J$3005,Preferences!$I$21)</f>
        <v>0</v>
      </c>
      <c r="C683" s="63"/>
      <c r="D683" s="194" t="str">
        <f>IF(AND(B683=1,J683=1),IF('Job Openings'!H685-'Job Openings'!E685&lt;0,"",'Job Openings'!H685-'Job Openings'!E685),"")</f>
        <v/>
      </c>
      <c r="E683" s="185"/>
      <c r="F683" s="197" t="b">
        <f>IF(AND('Job Openings'!E685&gt;=$O$4,'Job Openings'!E685&lt;=$O$5),TRUE,FALSE)</f>
        <v>0</v>
      </c>
      <c r="G683" s="188" t="b">
        <f>IF(Dashboard!$M$6="",IF('Job Openings'!B685&lt;&gt;"",TRUE,FALSE),IF(Dashboard!$M$6='Job Openings'!B685,TRUE,FALSE))</f>
        <v>0</v>
      </c>
      <c r="H683" s="188" t="b">
        <f>IF(Dashboard!$H$7="",IF('Job Openings'!B685&lt;&gt;"",TRUE,FALSE),IF(Dashboard!$H$7='Job Openings'!C685,TRUE,FALSE))</f>
        <v>0</v>
      </c>
      <c r="I683" s="188" t="b">
        <f>IF(Dashboard!$H$6="",IF('Job Openings'!B685&lt;&gt;"",TRUE,FALSE),IF(Dashboard!$H$6='Job Openings'!F685,TRUE,FALSE))</f>
        <v>0</v>
      </c>
      <c r="J683" s="198">
        <f t="shared" si="36"/>
        <v>0</v>
      </c>
      <c r="K683" s="63"/>
      <c r="L683" s="63"/>
      <c r="M683" s="63"/>
      <c r="N683" s="63"/>
      <c r="O683" s="63"/>
      <c r="P683" s="63"/>
      <c r="R683" s="193" t="str">
        <f>IF(Candidates!H685="","",MONTH(Candidates!H685))</f>
        <v/>
      </c>
      <c r="S683" s="187" t="b">
        <f>IF(AND(YEAR(Candidates!H685)&gt;=applicationYear,YEAR(Candidates!H685)&lt;=applicationYear),TRUE,IF(applicationYear="",TRUE,FALSE))</f>
        <v>0</v>
      </c>
      <c r="T683" s="187" t="b">
        <f>IF(AND(Candidates!H685&gt;=$AJ$4,Candidates!H685&lt;=$AJ$5),TRUE,FALSE)</f>
        <v>0</v>
      </c>
      <c r="U683" s="187" t="b">
        <f>IF(Dashboard!$M$6="",IF(Candidates!B685&lt;&gt;"",TRUE,FALSE),IF(Dashboard!$M$6=Candidates!B685,TRUE,FALSE))</f>
        <v>0</v>
      </c>
      <c r="V683" s="187" t="b">
        <f>IF(Dashboard!$H$7="",IF(Candidates!B685&lt;&gt;"",TRUE,FALSE),IF(Dashboard!$H$7=Candidates!C685,TRUE,FALSE))</f>
        <v>0</v>
      </c>
      <c r="W683" s="217" t="b">
        <f>IF(Dashboard!$H$6="",IF(Candidates!B685&lt;&gt;"",TRUE,FALSE),IF(Dashboard!$H$6=Candidates!E685,TRUE,FALSE))</f>
        <v>0</v>
      </c>
      <c r="X683" s="187">
        <f t="shared" si="37"/>
        <v>0</v>
      </c>
      <c r="Y683" s="198">
        <f t="shared" si="38"/>
        <v>0</v>
      </c>
      <c r="AA683" s="7"/>
      <c r="AB683" s="7"/>
      <c r="AC683" s="7"/>
    </row>
    <row r="684" spans="2:29" x14ac:dyDescent="0.2">
      <c r="B684" s="194">
        <f>COUNTIFS(Candidates!$B$6:$B$3005,'Job Openings'!B686,Candidates!$J$6:$J$3005,Preferences!$I$21)</f>
        <v>0</v>
      </c>
      <c r="C684" s="63"/>
      <c r="D684" s="194" t="str">
        <f>IF(AND(B684=1,J684=1),IF('Job Openings'!H686-'Job Openings'!E686&lt;0,"",'Job Openings'!H686-'Job Openings'!E686),"")</f>
        <v/>
      </c>
      <c r="E684" s="185"/>
      <c r="F684" s="197" t="b">
        <f>IF(AND('Job Openings'!E686&gt;=$O$4,'Job Openings'!E686&lt;=$O$5),TRUE,FALSE)</f>
        <v>0</v>
      </c>
      <c r="G684" s="188" t="b">
        <f>IF(Dashboard!$M$6="",IF('Job Openings'!B686&lt;&gt;"",TRUE,FALSE),IF(Dashboard!$M$6='Job Openings'!B686,TRUE,FALSE))</f>
        <v>0</v>
      </c>
      <c r="H684" s="188" t="b">
        <f>IF(Dashboard!$H$7="",IF('Job Openings'!B686&lt;&gt;"",TRUE,FALSE),IF(Dashboard!$H$7='Job Openings'!C686,TRUE,FALSE))</f>
        <v>0</v>
      </c>
      <c r="I684" s="188" t="b">
        <f>IF(Dashboard!$H$6="",IF('Job Openings'!B686&lt;&gt;"",TRUE,FALSE),IF(Dashboard!$H$6='Job Openings'!F686,TRUE,FALSE))</f>
        <v>0</v>
      </c>
      <c r="J684" s="198">
        <f t="shared" si="36"/>
        <v>0</v>
      </c>
      <c r="K684" s="63"/>
      <c r="L684" s="63"/>
      <c r="M684" s="63"/>
      <c r="N684" s="63"/>
      <c r="O684" s="63"/>
      <c r="P684" s="63"/>
      <c r="R684" s="193" t="str">
        <f>IF(Candidates!H686="","",MONTH(Candidates!H686))</f>
        <v/>
      </c>
      <c r="S684" s="187" t="b">
        <f>IF(AND(YEAR(Candidates!H686)&gt;=applicationYear,YEAR(Candidates!H686)&lt;=applicationYear),TRUE,IF(applicationYear="",TRUE,FALSE))</f>
        <v>0</v>
      </c>
      <c r="T684" s="187" t="b">
        <f>IF(AND(Candidates!H686&gt;=$AJ$4,Candidates!H686&lt;=$AJ$5),TRUE,FALSE)</f>
        <v>0</v>
      </c>
      <c r="U684" s="187" t="b">
        <f>IF(Dashboard!$M$6="",IF(Candidates!B686&lt;&gt;"",TRUE,FALSE),IF(Dashboard!$M$6=Candidates!B686,TRUE,FALSE))</f>
        <v>0</v>
      </c>
      <c r="V684" s="187" t="b">
        <f>IF(Dashboard!$H$7="",IF(Candidates!B686&lt;&gt;"",TRUE,FALSE),IF(Dashboard!$H$7=Candidates!C686,TRUE,FALSE))</f>
        <v>0</v>
      </c>
      <c r="W684" s="217" t="b">
        <f>IF(Dashboard!$H$6="",IF(Candidates!B686&lt;&gt;"",TRUE,FALSE),IF(Dashboard!$H$6=Candidates!E686,TRUE,FALSE))</f>
        <v>0</v>
      </c>
      <c r="X684" s="187">
        <f t="shared" si="37"/>
        <v>0</v>
      </c>
      <c r="Y684" s="198">
        <f t="shared" si="38"/>
        <v>0</v>
      </c>
      <c r="AA684" s="7"/>
      <c r="AB684" s="7"/>
      <c r="AC684" s="7"/>
    </row>
    <row r="685" spans="2:29" x14ac:dyDescent="0.2">
      <c r="B685" s="194">
        <f>COUNTIFS(Candidates!$B$6:$B$3005,'Job Openings'!B687,Candidates!$J$6:$J$3005,Preferences!$I$21)</f>
        <v>0</v>
      </c>
      <c r="C685" s="63"/>
      <c r="D685" s="194" t="str">
        <f>IF(AND(B685=1,J685=1),IF('Job Openings'!H687-'Job Openings'!E687&lt;0,"",'Job Openings'!H687-'Job Openings'!E687),"")</f>
        <v/>
      </c>
      <c r="E685" s="185"/>
      <c r="F685" s="197" t="b">
        <f>IF(AND('Job Openings'!E687&gt;=$O$4,'Job Openings'!E687&lt;=$O$5),TRUE,FALSE)</f>
        <v>0</v>
      </c>
      <c r="G685" s="188" t="b">
        <f>IF(Dashboard!$M$6="",IF('Job Openings'!B687&lt;&gt;"",TRUE,FALSE),IF(Dashboard!$M$6='Job Openings'!B687,TRUE,FALSE))</f>
        <v>0</v>
      </c>
      <c r="H685" s="188" t="b">
        <f>IF(Dashboard!$H$7="",IF('Job Openings'!B687&lt;&gt;"",TRUE,FALSE),IF(Dashboard!$H$7='Job Openings'!C687,TRUE,FALSE))</f>
        <v>0</v>
      </c>
      <c r="I685" s="188" t="b">
        <f>IF(Dashboard!$H$6="",IF('Job Openings'!B687&lt;&gt;"",TRUE,FALSE),IF(Dashboard!$H$6='Job Openings'!F687,TRUE,FALSE))</f>
        <v>0</v>
      </c>
      <c r="J685" s="198">
        <f t="shared" si="36"/>
        <v>0</v>
      </c>
      <c r="K685" s="63"/>
      <c r="L685" s="63"/>
      <c r="M685" s="63"/>
      <c r="N685" s="63"/>
      <c r="O685" s="63"/>
      <c r="P685" s="63"/>
      <c r="R685" s="193" t="str">
        <f>IF(Candidates!H687="","",MONTH(Candidates!H687))</f>
        <v/>
      </c>
      <c r="S685" s="187" t="b">
        <f>IF(AND(YEAR(Candidates!H687)&gt;=applicationYear,YEAR(Candidates!H687)&lt;=applicationYear),TRUE,IF(applicationYear="",TRUE,FALSE))</f>
        <v>0</v>
      </c>
      <c r="T685" s="187" t="b">
        <f>IF(AND(Candidates!H687&gt;=$AJ$4,Candidates!H687&lt;=$AJ$5),TRUE,FALSE)</f>
        <v>0</v>
      </c>
      <c r="U685" s="187" t="b">
        <f>IF(Dashboard!$M$6="",IF(Candidates!B687&lt;&gt;"",TRUE,FALSE),IF(Dashboard!$M$6=Candidates!B687,TRUE,FALSE))</f>
        <v>0</v>
      </c>
      <c r="V685" s="187" t="b">
        <f>IF(Dashboard!$H$7="",IF(Candidates!B687&lt;&gt;"",TRUE,FALSE),IF(Dashboard!$H$7=Candidates!C687,TRUE,FALSE))</f>
        <v>0</v>
      </c>
      <c r="W685" s="217" t="b">
        <f>IF(Dashboard!$H$6="",IF(Candidates!B687&lt;&gt;"",TRUE,FALSE),IF(Dashboard!$H$6=Candidates!E687,TRUE,FALSE))</f>
        <v>0</v>
      </c>
      <c r="X685" s="187">
        <f t="shared" si="37"/>
        <v>0</v>
      </c>
      <c r="Y685" s="198">
        <f t="shared" si="38"/>
        <v>0</v>
      </c>
      <c r="AA685" s="7"/>
      <c r="AB685" s="7"/>
      <c r="AC685" s="7"/>
    </row>
    <row r="686" spans="2:29" x14ac:dyDescent="0.2">
      <c r="B686" s="194">
        <f>COUNTIFS(Candidates!$B$6:$B$3005,'Job Openings'!B688,Candidates!$J$6:$J$3005,Preferences!$I$21)</f>
        <v>0</v>
      </c>
      <c r="C686" s="63"/>
      <c r="D686" s="194" t="str">
        <f>IF(AND(B686=1,J686=1),IF('Job Openings'!H688-'Job Openings'!E688&lt;0,"",'Job Openings'!H688-'Job Openings'!E688),"")</f>
        <v/>
      </c>
      <c r="E686" s="185"/>
      <c r="F686" s="197" t="b">
        <f>IF(AND('Job Openings'!E688&gt;=$O$4,'Job Openings'!E688&lt;=$O$5),TRUE,FALSE)</f>
        <v>0</v>
      </c>
      <c r="G686" s="188" t="b">
        <f>IF(Dashboard!$M$6="",IF('Job Openings'!B688&lt;&gt;"",TRUE,FALSE),IF(Dashboard!$M$6='Job Openings'!B688,TRUE,FALSE))</f>
        <v>0</v>
      </c>
      <c r="H686" s="188" t="b">
        <f>IF(Dashboard!$H$7="",IF('Job Openings'!B688&lt;&gt;"",TRUE,FALSE),IF(Dashboard!$H$7='Job Openings'!C688,TRUE,FALSE))</f>
        <v>0</v>
      </c>
      <c r="I686" s="188" t="b">
        <f>IF(Dashboard!$H$6="",IF('Job Openings'!B688&lt;&gt;"",TRUE,FALSE),IF(Dashboard!$H$6='Job Openings'!F688,TRUE,FALSE))</f>
        <v>0</v>
      </c>
      <c r="J686" s="198">
        <f t="shared" si="36"/>
        <v>0</v>
      </c>
      <c r="K686" s="63"/>
      <c r="L686" s="63"/>
      <c r="M686" s="63"/>
      <c r="N686" s="63"/>
      <c r="O686" s="63"/>
      <c r="P686" s="63"/>
      <c r="R686" s="193" t="str">
        <f>IF(Candidates!H688="","",MONTH(Candidates!H688))</f>
        <v/>
      </c>
      <c r="S686" s="187" t="b">
        <f>IF(AND(YEAR(Candidates!H688)&gt;=applicationYear,YEAR(Candidates!H688)&lt;=applicationYear),TRUE,IF(applicationYear="",TRUE,FALSE))</f>
        <v>0</v>
      </c>
      <c r="T686" s="187" t="b">
        <f>IF(AND(Candidates!H688&gt;=$AJ$4,Candidates!H688&lt;=$AJ$5),TRUE,FALSE)</f>
        <v>0</v>
      </c>
      <c r="U686" s="187" t="b">
        <f>IF(Dashboard!$M$6="",IF(Candidates!B688&lt;&gt;"",TRUE,FALSE),IF(Dashboard!$M$6=Candidates!B688,TRUE,FALSE))</f>
        <v>0</v>
      </c>
      <c r="V686" s="187" t="b">
        <f>IF(Dashboard!$H$7="",IF(Candidates!B688&lt;&gt;"",TRUE,FALSE),IF(Dashboard!$H$7=Candidates!C688,TRUE,FALSE))</f>
        <v>0</v>
      </c>
      <c r="W686" s="217" t="b">
        <f>IF(Dashboard!$H$6="",IF(Candidates!B688&lt;&gt;"",TRUE,FALSE),IF(Dashboard!$H$6=Candidates!E688,TRUE,FALSE))</f>
        <v>0</v>
      </c>
      <c r="X686" s="187">
        <f t="shared" si="37"/>
        <v>0</v>
      </c>
      <c r="Y686" s="198">
        <f t="shared" si="38"/>
        <v>0</v>
      </c>
      <c r="AA686" s="7"/>
      <c r="AB686" s="7"/>
      <c r="AC686" s="7"/>
    </row>
    <row r="687" spans="2:29" x14ac:dyDescent="0.2">
      <c r="B687" s="194">
        <f>COUNTIFS(Candidates!$B$6:$B$3005,'Job Openings'!B689,Candidates!$J$6:$J$3005,Preferences!$I$21)</f>
        <v>0</v>
      </c>
      <c r="C687" s="63"/>
      <c r="D687" s="194" t="str">
        <f>IF(AND(B687=1,J687=1),IF('Job Openings'!H689-'Job Openings'!E689&lt;0,"",'Job Openings'!H689-'Job Openings'!E689),"")</f>
        <v/>
      </c>
      <c r="E687" s="185"/>
      <c r="F687" s="197" t="b">
        <f>IF(AND('Job Openings'!E689&gt;=$O$4,'Job Openings'!E689&lt;=$O$5),TRUE,FALSE)</f>
        <v>0</v>
      </c>
      <c r="G687" s="188" t="b">
        <f>IF(Dashboard!$M$6="",IF('Job Openings'!B689&lt;&gt;"",TRUE,FALSE),IF(Dashboard!$M$6='Job Openings'!B689,TRUE,FALSE))</f>
        <v>0</v>
      </c>
      <c r="H687" s="188" t="b">
        <f>IF(Dashboard!$H$7="",IF('Job Openings'!B689&lt;&gt;"",TRUE,FALSE),IF(Dashboard!$H$7='Job Openings'!C689,TRUE,FALSE))</f>
        <v>0</v>
      </c>
      <c r="I687" s="188" t="b">
        <f>IF(Dashboard!$H$6="",IF('Job Openings'!B689&lt;&gt;"",TRUE,FALSE),IF(Dashboard!$H$6='Job Openings'!F689,TRUE,FALSE))</f>
        <v>0</v>
      </c>
      <c r="J687" s="198">
        <f t="shared" si="36"/>
        <v>0</v>
      </c>
      <c r="K687" s="63"/>
      <c r="L687" s="63"/>
      <c r="M687" s="63"/>
      <c r="N687" s="63"/>
      <c r="O687" s="63"/>
      <c r="P687" s="63"/>
      <c r="R687" s="193" t="str">
        <f>IF(Candidates!H689="","",MONTH(Candidates!H689))</f>
        <v/>
      </c>
      <c r="S687" s="187" t="b">
        <f>IF(AND(YEAR(Candidates!H689)&gt;=applicationYear,YEAR(Candidates!H689)&lt;=applicationYear),TRUE,IF(applicationYear="",TRUE,FALSE))</f>
        <v>0</v>
      </c>
      <c r="T687" s="187" t="b">
        <f>IF(AND(Candidates!H689&gt;=$AJ$4,Candidates!H689&lt;=$AJ$5),TRUE,FALSE)</f>
        <v>0</v>
      </c>
      <c r="U687" s="187" t="b">
        <f>IF(Dashboard!$M$6="",IF(Candidates!B689&lt;&gt;"",TRUE,FALSE),IF(Dashboard!$M$6=Candidates!B689,TRUE,FALSE))</f>
        <v>0</v>
      </c>
      <c r="V687" s="187" t="b">
        <f>IF(Dashboard!$H$7="",IF(Candidates!B689&lt;&gt;"",TRUE,FALSE),IF(Dashboard!$H$7=Candidates!C689,TRUE,FALSE))</f>
        <v>0</v>
      </c>
      <c r="W687" s="217" t="b">
        <f>IF(Dashboard!$H$6="",IF(Candidates!B689&lt;&gt;"",TRUE,FALSE),IF(Dashboard!$H$6=Candidates!E689,TRUE,FALSE))</f>
        <v>0</v>
      </c>
      <c r="X687" s="187">
        <f t="shared" si="37"/>
        <v>0</v>
      </c>
      <c r="Y687" s="198">
        <f t="shared" si="38"/>
        <v>0</v>
      </c>
      <c r="AA687" s="7"/>
      <c r="AB687" s="7"/>
      <c r="AC687" s="7"/>
    </row>
    <row r="688" spans="2:29" x14ac:dyDescent="0.2">
      <c r="B688" s="194">
        <f>COUNTIFS(Candidates!$B$6:$B$3005,'Job Openings'!B690,Candidates!$J$6:$J$3005,Preferences!$I$21)</f>
        <v>0</v>
      </c>
      <c r="C688" s="63"/>
      <c r="D688" s="194" t="str">
        <f>IF(AND(B688=1,J688=1),IF('Job Openings'!H690-'Job Openings'!E690&lt;0,"",'Job Openings'!H690-'Job Openings'!E690),"")</f>
        <v/>
      </c>
      <c r="E688" s="185"/>
      <c r="F688" s="197" t="b">
        <f>IF(AND('Job Openings'!E690&gt;=$O$4,'Job Openings'!E690&lt;=$O$5),TRUE,FALSE)</f>
        <v>0</v>
      </c>
      <c r="G688" s="188" t="b">
        <f>IF(Dashboard!$M$6="",IF('Job Openings'!B690&lt;&gt;"",TRUE,FALSE),IF(Dashboard!$M$6='Job Openings'!B690,TRUE,FALSE))</f>
        <v>0</v>
      </c>
      <c r="H688" s="188" t="b">
        <f>IF(Dashboard!$H$7="",IF('Job Openings'!B690&lt;&gt;"",TRUE,FALSE),IF(Dashboard!$H$7='Job Openings'!C690,TRUE,FALSE))</f>
        <v>0</v>
      </c>
      <c r="I688" s="188" t="b">
        <f>IF(Dashboard!$H$6="",IF('Job Openings'!B690&lt;&gt;"",TRUE,FALSE),IF(Dashboard!$H$6='Job Openings'!F690,TRUE,FALSE))</f>
        <v>0</v>
      </c>
      <c r="J688" s="198">
        <f t="shared" si="36"/>
        <v>0</v>
      </c>
      <c r="K688" s="63"/>
      <c r="L688" s="63"/>
      <c r="M688" s="63"/>
      <c r="N688" s="63"/>
      <c r="O688" s="63"/>
      <c r="P688" s="63"/>
      <c r="R688" s="193" t="str">
        <f>IF(Candidates!H690="","",MONTH(Candidates!H690))</f>
        <v/>
      </c>
      <c r="S688" s="187" t="b">
        <f>IF(AND(YEAR(Candidates!H690)&gt;=applicationYear,YEAR(Candidates!H690)&lt;=applicationYear),TRUE,IF(applicationYear="",TRUE,FALSE))</f>
        <v>0</v>
      </c>
      <c r="T688" s="187" t="b">
        <f>IF(AND(Candidates!H690&gt;=$AJ$4,Candidates!H690&lt;=$AJ$5),TRUE,FALSE)</f>
        <v>0</v>
      </c>
      <c r="U688" s="187" t="b">
        <f>IF(Dashboard!$M$6="",IF(Candidates!B690&lt;&gt;"",TRUE,FALSE),IF(Dashboard!$M$6=Candidates!B690,TRUE,FALSE))</f>
        <v>0</v>
      </c>
      <c r="V688" s="187" t="b">
        <f>IF(Dashboard!$H$7="",IF(Candidates!B690&lt;&gt;"",TRUE,FALSE),IF(Dashboard!$H$7=Candidates!C690,TRUE,FALSE))</f>
        <v>0</v>
      </c>
      <c r="W688" s="217" t="b">
        <f>IF(Dashboard!$H$6="",IF(Candidates!B690&lt;&gt;"",TRUE,FALSE),IF(Dashboard!$H$6=Candidates!E690,TRUE,FALSE))</f>
        <v>0</v>
      </c>
      <c r="X688" s="187">
        <f t="shared" si="37"/>
        <v>0</v>
      </c>
      <c r="Y688" s="198">
        <f t="shared" si="38"/>
        <v>0</v>
      </c>
      <c r="AA688" s="7"/>
      <c r="AB688" s="7"/>
      <c r="AC688" s="7"/>
    </row>
    <row r="689" spans="2:29" x14ac:dyDescent="0.2">
      <c r="B689" s="194">
        <f>COUNTIFS(Candidates!$B$6:$B$3005,'Job Openings'!B691,Candidates!$J$6:$J$3005,Preferences!$I$21)</f>
        <v>0</v>
      </c>
      <c r="C689" s="63"/>
      <c r="D689" s="194" t="str">
        <f>IF(AND(B689=1,J689=1),IF('Job Openings'!H691-'Job Openings'!E691&lt;0,"",'Job Openings'!H691-'Job Openings'!E691),"")</f>
        <v/>
      </c>
      <c r="E689" s="185"/>
      <c r="F689" s="197" t="b">
        <f>IF(AND('Job Openings'!E691&gt;=$O$4,'Job Openings'!E691&lt;=$O$5),TRUE,FALSE)</f>
        <v>0</v>
      </c>
      <c r="G689" s="188" t="b">
        <f>IF(Dashboard!$M$6="",IF('Job Openings'!B691&lt;&gt;"",TRUE,FALSE),IF(Dashboard!$M$6='Job Openings'!B691,TRUE,FALSE))</f>
        <v>0</v>
      </c>
      <c r="H689" s="188" t="b">
        <f>IF(Dashboard!$H$7="",IF('Job Openings'!B691&lt;&gt;"",TRUE,FALSE),IF(Dashboard!$H$7='Job Openings'!C691,TRUE,FALSE))</f>
        <v>0</v>
      </c>
      <c r="I689" s="188" t="b">
        <f>IF(Dashboard!$H$6="",IF('Job Openings'!B691&lt;&gt;"",TRUE,FALSE),IF(Dashboard!$H$6='Job Openings'!F691,TRUE,FALSE))</f>
        <v>0</v>
      </c>
      <c r="J689" s="198">
        <f t="shared" si="36"/>
        <v>0</v>
      </c>
      <c r="K689" s="63"/>
      <c r="L689" s="63"/>
      <c r="M689" s="63"/>
      <c r="N689" s="63"/>
      <c r="O689" s="63"/>
      <c r="P689" s="63"/>
      <c r="R689" s="193" t="str">
        <f>IF(Candidates!H691="","",MONTH(Candidates!H691))</f>
        <v/>
      </c>
      <c r="S689" s="187" t="b">
        <f>IF(AND(YEAR(Candidates!H691)&gt;=applicationYear,YEAR(Candidates!H691)&lt;=applicationYear),TRUE,IF(applicationYear="",TRUE,FALSE))</f>
        <v>0</v>
      </c>
      <c r="T689" s="187" t="b">
        <f>IF(AND(Candidates!H691&gt;=$AJ$4,Candidates!H691&lt;=$AJ$5),TRUE,FALSE)</f>
        <v>0</v>
      </c>
      <c r="U689" s="187" t="b">
        <f>IF(Dashboard!$M$6="",IF(Candidates!B691&lt;&gt;"",TRUE,FALSE),IF(Dashboard!$M$6=Candidates!B691,TRUE,FALSE))</f>
        <v>0</v>
      </c>
      <c r="V689" s="187" t="b">
        <f>IF(Dashboard!$H$7="",IF(Candidates!B691&lt;&gt;"",TRUE,FALSE),IF(Dashboard!$H$7=Candidates!C691,TRUE,FALSE))</f>
        <v>0</v>
      </c>
      <c r="W689" s="217" t="b">
        <f>IF(Dashboard!$H$6="",IF(Candidates!B691&lt;&gt;"",TRUE,FALSE),IF(Dashboard!$H$6=Candidates!E691,TRUE,FALSE))</f>
        <v>0</v>
      </c>
      <c r="X689" s="187">
        <f t="shared" si="37"/>
        <v>0</v>
      </c>
      <c r="Y689" s="198">
        <f t="shared" si="38"/>
        <v>0</v>
      </c>
      <c r="AA689" s="7"/>
      <c r="AB689" s="7"/>
      <c r="AC689" s="7"/>
    </row>
    <row r="690" spans="2:29" x14ac:dyDescent="0.2">
      <c r="B690" s="194">
        <f>COUNTIFS(Candidates!$B$6:$B$3005,'Job Openings'!B692,Candidates!$J$6:$J$3005,Preferences!$I$21)</f>
        <v>0</v>
      </c>
      <c r="C690" s="63"/>
      <c r="D690" s="194" t="str">
        <f>IF(AND(B690=1,J690=1),IF('Job Openings'!H692-'Job Openings'!E692&lt;0,"",'Job Openings'!H692-'Job Openings'!E692),"")</f>
        <v/>
      </c>
      <c r="E690" s="185"/>
      <c r="F690" s="197" t="b">
        <f>IF(AND('Job Openings'!E692&gt;=$O$4,'Job Openings'!E692&lt;=$O$5),TRUE,FALSE)</f>
        <v>0</v>
      </c>
      <c r="G690" s="188" t="b">
        <f>IF(Dashboard!$M$6="",IF('Job Openings'!B692&lt;&gt;"",TRUE,FALSE),IF(Dashboard!$M$6='Job Openings'!B692,TRUE,FALSE))</f>
        <v>0</v>
      </c>
      <c r="H690" s="188" t="b">
        <f>IF(Dashboard!$H$7="",IF('Job Openings'!B692&lt;&gt;"",TRUE,FALSE),IF(Dashboard!$H$7='Job Openings'!C692,TRUE,FALSE))</f>
        <v>0</v>
      </c>
      <c r="I690" s="188" t="b">
        <f>IF(Dashboard!$H$6="",IF('Job Openings'!B692&lt;&gt;"",TRUE,FALSE),IF(Dashboard!$H$6='Job Openings'!F692,TRUE,FALSE))</f>
        <v>0</v>
      </c>
      <c r="J690" s="198">
        <f t="shared" si="36"/>
        <v>0</v>
      </c>
      <c r="K690" s="63"/>
      <c r="L690" s="63"/>
      <c r="M690" s="63"/>
      <c r="N690" s="63"/>
      <c r="O690" s="63"/>
      <c r="P690" s="63"/>
      <c r="R690" s="193" t="str">
        <f>IF(Candidates!H692="","",MONTH(Candidates!H692))</f>
        <v/>
      </c>
      <c r="S690" s="187" t="b">
        <f>IF(AND(YEAR(Candidates!H692)&gt;=applicationYear,YEAR(Candidates!H692)&lt;=applicationYear),TRUE,IF(applicationYear="",TRUE,FALSE))</f>
        <v>0</v>
      </c>
      <c r="T690" s="187" t="b">
        <f>IF(AND(Candidates!H692&gt;=$AJ$4,Candidates!H692&lt;=$AJ$5),TRUE,FALSE)</f>
        <v>0</v>
      </c>
      <c r="U690" s="187" t="b">
        <f>IF(Dashboard!$M$6="",IF(Candidates!B692&lt;&gt;"",TRUE,FALSE),IF(Dashboard!$M$6=Candidates!B692,TRUE,FALSE))</f>
        <v>0</v>
      </c>
      <c r="V690" s="187" t="b">
        <f>IF(Dashboard!$H$7="",IF(Candidates!B692&lt;&gt;"",TRUE,FALSE),IF(Dashboard!$H$7=Candidates!C692,TRUE,FALSE))</f>
        <v>0</v>
      </c>
      <c r="W690" s="217" t="b">
        <f>IF(Dashboard!$H$6="",IF(Candidates!B692&lt;&gt;"",TRUE,FALSE),IF(Dashboard!$H$6=Candidates!E692,TRUE,FALSE))</f>
        <v>0</v>
      </c>
      <c r="X690" s="187">
        <f t="shared" si="37"/>
        <v>0</v>
      </c>
      <c r="Y690" s="198">
        <f t="shared" si="38"/>
        <v>0</v>
      </c>
      <c r="AA690" s="7"/>
      <c r="AB690" s="7"/>
      <c r="AC690" s="7"/>
    </row>
    <row r="691" spans="2:29" x14ac:dyDescent="0.2">
      <c r="B691" s="194">
        <f>COUNTIFS(Candidates!$B$6:$B$3005,'Job Openings'!B693,Candidates!$J$6:$J$3005,Preferences!$I$21)</f>
        <v>0</v>
      </c>
      <c r="C691" s="63"/>
      <c r="D691" s="194" t="str">
        <f>IF(AND(B691=1,J691=1),IF('Job Openings'!H693-'Job Openings'!E693&lt;0,"",'Job Openings'!H693-'Job Openings'!E693),"")</f>
        <v/>
      </c>
      <c r="E691" s="185"/>
      <c r="F691" s="197" t="b">
        <f>IF(AND('Job Openings'!E693&gt;=$O$4,'Job Openings'!E693&lt;=$O$5),TRUE,FALSE)</f>
        <v>0</v>
      </c>
      <c r="G691" s="188" t="b">
        <f>IF(Dashboard!$M$6="",IF('Job Openings'!B693&lt;&gt;"",TRUE,FALSE),IF(Dashboard!$M$6='Job Openings'!B693,TRUE,FALSE))</f>
        <v>0</v>
      </c>
      <c r="H691" s="188" t="b">
        <f>IF(Dashboard!$H$7="",IF('Job Openings'!B693&lt;&gt;"",TRUE,FALSE),IF(Dashboard!$H$7='Job Openings'!C693,TRUE,FALSE))</f>
        <v>0</v>
      </c>
      <c r="I691" s="188" t="b">
        <f>IF(Dashboard!$H$6="",IF('Job Openings'!B693&lt;&gt;"",TRUE,FALSE),IF(Dashboard!$H$6='Job Openings'!F693,TRUE,FALSE))</f>
        <v>0</v>
      </c>
      <c r="J691" s="198">
        <f t="shared" si="36"/>
        <v>0</v>
      </c>
      <c r="K691" s="63"/>
      <c r="L691" s="63"/>
      <c r="M691" s="63"/>
      <c r="N691" s="63"/>
      <c r="O691" s="63"/>
      <c r="P691" s="63"/>
      <c r="R691" s="193" t="str">
        <f>IF(Candidates!H693="","",MONTH(Candidates!H693))</f>
        <v/>
      </c>
      <c r="S691" s="187" t="b">
        <f>IF(AND(YEAR(Candidates!H693)&gt;=applicationYear,YEAR(Candidates!H693)&lt;=applicationYear),TRUE,IF(applicationYear="",TRUE,FALSE))</f>
        <v>0</v>
      </c>
      <c r="T691" s="187" t="b">
        <f>IF(AND(Candidates!H693&gt;=$AJ$4,Candidates!H693&lt;=$AJ$5),TRUE,FALSE)</f>
        <v>0</v>
      </c>
      <c r="U691" s="187" t="b">
        <f>IF(Dashboard!$M$6="",IF(Candidates!B693&lt;&gt;"",TRUE,FALSE),IF(Dashboard!$M$6=Candidates!B693,TRUE,FALSE))</f>
        <v>0</v>
      </c>
      <c r="V691" s="187" t="b">
        <f>IF(Dashboard!$H$7="",IF(Candidates!B693&lt;&gt;"",TRUE,FALSE),IF(Dashboard!$H$7=Candidates!C693,TRUE,FALSE))</f>
        <v>0</v>
      </c>
      <c r="W691" s="217" t="b">
        <f>IF(Dashboard!$H$6="",IF(Candidates!B693&lt;&gt;"",TRUE,FALSE),IF(Dashboard!$H$6=Candidates!E693,TRUE,FALSE))</f>
        <v>0</v>
      </c>
      <c r="X691" s="187">
        <f t="shared" si="37"/>
        <v>0</v>
      </c>
      <c r="Y691" s="198">
        <f t="shared" si="38"/>
        <v>0</v>
      </c>
      <c r="AA691" s="7"/>
      <c r="AB691" s="7"/>
      <c r="AC691" s="7"/>
    </row>
    <row r="692" spans="2:29" x14ac:dyDescent="0.2">
      <c r="B692" s="194">
        <f>COUNTIFS(Candidates!$B$6:$B$3005,'Job Openings'!B694,Candidates!$J$6:$J$3005,Preferences!$I$21)</f>
        <v>0</v>
      </c>
      <c r="C692" s="63"/>
      <c r="D692" s="194" t="str">
        <f>IF(AND(B692=1,J692=1),IF('Job Openings'!H694-'Job Openings'!E694&lt;0,"",'Job Openings'!H694-'Job Openings'!E694),"")</f>
        <v/>
      </c>
      <c r="E692" s="185"/>
      <c r="F692" s="197" t="b">
        <f>IF(AND('Job Openings'!E694&gt;=$O$4,'Job Openings'!E694&lt;=$O$5),TRUE,FALSE)</f>
        <v>0</v>
      </c>
      <c r="G692" s="188" t="b">
        <f>IF(Dashboard!$M$6="",IF('Job Openings'!B694&lt;&gt;"",TRUE,FALSE),IF(Dashboard!$M$6='Job Openings'!B694,TRUE,FALSE))</f>
        <v>0</v>
      </c>
      <c r="H692" s="188" t="b">
        <f>IF(Dashboard!$H$7="",IF('Job Openings'!B694&lt;&gt;"",TRUE,FALSE),IF(Dashboard!$H$7='Job Openings'!C694,TRUE,FALSE))</f>
        <v>0</v>
      </c>
      <c r="I692" s="188" t="b">
        <f>IF(Dashboard!$H$6="",IF('Job Openings'!B694&lt;&gt;"",TRUE,FALSE),IF(Dashboard!$H$6='Job Openings'!F694,TRUE,FALSE))</f>
        <v>0</v>
      </c>
      <c r="J692" s="198">
        <f t="shared" si="36"/>
        <v>0</v>
      </c>
      <c r="K692" s="63"/>
      <c r="L692" s="63"/>
      <c r="M692" s="63"/>
      <c r="N692" s="63"/>
      <c r="O692" s="63"/>
      <c r="P692" s="63"/>
      <c r="R692" s="193" t="str">
        <f>IF(Candidates!H694="","",MONTH(Candidates!H694))</f>
        <v/>
      </c>
      <c r="S692" s="187" t="b">
        <f>IF(AND(YEAR(Candidates!H694)&gt;=applicationYear,YEAR(Candidates!H694)&lt;=applicationYear),TRUE,IF(applicationYear="",TRUE,FALSE))</f>
        <v>0</v>
      </c>
      <c r="T692" s="187" t="b">
        <f>IF(AND(Candidates!H694&gt;=$AJ$4,Candidates!H694&lt;=$AJ$5),TRUE,FALSE)</f>
        <v>0</v>
      </c>
      <c r="U692" s="187" t="b">
        <f>IF(Dashboard!$M$6="",IF(Candidates!B694&lt;&gt;"",TRUE,FALSE),IF(Dashboard!$M$6=Candidates!B694,TRUE,FALSE))</f>
        <v>0</v>
      </c>
      <c r="V692" s="187" t="b">
        <f>IF(Dashboard!$H$7="",IF(Candidates!B694&lt;&gt;"",TRUE,FALSE),IF(Dashboard!$H$7=Candidates!C694,TRUE,FALSE))</f>
        <v>0</v>
      </c>
      <c r="W692" s="217" t="b">
        <f>IF(Dashboard!$H$6="",IF(Candidates!B694&lt;&gt;"",TRUE,FALSE),IF(Dashboard!$H$6=Candidates!E694,TRUE,FALSE))</f>
        <v>0</v>
      </c>
      <c r="X692" s="187">
        <f t="shared" si="37"/>
        <v>0</v>
      </c>
      <c r="Y692" s="198">
        <f t="shared" si="38"/>
        <v>0</v>
      </c>
      <c r="AA692" s="7"/>
      <c r="AB692" s="7"/>
      <c r="AC692" s="7"/>
    </row>
    <row r="693" spans="2:29" x14ac:dyDescent="0.2">
      <c r="B693" s="194">
        <f>COUNTIFS(Candidates!$B$6:$B$3005,'Job Openings'!B695,Candidates!$J$6:$J$3005,Preferences!$I$21)</f>
        <v>0</v>
      </c>
      <c r="C693" s="63"/>
      <c r="D693" s="194" t="str">
        <f>IF(AND(B693=1,J693=1),IF('Job Openings'!H695-'Job Openings'!E695&lt;0,"",'Job Openings'!H695-'Job Openings'!E695),"")</f>
        <v/>
      </c>
      <c r="E693" s="185"/>
      <c r="F693" s="197" t="b">
        <f>IF(AND('Job Openings'!E695&gt;=$O$4,'Job Openings'!E695&lt;=$O$5),TRUE,FALSE)</f>
        <v>0</v>
      </c>
      <c r="G693" s="188" t="b">
        <f>IF(Dashboard!$M$6="",IF('Job Openings'!B695&lt;&gt;"",TRUE,FALSE),IF(Dashboard!$M$6='Job Openings'!B695,TRUE,FALSE))</f>
        <v>0</v>
      </c>
      <c r="H693" s="188" t="b">
        <f>IF(Dashboard!$H$7="",IF('Job Openings'!B695&lt;&gt;"",TRUE,FALSE),IF(Dashboard!$H$7='Job Openings'!C695,TRUE,FALSE))</f>
        <v>0</v>
      </c>
      <c r="I693" s="188" t="b">
        <f>IF(Dashboard!$H$6="",IF('Job Openings'!B695&lt;&gt;"",TRUE,FALSE),IF(Dashboard!$H$6='Job Openings'!F695,TRUE,FALSE))</f>
        <v>0</v>
      </c>
      <c r="J693" s="198">
        <f t="shared" si="36"/>
        <v>0</v>
      </c>
      <c r="K693" s="63"/>
      <c r="L693" s="63"/>
      <c r="M693" s="63"/>
      <c r="N693" s="63"/>
      <c r="O693" s="63"/>
      <c r="P693" s="63"/>
      <c r="R693" s="193" t="str">
        <f>IF(Candidates!H695="","",MONTH(Candidates!H695))</f>
        <v/>
      </c>
      <c r="S693" s="187" t="b">
        <f>IF(AND(YEAR(Candidates!H695)&gt;=applicationYear,YEAR(Candidates!H695)&lt;=applicationYear),TRUE,IF(applicationYear="",TRUE,FALSE))</f>
        <v>0</v>
      </c>
      <c r="T693" s="187" t="b">
        <f>IF(AND(Candidates!H695&gt;=$AJ$4,Candidates!H695&lt;=$AJ$5),TRUE,FALSE)</f>
        <v>0</v>
      </c>
      <c r="U693" s="187" t="b">
        <f>IF(Dashboard!$M$6="",IF(Candidates!B695&lt;&gt;"",TRUE,FALSE),IF(Dashboard!$M$6=Candidates!B695,TRUE,FALSE))</f>
        <v>0</v>
      </c>
      <c r="V693" s="187" t="b">
        <f>IF(Dashboard!$H$7="",IF(Candidates!B695&lt;&gt;"",TRUE,FALSE),IF(Dashboard!$H$7=Candidates!C695,TRUE,FALSE))</f>
        <v>0</v>
      </c>
      <c r="W693" s="217" t="b">
        <f>IF(Dashboard!$H$6="",IF(Candidates!B695&lt;&gt;"",TRUE,FALSE),IF(Dashboard!$H$6=Candidates!E695,TRUE,FALSE))</f>
        <v>0</v>
      </c>
      <c r="X693" s="187">
        <f t="shared" si="37"/>
        <v>0</v>
      </c>
      <c r="Y693" s="198">
        <f t="shared" si="38"/>
        <v>0</v>
      </c>
      <c r="AA693" s="7"/>
      <c r="AB693" s="7"/>
      <c r="AC693" s="7"/>
    </row>
    <row r="694" spans="2:29" x14ac:dyDescent="0.2">
      <c r="B694" s="194">
        <f>COUNTIFS(Candidates!$B$6:$B$3005,'Job Openings'!B696,Candidates!$J$6:$J$3005,Preferences!$I$21)</f>
        <v>0</v>
      </c>
      <c r="C694" s="63"/>
      <c r="D694" s="194" t="str">
        <f>IF(AND(B694=1,J694=1),IF('Job Openings'!H696-'Job Openings'!E696&lt;0,"",'Job Openings'!H696-'Job Openings'!E696),"")</f>
        <v/>
      </c>
      <c r="E694" s="185"/>
      <c r="F694" s="197" t="b">
        <f>IF(AND('Job Openings'!E696&gt;=$O$4,'Job Openings'!E696&lt;=$O$5),TRUE,FALSE)</f>
        <v>0</v>
      </c>
      <c r="G694" s="188" t="b">
        <f>IF(Dashboard!$M$6="",IF('Job Openings'!B696&lt;&gt;"",TRUE,FALSE),IF(Dashboard!$M$6='Job Openings'!B696,TRUE,FALSE))</f>
        <v>0</v>
      </c>
      <c r="H694" s="188" t="b">
        <f>IF(Dashboard!$H$7="",IF('Job Openings'!B696&lt;&gt;"",TRUE,FALSE),IF(Dashboard!$H$7='Job Openings'!C696,TRUE,FALSE))</f>
        <v>0</v>
      </c>
      <c r="I694" s="188" t="b">
        <f>IF(Dashboard!$H$6="",IF('Job Openings'!B696&lt;&gt;"",TRUE,FALSE),IF(Dashboard!$H$6='Job Openings'!F696,TRUE,FALSE))</f>
        <v>0</v>
      </c>
      <c r="J694" s="198">
        <f t="shared" si="36"/>
        <v>0</v>
      </c>
      <c r="K694" s="63"/>
      <c r="L694" s="63"/>
      <c r="M694" s="63"/>
      <c r="N694" s="63"/>
      <c r="O694" s="63"/>
      <c r="P694" s="63"/>
      <c r="R694" s="193" t="str">
        <f>IF(Candidates!H696="","",MONTH(Candidates!H696))</f>
        <v/>
      </c>
      <c r="S694" s="187" t="b">
        <f>IF(AND(YEAR(Candidates!H696)&gt;=applicationYear,YEAR(Candidates!H696)&lt;=applicationYear),TRUE,IF(applicationYear="",TRUE,FALSE))</f>
        <v>0</v>
      </c>
      <c r="T694" s="187" t="b">
        <f>IF(AND(Candidates!H696&gt;=$AJ$4,Candidates!H696&lt;=$AJ$5),TRUE,FALSE)</f>
        <v>0</v>
      </c>
      <c r="U694" s="187" t="b">
        <f>IF(Dashboard!$M$6="",IF(Candidates!B696&lt;&gt;"",TRUE,FALSE),IF(Dashboard!$M$6=Candidates!B696,TRUE,FALSE))</f>
        <v>0</v>
      </c>
      <c r="V694" s="187" t="b">
        <f>IF(Dashboard!$H$7="",IF(Candidates!B696&lt;&gt;"",TRUE,FALSE),IF(Dashboard!$H$7=Candidates!C696,TRUE,FALSE))</f>
        <v>0</v>
      </c>
      <c r="W694" s="217" t="b">
        <f>IF(Dashboard!$H$6="",IF(Candidates!B696&lt;&gt;"",TRUE,FALSE),IF(Dashboard!$H$6=Candidates!E696,TRUE,FALSE))</f>
        <v>0</v>
      </c>
      <c r="X694" s="187">
        <f t="shared" si="37"/>
        <v>0</v>
      </c>
      <c r="Y694" s="198">
        <f t="shared" si="38"/>
        <v>0</v>
      </c>
      <c r="AA694" s="7"/>
      <c r="AB694" s="7"/>
      <c r="AC694" s="7"/>
    </row>
    <row r="695" spans="2:29" x14ac:dyDescent="0.2">
      <c r="B695" s="194">
        <f>COUNTIFS(Candidates!$B$6:$B$3005,'Job Openings'!B697,Candidates!$J$6:$J$3005,Preferences!$I$21)</f>
        <v>0</v>
      </c>
      <c r="C695" s="63"/>
      <c r="D695" s="194" t="str">
        <f>IF(AND(B695=1,J695=1),IF('Job Openings'!H697-'Job Openings'!E697&lt;0,"",'Job Openings'!H697-'Job Openings'!E697),"")</f>
        <v/>
      </c>
      <c r="E695" s="185"/>
      <c r="F695" s="197" t="b">
        <f>IF(AND('Job Openings'!E697&gt;=$O$4,'Job Openings'!E697&lt;=$O$5),TRUE,FALSE)</f>
        <v>0</v>
      </c>
      <c r="G695" s="188" t="b">
        <f>IF(Dashboard!$M$6="",IF('Job Openings'!B697&lt;&gt;"",TRUE,FALSE),IF(Dashboard!$M$6='Job Openings'!B697,TRUE,FALSE))</f>
        <v>0</v>
      </c>
      <c r="H695" s="188" t="b">
        <f>IF(Dashboard!$H$7="",IF('Job Openings'!B697&lt;&gt;"",TRUE,FALSE),IF(Dashboard!$H$7='Job Openings'!C697,TRUE,FALSE))</f>
        <v>0</v>
      </c>
      <c r="I695" s="188" t="b">
        <f>IF(Dashboard!$H$6="",IF('Job Openings'!B697&lt;&gt;"",TRUE,FALSE),IF(Dashboard!$H$6='Job Openings'!F697,TRUE,FALSE))</f>
        <v>0</v>
      </c>
      <c r="J695" s="198">
        <f t="shared" si="36"/>
        <v>0</v>
      </c>
      <c r="K695" s="63"/>
      <c r="L695" s="63"/>
      <c r="M695" s="63"/>
      <c r="N695" s="63"/>
      <c r="O695" s="63"/>
      <c r="P695" s="63"/>
      <c r="R695" s="193" t="str">
        <f>IF(Candidates!H697="","",MONTH(Candidates!H697))</f>
        <v/>
      </c>
      <c r="S695" s="187" t="b">
        <f>IF(AND(YEAR(Candidates!H697)&gt;=applicationYear,YEAR(Candidates!H697)&lt;=applicationYear),TRUE,IF(applicationYear="",TRUE,FALSE))</f>
        <v>0</v>
      </c>
      <c r="T695" s="187" t="b">
        <f>IF(AND(Candidates!H697&gt;=$AJ$4,Candidates!H697&lt;=$AJ$5),TRUE,FALSE)</f>
        <v>0</v>
      </c>
      <c r="U695" s="187" t="b">
        <f>IF(Dashboard!$M$6="",IF(Candidates!B697&lt;&gt;"",TRUE,FALSE),IF(Dashboard!$M$6=Candidates!B697,TRUE,FALSE))</f>
        <v>0</v>
      </c>
      <c r="V695" s="187" t="b">
        <f>IF(Dashboard!$H$7="",IF(Candidates!B697&lt;&gt;"",TRUE,FALSE),IF(Dashboard!$H$7=Candidates!C697,TRUE,FALSE))</f>
        <v>0</v>
      </c>
      <c r="W695" s="217" t="b">
        <f>IF(Dashboard!$H$6="",IF(Candidates!B697&lt;&gt;"",TRUE,FALSE),IF(Dashboard!$H$6=Candidates!E697,TRUE,FALSE))</f>
        <v>0</v>
      </c>
      <c r="X695" s="187">
        <f t="shared" si="37"/>
        <v>0</v>
      </c>
      <c r="Y695" s="198">
        <f t="shared" si="38"/>
        <v>0</v>
      </c>
      <c r="AA695" s="7"/>
      <c r="AB695" s="7"/>
      <c r="AC695" s="7"/>
    </row>
    <row r="696" spans="2:29" x14ac:dyDescent="0.2">
      <c r="B696" s="194">
        <f>COUNTIFS(Candidates!$B$6:$B$3005,'Job Openings'!B698,Candidates!$J$6:$J$3005,Preferences!$I$21)</f>
        <v>0</v>
      </c>
      <c r="C696" s="63"/>
      <c r="D696" s="194" t="str">
        <f>IF(AND(B696=1,J696=1),IF('Job Openings'!H698-'Job Openings'!E698&lt;0,"",'Job Openings'!H698-'Job Openings'!E698),"")</f>
        <v/>
      </c>
      <c r="E696" s="185"/>
      <c r="F696" s="197" t="b">
        <f>IF(AND('Job Openings'!E698&gt;=$O$4,'Job Openings'!E698&lt;=$O$5),TRUE,FALSE)</f>
        <v>0</v>
      </c>
      <c r="G696" s="188" t="b">
        <f>IF(Dashboard!$M$6="",IF('Job Openings'!B698&lt;&gt;"",TRUE,FALSE),IF(Dashboard!$M$6='Job Openings'!B698,TRUE,FALSE))</f>
        <v>0</v>
      </c>
      <c r="H696" s="188" t="b">
        <f>IF(Dashboard!$H$7="",IF('Job Openings'!B698&lt;&gt;"",TRUE,FALSE),IF(Dashboard!$H$7='Job Openings'!C698,TRUE,FALSE))</f>
        <v>0</v>
      </c>
      <c r="I696" s="188" t="b">
        <f>IF(Dashboard!$H$6="",IF('Job Openings'!B698&lt;&gt;"",TRUE,FALSE),IF(Dashboard!$H$6='Job Openings'!F698,TRUE,FALSE))</f>
        <v>0</v>
      </c>
      <c r="J696" s="198">
        <f t="shared" si="36"/>
        <v>0</v>
      </c>
      <c r="K696" s="63"/>
      <c r="L696" s="63"/>
      <c r="M696" s="63"/>
      <c r="N696" s="63"/>
      <c r="O696" s="63"/>
      <c r="P696" s="63"/>
      <c r="R696" s="193" t="str">
        <f>IF(Candidates!H698="","",MONTH(Candidates!H698))</f>
        <v/>
      </c>
      <c r="S696" s="187" t="b">
        <f>IF(AND(YEAR(Candidates!H698)&gt;=applicationYear,YEAR(Candidates!H698)&lt;=applicationYear),TRUE,IF(applicationYear="",TRUE,FALSE))</f>
        <v>0</v>
      </c>
      <c r="T696" s="187" t="b">
        <f>IF(AND(Candidates!H698&gt;=$AJ$4,Candidates!H698&lt;=$AJ$5),TRUE,FALSE)</f>
        <v>0</v>
      </c>
      <c r="U696" s="187" t="b">
        <f>IF(Dashboard!$M$6="",IF(Candidates!B698&lt;&gt;"",TRUE,FALSE),IF(Dashboard!$M$6=Candidates!B698,TRUE,FALSE))</f>
        <v>0</v>
      </c>
      <c r="V696" s="187" t="b">
        <f>IF(Dashboard!$H$7="",IF(Candidates!B698&lt;&gt;"",TRUE,FALSE),IF(Dashboard!$H$7=Candidates!C698,TRUE,FALSE))</f>
        <v>0</v>
      </c>
      <c r="W696" s="217" t="b">
        <f>IF(Dashboard!$H$6="",IF(Candidates!B698&lt;&gt;"",TRUE,FALSE),IF(Dashboard!$H$6=Candidates!E698,TRUE,FALSE))</f>
        <v>0</v>
      </c>
      <c r="X696" s="187">
        <f t="shared" si="37"/>
        <v>0</v>
      </c>
      <c r="Y696" s="198">
        <f t="shared" si="38"/>
        <v>0</v>
      </c>
      <c r="AA696" s="7"/>
      <c r="AB696" s="7"/>
      <c r="AC696" s="7"/>
    </row>
    <row r="697" spans="2:29" x14ac:dyDescent="0.2">
      <c r="B697" s="194">
        <f>COUNTIFS(Candidates!$B$6:$B$3005,'Job Openings'!B699,Candidates!$J$6:$J$3005,Preferences!$I$21)</f>
        <v>0</v>
      </c>
      <c r="C697" s="63"/>
      <c r="D697" s="194" t="str">
        <f>IF(AND(B697=1,J697=1),IF('Job Openings'!H699-'Job Openings'!E699&lt;0,"",'Job Openings'!H699-'Job Openings'!E699),"")</f>
        <v/>
      </c>
      <c r="E697" s="185"/>
      <c r="F697" s="197" t="b">
        <f>IF(AND('Job Openings'!E699&gt;=$O$4,'Job Openings'!E699&lt;=$O$5),TRUE,FALSE)</f>
        <v>0</v>
      </c>
      <c r="G697" s="188" t="b">
        <f>IF(Dashboard!$M$6="",IF('Job Openings'!B699&lt;&gt;"",TRUE,FALSE),IF(Dashboard!$M$6='Job Openings'!B699,TRUE,FALSE))</f>
        <v>0</v>
      </c>
      <c r="H697" s="188" t="b">
        <f>IF(Dashboard!$H$7="",IF('Job Openings'!B699&lt;&gt;"",TRUE,FALSE),IF(Dashboard!$H$7='Job Openings'!C699,TRUE,FALSE))</f>
        <v>0</v>
      </c>
      <c r="I697" s="188" t="b">
        <f>IF(Dashboard!$H$6="",IF('Job Openings'!B699&lt;&gt;"",TRUE,FALSE),IF(Dashboard!$H$6='Job Openings'!F699,TRUE,FALSE))</f>
        <v>0</v>
      </c>
      <c r="J697" s="198">
        <f t="shared" si="36"/>
        <v>0</v>
      </c>
      <c r="K697" s="63"/>
      <c r="L697" s="63"/>
      <c r="M697" s="63"/>
      <c r="N697" s="63"/>
      <c r="O697" s="63"/>
      <c r="P697" s="63"/>
      <c r="R697" s="193" t="str">
        <f>IF(Candidates!H699="","",MONTH(Candidates!H699))</f>
        <v/>
      </c>
      <c r="S697" s="187" t="b">
        <f>IF(AND(YEAR(Candidates!H699)&gt;=applicationYear,YEAR(Candidates!H699)&lt;=applicationYear),TRUE,IF(applicationYear="",TRUE,FALSE))</f>
        <v>0</v>
      </c>
      <c r="T697" s="187" t="b">
        <f>IF(AND(Candidates!H699&gt;=$AJ$4,Candidates!H699&lt;=$AJ$5),TRUE,FALSE)</f>
        <v>0</v>
      </c>
      <c r="U697" s="187" t="b">
        <f>IF(Dashboard!$M$6="",IF(Candidates!B699&lt;&gt;"",TRUE,FALSE),IF(Dashboard!$M$6=Candidates!B699,TRUE,FALSE))</f>
        <v>0</v>
      </c>
      <c r="V697" s="187" t="b">
        <f>IF(Dashboard!$H$7="",IF(Candidates!B699&lt;&gt;"",TRUE,FALSE),IF(Dashboard!$H$7=Candidates!C699,TRUE,FALSE))</f>
        <v>0</v>
      </c>
      <c r="W697" s="217" t="b">
        <f>IF(Dashboard!$H$6="",IF(Candidates!B699&lt;&gt;"",TRUE,FALSE),IF(Dashboard!$H$6=Candidates!E699,TRUE,FALSE))</f>
        <v>0</v>
      </c>
      <c r="X697" s="187">
        <f t="shared" si="37"/>
        <v>0</v>
      </c>
      <c r="Y697" s="198">
        <f t="shared" si="38"/>
        <v>0</v>
      </c>
      <c r="AA697" s="7"/>
      <c r="AB697" s="7"/>
      <c r="AC697" s="7"/>
    </row>
    <row r="698" spans="2:29" x14ac:dyDescent="0.2">
      <c r="B698" s="194">
        <f>COUNTIFS(Candidates!$B$6:$B$3005,'Job Openings'!B700,Candidates!$J$6:$J$3005,Preferences!$I$21)</f>
        <v>0</v>
      </c>
      <c r="C698" s="63"/>
      <c r="D698" s="194" t="str">
        <f>IF(AND(B698=1,J698=1),IF('Job Openings'!H700-'Job Openings'!E700&lt;0,"",'Job Openings'!H700-'Job Openings'!E700),"")</f>
        <v/>
      </c>
      <c r="E698" s="185"/>
      <c r="F698" s="197" t="b">
        <f>IF(AND('Job Openings'!E700&gt;=$O$4,'Job Openings'!E700&lt;=$O$5),TRUE,FALSE)</f>
        <v>0</v>
      </c>
      <c r="G698" s="188" t="b">
        <f>IF(Dashboard!$M$6="",IF('Job Openings'!B700&lt;&gt;"",TRUE,FALSE),IF(Dashboard!$M$6='Job Openings'!B700,TRUE,FALSE))</f>
        <v>0</v>
      </c>
      <c r="H698" s="188" t="b">
        <f>IF(Dashboard!$H$7="",IF('Job Openings'!B700&lt;&gt;"",TRUE,FALSE),IF(Dashboard!$H$7='Job Openings'!C700,TRUE,FALSE))</f>
        <v>0</v>
      </c>
      <c r="I698" s="188" t="b">
        <f>IF(Dashboard!$H$6="",IF('Job Openings'!B700&lt;&gt;"",TRUE,FALSE),IF(Dashboard!$H$6='Job Openings'!F700,TRUE,FALSE))</f>
        <v>0</v>
      </c>
      <c r="J698" s="198">
        <f t="shared" si="36"/>
        <v>0</v>
      </c>
      <c r="K698" s="63"/>
      <c r="L698" s="63"/>
      <c r="M698" s="63"/>
      <c r="N698" s="63"/>
      <c r="O698" s="63"/>
      <c r="P698" s="63"/>
      <c r="R698" s="193" t="str">
        <f>IF(Candidates!H700="","",MONTH(Candidates!H700))</f>
        <v/>
      </c>
      <c r="S698" s="187" t="b">
        <f>IF(AND(YEAR(Candidates!H700)&gt;=applicationYear,YEAR(Candidates!H700)&lt;=applicationYear),TRUE,IF(applicationYear="",TRUE,FALSE))</f>
        <v>0</v>
      </c>
      <c r="T698" s="187" t="b">
        <f>IF(AND(Candidates!H700&gt;=$AJ$4,Candidates!H700&lt;=$AJ$5),TRUE,FALSE)</f>
        <v>0</v>
      </c>
      <c r="U698" s="187" t="b">
        <f>IF(Dashboard!$M$6="",IF(Candidates!B700&lt;&gt;"",TRUE,FALSE),IF(Dashboard!$M$6=Candidates!B700,TRUE,FALSE))</f>
        <v>0</v>
      </c>
      <c r="V698" s="187" t="b">
        <f>IF(Dashboard!$H$7="",IF(Candidates!B700&lt;&gt;"",TRUE,FALSE),IF(Dashboard!$H$7=Candidates!C700,TRUE,FALSE))</f>
        <v>0</v>
      </c>
      <c r="W698" s="217" t="b">
        <f>IF(Dashboard!$H$6="",IF(Candidates!B700&lt;&gt;"",TRUE,FALSE),IF(Dashboard!$H$6=Candidates!E700,TRUE,FALSE))</f>
        <v>0</v>
      </c>
      <c r="X698" s="187">
        <f t="shared" si="37"/>
        <v>0</v>
      </c>
      <c r="Y698" s="198">
        <f t="shared" si="38"/>
        <v>0</v>
      </c>
      <c r="AA698" s="7"/>
      <c r="AB698" s="7"/>
      <c r="AC698" s="7"/>
    </row>
    <row r="699" spans="2:29" x14ac:dyDescent="0.2">
      <c r="B699" s="194">
        <f>COUNTIFS(Candidates!$B$6:$B$3005,'Job Openings'!B701,Candidates!$J$6:$J$3005,Preferences!$I$21)</f>
        <v>0</v>
      </c>
      <c r="C699" s="63"/>
      <c r="D699" s="194" t="str">
        <f>IF(AND(B699=1,J699=1),IF('Job Openings'!H701-'Job Openings'!E701&lt;0,"",'Job Openings'!H701-'Job Openings'!E701),"")</f>
        <v/>
      </c>
      <c r="E699" s="185"/>
      <c r="F699" s="197" t="b">
        <f>IF(AND('Job Openings'!E701&gt;=$O$4,'Job Openings'!E701&lt;=$O$5),TRUE,FALSE)</f>
        <v>0</v>
      </c>
      <c r="G699" s="188" t="b">
        <f>IF(Dashboard!$M$6="",IF('Job Openings'!B701&lt;&gt;"",TRUE,FALSE),IF(Dashboard!$M$6='Job Openings'!B701,TRUE,FALSE))</f>
        <v>0</v>
      </c>
      <c r="H699" s="188" t="b">
        <f>IF(Dashboard!$H$7="",IF('Job Openings'!B701&lt;&gt;"",TRUE,FALSE),IF(Dashboard!$H$7='Job Openings'!C701,TRUE,FALSE))</f>
        <v>0</v>
      </c>
      <c r="I699" s="188" t="b">
        <f>IF(Dashboard!$H$6="",IF('Job Openings'!B701&lt;&gt;"",TRUE,FALSE),IF(Dashboard!$H$6='Job Openings'!F701,TRUE,FALSE))</f>
        <v>0</v>
      </c>
      <c r="J699" s="198">
        <f t="shared" si="36"/>
        <v>0</v>
      </c>
      <c r="K699" s="63"/>
      <c r="L699" s="63"/>
      <c r="M699" s="63"/>
      <c r="N699" s="63"/>
      <c r="O699" s="63"/>
      <c r="P699" s="63"/>
      <c r="R699" s="193" t="str">
        <f>IF(Candidates!H701="","",MONTH(Candidates!H701))</f>
        <v/>
      </c>
      <c r="S699" s="187" t="b">
        <f>IF(AND(YEAR(Candidates!H701)&gt;=applicationYear,YEAR(Candidates!H701)&lt;=applicationYear),TRUE,IF(applicationYear="",TRUE,FALSE))</f>
        <v>0</v>
      </c>
      <c r="T699" s="187" t="b">
        <f>IF(AND(Candidates!H701&gt;=$AJ$4,Candidates!H701&lt;=$AJ$5),TRUE,FALSE)</f>
        <v>0</v>
      </c>
      <c r="U699" s="187" t="b">
        <f>IF(Dashboard!$M$6="",IF(Candidates!B701&lt;&gt;"",TRUE,FALSE),IF(Dashboard!$M$6=Candidates!B701,TRUE,FALSE))</f>
        <v>0</v>
      </c>
      <c r="V699" s="187" t="b">
        <f>IF(Dashboard!$H$7="",IF(Candidates!B701&lt;&gt;"",TRUE,FALSE),IF(Dashboard!$H$7=Candidates!C701,TRUE,FALSE))</f>
        <v>0</v>
      </c>
      <c r="W699" s="217" t="b">
        <f>IF(Dashboard!$H$6="",IF(Candidates!B701&lt;&gt;"",TRUE,FALSE),IF(Dashboard!$H$6=Candidates!E701,TRUE,FALSE))</f>
        <v>0</v>
      </c>
      <c r="X699" s="187">
        <f t="shared" si="37"/>
        <v>0</v>
      </c>
      <c r="Y699" s="198">
        <f t="shared" si="38"/>
        <v>0</v>
      </c>
      <c r="AA699" s="7"/>
      <c r="AB699" s="7"/>
      <c r="AC699" s="7"/>
    </row>
    <row r="700" spans="2:29" x14ac:dyDescent="0.2">
      <c r="B700" s="194">
        <f>COUNTIFS(Candidates!$B$6:$B$3005,'Job Openings'!B702,Candidates!$J$6:$J$3005,Preferences!$I$21)</f>
        <v>0</v>
      </c>
      <c r="C700" s="63"/>
      <c r="D700" s="194" t="str">
        <f>IF(AND(B700=1,J700=1),IF('Job Openings'!H702-'Job Openings'!E702&lt;0,"",'Job Openings'!H702-'Job Openings'!E702),"")</f>
        <v/>
      </c>
      <c r="E700" s="185"/>
      <c r="F700" s="197" t="b">
        <f>IF(AND('Job Openings'!E702&gt;=$O$4,'Job Openings'!E702&lt;=$O$5),TRUE,FALSE)</f>
        <v>0</v>
      </c>
      <c r="G700" s="188" t="b">
        <f>IF(Dashboard!$M$6="",IF('Job Openings'!B702&lt;&gt;"",TRUE,FALSE),IF(Dashboard!$M$6='Job Openings'!B702,TRUE,FALSE))</f>
        <v>0</v>
      </c>
      <c r="H700" s="188" t="b">
        <f>IF(Dashboard!$H$7="",IF('Job Openings'!B702&lt;&gt;"",TRUE,FALSE),IF(Dashboard!$H$7='Job Openings'!C702,TRUE,FALSE))</f>
        <v>0</v>
      </c>
      <c r="I700" s="188" t="b">
        <f>IF(Dashboard!$H$6="",IF('Job Openings'!B702&lt;&gt;"",TRUE,FALSE),IF(Dashboard!$H$6='Job Openings'!F702,TRUE,FALSE))</f>
        <v>0</v>
      </c>
      <c r="J700" s="198">
        <f t="shared" si="36"/>
        <v>0</v>
      </c>
      <c r="K700" s="63"/>
      <c r="L700" s="63"/>
      <c r="M700" s="63"/>
      <c r="N700" s="63"/>
      <c r="O700" s="63"/>
      <c r="P700" s="63"/>
      <c r="R700" s="193" t="str">
        <f>IF(Candidates!H702="","",MONTH(Candidates!H702))</f>
        <v/>
      </c>
      <c r="S700" s="187" t="b">
        <f>IF(AND(YEAR(Candidates!H702)&gt;=applicationYear,YEAR(Candidates!H702)&lt;=applicationYear),TRUE,IF(applicationYear="",TRUE,FALSE))</f>
        <v>0</v>
      </c>
      <c r="T700" s="187" t="b">
        <f>IF(AND(Candidates!H702&gt;=$AJ$4,Candidates!H702&lt;=$AJ$5),TRUE,FALSE)</f>
        <v>0</v>
      </c>
      <c r="U700" s="187" t="b">
        <f>IF(Dashboard!$M$6="",IF(Candidates!B702&lt;&gt;"",TRUE,FALSE),IF(Dashboard!$M$6=Candidates!B702,TRUE,FALSE))</f>
        <v>0</v>
      </c>
      <c r="V700" s="187" t="b">
        <f>IF(Dashboard!$H$7="",IF(Candidates!B702&lt;&gt;"",TRUE,FALSE),IF(Dashboard!$H$7=Candidates!C702,TRUE,FALSE))</f>
        <v>0</v>
      </c>
      <c r="W700" s="217" t="b">
        <f>IF(Dashboard!$H$6="",IF(Candidates!B702&lt;&gt;"",TRUE,FALSE),IF(Dashboard!$H$6=Candidates!E702,TRUE,FALSE))</f>
        <v>0</v>
      </c>
      <c r="X700" s="187">
        <f t="shared" si="37"/>
        <v>0</v>
      </c>
      <c r="Y700" s="198">
        <f t="shared" si="38"/>
        <v>0</v>
      </c>
      <c r="AA700" s="7"/>
      <c r="AB700" s="7"/>
      <c r="AC700" s="7"/>
    </row>
    <row r="701" spans="2:29" x14ac:dyDescent="0.2">
      <c r="B701" s="194">
        <f>COUNTIFS(Candidates!$B$6:$B$3005,'Job Openings'!B703,Candidates!$J$6:$J$3005,Preferences!$I$21)</f>
        <v>0</v>
      </c>
      <c r="C701" s="63"/>
      <c r="D701" s="194" t="str">
        <f>IF(AND(B701=1,J701=1),IF('Job Openings'!H703-'Job Openings'!E703&lt;0,"",'Job Openings'!H703-'Job Openings'!E703),"")</f>
        <v/>
      </c>
      <c r="E701" s="185"/>
      <c r="F701" s="197" t="b">
        <f>IF(AND('Job Openings'!E703&gt;=$O$4,'Job Openings'!E703&lt;=$O$5),TRUE,FALSE)</f>
        <v>0</v>
      </c>
      <c r="G701" s="188" t="b">
        <f>IF(Dashboard!$M$6="",IF('Job Openings'!B703&lt;&gt;"",TRUE,FALSE),IF(Dashboard!$M$6='Job Openings'!B703,TRUE,FALSE))</f>
        <v>0</v>
      </c>
      <c r="H701" s="188" t="b">
        <f>IF(Dashboard!$H$7="",IF('Job Openings'!B703&lt;&gt;"",TRUE,FALSE),IF(Dashboard!$H$7='Job Openings'!C703,TRUE,FALSE))</f>
        <v>0</v>
      </c>
      <c r="I701" s="188" t="b">
        <f>IF(Dashboard!$H$6="",IF('Job Openings'!B703&lt;&gt;"",TRUE,FALSE),IF(Dashboard!$H$6='Job Openings'!F703,TRUE,FALSE))</f>
        <v>0</v>
      </c>
      <c r="J701" s="198">
        <f t="shared" si="36"/>
        <v>0</v>
      </c>
      <c r="K701" s="63"/>
      <c r="L701" s="63"/>
      <c r="M701" s="63"/>
      <c r="N701" s="63"/>
      <c r="O701" s="63"/>
      <c r="P701" s="63"/>
      <c r="R701" s="193" t="str">
        <f>IF(Candidates!H703="","",MONTH(Candidates!H703))</f>
        <v/>
      </c>
      <c r="S701" s="187" t="b">
        <f>IF(AND(YEAR(Candidates!H703)&gt;=applicationYear,YEAR(Candidates!H703)&lt;=applicationYear),TRUE,IF(applicationYear="",TRUE,FALSE))</f>
        <v>0</v>
      </c>
      <c r="T701" s="187" t="b">
        <f>IF(AND(Candidates!H703&gt;=$AJ$4,Candidates!H703&lt;=$AJ$5),TRUE,FALSE)</f>
        <v>0</v>
      </c>
      <c r="U701" s="187" t="b">
        <f>IF(Dashboard!$M$6="",IF(Candidates!B703&lt;&gt;"",TRUE,FALSE),IF(Dashboard!$M$6=Candidates!B703,TRUE,FALSE))</f>
        <v>0</v>
      </c>
      <c r="V701" s="187" t="b">
        <f>IF(Dashboard!$H$7="",IF(Candidates!B703&lt;&gt;"",TRUE,FALSE),IF(Dashboard!$H$7=Candidates!C703,TRUE,FALSE))</f>
        <v>0</v>
      </c>
      <c r="W701" s="217" t="b">
        <f>IF(Dashboard!$H$6="",IF(Candidates!B703&lt;&gt;"",TRUE,FALSE),IF(Dashboard!$H$6=Candidates!E703,TRUE,FALSE))</f>
        <v>0</v>
      </c>
      <c r="X701" s="187">
        <f t="shared" si="37"/>
        <v>0</v>
      </c>
      <c r="Y701" s="198">
        <f t="shared" si="38"/>
        <v>0</v>
      </c>
      <c r="AA701" s="7"/>
      <c r="AB701" s="7"/>
      <c r="AC701" s="7"/>
    </row>
    <row r="702" spans="2:29" x14ac:dyDescent="0.2">
      <c r="B702" s="194">
        <f>COUNTIFS(Candidates!$B$6:$B$3005,'Job Openings'!B704,Candidates!$J$6:$J$3005,Preferences!$I$21)</f>
        <v>0</v>
      </c>
      <c r="C702" s="63"/>
      <c r="D702" s="194" t="str">
        <f>IF(AND(B702=1,J702=1),IF('Job Openings'!H704-'Job Openings'!E704&lt;0,"",'Job Openings'!H704-'Job Openings'!E704),"")</f>
        <v/>
      </c>
      <c r="E702" s="185"/>
      <c r="F702" s="197" t="b">
        <f>IF(AND('Job Openings'!E704&gt;=$O$4,'Job Openings'!E704&lt;=$O$5),TRUE,FALSE)</f>
        <v>0</v>
      </c>
      <c r="G702" s="188" t="b">
        <f>IF(Dashboard!$M$6="",IF('Job Openings'!B704&lt;&gt;"",TRUE,FALSE),IF(Dashboard!$M$6='Job Openings'!B704,TRUE,FALSE))</f>
        <v>0</v>
      </c>
      <c r="H702" s="188" t="b">
        <f>IF(Dashboard!$H$7="",IF('Job Openings'!B704&lt;&gt;"",TRUE,FALSE),IF(Dashboard!$H$7='Job Openings'!C704,TRUE,FALSE))</f>
        <v>0</v>
      </c>
      <c r="I702" s="188" t="b">
        <f>IF(Dashboard!$H$6="",IF('Job Openings'!B704&lt;&gt;"",TRUE,FALSE),IF(Dashboard!$H$6='Job Openings'!F704,TRUE,FALSE))</f>
        <v>0</v>
      </c>
      <c r="J702" s="198">
        <f t="shared" si="36"/>
        <v>0</v>
      </c>
      <c r="K702" s="63"/>
      <c r="L702" s="63"/>
      <c r="M702" s="63"/>
      <c r="N702" s="63"/>
      <c r="O702" s="63"/>
      <c r="P702" s="63"/>
      <c r="R702" s="193" t="str">
        <f>IF(Candidates!H704="","",MONTH(Candidates!H704))</f>
        <v/>
      </c>
      <c r="S702" s="187" t="b">
        <f>IF(AND(YEAR(Candidates!H704)&gt;=applicationYear,YEAR(Candidates!H704)&lt;=applicationYear),TRUE,IF(applicationYear="",TRUE,FALSE))</f>
        <v>0</v>
      </c>
      <c r="T702" s="187" t="b">
        <f>IF(AND(Candidates!H704&gt;=$AJ$4,Candidates!H704&lt;=$AJ$5),TRUE,FALSE)</f>
        <v>0</v>
      </c>
      <c r="U702" s="187" t="b">
        <f>IF(Dashboard!$M$6="",IF(Candidates!B704&lt;&gt;"",TRUE,FALSE),IF(Dashboard!$M$6=Candidates!B704,TRUE,FALSE))</f>
        <v>0</v>
      </c>
      <c r="V702" s="187" t="b">
        <f>IF(Dashboard!$H$7="",IF(Candidates!B704&lt;&gt;"",TRUE,FALSE),IF(Dashboard!$H$7=Candidates!C704,TRUE,FALSE))</f>
        <v>0</v>
      </c>
      <c r="W702" s="217" t="b">
        <f>IF(Dashboard!$H$6="",IF(Candidates!B704&lt;&gt;"",TRUE,FALSE),IF(Dashboard!$H$6=Candidates!E704,TRUE,FALSE))</f>
        <v>0</v>
      </c>
      <c r="X702" s="187">
        <f t="shared" si="37"/>
        <v>0</v>
      </c>
      <c r="Y702" s="198">
        <f t="shared" si="38"/>
        <v>0</v>
      </c>
      <c r="AA702" s="7"/>
      <c r="AB702" s="7"/>
      <c r="AC702" s="7"/>
    </row>
    <row r="703" spans="2:29" x14ac:dyDescent="0.2">
      <c r="B703" s="194">
        <f>COUNTIFS(Candidates!$B$6:$B$3005,'Job Openings'!B705,Candidates!$J$6:$J$3005,Preferences!$I$21)</f>
        <v>0</v>
      </c>
      <c r="C703" s="63"/>
      <c r="D703" s="194" t="str">
        <f>IF(AND(B703=1,J703=1),IF('Job Openings'!H705-'Job Openings'!E705&lt;0,"",'Job Openings'!H705-'Job Openings'!E705),"")</f>
        <v/>
      </c>
      <c r="E703" s="185"/>
      <c r="F703" s="197" t="b">
        <f>IF(AND('Job Openings'!E705&gt;=$O$4,'Job Openings'!E705&lt;=$O$5),TRUE,FALSE)</f>
        <v>0</v>
      </c>
      <c r="G703" s="188" t="b">
        <f>IF(Dashboard!$M$6="",IF('Job Openings'!B705&lt;&gt;"",TRUE,FALSE),IF(Dashboard!$M$6='Job Openings'!B705,TRUE,FALSE))</f>
        <v>0</v>
      </c>
      <c r="H703" s="188" t="b">
        <f>IF(Dashboard!$H$7="",IF('Job Openings'!B705&lt;&gt;"",TRUE,FALSE),IF(Dashboard!$H$7='Job Openings'!C705,TRUE,FALSE))</f>
        <v>0</v>
      </c>
      <c r="I703" s="188" t="b">
        <f>IF(Dashboard!$H$6="",IF('Job Openings'!B705&lt;&gt;"",TRUE,FALSE),IF(Dashboard!$H$6='Job Openings'!F705,TRUE,FALSE))</f>
        <v>0</v>
      </c>
      <c r="J703" s="198">
        <f t="shared" si="36"/>
        <v>0</v>
      </c>
      <c r="K703" s="63"/>
      <c r="L703" s="63"/>
      <c r="M703" s="63"/>
      <c r="N703" s="63"/>
      <c r="O703" s="63"/>
      <c r="P703" s="63"/>
      <c r="R703" s="193" t="str">
        <f>IF(Candidates!H705="","",MONTH(Candidates!H705))</f>
        <v/>
      </c>
      <c r="S703" s="187" t="b">
        <f>IF(AND(YEAR(Candidates!H705)&gt;=applicationYear,YEAR(Candidates!H705)&lt;=applicationYear),TRUE,IF(applicationYear="",TRUE,FALSE))</f>
        <v>0</v>
      </c>
      <c r="T703" s="187" t="b">
        <f>IF(AND(Candidates!H705&gt;=$AJ$4,Candidates!H705&lt;=$AJ$5),TRUE,FALSE)</f>
        <v>0</v>
      </c>
      <c r="U703" s="187" t="b">
        <f>IF(Dashboard!$M$6="",IF(Candidates!B705&lt;&gt;"",TRUE,FALSE),IF(Dashboard!$M$6=Candidates!B705,TRUE,FALSE))</f>
        <v>0</v>
      </c>
      <c r="V703" s="187" t="b">
        <f>IF(Dashboard!$H$7="",IF(Candidates!B705&lt;&gt;"",TRUE,FALSE),IF(Dashboard!$H$7=Candidates!C705,TRUE,FALSE))</f>
        <v>0</v>
      </c>
      <c r="W703" s="217" t="b">
        <f>IF(Dashboard!$H$6="",IF(Candidates!B705&lt;&gt;"",TRUE,FALSE),IF(Dashboard!$H$6=Candidates!E705,TRUE,FALSE))</f>
        <v>0</v>
      </c>
      <c r="X703" s="187">
        <f t="shared" si="37"/>
        <v>0</v>
      </c>
      <c r="Y703" s="198">
        <f t="shared" si="38"/>
        <v>0</v>
      </c>
      <c r="AA703" s="7"/>
      <c r="AB703" s="7"/>
      <c r="AC703" s="7"/>
    </row>
    <row r="704" spans="2:29" x14ac:dyDescent="0.2">
      <c r="B704" s="194">
        <f>COUNTIFS(Candidates!$B$6:$B$3005,'Job Openings'!B706,Candidates!$J$6:$J$3005,Preferences!$I$21)</f>
        <v>0</v>
      </c>
      <c r="C704" s="63"/>
      <c r="D704" s="194" t="str">
        <f>IF(AND(B704=1,J704=1),IF('Job Openings'!H706-'Job Openings'!E706&lt;0,"",'Job Openings'!H706-'Job Openings'!E706),"")</f>
        <v/>
      </c>
      <c r="E704" s="185"/>
      <c r="F704" s="197" t="b">
        <f>IF(AND('Job Openings'!E706&gt;=$O$4,'Job Openings'!E706&lt;=$O$5),TRUE,FALSE)</f>
        <v>0</v>
      </c>
      <c r="G704" s="188" t="b">
        <f>IF(Dashboard!$M$6="",IF('Job Openings'!B706&lt;&gt;"",TRUE,FALSE),IF(Dashboard!$M$6='Job Openings'!B706,TRUE,FALSE))</f>
        <v>0</v>
      </c>
      <c r="H704" s="188" t="b">
        <f>IF(Dashboard!$H$7="",IF('Job Openings'!B706&lt;&gt;"",TRUE,FALSE),IF(Dashboard!$H$7='Job Openings'!C706,TRUE,FALSE))</f>
        <v>0</v>
      </c>
      <c r="I704" s="188" t="b">
        <f>IF(Dashboard!$H$6="",IF('Job Openings'!B706&lt;&gt;"",TRUE,FALSE),IF(Dashboard!$H$6='Job Openings'!F706,TRUE,FALSE))</f>
        <v>0</v>
      </c>
      <c r="J704" s="198">
        <f t="shared" si="36"/>
        <v>0</v>
      </c>
      <c r="K704" s="63"/>
      <c r="L704" s="63"/>
      <c r="M704" s="63"/>
      <c r="N704" s="63"/>
      <c r="O704" s="63"/>
      <c r="P704" s="63"/>
      <c r="R704" s="193" t="str">
        <f>IF(Candidates!H706="","",MONTH(Candidates!H706))</f>
        <v/>
      </c>
      <c r="S704" s="187" t="b">
        <f>IF(AND(YEAR(Candidates!H706)&gt;=applicationYear,YEAR(Candidates!H706)&lt;=applicationYear),TRUE,IF(applicationYear="",TRUE,FALSE))</f>
        <v>0</v>
      </c>
      <c r="T704" s="187" t="b">
        <f>IF(AND(Candidates!H706&gt;=$AJ$4,Candidates!H706&lt;=$AJ$5),TRUE,FALSE)</f>
        <v>0</v>
      </c>
      <c r="U704" s="187" t="b">
        <f>IF(Dashboard!$M$6="",IF(Candidates!B706&lt;&gt;"",TRUE,FALSE),IF(Dashboard!$M$6=Candidates!B706,TRUE,FALSE))</f>
        <v>0</v>
      </c>
      <c r="V704" s="187" t="b">
        <f>IF(Dashboard!$H$7="",IF(Candidates!B706&lt;&gt;"",TRUE,FALSE),IF(Dashboard!$H$7=Candidates!C706,TRUE,FALSE))</f>
        <v>0</v>
      </c>
      <c r="W704" s="217" t="b">
        <f>IF(Dashboard!$H$6="",IF(Candidates!B706&lt;&gt;"",TRUE,FALSE),IF(Dashboard!$H$6=Candidates!E706,TRUE,FALSE))</f>
        <v>0</v>
      </c>
      <c r="X704" s="187">
        <f t="shared" si="37"/>
        <v>0</v>
      </c>
      <c r="Y704" s="198">
        <f t="shared" si="38"/>
        <v>0</v>
      </c>
      <c r="AA704" s="7"/>
      <c r="AB704" s="7"/>
      <c r="AC704" s="7"/>
    </row>
    <row r="705" spans="2:29" x14ac:dyDescent="0.2">
      <c r="B705" s="194">
        <f>COUNTIFS(Candidates!$B$6:$B$3005,'Job Openings'!B707,Candidates!$J$6:$J$3005,Preferences!$I$21)</f>
        <v>0</v>
      </c>
      <c r="C705" s="63"/>
      <c r="D705" s="194" t="str">
        <f>IF(AND(B705=1,J705=1),IF('Job Openings'!H707-'Job Openings'!E707&lt;0,"",'Job Openings'!H707-'Job Openings'!E707),"")</f>
        <v/>
      </c>
      <c r="E705" s="185"/>
      <c r="F705" s="197" t="b">
        <f>IF(AND('Job Openings'!E707&gt;=$O$4,'Job Openings'!E707&lt;=$O$5),TRUE,FALSE)</f>
        <v>0</v>
      </c>
      <c r="G705" s="188" t="b">
        <f>IF(Dashboard!$M$6="",IF('Job Openings'!B707&lt;&gt;"",TRUE,FALSE),IF(Dashboard!$M$6='Job Openings'!B707,TRUE,FALSE))</f>
        <v>0</v>
      </c>
      <c r="H705" s="188" t="b">
        <f>IF(Dashboard!$H$7="",IF('Job Openings'!B707&lt;&gt;"",TRUE,FALSE),IF(Dashboard!$H$7='Job Openings'!C707,TRUE,FALSE))</f>
        <v>0</v>
      </c>
      <c r="I705" s="188" t="b">
        <f>IF(Dashboard!$H$6="",IF('Job Openings'!B707&lt;&gt;"",TRUE,FALSE),IF(Dashboard!$H$6='Job Openings'!F707,TRUE,FALSE))</f>
        <v>0</v>
      </c>
      <c r="J705" s="198">
        <f t="shared" si="36"/>
        <v>0</v>
      </c>
      <c r="K705" s="63"/>
      <c r="L705" s="63"/>
      <c r="M705" s="63"/>
      <c r="N705" s="63"/>
      <c r="O705" s="63"/>
      <c r="P705" s="63"/>
      <c r="R705" s="193" t="str">
        <f>IF(Candidates!H707="","",MONTH(Candidates!H707))</f>
        <v/>
      </c>
      <c r="S705" s="187" t="b">
        <f>IF(AND(YEAR(Candidates!H707)&gt;=applicationYear,YEAR(Candidates!H707)&lt;=applicationYear),TRUE,IF(applicationYear="",TRUE,FALSE))</f>
        <v>0</v>
      </c>
      <c r="T705" s="187" t="b">
        <f>IF(AND(Candidates!H707&gt;=$AJ$4,Candidates!H707&lt;=$AJ$5),TRUE,FALSE)</f>
        <v>0</v>
      </c>
      <c r="U705" s="187" t="b">
        <f>IF(Dashboard!$M$6="",IF(Candidates!B707&lt;&gt;"",TRUE,FALSE),IF(Dashboard!$M$6=Candidates!B707,TRUE,FALSE))</f>
        <v>0</v>
      </c>
      <c r="V705" s="187" t="b">
        <f>IF(Dashboard!$H$7="",IF(Candidates!B707&lt;&gt;"",TRUE,FALSE),IF(Dashboard!$H$7=Candidates!C707,TRUE,FALSE))</f>
        <v>0</v>
      </c>
      <c r="W705" s="217" t="b">
        <f>IF(Dashboard!$H$6="",IF(Candidates!B707&lt;&gt;"",TRUE,FALSE),IF(Dashboard!$H$6=Candidates!E707,TRUE,FALSE))</f>
        <v>0</v>
      </c>
      <c r="X705" s="187">
        <f t="shared" si="37"/>
        <v>0</v>
      </c>
      <c r="Y705" s="198">
        <f t="shared" si="38"/>
        <v>0</v>
      </c>
      <c r="AA705" s="7"/>
      <c r="AB705" s="7"/>
      <c r="AC705" s="7"/>
    </row>
    <row r="706" spans="2:29" x14ac:dyDescent="0.2">
      <c r="B706" s="194">
        <f>COUNTIFS(Candidates!$B$6:$B$3005,'Job Openings'!B708,Candidates!$J$6:$J$3005,Preferences!$I$21)</f>
        <v>0</v>
      </c>
      <c r="C706" s="63"/>
      <c r="D706" s="194" t="str">
        <f>IF(AND(B706=1,J706=1),IF('Job Openings'!H708-'Job Openings'!E708&lt;0,"",'Job Openings'!H708-'Job Openings'!E708),"")</f>
        <v/>
      </c>
      <c r="E706" s="185"/>
      <c r="F706" s="197" t="b">
        <f>IF(AND('Job Openings'!E708&gt;=$O$4,'Job Openings'!E708&lt;=$O$5),TRUE,FALSE)</f>
        <v>0</v>
      </c>
      <c r="G706" s="188" t="b">
        <f>IF(Dashboard!$M$6="",IF('Job Openings'!B708&lt;&gt;"",TRUE,FALSE),IF(Dashboard!$M$6='Job Openings'!B708,TRUE,FALSE))</f>
        <v>0</v>
      </c>
      <c r="H706" s="188" t="b">
        <f>IF(Dashboard!$H$7="",IF('Job Openings'!B708&lt;&gt;"",TRUE,FALSE),IF(Dashboard!$H$7='Job Openings'!C708,TRUE,FALSE))</f>
        <v>0</v>
      </c>
      <c r="I706" s="188" t="b">
        <f>IF(Dashboard!$H$6="",IF('Job Openings'!B708&lt;&gt;"",TRUE,FALSE),IF(Dashboard!$H$6='Job Openings'!F708,TRUE,FALSE))</f>
        <v>0</v>
      </c>
      <c r="J706" s="198">
        <f t="shared" si="36"/>
        <v>0</v>
      </c>
      <c r="K706" s="63"/>
      <c r="L706" s="63"/>
      <c r="M706" s="63"/>
      <c r="N706" s="63"/>
      <c r="O706" s="63"/>
      <c r="P706" s="63"/>
      <c r="R706" s="193" t="str">
        <f>IF(Candidates!H708="","",MONTH(Candidates!H708))</f>
        <v/>
      </c>
      <c r="S706" s="187" t="b">
        <f>IF(AND(YEAR(Candidates!H708)&gt;=applicationYear,YEAR(Candidates!H708)&lt;=applicationYear),TRUE,IF(applicationYear="",TRUE,FALSE))</f>
        <v>0</v>
      </c>
      <c r="T706" s="187" t="b">
        <f>IF(AND(Candidates!H708&gt;=$AJ$4,Candidates!H708&lt;=$AJ$5),TRUE,FALSE)</f>
        <v>0</v>
      </c>
      <c r="U706" s="187" t="b">
        <f>IF(Dashboard!$M$6="",IF(Candidates!B708&lt;&gt;"",TRUE,FALSE),IF(Dashboard!$M$6=Candidates!B708,TRUE,FALSE))</f>
        <v>0</v>
      </c>
      <c r="V706" s="187" t="b">
        <f>IF(Dashboard!$H$7="",IF(Candidates!B708&lt;&gt;"",TRUE,FALSE),IF(Dashboard!$H$7=Candidates!C708,TRUE,FALSE))</f>
        <v>0</v>
      </c>
      <c r="W706" s="217" t="b">
        <f>IF(Dashboard!$H$6="",IF(Candidates!B708&lt;&gt;"",TRUE,FALSE),IF(Dashboard!$H$6=Candidates!E708,TRUE,FALSE))</f>
        <v>0</v>
      </c>
      <c r="X706" s="187">
        <f t="shared" si="37"/>
        <v>0</v>
      </c>
      <c r="Y706" s="198">
        <f t="shared" si="38"/>
        <v>0</v>
      </c>
      <c r="AA706" s="7"/>
      <c r="AB706" s="7"/>
      <c r="AC706" s="7"/>
    </row>
    <row r="707" spans="2:29" x14ac:dyDescent="0.2">
      <c r="B707" s="194">
        <f>COUNTIFS(Candidates!$B$6:$B$3005,'Job Openings'!B709,Candidates!$J$6:$J$3005,Preferences!$I$21)</f>
        <v>0</v>
      </c>
      <c r="C707" s="63"/>
      <c r="D707" s="194" t="str">
        <f>IF(AND(B707=1,J707=1),IF('Job Openings'!H709-'Job Openings'!E709&lt;0,"",'Job Openings'!H709-'Job Openings'!E709),"")</f>
        <v/>
      </c>
      <c r="E707" s="185"/>
      <c r="F707" s="197" t="b">
        <f>IF(AND('Job Openings'!E709&gt;=$O$4,'Job Openings'!E709&lt;=$O$5),TRUE,FALSE)</f>
        <v>0</v>
      </c>
      <c r="G707" s="188" t="b">
        <f>IF(Dashboard!$M$6="",IF('Job Openings'!B709&lt;&gt;"",TRUE,FALSE),IF(Dashboard!$M$6='Job Openings'!B709,TRUE,FALSE))</f>
        <v>0</v>
      </c>
      <c r="H707" s="188" t="b">
        <f>IF(Dashboard!$H$7="",IF('Job Openings'!B709&lt;&gt;"",TRUE,FALSE),IF(Dashboard!$H$7='Job Openings'!C709,TRUE,FALSE))</f>
        <v>0</v>
      </c>
      <c r="I707" s="188" t="b">
        <f>IF(Dashboard!$H$6="",IF('Job Openings'!B709&lt;&gt;"",TRUE,FALSE),IF(Dashboard!$H$6='Job Openings'!F709,TRUE,FALSE))</f>
        <v>0</v>
      </c>
      <c r="J707" s="198">
        <f t="shared" si="36"/>
        <v>0</v>
      </c>
      <c r="K707" s="63"/>
      <c r="L707" s="63"/>
      <c r="M707" s="63"/>
      <c r="N707" s="63"/>
      <c r="O707" s="63"/>
      <c r="P707" s="63"/>
      <c r="R707" s="193" t="str">
        <f>IF(Candidates!H709="","",MONTH(Candidates!H709))</f>
        <v/>
      </c>
      <c r="S707" s="187" t="b">
        <f>IF(AND(YEAR(Candidates!H709)&gt;=applicationYear,YEAR(Candidates!H709)&lt;=applicationYear),TRUE,IF(applicationYear="",TRUE,FALSE))</f>
        <v>0</v>
      </c>
      <c r="T707" s="187" t="b">
        <f>IF(AND(Candidates!H709&gt;=$AJ$4,Candidates!H709&lt;=$AJ$5),TRUE,FALSE)</f>
        <v>0</v>
      </c>
      <c r="U707" s="187" t="b">
        <f>IF(Dashboard!$M$6="",IF(Candidates!B709&lt;&gt;"",TRUE,FALSE),IF(Dashboard!$M$6=Candidates!B709,TRUE,FALSE))</f>
        <v>0</v>
      </c>
      <c r="V707" s="187" t="b">
        <f>IF(Dashboard!$H$7="",IF(Candidates!B709&lt;&gt;"",TRUE,FALSE),IF(Dashboard!$H$7=Candidates!C709,TRUE,FALSE))</f>
        <v>0</v>
      </c>
      <c r="W707" s="217" t="b">
        <f>IF(Dashboard!$H$6="",IF(Candidates!B709&lt;&gt;"",TRUE,FALSE),IF(Dashboard!$H$6=Candidates!E709,TRUE,FALSE))</f>
        <v>0</v>
      </c>
      <c r="X707" s="187">
        <f t="shared" si="37"/>
        <v>0</v>
      </c>
      <c r="Y707" s="198">
        <f t="shared" si="38"/>
        <v>0</v>
      </c>
      <c r="AA707" s="7"/>
      <c r="AB707" s="7"/>
      <c r="AC707" s="7"/>
    </row>
    <row r="708" spans="2:29" x14ac:dyDescent="0.2">
      <c r="B708" s="194">
        <f>COUNTIFS(Candidates!$B$6:$B$3005,'Job Openings'!B710,Candidates!$J$6:$J$3005,Preferences!$I$21)</f>
        <v>0</v>
      </c>
      <c r="C708" s="63"/>
      <c r="D708" s="194" t="str">
        <f>IF(AND(B708=1,J708=1),IF('Job Openings'!H710-'Job Openings'!E710&lt;0,"",'Job Openings'!H710-'Job Openings'!E710),"")</f>
        <v/>
      </c>
      <c r="E708" s="185"/>
      <c r="F708" s="197" t="b">
        <f>IF(AND('Job Openings'!E710&gt;=$O$4,'Job Openings'!E710&lt;=$O$5),TRUE,FALSE)</f>
        <v>0</v>
      </c>
      <c r="G708" s="188" t="b">
        <f>IF(Dashboard!$M$6="",IF('Job Openings'!B710&lt;&gt;"",TRUE,FALSE),IF(Dashboard!$M$6='Job Openings'!B710,TRUE,FALSE))</f>
        <v>0</v>
      </c>
      <c r="H708" s="188" t="b">
        <f>IF(Dashboard!$H$7="",IF('Job Openings'!B710&lt;&gt;"",TRUE,FALSE),IF(Dashboard!$H$7='Job Openings'!C710,TRUE,FALSE))</f>
        <v>0</v>
      </c>
      <c r="I708" s="188" t="b">
        <f>IF(Dashboard!$H$6="",IF('Job Openings'!B710&lt;&gt;"",TRUE,FALSE),IF(Dashboard!$H$6='Job Openings'!F710,TRUE,FALSE))</f>
        <v>0</v>
      </c>
      <c r="J708" s="198">
        <f t="shared" ref="J708:J771" si="39">I708*H708*G708*F708</f>
        <v>0</v>
      </c>
      <c r="K708" s="63"/>
      <c r="L708" s="63"/>
      <c r="M708" s="63"/>
      <c r="N708" s="63"/>
      <c r="O708" s="63"/>
      <c r="P708" s="63"/>
      <c r="R708" s="193" t="str">
        <f>IF(Candidates!H710="","",MONTH(Candidates!H710))</f>
        <v/>
      </c>
      <c r="S708" s="187" t="b">
        <f>IF(AND(YEAR(Candidates!H710)&gt;=applicationYear,YEAR(Candidates!H710)&lt;=applicationYear),TRUE,IF(applicationYear="",TRUE,FALSE))</f>
        <v>0</v>
      </c>
      <c r="T708" s="187" t="b">
        <f>IF(AND(Candidates!H710&gt;=$AJ$4,Candidates!H710&lt;=$AJ$5),TRUE,FALSE)</f>
        <v>0</v>
      </c>
      <c r="U708" s="187" t="b">
        <f>IF(Dashboard!$M$6="",IF(Candidates!B710&lt;&gt;"",TRUE,FALSE),IF(Dashboard!$M$6=Candidates!B710,TRUE,FALSE))</f>
        <v>0</v>
      </c>
      <c r="V708" s="187" t="b">
        <f>IF(Dashboard!$H$7="",IF(Candidates!B710&lt;&gt;"",TRUE,FALSE),IF(Dashboard!$H$7=Candidates!C710,TRUE,FALSE))</f>
        <v>0</v>
      </c>
      <c r="W708" s="217" t="b">
        <f>IF(Dashboard!$H$6="",IF(Candidates!B710&lt;&gt;"",TRUE,FALSE),IF(Dashboard!$H$6=Candidates!E710,TRUE,FALSE))</f>
        <v>0</v>
      </c>
      <c r="X708" s="187">
        <f t="shared" si="37"/>
        <v>0</v>
      </c>
      <c r="Y708" s="198">
        <f t="shared" si="38"/>
        <v>0</v>
      </c>
      <c r="AA708" s="7"/>
      <c r="AB708" s="7"/>
      <c r="AC708" s="7"/>
    </row>
    <row r="709" spans="2:29" x14ac:dyDescent="0.2">
      <c r="B709" s="194">
        <f>COUNTIFS(Candidates!$B$6:$B$3005,'Job Openings'!B711,Candidates!$J$6:$J$3005,Preferences!$I$21)</f>
        <v>0</v>
      </c>
      <c r="C709" s="63"/>
      <c r="D709" s="194" t="str">
        <f>IF(AND(B709=1,J709=1),IF('Job Openings'!H711-'Job Openings'!E711&lt;0,"",'Job Openings'!H711-'Job Openings'!E711),"")</f>
        <v/>
      </c>
      <c r="E709" s="185"/>
      <c r="F709" s="197" t="b">
        <f>IF(AND('Job Openings'!E711&gt;=$O$4,'Job Openings'!E711&lt;=$O$5),TRUE,FALSE)</f>
        <v>0</v>
      </c>
      <c r="G709" s="188" t="b">
        <f>IF(Dashboard!$M$6="",IF('Job Openings'!B711&lt;&gt;"",TRUE,FALSE),IF(Dashboard!$M$6='Job Openings'!B711,TRUE,FALSE))</f>
        <v>0</v>
      </c>
      <c r="H709" s="188" t="b">
        <f>IF(Dashboard!$H$7="",IF('Job Openings'!B711&lt;&gt;"",TRUE,FALSE),IF(Dashboard!$H$7='Job Openings'!C711,TRUE,FALSE))</f>
        <v>0</v>
      </c>
      <c r="I709" s="188" t="b">
        <f>IF(Dashboard!$H$6="",IF('Job Openings'!B711&lt;&gt;"",TRUE,FALSE),IF(Dashboard!$H$6='Job Openings'!F711,TRUE,FALSE))</f>
        <v>0</v>
      </c>
      <c r="J709" s="198">
        <f t="shared" si="39"/>
        <v>0</v>
      </c>
      <c r="K709" s="63"/>
      <c r="L709" s="63"/>
      <c r="M709" s="63"/>
      <c r="N709" s="63"/>
      <c r="O709" s="63"/>
      <c r="P709" s="63"/>
      <c r="R709" s="193" t="str">
        <f>IF(Candidates!H711="","",MONTH(Candidates!H711))</f>
        <v/>
      </c>
      <c r="S709" s="187" t="b">
        <f>IF(AND(YEAR(Candidates!H711)&gt;=applicationYear,YEAR(Candidates!H711)&lt;=applicationYear),TRUE,IF(applicationYear="",TRUE,FALSE))</f>
        <v>0</v>
      </c>
      <c r="T709" s="187" t="b">
        <f>IF(AND(Candidates!H711&gt;=$AJ$4,Candidates!H711&lt;=$AJ$5),TRUE,FALSE)</f>
        <v>0</v>
      </c>
      <c r="U709" s="187" t="b">
        <f>IF(Dashboard!$M$6="",IF(Candidates!B711&lt;&gt;"",TRUE,FALSE),IF(Dashboard!$M$6=Candidates!B711,TRUE,FALSE))</f>
        <v>0</v>
      </c>
      <c r="V709" s="187" t="b">
        <f>IF(Dashboard!$H$7="",IF(Candidates!B711&lt;&gt;"",TRUE,FALSE),IF(Dashboard!$H$7=Candidates!C711,TRUE,FALSE))</f>
        <v>0</v>
      </c>
      <c r="W709" s="217" t="b">
        <f>IF(Dashboard!$H$6="",IF(Candidates!B711&lt;&gt;"",TRUE,FALSE),IF(Dashboard!$H$6=Candidates!E711,TRUE,FALSE))</f>
        <v>0</v>
      </c>
      <c r="X709" s="187">
        <f t="shared" ref="X709:X772" si="40">W709*V709*U709*T709</f>
        <v>0</v>
      </c>
      <c r="Y709" s="198">
        <f t="shared" ref="Y709:Y772" si="41">W709*V709*U709*S709</f>
        <v>0</v>
      </c>
      <c r="AA709" s="7"/>
      <c r="AB709" s="7"/>
      <c r="AC709" s="7"/>
    </row>
    <row r="710" spans="2:29" x14ac:dyDescent="0.2">
      <c r="B710" s="194">
        <f>COUNTIFS(Candidates!$B$6:$B$3005,'Job Openings'!B712,Candidates!$J$6:$J$3005,Preferences!$I$21)</f>
        <v>0</v>
      </c>
      <c r="C710" s="63"/>
      <c r="D710" s="194" t="str">
        <f>IF(AND(B710=1,J710=1),IF('Job Openings'!H712-'Job Openings'!E712&lt;0,"",'Job Openings'!H712-'Job Openings'!E712),"")</f>
        <v/>
      </c>
      <c r="E710" s="185"/>
      <c r="F710" s="197" t="b">
        <f>IF(AND('Job Openings'!E712&gt;=$O$4,'Job Openings'!E712&lt;=$O$5),TRUE,FALSE)</f>
        <v>0</v>
      </c>
      <c r="G710" s="188" t="b">
        <f>IF(Dashboard!$M$6="",IF('Job Openings'!B712&lt;&gt;"",TRUE,FALSE),IF(Dashboard!$M$6='Job Openings'!B712,TRUE,FALSE))</f>
        <v>0</v>
      </c>
      <c r="H710" s="188" t="b">
        <f>IF(Dashboard!$H$7="",IF('Job Openings'!B712&lt;&gt;"",TRUE,FALSE),IF(Dashboard!$H$7='Job Openings'!C712,TRUE,FALSE))</f>
        <v>0</v>
      </c>
      <c r="I710" s="188" t="b">
        <f>IF(Dashboard!$H$6="",IF('Job Openings'!B712&lt;&gt;"",TRUE,FALSE),IF(Dashboard!$H$6='Job Openings'!F712,TRUE,FALSE))</f>
        <v>0</v>
      </c>
      <c r="J710" s="198">
        <f t="shared" si="39"/>
        <v>0</v>
      </c>
      <c r="K710" s="63"/>
      <c r="L710" s="63"/>
      <c r="M710" s="63"/>
      <c r="N710" s="63"/>
      <c r="O710" s="63"/>
      <c r="P710" s="63"/>
      <c r="R710" s="193" t="str">
        <f>IF(Candidates!H712="","",MONTH(Candidates!H712))</f>
        <v/>
      </c>
      <c r="S710" s="187" t="b">
        <f>IF(AND(YEAR(Candidates!H712)&gt;=applicationYear,YEAR(Candidates!H712)&lt;=applicationYear),TRUE,IF(applicationYear="",TRUE,FALSE))</f>
        <v>0</v>
      </c>
      <c r="T710" s="187" t="b">
        <f>IF(AND(Candidates!H712&gt;=$AJ$4,Candidates!H712&lt;=$AJ$5),TRUE,FALSE)</f>
        <v>0</v>
      </c>
      <c r="U710" s="187" t="b">
        <f>IF(Dashboard!$M$6="",IF(Candidates!B712&lt;&gt;"",TRUE,FALSE),IF(Dashboard!$M$6=Candidates!B712,TRUE,FALSE))</f>
        <v>0</v>
      </c>
      <c r="V710" s="187" t="b">
        <f>IF(Dashboard!$H$7="",IF(Candidates!B712&lt;&gt;"",TRUE,FALSE),IF(Dashboard!$H$7=Candidates!C712,TRUE,FALSE))</f>
        <v>0</v>
      </c>
      <c r="W710" s="217" t="b">
        <f>IF(Dashboard!$H$6="",IF(Candidates!B712&lt;&gt;"",TRUE,FALSE),IF(Dashboard!$H$6=Candidates!E712,TRUE,FALSE))</f>
        <v>0</v>
      </c>
      <c r="X710" s="187">
        <f t="shared" si="40"/>
        <v>0</v>
      </c>
      <c r="Y710" s="198">
        <f t="shared" si="41"/>
        <v>0</v>
      </c>
      <c r="AA710" s="7"/>
      <c r="AB710" s="7"/>
      <c r="AC710" s="7"/>
    </row>
    <row r="711" spans="2:29" x14ac:dyDescent="0.2">
      <c r="B711" s="194">
        <f>COUNTIFS(Candidates!$B$6:$B$3005,'Job Openings'!B713,Candidates!$J$6:$J$3005,Preferences!$I$21)</f>
        <v>0</v>
      </c>
      <c r="C711" s="63"/>
      <c r="D711" s="194" t="str">
        <f>IF(AND(B711=1,J711=1),IF('Job Openings'!H713-'Job Openings'!E713&lt;0,"",'Job Openings'!H713-'Job Openings'!E713),"")</f>
        <v/>
      </c>
      <c r="E711" s="185"/>
      <c r="F711" s="197" t="b">
        <f>IF(AND('Job Openings'!E713&gt;=$O$4,'Job Openings'!E713&lt;=$O$5),TRUE,FALSE)</f>
        <v>0</v>
      </c>
      <c r="G711" s="188" t="b">
        <f>IF(Dashboard!$M$6="",IF('Job Openings'!B713&lt;&gt;"",TRUE,FALSE),IF(Dashboard!$M$6='Job Openings'!B713,TRUE,FALSE))</f>
        <v>0</v>
      </c>
      <c r="H711" s="188" t="b">
        <f>IF(Dashboard!$H$7="",IF('Job Openings'!B713&lt;&gt;"",TRUE,FALSE),IF(Dashboard!$H$7='Job Openings'!C713,TRUE,FALSE))</f>
        <v>0</v>
      </c>
      <c r="I711" s="188" t="b">
        <f>IF(Dashboard!$H$6="",IF('Job Openings'!B713&lt;&gt;"",TRUE,FALSE),IF(Dashboard!$H$6='Job Openings'!F713,TRUE,FALSE))</f>
        <v>0</v>
      </c>
      <c r="J711" s="198">
        <f t="shared" si="39"/>
        <v>0</v>
      </c>
      <c r="K711" s="63"/>
      <c r="L711" s="63"/>
      <c r="M711" s="63"/>
      <c r="N711" s="63"/>
      <c r="O711" s="63"/>
      <c r="P711" s="63"/>
      <c r="R711" s="193" t="str">
        <f>IF(Candidates!H713="","",MONTH(Candidates!H713))</f>
        <v/>
      </c>
      <c r="S711" s="187" t="b">
        <f>IF(AND(YEAR(Candidates!H713)&gt;=applicationYear,YEAR(Candidates!H713)&lt;=applicationYear),TRUE,IF(applicationYear="",TRUE,FALSE))</f>
        <v>0</v>
      </c>
      <c r="T711" s="187" t="b">
        <f>IF(AND(Candidates!H713&gt;=$AJ$4,Candidates!H713&lt;=$AJ$5),TRUE,FALSE)</f>
        <v>0</v>
      </c>
      <c r="U711" s="187" t="b">
        <f>IF(Dashboard!$M$6="",IF(Candidates!B713&lt;&gt;"",TRUE,FALSE),IF(Dashboard!$M$6=Candidates!B713,TRUE,FALSE))</f>
        <v>0</v>
      </c>
      <c r="V711" s="187" t="b">
        <f>IF(Dashboard!$H$7="",IF(Candidates!B713&lt;&gt;"",TRUE,FALSE),IF(Dashboard!$H$7=Candidates!C713,TRUE,FALSE))</f>
        <v>0</v>
      </c>
      <c r="W711" s="217" t="b">
        <f>IF(Dashboard!$H$6="",IF(Candidates!B713&lt;&gt;"",TRUE,FALSE),IF(Dashboard!$H$6=Candidates!E713,TRUE,FALSE))</f>
        <v>0</v>
      </c>
      <c r="X711" s="187">
        <f t="shared" si="40"/>
        <v>0</v>
      </c>
      <c r="Y711" s="198">
        <f t="shared" si="41"/>
        <v>0</v>
      </c>
      <c r="AA711" s="7"/>
      <c r="AB711" s="7"/>
      <c r="AC711" s="7"/>
    </row>
    <row r="712" spans="2:29" x14ac:dyDescent="0.2">
      <c r="B712" s="194">
        <f>COUNTIFS(Candidates!$B$6:$B$3005,'Job Openings'!B714,Candidates!$J$6:$J$3005,Preferences!$I$21)</f>
        <v>0</v>
      </c>
      <c r="C712" s="63"/>
      <c r="D712" s="194" t="str">
        <f>IF(AND(B712=1,J712=1),IF('Job Openings'!H714-'Job Openings'!E714&lt;0,"",'Job Openings'!H714-'Job Openings'!E714),"")</f>
        <v/>
      </c>
      <c r="E712" s="185"/>
      <c r="F712" s="197" t="b">
        <f>IF(AND('Job Openings'!E714&gt;=$O$4,'Job Openings'!E714&lt;=$O$5),TRUE,FALSE)</f>
        <v>0</v>
      </c>
      <c r="G712" s="188" t="b">
        <f>IF(Dashboard!$M$6="",IF('Job Openings'!B714&lt;&gt;"",TRUE,FALSE),IF(Dashboard!$M$6='Job Openings'!B714,TRUE,FALSE))</f>
        <v>0</v>
      </c>
      <c r="H712" s="188" t="b">
        <f>IF(Dashboard!$H$7="",IF('Job Openings'!B714&lt;&gt;"",TRUE,FALSE),IF(Dashboard!$H$7='Job Openings'!C714,TRUE,FALSE))</f>
        <v>0</v>
      </c>
      <c r="I712" s="188" t="b">
        <f>IF(Dashboard!$H$6="",IF('Job Openings'!B714&lt;&gt;"",TRUE,FALSE),IF(Dashboard!$H$6='Job Openings'!F714,TRUE,FALSE))</f>
        <v>0</v>
      </c>
      <c r="J712" s="198">
        <f t="shared" si="39"/>
        <v>0</v>
      </c>
      <c r="K712" s="63"/>
      <c r="L712" s="63"/>
      <c r="M712" s="63"/>
      <c r="N712" s="63"/>
      <c r="O712" s="63"/>
      <c r="P712" s="63"/>
      <c r="R712" s="193" t="str">
        <f>IF(Candidates!H714="","",MONTH(Candidates!H714))</f>
        <v/>
      </c>
      <c r="S712" s="187" t="b">
        <f>IF(AND(YEAR(Candidates!H714)&gt;=applicationYear,YEAR(Candidates!H714)&lt;=applicationYear),TRUE,IF(applicationYear="",TRUE,FALSE))</f>
        <v>0</v>
      </c>
      <c r="T712" s="187" t="b">
        <f>IF(AND(Candidates!H714&gt;=$AJ$4,Candidates!H714&lt;=$AJ$5),TRUE,FALSE)</f>
        <v>0</v>
      </c>
      <c r="U712" s="187" t="b">
        <f>IF(Dashboard!$M$6="",IF(Candidates!B714&lt;&gt;"",TRUE,FALSE),IF(Dashboard!$M$6=Candidates!B714,TRUE,FALSE))</f>
        <v>0</v>
      </c>
      <c r="V712" s="187" t="b">
        <f>IF(Dashboard!$H$7="",IF(Candidates!B714&lt;&gt;"",TRUE,FALSE),IF(Dashboard!$H$7=Candidates!C714,TRUE,FALSE))</f>
        <v>0</v>
      </c>
      <c r="W712" s="217" t="b">
        <f>IF(Dashboard!$H$6="",IF(Candidates!B714&lt;&gt;"",TRUE,FALSE),IF(Dashboard!$H$6=Candidates!E714,TRUE,FALSE))</f>
        <v>0</v>
      </c>
      <c r="X712" s="187">
        <f t="shared" si="40"/>
        <v>0</v>
      </c>
      <c r="Y712" s="198">
        <f t="shared" si="41"/>
        <v>0</v>
      </c>
      <c r="AA712" s="7"/>
      <c r="AB712" s="7"/>
      <c r="AC712" s="7"/>
    </row>
    <row r="713" spans="2:29" x14ac:dyDescent="0.2">
      <c r="B713" s="194">
        <f>COUNTIFS(Candidates!$B$6:$B$3005,'Job Openings'!B715,Candidates!$J$6:$J$3005,Preferences!$I$21)</f>
        <v>0</v>
      </c>
      <c r="C713" s="63"/>
      <c r="D713" s="194" t="str">
        <f>IF(AND(B713=1,J713=1),IF('Job Openings'!H715-'Job Openings'!E715&lt;0,"",'Job Openings'!H715-'Job Openings'!E715),"")</f>
        <v/>
      </c>
      <c r="E713" s="185"/>
      <c r="F713" s="197" t="b">
        <f>IF(AND('Job Openings'!E715&gt;=$O$4,'Job Openings'!E715&lt;=$O$5),TRUE,FALSE)</f>
        <v>0</v>
      </c>
      <c r="G713" s="188" t="b">
        <f>IF(Dashboard!$M$6="",IF('Job Openings'!B715&lt;&gt;"",TRUE,FALSE),IF(Dashboard!$M$6='Job Openings'!B715,TRUE,FALSE))</f>
        <v>0</v>
      </c>
      <c r="H713" s="188" t="b">
        <f>IF(Dashboard!$H$7="",IF('Job Openings'!B715&lt;&gt;"",TRUE,FALSE),IF(Dashboard!$H$7='Job Openings'!C715,TRUE,FALSE))</f>
        <v>0</v>
      </c>
      <c r="I713" s="188" t="b">
        <f>IF(Dashboard!$H$6="",IF('Job Openings'!B715&lt;&gt;"",TRUE,FALSE),IF(Dashboard!$H$6='Job Openings'!F715,TRUE,FALSE))</f>
        <v>0</v>
      </c>
      <c r="J713" s="198">
        <f t="shared" si="39"/>
        <v>0</v>
      </c>
      <c r="K713" s="63"/>
      <c r="L713" s="63"/>
      <c r="M713" s="63"/>
      <c r="N713" s="63"/>
      <c r="O713" s="63"/>
      <c r="P713" s="63"/>
      <c r="R713" s="193" t="str">
        <f>IF(Candidates!H715="","",MONTH(Candidates!H715))</f>
        <v/>
      </c>
      <c r="S713" s="187" t="b">
        <f>IF(AND(YEAR(Candidates!H715)&gt;=applicationYear,YEAR(Candidates!H715)&lt;=applicationYear),TRUE,IF(applicationYear="",TRUE,FALSE))</f>
        <v>0</v>
      </c>
      <c r="T713" s="187" t="b">
        <f>IF(AND(Candidates!H715&gt;=$AJ$4,Candidates!H715&lt;=$AJ$5),TRUE,FALSE)</f>
        <v>0</v>
      </c>
      <c r="U713" s="187" t="b">
        <f>IF(Dashboard!$M$6="",IF(Candidates!B715&lt;&gt;"",TRUE,FALSE),IF(Dashboard!$M$6=Candidates!B715,TRUE,FALSE))</f>
        <v>0</v>
      </c>
      <c r="V713" s="187" t="b">
        <f>IF(Dashboard!$H$7="",IF(Candidates!B715&lt;&gt;"",TRUE,FALSE),IF(Dashboard!$H$7=Candidates!C715,TRUE,FALSE))</f>
        <v>0</v>
      </c>
      <c r="W713" s="217" t="b">
        <f>IF(Dashboard!$H$6="",IF(Candidates!B715&lt;&gt;"",TRUE,FALSE),IF(Dashboard!$H$6=Candidates!E715,TRUE,FALSE))</f>
        <v>0</v>
      </c>
      <c r="X713" s="187">
        <f t="shared" si="40"/>
        <v>0</v>
      </c>
      <c r="Y713" s="198">
        <f t="shared" si="41"/>
        <v>0</v>
      </c>
      <c r="AA713" s="7"/>
      <c r="AB713" s="7"/>
      <c r="AC713" s="7"/>
    </row>
    <row r="714" spans="2:29" x14ac:dyDescent="0.2">
      <c r="B714" s="194">
        <f>COUNTIFS(Candidates!$B$6:$B$3005,'Job Openings'!B716,Candidates!$J$6:$J$3005,Preferences!$I$21)</f>
        <v>0</v>
      </c>
      <c r="C714" s="63"/>
      <c r="D714" s="194" t="str">
        <f>IF(AND(B714=1,J714=1),IF('Job Openings'!H716-'Job Openings'!E716&lt;0,"",'Job Openings'!H716-'Job Openings'!E716),"")</f>
        <v/>
      </c>
      <c r="E714" s="185"/>
      <c r="F714" s="197" t="b">
        <f>IF(AND('Job Openings'!E716&gt;=$O$4,'Job Openings'!E716&lt;=$O$5),TRUE,FALSE)</f>
        <v>0</v>
      </c>
      <c r="G714" s="188" t="b">
        <f>IF(Dashboard!$M$6="",IF('Job Openings'!B716&lt;&gt;"",TRUE,FALSE),IF(Dashboard!$M$6='Job Openings'!B716,TRUE,FALSE))</f>
        <v>0</v>
      </c>
      <c r="H714" s="188" t="b">
        <f>IF(Dashboard!$H$7="",IF('Job Openings'!B716&lt;&gt;"",TRUE,FALSE),IF(Dashboard!$H$7='Job Openings'!C716,TRUE,FALSE))</f>
        <v>0</v>
      </c>
      <c r="I714" s="188" t="b">
        <f>IF(Dashboard!$H$6="",IF('Job Openings'!B716&lt;&gt;"",TRUE,FALSE),IF(Dashboard!$H$6='Job Openings'!F716,TRUE,FALSE))</f>
        <v>0</v>
      </c>
      <c r="J714" s="198">
        <f t="shared" si="39"/>
        <v>0</v>
      </c>
      <c r="K714" s="63"/>
      <c r="L714" s="63"/>
      <c r="M714" s="63"/>
      <c r="N714" s="63"/>
      <c r="O714" s="63"/>
      <c r="P714" s="63"/>
      <c r="R714" s="193" t="str">
        <f>IF(Candidates!H716="","",MONTH(Candidates!H716))</f>
        <v/>
      </c>
      <c r="S714" s="187" t="b">
        <f>IF(AND(YEAR(Candidates!H716)&gt;=applicationYear,YEAR(Candidates!H716)&lt;=applicationYear),TRUE,IF(applicationYear="",TRUE,FALSE))</f>
        <v>0</v>
      </c>
      <c r="T714" s="187" t="b">
        <f>IF(AND(Candidates!H716&gt;=$AJ$4,Candidates!H716&lt;=$AJ$5),TRUE,FALSE)</f>
        <v>0</v>
      </c>
      <c r="U714" s="187" t="b">
        <f>IF(Dashboard!$M$6="",IF(Candidates!B716&lt;&gt;"",TRUE,FALSE),IF(Dashboard!$M$6=Candidates!B716,TRUE,FALSE))</f>
        <v>0</v>
      </c>
      <c r="V714" s="187" t="b">
        <f>IF(Dashboard!$H$7="",IF(Candidates!B716&lt;&gt;"",TRUE,FALSE),IF(Dashboard!$H$7=Candidates!C716,TRUE,FALSE))</f>
        <v>0</v>
      </c>
      <c r="W714" s="217" t="b">
        <f>IF(Dashboard!$H$6="",IF(Candidates!B716&lt;&gt;"",TRUE,FALSE),IF(Dashboard!$H$6=Candidates!E716,TRUE,FALSE))</f>
        <v>0</v>
      </c>
      <c r="X714" s="187">
        <f t="shared" si="40"/>
        <v>0</v>
      </c>
      <c r="Y714" s="198">
        <f t="shared" si="41"/>
        <v>0</v>
      </c>
      <c r="AA714" s="7"/>
      <c r="AB714" s="7"/>
      <c r="AC714" s="7"/>
    </row>
    <row r="715" spans="2:29" x14ac:dyDescent="0.2">
      <c r="B715" s="194">
        <f>COUNTIFS(Candidates!$B$6:$B$3005,'Job Openings'!B717,Candidates!$J$6:$J$3005,Preferences!$I$21)</f>
        <v>0</v>
      </c>
      <c r="C715" s="63"/>
      <c r="D715" s="194" t="str">
        <f>IF(AND(B715=1,J715=1),IF('Job Openings'!H717-'Job Openings'!E717&lt;0,"",'Job Openings'!H717-'Job Openings'!E717),"")</f>
        <v/>
      </c>
      <c r="E715" s="185"/>
      <c r="F715" s="197" t="b">
        <f>IF(AND('Job Openings'!E717&gt;=$O$4,'Job Openings'!E717&lt;=$O$5),TRUE,FALSE)</f>
        <v>0</v>
      </c>
      <c r="G715" s="188" t="b">
        <f>IF(Dashboard!$M$6="",IF('Job Openings'!B717&lt;&gt;"",TRUE,FALSE),IF(Dashboard!$M$6='Job Openings'!B717,TRUE,FALSE))</f>
        <v>0</v>
      </c>
      <c r="H715" s="188" t="b">
        <f>IF(Dashboard!$H$7="",IF('Job Openings'!B717&lt;&gt;"",TRUE,FALSE),IF(Dashboard!$H$7='Job Openings'!C717,TRUE,FALSE))</f>
        <v>0</v>
      </c>
      <c r="I715" s="188" t="b">
        <f>IF(Dashboard!$H$6="",IF('Job Openings'!B717&lt;&gt;"",TRUE,FALSE),IF(Dashboard!$H$6='Job Openings'!F717,TRUE,FALSE))</f>
        <v>0</v>
      </c>
      <c r="J715" s="198">
        <f t="shared" si="39"/>
        <v>0</v>
      </c>
      <c r="K715" s="63"/>
      <c r="L715" s="63"/>
      <c r="M715" s="63"/>
      <c r="N715" s="63"/>
      <c r="O715" s="63"/>
      <c r="P715" s="63"/>
      <c r="R715" s="193" t="str">
        <f>IF(Candidates!H717="","",MONTH(Candidates!H717))</f>
        <v/>
      </c>
      <c r="S715" s="187" t="b">
        <f>IF(AND(YEAR(Candidates!H717)&gt;=applicationYear,YEAR(Candidates!H717)&lt;=applicationYear),TRUE,IF(applicationYear="",TRUE,FALSE))</f>
        <v>0</v>
      </c>
      <c r="T715" s="187" t="b">
        <f>IF(AND(Candidates!H717&gt;=$AJ$4,Candidates!H717&lt;=$AJ$5),TRUE,FALSE)</f>
        <v>0</v>
      </c>
      <c r="U715" s="187" t="b">
        <f>IF(Dashboard!$M$6="",IF(Candidates!B717&lt;&gt;"",TRUE,FALSE),IF(Dashboard!$M$6=Candidates!B717,TRUE,FALSE))</f>
        <v>0</v>
      </c>
      <c r="V715" s="187" t="b">
        <f>IF(Dashboard!$H$7="",IF(Candidates!B717&lt;&gt;"",TRUE,FALSE),IF(Dashboard!$H$7=Candidates!C717,TRUE,FALSE))</f>
        <v>0</v>
      </c>
      <c r="W715" s="217" t="b">
        <f>IF(Dashboard!$H$6="",IF(Candidates!B717&lt;&gt;"",TRUE,FALSE),IF(Dashboard!$H$6=Candidates!E717,TRUE,FALSE))</f>
        <v>0</v>
      </c>
      <c r="X715" s="187">
        <f t="shared" si="40"/>
        <v>0</v>
      </c>
      <c r="Y715" s="198">
        <f t="shared" si="41"/>
        <v>0</v>
      </c>
      <c r="AA715" s="7"/>
      <c r="AB715" s="7"/>
      <c r="AC715" s="7"/>
    </row>
    <row r="716" spans="2:29" x14ac:dyDescent="0.2">
      <c r="B716" s="194">
        <f>COUNTIFS(Candidates!$B$6:$B$3005,'Job Openings'!B718,Candidates!$J$6:$J$3005,Preferences!$I$21)</f>
        <v>0</v>
      </c>
      <c r="C716" s="63"/>
      <c r="D716" s="194" t="str">
        <f>IF(AND(B716=1,J716=1),IF('Job Openings'!H718-'Job Openings'!E718&lt;0,"",'Job Openings'!H718-'Job Openings'!E718),"")</f>
        <v/>
      </c>
      <c r="E716" s="185"/>
      <c r="F716" s="197" t="b">
        <f>IF(AND('Job Openings'!E718&gt;=$O$4,'Job Openings'!E718&lt;=$O$5),TRUE,FALSE)</f>
        <v>0</v>
      </c>
      <c r="G716" s="188" t="b">
        <f>IF(Dashboard!$M$6="",IF('Job Openings'!B718&lt;&gt;"",TRUE,FALSE),IF(Dashboard!$M$6='Job Openings'!B718,TRUE,FALSE))</f>
        <v>0</v>
      </c>
      <c r="H716" s="188" t="b">
        <f>IF(Dashboard!$H$7="",IF('Job Openings'!B718&lt;&gt;"",TRUE,FALSE),IF(Dashboard!$H$7='Job Openings'!C718,TRUE,FALSE))</f>
        <v>0</v>
      </c>
      <c r="I716" s="188" t="b">
        <f>IF(Dashboard!$H$6="",IF('Job Openings'!B718&lt;&gt;"",TRUE,FALSE),IF(Dashboard!$H$6='Job Openings'!F718,TRUE,FALSE))</f>
        <v>0</v>
      </c>
      <c r="J716" s="198">
        <f t="shared" si="39"/>
        <v>0</v>
      </c>
      <c r="K716" s="63"/>
      <c r="L716" s="63"/>
      <c r="M716" s="63"/>
      <c r="N716" s="63"/>
      <c r="O716" s="63"/>
      <c r="P716" s="63"/>
      <c r="R716" s="193" t="str">
        <f>IF(Candidates!H718="","",MONTH(Candidates!H718))</f>
        <v/>
      </c>
      <c r="S716" s="187" t="b">
        <f>IF(AND(YEAR(Candidates!H718)&gt;=applicationYear,YEAR(Candidates!H718)&lt;=applicationYear),TRUE,IF(applicationYear="",TRUE,FALSE))</f>
        <v>0</v>
      </c>
      <c r="T716" s="187" t="b">
        <f>IF(AND(Candidates!H718&gt;=$AJ$4,Candidates!H718&lt;=$AJ$5),TRUE,FALSE)</f>
        <v>0</v>
      </c>
      <c r="U716" s="187" t="b">
        <f>IF(Dashboard!$M$6="",IF(Candidates!B718&lt;&gt;"",TRUE,FALSE),IF(Dashboard!$M$6=Candidates!B718,TRUE,FALSE))</f>
        <v>0</v>
      </c>
      <c r="V716" s="187" t="b">
        <f>IF(Dashboard!$H$7="",IF(Candidates!B718&lt;&gt;"",TRUE,FALSE),IF(Dashboard!$H$7=Candidates!C718,TRUE,FALSE))</f>
        <v>0</v>
      </c>
      <c r="W716" s="217" t="b">
        <f>IF(Dashboard!$H$6="",IF(Candidates!B718&lt;&gt;"",TRUE,FALSE),IF(Dashboard!$H$6=Candidates!E718,TRUE,FALSE))</f>
        <v>0</v>
      </c>
      <c r="X716" s="187">
        <f t="shared" si="40"/>
        <v>0</v>
      </c>
      <c r="Y716" s="198">
        <f t="shared" si="41"/>
        <v>0</v>
      </c>
      <c r="AA716" s="7"/>
      <c r="AB716" s="7"/>
      <c r="AC716" s="7"/>
    </row>
    <row r="717" spans="2:29" x14ac:dyDescent="0.2">
      <c r="B717" s="194">
        <f>COUNTIFS(Candidates!$B$6:$B$3005,'Job Openings'!B719,Candidates!$J$6:$J$3005,Preferences!$I$21)</f>
        <v>0</v>
      </c>
      <c r="C717" s="63"/>
      <c r="D717" s="194" t="str">
        <f>IF(AND(B717=1,J717=1),IF('Job Openings'!H719-'Job Openings'!E719&lt;0,"",'Job Openings'!H719-'Job Openings'!E719),"")</f>
        <v/>
      </c>
      <c r="E717" s="185"/>
      <c r="F717" s="197" t="b">
        <f>IF(AND('Job Openings'!E719&gt;=$O$4,'Job Openings'!E719&lt;=$O$5),TRUE,FALSE)</f>
        <v>0</v>
      </c>
      <c r="G717" s="188" t="b">
        <f>IF(Dashboard!$M$6="",IF('Job Openings'!B719&lt;&gt;"",TRUE,FALSE),IF(Dashboard!$M$6='Job Openings'!B719,TRUE,FALSE))</f>
        <v>0</v>
      </c>
      <c r="H717" s="188" t="b">
        <f>IF(Dashboard!$H$7="",IF('Job Openings'!B719&lt;&gt;"",TRUE,FALSE),IF(Dashboard!$H$7='Job Openings'!C719,TRUE,FALSE))</f>
        <v>0</v>
      </c>
      <c r="I717" s="188" t="b">
        <f>IF(Dashboard!$H$6="",IF('Job Openings'!B719&lt;&gt;"",TRUE,FALSE),IF(Dashboard!$H$6='Job Openings'!F719,TRUE,FALSE))</f>
        <v>0</v>
      </c>
      <c r="J717" s="198">
        <f t="shared" si="39"/>
        <v>0</v>
      </c>
      <c r="K717" s="63"/>
      <c r="L717" s="63"/>
      <c r="M717" s="63"/>
      <c r="N717" s="63"/>
      <c r="O717" s="63"/>
      <c r="P717" s="63"/>
      <c r="R717" s="193" t="str">
        <f>IF(Candidates!H719="","",MONTH(Candidates!H719))</f>
        <v/>
      </c>
      <c r="S717" s="187" t="b">
        <f>IF(AND(YEAR(Candidates!H719)&gt;=applicationYear,YEAR(Candidates!H719)&lt;=applicationYear),TRUE,IF(applicationYear="",TRUE,FALSE))</f>
        <v>0</v>
      </c>
      <c r="T717" s="187" t="b">
        <f>IF(AND(Candidates!H719&gt;=$AJ$4,Candidates!H719&lt;=$AJ$5),TRUE,FALSE)</f>
        <v>0</v>
      </c>
      <c r="U717" s="187" t="b">
        <f>IF(Dashboard!$M$6="",IF(Candidates!B719&lt;&gt;"",TRUE,FALSE),IF(Dashboard!$M$6=Candidates!B719,TRUE,FALSE))</f>
        <v>0</v>
      </c>
      <c r="V717" s="187" t="b">
        <f>IF(Dashboard!$H$7="",IF(Candidates!B719&lt;&gt;"",TRUE,FALSE),IF(Dashboard!$H$7=Candidates!C719,TRUE,FALSE))</f>
        <v>0</v>
      </c>
      <c r="W717" s="217" t="b">
        <f>IF(Dashboard!$H$6="",IF(Candidates!B719&lt;&gt;"",TRUE,FALSE),IF(Dashboard!$H$6=Candidates!E719,TRUE,FALSE))</f>
        <v>0</v>
      </c>
      <c r="X717" s="187">
        <f t="shared" si="40"/>
        <v>0</v>
      </c>
      <c r="Y717" s="198">
        <f t="shared" si="41"/>
        <v>0</v>
      </c>
      <c r="AA717" s="7"/>
      <c r="AB717" s="7"/>
      <c r="AC717" s="7"/>
    </row>
    <row r="718" spans="2:29" x14ac:dyDescent="0.2">
      <c r="B718" s="194">
        <f>COUNTIFS(Candidates!$B$6:$B$3005,'Job Openings'!B720,Candidates!$J$6:$J$3005,Preferences!$I$21)</f>
        <v>0</v>
      </c>
      <c r="C718" s="63"/>
      <c r="D718" s="194" t="str">
        <f>IF(AND(B718=1,J718=1),IF('Job Openings'!H720-'Job Openings'!E720&lt;0,"",'Job Openings'!H720-'Job Openings'!E720),"")</f>
        <v/>
      </c>
      <c r="E718" s="185"/>
      <c r="F718" s="197" t="b">
        <f>IF(AND('Job Openings'!E720&gt;=$O$4,'Job Openings'!E720&lt;=$O$5),TRUE,FALSE)</f>
        <v>0</v>
      </c>
      <c r="G718" s="188" t="b">
        <f>IF(Dashboard!$M$6="",IF('Job Openings'!B720&lt;&gt;"",TRUE,FALSE),IF(Dashboard!$M$6='Job Openings'!B720,TRUE,FALSE))</f>
        <v>0</v>
      </c>
      <c r="H718" s="188" t="b">
        <f>IF(Dashboard!$H$7="",IF('Job Openings'!B720&lt;&gt;"",TRUE,FALSE),IF(Dashboard!$H$7='Job Openings'!C720,TRUE,FALSE))</f>
        <v>0</v>
      </c>
      <c r="I718" s="188" t="b">
        <f>IF(Dashboard!$H$6="",IF('Job Openings'!B720&lt;&gt;"",TRUE,FALSE),IF(Dashboard!$H$6='Job Openings'!F720,TRUE,FALSE))</f>
        <v>0</v>
      </c>
      <c r="J718" s="198">
        <f t="shared" si="39"/>
        <v>0</v>
      </c>
      <c r="K718" s="63"/>
      <c r="L718" s="63"/>
      <c r="M718" s="63"/>
      <c r="N718" s="63"/>
      <c r="O718" s="63"/>
      <c r="P718" s="63"/>
      <c r="R718" s="193" t="str">
        <f>IF(Candidates!H720="","",MONTH(Candidates!H720))</f>
        <v/>
      </c>
      <c r="S718" s="187" t="b">
        <f>IF(AND(YEAR(Candidates!H720)&gt;=applicationYear,YEAR(Candidates!H720)&lt;=applicationYear),TRUE,IF(applicationYear="",TRUE,FALSE))</f>
        <v>0</v>
      </c>
      <c r="T718" s="187" t="b">
        <f>IF(AND(Candidates!H720&gt;=$AJ$4,Candidates!H720&lt;=$AJ$5),TRUE,FALSE)</f>
        <v>0</v>
      </c>
      <c r="U718" s="187" t="b">
        <f>IF(Dashboard!$M$6="",IF(Candidates!B720&lt;&gt;"",TRUE,FALSE),IF(Dashboard!$M$6=Candidates!B720,TRUE,FALSE))</f>
        <v>0</v>
      </c>
      <c r="V718" s="187" t="b">
        <f>IF(Dashboard!$H$7="",IF(Candidates!B720&lt;&gt;"",TRUE,FALSE),IF(Dashboard!$H$7=Candidates!C720,TRUE,FALSE))</f>
        <v>0</v>
      </c>
      <c r="W718" s="217" t="b">
        <f>IF(Dashboard!$H$6="",IF(Candidates!B720&lt;&gt;"",TRUE,FALSE),IF(Dashboard!$H$6=Candidates!E720,TRUE,FALSE))</f>
        <v>0</v>
      </c>
      <c r="X718" s="187">
        <f t="shared" si="40"/>
        <v>0</v>
      </c>
      <c r="Y718" s="198">
        <f t="shared" si="41"/>
        <v>0</v>
      </c>
      <c r="AA718" s="7"/>
      <c r="AB718" s="7"/>
      <c r="AC718" s="7"/>
    </row>
    <row r="719" spans="2:29" x14ac:dyDescent="0.2">
      <c r="B719" s="194">
        <f>COUNTIFS(Candidates!$B$6:$B$3005,'Job Openings'!B721,Candidates!$J$6:$J$3005,Preferences!$I$21)</f>
        <v>0</v>
      </c>
      <c r="C719" s="63"/>
      <c r="D719" s="194" t="str">
        <f>IF(AND(B719=1,J719=1),IF('Job Openings'!H721-'Job Openings'!E721&lt;0,"",'Job Openings'!H721-'Job Openings'!E721),"")</f>
        <v/>
      </c>
      <c r="E719" s="185"/>
      <c r="F719" s="197" t="b">
        <f>IF(AND('Job Openings'!E721&gt;=$O$4,'Job Openings'!E721&lt;=$O$5),TRUE,FALSE)</f>
        <v>0</v>
      </c>
      <c r="G719" s="188" t="b">
        <f>IF(Dashboard!$M$6="",IF('Job Openings'!B721&lt;&gt;"",TRUE,FALSE),IF(Dashboard!$M$6='Job Openings'!B721,TRUE,FALSE))</f>
        <v>0</v>
      </c>
      <c r="H719" s="188" t="b">
        <f>IF(Dashboard!$H$7="",IF('Job Openings'!B721&lt;&gt;"",TRUE,FALSE),IF(Dashboard!$H$7='Job Openings'!C721,TRUE,FALSE))</f>
        <v>0</v>
      </c>
      <c r="I719" s="188" t="b">
        <f>IF(Dashboard!$H$6="",IF('Job Openings'!B721&lt;&gt;"",TRUE,FALSE),IF(Dashboard!$H$6='Job Openings'!F721,TRUE,FALSE))</f>
        <v>0</v>
      </c>
      <c r="J719" s="198">
        <f t="shared" si="39"/>
        <v>0</v>
      </c>
      <c r="K719" s="63"/>
      <c r="L719" s="63"/>
      <c r="M719" s="63"/>
      <c r="N719" s="63"/>
      <c r="O719" s="63"/>
      <c r="P719" s="63"/>
      <c r="R719" s="193" t="str">
        <f>IF(Candidates!H721="","",MONTH(Candidates!H721))</f>
        <v/>
      </c>
      <c r="S719" s="187" t="b">
        <f>IF(AND(YEAR(Candidates!H721)&gt;=applicationYear,YEAR(Candidates!H721)&lt;=applicationYear),TRUE,IF(applicationYear="",TRUE,FALSE))</f>
        <v>0</v>
      </c>
      <c r="T719" s="187" t="b">
        <f>IF(AND(Candidates!H721&gt;=$AJ$4,Candidates!H721&lt;=$AJ$5),TRUE,FALSE)</f>
        <v>0</v>
      </c>
      <c r="U719" s="187" t="b">
        <f>IF(Dashboard!$M$6="",IF(Candidates!B721&lt;&gt;"",TRUE,FALSE),IF(Dashboard!$M$6=Candidates!B721,TRUE,FALSE))</f>
        <v>0</v>
      </c>
      <c r="V719" s="187" t="b">
        <f>IF(Dashboard!$H$7="",IF(Candidates!B721&lt;&gt;"",TRUE,FALSE),IF(Dashboard!$H$7=Candidates!C721,TRUE,FALSE))</f>
        <v>0</v>
      </c>
      <c r="W719" s="217" t="b">
        <f>IF(Dashboard!$H$6="",IF(Candidates!B721&lt;&gt;"",TRUE,FALSE),IF(Dashboard!$H$6=Candidates!E721,TRUE,FALSE))</f>
        <v>0</v>
      </c>
      <c r="X719" s="187">
        <f t="shared" si="40"/>
        <v>0</v>
      </c>
      <c r="Y719" s="198">
        <f t="shared" si="41"/>
        <v>0</v>
      </c>
      <c r="AA719" s="7"/>
      <c r="AB719" s="7"/>
      <c r="AC719" s="7"/>
    </row>
    <row r="720" spans="2:29" x14ac:dyDescent="0.2">
      <c r="B720" s="194">
        <f>COUNTIFS(Candidates!$B$6:$B$3005,'Job Openings'!B722,Candidates!$J$6:$J$3005,Preferences!$I$21)</f>
        <v>0</v>
      </c>
      <c r="C720" s="63"/>
      <c r="D720" s="194" t="str">
        <f>IF(AND(B720=1,J720=1),IF('Job Openings'!H722-'Job Openings'!E722&lt;0,"",'Job Openings'!H722-'Job Openings'!E722),"")</f>
        <v/>
      </c>
      <c r="E720" s="185"/>
      <c r="F720" s="197" t="b">
        <f>IF(AND('Job Openings'!E722&gt;=$O$4,'Job Openings'!E722&lt;=$O$5),TRUE,FALSE)</f>
        <v>0</v>
      </c>
      <c r="G720" s="188" t="b">
        <f>IF(Dashboard!$M$6="",IF('Job Openings'!B722&lt;&gt;"",TRUE,FALSE),IF(Dashboard!$M$6='Job Openings'!B722,TRUE,FALSE))</f>
        <v>0</v>
      </c>
      <c r="H720" s="188" t="b">
        <f>IF(Dashboard!$H$7="",IF('Job Openings'!B722&lt;&gt;"",TRUE,FALSE),IF(Dashboard!$H$7='Job Openings'!C722,TRUE,FALSE))</f>
        <v>0</v>
      </c>
      <c r="I720" s="188" t="b">
        <f>IF(Dashboard!$H$6="",IF('Job Openings'!B722&lt;&gt;"",TRUE,FALSE),IF(Dashboard!$H$6='Job Openings'!F722,TRUE,FALSE))</f>
        <v>0</v>
      </c>
      <c r="J720" s="198">
        <f t="shared" si="39"/>
        <v>0</v>
      </c>
      <c r="K720" s="63"/>
      <c r="L720" s="63"/>
      <c r="M720" s="63"/>
      <c r="N720" s="63"/>
      <c r="O720" s="63"/>
      <c r="P720" s="63"/>
      <c r="R720" s="193" t="str">
        <f>IF(Candidates!H722="","",MONTH(Candidates!H722))</f>
        <v/>
      </c>
      <c r="S720" s="187" t="b">
        <f>IF(AND(YEAR(Candidates!H722)&gt;=applicationYear,YEAR(Candidates!H722)&lt;=applicationYear),TRUE,IF(applicationYear="",TRUE,FALSE))</f>
        <v>0</v>
      </c>
      <c r="T720" s="187" t="b">
        <f>IF(AND(Candidates!H722&gt;=$AJ$4,Candidates!H722&lt;=$AJ$5),TRUE,FALSE)</f>
        <v>0</v>
      </c>
      <c r="U720" s="187" t="b">
        <f>IF(Dashboard!$M$6="",IF(Candidates!B722&lt;&gt;"",TRUE,FALSE),IF(Dashboard!$M$6=Candidates!B722,TRUE,FALSE))</f>
        <v>0</v>
      </c>
      <c r="V720" s="187" t="b">
        <f>IF(Dashboard!$H$7="",IF(Candidates!B722&lt;&gt;"",TRUE,FALSE),IF(Dashboard!$H$7=Candidates!C722,TRUE,FALSE))</f>
        <v>0</v>
      </c>
      <c r="W720" s="217" t="b">
        <f>IF(Dashboard!$H$6="",IF(Candidates!B722&lt;&gt;"",TRUE,FALSE),IF(Dashboard!$H$6=Candidates!E722,TRUE,FALSE))</f>
        <v>0</v>
      </c>
      <c r="X720" s="187">
        <f t="shared" si="40"/>
        <v>0</v>
      </c>
      <c r="Y720" s="198">
        <f t="shared" si="41"/>
        <v>0</v>
      </c>
      <c r="AA720" s="7"/>
      <c r="AB720" s="7"/>
      <c r="AC720" s="7"/>
    </row>
    <row r="721" spans="2:29" x14ac:dyDescent="0.2">
      <c r="B721" s="194">
        <f>COUNTIFS(Candidates!$B$6:$B$3005,'Job Openings'!B723,Candidates!$J$6:$J$3005,Preferences!$I$21)</f>
        <v>0</v>
      </c>
      <c r="C721" s="63"/>
      <c r="D721" s="194" t="str">
        <f>IF(AND(B721=1,J721=1),IF('Job Openings'!H723-'Job Openings'!E723&lt;0,"",'Job Openings'!H723-'Job Openings'!E723),"")</f>
        <v/>
      </c>
      <c r="E721" s="185"/>
      <c r="F721" s="197" t="b">
        <f>IF(AND('Job Openings'!E723&gt;=$O$4,'Job Openings'!E723&lt;=$O$5),TRUE,FALSE)</f>
        <v>0</v>
      </c>
      <c r="G721" s="188" t="b">
        <f>IF(Dashboard!$M$6="",IF('Job Openings'!B723&lt;&gt;"",TRUE,FALSE),IF(Dashboard!$M$6='Job Openings'!B723,TRUE,FALSE))</f>
        <v>0</v>
      </c>
      <c r="H721" s="188" t="b">
        <f>IF(Dashboard!$H$7="",IF('Job Openings'!B723&lt;&gt;"",TRUE,FALSE),IF(Dashboard!$H$7='Job Openings'!C723,TRUE,FALSE))</f>
        <v>0</v>
      </c>
      <c r="I721" s="188" t="b">
        <f>IF(Dashboard!$H$6="",IF('Job Openings'!B723&lt;&gt;"",TRUE,FALSE),IF(Dashboard!$H$6='Job Openings'!F723,TRUE,FALSE))</f>
        <v>0</v>
      </c>
      <c r="J721" s="198">
        <f t="shared" si="39"/>
        <v>0</v>
      </c>
      <c r="K721" s="63"/>
      <c r="L721" s="63"/>
      <c r="M721" s="63"/>
      <c r="N721" s="63"/>
      <c r="O721" s="63"/>
      <c r="P721" s="63"/>
      <c r="R721" s="193" t="str">
        <f>IF(Candidates!H723="","",MONTH(Candidates!H723))</f>
        <v/>
      </c>
      <c r="S721" s="187" t="b">
        <f>IF(AND(YEAR(Candidates!H723)&gt;=applicationYear,YEAR(Candidates!H723)&lt;=applicationYear),TRUE,IF(applicationYear="",TRUE,FALSE))</f>
        <v>0</v>
      </c>
      <c r="T721" s="187" t="b">
        <f>IF(AND(Candidates!H723&gt;=$AJ$4,Candidates!H723&lt;=$AJ$5),TRUE,FALSE)</f>
        <v>0</v>
      </c>
      <c r="U721" s="187" t="b">
        <f>IF(Dashboard!$M$6="",IF(Candidates!B723&lt;&gt;"",TRUE,FALSE),IF(Dashboard!$M$6=Candidates!B723,TRUE,FALSE))</f>
        <v>0</v>
      </c>
      <c r="V721" s="187" t="b">
        <f>IF(Dashboard!$H$7="",IF(Candidates!B723&lt;&gt;"",TRUE,FALSE),IF(Dashboard!$H$7=Candidates!C723,TRUE,FALSE))</f>
        <v>0</v>
      </c>
      <c r="W721" s="217" t="b">
        <f>IF(Dashboard!$H$6="",IF(Candidates!B723&lt;&gt;"",TRUE,FALSE),IF(Dashboard!$H$6=Candidates!E723,TRUE,FALSE))</f>
        <v>0</v>
      </c>
      <c r="X721" s="187">
        <f t="shared" si="40"/>
        <v>0</v>
      </c>
      <c r="Y721" s="198">
        <f t="shared" si="41"/>
        <v>0</v>
      </c>
      <c r="AA721" s="7"/>
      <c r="AB721" s="7"/>
      <c r="AC721" s="7"/>
    </row>
    <row r="722" spans="2:29" x14ac:dyDescent="0.2">
      <c r="B722" s="194">
        <f>COUNTIFS(Candidates!$B$6:$B$3005,'Job Openings'!B724,Candidates!$J$6:$J$3005,Preferences!$I$21)</f>
        <v>0</v>
      </c>
      <c r="C722" s="63"/>
      <c r="D722" s="194" t="str">
        <f>IF(AND(B722=1,J722=1),IF('Job Openings'!H724-'Job Openings'!E724&lt;0,"",'Job Openings'!H724-'Job Openings'!E724),"")</f>
        <v/>
      </c>
      <c r="E722" s="185"/>
      <c r="F722" s="197" t="b">
        <f>IF(AND('Job Openings'!E724&gt;=$O$4,'Job Openings'!E724&lt;=$O$5),TRUE,FALSE)</f>
        <v>0</v>
      </c>
      <c r="G722" s="188" t="b">
        <f>IF(Dashboard!$M$6="",IF('Job Openings'!B724&lt;&gt;"",TRUE,FALSE),IF(Dashboard!$M$6='Job Openings'!B724,TRUE,FALSE))</f>
        <v>0</v>
      </c>
      <c r="H722" s="188" t="b">
        <f>IF(Dashboard!$H$7="",IF('Job Openings'!B724&lt;&gt;"",TRUE,FALSE),IF(Dashboard!$H$7='Job Openings'!C724,TRUE,FALSE))</f>
        <v>0</v>
      </c>
      <c r="I722" s="188" t="b">
        <f>IF(Dashboard!$H$6="",IF('Job Openings'!B724&lt;&gt;"",TRUE,FALSE),IF(Dashboard!$H$6='Job Openings'!F724,TRUE,FALSE))</f>
        <v>0</v>
      </c>
      <c r="J722" s="198">
        <f t="shared" si="39"/>
        <v>0</v>
      </c>
      <c r="K722" s="63"/>
      <c r="L722" s="63"/>
      <c r="M722" s="63"/>
      <c r="N722" s="63"/>
      <c r="O722" s="63"/>
      <c r="P722" s="63"/>
      <c r="R722" s="193" t="str">
        <f>IF(Candidates!H724="","",MONTH(Candidates!H724))</f>
        <v/>
      </c>
      <c r="S722" s="187" t="b">
        <f>IF(AND(YEAR(Candidates!H724)&gt;=applicationYear,YEAR(Candidates!H724)&lt;=applicationYear),TRUE,IF(applicationYear="",TRUE,FALSE))</f>
        <v>0</v>
      </c>
      <c r="T722" s="187" t="b">
        <f>IF(AND(Candidates!H724&gt;=$AJ$4,Candidates!H724&lt;=$AJ$5),TRUE,FALSE)</f>
        <v>0</v>
      </c>
      <c r="U722" s="187" t="b">
        <f>IF(Dashboard!$M$6="",IF(Candidates!B724&lt;&gt;"",TRUE,FALSE),IF(Dashboard!$M$6=Candidates!B724,TRUE,FALSE))</f>
        <v>0</v>
      </c>
      <c r="V722" s="187" t="b">
        <f>IF(Dashboard!$H$7="",IF(Candidates!B724&lt;&gt;"",TRUE,FALSE),IF(Dashboard!$H$7=Candidates!C724,TRUE,FALSE))</f>
        <v>0</v>
      </c>
      <c r="W722" s="217" t="b">
        <f>IF(Dashboard!$H$6="",IF(Candidates!B724&lt;&gt;"",TRUE,FALSE),IF(Dashboard!$H$6=Candidates!E724,TRUE,FALSE))</f>
        <v>0</v>
      </c>
      <c r="X722" s="187">
        <f t="shared" si="40"/>
        <v>0</v>
      </c>
      <c r="Y722" s="198">
        <f t="shared" si="41"/>
        <v>0</v>
      </c>
      <c r="AA722" s="7"/>
      <c r="AB722" s="7"/>
      <c r="AC722" s="7"/>
    </row>
    <row r="723" spans="2:29" x14ac:dyDescent="0.2">
      <c r="B723" s="194">
        <f>COUNTIFS(Candidates!$B$6:$B$3005,'Job Openings'!B725,Candidates!$J$6:$J$3005,Preferences!$I$21)</f>
        <v>0</v>
      </c>
      <c r="C723" s="63"/>
      <c r="D723" s="194" t="str">
        <f>IF(AND(B723=1,J723=1),IF('Job Openings'!H725-'Job Openings'!E725&lt;0,"",'Job Openings'!H725-'Job Openings'!E725),"")</f>
        <v/>
      </c>
      <c r="E723" s="185"/>
      <c r="F723" s="197" t="b">
        <f>IF(AND('Job Openings'!E725&gt;=$O$4,'Job Openings'!E725&lt;=$O$5),TRUE,FALSE)</f>
        <v>0</v>
      </c>
      <c r="G723" s="188" t="b">
        <f>IF(Dashboard!$M$6="",IF('Job Openings'!B725&lt;&gt;"",TRUE,FALSE),IF(Dashboard!$M$6='Job Openings'!B725,TRUE,FALSE))</f>
        <v>0</v>
      </c>
      <c r="H723" s="188" t="b">
        <f>IF(Dashboard!$H$7="",IF('Job Openings'!B725&lt;&gt;"",TRUE,FALSE),IF(Dashboard!$H$7='Job Openings'!C725,TRUE,FALSE))</f>
        <v>0</v>
      </c>
      <c r="I723" s="188" t="b">
        <f>IF(Dashboard!$H$6="",IF('Job Openings'!B725&lt;&gt;"",TRUE,FALSE),IF(Dashboard!$H$6='Job Openings'!F725,TRUE,FALSE))</f>
        <v>0</v>
      </c>
      <c r="J723" s="198">
        <f t="shared" si="39"/>
        <v>0</v>
      </c>
      <c r="K723" s="63"/>
      <c r="L723" s="63"/>
      <c r="M723" s="63"/>
      <c r="N723" s="63"/>
      <c r="O723" s="63"/>
      <c r="P723" s="63"/>
      <c r="R723" s="193" t="str">
        <f>IF(Candidates!H725="","",MONTH(Candidates!H725))</f>
        <v/>
      </c>
      <c r="S723" s="187" t="b">
        <f>IF(AND(YEAR(Candidates!H725)&gt;=applicationYear,YEAR(Candidates!H725)&lt;=applicationYear),TRUE,IF(applicationYear="",TRUE,FALSE))</f>
        <v>0</v>
      </c>
      <c r="T723" s="187" t="b">
        <f>IF(AND(Candidates!H725&gt;=$AJ$4,Candidates!H725&lt;=$AJ$5),TRUE,FALSE)</f>
        <v>0</v>
      </c>
      <c r="U723" s="187" t="b">
        <f>IF(Dashboard!$M$6="",IF(Candidates!B725&lt;&gt;"",TRUE,FALSE),IF(Dashboard!$M$6=Candidates!B725,TRUE,FALSE))</f>
        <v>0</v>
      </c>
      <c r="V723" s="187" t="b">
        <f>IF(Dashboard!$H$7="",IF(Candidates!B725&lt;&gt;"",TRUE,FALSE),IF(Dashboard!$H$7=Candidates!C725,TRUE,FALSE))</f>
        <v>0</v>
      </c>
      <c r="W723" s="217" t="b">
        <f>IF(Dashboard!$H$6="",IF(Candidates!B725&lt;&gt;"",TRUE,FALSE),IF(Dashboard!$H$6=Candidates!E725,TRUE,FALSE))</f>
        <v>0</v>
      </c>
      <c r="X723" s="187">
        <f t="shared" si="40"/>
        <v>0</v>
      </c>
      <c r="Y723" s="198">
        <f t="shared" si="41"/>
        <v>0</v>
      </c>
      <c r="AA723" s="7"/>
      <c r="AB723" s="7"/>
      <c r="AC723" s="7"/>
    </row>
    <row r="724" spans="2:29" x14ac:dyDescent="0.2">
      <c r="B724" s="194">
        <f>COUNTIFS(Candidates!$B$6:$B$3005,'Job Openings'!B726,Candidates!$J$6:$J$3005,Preferences!$I$21)</f>
        <v>0</v>
      </c>
      <c r="C724" s="63"/>
      <c r="D724" s="194" t="str">
        <f>IF(AND(B724=1,J724=1),IF('Job Openings'!H726-'Job Openings'!E726&lt;0,"",'Job Openings'!H726-'Job Openings'!E726),"")</f>
        <v/>
      </c>
      <c r="E724" s="185"/>
      <c r="F724" s="197" t="b">
        <f>IF(AND('Job Openings'!E726&gt;=$O$4,'Job Openings'!E726&lt;=$O$5),TRUE,FALSE)</f>
        <v>0</v>
      </c>
      <c r="G724" s="188" t="b">
        <f>IF(Dashboard!$M$6="",IF('Job Openings'!B726&lt;&gt;"",TRUE,FALSE),IF(Dashboard!$M$6='Job Openings'!B726,TRUE,FALSE))</f>
        <v>0</v>
      </c>
      <c r="H724" s="188" t="b">
        <f>IF(Dashboard!$H$7="",IF('Job Openings'!B726&lt;&gt;"",TRUE,FALSE),IF(Dashboard!$H$7='Job Openings'!C726,TRUE,FALSE))</f>
        <v>0</v>
      </c>
      <c r="I724" s="188" t="b">
        <f>IF(Dashboard!$H$6="",IF('Job Openings'!B726&lt;&gt;"",TRUE,FALSE),IF(Dashboard!$H$6='Job Openings'!F726,TRUE,FALSE))</f>
        <v>0</v>
      </c>
      <c r="J724" s="198">
        <f t="shared" si="39"/>
        <v>0</v>
      </c>
      <c r="K724" s="63"/>
      <c r="L724" s="63"/>
      <c r="M724" s="63"/>
      <c r="N724" s="63"/>
      <c r="O724" s="63"/>
      <c r="P724" s="63"/>
      <c r="R724" s="193" t="str">
        <f>IF(Candidates!H726="","",MONTH(Candidates!H726))</f>
        <v/>
      </c>
      <c r="S724" s="187" t="b">
        <f>IF(AND(YEAR(Candidates!H726)&gt;=applicationYear,YEAR(Candidates!H726)&lt;=applicationYear),TRUE,IF(applicationYear="",TRUE,FALSE))</f>
        <v>0</v>
      </c>
      <c r="T724" s="187" t="b">
        <f>IF(AND(Candidates!H726&gt;=$AJ$4,Candidates!H726&lt;=$AJ$5),TRUE,FALSE)</f>
        <v>0</v>
      </c>
      <c r="U724" s="187" t="b">
        <f>IF(Dashboard!$M$6="",IF(Candidates!B726&lt;&gt;"",TRUE,FALSE),IF(Dashboard!$M$6=Candidates!B726,TRUE,FALSE))</f>
        <v>0</v>
      </c>
      <c r="V724" s="187" t="b">
        <f>IF(Dashboard!$H$7="",IF(Candidates!B726&lt;&gt;"",TRUE,FALSE),IF(Dashboard!$H$7=Candidates!C726,TRUE,FALSE))</f>
        <v>0</v>
      </c>
      <c r="W724" s="217" t="b">
        <f>IF(Dashboard!$H$6="",IF(Candidates!B726&lt;&gt;"",TRUE,FALSE),IF(Dashboard!$H$6=Candidates!E726,TRUE,FALSE))</f>
        <v>0</v>
      </c>
      <c r="X724" s="187">
        <f t="shared" si="40"/>
        <v>0</v>
      </c>
      <c r="Y724" s="198">
        <f t="shared" si="41"/>
        <v>0</v>
      </c>
      <c r="AA724" s="7"/>
      <c r="AB724" s="7"/>
      <c r="AC724" s="7"/>
    </row>
    <row r="725" spans="2:29" x14ac:dyDescent="0.2">
      <c r="B725" s="194">
        <f>COUNTIFS(Candidates!$B$6:$B$3005,'Job Openings'!B727,Candidates!$J$6:$J$3005,Preferences!$I$21)</f>
        <v>0</v>
      </c>
      <c r="C725" s="63"/>
      <c r="D725" s="194" t="str">
        <f>IF(AND(B725=1,J725=1),IF('Job Openings'!H727-'Job Openings'!E727&lt;0,"",'Job Openings'!H727-'Job Openings'!E727),"")</f>
        <v/>
      </c>
      <c r="E725" s="185"/>
      <c r="F725" s="197" t="b">
        <f>IF(AND('Job Openings'!E727&gt;=$O$4,'Job Openings'!E727&lt;=$O$5),TRUE,FALSE)</f>
        <v>0</v>
      </c>
      <c r="G725" s="188" t="b">
        <f>IF(Dashboard!$M$6="",IF('Job Openings'!B727&lt;&gt;"",TRUE,FALSE),IF(Dashboard!$M$6='Job Openings'!B727,TRUE,FALSE))</f>
        <v>0</v>
      </c>
      <c r="H725" s="188" t="b">
        <f>IF(Dashboard!$H$7="",IF('Job Openings'!B727&lt;&gt;"",TRUE,FALSE),IF(Dashboard!$H$7='Job Openings'!C727,TRUE,FALSE))</f>
        <v>0</v>
      </c>
      <c r="I725" s="188" t="b">
        <f>IF(Dashboard!$H$6="",IF('Job Openings'!B727&lt;&gt;"",TRUE,FALSE),IF(Dashboard!$H$6='Job Openings'!F727,TRUE,FALSE))</f>
        <v>0</v>
      </c>
      <c r="J725" s="198">
        <f t="shared" si="39"/>
        <v>0</v>
      </c>
      <c r="K725" s="63"/>
      <c r="L725" s="63"/>
      <c r="M725" s="63"/>
      <c r="N725" s="63"/>
      <c r="O725" s="63"/>
      <c r="P725" s="63"/>
      <c r="R725" s="193" t="str">
        <f>IF(Candidates!H727="","",MONTH(Candidates!H727))</f>
        <v/>
      </c>
      <c r="S725" s="187" t="b">
        <f>IF(AND(YEAR(Candidates!H727)&gt;=applicationYear,YEAR(Candidates!H727)&lt;=applicationYear),TRUE,IF(applicationYear="",TRUE,FALSE))</f>
        <v>0</v>
      </c>
      <c r="T725" s="187" t="b">
        <f>IF(AND(Candidates!H727&gt;=$AJ$4,Candidates!H727&lt;=$AJ$5),TRUE,FALSE)</f>
        <v>0</v>
      </c>
      <c r="U725" s="187" t="b">
        <f>IF(Dashboard!$M$6="",IF(Candidates!B727&lt;&gt;"",TRUE,FALSE),IF(Dashboard!$M$6=Candidates!B727,TRUE,FALSE))</f>
        <v>0</v>
      </c>
      <c r="V725" s="187" t="b">
        <f>IF(Dashboard!$H$7="",IF(Candidates!B727&lt;&gt;"",TRUE,FALSE),IF(Dashboard!$H$7=Candidates!C727,TRUE,FALSE))</f>
        <v>0</v>
      </c>
      <c r="W725" s="217" t="b">
        <f>IF(Dashboard!$H$6="",IF(Candidates!B727&lt;&gt;"",TRUE,FALSE),IF(Dashboard!$H$6=Candidates!E727,TRUE,FALSE))</f>
        <v>0</v>
      </c>
      <c r="X725" s="187">
        <f t="shared" si="40"/>
        <v>0</v>
      </c>
      <c r="Y725" s="198">
        <f t="shared" si="41"/>
        <v>0</v>
      </c>
      <c r="AA725" s="7"/>
      <c r="AB725" s="7"/>
      <c r="AC725" s="7"/>
    </row>
    <row r="726" spans="2:29" x14ac:dyDescent="0.2">
      <c r="B726" s="194">
        <f>COUNTIFS(Candidates!$B$6:$B$3005,'Job Openings'!B728,Candidates!$J$6:$J$3005,Preferences!$I$21)</f>
        <v>0</v>
      </c>
      <c r="C726" s="63"/>
      <c r="D726" s="194" t="str">
        <f>IF(AND(B726=1,J726=1),IF('Job Openings'!H728-'Job Openings'!E728&lt;0,"",'Job Openings'!H728-'Job Openings'!E728),"")</f>
        <v/>
      </c>
      <c r="E726" s="185"/>
      <c r="F726" s="197" t="b">
        <f>IF(AND('Job Openings'!E728&gt;=$O$4,'Job Openings'!E728&lt;=$O$5),TRUE,FALSE)</f>
        <v>0</v>
      </c>
      <c r="G726" s="188" t="b">
        <f>IF(Dashboard!$M$6="",IF('Job Openings'!B728&lt;&gt;"",TRUE,FALSE),IF(Dashboard!$M$6='Job Openings'!B728,TRUE,FALSE))</f>
        <v>0</v>
      </c>
      <c r="H726" s="188" t="b">
        <f>IF(Dashboard!$H$7="",IF('Job Openings'!B728&lt;&gt;"",TRUE,FALSE),IF(Dashboard!$H$7='Job Openings'!C728,TRUE,FALSE))</f>
        <v>0</v>
      </c>
      <c r="I726" s="188" t="b">
        <f>IF(Dashboard!$H$6="",IF('Job Openings'!B728&lt;&gt;"",TRUE,FALSE),IF(Dashboard!$H$6='Job Openings'!F728,TRUE,FALSE))</f>
        <v>0</v>
      </c>
      <c r="J726" s="198">
        <f t="shared" si="39"/>
        <v>0</v>
      </c>
      <c r="K726" s="63"/>
      <c r="L726" s="63"/>
      <c r="M726" s="63"/>
      <c r="N726" s="63"/>
      <c r="O726" s="63"/>
      <c r="P726" s="63"/>
      <c r="R726" s="193" t="str">
        <f>IF(Candidates!H728="","",MONTH(Candidates!H728))</f>
        <v/>
      </c>
      <c r="S726" s="187" t="b">
        <f>IF(AND(YEAR(Candidates!H728)&gt;=applicationYear,YEAR(Candidates!H728)&lt;=applicationYear),TRUE,IF(applicationYear="",TRUE,FALSE))</f>
        <v>0</v>
      </c>
      <c r="T726" s="187" t="b">
        <f>IF(AND(Candidates!H728&gt;=$AJ$4,Candidates!H728&lt;=$AJ$5),TRUE,FALSE)</f>
        <v>0</v>
      </c>
      <c r="U726" s="187" t="b">
        <f>IF(Dashboard!$M$6="",IF(Candidates!B728&lt;&gt;"",TRUE,FALSE),IF(Dashboard!$M$6=Candidates!B728,TRUE,FALSE))</f>
        <v>0</v>
      </c>
      <c r="V726" s="187" t="b">
        <f>IF(Dashboard!$H$7="",IF(Candidates!B728&lt;&gt;"",TRUE,FALSE),IF(Dashboard!$H$7=Candidates!C728,TRUE,FALSE))</f>
        <v>0</v>
      </c>
      <c r="W726" s="217" t="b">
        <f>IF(Dashboard!$H$6="",IF(Candidates!B728&lt;&gt;"",TRUE,FALSE),IF(Dashboard!$H$6=Candidates!E728,TRUE,FALSE))</f>
        <v>0</v>
      </c>
      <c r="X726" s="187">
        <f t="shared" si="40"/>
        <v>0</v>
      </c>
      <c r="Y726" s="198">
        <f t="shared" si="41"/>
        <v>0</v>
      </c>
      <c r="AA726" s="7"/>
      <c r="AB726" s="7"/>
      <c r="AC726" s="7"/>
    </row>
    <row r="727" spans="2:29" x14ac:dyDescent="0.2">
      <c r="B727" s="194">
        <f>COUNTIFS(Candidates!$B$6:$B$3005,'Job Openings'!B729,Candidates!$J$6:$J$3005,Preferences!$I$21)</f>
        <v>0</v>
      </c>
      <c r="C727" s="63"/>
      <c r="D727" s="194" t="str">
        <f>IF(AND(B727=1,J727=1),IF('Job Openings'!H729-'Job Openings'!E729&lt;0,"",'Job Openings'!H729-'Job Openings'!E729),"")</f>
        <v/>
      </c>
      <c r="E727" s="185"/>
      <c r="F727" s="197" t="b">
        <f>IF(AND('Job Openings'!E729&gt;=$O$4,'Job Openings'!E729&lt;=$O$5),TRUE,FALSE)</f>
        <v>0</v>
      </c>
      <c r="G727" s="188" t="b">
        <f>IF(Dashboard!$M$6="",IF('Job Openings'!B729&lt;&gt;"",TRUE,FALSE),IF(Dashboard!$M$6='Job Openings'!B729,TRUE,FALSE))</f>
        <v>0</v>
      </c>
      <c r="H727" s="188" t="b">
        <f>IF(Dashboard!$H$7="",IF('Job Openings'!B729&lt;&gt;"",TRUE,FALSE),IF(Dashboard!$H$7='Job Openings'!C729,TRUE,FALSE))</f>
        <v>0</v>
      </c>
      <c r="I727" s="188" t="b">
        <f>IF(Dashboard!$H$6="",IF('Job Openings'!B729&lt;&gt;"",TRUE,FALSE),IF(Dashboard!$H$6='Job Openings'!F729,TRUE,FALSE))</f>
        <v>0</v>
      </c>
      <c r="J727" s="198">
        <f t="shared" si="39"/>
        <v>0</v>
      </c>
      <c r="K727" s="63"/>
      <c r="L727" s="63"/>
      <c r="M727" s="63"/>
      <c r="N727" s="63"/>
      <c r="O727" s="63"/>
      <c r="P727" s="63"/>
      <c r="R727" s="193" t="str">
        <f>IF(Candidates!H729="","",MONTH(Candidates!H729))</f>
        <v/>
      </c>
      <c r="S727" s="187" t="b">
        <f>IF(AND(YEAR(Candidates!H729)&gt;=applicationYear,YEAR(Candidates!H729)&lt;=applicationYear),TRUE,IF(applicationYear="",TRUE,FALSE))</f>
        <v>0</v>
      </c>
      <c r="T727" s="187" t="b">
        <f>IF(AND(Candidates!H729&gt;=$AJ$4,Candidates!H729&lt;=$AJ$5),TRUE,FALSE)</f>
        <v>0</v>
      </c>
      <c r="U727" s="187" t="b">
        <f>IF(Dashboard!$M$6="",IF(Candidates!B729&lt;&gt;"",TRUE,FALSE),IF(Dashboard!$M$6=Candidates!B729,TRUE,FALSE))</f>
        <v>0</v>
      </c>
      <c r="V727" s="187" t="b">
        <f>IF(Dashboard!$H$7="",IF(Candidates!B729&lt;&gt;"",TRUE,FALSE),IF(Dashboard!$H$7=Candidates!C729,TRUE,FALSE))</f>
        <v>0</v>
      </c>
      <c r="W727" s="217" t="b">
        <f>IF(Dashboard!$H$6="",IF(Candidates!B729&lt;&gt;"",TRUE,FALSE),IF(Dashboard!$H$6=Candidates!E729,TRUE,FALSE))</f>
        <v>0</v>
      </c>
      <c r="X727" s="187">
        <f t="shared" si="40"/>
        <v>0</v>
      </c>
      <c r="Y727" s="198">
        <f t="shared" si="41"/>
        <v>0</v>
      </c>
      <c r="AA727" s="7"/>
      <c r="AB727" s="7"/>
      <c r="AC727" s="7"/>
    </row>
    <row r="728" spans="2:29" x14ac:dyDescent="0.2">
      <c r="B728" s="194">
        <f>COUNTIFS(Candidates!$B$6:$B$3005,'Job Openings'!B730,Candidates!$J$6:$J$3005,Preferences!$I$21)</f>
        <v>0</v>
      </c>
      <c r="C728" s="63"/>
      <c r="D728" s="194" t="str">
        <f>IF(AND(B728=1,J728=1),IF('Job Openings'!H730-'Job Openings'!E730&lt;0,"",'Job Openings'!H730-'Job Openings'!E730),"")</f>
        <v/>
      </c>
      <c r="E728" s="185"/>
      <c r="F728" s="197" t="b">
        <f>IF(AND('Job Openings'!E730&gt;=$O$4,'Job Openings'!E730&lt;=$O$5),TRUE,FALSE)</f>
        <v>0</v>
      </c>
      <c r="G728" s="188" t="b">
        <f>IF(Dashboard!$M$6="",IF('Job Openings'!B730&lt;&gt;"",TRUE,FALSE),IF(Dashboard!$M$6='Job Openings'!B730,TRUE,FALSE))</f>
        <v>0</v>
      </c>
      <c r="H728" s="188" t="b">
        <f>IF(Dashboard!$H$7="",IF('Job Openings'!B730&lt;&gt;"",TRUE,FALSE),IF(Dashboard!$H$7='Job Openings'!C730,TRUE,FALSE))</f>
        <v>0</v>
      </c>
      <c r="I728" s="188" t="b">
        <f>IF(Dashboard!$H$6="",IF('Job Openings'!B730&lt;&gt;"",TRUE,FALSE),IF(Dashboard!$H$6='Job Openings'!F730,TRUE,FALSE))</f>
        <v>0</v>
      </c>
      <c r="J728" s="198">
        <f t="shared" si="39"/>
        <v>0</v>
      </c>
      <c r="K728" s="63"/>
      <c r="L728" s="63"/>
      <c r="M728" s="63"/>
      <c r="N728" s="63"/>
      <c r="O728" s="63"/>
      <c r="P728" s="63"/>
      <c r="R728" s="193" t="str">
        <f>IF(Candidates!H730="","",MONTH(Candidates!H730))</f>
        <v/>
      </c>
      <c r="S728" s="187" t="b">
        <f>IF(AND(YEAR(Candidates!H730)&gt;=applicationYear,YEAR(Candidates!H730)&lt;=applicationYear),TRUE,IF(applicationYear="",TRUE,FALSE))</f>
        <v>0</v>
      </c>
      <c r="T728" s="187" t="b">
        <f>IF(AND(Candidates!H730&gt;=$AJ$4,Candidates!H730&lt;=$AJ$5),TRUE,FALSE)</f>
        <v>0</v>
      </c>
      <c r="U728" s="187" t="b">
        <f>IF(Dashboard!$M$6="",IF(Candidates!B730&lt;&gt;"",TRUE,FALSE),IF(Dashboard!$M$6=Candidates!B730,TRUE,FALSE))</f>
        <v>0</v>
      </c>
      <c r="V728" s="187" t="b">
        <f>IF(Dashboard!$H$7="",IF(Candidates!B730&lt;&gt;"",TRUE,FALSE),IF(Dashboard!$H$7=Candidates!C730,TRUE,FALSE))</f>
        <v>0</v>
      </c>
      <c r="W728" s="217" t="b">
        <f>IF(Dashboard!$H$6="",IF(Candidates!B730&lt;&gt;"",TRUE,FALSE),IF(Dashboard!$H$6=Candidates!E730,TRUE,FALSE))</f>
        <v>0</v>
      </c>
      <c r="X728" s="187">
        <f t="shared" si="40"/>
        <v>0</v>
      </c>
      <c r="Y728" s="198">
        <f t="shared" si="41"/>
        <v>0</v>
      </c>
      <c r="AA728" s="7"/>
      <c r="AB728" s="7"/>
      <c r="AC728" s="7"/>
    </row>
    <row r="729" spans="2:29" x14ac:dyDescent="0.2">
      <c r="B729" s="194">
        <f>COUNTIFS(Candidates!$B$6:$B$3005,'Job Openings'!B731,Candidates!$J$6:$J$3005,Preferences!$I$21)</f>
        <v>0</v>
      </c>
      <c r="C729" s="63"/>
      <c r="D729" s="194" t="str">
        <f>IF(AND(B729=1,J729=1),IF('Job Openings'!H731-'Job Openings'!E731&lt;0,"",'Job Openings'!H731-'Job Openings'!E731),"")</f>
        <v/>
      </c>
      <c r="E729" s="185"/>
      <c r="F729" s="197" t="b">
        <f>IF(AND('Job Openings'!E731&gt;=$O$4,'Job Openings'!E731&lt;=$O$5),TRUE,FALSE)</f>
        <v>0</v>
      </c>
      <c r="G729" s="188" t="b">
        <f>IF(Dashboard!$M$6="",IF('Job Openings'!B731&lt;&gt;"",TRUE,FALSE),IF(Dashboard!$M$6='Job Openings'!B731,TRUE,FALSE))</f>
        <v>0</v>
      </c>
      <c r="H729" s="188" t="b">
        <f>IF(Dashboard!$H$7="",IF('Job Openings'!B731&lt;&gt;"",TRUE,FALSE),IF(Dashboard!$H$7='Job Openings'!C731,TRUE,FALSE))</f>
        <v>0</v>
      </c>
      <c r="I729" s="188" t="b">
        <f>IF(Dashboard!$H$6="",IF('Job Openings'!B731&lt;&gt;"",TRUE,FALSE),IF(Dashboard!$H$6='Job Openings'!F731,TRUE,FALSE))</f>
        <v>0</v>
      </c>
      <c r="J729" s="198">
        <f t="shared" si="39"/>
        <v>0</v>
      </c>
      <c r="K729" s="63"/>
      <c r="L729" s="63"/>
      <c r="M729" s="63"/>
      <c r="N729" s="63"/>
      <c r="O729" s="63"/>
      <c r="P729" s="63"/>
      <c r="R729" s="193" t="str">
        <f>IF(Candidates!H731="","",MONTH(Candidates!H731))</f>
        <v/>
      </c>
      <c r="S729" s="187" t="b">
        <f>IF(AND(YEAR(Candidates!H731)&gt;=applicationYear,YEAR(Candidates!H731)&lt;=applicationYear),TRUE,IF(applicationYear="",TRUE,FALSE))</f>
        <v>0</v>
      </c>
      <c r="T729" s="187" t="b">
        <f>IF(AND(Candidates!H731&gt;=$AJ$4,Candidates!H731&lt;=$AJ$5),TRUE,FALSE)</f>
        <v>0</v>
      </c>
      <c r="U729" s="187" t="b">
        <f>IF(Dashboard!$M$6="",IF(Candidates!B731&lt;&gt;"",TRUE,FALSE),IF(Dashboard!$M$6=Candidates!B731,TRUE,FALSE))</f>
        <v>0</v>
      </c>
      <c r="V729" s="187" t="b">
        <f>IF(Dashboard!$H$7="",IF(Candidates!B731&lt;&gt;"",TRUE,FALSE),IF(Dashboard!$H$7=Candidates!C731,TRUE,FALSE))</f>
        <v>0</v>
      </c>
      <c r="W729" s="217" t="b">
        <f>IF(Dashboard!$H$6="",IF(Candidates!B731&lt;&gt;"",TRUE,FALSE),IF(Dashboard!$H$6=Candidates!E731,TRUE,FALSE))</f>
        <v>0</v>
      </c>
      <c r="X729" s="187">
        <f t="shared" si="40"/>
        <v>0</v>
      </c>
      <c r="Y729" s="198">
        <f t="shared" si="41"/>
        <v>0</v>
      </c>
      <c r="AA729" s="7"/>
      <c r="AB729" s="7"/>
      <c r="AC729" s="7"/>
    </row>
    <row r="730" spans="2:29" x14ac:dyDescent="0.2">
      <c r="B730" s="194">
        <f>COUNTIFS(Candidates!$B$6:$B$3005,'Job Openings'!B732,Candidates!$J$6:$J$3005,Preferences!$I$21)</f>
        <v>0</v>
      </c>
      <c r="C730" s="63"/>
      <c r="D730" s="194" t="str">
        <f>IF(AND(B730=1,J730=1),IF('Job Openings'!H732-'Job Openings'!E732&lt;0,"",'Job Openings'!H732-'Job Openings'!E732),"")</f>
        <v/>
      </c>
      <c r="E730" s="185"/>
      <c r="F730" s="197" t="b">
        <f>IF(AND('Job Openings'!E732&gt;=$O$4,'Job Openings'!E732&lt;=$O$5),TRUE,FALSE)</f>
        <v>0</v>
      </c>
      <c r="G730" s="188" t="b">
        <f>IF(Dashboard!$M$6="",IF('Job Openings'!B732&lt;&gt;"",TRUE,FALSE),IF(Dashboard!$M$6='Job Openings'!B732,TRUE,FALSE))</f>
        <v>0</v>
      </c>
      <c r="H730" s="188" t="b">
        <f>IF(Dashboard!$H$7="",IF('Job Openings'!B732&lt;&gt;"",TRUE,FALSE),IF(Dashboard!$H$7='Job Openings'!C732,TRUE,FALSE))</f>
        <v>0</v>
      </c>
      <c r="I730" s="188" t="b">
        <f>IF(Dashboard!$H$6="",IF('Job Openings'!B732&lt;&gt;"",TRUE,FALSE),IF(Dashboard!$H$6='Job Openings'!F732,TRUE,FALSE))</f>
        <v>0</v>
      </c>
      <c r="J730" s="198">
        <f t="shared" si="39"/>
        <v>0</v>
      </c>
      <c r="K730" s="63"/>
      <c r="L730" s="63"/>
      <c r="M730" s="63"/>
      <c r="N730" s="63"/>
      <c r="O730" s="63"/>
      <c r="P730" s="63"/>
      <c r="R730" s="193" t="str">
        <f>IF(Candidates!H732="","",MONTH(Candidates!H732))</f>
        <v/>
      </c>
      <c r="S730" s="187" t="b">
        <f>IF(AND(YEAR(Candidates!H732)&gt;=applicationYear,YEAR(Candidates!H732)&lt;=applicationYear),TRUE,IF(applicationYear="",TRUE,FALSE))</f>
        <v>0</v>
      </c>
      <c r="T730" s="187" t="b">
        <f>IF(AND(Candidates!H732&gt;=$AJ$4,Candidates!H732&lt;=$AJ$5),TRUE,FALSE)</f>
        <v>0</v>
      </c>
      <c r="U730" s="187" t="b">
        <f>IF(Dashboard!$M$6="",IF(Candidates!B732&lt;&gt;"",TRUE,FALSE),IF(Dashboard!$M$6=Candidates!B732,TRUE,FALSE))</f>
        <v>0</v>
      </c>
      <c r="V730" s="187" t="b">
        <f>IF(Dashboard!$H$7="",IF(Candidates!B732&lt;&gt;"",TRUE,FALSE),IF(Dashboard!$H$7=Candidates!C732,TRUE,FALSE))</f>
        <v>0</v>
      </c>
      <c r="W730" s="217" t="b">
        <f>IF(Dashboard!$H$6="",IF(Candidates!B732&lt;&gt;"",TRUE,FALSE),IF(Dashboard!$H$6=Candidates!E732,TRUE,FALSE))</f>
        <v>0</v>
      </c>
      <c r="X730" s="187">
        <f t="shared" si="40"/>
        <v>0</v>
      </c>
      <c r="Y730" s="198">
        <f t="shared" si="41"/>
        <v>0</v>
      </c>
      <c r="AA730" s="7"/>
      <c r="AB730" s="7"/>
      <c r="AC730" s="7"/>
    </row>
    <row r="731" spans="2:29" x14ac:dyDescent="0.2">
      <c r="B731" s="194">
        <f>COUNTIFS(Candidates!$B$6:$B$3005,'Job Openings'!B733,Candidates!$J$6:$J$3005,Preferences!$I$21)</f>
        <v>0</v>
      </c>
      <c r="C731" s="63"/>
      <c r="D731" s="194" t="str">
        <f>IF(AND(B731=1,J731=1),IF('Job Openings'!H733-'Job Openings'!E733&lt;0,"",'Job Openings'!H733-'Job Openings'!E733),"")</f>
        <v/>
      </c>
      <c r="E731" s="185"/>
      <c r="F731" s="197" t="b">
        <f>IF(AND('Job Openings'!E733&gt;=$O$4,'Job Openings'!E733&lt;=$O$5),TRUE,FALSE)</f>
        <v>0</v>
      </c>
      <c r="G731" s="188" t="b">
        <f>IF(Dashboard!$M$6="",IF('Job Openings'!B733&lt;&gt;"",TRUE,FALSE),IF(Dashboard!$M$6='Job Openings'!B733,TRUE,FALSE))</f>
        <v>0</v>
      </c>
      <c r="H731" s="188" t="b">
        <f>IF(Dashboard!$H$7="",IF('Job Openings'!B733&lt;&gt;"",TRUE,FALSE),IF(Dashboard!$H$7='Job Openings'!C733,TRUE,FALSE))</f>
        <v>0</v>
      </c>
      <c r="I731" s="188" t="b">
        <f>IF(Dashboard!$H$6="",IF('Job Openings'!B733&lt;&gt;"",TRUE,FALSE),IF(Dashboard!$H$6='Job Openings'!F733,TRUE,FALSE))</f>
        <v>0</v>
      </c>
      <c r="J731" s="198">
        <f t="shared" si="39"/>
        <v>0</v>
      </c>
      <c r="K731" s="63"/>
      <c r="L731" s="63"/>
      <c r="M731" s="63"/>
      <c r="N731" s="63"/>
      <c r="O731" s="63"/>
      <c r="P731" s="63"/>
      <c r="R731" s="193" t="str">
        <f>IF(Candidates!H733="","",MONTH(Candidates!H733))</f>
        <v/>
      </c>
      <c r="S731" s="187" t="b">
        <f>IF(AND(YEAR(Candidates!H733)&gt;=applicationYear,YEAR(Candidates!H733)&lt;=applicationYear),TRUE,IF(applicationYear="",TRUE,FALSE))</f>
        <v>0</v>
      </c>
      <c r="T731" s="187" t="b">
        <f>IF(AND(Candidates!H733&gt;=$AJ$4,Candidates!H733&lt;=$AJ$5),TRUE,FALSE)</f>
        <v>0</v>
      </c>
      <c r="U731" s="187" t="b">
        <f>IF(Dashboard!$M$6="",IF(Candidates!B733&lt;&gt;"",TRUE,FALSE),IF(Dashboard!$M$6=Candidates!B733,TRUE,FALSE))</f>
        <v>0</v>
      </c>
      <c r="V731" s="187" t="b">
        <f>IF(Dashboard!$H$7="",IF(Candidates!B733&lt;&gt;"",TRUE,FALSE),IF(Dashboard!$H$7=Candidates!C733,TRUE,FALSE))</f>
        <v>0</v>
      </c>
      <c r="W731" s="217" t="b">
        <f>IF(Dashboard!$H$6="",IF(Candidates!B733&lt;&gt;"",TRUE,FALSE),IF(Dashboard!$H$6=Candidates!E733,TRUE,FALSE))</f>
        <v>0</v>
      </c>
      <c r="X731" s="187">
        <f t="shared" si="40"/>
        <v>0</v>
      </c>
      <c r="Y731" s="198">
        <f t="shared" si="41"/>
        <v>0</v>
      </c>
      <c r="AA731" s="7"/>
      <c r="AB731" s="7"/>
      <c r="AC731" s="7"/>
    </row>
    <row r="732" spans="2:29" x14ac:dyDescent="0.2">
      <c r="B732" s="194">
        <f>COUNTIFS(Candidates!$B$6:$B$3005,'Job Openings'!B734,Candidates!$J$6:$J$3005,Preferences!$I$21)</f>
        <v>0</v>
      </c>
      <c r="C732" s="63"/>
      <c r="D732" s="194" t="str">
        <f>IF(AND(B732=1,J732=1),IF('Job Openings'!H734-'Job Openings'!E734&lt;0,"",'Job Openings'!H734-'Job Openings'!E734),"")</f>
        <v/>
      </c>
      <c r="E732" s="185"/>
      <c r="F732" s="197" t="b">
        <f>IF(AND('Job Openings'!E734&gt;=$O$4,'Job Openings'!E734&lt;=$O$5),TRUE,FALSE)</f>
        <v>0</v>
      </c>
      <c r="G732" s="188" t="b">
        <f>IF(Dashboard!$M$6="",IF('Job Openings'!B734&lt;&gt;"",TRUE,FALSE),IF(Dashboard!$M$6='Job Openings'!B734,TRUE,FALSE))</f>
        <v>0</v>
      </c>
      <c r="H732" s="188" t="b">
        <f>IF(Dashboard!$H$7="",IF('Job Openings'!B734&lt;&gt;"",TRUE,FALSE),IF(Dashboard!$H$7='Job Openings'!C734,TRUE,FALSE))</f>
        <v>0</v>
      </c>
      <c r="I732" s="188" t="b">
        <f>IF(Dashboard!$H$6="",IF('Job Openings'!B734&lt;&gt;"",TRUE,FALSE),IF(Dashboard!$H$6='Job Openings'!F734,TRUE,FALSE))</f>
        <v>0</v>
      </c>
      <c r="J732" s="198">
        <f t="shared" si="39"/>
        <v>0</v>
      </c>
      <c r="K732" s="63"/>
      <c r="L732" s="63"/>
      <c r="M732" s="63"/>
      <c r="N732" s="63"/>
      <c r="O732" s="63"/>
      <c r="P732" s="63"/>
      <c r="R732" s="193" t="str">
        <f>IF(Candidates!H734="","",MONTH(Candidates!H734))</f>
        <v/>
      </c>
      <c r="S732" s="187" t="b">
        <f>IF(AND(YEAR(Candidates!H734)&gt;=applicationYear,YEAR(Candidates!H734)&lt;=applicationYear),TRUE,IF(applicationYear="",TRUE,FALSE))</f>
        <v>0</v>
      </c>
      <c r="T732" s="187" t="b">
        <f>IF(AND(Candidates!H734&gt;=$AJ$4,Candidates!H734&lt;=$AJ$5),TRUE,FALSE)</f>
        <v>0</v>
      </c>
      <c r="U732" s="187" t="b">
        <f>IF(Dashboard!$M$6="",IF(Candidates!B734&lt;&gt;"",TRUE,FALSE),IF(Dashboard!$M$6=Candidates!B734,TRUE,FALSE))</f>
        <v>0</v>
      </c>
      <c r="V732" s="187" t="b">
        <f>IF(Dashboard!$H$7="",IF(Candidates!B734&lt;&gt;"",TRUE,FALSE),IF(Dashboard!$H$7=Candidates!C734,TRUE,FALSE))</f>
        <v>0</v>
      </c>
      <c r="W732" s="217" t="b">
        <f>IF(Dashboard!$H$6="",IF(Candidates!B734&lt;&gt;"",TRUE,FALSE),IF(Dashboard!$H$6=Candidates!E734,TRUE,FALSE))</f>
        <v>0</v>
      </c>
      <c r="X732" s="187">
        <f t="shared" si="40"/>
        <v>0</v>
      </c>
      <c r="Y732" s="198">
        <f t="shared" si="41"/>
        <v>0</v>
      </c>
      <c r="AA732" s="7"/>
      <c r="AB732" s="7"/>
      <c r="AC732" s="7"/>
    </row>
    <row r="733" spans="2:29" x14ac:dyDescent="0.2">
      <c r="B733" s="194">
        <f>COUNTIFS(Candidates!$B$6:$B$3005,'Job Openings'!B735,Candidates!$J$6:$J$3005,Preferences!$I$21)</f>
        <v>0</v>
      </c>
      <c r="C733" s="63"/>
      <c r="D733" s="194" t="str">
        <f>IF(AND(B733=1,J733=1),IF('Job Openings'!H735-'Job Openings'!E735&lt;0,"",'Job Openings'!H735-'Job Openings'!E735),"")</f>
        <v/>
      </c>
      <c r="E733" s="185"/>
      <c r="F733" s="197" t="b">
        <f>IF(AND('Job Openings'!E735&gt;=$O$4,'Job Openings'!E735&lt;=$O$5),TRUE,FALSE)</f>
        <v>0</v>
      </c>
      <c r="G733" s="188" t="b">
        <f>IF(Dashboard!$M$6="",IF('Job Openings'!B735&lt;&gt;"",TRUE,FALSE),IF(Dashboard!$M$6='Job Openings'!B735,TRUE,FALSE))</f>
        <v>0</v>
      </c>
      <c r="H733" s="188" t="b">
        <f>IF(Dashboard!$H$7="",IF('Job Openings'!B735&lt;&gt;"",TRUE,FALSE),IF(Dashboard!$H$7='Job Openings'!C735,TRUE,FALSE))</f>
        <v>0</v>
      </c>
      <c r="I733" s="188" t="b">
        <f>IF(Dashboard!$H$6="",IF('Job Openings'!B735&lt;&gt;"",TRUE,FALSE),IF(Dashboard!$H$6='Job Openings'!F735,TRUE,FALSE))</f>
        <v>0</v>
      </c>
      <c r="J733" s="198">
        <f t="shared" si="39"/>
        <v>0</v>
      </c>
      <c r="K733" s="63"/>
      <c r="L733" s="63"/>
      <c r="M733" s="63"/>
      <c r="N733" s="63"/>
      <c r="O733" s="63"/>
      <c r="P733" s="63"/>
      <c r="R733" s="193" t="str">
        <f>IF(Candidates!H735="","",MONTH(Candidates!H735))</f>
        <v/>
      </c>
      <c r="S733" s="187" t="b">
        <f>IF(AND(YEAR(Candidates!H735)&gt;=applicationYear,YEAR(Candidates!H735)&lt;=applicationYear),TRUE,IF(applicationYear="",TRUE,FALSE))</f>
        <v>0</v>
      </c>
      <c r="T733" s="187" t="b">
        <f>IF(AND(Candidates!H735&gt;=$AJ$4,Candidates!H735&lt;=$AJ$5),TRUE,FALSE)</f>
        <v>0</v>
      </c>
      <c r="U733" s="187" t="b">
        <f>IF(Dashboard!$M$6="",IF(Candidates!B735&lt;&gt;"",TRUE,FALSE),IF(Dashboard!$M$6=Candidates!B735,TRUE,FALSE))</f>
        <v>0</v>
      </c>
      <c r="V733" s="187" t="b">
        <f>IF(Dashboard!$H$7="",IF(Candidates!B735&lt;&gt;"",TRUE,FALSE),IF(Dashboard!$H$7=Candidates!C735,TRUE,FALSE))</f>
        <v>0</v>
      </c>
      <c r="W733" s="217" t="b">
        <f>IF(Dashboard!$H$6="",IF(Candidates!B735&lt;&gt;"",TRUE,FALSE),IF(Dashboard!$H$6=Candidates!E735,TRUE,FALSE))</f>
        <v>0</v>
      </c>
      <c r="X733" s="187">
        <f t="shared" si="40"/>
        <v>0</v>
      </c>
      <c r="Y733" s="198">
        <f t="shared" si="41"/>
        <v>0</v>
      </c>
      <c r="AA733" s="7"/>
      <c r="AB733" s="7"/>
      <c r="AC733" s="7"/>
    </row>
    <row r="734" spans="2:29" x14ac:dyDescent="0.2">
      <c r="B734" s="194">
        <f>COUNTIFS(Candidates!$B$6:$B$3005,'Job Openings'!B736,Candidates!$J$6:$J$3005,Preferences!$I$21)</f>
        <v>0</v>
      </c>
      <c r="C734" s="63"/>
      <c r="D734" s="194" t="str">
        <f>IF(AND(B734=1,J734=1),IF('Job Openings'!H736-'Job Openings'!E736&lt;0,"",'Job Openings'!H736-'Job Openings'!E736),"")</f>
        <v/>
      </c>
      <c r="E734" s="185"/>
      <c r="F734" s="197" t="b">
        <f>IF(AND('Job Openings'!E736&gt;=$O$4,'Job Openings'!E736&lt;=$O$5),TRUE,FALSE)</f>
        <v>0</v>
      </c>
      <c r="G734" s="188" t="b">
        <f>IF(Dashboard!$M$6="",IF('Job Openings'!B736&lt;&gt;"",TRUE,FALSE),IF(Dashboard!$M$6='Job Openings'!B736,TRUE,FALSE))</f>
        <v>0</v>
      </c>
      <c r="H734" s="188" t="b">
        <f>IF(Dashboard!$H$7="",IF('Job Openings'!B736&lt;&gt;"",TRUE,FALSE),IF(Dashboard!$H$7='Job Openings'!C736,TRUE,FALSE))</f>
        <v>0</v>
      </c>
      <c r="I734" s="188" t="b">
        <f>IF(Dashboard!$H$6="",IF('Job Openings'!B736&lt;&gt;"",TRUE,FALSE),IF(Dashboard!$H$6='Job Openings'!F736,TRUE,FALSE))</f>
        <v>0</v>
      </c>
      <c r="J734" s="198">
        <f t="shared" si="39"/>
        <v>0</v>
      </c>
      <c r="K734" s="63"/>
      <c r="L734" s="63"/>
      <c r="M734" s="63"/>
      <c r="N734" s="63"/>
      <c r="O734" s="63"/>
      <c r="P734" s="63"/>
      <c r="R734" s="193" t="str">
        <f>IF(Candidates!H736="","",MONTH(Candidates!H736))</f>
        <v/>
      </c>
      <c r="S734" s="187" t="b">
        <f>IF(AND(YEAR(Candidates!H736)&gt;=applicationYear,YEAR(Candidates!H736)&lt;=applicationYear),TRUE,IF(applicationYear="",TRUE,FALSE))</f>
        <v>0</v>
      </c>
      <c r="T734" s="187" t="b">
        <f>IF(AND(Candidates!H736&gt;=$AJ$4,Candidates!H736&lt;=$AJ$5),TRUE,FALSE)</f>
        <v>0</v>
      </c>
      <c r="U734" s="187" t="b">
        <f>IF(Dashboard!$M$6="",IF(Candidates!B736&lt;&gt;"",TRUE,FALSE),IF(Dashboard!$M$6=Candidates!B736,TRUE,FALSE))</f>
        <v>0</v>
      </c>
      <c r="V734" s="187" t="b">
        <f>IF(Dashboard!$H$7="",IF(Candidates!B736&lt;&gt;"",TRUE,FALSE),IF(Dashboard!$H$7=Candidates!C736,TRUE,FALSE))</f>
        <v>0</v>
      </c>
      <c r="W734" s="217" t="b">
        <f>IF(Dashboard!$H$6="",IF(Candidates!B736&lt;&gt;"",TRUE,FALSE),IF(Dashboard!$H$6=Candidates!E736,TRUE,FALSE))</f>
        <v>0</v>
      </c>
      <c r="X734" s="187">
        <f t="shared" si="40"/>
        <v>0</v>
      </c>
      <c r="Y734" s="198">
        <f t="shared" si="41"/>
        <v>0</v>
      </c>
      <c r="AA734" s="7"/>
      <c r="AB734" s="7"/>
      <c r="AC734" s="7"/>
    </row>
    <row r="735" spans="2:29" x14ac:dyDescent="0.2">
      <c r="B735" s="194">
        <f>COUNTIFS(Candidates!$B$6:$B$3005,'Job Openings'!B737,Candidates!$J$6:$J$3005,Preferences!$I$21)</f>
        <v>0</v>
      </c>
      <c r="C735" s="63"/>
      <c r="D735" s="194" t="str">
        <f>IF(AND(B735=1,J735=1),IF('Job Openings'!H737-'Job Openings'!E737&lt;0,"",'Job Openings'!H737-'Job Openings'!E737),"")</f>
        <v/>
      </c>
      <c r="E735" s="185"/>
      <c r="F735" s="197" t="b">
        <f>IF(AND('Job Openings'!E737&gt;=$O$4,'Job Openings'!E737&lt;=$O$5),TRUE,FALSE)</f>
        <v>0</v>
      </c>
      <c r="G735" s="188" t="b">
        <f>IF(Dashboard!$M$6="",IF('Job Openings'!B737&lt;&gt;"",TRUE,FALSE),IF(Dashboard!$M$6='Job Openings'!B737,TRUE,FALSE))</f>
        <v>0</v>
      </c>
      <c r="H735" s="188" t="b">
        <f>IF(Dashboard!$H$7="",IF('Job Openings'!B737&lt;&gt;"",TRUE,FALSE),IF(Dashboard!$H$7='Job Openings'!C737,TRUE,FALSE))</f>
        <v>0</v>
      </c>
      <c r="I735" s="188" t="b">
        <f>IF(Dashboard!$H$6="",IF('Job Openings'!B737&lt;&gt;"",TRUE,FALSE),IF(Dashboard!$H$6='Job Openings'!F737,TRUE,FALSE))</f>
        <v>0</v>
      </c>
      <c r="J735" s="198">
        <f t="shared" si="39"/>
        <v>0</v>
      </c>
      <c r="K735" s="63"/>
      <c r="L735" s="63"/>
      <c r="M735" s="63"/>
      <c r="N735" s="63"/>
      <c r="O735" s="63"/>
      <c r="P735" s="63"/>
      <c r="R735" s="193" t="str">
        <f>IF(Candidates!H737="","",MONTH(Candidates!H737))</f>
        <v/>
      </c>
      <c r="S735" s="187" t="b">
        <f>IF(AND(YEAR(Candidates!H737)&gt;=applicationYear,YEAR(Candidates!H737)&lt;=applicationYear),TRUE,IF(applicationYear="",TRUE,FALSE))</f>
        <v>0</v>
      </c>
      <c r="T735" s="187" t="b">
        <f>IF(AND(Candidates!H737&gt;=$AJ$4,Candidates!H737&lt;=$AJ$5),TRUE,FALSE)</f>
        <v>0</v>
      </c>
      <c r="U735" s="187" t="b">
        <f>IF(Dashboard!$M$6="",IF(Candidates!B737&lt;&gt;"",TRUE,FALSE),IF(Dashboard!$M$6=Candidates!B737,TRUE,FALSE))</f>
        <v>0</v>
      </c>
      <c r="V735" s="187" t="b">
        <f>IF(Dashboard!$H$7="",IF(Candidates!B737&lt;&gt;"",TRUE,FALSE),IF(Dashboard!$H$7=Candidates!C737,TRUE,FALSE))</f>
        <v>0</v>
      </c>
      <c r="W735" s="217" t="b">
        <f>IF(Dashboard!$H$6="",IF(Candidates!B737&lt;&gt;"",TRUE,FALSE),IF(Dashboard!$H$6=Candidates!E737,TRUE,FALSE))</f>
        <v>0</v>
      </c>
      <c r="X735" s="187">
        <f t="shared" si="40"/>
        <v>0</v>
      </c>
      <c r="Y735" s="198">
        <f t="shared" si="41"/>
        <v>0</v>
      </c>
      <c r="AA735" s="7"/>
      <c r="AB735" s="7"/>
      <c r="AC735" s="7"/>
    </row>
    <row r="736" spans="2:29" x14ac:dyDescent="0.2">
      <c r="B736" s="194">
        <f>COUNTIFS(Candidates!$B$6:$B$3005,'Job Openings'!B738,Candidates!$J$6:$J$3005,Preferences!$I$21)</f>
        <v>0</v>
      </c>
      <c r="C736" s="63"/>
      <c r="D736" s="194" t="str">
        <f>IF(AND(B736=1,J736=1),IF('Job Openings'!H738-'Job Openings'!E738&lt;0,"",'Job Openings'!H738-'Job Openings'!E738),"")</f>
        <v/>
      </c>
      <c r="E736" s="185"/>
      <c r="F736" s="197" t="b">
        <f>IF(AND('Job Openings'!E738&gt;=$O$4,'Job Openings'!E738&lt;=$O$5),TRUE,FALSE)</f>
        <v>0</v>
      </c>
      <c r="G736" s="188" t="b">
        <f>IF(Dashboard!$M$6="",IF('Job Openings'!B738&lt;&gt;"",TRUE,FALSE),IF(Dashboard!$M$6='Job Openings'!B738,TRUE,FALSE))</f>
        <v>0</v>
      </c>
      <c r="H736" s="188" t="b">
        <f>IF(Dashboard!$H$7="",IF('Job Openings'!B738&lt;&gt;"",TRUE,FALSE),IF(Dashboard!$H$7='Job Openings'!C738,TRUE,FALSE))</f>
        <v>0</v>
      </c>
      <c r="I736" s="188" t="b">
        <f>IF(Dashboard!$H$6="",IF('Job Openings'!B738&lt;&gt;"",TRUE,FALSE),IF(Dashboard!$H$6='Job Openings'!F738,TRUE,FALSE))</f>
        <v>0</v>
      </c>
      <c r="J736" s="198">
        <f t="shared" si="39"/>
        <v>0</v>
      </c>
      <c r="K736" s="63"/>
      <c r="L736" s="63"/>
      <c r="M736" s="63"/>
      <c r="N736" s="63"/>
      <c r="O736" s="63"/>
      <c r="P736" s="63"/>
      <c r="R736" s="193" t="str">
        <f>IF(Candidates!H738="","",MONTH(Candidates!H738))</f>
        <v/>
      </c>
      <c r="S736" s="187" t="b">
        <f>IF(AND(YEAR(Candidates!H738)&gt;=applicationYear,YEAR(Candidates!H738)&lt;=applicationYear),TRUE,IF(applicationYear="",TRUE,FALSE))</f>
        <v>0</v>
      </c>
      <c r="T736" s="187" t="b">
        <f>IF(AND(Candidates!H738&gt;=$AJ$4,Candidates!H738&lt;=$AJ$5),TRUE,FALSE)</f>
        <v>0</v>
      </c>
      <c r="U736" s="187" t="b">
        <f>IF(Dashboard!$M$6="",IF(Candidates!B738&lt;&gt;"",TRUE,FALSE),IF(Dashboard!$M$6=Candidates!B738,TRUE,FALSE))</f>
        <v>0</v>
      </c>
      <c r="V736" s="187" t="b">
        <f>IF(Dashboard!$H$7="",IF(Candidates!B738&lt;&gt;"",TRUE,FALSE),IF(Dashboard!$H$7=Candidates!C738,TRUE,FALSE))</f>
        <v>0</v>
      </c>
      <c r="W736" s="217" t="b">
        <f>IF(Dashboard!$H$6="",IF(Candidates!B738&lt;&gt;"",TRUE,FALSE),IF(Dashboard!$H$6=Candidates!E738,TRUE,FALSE))</f>
        <v>0</v>
      </c>
      <c r="X736" s="187">
        <f t="shared" si="40"/>
        <v>0</v>
      </c>
      <c r="Y736" s="198">
        <f t="shared" si="41"/>
        <v>0</v>
      </c>
      <c r="AA736" s="7"/>
      <c r="AB736" s="7"/>
      <c r="AC736" s="7"/>
    </row>
    <row r="737" spans="2:29" x14ac:dyDescent="0.2">
      <c r="B737" s="194">
        <f>COUNTIFS(Candidates!$B$6:$B$3005,'Job Openings'!B739,Candidates!$J$6:$J$3005,Preferences!$I$21)</f>
        <v>0</v>
      </c>
      <c r="C737" s="63"/>
      <c r="D737" s="194" t="str">
        <f>IF(AND(B737=1,J737=1),IF('Job Openings'!H739-'Job Openings'!E739&lt;0,"",'Job Openings'!H739-'Job Openings'!E739),"")</f>
        <v/>
      </c>
      <c r="E737" s="185"/>
      <c r="F737" s="197" t="b">
        <f>IF(AND('Job Openings'!E739&gt;=$O$4,'Job Openings'!E739&lt;=$O$5),TRUE,FALSE)</f>
        <v>0</v>
      </c>
      <c r="G737" s="188" t="b">
        <f>IF(Dashboard!$M$6="",IF('Job Openings'!B739&lt;&gt;"",TRUE,FALSE),IF(Dashboard!$M$6='Job Openings'!B739,TRUE,FALSE))</f>
        <v>0</v>
      </c>
      <c r="H737" s="188" t="b">
        <f>IF(Dashboard!$H$7="",IF('Job Openings'!B739&lt;&gt;"",TRUE,FALSE),IF(Dashboard!$H$7='Job Openings'!C739,TRUE,FALSE))</f>
        <v>0</v>
      </c>
      <c r="I737" s="188" t="b">
        <f>IF(Dashboard!$H$6="",IF('Job Openings'!B739&lt;&gt;"",TRUE,FALSE),IF(Dashboard!$H$6='Job Openings'!F739,TRUE,FALSE))</f>
        <v>0</v>
      </c>
      <c r="J737" s="198">
        <f t="shared" si="39"/>
        <v>0</v>
      </c>
      <c r="K737" s="63"/>
      <c r="L737" s="63"/>
      <c r="M737" s="63"/>
      <c r="N737" s="63"/>
      <c r="O737" s="63"/>
      <c r="P737" s="63"/>
      <c r="R737" s="193" t="str">
        <f>IF(Candidates!H739="","",MONTH(Candidates!H739))</f>
        <v/>
      </c>
      <c r="S737" s="187" t="b">
        <f>IF(AND(YEAR(Candidates!H739)&gt;=applicationYear,YEAR(Candidates!H739)&lt;=applicationYear),TRUE,IF(applicationYear="",TRUE,FALSE))</f>
        <v>0</v>
      </c>
      <c r="T737" s="187" t="b">
        <f>IF(AND(Candidates!H739&gt;=$AJ$4,Candidates!H739&lt;=$AJ$5),TRUE,FALSE)</f>
        <v>0</v>
      </c>
      <c r="U737" s="187" t="b">
        <f>IF(Dashboard!$M$6="",IF(Candidates!B739&lt;&gt;"",TRUE,FALSE),IF(Dashboard!$M$6=Candidates!B739,TRUE,FALSE))</f>
        <v>0</v>
      </c>
      <c r="V737" s="187" t="b">
        <f>IF(Dashboard!$H$7="",IF(Candidates!B739&lt;&gt;"",TRUE,FALSE),IF(Dashboard!$H$7=Candidates!C739,TRUE,FALSE))</f>
        <v>0</v>
      </c>
      <c r="W737" s="217" t="b">
        <f>IF(Dashboard!$H$6="",IF(Candidates!B739&lt;&gt;"",TRUE,FALSE),IF(Dashboard!$H$6=Candidates!E739,TRUE,FALSE))</f>
        <v>0</v>
      </c>
      <c r="X737" s="187">
        <f t="shared" si="40"/>
        <v>0</v>
      </c>
      <c r="Y737" s="198">
        <f t="shared" si="41"/>
        <v>0</v>
      </c>
      <c r="AA737" s="7"/>
      <c r="AB737" s="7"/>
      <c r="AC737" s="7"/>
    </row>
    <row r="738" spans="2:29" x14ac:dyDescent="0.2">
      <c r="B738" s="194">
        <f>COUNTIFS(Candidates!$B$6:$B$3005,'Job Openings'!B740,Candidates!$J$6:$J$3005,Preferences!$I$21)</f>
        <v>0</v>
      </c>
      <c r="C738" s="63"/>
      <c r="D738" s="194" t="str">
        <f>IF(AND(B738=1,J738=1),IF('Job Openings'!H740-'Job Openings'!E740&lt;0,"",'Job Openings'!H740-'Job Openings'!E740),"")</f>
        <v/>
      </c>
      <c r="E738" s="185"/>
      <c r="F738" s="197" t="b">
        <f>IF(AND('Job Openings'!E740&gt;=$O$4,'Job Openings'!E740&lt;=$O$5),TRUE,FALSE)</f>
        <v>0</v>
      </c>
      <c r="G738" s="188" t="b">
        <f>IF(Dashboard!$M$6="",IF('Job Openings'!B740&lt;&gt;"",TRUE,FALSE),IF(Dashboard!$M$6='Job Openings'!B740,TRUE,FALSE))</f>
        <v>0</v>
      </c>
      <c r="H738" s="188" t="b">
        <f>IF(Dashboard!$H$7="",IF('Job Openings'!B740&lt;&gt;"",TRUE,FALSE),IF(Dashboard!$H$7='Job Openings'!C740,TRUE,FALSE))</f>
        <v>0</v>
      </c>
      <c r="I738" s="188" t="b">
        <f>IF(Dashboard!$H$6="",IF('Job Openings'!B740&lt;&gt;"",TRUE,FALSE),IF(Dashboard!$H$6='Job Openings'!F740,TRUE,FALSE))</f>
        <v>0</v>
      </c>
      <c r="J738" s="198">
        <f t="shared" si="39"/>
        <v>0</v>
      </c>
      <c r="K738" s="63"/>
      <c r="L738" s="63"/>
      <c r="M738" s="63"/>
      <c r="N738" s="63"/>
      <c r="O738" s="63"/>
      <c r="P738" s="63"/>
      <c r="R738" s="193" t="str">
        <f>IF(Candidates!H740="","",MONTH(Candidates!H740))</f>
        <v/>
      </c>
      <c r="S738" s="187" t="b">
        <f>IF(AND(YEAR(Candidates!H740)&gt;=applicationYear,YEAR(Candidates!H740)&lt;=applicationYear),TRUE,IF(applicationYear="",TRUE,FALSE))</f>
        <v>0</v>
      </c>
      <c r="T738" s="187" t="b">
        <f>IF(AND(Candidates!H740&gt;=$AJ$4,Candidates!H740&lt;=$AJ$5),TRUE,FALSE)</f>
        <v>0</v>
      </c>
      <c r="U738" s="187" t="b">
        <f>IF(Dashboard!$M$6="",IF(Candidates!B740&lt;&gt;"",TRUE,FALSE),IF(Dashboard!$M$6=Candidates!B740,TRUE,FALSE))</f>
        <v>0</v>
      </c>
      <c r="V738" s="187" t="b">
        <f>IF(Dashboard!$H$7="",IF(Candidates!B740&lt;&gt;"",TRUE,FALSE),IF(Dashboard!$H$7=Candidates!C740,TRUE,FALSE))</f>
        <v>0</v>
      </c>
      <c r="W738" s="217" t="b">
        <f>IF(Dashboard!$H$6="",IF(Candidates!B740&lt;&gt;"",TRUE,FALSE),IF(Dashboard!$H$6=Candidates!E740,TRUE,FALSE))</f>
        <v>0</v>
      </c>
      <c r="X738" s="187">
        <f t="shared" si="40"/>
        <v>0</v>
      </c>
      <c r="Y738" s="198">
        <f t="shared" si="41"/>
        <v>0</v>
      </c>
      <c r="AA738" s="7"/>
      <c r="AB738" s="7"/>
      <c r="AC738" s="7"/>
    </row>
    <row r="739" spans="2:29" x14ac:dyDescent="0.2">
      <c r="B739" s="194">
        <f>COUNTIFS(Candidates!$B$6:$B$3005,'Job Openings'!B741,Candidates!$J$6:$J$3005,Preferences!$I$21)</f>
        <v>0</v>
      </c>
      <c r="C739" s="63"/>
      <c r="D739" s="194" t="str">
        <f>IF(AND(B739=1,J739=1),IF('Job Openings'!H741-'Job Openings'!E741&lt;0,"",'Job Openings'!H741-'Job Openings'!E741),"")</f>
        <v/>
      </c>
      <c r="E739" s="185"/>
      <c r="F739" s="197" t="b">
        <f>IF(AND('Job Openings'!E741&gt;=$O$4,'Job Openings'!E741&lt;=$O$5),TRUE,FALSE)</f>
        <v>0</v>
      </c>
      <c r="G739" s="188" t="b">
        <f>IF(Dashboard!$M$6="",IF('Job Openings'!B741&lt;&gt;"",TRUE,FALSE),IF(Dashboard!$M$6='Job Openings'!B741,TRUE,FALSE))</f>
        <v>0</v>
      </c>
      <c r="H739" s="188" t="b">
        <f>IF(Dashboard!$H$7="",IF('Job Openings'!B741&lt;&gt;"",TRUE,FALSE),IF(Dashboard!$H$7='Job Openings'!C741,TRUE,FALSE))</f>
        <v>0</v>
      </c>
      <c r="I739" s="188" t="b">
        <f>IF(Dashboard!$H$6="",IF('Job Openings'!B741&lt;&gt;"",TRUE,FALSE),IF(Dashboard!$H$6='Job Openings'!F741,TRUE,FALSE))</f>
        <v>0</v>
      </c>
      <c r="J739" s="198">
        <f t="shared" si="39"/>
        <v>0</v>
      </c>
      <c r="K739" s="63"/>
      <c r="L739" s="63"/>
      <c r="M739" s="63"/>
      <c r="N739" s="63"/>
      <c r="O739" s="63"/>
      <c r="P739" s="63"/>
      <c r="R739" s="193" t="str">
        <f>IF(Candidates!H741="","",MONTH(Candidates!H741))</f>
        <v/>
      </c>
      <c r="S739" s="187" t="b">
        <f>IF(AND(YEAR(Candidates!H741)&gt;=applicationYear,YEAR(Candidates!H741)&lt;=applicationYear),TRUE,IF(applicationYear="",TRUE,FALSE))</f>
        <v>0</v>
      </c>
      <c r="T739" s="187" t="b">
        <f>IF(AND(Candidates!H741&gt;=$AJ$4,Candidates!H741&lt;=$AJ$5),TRUE,FALSE)</f>
        <v>0</v>
      </c>
      <c r="U739" s="187" t="b">
        <f>IF(Dashboard!$M$6="",IF(Candidates!B741&lt;&gt;"",TRUE,FALSE),IF(Dashboard!$M$6=Candidates!B741,TRUE,FALSE))</f>
        <v>0</v>
      </c>
      <c r="V739" s="187" t="b">
        <f>IF(Dashboard!$H$7="",IF(Candidates!B741&lt;&gt;"",TRUE,FALSE),IF(Dashboard!$H$7=Candidates!C741,TRUE,FALSE))</f>
        <v>0</v>
      </c>
      <c r="W739" s="217" t="b">
        <f>IF(Dashboard!$H$6="",IF(Candidates!B741&lt;&gt;"",TRUE,FALSE),IF(Dashboard!$H$6=Candidates!E741,TRUE,FALSE))</f>
        <v>0</v>
      </c>
      <c r="X739" s="187">
        <f t="shared" si="40"/>
        <v>0</v>
      </c>
      <c r="Y739" s="198">
        <f t="shared" si="41"/>
        <v>0</v>
      </c>
      <c r="AA739" s="7"/>
      <c r="AB739" s="7"/>
      <c r="AC739" s="7"/>
    </row>
    <row r="740" spans="2:29" x14ac:dyDescent="0.2">
      <c r="B740" s="194">
        <f>COUNTIFS(Candidates!$B$6:$B$3005,'Job Openings'!B742,Candidates!$J$6:$J$3005,Preferences!$I$21)</f>
        <v>0</v>
      </c>
      <c r="C740" s="63"/>
      <c r="D740" s="194" t="str">
        <f>IF(AND(B740=1,J740=1),IF('Job Openings'!H742-'Job Openings'!E742&lt;0,"",'Job Openings'!H742-'Job Openings'!E742),"")</f>
        <v/>
      </c>
      <c r="E740" s="185"/>
      <c r="F740" s="197" t="b">
        <f>IF(AND('Job Openings'!E742&gt;=$O$4,'Job Openings'!E742&lt;=$O$5),TRUE,FALSE)</f>
        <v>0</v>
      </c>
      <c r="G740" s="188" t="b">
        <f>IF(Dashboard!$M$6="",IF('Job Openings'!B742&lt;&gt;"",TRUE,FALSE),IF(Dashboard!$M$6='Job Openings'!B742,TRUE,FALSE))</f>
        <v>0</v>
      </c>
      <c r="H740" s="188" t="b">
        <f>IF(Dashboard!$H$7="",IF('Job Openings'!B742&lt;&gt;"",TRUE,FALSE),IF(Dashboard!$H$7='Job Openings'!C742,TRUE,FALSE))</f>
        <v>0</v>
      </c>
      <c r="I740" s="188" t="b">
        <f>IF(Dashboard!$H$6="",IF('Job Openings'!B742&lt;&gt;"",TRUE,FALSE),IF(Dashboard!$H$6='Job Openings'!F742,TRUE,FALSE))</f>
        <v>0</v>
      </c>
      <c r="J740" s="198">
        <f t="shared" si="39"/>
        <v>0</v>
      </c>
      <c r="K740" s="63"/>
      <c r="L740" s="63"/>
      <c r="M740" s="63"/>
      <c r="N740" s="63"/>
      <c r="O740" s="63"/>
      <c r="P740" s="63"/>
      <c r="R740" s="193" t="str">
        <f>IF(Candidates!H742="","",MONTH(Candidates!H742))</f>
        <v/>
      </c>
      <c r="S740" s="187" t="b">
        <f>IF(AND(YEAR(Candidates!H742)&gt;=applicationYear,YEAR(Candidates!H742)&lt;=applicationYear),TRUE,IF(applicationYear="",TRUE,FALSE))</f>
        <v>0</v>
      </c>
      <c r="T740" s="187" t="b">
        <f>IF(AND(Candidates!H742&gt;=$AJ$4,Candidates!H742&lt;=$AJ$5),TRUE,FALSE)</f>
        <v>0</v>
      </c>
      <c r="U740" s="187" t="b">
        <f>IF(Dashboard!$M$6="",IF(Candidates!B742&lt;&gt;"",TRUE,FALSE),IF(Dashboard!$M$6=Candidates!B742,TRUE,FALSE))</f>
        <v>0</v>
      </c>
      <c r="V740" s="187" t="b">
        <f>IF(Dashboard!$H$7="",IF(Candidates!B742&lt;&gt;"",TRUE,FALSE),IF(Dashboard!$H$7=Candidates!C742,TRUE,FALSE))</f>
        <v>0</v>
      </c>
      <c r="W740" s="217" t="b">
        <f>IF(Dashboard!$H$6="",IF(Candidates!B742&lt;&gt;"",TRUE,FALSE),IF(Dashboard!$H$6=Candidates!E742,TRUE,FALSE))</f>
        <v>0</v>
      </c>
      <c r="X740" s="187">
        <f t="shared" si="40"/>
        <v>0</v>
      </c>
      <c r="Y740" s="198">
        <f t="shared" si="41"/>
        <v>0</v>
      </c>
      <c r="AA740" s="7"/>
      <c r="AB740" s="7"/>
      <c r="AC740" s="7"/>
    </row>
    <row r="741" spans="2:29" x14ac:dyDescent="0.2">
      <c r="B741" s="194">
        <f>COUNTIFS(Candidates!$B$6:$B$3005,'Job Openings'!B743,Candidates!$J$6:$J$3005,Preferences!$I$21)</f>
        <v>0</v>
      </c>
      <c r="C741" s="63"/>
      <c r="D741" s="194" t="str">
        <f>IF(AND(B741=1,J741=1),IF('Job Openings'!H743-'Job Openings'!E743&lt;0,"",'Job Openings'!H743-'Job Openings'!E743),"")</f>
        <v/>
      </c>
      <c r="E741" s="185"/>
      <c r="F741" s="197" t="b">
        <f>IF(AND('Job Openings'!E743&gt;=$O$4,'Job Openings'!E743&lt;=$O$5),TRUE,FALSE)</f>
        <v>0</v>
      </c>
      <c r="G741" s="188" t="b">
        <f>IF(Dashboard!$M$6="",IF('Job Openings'!B743&lt;&gt;"",TRUE,FALSE),IF(Dashboard!$M$6='Job Openings'!B743,TRUE,FALSE))</f>
        <v>0</v>
      </c>
      <c r="H741" s="188" t="b">
        <f>IF(Dashboard!$H$7="",IF('Job Openings'!B743&lt;&gt;"",TRUE,FALSE),IF(Dashboard!$H$7='Job Openings'!C743,TRUE,FALSE))</f>
        <v>0</v>
      </c>
      <c r="I741" s="188" t="b">
        <f>IF(Dashboard!$H$6="",IF('Job Openings'!B743&lt;&gt;"",TRUE,FALSE),IF(Dashboard!$H$6='Job Openings'!F743,TRUE,FALSE))</f>
        <v>0</v>
      </c>
      <c r="J741" s="198">
        <f t="shared" si="39"/>
        <v>0</v>
      </c>
      <c r="K741" s="63"/>
      <c r="L741" s="63"/>
      <c r="M741" s="63"/>
      <c r="N741" s="63"/>
      <c r="O741" s="63"/>
      <c r="P741" s="63"/>
      <c r="R741" s="193" t="str">
        <f>IF(Candidates!H743="","",MONTH(Candidates!H743))</f>
        <v/>
      </c>
      <c r="S741" s="187" t="b">
        <f>IF(AND(YEAR(Candidates!H743)&gt;=applicationYear,YEAR(Candidates!H743)&lt;=applicationYear),TRUE,IF(applicationYear="",TRUE,FALSE))</f>
        <v>0</v>
      </c>
      <c r="T741" s="187" t="b">
        <f>IF(AND(Candidates!H743&gt;=$AJ$4,Candidates!H743&lt;=$AJ$5),TRUE,FALSE)</f>
        <v>0</v>
      </c>
      <c r="U741" s="187" t="b">
        <f>IF(Dashboard!$M$6="",IF(Candidates!B743&lt;&gt;"",TRUE,FALSE),IF(Dashboard!$M$6=Candidates!B743,TRUE,FALSE))</f>
        <v>0</v>
      </c>
      <c r="V741" s="187" t="b">
        <f>IF(Dashboard!$H$7="",IF(Candidates!B743&lt;&gt;"",TRUE,FALSE),IF(Dashboard!$H$7=Candidates!C743,TRUE,FALSE))</f>
        <v>0</v>
      </c>
      <c r="W741" s="217" t="b">
        <f>IF(Dashboard!$H$6="",IF(Candidates!B743&lt;&gt;"",TRUE,FALSE),IF(Dashboard!$H$6=Candidates!E743,TRUE,FALSE))</f>
        <v>0</v>
      </c>
      <c r="X741" s="187">
        <f t="shared" si="40"/>
        <v>0</v>
      </c>
      <c r="Y741" s="198">
        <f t="shared" si="41"/>
        <v>0</v>
      </c>
      <c r="AA741" s="7"/>
      <c r="AB741" s="7"/>
      <c r="AC741" s="7"/>
    </row>
    <row r="742" spans="2:29" x14ac:dyDescent="0.2">
      <c r="B742" s="194">
        <f>COUNTIFS(Candidates!$B$6:$B$3005,'Job Openings'!B744,Candidates!$J$6:$J$3005,Preferences!$I$21)</f>
        <v>0</v>
      </c>
      <c r="C742" s="63"/>
      <c r="D742" s="194" t="str">
        <f>IF(AND(B742=1,J742=1),IF('Job Openings'!H744-'Job Openings'!E744&lt;0,"",'Job Openings'!H744-'Job Openings'!E744),"")</f>
        <v/>
      </c>
      <c r="E742" s="185"/>
      <c r="F742" s="197" t="b">
        <f>IF(AND('Job Openings'!E744&gt;=$O$4,'Job Openings'!E744&lt;=$O$5),TRUE,FALSE)</f>
        <v>0</v>
      </c>
      <c r="G742" s="188" t="b">
        <f>IF(Dashboard!$M$6="",IF('Job Openings'!B744&lt;&gt;"",TRUE,FALSE),IF(Dashboard!$M$6='Job Openings'!B744,TRUE,FALSE))</f>
        <v>0</v>
      </c>
      <c r="H742" s="188" t="b">
        <f>IF(Dashboard!$H$7="",IF('Job Openings'!B744&lt;&gt;"",TRUE,FALSE),IF(Dashboard!$H$7='Job Openings'!C744,TRUE,FALSE))</f>
        <v>0</v>
      </c>
      <c r="I742" s="188" t="b">
        <f>IF(Dashboard!$H$6="",IF('Job Openings'!B744&lt;&gt;"",TRUE,FALSE),IF(Dashboard!$H$6='Job Openings'!F744,TRUE,FALSE))</f>
        <v>0</v>
      </c>
      <c r="J742" s="198">
        <f t="shared" si="39"/>
        <v>0</v>
      </c>
      <c r="K742" s="63"/>
      <c r="L742" s="63"/>
      <c r="M742" s="63"/>
      <c r="N742" s="63"/>
      <c r="O742" s="63"/>
      <c r="P742" s="63"/>
      <c r="R742" s="193" t="str">
        <f>IF(Candidates!H744="","",MONTH(Candidates!H744))</f>
        <v/>
      </c>
      <c r="S742" s="187" t="b">
        <f>IF(AND(YEAR(Candidates!H744)&gt;=applicationYear,YEAR(Candidates!H744)&lt;=applicationYear),TRUE,IF(applicationYear="",TRUE,FALSE))</f>
        <v>0</v>
      </c>
      <c r="T742" s="187" t="b">
        <f>IF(AND(Candidates!H744&gt;=$AJ$4,Candidates!H744&lt;=$AJ$5),TRUE,FALSE)</f>
        <v>0</v>
      </c>
      <c r="U742" s="187" t="b">
        <f>IF(Dashboard!$M$6="",IF(Candidates!B744&lt;&gt;"",TRUE,FALSE),IF(Dashboard!$M$6=Candidates!B744,TRUE,FALSE))</f>
        <v>0</v>
      </c>
      <c r="V742" s="187" t="b">
        <f>IF(Dashboard!$H$7="",IF(Candidates!B744&lt;&gt;"",TRUE,FALSE),IF(Dashboard!$H$7=Candidates!C744,TRUE,FALSE))</f>
        <v>0</v>
      </c>
      <c r="W742" s="217" t="b">
        <f>IF(Dashboard!$H$6="",IF(Candidates!B744&lt;&gt;"",TRUE,FALSE),IF(Dashboard!$H$6=Candidates!E744,TRUE,FALSE))</f>
        <v>0</v>
      </c>
      <c r="X742" s="187">
        <f t="shared" si="40"/>
        <v>0</v>
      </c>
      <c r="Y742" s="198">
        <f t="shared" si="41"/>
        <v>0</v>
      </c>
      <c r="AA742" s="7"/>
      <c r="AB742" s="7"/>
      <c r="AC742" s="7"/>
    </row>
    <row r="743" spans="2:29" x14ac:dyDescent="0.2">
      <c r="B743" s="194">
        <f>COUNTIFS(Candidates!$B$6:$B$3005,'Job Openings'!B745,Candidates!$J$6:$J$3005,Preferences!$I$21)</f>
        <v>0</v>
      </c>
      <c r="C743" s="63"/>
      <c r="D743" s="194" t="str">
        <f>IF(AND(B743=1,J743=1),IF('Job Openings'!H745-'Job Openings'!E745&lt;0,"",'Job Openings'!H745-'Job Openings'!E745),"")</f>
        <v/>
      </c>
      <c r="E743" s="185"/>
      <c r="F743" s="197" t="b">
        <f>IF(AND('Job Openings'!E745&gt;=$O$4,'Job Openings'!E745&lt;=$O$5),TRUE,FALSE)</f>
        <v>0</v>
      </c>
      <c r="G743" s="188" t="b">
        <f>IF(Dashboard!$M$6="",IF('Job Openings'!B745&lt;&gt;"",TRUE,FALSE),IF(Dashboard!$M$6='Job Openings'!B745,TRUE,FALSE))</f>
        <v>0</v>
      </c>
      <c r="H743" s="188" t="b">
        <f>IF(Dashboard!$H$7="",IF('Job Openings'!B745&lt;&gt;"",TRUE,FALSE),IF(Dashboard!$H$7='Job Openings'!C745,TRUE,FALSE))</f>
        <v>0</v>
      </c>
      <c r="I743" s="188" t="b">
        <f>IF(Dashboard!$H$6="",IF('Job Openings'!B745&lt;&gt;"",TRUE,FALSE),IF(Dashboard!$H$6='Job Openings'!F745,TRUE,FALSE))</f>
        <v>0</v>
      </c>
      <c r="J743" s="198">
        <f t="shared" si="39"/>
        <v>0</v>
      </c>
      <c r="K743" s="63"/>
      <c r="L743" s="63"/>
      <c r="M743" s="63"/>
      <c r="N743" s="63"/>
      <c r="O743" s="63"/>
      <c r="P743" s="63"/>
      <c r="R743" s="193" t="str">
        <f>IF(Candidates!H745="","",MONTH(Candidates!H745))</f>
        <v/>
      </c>
      <c r="S743" s="187" t="b">
        <f>IF(AND(YEAR(Candidates!H745)&gt;=applicationYear,YEAR(Candidates!H745)&lt;=applicationYear),TRUE,IF(applicationYear="",TRUE,FALSE))</f>
        <v>0</v>
      </c>
      <c r="T743" s="187" t="b">
        <f>IF(AND(Candidates!H745&gt;=$AJ$4,Candidates!H745&lt;=$AJ$5),TRUE,FALSE)</f>
        <v>0</v>
      </c>
      <c r="U743" s="187" t="b">
        <f>IF(Dashboard!$M$6="",IF(Candidates!B745&lt;&gt;"",TRUE,FALSE),IF(Dashboard!$M$6=Candidates!B745,TRUE,FALSE))</f>
        <v>0</v>
      </c>
      <c r="V743" s="187" t="b">
        <f>IF(Dashboard!$H$7="",IF(Candidates!B745&lt;&gt;"",TRUE,FALSE),IF(Dashboard!$H$7=Candidates!C745,TRUE,FALSE))</f>
        <v>0</v>
      </c>
      <c r="W743" s="217" t="b">
        <f>IF(Dashboard!$H$6="",IF(Candidates!B745&lt;&gt;"",TRUE,FALSE),IF(Dashboard!$H$6=Candidates!E745,TRUE,FALSE))</f>
        <v>0</v>
      </c>
      <c r="X743" s="187">
        <f t="shared" si="40"/>
        <v>0</v>
      </c>
      <c r="Y743" s="198">
        <f t="shared" si="41"/>
        <v>0</v>
      </c>
      <c r="AA743" s="7"/>
      <c r="AB743" s="7"/>
      <c r="AC743" s="7"/>
    </row>
    <row r="744" spans="2:29" x14ac:dyDescent="0.2">
      <c r="B744" s="194">
        <f>COUNTIFS(Candidates!$B$6:$B$3005,'Job Openings'!B746,Candidates!$J$6:$J$3005,Preferences!$I$21)</f>
        <v>0</v>
      </c>
      <c r="C744" s="63"/>
      <c r="D744" s="194" t="str">
        <f>IF(AND(B744=1,J744=1),IF('Job Openings'!H746-'Job Openings'!E746&lt;0,"",'Job Openings'!H746-'Job Openings'!E746),"")</f>
        <v/>
      </c>
      <c r="E744" s="185"/>
      <c r="F744" s="197" t="b">
        <f>IF(AND('Job Openings'!E746&gt;=$O$4,'Job Openings'!E746&lt;=$O$5),TRUE,FALSE)</f>
        <v>0</v>
      </c>
      <c r="G744" s="188" t="b">
        <f>IF(Dashboard!$M$6="",IF('Job Openings'!B746&lt;&gt;"",TRUE,FALSE),IF(Dashboard!$M$6='Job Openings'!B746,TRUE,FALSE))</f>
        <v>0</v>
      </c>
      <c r="H744" s="188" t="b">
        <f>IF(Dashboard!$H$7="",IF('Job Openings'!B746&lt;&gt;"",TRUE,FALSE),IF(Dashboard!$H$7='Job Openings'!C746,TRUE,FALSE))</f>
        <v>0</v>
      </c>
      <c r="I744" s="188" t="b">
        <f>IF(Dashboard!$H$6="",IF('Job Openings'!B746&lt;&gt;"",TRUE,FALSE),IF(Dashboard!$H$6='Job Openings'!F746,TRUE,FALSE))</f>
        <v>0</v>
      </c>
      <c r="J744" s="198">
        <f t="shared" si="39"/>
        <v>0</v>
      </c>
      <c r="K744" s="63"/>
      <c r="L744" s="63"/>
      <c r="M744" s="63"/>
      <c r="N744" s="63"/>
      <c r="O744" s="63"/>
      <c r="P744" s="63"/>
      <c r="R744" s="193" t="str">
        <f>IF(Candidates!H746="","",MONTH(Candidates!H746))</f>
        <v/>
      </c>
      <c r="S744" s="187" t="b">
        <f>IF(AND(YEAR(Candidates!H746)&gt;=applicationYear,YEAR(Candidates!H746)&lt;=applicationYear),TRUE,IF(applicationYear="",TRUE,FALSE))</f>
        <v>0</v>
      </c>
      <c r="T744" s="187" t="b">
        <f>IF(AND(Candidates!H746&gt;=$AJ$4,Candidates!H746&lt;=$AJ$5),TRUE,FALSE)</f>
        <v>0</v>
      </c>
      <c r="U744" s="187" t="b">
        <f>IF(Dashboard!$M$6="",IF(Candidates!B746&lt;&gt;"",TRUE,FALSE),IF(Dashboard!$M$6=Candidates!B746,TRUE,FALSE))</f>
        <v>0</v>
      </c>
      <c r="V744" s="187" t="b">
        <f>IF(Dashboard!$H$7="",IF(Candidates!B746&lt;&gt;"",TRUE,FALSE),IF(Dashboard!$H$7=Candidates!C746,TRUE,FALSE))</f>
        <v>0</v>
      </c>
      <c r="W744" s="217" t="b">
        <f>IF(Dashboard!$H$6="",IF(Candidates!B746&lt;&gt;"",TRUE,FALSE),IF(Dashboard!$H$6=Candidates!E746,TRUE,FALSE))</f>
        <v>0</v>
      </c>
      <c r="X744" s="187">
        <f t="shared" si="40"/>
        <v>0</v>
      </c>
      <c r="Y744" s="198">
        <f t="shared" si="41"/>
        <v>0</v>
      </c>
      <c r="AA744" s="7"/>
      <c r="AB744" s="7"/>
      <c r="AC744" s="7"/>
    </row>
    <row r="745" spans="2:29" x14ac:dyDescent="0.2">
      <c r="B745" s="194">
        <f>COUNTIFS(Candidates!$B$6:$B$3005,'Job Openings'!B747,Candidates!$J$6:$J$3005,Preferences!$I$21)</f>
        <v>0</v>
      </c>
      <c r="C745" s="63"/>
      <c r="D745" s="194" t="str">
        <f>IF(AND(B745=1,J745=1),IF('Job Openings'!H747-'Job Openings'!E747&lt;0,"",'Job Openings'!H747-'Job Openings'!E747),"")</f>
        <v/>
      </c>
      <c r="E745" s="185"/>
      <c r="F745" s="197" t="b">
        <f>IF(AND('Job Openings'!E747&gt;=$O$4,'Job Openings'!E747&lt;=$O$5),TRUE,FALSE)</f>
        <v>0</v>
      </c>
      <c r="G745" s="188" t="b">
        <f>IF(Dashboard!$M$6="",IF('Job Openings'!B747&lt;&gt;"",TRUE,FALSE),IF(Dashboard!$M$6='Job Openings'!B747,TRUE,FALSE))</f>
        <v>0</v>
      </c>
      <c r="H745" s="188" t="b">
        <f>IF(Dashboard!$H$7="",IF('Job Openings'!B747&lt;&gt;"",TRUE,FALSE),IF(Dashboard!$H$7='Job Openings'!C747,TRUE,FALSE))</f>
        <v>0</v>
      </c>
      <c r="I745" s="188" t="b">
        <f>IF(Dashboard!$H$6="",IF('Job Openings'!B747&lt;&gt;"",TRUE,FALSE),IF(Dashboard!$H$6='Job Openings'!F747,TRUE,FALSE))</f>
        <v>0</v>
      </c>
      <c r="J745" s="198">
        <f t="shared" si="39"/>
        <v>0</v>
      </c>
      <c r="K745" s="63"/>
      <c r="L745" s="63"/>
      <c r="M745" s="63"/>
      <c r="N745" s="63"/>
      <c r="O745" s="63"/>
      <c r="P745" s="63"/>
      <c r="R745" s="193" t="str">
        <f>IF(Candidates!H747="","",MONTH(Candidates!H747))</f>
        <v/>
      </c>
      <c r="S745" s="187" t="b">
        <f>IF(AND(YEAR(Candidates!H747)&gt;=applicationYear,YEAR(Candidates!H747)&lt;=applicationYear),TRUE,IF(applicationYear="",TRUE,FALSE))</f>
        <v>0</v>
      </c>
      <c r="T745" s="187" t="b">
        <f>IF(AND(Candidates!H747&gt;=$AJ$4,Candidates!H747&lt;=$AJ$5),TRUE,FALSE)</f>
        <v>0</v>
      </c>
      <c r="U745" s="187" t="b">
        <f>IF(Dashboard!$M$6="",IF(Candidates!B747&lt;&gt;"",TRUE,FALSE),IF(Dashboard!$M$6=Candidates!B747,TRUE,FALSE))</f>
        <v>0</v>
      </c>
      <c r="V745" s="187" t="b">
        <f>IF(Dashboard!$H$7="",IF(Candidates!B747&lt;&gt;"",TRUE,FALSE),IF(Dashboard!$H$7=Candidates!C747,TRUE,FALSE))</f>
        <v>0</v>
      </c>
      <c r="W745" s="217" t="b">
        <f>IF(Dashboard!$H$6="",IF(Candidates!B747&lt;&gt;"",TRUE,FALSE),IF(Dashboard!$H$6=Candidates!E747,TRUE,FALSE))</f>
        <v>0</v>
      </c>
      <c r="X745" s="187">
        <f t="shared" si="40"/>
        <v>0</v>
      </c>
      <c r="Y745" s="198">
        <f t="shared" si="41"/>
        <v>0</v>
      </c>
      <c r="AA745" s="7"/>
      <c r="AB745" s="7"/>
      <c r="AC745" s="7"/>
    </row>
    <row r="746" spans="2:29" x14ac:dyDescent="0.2">
      <c r="B746" s="194">
        <f>COUNTIFS(Candidates!$B$6:$B$3005,'Job Openings'!B748,Candidates!$J$6:$J$3005,Preferences!$I$21)</f>
        <v>0</v>
      </c>
      <c r="C746" s="63"/>
      <c r="D746" s="194" t="str">
        <f>IF(AND(B746=1,J746=1),IF('Job Openings'!H748-'Job Openings'!E748&lt;0,"",'Job Openings'!H748-'Job Openings'!E748),"")</f>
        <v/>
      </c>
      <c r="E746" s="185"/>
      <c r="F746" s="197" t="b">
        <f>IF(AND('Job Openings'!E748&gt;=$O$4,'Job Openings'!E748&lt;=$O$5),TRUE,FALSE)</f>
        <v>0</v>
      </c>
      <c r="G746" s="188" t="b">
        <f>IF(Dashboard!$M$6="",IF('Job Openings'!B748&lt;&gt;"",TRUE,FALSE),IF(Dashboard!$M$6='Job Openings'!B748,TRUE,FALSE))</f>
        <v>0</v>
      </c>
      <c r="H746" s="188" t="b">
        <f>IF(Dashboard!$H$7="",IF('Job Openings'!B748&lt;&gt;"",TRUE,FALSE),IF(Dashboard!$H$7='Job Openings'!C748,TRUE,FALSE))</f>
        <v>0</v>
      </c>
      <c r="I746" s="188" t="b">
        <f>IF(Dashboard!$H$6="",IF('Job Openings'!B748&lt;&gt;"",TRUE,FALSE),IF(Dashboard!$H$6='Job Openings'!F748,TRUE,FALSE))</f>
        <v>0</v>
      </c>
      <c r="J746" s="198">
        <f t="shared" si="39"/>
        <v>0</v>
      </c>
      <c r="K746" s="63"/>
      <c r="L746" s="63"/>
      <c r="M746" s="63"/>
      <c r="N746" s="63"/>
      <c r="O746" s="63"/>
      <c r="P746" s="63"/>
      <c r="R746" s="193" t="str">
        <f>IF(Candidates!H748="","",MONTH(Candidates!H748))</f>
        <v/>
      </c>
      <c r="S746" s="187" t="b">
        <f>IF(AND(YEAR(Candidates!H748)&gt;=applicationYear,YEAR(Candidates!H748)&lt;=applicationYear),TRUE,IF(applicationYear="",TRUE,FALSE))</f>
        <v>0</v>
      </c>
      <c r="T746" s="187" t="b">
        <f>IF(AND(Candidates!H748&gt;=$AJ$4,Candidates!H748&lt;=$AJ$5),TRUE,FALSE)</f>
        <v>0</v>
      </c>
      <c r="U746" s="187" t="b">
        <f>IF(Dashboard!$M$6="",IF(Candidates!B748&lt;&gt;"",TRUE,FALSE),IF(Dashboard!$M$6=Candidates!B748,TRUE,FALSE))</f>
        <v>0</v>
      </c>
      <c r="V746" s="187" t="b">
        <f>IF(Dashboard!$H$7="",IF(Candidates!B748&lt;&gt;"",TRUE,FALSE),IF(Dashboard!$H$7=Candidates!C748,TRUE,FALSE))</f>
        <v>0</v>
      </c>
      <c r="W746" s="217" t="b">
        <f>IF(Dashboard!$H$6="",IF(Candidates!B748&lt;&gt;"",TRUE,FALSE),IF(Dashboard!$H$6=Candidates!E748,TRUE,FALSE))</f>
        <v>0</v>
      </c>
      <c r="X746" s="187">
        <f t="shared" si="40"/>
        <v>0</v>
      </c>
      <c r="Y746" s="198">
        <f t="shared" si="41"/>
        <v>0</v>
      </c>
      <c r="AA746" s="7"/>
      <c r="AB746" s="7"/>
      <c r="AC746" s="7"/>
    </row>
    <row r="747" spans="2:29" x14ac:dyDescent="0.2">
      <c r="B747" s="194">
        <f>COUNTIFS(Candidates!$B$6:$B$3005,'Job Openings'!B749,Candidates!$J$6:$J$3005,Preferences!$I$21)</f>
        <v>0</v>
      </c>
      <c r="C747" s="63"/>
      <c r="D747" s="194" t="str">
        <f>IF(AND(B747=1,J747=1),IF('Job Openings'!H749-'Job Openings'!E749&lt;0,"",'Job Openings'!H749-'Job Openings'!E749),"")</f>
        <v/>
      </c>
      <c r="E747" s="185"/>
      <c r="F747" s="197" t="b">
        <f>IF(AND('Job Openings'!E749&gt;=$O$4,'Job Openings'!E749&lt;=$O$5),TRUE,FALSE)</f>
        <v>0</v>
      </c>
      <c r="G747" s="188" t="b">
        <f>IF(Dashboard!$M$6="",IF('Job Openings'!B749&lt;&gt;"",TRUE,FALSE),IF(Dashboard!$M$6='Job Openings'!B749,TRUE,FALSE))</f>
        <v>0</v>
      </c>
      <c r="H747" s="188" t="b">
        <f>IF(Dashboard!$H$7="",IF('Job Openings'!B749&lt;&gt;"",TRUE,FALSE),IF(Dashboard!$H$7='Job Openings'!C749,TRUE,FALSE))</f>
        <v>0</v>
      </c>
      <c r="I747" s="188" t="b">
        <f>IF(Dashboard!$H$6="",IF('Job Openings'!B749&lt;&gt;"",TRUE,FALSE),IF(Dashboard!$H$6='Job Openings'!F749,TRUE,FALSE))</f>
        <v>0</v>
      </c>
      <c r="J747" s="198">
        <f t="shared" si="39"/>
        <v>0</v>
      </c>
      <c r="K747" s="63"/>
      <c r="L747" s="63"/>
      <c r="M747" s="63"/>
      <c r="N747" s="63"/>
      <c r="O747" s="63"/>
      <c r="P747" s="63"/>
      <c r="R747" s="193" t="str">
        <f>IF(Candidates!H749="","",MONTH(Candidates!H749))</f>
        <v/>
      </c>
      <c r="S747" s="187" t="b">
        <f>IF(AND(YEAR(Candidates!H749)&gt;=applicationYear,YEAR(Candidates!H749)&lt;=applicationYear),TRUE,IF(applicationYear="",TRUE,FALSE))</f>
        <v>0</v>
      </c>
      <c r="T747" s="187" t="b">
        <f>IF(AND(Candidates!H749&gt;=$AJ$4,Candidates!H749&lt;=$AJ$5),TRUE,FALSE)</f>
        <v>0</v>
      </c>
      <c r="U747" s="187" t="b">
        <f>IF(Dashboard!$M$6="",IF(Candidates!B749&lt;&gt;"",TRUE,FALSE),IF(Dashboard!$M$6=Candidates!B749,TRUE,FALSE))</f>
        <v>0</v>
      </c>
      <c r="V747" s="187" t="b">
        <f>IF(Dashboard!$H$7="",IF(Candidates!B749&lt;&gt;"",TRUE,FALSE),IF(Dashboard!$H$7=Candidates!C749,TRUE,FALSE))</f>
        <v>0</v>
      </c>
      <c r="W747" s="217" t="b">
        <f>IF(Dashboard!$H$6="",IF(Candidates!B749&lt;&gt;"",TRUE,FALSE),IF(Dashboard!$H$6=Candidates!E749,TRUE,FALSE))</f>
        <v>0</v>
      </c>
      <c r="X747" s="187">
        <f t="shared" si="40"/>
        <v>0</v>
      </c>
      <c r="Y747" s="198">
        <f t="shared" si="41"/>
        <v>0</v>
      </c>
      <c r="AA747" s="7"/>
      <c r="AB747" s="7"/>
      <c r="AC747" s="7"/>
    </row>
    <row r="748" spans="2:29" x14ac:dyDescent="0.2">
      <c r="B748" s="194">
        <f>COUNTIFS(Candidates!$B$6:$B$3005,'Job Openings'!B750,Candidates!$J$6:$J$3005,Preferences!$I$21)</f>
        <v>0</v>
      </c>
      <c r="C748" s="63"/>
      <c r="D748" s="194" t="str">
        <f>IF(AND(B748=1,J748=1),IF('Job Openings'!H750-'Job Openings'!E750&lt;0,"",'Job Openings'!H750-'Job Openings'!E750),"")</f>
        <v/>
      </c>
      <c r="E748" s="185"/>
      <c r="F748" s="197" t="b">
        <f>IF(AND('Job Openings'!E750&gt;=$O$4,'Job Openings'!E750&lt;=$O$5),TRUE,FALSE)</f>
        <v>0</v>
      </c>
      <c r="G748" s="188" t="b">
        <f>IF(Dashboard!$M$6="",IF('Job Openings'!B750&lt;&gt;"",TRUE,FALSE),IF(Dashboard!$M$6='Job Openings'!B750,TRUE,FALSE))</f>
        <v>0</v>
      </c>
      <c r="H748" s="188" t="b">
        <f>IF(Dashboard!$H$7="",IF('Job Openings'!B750&lt;&gt;"",TRUE,FALSE),IF(Dashboard!$H$7='Job Openings'!C750,TRUE,FALSE))</f>
        <v>0</v>
      </c>
      <c r="I748" s="188" t="b">
        <f>IF(Dashboard!$H$6="",IF('Job Openings'!B750&lt;&gt;"",TRUE,FALSE),IF(Dashboard!$H$6='Job Openings'!F750,TRUE,FALSE))</f>
        <v>0</v>
      </c>
      <c r="J748" s="198">
        <f t="shared" si="39"/>
        <v>0</v>
      </c>
      <c r="K748" s="63"/>
      <c r="L748" s="63"/>
      <c r="M748" s="63"/>
      <c r="N748" s="63"/>
      <c r="O748" s="63"/>
      <c r="P748" s="63"/>
      <c r="R748" s="193" t="str">
        <f>IF(Candidates!H750="","",MONTH(Candidates!H750))</f>
        <v/>
      </c>
      <c r="S748" s="187" t="b">
        <f>IF(AND(YEAR(Candidates!H750)&gt;=applicationYear,YEAR(Candidates!H750)&lt;=applicationYear),TRUE,IF(applicationYear="",TRUE,FALSE))</f>
        <v>0</v>
      </c>
      <c r="T748" s="187" t="b">
        <f>IF(AND(Candidates!H750&gt;=$AJ$4,Candidates!H750&lt;=$AJ$5),TRUE,FALSE)</f>
        <v>0</v>
      </c>
      <c r="U748" s="187" t="b">
        <f>IF(Dashboard!$M$6="",IF(Candidates!B750&lt;&gt;"",TRUE,FALSE),IF(Dashboard!$M$6=Candidates!B750,TRUE,FALSE))</f>
        <v>0</v>
      </c>
      <c r="V748" s="187" t="b">
        <f>IF(Dashboard!$H$7="",IF(Candidates!B750&lt;&gt;"",TRUE,FALSE),IF(Dashboard!$H$7=Candidates!C750,TRUE,FALSE))</f>
        <v>0</v>
      </c>
      <c r="W748" s="217" t="b">
        <f>IF(Dashboard!$H$6="",IF(Candidates!B750&lt;&gt;"",TRUE,FALSE),IF(Dashboard!$H$6=Candidates!E750,TRUE,FALSE))</f>
        <v>0</v>
      </c>
      <c r="X748" s="187">
        <f t="shared" si="40"/>
        <v>0</v>
      </c>
      <c r="Y748" s="198">
        <f t="shared" si="41"/>
        <v>0</v>
      </c>
      <c r="AA748" s="7"/>
      <c r="AB748" s="7"/>
      <c r="AC748" s="7"/>
    </row>
    <row r="749" spans="2:29" x14ac:dyDescent="0.2">
      <c r="B749" s="194">
        <f>COUNTIFS(Candidates!$B$6:$B$3005,'Job Openings'!B751,Candidates!$J$6:$J$3005,Preferences!$I$21)</f>
        <v>0</v>
      </c>
      <c r="C749" s="63"/>
      <c r="D749" s="194" t="str">
        <f>IF(AND(B749=1,J749=1),IF('Job Openings'!H751-'Job Openings'!E751&lt;0,"",'Job Openings'!H751-'Job Openings'!E751),"")</f>
        <v/>
      </c>
      <c r="E749" s="185"/>
      <c r="F749" s="197" t="b">
        <f>IF(AND('Job Openings'!E751&gt;=$O$4,'Job Openings'!E751&lt;=$O$5),TRUE,FALSE)</f>
        <v>0</v>
      </c>
      <c r="G749" s="188" t="b">
        <f>IF(Dashboard!$M$6="",IF('Job Openings'!B751&lt;&gt;"",TRUE,FALSE),IF(Dashboard!$M$6='Job Openings'!B751,TRUE,FALSE))</f>
        <v>0</v>
      </c>
      <c r="H749" s="188" t="b">
        <f>IF(Dashboard!$H$7="",IF('Job Openings'!B751&lt;&gt;"",TRUE,FALSE),IF(Dashboard!$H$7='Job Openings'!C751,TRUE,FALSE))</f>
        <v>0</v>
      </c>
      <c r="I749" s="188" t="b">
        <f>IF(Dashboard!$H$6="",IF('Job Openings'!B751&lt;&gt;"",TRUE,FALSE),IF(Dashboard!$H$6='Job Openings'!F751,TRUE,FALSE))</f>
        <v>0</v>
      </c>
      <c r="J749" s="198">
        <f t="shared" si="39"/>
        <v>0</v>
      </c>
      <c r="K749" s="63"/>
      <c r="L749" s="63"/>
      <c r="M749" s="63"/>
      <c r="N749" s="63"/>
      <c r="O749" s="63"/>
      <c r="P749" s="63"/>
      <c r="R749" s="193" t="str">
        <f>IF(Candidates!H751="","",MONTH(Candidates!H751))</f>
        <v/>
      </c>
      <c r="S749" s="187" t="b">
        <f>IF(AND(YEAR(Candidates!H751)&gt;=applicationYear,YEAR(Candidates!H751)&lt;=applicationYear),TRUE,IF(applicationYear="",TRUE,FALSE))</f>
        <v>0</v>
      </c>
      <c r="T749" s="187" t="b">
        <f>IF(AND(Candidates!H751&gt;=$AJ$4,Candidates!H751&lt;=$AJ$5),TRUE,FALSE)</f>
        <v>0</v>
      </c>
      <c r="U749" s="187" t="b">
        <f>IF(Dashboard!$M$6="",IF(Candidates!B751&lt;&gt;"",TRUE,FALSE),IF(Dashboard!$M$6=Candidates!B751,TRUE,FALSE))</f>
        <v>0</v>
      </c>
      <c r="V749" s="187" t="b">
        <f>IF(Dashboard!$H$7="",IF(Candidates!B751&lt;&gt;"",TRUE,FALSE),IF(Dashboard!$H$7=Candidates!C751,TRUE,FALSE))</f>
        <v>0</v>
      </c>
      <c r="W749" s="217" t="b">
        <f>IF(Dashboard!$H$6="",IF(Candidates!B751&lt;&gt;"",TRUE,FALSE),IF(Dashboard!$H$6=Candidates!E751,TRUE,FALSE))</f>
        <v>0</v>
      </c>
      <c r="X749" s="187">
        <f t="shared" si="40"/>
        <v>0</v>
      </c>
      <c r="Y749" s="198">
        <f t="shared" si="41"/>
        <v>0</v>
      </c>
      <c r="AA749" s="7"/>
      <c r="AB749" s="7"/>
      <c r="AC749" s="7"/>
    </row>
    <row r="750" spans="2:29" x14ac:dyDescent="0.2">
      <c r="B750" s="194">
        <f>COUNTIFS(Candidates!$B$6:$B$3005,'Job Openings'!B752,Candidates!$J$6:$J$3005,Preferences!$I$21)</f>
        <v>0</v>
      </c>
      <c r="C750" s="63"/>
      <c r="D750" s="194" t="str">
        <f>IF(AND(B750=1,J750=1),IF('Job Openings'!H752-'Job Openings'!E752&lt;0,"",'Job Openings'!H752-'Job Openings'!E752),"")</f>
        <v/>
      </c>
      <c r="E750" s="185"/>
      <c r="F750" s="197" t="b">
        <f>IF(AND('Job Openings'!E752&gt;=$O$4,'Job Openings'!E752&lt;=$O$5),TRUE,FALSE)</f>
        <v>0</v>
      </c>
      <c r="G750" s="188" t="b">
        <f>IF(Dashboard!$M$6="",IF('Job Openings'!B752&lt;&gt;"",TRUE,FALSE),IF(Dashboard!$M$6='Job Openings'!B752,TRUE,FALSE))</f>
        <v>0</v>
      </c>
      <c r="H750" s="188" t="b">
        <f>IF(Dashboard!$H$7="",IF('Job Openings'!B752&lt;&gt;"",TRUE,FALSE),IF(Dashboard!$H$7='Job Openings'!C752,TRUE,FALSE))</f>
        <v>0</v>
      </c>
      <c r="I750" s="188" t="b">
        <f>IF(Dashboard!$H$6="",IF('Job Openings'!B752&lt;&gt;"",TRUE,FALSE),IF(Dashboard!$H$6='Job Openings'!F752,TRUE,FALSE))</f>
        <v>0</v>
      </c>
      <c r="J750" s="198">
        <f t="shared" si="39"/>
        <v>0</v>
      </c>
      <c r="K750" s="63"/>
      <c r="L750" s="63"/>
      <c r="M750" s="63"/>
      <c r="N750" s="63"/>
      <c r="O750" s="63"/>
      <c r="P750" s="63"/>
      <c r="R750" s="193" t="str">
        <f>IF(Candidates!H752="","",MONTH(Candidates!H752))</f>
        <v/>
      </c>
      <c r="S750" s="187" t="b">
        <f>IF(AND(YEAR(Candidates!H752)&gt;=applicationYear,YEAR(Candidates!H752)&lt;=applicationYear),TRUE,IF(applicationYear="",TRUE,FALSE))</f>
        <v>0</v>
      </c>
      <c r="T750" s="187" t="b">
        <f>IF(AND(Candidates!H752&gt;=$AJ$4,Candidates!H752&lt;=$AJ$5),TRUE,FALSE)</f>
        <v>0</v>
      </c>
      <c r="U750" s="187" t="b">
        <f>IF(Dashboard!$M$6="",IF(Candidates!B752&lt;&gt;"",TRUE,FALSE),IF(Dashboard!$M$6=Candidates!B752,TRUE,FALSE))</f>
        <v>0</v>
      </c>
      <c r="V750" s="187" t="b">
        <f>IF(Dashboard!$H$7="",IF(Candidates!B752&lt;&gt;"",TRUE,FALSE),IF(Dashboard!$H$7=Candidates!C752,TRUE,FALSE))</f>
        <v>0</v>
      </c>
      <c r="W750" s="217" t="b">
        <f>IF(Dashboard!$H$6="",IF(Candidates!B752&lt;&gt;"",TRUE,FALSE),IF(Dashboard!$H$6=Candidates!E752,TRUE,FALSE))</f>
        <v>0</v>
      </c>
      <c r="X750" s="187">
        <f t="shared" si="40"/>
        <v>0</v>
      </c>
      <c r="Y750" s="198">
        <f t="shared" si="41"/>
        <v>0</v>
      </c>
      <c r="AA750" s="7"/>
      <c r="AB750" s="7"/>
      <c r="AC750" s="7"/>
    </row>
    <row r="751" spans="2:29" x14ac:dyDescent="0.2">
      <c r="B751" s="194">
        <f>COUNTIFS(Candidates!$B$6:$B$3005,'Job Openings'!B753,Candidates!$J$6:$J$3005,Preferences!$I$21)</f>
        <v>0</v>
      </c>
      <c r="C751" s="63"/>
      <c r="D751" s="194" t="str">
        <f>IF(AND(B751=1,J751=1),IF('Job Openings'!H753-'Job Openings'!E753&lt;0,"",'Job Openings'!H753-'Job Openings'!E753),"")</f>
        <v/>
      </c>
      <c r="E751" s="185"/>
      <c r="F751" s="197" t="b">
        <f>IF(AND('Job Openings'!E753&gt;=$O$4,'Job Openings'!E753&lt;=$O$5),TRUE,FALSE)</f>
        <v>0</v>
      </c>
      <c r="G751" s="188" t="b">
        <f>IF(Dashboard!$M$6="",IF('Job Openings'!B753&lt;&gt;"",TRUE,FALSE),IF(Dashboard!$M$6='Job Openings'!B753,TRUE,FALSE))</f>
        <v>0</v>
      </c>
      <c r="H751" s="188" t="b">
        <f>IF(Dashboard!$H$7="",IF('Job Openings'!B753&lt;&gt;"",TRUE,FALSE),IF(Dashboard!$H$7='Job Openings'!C753,TRUE,FALSE))</f>
        <v>0</v>
      </c>
      <c r="I751" s="188" t="b">
        <f>IF(Dashboard!$H$6="",IF('Job Openings'!B753&lt;&gt;"",TRUE,FALSE),IF(Dashboard!$H$6='Job Openings'!F753,TRUE,FALSE))</f>
        <v>0</v>
      </c>
      <c r="J751" s="198">
        <f t="shared" si="39"/>
        <v>0</v>
      </c>
      <c r="K751" s="63"/>
      <c r="L751" s="63"/>
      <c r="M751" s="63"/>
      <c r="N751" s="63"/>
      <c r="O751" s="63"/>
      <c r="P751" s="63"/>
      <c r="R751" s="193" t="str">
        <f>IF(Candidates!H753="","",MONTH(Candidates!H753))</f>
        <v/>
      </c>
      <c r="S751" s="187" t="b">
        <f>IF(AND(YEAR(Candidates!H753)&gt;=applicationYear,YEAR(Candidates!H753)&lt;=applicationYear),TRUE,IF(applicationYear="",TRUE,FALSE))</f>
        <v>0</v>
      </c>
      <c r="T751" s="187" t="b">
        <f>IF(AND(Candidates!H753&gt;=$AJ$4,Candidates!H753&lt;=$AJ$5),TRUE,FALSE)</f>
        <v>0</v>
      </c>
      <c r="U751" s="187" t="b">
        <f>IF(Dashboard!$M$6="",IF(Candidates!B753&lt;&gt;"",TRUE,FALSE),IF(Dashboard!$M$6=Candidates!B753,TRUE,FALSE))</f>
        <v>0</v>
      </c>
      <c r="V751" s="187" t="b">
        <f>IF(Dashboard!$H$7="",IF(Candidates!B753&lt;&gt;"",TRUE,FALSE),IF(Dashboard!$H$7=Candidates!C753,TRUE,FALSE))</f>
        <v>0</v>
      </c>
      <c r="W751" s="217" t="b">
        <f>IF(Dashboard!$H$6="",IF(Candidates!B753&lt;&gt;"",TRUE,FALSE),IF(Dashboard!$H$6=Candidates!E753,TRUE,FALSE))</f>
        <v>0</v>
      </c>
      <c r="X751" s="187">
        <f t="shared" si="40"/>
        <v>0</v>
      </c>
      <c r="Y751" s="198">
        <f t="shared" si="41"/>
        <v>0</v>
      </c>
      <c r="AA751" s="7"/>
      <c r="AB751" s="7"/>
      <c r="AC751" s="7"/>
    </row>
    <row r="752" spans="2:29" x14ac:dyDescent="0.2">
      <c r="B752" s="194">
        <f>COUNTIFS(Candidates!$B$6:$B$3005,'Job Openings'!B754,Candidates!$J$6:$J$3005,Preferences!$I$21)</f>
        <v>0</v>
      </c>
      <c r="C752" s="63"/>
      <c r="D752" s="194" t="str">
        <f>IF(AND(B752=1,J752=1),IF('Job Openings'!H754-'Job Openings'!E754&lt;0,"",'Job Openings'!H754-'Job Openings'!E754),"")</f>
        <v/>
      </c>
      <c r="E752" s="185"/>
      <c r="F752" s="197" t="b">
        <f>IF(AND('Job Openings'!E754&gt;=$O$4,'Job Openings'!E754&lt;=$O$5),TRUE,FALSE)</f>
        <v>0</v>
      </c>
      <c r="G752" s="188" t="b">
        <f>IF(Dashboard!$M$6="",IF('Job Openings'!B754&lt;&gt;"",TRUE,FALSE),IF(Dashboard!$M$6='Job Openings'!B754,TRUE,FALSE))</f>
        <v>0</v>
      </c>
      <c r="H752" s="188" t="b">
        <f>IF(Dashboard!$H$7="",IF('Job Openings'!B754&lt;&gt;"",TRUE,FALSE),IF(Dashboard!$H$7='Job Openings'!C754,TRUE,FALSE))</f>
        <v>0</v>
      </c>
      <c r="I752" s="188" t="b">
        <f>IF(Dashboard!$H$6="",IF('Job Openings'!B754&lt;&gt;"",TRUE,FALSE),IF(Dashboard!$H$6='Job Openings'!F754,TRUE,FALSE))</f>
        <v>0</v>
      </c>
      <c r="J752" s="198">
        <f t="shared" si="39"/>
        <v>0</v>
      </c>
      <c r="K752" s="63"/>
      <c r="L752" s="63"/>
      <c r="M752" s="63"/>
      <c r="N752" s="63"/>
      <c r="O752" s="63"/>
      <c r="P752" s="63"/>
      <c r="R752" s="193" t="str">
        <f>IF(Candidates!H754="","",MONTH(Candidates!H754))</f>
        <v/>
      </c>
      <c r="S752" s="187" t="b">
        <f>IF(AND(YEAR(Candidates!H754)&gt;=applicationYear,YEAR(Candidates!H754)&lt;=applicationYear),TRUE,IF(applicationYear="",TRUE,FALSE))</f>
        <v>0</v>
      </c>
      <c r="T752" s="187" t="b">
        <f>IF(AND(Candidates!H754&gt;=$AJ$4,Candidates!H754&lt;=$AJ$5),TRUE,FALSE)</f>
        <v>0</v>
      </c>
      <c r="U752" s="187" t="b">
        <f>IF(Dashboard!$M$6="",IF(Candidates!B754&lt;&gt;"",TRUE,FALSE),IF(Dashboard!$M$6=Candidates!B754,TRUE,FALSE))</f>
        <v>0</v>
      </c>
      <c r="V752" s="187" t="b">
        <f>IF(Dashboard!$H$7="",IF(Candidates!B754&lt;&gt;"",TRUE,FALSE),IF(Dashboard!$H$7=Candidates!C754,TRUE,FALSE))</f>
        <v>0</v>
      </c>
      <c r="W752" s="217" t="b">
        <f>IF(Dashboard!$H$6="",IF(Candidates!B754&lt;&gt;"",TRUE,FALSE),IF(Dashboard!$H$6=Candidates!E754,TRUE,FALSE))</f>
        <v>0</v>
      </c>
      <c r="X752" s="187">
        <f t="shared" si="40"/>
        <v>0</v>
      </c>
      <c r="Y752" s="198">
        <f t="shared" si="41"/>
        <v>0</v>
      </c>
      <c r="AA752" s="7"/>
      <c r="AB752" s="7"/>
      <c r="AC752" s="7"/>
    </row>
    <row r="753" spans="2:29" x14ac:dyDescent="0.2">
      <c r="B753" s="194">
        <f>COUNTIFS(Candidates!$B$6:$B$3005,'Job Openings'!B755,Candidates!$J$6:$J$3005,Preferences!$I$21)</f>
        <v>0</v>
      </c>
      <c r="C753" s="63"/>
      <c r="D753" s="194" t="str">
        <f>IF(AND(B753=1,J753=1),IF('Job Openings'!H755-'Job Openings'!E755&lt;0,"",'Job Openings'!H755-'Job Openings'!E755),"")</f>
        <v/>
      </c>
      <c r="E753" s="185"/>
      <c r="F753" s="197" t="b">
        <f>IF(AND('Job Openings'!E755&gt;=$O$4,'Job Openings'!E755&lt;=$O$5),TRUE,FALSE)</f>
        <v>0</v>
      </c>
      <c r="G753" s="188" t="b">
        <f>IF(Dashboard!$M$6="",IF('Job Openings'!B755&lt;&gt;"",TRUE,FALSE),IF(Dashboard!$M$6='Job Openings'!B755,TRUE,FALSE))</f>
        <v>0</v>
      </c>
      <c r="H753" s="188" t="b">
        <f>IF(Dashboard!$H$7="",IF('Job Openings'!B755&lt;&gt;"",TRUE,FALSE),IF(Dashboard!$H$7='Job Openings'!C755,TRUE,FALSE))</f>
        <v>0</v>
      </c>
      <c r="I753" s="188" t="b">
        <f>IF(Dashboard!$H$6="",IF('Job Openings'!B755&lt;&gt;"",TRUE,FALSE),IF(Dashboard!$H$6='Job Openings'!F755,TRUE,FALSE))</f>
        <v>0</v>
      </c>
      <c r="J753" s="198">
        <f t="shared" si="39"/>
        <v>0</v>
      </c>
      <c r="K753" s="63"/>
      <c r="L753" s="63"/>
      <c r="M753" s="63"/>
      <c r="N753" s="63"/>
      <c r="O753" s="63"/>
      <c r="P753" s="63"/>
      <c r="R753" s="193" t="str">
        <f>IF(Candidates!H755="","",MONTH(Candidates!H755))</f>
        <v/>
      </c>
      <c r="S753" s="187" t="b">
        <f>IF(AND(YEAR(Candidates!H755)&gt;=applicationYear,YEAR(Candidates!H755)&lt;=applicationYear),TRUE,IF(applicationYear="",TRUE,FALSE))</f>
        <v>0</v>
      </c>
      <c r="T753" s="187" t="b">
        <f>IF(AND(Candidates!H755&gt;=$AJ$4,Candidates!H755&lt;=$AJ$5),TRUE,FALSE)</f>
        <v>0</v>
      </c>
      <c r="U753" s="187" t="b">
        <f>IF(Dashboard!$M$6="",IF(Candidates!B755&lt;&gt;"",TRUE,FALSE),IF(Dashboard!$M$6=Candidates!B755,TRUE,FALSE))</f>
        <v>0</v>
      </c>
      <c r="V753" s="187" t="b">
        <f>IF(Dashboard!$H$7="",IF(Candidates!B755&lt;&gt;"",TRUE,FALSE),IF(Dashboard!$H$7=Candidates!C755,TRUE,FALSE))</f>
        <v>0</v>
      </c>
      <c r="W753" s="217" t="b">
        <f>IF(Dashboard!$H$6="",IF(Candidates!B755&lt;&gt;"",TRUE,FALSE),IF(Dashboard!$H$6=Candidates!E755,TRUE,FALSE))</f>
        <v>0</v>
      </c>
      <c r="X753" s="187">
        <f t="shared" si="40"/>
        <v>0</v>
      </c>
      <c r="Y753" s="198">
        <f t="shared" si="41"/>
        <v>0</v>
      </c>
      <c r="AA753" s="7"/>
      <c r="AB753" s="7"/>
      <c r="AC753" s="7"/>
    </row>
    <row r="754" spans="2:29" x14ac:dyDescent="0.2">
      <c r="B754" s="194">
        <f>COUNTIFS(Candidates!$B$6:$B$3005,'Job Openings'!B756,Candidates!$J$6:$J$3005,Preferences!$I$21)</f>
        <v>0</v>
      </c>
      <c r="C754" s="63"/>
      <c r="D754" s="194" t="str">
        <f>IF(AND(B754=1,J754=1),IF('Job Openings'!H756-'Job Openings'!E756&lt;0,"",'Job Openings'!H756-'Job Openings'!E756),"")</f>
        <v/>
      </c>
      <c r="E754" s="185"/>
      <c r="F754" s="197" t="b">
        <f>IF(AND('Job Openings'!E756&gt;=$O$4,'Job Openings'!E756&lt;=$O$5),TRUE,FALSE)</f>
        <v>0</v>
      </c>
      <c r="G754" s="188" t="b">
        <f>IF(Dashboard!$M$6="",IF('Job Openings'!B756&lt;&gt;"",TRUE,FALSE),IF(Dashboard!$M$6='Job Openings'!B756,TRUE,FALSE))</f>
        <v>0</v>
      </c>
      <c r="H754" s="188" t="b">
        <f>IF(Dashboard!$H$7="",IF('Job Openings'!B756&lt;&gt;"",TRUE,FALSE),IF(Dashboard!$H$7='Job Openings'!C756,TRUE,FALSE))</f>
        <v>0</v>
      </c>
      <c r="I754" s="188" t="b">
        <f>IF(Dashboard!$H$6="",IF('Job Openings'!B756&lt;&gt;"",TRUE,FALSE),IF(Dashboard!$H$6='Job Openings'!F756,TRUE,FALSE))</f>
        <v>0</v>
      </c>
      <c r="J754" s="198">
        <f t="shared" si="39"/>
        <v>0</v>
      </c>
      <c r="K754" s="63"/>
      <c r="L754" s="63"/>
      <c r="M754" s="63"/>
      <c r="N754" s="63"/>
      <c r="O754" s="63"/>
      <c r="P754" s="63"/>
      <c r="R754" s="193" t="str">
        <f>IF(Candidates!H756="","",MONTH(Candidates!H756))</f>
        <v/>
      </c>
      <c r="S754" s="187" t="b">
        <f>IF(AND(YEAR(Candidates!H756)&gt;=applicationYear,YEAR(Candidates!H756)&lt;=applicationYear),TRUE,IF(applicationYear="",TRUE,FALSE))</f>
        <v>0</v>
      </c>
      <c r="T754" s="187" t="b">
        <f>IF(AND(Candidates!H756&gt;=$AJ$4,Candidates!H756&lt;=$AJ$5),TRUE,FALSE)</f>
        <v>0</v>
      </c>
      <c r="U754" s="187" t="b">
        <f>IF(Dashboard!$M$6="",IF(Candidates!B756&lt;&gt;"",TRUE,FALSE),IF(Dashboard!$M$6=Candidates!B756,TRUE,FALSE))</f>
        <v>0</v>
      </c>
      <c r="V754" s="187" t="b">
        <f>IF(Dashboard!$H$7="",IF(Candidates!B756&lt;&gt;"",TRUE,FALSE),IF(Dashboard!$H$7=Candidates!C756,TRUE,FALSE))</f>
        <v>0</v>
      </c>
      <c r="W754" s="217" t="b">
        <f>IF(Dashboard!$H$6="",IF(Candidates!B756&lt;&gt;"",TRUE,FALSE),IF(Dashboard!$H$6=Candidates!E756,TRUE,FALSE))</f>
        <v>0</v>
      </c>
      <c r="X754" s="187">
        <f t="shared" si="40"/>
        <v>0</v>
      </c>
      <c r="Y754" s="198">
        <f t="shared" si="41"/>
        <v>0</v>
      </c>
      <c r="AA754" s="7"/>
      <c r="AB754" s="7"/>
      <c r="AC754" s="7"/>
    </row>
    <row r="755" spans="2:29" x14ac:dyDescent="0.2">
      <c r="B755" s="194">
        <f>COUNTIFS(Candidates!$B$6:$B$3005,'Job Openings'!B757,Candidates!$J$6:$J$3005,Preferences!$I$21)</f>
        <v>0</v>
      </c>
      <c r="C755" s="63"/>
      <c r="D755" s="194" t="str">
        <f>IF(AND(B755=1,J755=1),IF('Job Openings'!H757-'Job Openings'!E757&lt;0,"",'Job Openings'!H757-'Job Openings'!E757),"")</f>
        <v/>
      </c>
      <c r="E755" s="185"/>
      <c r="F755" s="197" t="b">
        <f>IF(AND('Job Openings'!E757&gt;=$O$4,'Job Openings'!E757&lt;=$O$5),TRUE,FALSE)</f>
        <v>0</v>
      </c>
      <c r="G755" s="188" t="b">
        <f>IF(Dashboard!$M$6="",IF('Job Openings'!B757&lt;&gt;"",TRUE,FALSE),IF(Dashboard!$M$6='Job Openings'!B757,TRUE,FALSE))</f>
        <v>0</v>
      </c>
      <c r="H755" s="188" t="b">
        <f>IF(Dashboard!$H$7="",IF('Job Openings'!B757&lt;&gt;"",TRUE,FALSE),IF(Dashboard!$H$7='Job Openings'!C757,TRUE,FALSE))</f>
        <v>0</v>
      </c>
      <c r="I755" s="188" t="b">
        <f>IF(Dashboard!$H$6="",IF('Job Openings'!B757&lt;&gt;"",TRUE,FALSE),IF(Dashboard!$H$6='Job Openings'!F757,TRUE,FALSE))</f>
        <v>0</v>
      </c>
      <c r="J755" s="198">
        <f t="shared" si="39"/>
        <v>0</v>
      </c>
      <c r="K755" s="63"/>
      <c r="L755" s="63"/>
      <c r="M755" s="63"/>
      <c r="N755" s="63"/>
      <c r="O755" s="63"/>
      <c r="P755" s="63"/>
      <c r="R755" s="193" t="str">
        <f>IF(Candidates!H757="","",MONTH(Candidates!H757))</f>
        <v/>
      </c>
      <c r="S755" s="187" t="b">
        <f>IF(AND(YEAR(Candidates!H757)&gt;=applicationYear,YEAR(Candidates!H757)&lt;=applicationYear),TRUE,IF(applicationYear="",TRUE,FALSE))</f>
        <v>0</v>
      </c>
      <c r="T755" s="187" t="b">
        <f>IF(AND(Candidates!H757&gt;=$AJ$4,Candidates!H757&lt;=$AJ$5),TRUE,FALSE)</f>
        <v>0</v>
      </c>
      <c r="U755" s="187" t="b">
        <f>IF(Dashboard!$M$6="",IF(Candidates!B757&lt;&gt;"",TRUE,FALSE),IF(Dashboard!$M$6=Candidates!B757,TRUE,FALSE))</f>
        <v>0</v>
      </c>
      <c r="V755" s="187" t="b">
        <f>IF(Dashboard!$H$7="",IF(Candidates!B757&lt;&gt;"",TRUE,FALSE),IF(Dashboard!$H$7=Candidates!C757,TRUE,FALSE))</f>
        <v>0</v>
      </c>
      <c r="W755" s="217" t="b">
        <f>IF(Dashboard!$H$6="",IF(Candidates!B757&lt;&gt;"",TRUE,FALSE),IF(Dashboard!$H$6=Candidates!E757,TRUE,FALSE))</f>
        <v>0</v>
      </c>
      <c r="X755" s="187">
        <f t="shared" si="40"/>
        <v>0</v>
      </c>
      <c r="Y755" s="198">
        <f t="shared" si="41"/>
        <v>0</v>
      </c>
      <c r="AA755" s="7"/>
      <c r="AB755" s="7"/>
      <c r="AC755" s="7"/>
    </row>
    <row r="756" spans="2:29" x14ac:dyDescent="0.2">
      <c r="B756" s="194">
        <f>COUNTIFS(Candidates!$B$6:$B$3005,'Job Openings'!B758,Candidates!$J$6:$J$3005,Preferences!$I$21)</f>
        <v>0</v>
      </c>
      <c r="C756" s="63"/>
      <c r="D756" s="194" t="str">
        <f>IF(AND(B756=1,J756=1),IF('Job Openings'!H758-'Job Openings'!E758&lt;0,"",'Job Openings'!H758-'Job Openings'!E758),"")</f>
        <v/>
      </c>
      <c r="E756" s="185"/>
      <c r="F756" s="197" t="b">
        <f>IF(AND('Job Openings'!E758&gt;=$O$4,'Job Openings'!E758&lt;=$O$5),TRUE,FALSE)</f>
        <v>0</v>
      </c>
      <c r="G756" s="188" t="b">
        <f>IF(Dashboard!$M$6="",IF('Job Openings'!B758&lt;&gt;"",TRUE,FALSE),IF(Dashboard!$M$6='Job Openings'!B758,TRUE,FALSE))</f>
        <v>0</v>
      </c>
      <c r="H756" s="188" t="b">
        <f>IF(Dashboard!$H$7="",IF('Job Openings'!B758&lt;&gt;"",TRUE,FALSE),IF(Dashboard!$H$7='Job Openings'!C758,TRUE,FALSE))</f>
        <v>0</v>
      </c>
      <c r="I756" s="188" t="b">
        <f>IF(Dashboard!$H$6="",IF('Job Openings'!B758&lt;&gt;"",TRUE,FALSE),IF(Dashboard!$H$6='Job Openings'!F758,TRUE,FALSE))</f>
        <v>0</v>
      </c>
      <c r="J756" s="198">
        <f t="shared" si="39"/>
        <v>0</v>
      </c>
      <c r="K756" s="63"/>
      <c r="L756" s="63"/>
      <c r="M756" s="63"/>
      <c r="N756" s="63"/>
      <c r="O756" s="63"/>
      <c r="P756" s="63"/>
      <c r="R756" s="193" t="str">
        <f>IF(Candidates!H758="","",MONTH(Candidates!H758))</f>
        <v/>
      </c>
      <c r="S756" s="187" t="b">
        <f>IF(AND(YEAR(Candidates!H758)&gt;=applicationYear,YEAR(Candidates!H758)&lt;=applicationYear),TRUE,IF(applicationYear="",TRUE,FALSE))</f>
        <v>0</v>
      </c>
      <c r="T756" s="187" t="b">
        <f>IF(AND(Candidates!H758&gt;=$AJ$4,Candidates!H758&lt;=$AJ$5),TRUE,FALSE)</f>
        <v>0</v>
      </c>
      <c r="U756" s="187" t="b">
        <f>IF(Dashboard!$M$6="",IF(Candidates!B758&lt;&gt;"",TRUE,FALSE),IF(Dashboard!$M$6=Candidates!B758,TRUE,FALSE))</f>
        <v>0</v>
      </c>
      <c r="V756" s="187" t="b">
        <f>IF(Dashboard!$H$7="",IF(Candidates!B758&lt;&gt;"",TRUE,FALSE),IF(Dashboard!$H$7=Candidates!C758,TRUE,FALSE))</f>
        <v>0</v>
      </c>
      <c r="W756" s="217" t="b">
        <f>IF(Dashboard!$H$6="",IF(Candidates!B758&lt;&gt;"",TRUE,FALSE),IF(Dashboard!$H$6=Candidates!E758,TRUE,FALSE))</f>
        <v>0</v>
      </c>
      <c r="X756" s="187">
        <f t="shared" si="40"/>
        <v>0</v>
      </c>
      <c r="Y756" s="198">
        <f t="shared" si="41"/>
        <v>0</v>
      </c>
      <c r="AA756" s="7"/>
      <c r="AB756" s="7"/>
      <c r="AC756" s="7"/>
    </row>
    <row r="757" spans="2:29" x14ac:dyDescent="0.2">
      <c r="B757" s="194">
        <f>COUNTIFS(Candidates!$B$6:$B$3005,'Job Openings'!B759,Candidates!$J$6:$J$3005,Preferences!$I$21)</f>
        <v>0</v>
      </c>
      <c r="C757" s="63"/>
      <c r="D757" s="194" t="str">
        <f>IF(AND(B757=1,J757=1),IF('Job Openings'!H759-'Job Openings'!E759&lt;0,"",'Job Openings'!H759-'Job Openings'!E759),"")</f>
        <v/>
      </c>
      <c r="E757" s="185"/>
      <c r="F757" s="197" t="b">
        <f>IF(AND('Job Openings'!E759&gt;=$O$4,'Job Openings'!E759&lt;=$O$5),TRUE,FALSE)</f>
        <v>0</v>
      </c>
      <c r="G757" s="188" t="b">
        <f>IF(Dashboard!$M$6="",IF('Job Openings'!B759&lt;&gt;"",TRUE,FALSE),IF(Dashboard!$M$6='Job Openings'!B759,TRUE,FALSE))</f>
        <v>0</v>
      </c>
      <c r="H757" s="188" t="b">
        <f>IF(Dashboard!$H$7="",IF('Job Openings'!B759&lt;&gt;"",TRUE,FALSE),IF(Dashboard!$H$7='Job Openings'!C759,TRUE,FALSE))</f>
        <v>0</v>
      </c>
      <c r="I757" s="188" t="b">
        <f>IF(Dashboard!$H$6="",IF('Job Openings'!B759&lt;&gt;"",TRUE,FALSE),IF(Dashboard!$H$6='Job Openings'!F759,TRUE,FALSE))</f>
        <v>0</v>
      </c>
      <c r="J757" s="198">
        <f t="shared" si="39"/>
        <v>0</v>
      </c>
      <c r="K757" s="63"/>
      <c r="L757" s="63"/>
      <c r="M757" s="63"/>
      <c r="N757" s="63"/>
      <c r="O757" s="63"/>
      <c r="P757" s="63"/>
      <c r="R757" s="193" t="str">
        <f>IF(Candidates!H759="","",MONTH(Candidates!H759))</f>
        <v/>
      </c>
      <c r="S757" s="187" t="b">
        <f>IF(AND(YEAR(Candidates!H759)&gt;=applicationYear,YEAR(Candidates!H759)&lt;=applicationYear),TRUE,IF(applicationYear="",TRUE,FALSE))</f>
        <v>0</v>
      </c>
      <c r="T757" s="187" t="b">
        <f>IF(AND(Candidates!H759&gt;=$AJ$4,Candidates!H759&lt;=$AJ$5),TRUE,FALSE)</f>
        <v>0</v>
      </c>
      <c r="U757" s="187" t="b">
        <f>IF(Dashboard!$M$6="",IF(Candidates!B759&lt;&gt;"",TRUE,FALSE),IF(Dashboard!$M$6=Candidates!B759,TRUE,FALSE))</f>
        <v>0</v>
      </c>
      <c r="V757" s="187" t="b">
        <f>IF(Dashboard!$H$7="",IF(Candidates!B759&lt;&gt;"",TRUE,FALSE),IF(Dashboard!$H$7=Candidates!C759,TRUE,FALSE))</f>
        <v>0</v>
      </c>
      <c r="W757" s="217" t="b">
        <f>IF(Dashboard!$H$6="",IF(Candidates!B759&lt;&gt;"",TRUE,FALSE),IF(Dashboard!$H$6=Candidates!E759,TRUE,FALSE))</f>
        <v>0</v>
      </c>
      <c r="X757" s="187">
        <f t="shared" si="40"/>
        <v>0</v>
      </c>
      <c r="Y757" s="198">
        <f t="shared" si="41"/>
        <v>0</v>
      </c>
      <c r="AA757" s="7"/>
      <c r="AB757" s="7"/>
      <c r="AC757" s="7"/>
    </row>
    <row r="758" spans="2:29" x14ac:dyDescent="0.2">
      <c r="B758" s="194">
        <f>COUNTIFS(Candidates!$B$6:$B$3005,'Job Openings'!B760,Candidates!$J$6:$J$3005,Preferences!$I$21)</f>
        <v>0</v>
      </c>
      <c r="C758" s="63"/>
      <c r="D758" s="194" t="str">
        <f>IF(AND(B758=1,J758=1),IF('Job Openings'!H760-'Job Openings'!E760&lt;0,"",'Job Openings'!H760-'Job Openings'!E760),"")</f>
        <v/>
      </c>
      <c r="E758" s="185"/>
      <c r="F758" s="197" t="b">
        <f>IF(AND('Job Openings'!E760&gt;=$O$4,'Job Openings'!E760&lt;=$O$5),TRUE,FALSE)</f>
        <v>0</v>
      </c>
      <c r="G758" s="188" t="b">
        <f>IF(Dashboard!$M$6="",IF('Job Openings'!B760&lt;&gt;"",TRUE,FALSE),IF(Dashboard!$M$6='Job Openings'!B760,TRUE,FALSE))</f>
        <v>0</v>
      </c>
      <c r="H758" s="188" t="b">
        <f>IF(Dashboard!$H$7="",IF('Job Openings'!B760&lt;&gt;"",TRUE,FALSE),IF(Dashboard!$H$7='Job Openings'!C760,TRUE,FALSE))</f>
        <v>0</v>
      </c>
      <c r="I758" s="188" t="b">
        <f>IF(Dashboard!$H$6="",IF('Job Openings'!B760&lt;&gt;"",TRUE,FALSE),IF(Dashboard!$H$6='Job Openings'!F760,TRUE,FALSE))</f>
        <v>0</v>
      </c>
      <c r="J758" s="198">
        <f t="shared" si="39"/>
        <v>0</v>
      </c>
      <c r="K758" s="63"/>
      <c r="L758" s="63"/>
      <c r="M758" s="63"/>
      <c r="N758" s="63"/>
      <c r="O758" s="63"/>
      <c r="P758" s="63"/>
      <c r="R758" s="193" t="str">
        <f>IF(Candidates!H760="","",MONTH(Candidates!H760))</f>
        <v/>
      </c>
      <c r="S758" s="187" t="b">
        <f>IF(AND(YEAR(Candidates!H760)&gt;=applicationYear,YEAR(Candidates!H760)&lt;=applicationYear),TRUE,IF(applicationYear="",TRUE,FALSE))</f>
        <v>0</v>
      </c>
      <c r="T758" s="187" t="b">
        <f>IF(AND(Candidates!H760&gt;=$AJ$4,Candidates!H760&lt;=$AJ$5),TRUE,FALSE)</f>
        <v>0</v>
      </c>
      <c r="U758" s="187" t="b">
        <f>IF(Dashboard!$M$6="",IF(Candidates!B760&lt;&gt;"",TRUE,FALSE),IF(Dashboard!$M$6=Candidates!B760,TRUE,FALSE))</f>
        <v>0</v>
      </c>
      <c r="V758" s="187" t="b">
        <f>IF(Dashboard!$H$7="",IF(Candidates!B760&lt;&gt;"",TRUE,FALSE),IF(Dashboard!$H$7=Candidates!C760,TRUE,FALSE))</f>
        <v>0</v>
      </c>
      <c r="W758" s="217" t="b">
        <f>IF(Dashboard!$H$6="",IF(Candidates!B760&lt;&gt;"",TRUE,FALSE),IF(Dashboard!$H$6=Candidates!E760,TRUE,FALSE))</f>
        <v>0</v>
      </c>
      <c r="X758" s="187">
        <f t="shared" si="40"/>
        <v>0</v>
      </c>
      <c r="Y758" s="198">
        <f t="shared" si="41"/>
        <v>0</v>
      </c>
      <c r="AA758" s="7"/>
      <c r="AB758" s="7"/>
      <c r="AC758" s="7"/>
    </row>
    <row r="759" spans="2:29" x14ac:dyDescent="0.2">
      <c r="B759" s="194">
        <f>COUNTIFS(Candidates!$B$6:$B$3005,'Job Openings'!B761,Candidates!$J$6:$J$3005,Preferences!$I$21)</f>
        <v>0</v>
      </c>
      <c r="C759" s="63"/>
      <c r="D759" s="194" t="str">
        <f>IF(AND(B759=1,J759=1),IF('Job Openings'!H761-'Job Openings'!E761&lt;0,"",'Job Openings'!H761-'Job Openings'!E761),"")</f>
        <v/>
      </c>
      <c r="E759" s="185"/>
      <c r="F759" s="197" t="b">
        <f>IF(AND('Job Openings'!E761&gt;=$O$4,'Job Openings'!E761&lt;=$O$5),TRUE,FALSE)</f>
        <v>0</v>
      </c>
      <c r="G759" s="188" t="b">
        <f>IF(Dashboard!$M$6="",IF('Job Openings'!B761&lt;&gt;"",TRUE,FALSE),IF(Dashboard!$M$6='Job Openings'!B761,TRUE,FALSE))</f>
        <v>0</v>
      </c>
      <c r="H759" s="188" t="b">
        <f>IF(Dashboard!$H$7="",IF('Job Openings'!B761&lt;&gt;"",TRUE,FALSE),IF(Dashboard!$H$7='Job Openings'!C761,TRUE,FALSE))</f>
        <v>0</v>
      </c>
      <c r="I759" s="188" t="b">
        <f>IF(Dashboard!$H$6="",IF('Job Openings'!B761&lt;&gt;"",TRUE,FALSE),IF(Dashboard!$H$6='Job Openings'!F761,TRUE,FALSE))</f>
        <v>0</v>
      </c>
      <c r="J759" s="198">
        <f t="shared" si="39"/>
        <v>0</v>
      </c>
      <c r="K759" s="63"/>
      <c r="L759" s="63"/>
      <c r="M759" s="63"/>
      <c r="N759" s="63"/>
      <c r="O759" s="63"/>
      <c r="P759" s="63"/>
      <c r="R759" s="193" t="str">
        <f>IF(Candidates!H761="","",MONTH(Candidates!H761))</f>
        <v/>
      </c>
      <c r="S759" s="187" t="b">
        <f>IF(AND(YEAR(Candidates!H761)&gt;=applicationYear,YEAR(Candidates!H761)&lt;=applicationYear),TRUE,IF(applicationYear="",TRUE,FALSE))</f>
        <v>0</v>
      </c>
      <c r="T759" s="187" t="b">
        <f>IF(AND(Candidates!H761&gt;=$AJ$4,Candidates!H761&lt;=$AJ$5),TRUE,FALSE)</f>
        <v>0</v>
      </c>
      <c r="U759" s="187" t="b">
        <f>IF(Dashboard!$M$6="",IF(Candidates!B761&lt;&gt;"",TRUE,FALSE),IF(Dashboard!$M$6=Candidates!B761,TRUE,FALSE))</f>
        <v>0</v>
      </c>
      <c r="V759" s="187" t="b">
        <f>IF(Dashboard!$H$7="",IF(Candidates!B761&lt;&gt;"",TRUE,FALSE),IF(Dashboard!$H$7=Candidates!C761,TRUE,FALSE))</f>
        <v>0</v>
      </c>
      <c r="W759" s="217" t="b">
        <f>IF(Dashboard!$H$6="",IF(Candidates!B761&lt;&gt;"",TRUE,FALSE),IF(Dashboard!$H$6=Candidates!E761,TRUE,FALSE))</f>
        <v>0</v>
      </c>
      <c r="X759" s="187">
        <f t="shared" si="40"/>
        <v>0</v>
      </c>
      <c r="Y759" s="198">
        <f t="shared" si="41"/>
        <v>0</v>
      </c>
      <c r="AA759" s="7"/>
      <c r="AB759" s="7"/>
      <c r="AC759" s="7"/>
    </row>
    <row r="760" spans="2:29" x14ac:dyDescent="0.2">
      <c r="B760" s="194">
        <f>COUNTIFS(Candidates!$B$6:$B$3005,'Job Openings'!B762,Candidates!$J$6:$J$3005,Preferences!$I$21)</f>
        <v>0</v>
      </c>
      <c r="C760" s="63"/>
      <c r="D760" s="194" t="str">
        <f>IF(AND(B760=1,J760=1),IF('Job Openings'!H762-'Job Openings'!E762&lt;0,"",'Job Openings'!H762-'Job Openings'!E762),"")</f>
        <v/>
      </c>
      <c r="E760" s="185"/>
      <c r="F760" s="197" t="b">
        <f>IF(AND('Job Openings'!E762&gt;=$O$4,'Job Openings'!E762&lt;=$O$5),TRUE,FALSE)</f>
        <v>0</v>
      </c>
      <c r="G760" s="188" t="b">
        <f>IF(Dashboard!$M$6="",IF('Job Openings'!B762&lt;&gt;"",TRUE,FALSE),IF(Dashboard!$M$6='Job Openings'!B762,TRUE,FALSE))</f>
        <v>0</v>
      </c>
      <c r="H760" s="188" t="b">
        <f>IF(Dashboard!$H$7="",IF('Job Openings'!B762&lt;&gt;"",TRUE,FALSE),IF(Dashboard!$H$7='Job Openings'!C762,TRUE,FALSE))</f>
        <v>0</v>
      </c>
      <c r="I760" s="188" t="b">
        <f>IF(Dashboard!$H$6="",IF('Job Openings'!B762&lt;&gt;"",TRUE,FALSE),IF(Dashboard!$H$6='Job Openings'!F762,TRUE,FALSE))</f>
        <v>0</v>
      </c>
      <c r="J760" s="198">
        <f t="shared" si="39"/>
        <v>0</v>
      </c>
      <c r="K760" s="63"/>
      <c r="L760" s="63"/>
      <c r="M760" s="63"/>
      <c r="N760" s="63"/>
      <c r="O760" s="63"/>
      <c r="P760" s="63"/>
      <c r="R760" s="193" t="str">
        <f>IF(Candidates!H762="","",MONTH(Candidates!H762))</f>
        <v/>
      </c>
      <c r="S760" s="187" t="b">
        <f>IF(AND(YEAR(Candidates!H762)&gt;=applicationYear,YEAR(Candidates!H762)&lt;=applicationYear),TRUE,IF(applicationYear="",TRUE,FALSE))</f>
        <v>0</v>
      </c>
      <c r="T760" s="187" t="b">
        <f>IF(AND(Candidates!H762&gt;=$AJ$4,Candidates!H762&lt;=$AJ$5),TRUE,FALSE)</f>
        <v>0</v>
      </c>
      <c r="U760" s="187" t="b">
        <f>IF(Dashboard!$M$6="",IF(Candidates!B762&lt;&gt;"",TRUE,FALSE),IF(Dashboard!$M$6=Candidates!B762,TRUE,FALSE))</f>
        <v>0</v>
      </c>
      <c r="V760" s="187" t="b">
        <f>IF(Dashboard!$H$7="",IF(Candidates!B762&lt;&gt;"",TRUE,FALSE),IF(Dashboard!$H$7=Candidates!C762,TRUE,FALSE))</f>
        <v>0</v>
      </c>
      <c r="W760" s="217" t="b">
        <f>IF(Dashboard!$H$6="",IF(Candidates!B762&lt;&gt;"",TRUE,FALSE),IF(Dashboard!$H$6=Candidates!E762,TRUE,FALSE))</f>
        <v>0</v>
      </c>
      <c r="X760" s="187">
        <f t="shared" si="40"/>
        <v>0</v>
      </c>
      <c r="Y760" s="198">
        <f t="shared" si="41"/>
        <v>0</v>
      </c>
      <c r="AA760" s="7"/>
      <c r="AB760" s="7"/>
      <c r="AC760" s="7"/>
    </row>
    <row r="761" spans="2:29" x14ac:dyDescent="0.2">
      <c r="B761" s="194">
        <f>COUNTIFS(Candidates!$B$6:$B$3005,'Job Openings'!B763,Candidates!$J$6:$J$3005,Preferences!$I$21)</f>
        <v>0</v>
      </c>
      <c r="C761" s="63"/>
      <c r="D761" s="194" t="str">
        <f>IF(AND(B761=1,J761=1),IF('Job Openings'!H763-'Job Openings'!E763&lt;0,"",'Job Openings'!H763-'Job Openings'!E763),"")</f>
        <v/>
      </c>
      <c r="E761" s="185"/>
      <c r="F761" s="197" t="b">
        <f>IF(AND('Job Openings'!E763&gt;=$O$4,'Job Openings'!E763&lt;=$O$5),TRUE,FALSE)</f>
        <v>0</v>
      </c>
      <c r="G761" s="188" t="b">
        <f>IF(Dashboard!$M$6="",IF('Job Openings'!B763&lt;&gt;"",TRUE,FALSE),IF(Dashboard!$M$6='Job Openings'!B763,TRUE,FALSE))</f>
        <v>0</v>
      </c>
      <c r="H761" s="188" t="b">
        <f>IF(Dashboard!$H$7="",IF('Job Openings'!B763&lt;&gt;"",TRUE,FALSE),IF(Dashboard!$H$7='Job Openings'!C763,TRUE,FALSE))</f>
        <v>0</v>
      </c>
      <c r="I761" s="188" t="b">
        <f>IF(Dashboard!$H$6="",IF('Job Openings'!B763&lt;&gt;"",TRUE,FALSE),IF(Dashboard!$H$6='Job Openings'!F763,TRUE,FALSE))</f>
        <v>0</v>
      </c>
      <c r="J761" s="198">
        <f t="shared" si="39"/>
        <v>0</v>
      </c>
      <c r="K761" s="63"/>
      <c r="L761" s="63"/>
      <c r="M761" s="63"/>
      <c r="N761" s="63"/>
      <c r="O761" s="63"/>
      <c r="P761" s="63"/>
      <c r="R761" s="193" t="str">
        <f>IF(Candidates!H763="","",MONTH(Candidates!H763))</f>
        <v/>
      </c>
      <c r="S761" s="187" t="b">
        <f>IF(AND(YEAR(Candidates!H763)&gt;=applicationYear,YEAR(Candidates!H763)&lt;=applicationYear),TRUE,IF(applicationYear="",TRUE,FALSE))</f>
        <v>0</v>
      </c>
      <c r="T761" s="187" t="b">
        <f>IF(AND(Candidates!H763&gt;=$AJ$4,Candidates!H763&lt;=$AJ$5),TRUE,FALSE)</f>
        <v>0</v>
      </c>
      <c r="U761" s="187" t="b">
        <f>IF(Dashboard!$M$6="",IF(Candidates!B763&lt;&gt;"",TRUE,FALSE),IF(Dashboard!$M$6=Candidates!B763,TRUE,FALSE))</f>
        <v>0</v>
      </c>
      <c r="V761" s="187" t="b">
        <f>IF(Dashboard!$H$7="",IF(Candidates!B763&lt;&gt;"",TRUE,FALSE),IF(Dashboard!$H$7=Candidates!C763,TRUE,FALSE))</f>
        <v>0</v>
      </c>
      <c r="W761" s="217" t="b">
        <f>IF(Dashboard!$H$6="",IF(Candidates!B763&lt;&gt;"",TRUE,FALSE),IF(Dashboard!$H$6=Candidates!E763,TRUE,FALSE))</f>
        <v>0</v>
      </c>
      <c r="X761" s="187">
        <f t="shared" si="40"/>
        <v>0</v>
      </c>
      <c r="Y761" s="198">
        <f t="shared" si="41"/>
        <v>0</v>
      </c>
      <c r="AA761" s="7"/>
      <c r="AB761" s="7"/>
      <c r="AC761" s="7"/>
    </row>
    <row r="762" spans="2:29" x14ac:dyDescent="0.2">
      <c r="B762" s="194">
        <f>COUNTIFS(Candidates!$B$6:$B$3005,'Job Openings'!B764,Candidates!$J$6:$J$3005,Preferences!$I$21)</f>
        <v>0</v>
      </c>
      <c r="C762" s="63"/>
      <c r="D762" s="194" t="str">
        <f>IF(AND(B762=1,J762=1),IF('Job Openings'!H764-'Job Openings'!E764&lt;0,"",'Job Openings'!H764-'Job Openings'!E764),"")</f>
        <v/>
      </c>
      <c r="E762" s="185"/>
      <c r="F762" s="197" t="b">
        <f>IF(AND('Job Openings'!E764&gt;=$O$4,'Job Openings'!E764&lt;=$O$5),TRUE,FALSE)</f>
        <v>0</v>
      </c>
      <c r="G762" s="188" t="b">
        <f>IF(Dashboard!$M$6="",IF('Job Openings'!B764&lt;&gt;"",TRUE,FALSE),IF(Dashboard!$M$6='Job Openings'!B764,TRUE,FALSE))</f>
        <v>0</v>
      </c>
      <c r="H762" s="188" t="b">
        <f>IF(Dashboard!$H$7="",IF('Job Openings'!B764&lt;&gt;"",TRUE,FALSE),IF(Dashboard!$H$7='Job Openings'!C764,TRUE,FALSE))</f>
        <v>0</v>
      </c>
      <c r="I762" s="188" t="b">
        <f>IF(Dashboard!$H$6="",IF('Job Openings'!B764&lt;&gt;"",TRUE,FALSE),IF(Dashboard!$H$6='Job Openings'!F764,TRUE,FALSE))</f>
        <v>0</v>
      </c>
      <c r="J762" s="198">
        <f t="shared" si="39"/>
        <v>0</v>
      </c>
      <c r="K762" s="63"/>
      <c r="L762" s="63"/>
      <c r="M762" s="63"/>
      <c r="N762" s="63"/>
      <c r="O762" s="63"/>
      <c r="P762" s="63"/>
      <c r="R762" s="193" t="str">
        <f>IF(Candidates!H764="","",MONTH(Candidates!H764))</f>
        <v/>
      </c>
      <c r="S762" s="187" t="b">
        <f>IF(AND(YEAR(Candidates!H764)&gt;=applicationYear,YEAR(Candidates!H764)&lt;=applicationYear),TRUE,IF(applicationYear="",TRUE,FALSE))</f>
        <v>0</v>
      </c>
      <c r="T762" s="187" t="b">
        <f>IF(AND(Candidates!H764&gt;=$AJ$4,Candidates!H764&lt;=$AJ$5),TRUE,FALSE)</f>
        <v>0</v>
      </c>
      <c r="U762" s="187" t="b">
        <f>IF(Dashboard!$M$6="",IF(Candidates!B764&lt;&gt;"",TRUE,FALSE),IF(Dashboard!$M$6=Candidates!B764,TRUE,FALSE))</f>
        <v>0</v>
      </c>
      <c r="V762" s="187" t="b">
        <f>IF(Dashboard!$H$7="",IF(Candidates!B764&lt;&gt;"",TRUE,FALSE),IF(Dashboard!$H$7=Candidates!C764,TRUE,FALSE))</f>
        <v>0</v>
      </c>
      <c r="W762" s="217" t="b">
        <f>IF(Dashboard!$H$6="",IF(Candidates!B764&lt;&gt;"",TRUE,FALSE),IF(Dashboard!$H$6=Candidates!E764,TRUE,FALSE))</f>
        <v>0</v>
      </c>
      <c r="X762" s="187">
        <f t="shared" si="40"/>
        <v>0</v>
      </c>
      <c r="Y762" s="198">
        <f t="shared" si="41"/>
        <v>0</v>
      </c>
      <c r="AA762" s="7"/>
      <c r="AB762" s="7"/>
      <c r="AC762" s="7"/>
    </row>
    <row r="763" spans="2:29" x14ac:dyDescent="0.2">
      <c r="B763" s="194">
        <f>COUNTIFS(Candidates!$B$6:$B$3005,'Job Openings'!B765,Candidates!$J$6:$J$3005,Preferences!$I$21)</f>
        <v>0</v>
      </c>
      <c r="C763" s="63"/>
      <c r="D763" s="194" t="str">
        <f>IF(AND(B763=1,J763=1),IF('Job Openings'!H765-'Job Openings'!E765&lt;0,"",'Job Openings'!H765-'Job Openings'!E765),"")</f>
        <v/>
      </c>
      <c r="E763" s="185"/>
      <c r="F763" s="197" t="b">
        <f>IF(AND('Job Openings'!E765&gt;=$O$4,'Job Openings'!E765&lt;=$O$5),TRUE,FALSE)</f>
        <v>0</v>
      </c>
      <c r="G763" s="188" t="b">
        <f>IF(Dashboard!$M$6="",IF('Job Openings'!B765&lt;&gt;"",TRUE,FALSE),IF(Dashboard!$M$6='Job Openings'!B765,TRUE,FALSE))</f>
        <v>0</v>
      </c>
      <c r="H763" s="188" t="b">
        <f>IF(Dashboard!$H$7="",IF('Job Openings'!B765&lt;&gt;"",TRUE,FALSE),IF(Dashboard!$H$7='Job Openings'!C765,TRUE,FALSE))</f>
        <v>0</v>
      </c>
      <c r="I763" s="188" t="b">
        <f>IF(Dashboard!$H$6="",IF('Job Openings'!B765&lt;&gt;"",TRUE,FALSE),IF(Dashboard!$H$6='Job Openings'!F765,TRUE,FALSE))</f>
        <v>0</v>
      </c>
      <c r="J763" s="198">
        <f t="shared" si="39"/>
        <v>0</v>
      </c>
      <c r="K763" s="63"/>
      <c r="L763" s="63"/>
      <c r="M763" s="63"/>
      <c r="N763" s="63"/>
      <c r="O763" s="63"/>
      <c r="P763" s="63"/>
      <c r="R763" s="193" t="str">
        <f>IF(Candidates!H765="","",MONTH(Candidates!H765))</f>
        <v/>
      </c>
      <c r="S763" s="187" t="b">
        <f>IF(AND(YEAR(Candidates!H765)&gt;=applicationYear,YEAR(Candidates!H765)&lt;=applicationYear),TRUE,IF(applicationYear="",TRUE,FALSE))</f>
        <v>0</v>
      </c>
      <c r="T763" s="187" t="b">
        <f>IF(AND(Candidates!H765&gt;=$AJ$4,Candidates!H765&lt;=$AJ$5),TRUE,FALSE)</f>
        <v>0</v>
      </c>
      <c r="U763" s="187" t="b">
        <f>IF(Dashboard!$M$6="",IF(Candidates!B765&lt;&gt;"",TRUE,FALSE),IF(Dashboard!$M$6=Candidates!B765,TRUE,FALSE))</f>
        <v>0</v>
      </c>
      <c r="V763" s="187" t="b">
        <f>IF(Dashboard!$H$7="",IF(Candidates!B765&lt;&gt;"",TRUE,FALSE),IF(Dashboard!$H$7=Candidates!C765,TRUE,FALSE))</f>
        <v>0</v>
      </c>
      <c r="W763" s="217" t="b">
        <f>IF(Dashboard!$H$6="",IF(Candidates!B765&lt;&gt;"",TRUE,FALSE),IF(Dashboard!$H$6=Candidates!E765,TRUE,FALSE))</f>
        <v>0</v>
      </c>
      <c r="X763" s="187">
        <f t="shared" si="40"/>
        <v>0</v>
      </c>
      <c r="Y763" s="198">
        <f t="shared" si="41"/>
        <v>0</v>
      </c>
      <c r="AA763" s="7"/>
      <c r="AB763" s="7"/>
      <c r="AC763" s="7"/>
    </row>
    <row r="764" spans="2:29" x14ac:dyDescent="0.2">
      <c r="B764" s="194">
        <f>COUNTIFS(Candidates!$B$6:$B$3005,'Job Openings'!B766,Candidates!$J$6:$J$3005,Preferences!$I$21)</f>
        <v>0</v>
      </c>
      <c r="C764" s="63"/>
      <c r="D764" s="194" t="str">
        <f>IF(AND(B764=1,J764=1),IF('Job Openings'!H766-'Job Openings'!E766&lt;0,"",'Job Openings'!H766-'Job Openings'!E766),"")</f>
        <v/>
      </c>
      <c r="E764" s="185"/>
      <c r="F764" s="197" t="b">
        <f>IF(AND('Job Openings'!E766&gt;=$O$4,'Job Openings'!E766&lt;=$O$5),TRUE,FALSE)</f>
        <v>0</v>
      </c>
      <c r="G764" s="188" t="b">
        <f>IF(Dashboard!$M$6="",IF('Job Openings'!B766&lt;&gt;"",TRUE,FALSE),IF(Dashboard!$M$6='Job Openings'!B766,TRUE,FALSE))</f>
        <v>0</v>
      </c>
      <c r="H764" s="188" t="b">
        <f>IF(Dashboard!$H$7="",IF('Job Openings'!B766&lt;&gt;"",TRUE,FALSE),IF(Dashboard!$H$7='Job Openings'!C766,TRUE,FALSE))</f>
        <v>0</v>
      </c>
      <c r="I764" s="188" t="b">
        <f>IF(Dashboard!$H$6="",IF('Job Openings'!B766&lt;&gt;"",TRUE,FALSE),IF(Dashboard!$H$6='Job Openings'!F766,TRUE,FALSE))</f>
        <v>0</v>
      </c>
      <c r="J764" s="198">
        <f t="shared" si="39"/>
        <v>0</v>
      </c>
      <c r="K764" s="63"/>
      <c r="L764" s="63"/>
      <c r="M764" s="63"/>
      <c r="N764" s="63"/>
      <c r="O764" s="63"/>
      <c r="P764" s="63"/>
      <c r="R764" s="193" t="str">
        <f>IF(Candidates!H766="","",MONTH(Candidates!H766))</f>
        <v/>
      </c>
      <c r="S764" s="187" t="b">
        <f>IF(AND(YEAR(Candidates!H766)&gt;=applicationYear,YEAR(Candidates!H766)&lt;=applicationYear),TRUE,IF(applicationYear="",TRUE,FALSE))</f>
        <v>0</v>
      </c>
      <c r="T764" s="187" t="b">
        <f>IF(AND(Candidates!H766&gt;=$AJ$4,Candidates!H766&lt;=$AJ$5),TRUE,FALSE)</f>
        <v>0</v>
      </c>
      <c r="U764" s="187" t="b">
        <f>IF(Dashboard!$M$6="",IF(Candidates!B766&lt;&gt;"",TRUE,FALSE),IF(Dashboard!$M$6=Candidates!B766,TRUE,FALSE))</f>
        <v>0</v>
      </c>
      <c r="V764" s="187" t="b">
        <f>IF(Dashboard!$H$7="",IF(Candidates!B766&lt;&gt;"",TRUE,FALSE),IF(Dashboard!$H$7=Candidates!C766,TRUE,FALSE))</f>
        <v>0</v>
      </c>
      <c r="W764" s="217" t="b">
        <f>IF(Dashboard!$H$6="",IF(Candidates!B766&lt;&gt;"",TRUE,FALSE),IF(Dashboard!$H$6=Candidates!E766,TRUE,FALSE))</f>
        <v>0</v>
      </c>
      <c r="X764" s="187">
        <f t="shared" si="40"/>
        <v>0</v>
      </c>
      <c r="Y764" s="198">
        <f t="shared" si="41"/>
        <v>0</v>
      </c>
      <c r="AA764" s="7"/>
      <c r="AB764" s="7"/>
      <c r="AC764" s="7"/>
    </row>
    <row r="765" spans="2:29" x14ac:dyDescent="0.2">
      <c r="B765" s="194">
        <f>COUNTIFS(Candidates!$B$6:$B$3005,'Job Openings'!B767,Candidates!$J$6:$J$3005,Preferences!$I$21)</f>
        <v>0</v>
      </c>
      <c r="C765" s="63"/>
      <c r="D765" s="194" t="str">
        <f>IF(AND(B765=1,J765=1),IF('Job Openings'!H767-'Job Openings'!E767&lt;0,"",'Job Openings'!H767-'Job Openings'!E767),"")</f>
        <v/>
      </c>
      <c r="E765" s="185"/>
      <c r="F765" s="197" t="b">
        <f>IF(AND('Job Openings'!E767&gt;=$O$4,'Job Openings'!E767&lt;=$O$5),TRUE,FALSE)</f>
        <v>0</v>
      </c>
      <c r="G765" s="188" t="b">
        <f>IF(Dashboard!$M$6="",IF('Job Openings'!B767&lt;&gt;"",TRUE,FALSE),IF(Dashboard!$M$6='Job Openings'!B767,TRUE,FALSE))</f>
        <v>0</v>
      </c>
      <c r="H765" s="188" t="b">
        <f>IF(Dashboard!$H$7="",IF('Job Openings'!B767&lt;&gt;"",TRUE,FALSE),IF(Dashboard!$H$7='Job Openings'!C767,TRUE,FALSE))</f>
        <v>0</v>
      </c>
      <c r="I765" s="188" t="b">
        <f>IF(Dashboard!$H$6="",IF('Job Openings'!B767&lt;&gt;"",TRUE,FALSE),IF(Dashboard!$H$6='Job Openings'!F767,TRUE,FALSE))</f>
        <v>0</v>
      </c>
      <c r="J765" s="198">
        <f t="shared" si="39"/>
        <v>0</v>
      </c>
      <c r="K765" s="63"/>
      <c r="L765" s="63"/>
      <c r="M765" s="63"/>
      <c r="N765" s="63"/>
      <c r="O765" s="63"/>
      <c r="P765" s="63"/>
      <c r="R765" s="193" t="str">
        <f>IF(Candidates!H767="","",MONTH(Candidates!H767))</f>
        <v/>
      </c>
      <c r="S765" s="187" t="b">
        <f>IF(AND(YEAR(Candidates!H767)&gt;=applicationYear,YEAR(Candidates!H767)&lt;=applicationYear),TRUE,IF(applicationYear="",TRUE,FALSE))</f>
        <v>0</v>
      </c>
      <c r="T765" s="187" t="b">
        <f>IF(AND(Candidates!H767&gt;=$AJ$4,Candidates!H767&lt;=$AJ$5),TRUE,FALSE)</f>
        <v>0</v>
      </c>
      <c r="U765" s="187" t="b">
        <f>IF(Dashboard!$M$6="",IF(Candidates!B767&lt;&gt;"",TRUE,FALSE),IF(Dashboard!$M$6=Candidates!B767,TRUE,FALSE))</f>
        <v>0</v>
      </c>
      <c r="V765" s="187" t="b">
        <f>IF(Dashboard!$H$7="",IF(Candidates!B767&lt;&gt;"",TRUE,FALSE),IF(Dashboard!$H$7=Candidates!C767,TRUE,FALSE))</f>
        <v>0</v>
      </c>
      <c r="W765" s="217" t="b">
        <f>IF(Dashboard!$H$6="",IF(Candidates!B767&lt;&gt;"",TRUE,FALSE),IF(Dashboard!$H$6=Candidates!E767,TRUE,FALSE))</f>
        <v>0</v>
      </c>
      <c r="X765" s="187">
        <f t="shared" si="40"/>
        <v>0</v>
      </c>
      <c r="Y765" s="198">
        <f t="shared" si="41"/>
        <v>0</v>
      </c>
      <c r="AA765" s="7"/>
      <c r="AB765" s="7"/>
      <c r="AC765" s="7"/>
    </row>
    <row r="766" spans="2:29" x14ac:dyDescent="0.2">
      <c r="B766" s="194">
        <f>COUNTIFS(Candidates!$B$6:$B$3005,'Job Openings'!B768,Candidates!$J$6:$J$3005,Preferences!$I$21)</f>
        <v>0</v>
      </c>
      <c r="C766" s="63"/>
      <c r="D766" s="194" t="str">
        <f>IF(AND(B766=1,J766=1),IF('Job Openings'!H768-'Job Openings'!E768&lt;0,"",'Job Openings'!H768-'Job Openings'!E768),"")</f>
        <v/>
      </c>
      <c r="E766" s="185"/>
      <c r="F766" s="197" t="b">
        <f>IF(AND('Job Openings'!E768&gt;=$O$4,'Job Openings'!E768&lt;=$O$5),TRUE,FALSE)</f>
        <v>0</v>
      </c>
      <c r="G766" s="188" t="b">
        <f>IF(Dashboard!$M$6="",IF('Job Openings'!B768&lt;&gt;"",TRUE,FALSE),IF(Dashboard!$M$6='Job Openings'!B768,TRUE,FALSE))</f>
        <v>0</v>
      </c>
      <c r="H766" s="188" t="b">
        <f>IF(Dashboard!$H$7="",IF('Job Openings'!B768&lt;&gt;"",TRUE,FALSE),IF(Dashboard!$H$7='Job Openings'!C768,TRUE,FALSE))</f>
        <v>0</v>
      </c>
      <c r="I766" s="188" t="b">
        <f>IF(Dashboard!$H$6="",IF('Job Openings'!B768&lt;&gt;"",TRUE,FALSE),IF(Dashboard!$H$6='Job Openings'!F768,TRUE,FALSE))</f>
        <v>0</v>
      </c>
      <c r="J766" s="198">
        <f t="shared" si="39"/>
        <v>0</v>
      </c>
      <c r="K766" s="63"/>
      <c r="L766" s="63"/>
      <c r="M766" s="63"/>
      <c r="N766" s="63"/>
      <c r="O766" s="63"/>
      <c r="P766" s="63"/>
      <c r="R766" s="193" t="str">
        <f>IF(Candidates!H768="","",MONTH(Candidates!H768))</f>
        <v/>
      </c>
      <c r="S766" s="187" t="b">
        <f>IF(AND(YEAR(Candidates!H768)&gt;=applicationYear,YEAR(Candidates!H768)&lt;=applicationYear),TRUE,IF(applicationYear="",TRUE,FALSE))</f>
        <v>0</v>
      </c>
      <c r="T766" s="187" t="b">
        <f>IF(AND(Candidates!H768&gt;=$AJ$4,Candidates!H768&lt;=$AJ$5),TRUE,FALSE)</f>
        <v>0</v>
      </c>
      <c r="U766" s="187" t="b">
        <f>IF(Dashboard!$M$6="",IF(Candidates!B768&lt;&gt;"",TRUE,FALSE),IF(Dashboard!$M$6=Candidates!B768,TRUE,FALSE))</f>
        <v>0</v>
      </c>
      <c r="V766" s="187" t="b">
        <f>IF(Dashboard!$H$7="",IF(Candidates!B768&lt;&gt;"",TRUE,FALSE),IF(Dashboard!$H$7=Candidates!C768,TRUE,FALSE))</f>
        <v>0</v>
      </c>
      <c r="W766" s="217" t="b">
        <f>IF(Dashboard!$H$6="",IF(Candidates!B768&lt;&gt;"",TRUE,FALSE),IF(Dashboard!$H$6=Candidates!E768,TRUE,FALSE))</f>
        <v>0</v>
      </c>
      <c r="X766" s="187">
        <f t="shared" si="40"/>
        <v>0</v>
      </c>
      <c r="Y766" s="198">
        <f t="shared" si="41"/>
        <v>0</v>
      </c>
      <c r="AA766" s="7"/>
      <c r="AB766" s="7"/>
      <c r="AC766" s="7"/>
    </row>
    <row r="767" spans="2:29" x14ac:dyDescent="0.2">
      <c r="B767" s="194">
        <f>COUNTIFS(Candidates!$B$6:$B$3005,'Job Openings'!B769,Candidates!$J$6:$J$3005,Preferences!$I$21)</f>
        <v>0</v>
      </c>
      <c r="C767" s="63"/>
      <c r="D767" s="194" t="str">
        <f>IF(AND(B767=1,J767=1),IF('Job Openings'!H769-'Job Openings'!E769&lt;0,"",'Job Openings'!H769-'Job Openings'!E769),"")</f>
        <v/>
      </c>
      <c r="E767" s="185"/>
      <c r="F767" s="197" t="b">
        <f>IF(AND('Job Openings'!E769&gt;=$O$4,'Job Openings'!E769&lt;=$O$5),TRUE,FALSE)</f>
        <v>0</v>
      </c>
      <c r="G767" s="188" t="b">
        <f>IF(Dashboard!$M$6="",IF('Job Openings'!B769&lt;&gt;"",TRUE,FALSE),IF(Dashboard!$M$6='Job Openings'!B769,TRUE,FALSE))</f>
        <v>0</v>
      </c>
      <c r="H767" s="188" t="b">
        <f>IF(Dashboard!$H$7="",IF('Job Openings'!B769&lt;&gt;"",TRUE,FALSE),IF(Dashboard!$H$7='Job Openings'!C769,TRUE,FALSE))</f>
        <v>0</v>
      </c>
      <c r="I767" s="188" t="b">
        <f>IF(Dashboard!$H$6="",IF('Job Openings'!B769&lt;&gt;"",TRUE,FALSE),IF(Dashboard!$H$6='Job Openings'!F769,TRUE,FALSE))</f>
        <v>0</v>
      </c>
      <c r="J767" s="198">
        <f t="shared" si="39"/>
        <v>0</v>
      </c>
      <c r="K767" s="63"/>
      <c r="L767" s="63"/>
      <c r="M767" s="63"/>
      <c r="N767" s="63"/>
      <c r="O767" s="63"/>
      <c r="P767" s="63"/>
      <c r="R767" s="193" t="str">
        <f>IF(Candidates!H769="","",MONTH(Candidates!H769))</f>
        <v/>
      </c>
      <c r="S767" s="187" t="b">
        <f>IF(AND(YEAR(Candidates!H769)&gt;=applicationYear,YEAR(Candidates!H769)&lt;=applicationYear),TRUE,IF(applicationYear="",TRUE,FALSE))</f>
        <v>0</v>
      </c>
      <c r="T767" s="187" t="b">
        <f>IF(AND(Candidates!H769&gt;=$AJ$4,Candidates!H769&lt;=$AJ$5),TRUE,FALSE)</f>
        <v>0</v>
      </c>
      <c r="U767" s="187" t="b">
        <f>IF(Dashboard!$M$6="",IF(Candidates!B769&lt;&gt;"",TRUE,FALSE),IF(Dashboard!$M$6=Candidates!B769,TRUE,FALSE))</f>
        <v>0</v>
      </c>
      <c r="V767" s="187" t="b">
        <f>IF(Dashboard!$H$7="",IF(Candidates!B769&lt;&gt;"",TRUE,FALSE),IF(Dashboard!$H$7=Candidates!C769,TRUE,FALSE))</f>
        <v>0</v>
      </c>
      <c r="W767" s="217" t="b">
        <f>IF(Dashboard!$H$6="",IF(Candidates!B769&lt;&gt;"",TRUE,FALSE),IF(Dashboard!$H$6=Candidates!E769,TRUE,FALSE))</f>
        <v>0</v>
      </c>
      <c r="X767" s="187">
        <f t="shared" si="40"/>
        <v>0</v>
      </c>
      <c r="Y767" s="198">
        <f t="shared" si="41"/>
        <v>0</v>
      </c>
      <c r="AA767" s="7"/>
      <c r="AB767" s="7"/>
      <c r="AC767" s="7"/>
    </row>
    <row r="768" spans="2:29" x14ac:dyDescent="0.2">
      <c r="B768" s="194">
        <f>COUNTIFS(Candidates!$B$6:$B$3005,'Job Openings'!B770,Candidates!$J$6:$J$3005,Preferences!$I$21)</f>
        <v>0</v>
      </c>
      <c r="C768" s="63"/>
      <c r="D768" s="194" t="str">
        <f>IF(AND(B768=1,J768=1),IF('Job Openings'!H770-'Job Openings'!E770&lt;0,"",'Job Openings'!H770-'Job Openings'!E770),"")</f>
        <v/>
      </c>
      <c r="E768" s="185"/>
      <c r="F768" s="197" t="b">
        <f>IF(AND('Job Openings'!E770&gt;=$O$4,'Job Openings'!E770&lt;=$O$5),TRUE,FALSE)</f>
        <v>0</v>
      </c>
      <c r="G768" s="188" t="b">
        <f>IF(Dashboard!$M$6="",IF('Job Openings'!B770&lt;&gt;"",TRUE,FALSE),IF(Dashboard!$M$6='Job Openings'!B770,TRUE,FALSE))</f>
        <v>0</v>
      </c>
      <c r="H768" s="188" t="b">
        <f>IF(Dashboard!$H$7="",IF('Job Openings'!B770&lt;&gt;"",TRUE,FALSE),IF(Dashboard!$H$7='Job Openings'!C770,TRUE,FALSE))</f>
        <v>0</v>
      </c>
      <c r="I768" s="188" t="b">
        <f>IF(Dashboard!$H$6="",IF('Job Openings'!B770&lt;&gt;"",TRUE,FALSE),IF(Dashboard!$H$6='Job Openings'!F770,TRUE,FALSE))</f>
        <v>0</v>
      </c>
      <c r="J768" s="198">
        <f t="shared" si="39"/>
        <v>0</v>
      </c>
      <c r="K768" s="63"/>
      <c r="L768" s="63"/>
      <c r="M768" s="63"/>
      <c r="N768" s="63"/>
      <c r="O768" s="63"/>
      <c r="P768" s="63"/>
      <c r="R768" s="193" t="str">
        <f>IF(Candidates!H770="","",MONTH(Candidates!H770))</f>
        <v/>
      </c>
      <c r="S768" s="187" t="b">
        <f>IF(AND(YEAR(Candidates!H770)&gt;=applicationYear,YEAR(Candidates!H770)&lt;=applicationYear),TRUE,IF(applicationYear="",TRUE,FALSE))</f>
        <v>0</v>
      </c>
      <c r="T768" s="187" t="b">
        <f>IF(AND(Candidates!H770&gt;=$AJ$4,Candidates!H770&lt;=$AJ$5),TRUE,FALSE)</f>
        <v>0</v>
      </c>
      <c r="U768" s="187" t="b">
        <f>IF(Dashboard!$M$6="",IF(Candidates!B770&lt;&gt;"",TRUE,FALSE),IF(Dashboard!$M$6=Candidates!B770,TRUE,FALSE))</f>
        <v>0</v>
      </c>
      <c r="V768" s="187" t="b">
        <f>IF(Dashboard!$H$7="",IF(Candidates!B770&lt;&gt;"",TRUE,FALSE),IF(Dashboard!$H$7=Candidates!C770,TRUE,FALSE))</f>
        <v>0</v>
      </c>
      <c r="W768" s="217" t="b">
        <f>IF(Dashboard!$H$6="",IF(Candidates!B770&lt;&gt;"",TRUE,FALSE),IF(Dashboard!$H$6=Candidates!E770,TRUE,FALSE))</f>
        <v>0</v>
      </c>
      <c r="X768" s="187">
        <f t="shared" si="40"/>
        <v>0</v>
      </c>
      <c r="Y768" s="198">
        <f t="shared" si="41"/>
        <v>0</v>
      </c>
      <c r="AA768" s="7"/>
      <c r="AB768" s="7"/>
      <c r="AC768" s="7"/>
    </row>
    <row r="769" spans="2:29" x14ac:dyDescent="0.2">
      <c r="B769" s="194">
        <f>COUNTIFS(Candidates!$B$6:$B$3005,'Job Openings'!B771,Candidates!$J$6:$J$3005,Preferences!$I$21)</f>
        <v>0</v>
      </c>
      <c r="C769" s="63"/>
      <c r="D769" s="194" t="str">
        <f>IF(AND(B769=1,J769=1),IF('Job Openings'!H771-'Job Openings'!E771&lt;0,"",'Job Openings'!H771-'Job Openings'!E771),"")</f>
        <v/>
      </c>
      <c r="E769" s="185"/>
      <c r="F769" s="197" t="b">
        <f>IF(AND('Job Openings'!E771&gt;=$O$4,'Job Openings'!E771&lt;=$O$5),TRUE,FALSE)</f>
        <v>0</v>
      </c>
      <c r="G769" s="188" t="b">
        <f>IF(Dashboard!$M$6="",IF('Job Openings'!B771&lt;&gt;"",TRUE,FALSE),IF(Dashboard!$M$6='Job Openings'!B771,TRUE,FALSE))</f>
        <v>0</v>
      </c>
      <c r="H769" s="188" t="b">
        <f>IF(Dashboard!$H$7="",IF('Job Openings'!B771&lt;&gt;"",TRUE,FALSE),IF(Dashboard!$H$7='Job Openings'!C771,TRUE,FALSE))</f>
        <v>0</v>
      </c>
      <c r="I769" s="188" t="b">
        <f>IF(Dashboard!$H$6="",IF('Job Openings'!B771&lt;&gt;"",TRUE,FALSE),IF(Dashboard!$H$6='Job Openings'!F771,TRUE,FALSE))</f>
        <v>0</v>
      </c>
      <c r="J769" s="198">
        <f t="shared" si="39"/>
        <v>0</v>
      </c>
      <c r="K769" s="63"/>
      <c r="L769" s="63"/>
      <c r="M769" s="63"/>
      <c r="N769" s="63"/>
      <c r="O769" s="63"/>
      <c r="P769" s="63"/>
      <c r="R769" s="193" t="str">
        <f>IF(Candidates!H771="","",MONTH(Candidates!H771))</f>
        <v/>
      </c>
      <c r="S769" s="187" t="b">
        <f>IF(AND(YEAR(Candidates!H771)&gt;=applicationYear,YEAR(Candidates!H771)&lt;=applicationYear),TRUE,IF(applicationYear="",TRUE,FALSE))</f>
        <v>0</v>
      </c>
      <c r="T769" s="187" t="b">
        <f>IF(AND(Candidates!H771&gt;=$AJ$4,Candidates!H771&lt;=$AJ$5),TRUE,FALSE)</f>
        <v>0</v>
      </c>
      <c r="U769" s="187" t="b">
        <f>IF(Dashboard!$M$6="",IF(Candidates!B771&lt;&gt;"",TRUE,FALSE),IF(Dashboard!$M$6=Candidates!B771,TRUE,FALSE))</f>
        <v>0</v>
      </c>
      <c r="V769" s="187" t="b">
        <f>IF(Dashboard!$H$7="",IF(Candidates!B771&lt;&gt;"",TRUE,FALSE),IF(Dashboard!$H$7=Candidates!C771,TRUE,FALSE))</f>
        <v>0</v>
      </c>
      <c r="W769" s="217" t="b">
        <f>IF(Dashboard!$H$6="",IF(Candidates!B771&lt;&gt;"",TRUE,FALSE),IF(Dashboard!$H$6=Candidates!E771,TRUE,FALSE))</f>
        <v>0</v>
      </c>
      <c r="X769" s="187">
        <f t="shared" si="40"/>
        <v>0</v>
      </c>
      <c r="Y769" s="198">
        <f t="shared" si="41"/>
        <v>0</v>
      </c>
      <c r="AA769" s="7"/>
      <c r="AB769" s="7"/>
      <c r="AC769" s="7"/>
    </row>
    <row r="770" spans="2:29" x14ac:dyDescent="0.2">
      <c r="B770" s="194">
        <f>COUNTIFS(Candidates!$B$6:$B$3005,'Job Openings'!B772,Candidates!$J$6:$J$3005,Preferences!$I$21)</f>
        <v>0</v>
      </c>
      <c r="C770" s="63"/>
      <c r="D770" s="194" t="str">
        <f>IF(AND(B770=1,J770=1),IF('Job Openings'!H772-'Job Openings'!E772&lt;0,"",'Job Openings'!H772-'Job Openings'!E772),"")</f>
        <v/>
      </c>
      <c r="E770" s="185"/>
      <c r="F770" s="197" t="b">
        <f>IF(AND('Job Openings'!E772&gt;=$O$4,'Job Openings'!E772&lt;=$O$5),TRUE,FALSE)</f>
        <v>0</v>
      </c>
      <c r="G770" s="188" t="b">
        <f>IF(Dashboard!$M$6="",IF('Job Openings'!B772&lt;&gt;"",TRUE,FALSE),IF(Dashboard!$M$6='Job Openings'!B772,TRUE,FALSE))</f>
        <v>0</v>
      </c>
      <c r="H770" s="188" t="b">
        <f>IF(Dashboard!$H$7="",IF('Job Openings'!B772&lt;&gt;"",TRUE,FALSE),IF(Dashboard!$H$7='Job Openings'!C772,TRUE,FALSE))</f>
        <v>0</v>
      </c>
      <c r="I770" s="188" t="b">
        <f>IF(Dashboard!$H$6="",IF('Job Openings'!B772&lt;&gt;"",TRUE,FALSE),IF(Dashboard!$H$6='Job Openings'!F772,TRUE,FALSE))</f>
        <v>0</v>
      </c>
      <c r="J770" s="198">
        <f t="shared" si="39"/>
        <v>0</v>
      </c>
      <c r="K770" s="63"/>
      <c r="L770" s="63"/>
      <c r="M770" s="63"/>
      <c r="N770" s="63"/>
      <c r="O770" s="63"/>
      <c r="P770" s="63"/>
      <c r="R770" s="193" t="str">
        <f>IF(Candidates!H772="","",MONTH(Candidates!H772))</f>
        <v/>
      </c>
      <c r="S770" s="187" t="b">
        <f>IF(AND(YEAR(Candidates!H772)&gt;=applicationYear,YEAR(Candidates!H772)&lt;=applicationYear),TRUE,IF(applicationYear="",TRUE,FALSE))</f>
        <v>0</v>
      </c>
      <c r="T770" s="187" t="b">
        <f>IF(AND(Candidates!H772&gt;=$AJ$4,Candidates!H772&lt;=$AJ$5),TRUE,FALSE)</f>
        <v>0</v>
      </c>
      <c r="U770" s="187" t="b">
        <f>IF(Dashboard!$M$6="",IF(Candidates!B772&lt;&gt;"",TRUE,FALSE),IF(Dashboard!$M$6=Candidates!B772,TRUE,FALSE))</f>
        <v>0</v>
      </c>
      <c r="V770" s="187" t="b">
        <f>IF(Dashboard!$H$7="",IF(Candidates!B772&lt;&gt;"",TRUE,FALSE),IF(Dashboard!$H$7=Candidates!C772,TRUE,FALSE))</f>
        <v>0</v>
      </c>
      <c r="W770" s="217" t="b">
        <f>IF(Dashboard!$H$6="",IF(Candidates!B772&lt;&gt;"",TRUE,FALSE),IF(Dashboard!$H$6=Candidates!E772,TRUE,FALSE))</f>
        <v>0</v>
      </c>
      <c r="X770" s="187">
        <f t="shared" si="40"/>
        <v>0</v>
      </c>
      <c r="Y770" s="198">
        <f t="shared" si="41"/>
        <v>0</v>
      </c>
      <c r="AA770" s="7"/>
      <c r="AB770" s="7"/>
      <c r="AC770" s="7"/>
    </row>
    <row r="771" spans="2:29" x14ac:dyDescent="0.2">
      <c r="B771" s="194">
        <f>COUNTIFS(Candidates!$B$6:$B$3005,'Job Openings'!B773,Candidates!$J$6:$J$3005,Preferences!$I$21)</f>
        <v>0</v>
      </c>
      <c r="C771" s="63"/>
      <c r="D771" s="194" t="str">
        <f>IF(AND(B771=1,J771=1),IF('Job Openings'!H773-'Job Openings'!E773&lt;0,"",'Job Openings'!H773-'Job Openings'!E773),"")</f>
        <v/>
      </c>
      <c r="E771" s="185"/>
      <c r="F771" s="197" t="b">
        <f>IF(AND('Job Openings'!E773&gt;=$O$4,'Job Openings'!E773&lt;=$O$5),TRUE,FALSE)</f>
        <v>0</v>
      </c>
      <c r="G771" s="188" t="b">
        <f>IF(Dashboard!$M$6="",IF('Job Openings'!B773&lt;&gt;"",TRUE,FALSE),IF(Dashboard!$M$6='Job Openings'!B773,TRUE,FALSE))</f>
        <v>0</v>
      </c>
      <c r="H771" s="188" t="b">
        <f>IF(Dashboard!$H$7="",IF('Job Openings'!B773&lt;&gt;"",TRUE,FALSE),IF(Dashboard!$H$7='Job Openings'!C773,TRUE,FALSE))</f>
        <v>0</v>
      </c>
      <c r="I771" s="188" t="b">
        <f>IF(Dashboard!$H$6="",IF('Job Openings'!B773&lt;&gt;"",TRUE,FALSE),IF(Dashboard!$H$6='Job Openings'!F773,TRUE,FALSE))</f>
        <v>0</v>
      </c>
      <c r="J771" s="198">
        <f t="shared" si="39"/>
        <v>0</v>
      </c>
      <c r="K771" s="63"/>
      <c r="L771" s="63"/>
      <c r="M771" s="63"/>
      <c r="N771" s="63"/>
      <c r="O771" s="63"/>
      <c r="P771" s="63"/>
      <c r="R771" s="193" t="str">
        <f>IF(Candidates!H773="","",MONTH(Candidates!H773))</f>
        <v/>
      </c>
      <c r="S771" s="187" t="b">
        <f>IF(AND(YEAR(Candidates!H773)&gt;=applicationYear,YEAR(Candidates!H773)&lt;=applicationYear),TRUE,IF(applicationYear="",TRUE,FALSE))</f>
        <v>0</v>
      </c>
      <c r="T771" s="187" t="b">
        <f>IF(AND(Candidates!H773&gt;=$AJ$4,Candidates!H773&lt;=$AJ$5),TRUE,FALSE)</f>
        <v>0</v>
      </c>
      <c r="U771" s="187" t="b">
        <f>IF(Dashboard!$M$6="",IF(Candidates!B773&lt;&gt;"",TRUE,FALSE),IF(Dashboard!$M$6=Candidates!B773,TRUE,FALSE))</f>
        <v>0</v>
      </c>
      <c r="V771" s="187" t="b">
        <f>IF(Dashboard!$H$7="",IF(Candidates!B773&lt;&gt;"",TRUE,FALSE),IF(Dashboard!$H$7=Candidates!C773,TRUE,FALSE))</f>
        <v>0</v>
      </c>
      <c r="W771" s="217" t="b">
        <f>IF(Dashboard!$H$6="",IF(Candidates!B773&lt;&gt;"",TRUE,FALSE),IF(Dashboard!$H$6=Candidates!E773,TRUE,FALSE))</f>
        <v>0</v>
      </c>
      <c r="X771" s="187">
        <f t="shared" si="40"/>
        <v>0</v>
      </c>
      <c r="Y771" s="198">
        <f t="shared" si="41"/>
        <v>0</v>
      </c>
      <c r="AA771" s="7"/>
      <c r="AB771" s="7"/>
      <c r="AC771" s="7"/>
    </row>
    <row r="772" spans="2:29" x14ac:dyDescent="0.2">
      <c r="B772" s="194">
        <f>COUNTIFS(Candidates!$B$6:$B$3005,'Job Openings'!B774,Candidates!$J$6:$J$3005,Preferences!$I$21)</f>
        <v>0</v>
      </c>
      <c r="C772" s="63"/>
      <c r="D772" s="194" t="str">
        <f>IF(AND(B772=1,J772=1),IF('Job Openings'!H774-'Job Openings'!E774&lt;0,"",'Job Openings'!H774-'Job Openings'!E774),"")</f>
        <v/>
      </c>
      <c r="E772" s="185"/>
      <c r="F772" s="197" t="b">
        <f>IF(AND('Job Openings'!E774&gt;=$O$4,'Job Openings'!E774&lt;=$O$5),TRUE,FALSE)</f>
        <v>0</v>
      </c>
      <c r="G772" s="188" t="b">
        <f>IF(Dashboard!$M$6="",IF('Job Openings'!B774&lt;&gt;"",TRUE,FALSE),IF(Dashboard!$M$6='Job Openings'!B774,TRUE,FALSE))</f>
        <v>0</v>
      </c>
      <c r="H772" s="188" t="b">
        <f>IF(Dashboard!$H$7="",IF('Job Openings'!B774&lt;&gt;"",TRUE,FALSE),IF(Dashboard!$H$7='Job Openings'!C774,TRUE,FALSE))</f>
        <v>0</v>
      </c>
      <c r="I772" s="188" t="b">
        <f>IF(Dashboard!$H$6="",IF('Job Openings'!B774&lt;&gt;"",TRUE,FALSE),IF(Dashboard!$H$6='Job Openings'!F774,TRUE,FALSE))</f>
        <v>0</v>
      </c>
      <c r="J772" s="198">
        <f t="shared" ref="J772:J835" si="42">I772*H772*G772*F772</f>
        <v>0</v>
      </c>
      <c r="K772" s="63"/>
      <c r="L772" s="63"/>
      <c r="M772" s="63"/>
      <c r="N772" s="63"/>
      <c r="O772" s="63"/>
      <c r="P772" s="63"/>
      <c r="R772" s="193" t="str">
        <f>IF(Candidates!H774="","",MONTH(Candidates!H774))</f>
        <v/>
      </c>
      <c r="S772" s="187" t="b">
        <f>IF(AND(YEAR(Candidates!H774)&gt;=applicationYear,YEAR(Candidates!H774)&lt;=applicationYear),TRUE,IF(applicationYear="",TRUE,FALSE))</f>
        <v>0</v>
      </c>
      <c r="T772" s="187" t="b">
        <f>IF(AND(Candidates!H774&gt;=$AJ$4,Candidates!H774&lt;=$AJ$5),TRUE,FALSE)</f>
        <v>0</v>
      </c>
      <c r="U772" s="187" t="b">
        <f>IF(Dashboard!$M$6="",IF(Candidates!B774&lt;&gt;"",TRUE,FALSE),IF(Dashboard!$M$6=Candidates!B774,TRUE,FALSE))</f>
        <v>0</v>
      </c>
      <c r="V772" s="187" t="b">
        <f>IF(Dashboard!$H$7="",IF(Candidates!B774&lt;&gt;"",TRUE,FALSE),IF(Dashboard!$H$7=Candidates!C774,TRUE,FALSE))</f>
        <v>0</v>
      </c>
      <c r="W772" s="217" t="b">
        <f>IF(Dashboard!$H$6="",IF(Candidates!B774&lt;&gt;"",TRUE,FALSE),IF(Dashboard!$H$6=Candidates!E774,TRUE,FALSE))</f>
        <v>0</v>
      </c>
      <c r="X772" s="187">
        <f t="shared" si="40"/>
        <v>0</v>
      </c>
      <c r="Y772" s="198">
        <f t="shared" si="41"/>
        <v>0</v>
      </c>
      <c r="AA772" s="7"/>
      <c r="AB772" s="7"/>
      <c r="AC772" s="7"/>
    </row>
    <row r="773" spans="2:29" x14ac:dyDescent="0.2">
      <c r="B773" s="194">
        <f>COUNTIFS(Candidates!$B$6:$B$3005,'Job Openings'!B775,Candidates!$J$6:$J$3005,Preferences!$I$21)</f>
        <v>0</v>
      </c>
      <c r="C773" s="63"/>
      <c r="D773" s="194" t="str">
        <f>IF(AND(B773=1,J773=1),IF('Job Openings'!H775-'Job Openings'!E775&lt;0,"",'Job Openings'!H775-'Job Openings'!E775),"")</f>
        <v/>
      </c>
      <c r="E773" s="185"/>
      <c r="F773" s="197" t="b">
        <f>IF(AND('Job Openings'!E775&gt;=$O$4,'Job Openings'!E775&lt;=$O$5),TRUE,FALSE)</f>
        <v>0</v>
      </c>
      <c r="G773" s="188" t="b">
        <f>IF(Dashboard!$M$6="",IF('Job Openings'!B775&lt;&gt;"",TRUE,FALSE),IF(Dashboard!$M$6='Job Openings'!B775,TRUE,FALSE))</f>
        <v>0</v>
      </c>
      <c r="H773" s="188" t="b">
        <f>IF(Dashboard!$H$7="",IF('Job Openings'!B775&lt;&gt;"",TRUE,FALSE),IF(Dashboard!$H$7='Job Openings'!C775,TRUE,FALSE))</f>
        <v>0</v>
      </c>
      <c r="I773" s="188" t="b">
        <f>IF(Dashboard!$H$6="",IF('Job Openings'!B775&lt;&gt;"",TRUE,FALSE),IF(Dashboard!$H$6='Job Openings'!F775,TRUE,FALSE))</f>
        <v>0</v>
      </c>
      <c r="J773" s="198">
        <f t="shared" si="42"/>
        <v>0</v>
      </c>
      <c r="K773" s="63"/>
      <c r="L773" s="63"/>
      <c r="M773" s="63"/>
      <c r="N773" s="63"/>
      <c r="O773" s="63"/>
      <c r="P773" s="63"/>
      <c r="R773" s="193" t="str">
        <f>IF(Candidates!H775="","",MONTH(Candidates!H775))</f>
        <v/>
      </c>
      <c r="S773" s="187" t="b">
        <f>IF(AND(YEAR(Candidates!H775)&gt;=applicationYear,YEAR(Candidates!H775)&lt;=applicationYear),TRUE,IF(applicationYear="",TRUE,FALSE))</f>
        <v>0</v>
      </c>
      <c r="T773" s="187" t="b">
        <f>IF(AND(Candidates!H775&gt;=$AJ$4,Candidates!H775&lt;=$AJ$5),TRUE,FALSE)</f>
        <v>0</v>
      </c>
      <c r="U773" s="187" t="b">
        <f>IF(Dashboard!$M$6="",IF(Candidates!B775&lt;&gt;"",TRUE,FALSE),IF(Dashboard!$M$6=Candidates!B775,TRUE,FALSE))</f>
        <v>0</v>
      </c>
      <c r="V773" s="187" t="b">
        <f>IF(Dashboard!$H$7="",IF(Candidates!B775&lt;&gt;"",TRUE,FALSE),IF(Dashboard!$H$7=Candidates!C775,TRUE,FALSE))</f>
        <v>0</v>
      </c>
      <c r="W773" s="217" t="b">
        <f>IF(Dashboard!$H$6="",IF(Candidates!B775&lt;&gt;"",TRUE,FALSE),IF(Dashboard!$H$6=Candidates!E775,TRUE,FALSE))</f>
        <v>0</v>
      </c>
      <c r="X773" s="187">
        <f t="shared" ref="X773:X836" si="43">W773*V773*U773*T773</f>
        <v>0</v>
      </c>
      <c r="Y773" s="198">
        <f t="shared" ref="Y773:Y836" si="44">W773*V773*U773*S773</f>
        <v>0</v>
      </c>
      <c r="AA773" s="7"/>
      <c r="AB773" s="7"/>
      <c r="AC773" s="7"/>
    </row>
    <row r="774" spans="2:29" x14ac:dyDescent="0.2">
      <c r="B774" s="194">
        <f>COUNTIFS(Candidates!$B$6:$B$3005,'Job Openings'!B776,Candidates!$J$6:$J$3005,Preferences!$I$21)</f>
        <v>0</v>
      </c>
      <c r="C774" s="63"/>
      <c r="D774" s="194" t="str">
        <f>IF(AND(B774=1,J774=1),IF('Job Openings'!H776-'Job Openings'!E776&lt;0,"",'Job Openings'!H776-'Job Openings'!E776),"")</f>
        <v/>
      </c>
      <c r="E774" s="185"/>
      <c r="F774" s="197" t="b">
        <f>IF(AND('Job Openings'!E776&gt;=$O$4,'Job Openings'!E776&lt;=$O$5),TRUE,FALSE)</f>
        <v>0</v>
      </c>
      <c r="G774" s="188" t="b">
        <f>IF(Dashboard!$M$6="",IF('Job Openings'!B776&lt;&gt;"",TRUE,FALSE),IF(Dashboard!$M$6='Job Openings'!B776,TRUE,FALSE))</f>
        <v>0</v>
      </c>
      <c r="H774" s="188" t="b">
        <f>IF(Dashboard!$H$7="",IF('Job Openings'!B776&lt;&gt;"",TRUE,FALSE),IF(Dashboard!$H$7='Job Openings'!C776,TRUE,FALSE))</f>
        <v>0</v>
      </c>
      <c r="I774" s="188" t="b">
        <f>IF(Dashboard!$H$6="",IF('Job Openings'!B776&lt;&gt;"",TRUE,FALSE),IF(Dashboard!$H$6='Job Openings'!F776,TRUE,FALSE))</f>
        <v>0</v>
      </c>
      <c r="J774" s="198">
        <f t="shared" si="42"/>
        <v>0</v>
      </c>
      <c r="K774" s="63"/>
      <c r="L774" s="63"/>
      <c r="M774" s="63"/>
      <c r="N774" s="63"/>
      <c r="O774" s="63"/>
      <c r="P774" s="63"/>
      <c r="R774" s="193" t="str">
        <f>IF(Candidates!H776="","",MONTH(Candidates!H776))</f>
        <v/>
      </c>
      <c r="S774" s="187" t="b">
        <f>IF(AND(YEAR(Candidates!H776)&gt;=applicationYear,YEAR(Candidates!H776)&lt;=applicationYear),TRUE,IF(applicationYear="",TRUE,FALSE))</f>
        <v>0</v>
      </c>
      <c r="T774" s="187" t="b">
        <f>IF(AND(Candidates!H776&gt;=$AJ$4,Candidates!H776&lt;=$AJ$5),TRUE,FALSE)</f>
        <v>0</v>
      </c>
      <c r="U774" s="187" t="b">
        <f>IF(Dashboard!$M$6="",IF(Candidates!B776&lt;&gt;"",TRUE,FALSE),IF(Dashboard!$M$6=Candidates!B776,TRUE,FALSE))</f>
        <v>0</v>
      </c>
      <c r="V774" s="187" t="b">
        <f>IF(Dashboard!$H$7="",IF(Candidates!B776&lt;&gt;"",TRUE,FALSE),IF(Dashboard!$H$7=Candidates!C776,TRUE,FALSE))</f>
        <v>0</v>
      </c>
      <c r="W774" s="217" t="b">
        <f>IF(Dashboard!$H$6="",IF(Candidates!B776&lt;&gt;"",TRUE,FALSE),IF(Dashboard!$H$6=Candidates!E776,TRUE,FALSE))</f>
        <v>0</v>
      </c>
      <c r="X774" s="187">
        <f t="shared" si="43"/>
        <v>0</v>
      </c>
      <c r="Y774" s="198">
        <f t="shared" si="44"/>
        <v>0</v>
      </c>
      <c r="AA774" s="7"/>
      <c r="AB774" s="7"/>
      <c r="AC774" s="7"/>
    </row>
    <row r="775" spans="2:29" x14ac:dyDescent="0.2">
      <c r="B775" s="194">
        <f>COUNTIFS(Candidates!$B$6:$B$3005,'Job Openings'!B777,Candidates!$J$6:$J$3005,Preferences!$I$21)</f>
        <v>0</v>
      </c>
      <c r="C775" s="63"/>
      <c r="D775" s="194" t="str">
        <f>IF(AND(B775=1,J775=1),IF('Job Openings'!H777-'Job Openings'!E777&lt;0,"",'Job Openings'!H777-'Job Openings'!E777),"")</f>
        <v/>
      </c>
      <c r="E775" s="185"/>
      <c r="F775" s="197" t="b">
        <f>IF(AND('Job Openings'!E777&gt;=$O$4,'Job Openings'!E777&lt;=$O$5),TRUE,FALSE)</f>
        <v>0</v>
      </c>
      <c r="G775" s="188" t="b">
        <f>IF(Dashboard!$M$6="",IF('Job Openings'!B777&lt;&gt;"",TRUE,FALSE),IF(Dashboard!$M$6='Job Openings'!B777,TRUE,FALSE))</f>
        <v>0</v>
      </c>
      <c r="H775" s="188" t="b">
        <f>IF(Dashboard!$H$7="",IF('Job Openings'!B777&lt;&gt;"",TRUE,FALSE),IF(Dashboard!$H$7='Job Openings'!C777,TRUE,FALSE))</f>
        <v>0</v>
      </c>
      <c r="I775" s="188" t="b">
        <f>IF(Dashboard!$H$6="",IF('Job Openings'!B777&lt;&gt;"",TRUE,FALSE),IF(Dashboard!$H$6='Job Openings'!F777,TRUE,FALSE))</f>
        <v>0</v>
      </c>
      <c r="J775" s="198">
        <f t="shared" si="42"/>
        <v>0</v>
      </c>
      <c r="K775" s="63"/>
      <c r="L775" s="63"/>
      <c r="M775" s="63"/>
      <c r="N775" s="63"/>
      <c r="O775" s="63"/>
      <c r="P775" s="63"/>
      <c r="R775" s="193" t="str">
        <f>IF(Candidates!H777="","",MONTH(Candidates!H777))</f>
        <v/>
      </c>
      <c r="S775" s="187" t="b">
        <f>IF(AND(YEAR(Candidates!H777)&gt;=applicationYear,YEAR(Candidates!H777)&lt;=applicationYear),TRUE,IF(applicationYear="",TRUE,FALSE))</f>
        <v>0</v>
      </c>
      <c r="T775" s="187" t="b">
        <f>IF(AND(Candidates!H777&gt;=$AJ$4,Candidates!H777&lt;=$AJ$5),TRUE,FALSE)</f>
        <v>0</v>
      </c>
      <c r="U775" s="187" t="b">
        <f>IF(Dashboard!$M$6="",IF(Candidates!B777&lt;&gt;"",TRUE,FALSE),IF(Dashboard!$M$6=Candidates!B777,TRUE,FALSE))</f>
        <v>0</v>
      </c>
      <c r="V775" s="187" t="b">
        <f>IF(Dashboard!$H$7="",IF(Candidates!B777&lt;&gt;"",TRUE,FALSE),IF(Dashboard!$H$7=Candidates!C777,TRUE,FALSE))</f>
        <v>0</v>
      </c>
      <c r="W775" s="217" t="b">
        <f>IF(Dashboard!$H$6="",IF(Candidates!B777&lt;&gt;"",TRUE,FALSE),IF(Dashboard!$H$6=Candidates!E777,TRUE,FALSE))</f>
        <v>0</v>
      </c>
      <c r="X775" s="187">
        <f t="shared" si="43"/>
        <v>0</v>
      </c>
      <c r="Y775" s="198">
        <f t="shared" si="44"/>
        <v>0</v>
      </c>
      <c r="AA775" s="7"/>
      <c r="AB775" s="7"/>
      <c r="AC775" s="7"/>
    </row>
    <row r="776" spans="2:29" x14ac:dyDescent="0.2">
      <c r="B776" s="194">
        <f>COUNTIFS(Candidates!$B$6:$B$3005,'Job Openings'!B778,Candidates!$J$6:$J$3005,Preferences!$I$21)</f>
        <v>0</v>
      </c>
      <c r="C776" s="63"/>
      <c r="D776" s="194" t="str">
        <f>IF(AND(B776=1,J776=1),IF('Job Openings'!H778-'Job Openings'!E778&lt;0,"",'Job Openings'!H778-'Job Openings'!E778),"")</f>
        <v/>
      </c>
      <c r="E776" s="185"/>
      <c r="F776" s="197" t="b">
        <f>IF(AND('Job Openings'!E778&gt;=$O$4,'Job Openings'!E778&lt;=$O$5),TRUE,FALSE)</f>
        <v>0</v>
      </c>
      <c r="G776" s="188" t="b">
        <f>IF(Dashboard!$M$6="",IF('Job Openings'!B778&lt;&gt;"",TRUE,FALSE),IF(Dashboard!$M$6='Job Openings'!B778,TRUE,FALSE))</f>
        <v>0</v>
      </c>
      <c r="H776" s="188" t="b">
        <f>IF(Dashboard!$H$7="",IF('Job Openings'!B778&lt;&gt;"",TRUE,FALSE),IF(Dashboard!$H$7='Job Openings'!C778,TRUE,FALSE))</f>
        <v>0</v>
      </c>
      <c r="I776" s="188" t="b">
        <f>IF(Dashboard!$H$6="",IF('Job Openings'!B778&lt;&gt;"",TRUE,FALSE),IF(Dashboard!$H$6='Job Openings'!F778,TRUE,FALSE))</f>
        <v>0</v>
      </c>
      <c r="J776" s="198">
        <f t="shared" si="42"/>
        <v>0</v>
      </c>
      <c r="K776" s="63"/>
      <c r="L776" s="63"/>
      <c r="M776" s="63"/>
      <c r="N776" s="63"/>
      <c r="O776" s="63"/>
      <c r="P776" s="63"/>
      <c r="R776" s="193" t="str">
        <f>IF(Candidates!H778="","",MONTH(Candidates!H778))</f>
        <v/>
      </c>
      <c r="S776" s="187" t="b">
        <f>IF(AND(YEAR(Candidates!H778)&gt;=applicationYear,YEAR(Candidates!H778)&lt;=applicationYear),TRUE,IF(applicationYear="",TRUE,FALSE))</f>
        <v>0</v>
      </c>
      <c r="T776" s="187" t="b">
        <f>IF(AND(Candidates!H778&gt;=$AJ$4,Candidates!H778&lt;=$AJ$5),TRUE,FALSE)</f>
        <v>0</v>
      </c>
      <c r="U776" s="187" t="b">
        <f>IF(Dashboard!$M$6="",IF(Candidates!B778&lt;&gt;"",TRUE,FALSE),IF(Dashboard!$M$6=Candidates!B778,TRUE,FALSE))</f>
        <v>0</v>
      </c>
      <c r="V776" s="187" t="b">
        <f>IF(Dashboard!$H$7="",IF(Candidates!B778&lt;&gt;"",TRUE,FALSE),IF(Dashboard!$H$7=Candidates!C778,TRUE,FALSE))</f>
        <v>0</v>
      </c>
      <c r="W776" s="217" t="b">
        <f>IF(Dashboard!$H$6="",IF(Candidates!B778&lt;&gt;"",TRUE,FALSE),IF(Dashboard!$H$6=Candidates!E778,TRUE,FALSE))</f>
        <v>0</v>
      </c>
      <c r="X776" s="187">
        <f t="shared" si="43"/>
        <v>0</v>
      </c>
      <c r="Y776" s="198">
        <f t="shared" si="44"/>
        <v>0</v>
      </c>
      <c r="AA776" s="7"/>
      <c r="AB776" s="7"/>
      <c r="AC776" s="7"/>
    </row>
    <row r="777" spans="2:29" x14ac:dyDescent="0.2">
      <c r="B777" s="194">
        <f>COUNTIFS(Candidates!$B$6:$B$3005,'Job Openings'!B779,Candidates!$J$6:$J$3005,Preferences!$I$21)</f>
        <v>0</v>
      </c>
      <c r="C777" s="63"/>
      <c r="D777" s="194" t="str">
        <f>IF(AND(B777=1,J777=1),IF('Job Openings'!H779-'Job Openings'!E779&lt;0,"",'Job Openings'!H779-'Job Openings'!E779),"")</f>
        <v/>
      </c>
      <c r="E777" s="185"/>
      <c r="F777" s="197" t="b">
        <f>IF(AND('Job Openings'!E779&gt;=$O$4,'Job Openings'!E779&lt;=$O$5),TRUE,FALSE)</f>
        <v>0</v>
      </c>
      <c r="G777" s="188" t="b">
        <f>IF(Dashboard!$M$6="",IF('Job Openings'!B779&lt;&gt;"",TRUE,FALSE),IF(Dashboard!$M$6='Job Openings'!B779,TRUE,FALSE))</f>
        <v>0</v>
      </c>
      <c r="H777" s="188" t="b">
        <f>IF(Dashboard!$H$7="",IF('Job Openings'!B779&lt;&gt;"",TRUE,FALSE),IF(Dashboard!$H$7='Job Openings'!C779,TRUE,FALSE))</f>
        <v>0</v>
      </c>
      <c r="I777" s="188" t="b">
        <f>IF(Dashboard!$H$6="",IF('Job Openings'!B779&lt;&gt;"",TRUE,FALSE),IF(Dashboard!$H$6='Job Openings'!F779,TRUE,FALSE))</f>
        <v>0</v>
      </c>
      <c r="J777" s="198">
        <f t="shared" si="42"/>
        <v>0</v>
      </c>
      <c r="K777" s="63"/>
      <c r="L777" s="63"/>
      <c r="M777" s="63"/>
      <c r="N777" s="63"/>
      <c r="O777" s="63"/>
      <c r="P777" s="63"/>
      <c r="R777" s="193" t="str">
        <f>IF(Candidates!H779="","",MONTH(Candidates!H779))</f>
        <v/>
      </c>
      <c r="S777" s="187" t="b">
        <f>IF(AND(YEAR(Candidates!H779)&gt;=applicationYear,YEAR(Candidates!H779)&lt;=applicationYear),TRUE,IF(applicationYear="",TRUE,FALSE))</f>
        <v>0</v>
      </c>
      <c r="T777" s="187" t="b">
        <f>IF(AND(Candidates!H779&gt;=$AJ$4,Candidates!H779&lt;=$AJ$5),TRUE,FALSE)</f>
        <v>0</v>
      </c>
      <c r="U777" s="187" t="b">
        <f>IF(Dashboard!$M$6="",IF(Candidates!B779&lt;&gt;"",TRUE,FALSE),IF(Dashboard!$M$6=Candidates!B779,TRUE,FALSE))</f>
        <v>0</v>
      </c>
      <c r="V777" s="187" t="b">
        <f>IF(Dashboard!$H$7="",IF(Candidates!B779&lt;&gt;"",TRUE,FALSE),IF(Dashboard!$H$7=Candidates!C779,TRUE,FALSE))</f>
        <v>0</v>
      </c>
      <c r="W777" s="217" t="b">
        <f>IF(Dashboard!$H$6="",IF(Candidates!B779&lt;&gt;"",TRUE,FALSE),IF(Dashboard!$H$6=Candidates!E779,TRUE,FALSE))</f>
        <v>0</v>
      </c>
      <c r="X777" s="187">
        <f t="shared" si="43"/>
        <v>0</v>
      </c>
      <c r="Y777" s="198">
        <f t="shared" si="44"/>
        <v>0</v>
      </c>
      <c r="AA777" s="7"/>
      <c r="AB777" s="7"/>
      <c r="AC777" s="7"/>
    </row>
    <row r="778" spans="2:29" x14ac:dyDescent="0.2">
      <c r="B778" s="194">
        <f>COUNTIFS(Candidates!$B$6:$B$3005,'Job Openings'!B780,Candidates!$J$6:$J$3005,Preferences!$I$21)</f>
        <v>0</v>
      </c>
      <c r="C778" s="63"/>
      <c r="D778" s="194" t="str">
        <f>IF(AND(B778=1,J778=1),IF('Job Openings'!H780-'Job Openings'!E780&lt;0,"",'Job Openings'!H780-'Job Openings'!E780),"")</f>
        <v/>
      </c>
      <c r="E778" s="185"/>
      <c r="F778" s="197" t="b">
        <f>IF(AND('Job Openings'!E780&gt;=$O$4,'Job Openings'!E780&lt;=$O$5),TRUE,FALSE)</f>
        <v>0</v>
      </c>
      <c r="G778" s="188" t="b">
        <f>IF(Dashboard!$M$6="",IF('Job Openings'!B780&lt;&gt;"",TRUE,FALSE),IF(Dashboard!$M$6='Job Openings'!B780,TRUE,FALSE))</f>
        <v>0</v>
      </c>
      <c r="H778" s="188" t="b">
        <f>IF(Dashboard!$H$7="",IF('Job Openings'!B780&lt;&gt;"",TRUE,FALSE),IF(Dashboard!$H$7='Job Openings'!C780,TRUE,FALSE))</f>
        <v>0</v>
      </c>
      <c r="I778" s="188" t="b">
        <f>IF(Dashboard!$H$6="",IF('Job Openings'!B780&lt;&gt;"",TRUE,FALSE),IF(Dashboard!$H$6='Job Openings'!F780,TRUE,FALSE))</f>
        <v>0</v>
      </c>
      <c r="J778" s="198">
        <f t="shared" si="42"/>
        <v>0</v>
      </c>
      <c r="K778" s="63"/>
      <c r="L778" s="63"/>
      <c r="M778" s="63"/>
      <c r="N778" s="63"/>
      <c r="O778" s="63"/>
      <c r="P778" s="63"/>
      <c r="R778" s="193" t="str">
        <f>IF(Candidates!H780="","",MONTH(Candidates!H780))</f>
        <v/>
      </c>
      <c r="S778" s="187" t="b">
        <f>IF(AND(YEAR(Candidates!H780)&gt;=applicationYear,YEAR(Candidates!H780)&lt;=applicationYear),TRUE,IF(applicationYear="",TRUE,FALSE))</f>
        <v>0</v>
      </c>
      <c r="T778" s="187" t="b">
        <f>IF(AND(Candidates!H780&gt;=$AJ$4,Candidates!H780&lt;=$AJ$5),TRUE,FALSE)</f>
        <v>0</v>
      </c>
      <c r="U778" s="187" t="b">
        <f>IF(Dashboard!$M$6="",IF(Candidates!B780&lt;&gt;"",TRUE,FALSE),IF(Dashboard!$M$6=Candidates!B780,TRUE,FALSE))</f>
        <v>0</v>
      </c>
      <c r="V778" s="187" t="b">
        <f>IF(Dashboard!$H$7="",IF(Candidates!B780&lt;&gt;"",TRUE,FALSE),IF(Dashboard!$H$7=Candidates!C780,TRUE,FALSE))</f>
        <v>0</v>
      </c>
      <c r="W778" s="217" t="b">
        <f>IF(Dashboard!$H$6="",IF(Candidates!B780&lt;&gt;"",TRUE,FALSE),IF(Dashboard!$H$6=Candidates!E780,TRUE,FALSE))</f>
        <v>0</v>
      </c>
      <c r="X778" s="187">
        <f t="shared" si="43"/>
        <v>0</v>
      </c>
      <c r="Y778" s="198">
        <f t="shared" si="44"/>
        <v>0</v>
      </c>
      <c r="AA778" s="7"/>
      <c r="AB778" s="7"/>
      <c r="AC778" s="7"/>
    </row>
    <row r="779" spans="2:29" x14ac:dyDescent="0.2">
      <c r="B779" s="194">
        <f>COUNTIFS(Candidates!$B$6:$B$3005,'Job Openings'!B781,Candidates!$J$6:$J$3005,Preferences!$I$21)</f>
        <v>0</v>
      </c>
      <c r="C779" s="63"/>
      <c r="D779" s="194" t="str">
        <f>IF(AND(B779=1,J779=1),IF('Job Openings'!H781-'Job Openings'!E781&lt;0,"",'Job Openings'!H781-'Job Openings'!E781),"")</f>
        <v/>
      </c>
      <c r="E779" s="185"/>
      <c r="F779" s="197" t="b">
        <f>IF(AND('Job Openings'!E781&gt;=$O$4,'Job Openings'!E781&lt;=$O$5),TRUE,FALSE)</f>
        <v>0</v>
      </c>
      <c r="G779" s="188" t="b">
        <f>IF(Dashboard!$M$6="",IF('Job Openings'!B781&lt;&gt;"",TRUE,FALSE),IF(Dashboard!$M$6='Job Openings'!B781,TRUE,FALSE))</f>
        <v>0</v>
      </c>
      <c r="H779" s="188" t="b">
        <f>IF(Dashboard!$H$7="",IF('Job Openings'!B781&lt;&gt;"",TRUE,FALSE),IF(Dashboard!$H$7='Job Openings'!C781,TRUE,FALSE))</f>
        <v>0</v>
      </c>
      <c r="I779" s="188" t="b">
        <f>IF(Dashboard!$H$6="",IF('Job Openings'!B781&lt;&gt;"",TRUE,FALSE),IF(Dashboard!$H$6='Job Openings'!F781,TRUE,FALSE))</f>
        <v>0</v>
      </c>
      <c r="J779" s="198">
        <f t="shared" si="42"/>
        <v>0</v>
      </c>
      <c r="K779" s="63"/>
      <c r="L779" s="63"/>
      <c r="M779" s="63"/>
      <c r="N779" s="63"/>
      <c r="O779" s="63"/>
      <c r="P779" s="63"/>
      <c r="R779" s="193" t="str">
        <f>IF(Candidates!H781="","",MONTH(Candidates!H781))</f>
        <v/>
      </c>
      <c r="S779" s="187" t="b">
        <f>IF(AND(YEAR(Candidates!H781)&gt;=applicationYear,YEAR(Candidates!H781)&lt;=applicationYear),TRUE,IF(applicationYear="",TRUE,FALSE))</f>
        <v>0</v>
      </c>
      <c r="T779" s="187" t="b">
        <f>IF(AND(Candidates!H781&gt;=$AJ$4,Candidates!H781&lt;=$AJ$5),TRUE,FALSE)</f>
        <v>0</v>
      </c>
      <c r="U779" s="187" t="b">
        <f>IF(Dashboard!$M$6="",IF(Candidates!B781&lt;&gt;"",TRUE,FALSE),IF(Dashboard!$M$6=Candidates!B781,TRUE,FALSE))</f>
        <v>0</v>
      </c>
      <c r="V779" s="187" t="b">
        <f>IF(Dashboard!$H$7="",IF(Candidates!B781&lt;&gt;"",TRUE,FALSE),IF(Dashboard!$H$7=Candidates!C781,TRUE,FALSE))</f>
        <v>0</v>
      </c>
      <c r="W779" s="217" t="b">
        <f>IF(Dashboard!$H$6="",IF(Candidates!B781&lt;&gt;"",TRUE,FALSE),IF(Dashboard!$H$6=Candidates!E781,TRUE,FALSE))</f>
        <v>0</v>
      </c>
      <c r="X779" s="187">
        <f t="shared" si="43"/>
        <v>0</v>
      </c>
      <c r="Y779" s="198">
        <f t="shared" si="44"/>
        <v>0</v>
      </c>
      <c r="AA779" s="7"/>
      <c r="AB779" s="7"/>
      <c r="AC779" s="7"/>
    </row>
    <row r="780" spans="2:29" x14ac:dyDescent="0.2">
      <c r="B780" s="194">
        <f>COUNTIFS(Candidates!$B$6:$B$3005,'Job Openings'!B782,Candidates!$J$6:$J$3005,Preferences!$I$21)</f>
        <v>0</v>
      </c>
      <c r="C780" s="63"/>
      <c r="D780" s="194" t="str">
        <f>IF(AND(B780=1,J780=1),IF('Job Openings'!H782-'Job Openings'!E782&lt;0,"",'Job Openings'!H782-'Job Openings'!E782),"")</f>
        <v/>
      </c>
      <c r="E780" s="185"/>
      <c r="F780" s="197" t="b">
        <f>IF(AND('Job Openings'!E782&gt;=$O$4,'Job Openings'!E782&lt;=$O$5),TRUE,FALSE)</f>
        <v>0</v>
      </c>
      <c r="G780" s="188" t="b">
        <f>IF(Dashboard!$M$6="",IF('Job Openings'!B782&lt;&gt;"",TRUE,FALSE),IF(Dashboard!$M$6='Job Openings'!B782,TRUE,FALSE))</f>
        <v>0</v>
      </c>
      <c r="H780" s="188" t="b">
        <f>IF(Dashboard!$H$7="",IF('Job Openings'!B782&lt;&gt;"",TRUE,FALSE),IF(Dashboard!$H$7='Job Openings'!C782,TRUE,FALSE))</f>
        <v>0</v>
      </c>
      <c r="I780" s="188" t="b">
        <f>IF(Dashboard!$H$6="",IF('Job Openings'!B782&lt;&gt;"",TRUE,FALSE),IF(Dashboard!$H$6='Job Openings'!F782,TRUE,FALSE))</f>
        <v>0</v>
      </c>
      <c r="J780" s="198">
        <f t="shared" si="42"/>
        <v>0</v>
      </c>
      <c r="K780" s="63"/>
      <c r="L780" s="63"/>
      <c r="M780" s="63"/>
      <c r="N780" s="63"/>
      <c r="O780" s="63"/>
      <c r="P780" s="63"/>
      <c r="R780" s="193" t="str">
        <f>IF(Candidates!H782="","",MONTH(Candidates!H782))</f>
        <v/>
      </c>
      <c r="S780" s="187" t="b">
        <f>IF(AND(YEAR(Candidates!H782)&gt;=applicationYear,YEAR(Candidates!H782)&lt;=applicationYear),TRUE,IF(applicationYear="",TRUE,FALSE))</f>
        <v>0</v>
      </c>
      <c r="T780" s="187" t="b">
        <f>IF(AND(Candidates!H782&gt;=$AJ$4,Candidates!H782&lt;=$AJ$5),TRUE,FALSE)</f>
        <v>0</v>
      </c>
      <c r="U780" s="187" t="b">
        <f>IF(Dashboard!$M$6="",IF(Candidates!B782&lt;&gt;"",TRUE,FALSE),IF(Dashboard!$M$6=Candidates!B782,TRUE,FALSE))</f>
        <v>0</v>
      </c>
      <c r="V780" s="187" t="b">
        <f>IF(Dashboard!$H$7="",IF(Candidates!B782&lt;&gt;"",TRUE,FALSE),IF(Dashboard!$H$7=Candidates!C782,TRUE,FALSE))</f>
        <v>0</v>
      </c>
      <c r="W780" s="217" t="b">
        <f>IF(Dashboard!$H$6="",IF(Candidates!B782&lt;&gt;"",TRUE,FALSE),IF(Dashboard!$H$6=Candidates!E782,TRUE,FALSE))</f>
        <v>0</v>
      </c>
      <c r="X780" s="187">
        <f t="shared" si="43"/>
        <v>0</v>
      </c>
      <c r="Y780" s="198">
        <f t="shared" si="44"/>
        <v>0</v>
      </c>
      <c r="AA780" s="7"/>
      <c r="AB780" s="7"/>
      <c r="AC780" s="7"/>
    </row>
    <row r="781" spans="2:29" x14ac:dyDescent="0.2">
      <c r="B781" s="194">
        <f>COUNTIFS(Candidates!$B$6:$B$3005,'Job Openings'!B783,Candidates!$J$6:$J$3005,Preferences!$I$21)</f>
        <v>0</v>
      </c>
      <c r="C781" s="63"/>
      <c r="D781" s="194" t="str">
        <f>IF(AND(B781=1,J781=1),IF('Job Openings'!H783-'Job Openings'!E783&lt;0,"",'Job Openings'!H783-'Job Openings'!E783),"")</f>
        <v/>
      </c>
      <c r="E781" s="185"/>
      <c r="F781" s="197" t="b">
        <f>IF(AND('Job Openings'!E783&gt;=$O$4,'Job Openings'!E783&lt;=$O$5),TRUE,FALSE)</f>
        <v>0</v>
      </c>
      <c r="G781" s="188" t="b">
        <f>IF(Dashboard!$M$6="",IF('Job Openings'!B783&lt;&gt;"",TRUE,FALSE),IF(Dashboard!$M$6='Job Openings'!B783,TRUE,FALSE))</f>
        <v>0</v>
      </c>
      <c r="H781" s="188" t="b">
        <f>IF(Dashboard!$H$7="",IF('Job Openings'!B783&lt;&gt;"",TRUE,FALSE),IF(Dashboard!$H$7='Job Openings'!C783,TRUE,FALSE))</f>
        <v>0</v>
      </c>
      <c r="I781" s="188" t="b">
        <f>IF(Dashboard!$H$6="",IF('Job Openings'!B783&lt;&gt;"",TRUE,FALSE),IF(Dashboard!$H$6='Job Openings'!F783,TRUE,FALSE))</f>
        <v>0</v>
      </c>
      <c r="J781" s="198">
        <f t="shared" si="42"/>
        <v>0</v>
      </c>
      <c r="K781" s="63"/>
      <c r="L781" s="63"/>
      <c r="M781" s="63"/>
      <c r="N781" s="63"/>
      <c r="O781" s="63"/>
      <c r="P781" s="63"/>
      <c r="R781" s="193" t="str">
        <f>IF(Candidates!H783="","",MONTH(Candidates!H783))</f>
        <v/>
      </c>
      <c r="S781" s="187" t="b">
        <f>IF(AND(YEAR(Candidates!H783)&gt;=applicationYear,YEAR(Candidates!H783)&lt;=applicationYear),TRUE,IF(applicationYear="",TRUE,FALSE))</f>
        <v>0</v>
      </c>
      <c r="T781" s="187" t="b">
        <f>IF(AND(Candidates!H783&gt;=$AJ$4,Candidates!H783&lt;=$AJ$5),TRUE,FALSE)</f>
        <v>0</v>
      </c>
      <c r="U781" s="187" t="b">
        <f>IF(Dashboard!$M$6="",IF(Candidates!B783&lt;&gt;"",TRUE,FALSE),IF(Dashboard!$M$6=Candidates!B783,TRUE,FALSE))</f>
        <v>0</v>
      </c>
      <c r="V781" s="187" t="b">
        <f>IF(Dashboard!$H$7="",IF(Candidates!B783&lt;&gt;"",TRUE,FALSE),IF(Dashboard!$H$7=Candidates!C783,TRUE,FALSE))</f>
        <v>0</v>
      </c>
      <c r="W781" s="217" t="b">
        <f>IF(Dashboard!$H$6="",IF(Candidates!B783&lt;&gt;"",TRUE,FALSE),IF(Dashboard!$H$6=Candidates!E783,TRUE,FALSE))</f>
        <v>0</v>
      </c>
      <c r="X781" s="187">
        <f t="shared" si="43"/>
        <v>0</v>
      </c>
      <c r="Y781" s="198">
        <f t="shared" si="44"/>
        <v>0</v>
      </c>
      <c r="AA781" s="7"/>
      <c r="AB781" s="7"/>
      <c r="AC781" s="7"/>
    </row>
    <row r="782" spans="2:29" x14ac:dyDescent="0.2">
      <c r="B782" s="194">
        <f>COUNTIFS(Candidates!$B$6:$B$3005,'Job Openings'!B784,Candidates!$J$6:$J$3005,Preferences!$I$21)</f>
        <v>0</v>
      </c>
      <c r="C782" s="63"/>
      <c r="D782" s="194" t="str">
        <f>IF(AND(B782=1,J782=1),IF('Job Openings'!H784-'Job Openings'!E784&lt;0,"",'Job Openings'!H784-'Job Openings'!E784),"")</f>
        <v/>
      </c>
      <c r="E782" s="185"/>
      <c r="F782" s="197" t="b">
        <f>IF(AND('Job Openings'!E784&gt;=$O$4,'Job Openings'!E784&lt;=$O$5),TRUE,FALSE)</f>
        <v>0</v>
      </c>
      <c r="G782" s="188" t="b">
        <f>IF(Dashboard!$M$6="",IF('Job Openings'!B784&lt;&gt;"",TRUE,FALSE),IF(Dashboard!$M$6='Job Openings'!B784,TRUE,FALSE))</f>
        <v>0</v>
      </c>
      <c r="H782" s="188" t="b">
        <f>IF(Dashboard!$H$7="",IF('Job Openings'!B784&lt;&gt;"",TRUE,FALSE),IF(Dashboard!$H$7='Job Openings'!C784,TRUE,FALSE))</f>
        <v>0</v>
      </c>
      <c r="I782" s="188" t="b">
        <f>IF(Dashboard!$H$6="",IF('Job Openings'!B784&lt;&gt;"",TRUE,FALSE),IF(Dashboard!$H$6='Job Openings'!F784,TRUE,FALSE))</f>
        <v>0</v>
      </c>
      <c r="J782" s="198">
        <f t="shared" si="42"/>
        <v>0</v>
      </c>
      <c r="K782" s="63"/>
      <c r="L782" s="63"/>
      <c r="M782" s="63"/>
      <c r="N782" s="63"/>
      <c r="O782" s="63"/>
      <c r="P782" s="63"/>
      <c r="R782" s="193" t="str">
        <f>IF(Candidates!H784="","",MONTH(Candidates!H784))</f>
        <v/>
      </c>
      <c r="S782" s="187" t="b">
        <f>IF(AND(YEAR(Candidates!H784)&gt;=applicationYear,YEAR(Candidates!H784)&lt;=applicationYear),TRUE,IF(applicationYear="",TRUE,FALSE))</f>
        <v>0</v>
      </c>
      <c r="T782" s="187" t="b">
        <f>IF(AND(Candidates!H784&gt;=$AJ$4,Candidates!H784&lt;=$AJ$5),TRUE,FALSE)</f>
        <v>0</v>
      </c>
      <c r="U782" s="187" t="b">
        <f>IF(Dashboard!$M$6="",IF(Candidates!B784&lt;&gt;"",TRUE,FALSE),IF(Dashboard!$M$6=Candidates!B784,TRUE,FALSE))</f>
        <v>0</v>
      </c>
      <c r="V782" s="187" t="b">
        <f>IF(Dashboard!$H$7="",IF(Candidates!B784&lt;&gt;"",TRUE,FALSE),IF(Dashboard!$H$7=Candidates!C784,TRUE,FALSE))</f>
        <v>0</v>
      </c>
      <c r="W782" s="217" t="b">
        <f>IF(Dashboard!$H$6="",IF(Candidates!B784&lt;&gt;"",TRUE,FALSE),IF(Dashboard!$H$6=Candidates!E784,TRUE,FALSE))</f>
        <v>0</v>
      </c>
      <c r="X782" s="187">
        <f t="shared" si="43"/>
        <v>0</v>
      </c>
      <c r="Y782" s="198">
        <f t="shared" si="44"/>
        <v>0</v>
      </c>
      <c r="AA782" s="7"/>
      <c r="AB782" s="7"/>
      <c r="AC782" s="7"/>
    </row>
    <row r="783" spans="2:29" x14ac:dyDescent="0.2">
      <c r="B783" s="194">
        <f>COUNTIFS(Candidates!$B$6:$B$3005,'Job Openings'!B785,Candidates!$J$6:$J$3005,Preferences!$I$21)</f>
        <v>0</v>
      </c>
      <c r="C783" s="63"/>
      <c r="D783" s="194" t="str">
        <f>IF(AND(B783=1,J783=1),IF('Job Openings'!H785-'Job Openings'!E785&lt;0,"",'Job Openings'!H785-'Job Openings'!E785),"")</f>
        <v/>
      </c>
      <c r="E783" s="185"/>
      <c r="F783" s="197" t="b">
        <f>IF(AND('Job Openings'!E785&gt;=$O$4,'Job Openings'!E785&lt;=$O$5),TRUE,FALSE)</f>
        <v>0</v>
      </c>
      <c r="G783" s="188" t="b">
        <f>IF(Dashboard!$M$6="",IF('Job Openings'!B785&lt;&gt;"",TRUE,FALSE),IF(Dashboard!$M$6='Job Openings'!B785,TRUE,FALSE))</f>
        <v>0</v>
      </c>
      <c r="H783" s="188" t="b">
        <f>IF(Dashboard!$H$7="",IF('Job Openings'!B785&lt;&gt;"",TRUE,FALSE),IF(Dashboard!$H$7='Job Openings'!C785,TRUE,FALSE))</f>
        <v>0</v>
      </c>
      <c r="I783" s="188" t="b">
        <f>IF(Dashboard!$H$6="",IF('Job Openings'!B785&lt;&gt;"",TRUE,FALSE),IF(Dashboard!$H$6='Job Openings'!F785,TRUE,FALSE))</f>
        <v>0</v>
      </c>
      <c r="J783" s="198">
        <f t="shared" si="42"/>
        <v>0</v>
      </c>
      <c r="K783" s="63"/>
      <c r="L783" s="63"/>
      <c r="M783" s="63"/>
      <c r="N783" s="63"/>
      <c r="O783" s="63"/>
      <c r="P783" s="63"/>
      <c r="R783" s="193" t="str">
        <f>IF(Candidates!H785="","",MONTH(Candidates!H785))</f>
        <v/>
      </c>
      <c r="S783" s="187" t="b">
        <f>IF(AND(YEAR(Candidates!H785)&gt;=applicationYear,YEAR(Candidates!H785)&lt;=applicationYear),TRUE,IF(applicationYear="",TRUE,FALSE))</f>
        <v>0</v>
      </c>
      <c r="T783" s="187" t="b">
        <f>IF(AND(Candidates!H785&gt;=$AJ$4,Candidates!H785&lt;=$AJ$5),TRUE,FALSE)</f>
        <v>0</v>
      </c>
      <c r="U783" s="187" t="b">
        <f>IF(Dashboard!$M$6="",IF(Candidates!B785&lt;&gt;"",TRUE,FALSE),IF(Dashboard!$M$6=Candidates!B785,TRUE,FALSE))</f>
        <v>0</v>
      </c>
      <c r="V783" s="187" t="b">
        <f>IF(Dashboard!$H$7="",IF(Candidates!B785&lt;&gt;"",TRUE,FALSE),IF(Dashboard!$H$7=Candidates!C785,TRUE,FALSE))</f>
        <v>0</v>
      </c>
      <c r="W783" s="217" t="b">
        <f>IF(Dashboard!$H$6="",IF(Candidates!B785&lt;&gt;"",TRUE,FALSE),IF(Dashboard!$H$6=Candidates!E785,TRUE,FALSE))</f>
        <v>0</v>
      </c>
      <c r="X783" s="187">
        <f t="shared" si="43"/>
        <v>0</v>
      </c>
      <c r="Y783" s="198">
        <f t="shared" si="44"/>
        <v>0</v>
      </c>
      <c r="AA783" s="7"/>
      <c r="AB783" s="7"/>
      <c r="AC783" s="7"/>
    </row>
    <row r="784" spans="2:29" x14ac:dyDescent="0.2">
      <c r="B784" s="194">
        <f>COUNTIFS(Candidates!$B$6:$B$3005,'Job Openings'!B786,Candidates!$J$6:$J$3005,Preferences!$I$21)</f>
        <v>0</v>
      </c>
      <c r="C784" s="63"/>
      <c r="D784" s="194" t="str">
        <f>IF(AND(B784=1,J784=1),IF('Job Openings'!H786-'Job Openings'!E786&lt;0,"",'Job Openings'!H786-'Job Openings'!E786),"")</f>
        <v/>
      </c>
      <c r="E784" s="185"/>
      <c r="F784" s="197" t="b">
        <f>IF(AND('Job Openings'!E786&gt;=$O$4,'Job Openings'!E786&lt;=$O$5),TRUE,FALSE)</f>
        <v>0</v>
      </c>
      <c r="G784" s="188" t="b">
        <f>IF(Dashboard!$M$6="",IF('Job Openings'!B786&lt;&gt;"",TRUE,FALSE),IF(Dashboard!$M$6='Job Openings'!B786,TRUE,FALSE))</f>
        <v>0</v>
      </c>
      <c r="H784" s="188" t="b">
        <f>IF(Dashboard!$H$7="",IF('Job Openings'!B786&lt;&gt;"",TRUE,FALSE),IF(Dashboard!$H$7='Job Openings'!C786,TRUE,FALSE))</f>
        <v>0</v>
      </c>
      <c r="I784" s="188" t="b">
        <f>IF(Dashboard!$H$6="",IF('Job Openings'!B786&lt;&gt;"",TRUE,FALSE),IF(Dashboard!$H$6='Job Openings'!F786,TRUE,FALSE))</f>
        <v>0</v>
      </c>
      <c r="J784" s="198">
        <f t="shared" si="42"/>
        <v>0</v>
      </c>
      <c r="K784" s="63"/>
      <c r="L784" s="63"/>
      <c r="M784" s="63"/>
      <c r="N784" s="63"/>
      <c r="O784" s="63"/>
      <c r="P784" s="63"/>
      <c r="R784" s="193" t="str">
        <f>IF(Candidates!H786="","",MONTH(Candidates!H786))</f>
        <v/>
      </c>
      <c r="S784" s="187" t="b">
        <f>IF(AND(YEAR(Candidates!H786)&gt;=applicationYear,YEAR(Candidates!H786)&lt;=applicationYear),TRUE,IF(applicationYear="",TRUE,FALSE))</f>
        <v>0</v>
      </c>
      <c r="T784" s="187" t="b">
        <f>IF(AND(Candidates!H786&gt;=$AJ$4,Candidates!H786&lt;=$AJ$5),TRUE,FALSE)</f>
        <v>0</v>
      </c>
      <c r="U784" s="187" t="b">
        <f>IF(Dashboard!$M$6="",IF(Candidates!B786&lt;&gt;"",TRUE,FALSE),IF(Dashboard!$M$6=Candidates!B786,TRUE,FALSE))</f>
        <v>0</v>
      </c>
      <c r="V784" s="187" t="b">
        <f>IF(Dashboard!$H$7="",IF(Candidates!B786&lt;&gt;"",TRUE,FALSE),IF(Dashboard!$H$7=Candidates!C786,TRUE,FALSE))</f>
        <v>0</v>
      </c>
      <c r="W784" s="217" t="b">
        <f>IF(Dashboard!$H$6="",IF(Candidates!B786&lt;&gt;"",TRUE,FALSE),IF(Dashboard!$H$6=Candidates!E786,TRUE,FALSE))</f>
        <v>0</v>
      </c>
      <c r="X784" s="187">
        <f t="shared" si="43"/>
        <v>0</v>
      </c>
      <c r="Y784" s="198">
        <f t="shared" si="44"/>
        <v>0</v>
      </c>
      <c r="AA784" s="7"/>
      <c r="AB784" s="7"/>
      <c r="AC784" s="7"/>
    </row>
    <row r="785" spans="2:29" x14ac:dyDescent="0.2">
      <c r="B785" s="194">
        <f>COUNTIFS(Candidates!$B$6:$B$3005,'Job Openings'!B787,Candidates!$J$6:$J$3005,Preferences!$I$21)</f>
        <v>0</v>
      </c>
      <c r="C785" s="63"/>
      <c r="D785" s="194" t="str">
        <f>IF(AND(B785=1,J785=1),IF('Job Openings'!H787-'Job Openings'!E787&lt;0,"",'Job Openings'!H787-'Job Openings'!E787),"")</f>
        <v/>
      </c>
      <c r="E785" s="185"/>
      <c r="F785" s="197" t="b">
        <f>IF(AND('Job Openings'!E787&gt;=$O$4,'Job Openings'!E787&lt;=$O$5),TRUE,FALSE)</f>
        <v>0</v>
      </c>
      <c r="G785" s="188" t="b">
        <f>IF(Dashboard!$M$6="",IF('Job Openings'!B787&lt;&gt;"",TRUE,FALSE),IF(Dashboard!$M$6='Job Openings'!B787,TRUE,FALSE))</f>
        <v>0</v>
      </c>
      <c r="H785" s="188" t="b">
        <f>IF(Dashboard!$H$7="",IF('Job Openings'!B787&lt;&gt;"",TRUE,FALSE),IF(Dashboard!$H$7='Job Openings'!C787,TRUE,FALSE))</f>
        <v>0</v>
      </c>
      <c r="I785" s="188" t="b">
        <f>IF(Dashboard!$H$6="",IF('Job Openings'!B787&lt;&gt;"",TRUE,FALSE),IF(Dashboard!$H$6='Job Openings'!F787,TRUE,FALSE))</f>
        <v>0</v>
      </c>
      <c r="J785" s="198">
        <f t="shared" si="42"/>
        <v>0</v>
      </c>
      <c r="K785" s="63"/>
      <c r="L785" s="63"/>
      <c r="M785" s="63"/>
      <c r="N785" s="63"/>
      <c r="O785" s="63"/>
      <c r="P785" s="63"/>
      <c r="R785" s="193" t="str">
        <f>IF(Candidates!H787="","",MONTH(Candidates!H787))</f>
        <v/>
      </c>
      <c r="S785" s="187" t="b">
        <f>IF(AND(YEAR(Candidates!H787)&gt;=applicationYear,YEAR(Candidates!H787)&lt;=applicationYear),TRUE,IF(applicationYear="",TRUE,FALSE))</f>
        <v>0</v>
      </c>
      <c r="T785" s="187" t="b">
        <f>IF(AND(Candidates!H787&gt;=$AJ$4,Candidates!H787&lt;=$AJ$5),TRUE,FALSE)</f>
        <v>0</v>
      </c>
      <c r="U785" s="187" t="b">
        <f>IF(Dashboard!$M$6="",IF(Candidates!B787&lt;&gt;"",TRUE,FALSE),IF(Dashboard!$M$6=Candidates!B787,TRUE,FALSE))</f>
        <v>0</v>
      </c>
      <c r="V785" s="187" t="b">
        <f>IF(Dashboard!$H$7="",IF(Candidates!B787&lt;&gt;"",TRUE,FALSE),IF(Dashboard!$H$7=Candidates!C787,TRUE,FALSE))</f>
        <v>0</v>
      </c>
      <c r="W785" s="217" t="b">
        <f>IF(Dashboard!$H$6="",IF(Candidates!B787&lt;&gt;"",TRUE,FALSE),IF(Dashboard!$H$6=Candidates!E787,TRUE,FALSE))</f>
        <v>0</v>
      </c>
      <c r="X785" s="187">
        <f t="shared" si="43"/>
        <v>0</v>
      </c>
      <c r="Y785" s="198">
        <f t="shared" si="44"/>
        <v>0</v>
      </c>
      <c r="AA785" s="7"/>
      <c r="AB785" s="7"/>
      <c r="AC785" s="7"/>
    </row>
    <row r="786" spans="2:29" x14ac:dyDescent="0.2">
      <c r="B786" s="194">
        <f>COUNTIFS(Candidates!$B$6:$B$3005,'Job Openings'!B788,Candidates!$J$6:$J$3005,Preferences!$I$21)</f>
        <v>0</v>
      </c>
      <c r="C786" s="63"/>
      <c r="D786" s="194" t="str">
        <f>IF(AND(B786=1,J786=1),IF('Job Openings'!H788-'Job Openings'!E788&lt;0,"",'Job Openings'!H788-'Job Openings'!E788),"")</f>
        <v/>
      </c>
      <c r="E786" s="185"/>
      <c r="F786" s="197" t="b">
        <f>IF(AND('Job Openings'!E788&gt;=$O$4,'Job Openings'!E788&lt;=$O$5),TRUE,FALSE)</f>
        <v>0</v>
      </c>
      <c r="G786" s="188" t="b">
        <f>IF(Dashboard!$M$6="",IF('Job Openings'!B788&lt;&gt;"",TRUE,FALSE),IF(Dashboard!$M$6='Job Openings'!B788,TRUE,FALSE))</f>
        <v>0</v>
      </c>
      <c r="H786" s="188" t="b">
        <f>IF(Dashboard!$H$7="",IF('Job Openings'!B788&lt;&gt;"",TRUE,FALSE),IF(Dashboard!$H$7='Job Openings'!C788,TRUE,FALSE))</f>
        <v>0</v>
      </c>
      <c r="I786" s="188" t="b">
        <f>IF(Dashboard!$H$6="",IF('Job Openings'!B788&lt;&gt;"",TRUE,FALSE),IF(Dashboard!$H$6='Job Openings'!F788,TRUE,FALSE))</f>
        <v>0</v>
      </c>
      <c r="J786" s="198">
        <f t="shared" si="42"/>
        <v>0</v>
      </c>
      <c r="K786" s="63"/>
      <c r="L786" s="63"/>
      <c r="M786" s="63"/>
      <c r="N786" s="63"/>
      <c r="O786" s="63"/>
      <c r="P786" s="63"/>
      <c r="R786" s="193" t="str">
        <f>IF(Candidates!H788="","",MONTH(Candidates!H788))</f>
        <v/>
      </c>
      <c r="S786" s="187" t="b">
        <f>IF(AND(YEAR(Candidates!H788)&gt;=applicationYear,YEAR(Candidates!H788)&lt;=applicationYear),TRUE,IF(applicationYear="",TRUE,FALSE))</f>
        <v>0</v>
      </c>
      <c r="T786" s="187" t="b">
        <f>IF(AND(Candidates!H788&gt;=$AJ$4,Candidates!H788&lt;=$AJ$5),TRUE,FALSE)</f>
        <v>0</v>
      </c>
      <c r="U786" s="187" t="b">
        <f>IF(Dashboard!$M$6="",IF(Candidates!B788&lt;&gt;"",TRUE,FALSE),IF(Dashboard!$M$6=Candidates!B788,TRUE,FALSE))</f>
        <v>0</v>
      </c>
      <c r="V786" s="187" t="b">
        <f>IF(Dashboard!$H$7="",IF(Candidates!B788&lt;&gt;"",TRUE,FALSE),IF(Dashboard!$H$7=Candidates!C788,TRUE,FALSE))</f>
        <v>0</v>
      </c>
      <c r="W786" s="217" t="b">
        <f>IF(Dashboard!$H$6="",IF(Candidates!B788&lt;&gt;"",TRUE,FALSE),IF(Dashboard!$H$6=Candidates!E788,TRUE,FALSE))</f>
        <v>0</v>
      </c>
      <c r="X786" s="187">
        <f t="shared" si="43"/>
        <v>0</v>
      </c>
      <c r="Y786" s="198">
        <f t="shared" si="44"/>
        <v>0</v>
      </c>
      <c r="AA786" s="7"/>
      <c r="AB786" s="7"/>
      <c r="AC786" s="7"/>
    </row>
    <row r="787" spans="2:29" x14ac:dyDescent="0.2">
      <c r="B787" s="194">
        <f>COUNTIFS(Candidates!$B$6:$B$3005,'Job Openings'!B789,Candidates!$J$6:$J$3005,Preferences!$I$21)</f>
        <v>0</v>
      </c>
      <c r="C787" s="63"/>
      <c r="D787" s="194" t="str">
        <f>IF(AND(B787=1,J787=1),IF('Job Openings'!H789-'Job Openings'!E789&lt;0,"",'Job Openings'!H789-'Job Openings'!E789),"")</f>
        <v/>
      </c>
      <c r="E787" s="185"/>
      <c r="F787" s="197" t="b">
        <f>IF(AND('Job Openings'!E789&gt;=$O$4,'Job Openings'!E789&lt;=$O$5),TRUE,FALSE)</f>
        <v>0</v>
      </c>
      <c r="G787" s="188" t="b">
        <f>IF(Dashboard!$M$6="",IF('Job Openings'!B789&lt;&gt;"",TRUE,FALSE),IF(Dashboard!$M$6='Job Openings'!B789,TRUE,FALSE))</f>
        <v>0</v>
      </c>
      <c r="H787" s="188" t="b">
        <f>IF(Dashboard!$H$7="",IF('Job Openings'!B789&lt;&gt;"",TRUE,FALSE),IF(Dashboard!$H$7='Job Openings'!C789,TRUE,FALSE))</f>
        <v>0</v>
      </c>
      <c r="I787" s="188" t="b">
        <f>IF(Dashboard!$H$6="",IF('Job Openings'!B789&lt;&gt;"",TRUE,FALSE),IF(Dashboard!$H$6='Job Openings'!F789,TRUE,FALSE))</f>
        <v>0</v>
      </c>
      <c r="J787" s="198">
        <f t="shared" si="42"/>
        <v>0</v>
      </c>
      <c r="K787" s="63"/>
      <c r="L787" s="63"/>
      <c r="M787" s="63"/>
      <c r="N787" s="63"/>
      <c r="O787" s="63"/>
      <c r="P787" s="63"/>
      <c r="R787" s="193" t="str">
        <f>IF(Candidates!H789="","",MONTH(Candidates!H789))</f>
        <v/>
      </c>
      <c r="S787" s="187" t="b">
        <f>IF(AND(YEAR(Candidates!H789)&gt;=applicationYear,YEAR(Candidates!H789)&lt;=applicationYear),TRUE,IF(applicationYear="",TRUE,FALSE))</f>
        <v>0</v>
      </c>
      <c r="T787" s="187" t="b">
        <f>IF(AND(Candidates!H789&gt;=$AJ$4,Candidates!H789&lt;=$AJ$5),TRUE,FALSE)</f>
        <v>0</v>
      </c>
      <c r="U787" s="187" t="b">
        <f>IF(Dashboard!$M$6="",IF(Candidates!B789&lt;&gt;"",TRUE,FALSE),IF(Dashboard!$M$6=Candidates!B789,TRUE,FALSE))</f>
        <v>0</v>
      </c>
      <c r="V787" s="187" t="b">
        <f>IF(Dashboard!$H$7="",IF(Candidates!B789&lt;&gt;"",TRUE,FALSE),IF(Dashboard!$H$7=Candidates!C789,TRUE,FALSE))</f>
        <v>0</v>
      </c>
      <c r="W787" s="217" t="b">
        <f>IF(Dashboard!$H$6="",IF(Candidates!B789&lt;&gt;"",TRUE,FALSE),IF(Dashboard!$H$6=Candidates!E789,TRUE,FALSE))</f>
        <v>0</v>
      </c>
      <c r="X787" s="187">
        <f t="shared" si="43"/>
        <v>0</v>
      </c>
      <c r="Y787" s="198">
        <f t="shared" si="44"/>
        <v>0</v>
      </c>
      <c r="AA787" s="7"/>
      <c r="AB787" s="7"/>
      <c r="AC787" s="7"/>
    </row>
    <row r="788" spans="2:29" x14ac:dyDescent="0.2">
      <c r="B788" s="194">
        <f>COUNTIFS(Candidates!$B$6:$B$3005,'Job Openings'!B790,Candidates!$J$6:$J$3005,Preferences!$I$21)</f>
        <v>0</v>
      </c>
      <c r="C788" s="63"/>
      <c r="D788" s="194" t="str">
        <f>IF(AND(B788=1,J788=1),IF('Job Openings'!H790-'Job Openings'!E790&lt;0,"",'Job Openings'!H790-'Job Openings'!E790),"")</f>
        <v/>
      </c>
      <c r="E788" s="185"/>
      <c r="F788" s="197" t="b">
        <f>IF(AND('Job Openings'!E790&gt;=$O$4,'Job Openings'!E790&lt;=$O$5),TRUE,FALSE)</f>
        <v>0</v>
      </c>
      <c r="G788" s="188" t="b">
        <f>IF(Dashboard!$M$6="",IF('Job Openings'!B790&lt;&gt;"",TRUE,FALSE),IF(Dashboard!$M$6='Job Openings'!B790,TRUE,FALSE))</f>
        <v>0</v>
      </c>
      <c r="H788" s="188" t="b">
        <f>IF(Dashboard!$H$7="",IF('Job Openings'!B790&lt;&gt;"",TRUE,FALSE),IF(Dashboard!$H$7='Job Openings'!C790,TRUE,FALSE))</f>
        <v>0</v>
      </c>
      <c r="I788" s="188" t="b">
        <f>IF(Dashboard!$H$6="",IF('Job Openings'!B790&lt;&gt;"",TRUE,FALSE),IF(Dashboard!$H$6='Job Openings'!F790,TRUE,FALSE))</f>
        <v>0</v>
      </c>
      <c r="J788" s="198">
        <f t="shared" si="42"/>
        <v>0</v>
      </c>
      <c r="K788" s="63"/>
      <c r="L788" s="63"/>
      <c r="M788" s="63"/>
      <c r="N788" s="63"/>
      <c r="O788" s="63"/>
      <c r="P788" s="63"/>
      <c r="R788" s="193" t="str">
        <f>IF(Candidates!H790="","",MONTH(Candidates!H790))</f>
        <v/>
      </c>
      <c r="S788" s="187" t="b">
        <f>IF(AND(YEAR(Candidates!H790)&gt;=applicationYear,YEAR(Candidates!H790)&lt;=applicationYear),TRUE,IF(applicationYear="",TRUE,FALSE))</f>
        <v>0</v>
      </c>
      <c r="T788" s="187" t="b">
        <f>IF(AND(Candidates!H790&gt;=$AJ$4,Candidates!H790&lt;=$AJ$5),TRUE,FALSE)</f>
        <v>0</v>
      </c>
      <c r="U788" s="187" t="b">
        <f>IF(Dashboard!$M$6="",IF(Candidates!B790&lt;&gt;"",TRUE,FALSE),IF(Dashboard!$M$6=Candidates!B790,TRUE,FALSE))</f>
        <v>0</v>
      </c>
      <c r="V788" s="187" t="b">
        <f>IF(Dashboard!$H$7="",IF(Candidates!B790&lt;&gt;"",TRUE,FALSE),IF(Dashboard!$H$7=Candidates!C790,TRUE,FALSE))</f>
        <v>0</v>
      </c>
      <c r="W788" s="217" t="b">
        <f>IF(Dashboard!$H$6="",IF(Candidates!B790&lt;&gt;"",TRUE,FALSE),IF(Dashboard!$H$6=Candidates!E790,TRUE,FALSE))</f>
        <v>0</v>
      </c>
      <c r="X788" s="187">
        <f t="shared" si="43"/>
        <v>0</v>
      </c>
      <c r="Y788" s="198">
        <f t="shared" si="44"/>
        <v>0</v>
      </c>
      <c r="AA788" s="7"/>
      <c r="AB788" s="7"/>
      <c r="AC788" s="7"/>
    </row>
    <row r="789" spans="2:29" x14ac:dyDescent="0.2">
      <c r="B789" s="194">
        <f>COUNTIFS(Candidates!$B$6:$B$3005,'Job Openings'!B791,Candidates!$J$6:$J$3005,Preferences!$I$21)</f>
        <v>0</v>
      </c>
      <c r="C789" s="63"/>
      <c r="D789" s="194" t="str">
        <f>IF(AND(B789=1,J789=1),IF('Job Openings'!H791-'Job Openings'!E791&lt;0,"",'Job Openings'!H791-'Job Openings'!E791),"")</f>
        <v/>
      </c>
      <c r="E789" s="185"/>
      <c r="F789" s="197" t="b">
        <f>IF(AND('Job Openings'!E791&gt;=$O$4,'Job Openings'!E791&lt;=$O$5),TRUE,FALSE)</f>
        <v>0</v>
      </c>
      <c r="G789" s="188" t="b">
        <f>IF(Dashboard!$M$6="",IF('Job Openings'!B791&lt;&gt;"",TRUE,FALSE),IF(Dashboard!$M$6='Job Openings'!B791,TRUE,FALSE))</f>
        <v>0</v>
      </c>
      <c r="H789" s="188" t="b">
        <f>IF(Dashboard!$H$7="",IF('Job Openings'!B791&lt;&gt;"",TRUE,FALSE),IF(Dashboard!$H$7='Job Openings'!C791,TRUE,FALSE))</f>
        <v>0</v>
      </c>
      <c r="I789" s="188" t="b">
        <f>IF(Dashboard!$H$6="",IF('Job Openings'!B791&lt;&gt;"",TRUE,FALSE),IF(Dashboard!$H$6='Job Openings'!F791,TRUE,FALSE))</f>
        <v>0</v>
      </c>
      <c r="J789" s="198">
        <f t="shared" si="42"/>
        <v>0</v>
      </c>
      <c r="K789" s="63"/>
      <c r="L789" s="63"/>
      <c r="M789" s="63"/>
      <c r="N789" s="63"/>
      <c r="O789" s="63"/>
      <c r="P789" s="63"/>
      <c r="R789" s="193" t="str">
        <f>IF(Candidates!H791="","",MONTH(Candidates!H791))</f>
        <v/>
      </c>
      <c r="S789" s="187" t="b">
        <f>IF(AND(YEAR(Candidates!H791)&gt;=applicationYear,YEAR(Candidates!H791)&lt;=applicationYear),TRUE,IF(applicationYear="",TRUE,FALSE))</f>
        <v>0</v>
      </c>
      <c r="T789" s="187" t="b">
        <f>IF(AND(Candidates!H791&gt;=$AJ$4,Candidates!H791&lt;=$AJ$5),TRUE,FALSE)</f>
        <v>0</v>
      </c>
      <c r="U789" s="187" t="b">
        <f>IF(Dashboard!$M$6="",IF(Candidates!B791&lt;&gt;"",TRUE,FALSE),IF(Dashboard!$M$6=Candidates!B791,TRUE,FALSE))</f>
        <v>0</v>
      </c>
      <c r="V789" s="187" t="b">
        <f>IF(Dashboard!$H$7="",IF(Candidates!B791&lt;&gt;"",TRUE,FALSE),IF(Dashboard!$H$7=Candidates!C791,TRUE,FALSE))</f>
        <v>0</v>
      </c>
      <c r="W789" s="217" t="b">
        <f>IF(Dashboard!$H$6="",IF(Candidates!B791&lt;&gt;"",TRUE,FALSE),IF(Dashboard!$H$6=Candidates!E791,TRUE,FALSE))</f>
        <v>0</v>
      </c>
      <c r="X789" s="187">
        <f t="shared" si="43"/>
        <v>0</v>
      </c>
      <c r="Y789" s="198">
        <f t="shared" si="44"/>
        <v>0</v>
      </c>
      <c r="AA789" s="7"/>
      <c r="AB789" s="7"/>
      <c r="AC789" s="7"/>
    </row>
    <row r="790" spans="2:29" x14ac:dyDescent="0.2">
      <c r="B790" s="194">
        <f>COUNTIFS(Candidates!$B$6:$B$3005,'Job Openings'!B792,Candidates!$J$6:$J$3005,Preferences!$I$21)</f>
        <v>0</v>
      </c>
      <c r="C790" s="63"/>
      <c r="D790" s="194" t="str">
        <f>IF(AND(B790=1,J790=1),IF('Job Openings'!H792-'Job Openings'!E792&lt;0,"",'Job Openings'!H792-'Job Openings'!E792),"")</f>
        <v/>
      </c>
      <c r="E790" s="185"/>
      <c r="F790" s="197" t="b">
        <f>IF(AND('Job Openings'!E792&gt;=$O$4,'Job Openings'!E792&lt;=$O$5),TRUE,FALSE)</f>
        <v>0</v>
      </c>
      <c r="G790" s="188" t="b">
        <f>IF(Dashboard!$M$6="",IF('Job Openings'!B792&lt;&gt;"",TRUE,FALSE),IF(Dashboard!$M$6='Job Openings'!B792,TRUE,FALSE))</f>
        <v>0</v>
      </c>
      <c r="H790" s="188" t="b">
        <f>IF(Dashboard!$H$7="",IF('Job Openings'!B792&lt;&gt;"",TRUE,FALSE),IF(Dashboard!$H$7='Job Openings'!C792,TRUE,FALSE))</f>
        <v>0</v>
      </c>
      <c r="I790" s="188" t="b">
        <f>IF(Dashboard!$H$6="",IF('Job Openings'!B792&lt;&gt;"",TRUE,FALSE),IF(Dashboard!$H$6='Job Openings'!F792,TRUE,FALSE))</f>
        <v>0</v>
      </c>
      <c r="J790" s="198">
        <f t="shared" si="42"/>
        <v>0</v>
      </c>
      <c r="K790" s="63"/>
      <c r="L790" s="63"/>
      <c r="M790" s="63"/>
      <c r="N790" s="63"/>
      <c r="O790" s="63"/>
      <c r="P790" s="63"/>
      <c r="R790" s="193" t="str">
        <f>IF(Candidates!H792="","",MONTH(Candidates!H792))</f>
        <v/>
      </c>
      <c r="S790" s="187" t="b">
        <f>IF(AND(YEAR(Candidates!H792)&gt;=applicationYear,YEAR(Candidates!H792)&lt;=applicationYear),TRUE,IF(applicationYear="",TRUE,FALSE))</f>
        <v>0</v>
      </c>
      <c r="T790" s="187" t="b">
        <f>IF(AND(Candidates!H792&gt;=$AJ$4,Candidates!H792&lt;=$AJ$5),TRUE,FALSE)</f>
        <v>0</v>
      </c>
      <c r="U790" s="187" t="b">
        <f>IF(Dashboard!$M$6="",IF(Candidates!B792&lt;&gt;"",TRUE,FALSE),IF(Dashboard!$M$6=Candidates!B792,TRUE,FALSE))</f>
        <v>0</v>
      </c>
      <c r="V790" s="187" t="b">
        <f>IF(Dashboard!$H$7="",IF(Candidates!B792&lt;&gt;"",TRUE,FALSE),IF(Dashboard!$H$7=Candidates!C792,TRUE,FALSE))</f>
        <v>0</v>
      </c>
      <c r="W790" s="217" t="b">
        <f>IF(Dashboard!$H$6="",IF(Candidates!B792&lt;&gt;"",TRUE,FALSE),IF(Dashboard!$H$6=Candidates!E792,TRUE,FALSE))</f>
        <v>0</v>
      </c>
      <c r="X790" s="187">
        <f t="shared" si="43"/>
        <v>0</v>
      </c>
      <c r="Y790" s="198">
        <f t="shared" si="44"/>
        <v>0</v>
      </c>
      <c r="AA790" s="7"/>
      <c r="AB790" s="7"/>
      <c r="AC790" s="7"/>
    </row>
    <row r="791" spans="2:29" x14ac:dyDescent="0.2">
      <c r="B791" s="194">
        <f>COUNTIFS(Candidates!$B$6:$B$3005,'Job Openings'!B793,Candidates!$J$6:$J$3005,Preferences!$I$21)</f>
        <v>0</v>
      </c>
      <c r="C791" s="63"/>
      <c r="D791" s="194" t="str">
        <f>IF(AND(B791=1,J791=1),IF('Job Openings'!H793-'Job Openings'!E793&lt;0,"",'Job Openings'!H793-'Job Openings'!E793),"")</f>
        <v/>
      </c>
      <c r="E791" s="185"/>
      <c r="F791" s="197" t="b">
        <f>IF(AND('Job Openings'!E793&gt;=$O$4,'Job Openings'!E793&lt;=$O$5),TRUE,FALSE)</f>
        <v>0</v>
      </c>
      <c r="G791" s="188" t="b">
        <f>IF(Dashboard!$M$6="",IF('Job Openings'!B793&lt;&gt;"",TRUE,FALSE),IF(Dashboard!$M$6='Job Openings'!B793,TRUE,FALSE))</f>
        <v>0</v>
      </c>
      <c r="H791" s="188" t="b">
        <f>IF(Dashboard!$H$7="",IF('Job Openings'!B793&lt;&gt;"",TRUE,FALSE),IF(Dashboard!$H$7='Job Openings'!C793,TRUE,FALSE))</f>
        <v>0</v>
      </c>
      <c r="I791" s="188" t="b">
        <f>IF(Dashboard!$H$6="",IF('Job Openings'!B793&lt;&gt;"",TRUE,FALSE),IF(Dashboard!$H$6='Job Openings'!F793,TRUE,FALSE))</f>
        <v>0</v>
      </c>
      <c r="J791" s="198">
        <f t="shared" si="42"/>
        <v>0</v>
      </c>
      <c r="K791" s="63"/>
      <c r="L791" s="63"/>
      <c r="M791" s="63"/>
      <c r="N791" s="63"/>
      <c r="O791" s="63"/>
      <c r="P791" s="63"/>
      <c r="R791" s="193" t="str">
        <f>IF(Candidates!H793="","",MONTH(Candidates!H793))</f>
        <v/>
      </c>
      <c r="S791" s="187" t="b">
        <f>IF(AND(YEAR(Candidates!H793)&gt;=applicationYear,YEAR(Candidates!H793)&lt;=applicationYear),TRUE,IF(applicationYear="",TRUE,FALSE))</f>
        <v>0</v>
      </c>
      <c r="T791" s="187" t="b">
        <f>IF(AND(Candidates!H793&gt;=$AJ$4,Candidates!H793&lt;=$AJ$5),TRUE,FALSE)</f>
        <v>0</v>
      </c>
      <c r="U791" s="187" t="b">
        <f>IF(Dashboard!$M$6="",IF(Candidates!B793&lt;&gt;"",TRUE,FALSE),IF(Dashboard!$M$6=Candidates!B793,TRUE,FALSE))</f>
        <v>0</v>
      </c>
      <c r="V791" s="187" t="b">
        <f>IF(Dashboard!$H$7="",IF(Candidates!B793&lt;&gt;"",TRUE,FALSE),IF(Dashboard!$H$7=Candidates!C793,TRUE,FALSE))</f>
        <v>0</v>
      </c>
      <c r="W791" s="217" t="b">
        <f>IF(Dashboard!$H$6="",IF(Candidates!B793&lt;&gt;"",TRUE,FALSE),IF(Dashboard!$H$6=Candidates!E793,TRUE,FALSE))</f>
        <v>0</v>
      </c>
      <c r="X791" s="187">
        <f t="shared" si="43"/>
        <v>0</v>
      </c>
      <c r="Y791" s="198">
        <f t="shared" si="44"/>
        <v>0</v>
      </c>
      <c r="AA791" s="7"/>
      <c r="AB791" s="7"/>
      <c r="AC791" s="7"/>
    </row>
    <row r="792" spans="2:29" x14ac:dyDescent="0.2">
      <c r="B792" s="194">
        <f>COUNTIFS(Candidates!$B$6:$B$3005,'Job Openings'!B794,Candidates!$J$6:$J$3005,Preferences!$I$21)</f>
        <v>0</v>
      </c>
      <c r="C792" s="63"/>
      <c r="D792" s="194" t="str">
        <f>IF(AND(B792=1,J792=1),IF('Job Openings'!H794-'Job Openings'!E794&lt;0,"",'Job Openings'!H794-'Job Openings'!E794),"")</f>
        <v/>
      </c>
      <c r="E792" s="185"/>
      <c r="F792" s="197" t="b">
        <f>IF(AND('Job Openings'!E794&gt;=$O$4,'Job Openings'!E794&lt;=$O$5),TRUE,FALSE)</f>
        <v>0</v>
      </c>
      <c r="G792" s="188" t="b">
        <f>IF(Dashboard!$M$6="",IF('Job Openings'!B794&lt;&gt;"",TRUE,FALSE),IF(Dashboard!$M$6='Job Openings'!B794,TRUE,FALSE))</f>
        <v>0</v>
      </c>
      <c r="H792" s="188" t="b">
        <f>IF(Dashboard!$H$7="",IF('Job Openings'!B794&lt;&gt;"",TRUE,FALSE),IF(Dashboard!$H$7='Job Openings'!C794,TRUE,FALSE))</f>
        <v>0</v>
      </c>
      <c r="I792" s="188" t="b">
        <f>IF(Dashboard!$H$6="",IF('Job Openings'!B794&lt;&gt;"",TRUE,FALSE),IF(Dashboard!$H$6='Job Openings'!F794,TRUE,FALSE))</f>
        <v>0</v>
      </c>
      <c r="J792" s="198">
        <f t="shared" si="42"/>
        <v>0</v>
      </c>
      <c r="K792" s="63"/>
      <c r="L792" s="63"/>
      <c r="M792" s="63"/>
      <c r="N792" s="63"/>
      <c r="O792" s="63"/>
      <c r="P792" s="63"/>
      <c r="R792" s="193" t="str">
        <f>IF(Candidates!H794="","",MONTH(Candidates!H794))</f>
        <v/>
      </c>
      <c r="S792" s="187" t="b">
        <f>IF(AND(YEAR(Candidates!H794)&gt;=applicationYear,YEAR(Candidates!H794)&lt;=applicationYear),TRUE,IF(applicationYear="",TRUE,FALSE))</f>
        <v>0</v>
      </c>
      <c r="T792" s="187" t="b">
        <f>IF(AND(Candidates!H794&gt;=$AJ$4,Candidates!H794&lt;=$AJ$5),TRUE,FALSE)</f>
        <v>0</v>
      </c>
      <c r="U792" s="187" t="b">
        <f>IF(Dashboard!$M$6="",IF(Candidates!B794&lt;&gt;"",TRUE,FALSE),IF(Dashboard!$M$6=Candidates!B794,TRUE,FALSE))</f>
        <v>0</v>
      </c>
      <c r="V792" s="187" t="b">
        <f>IF(Dashboard!$H$7="",IF(Candidates!B794&lt;&gt;"",TRUE,FALSE),IF(Dashboard!$H$7=Candidates!C794,TRUE,FALSE))</f>
        <v>0</v>
      </c>
      <c r="W792" s="217" t="b">
        <f>IF(Dashboard!$H$6="",IF(Candidates!B794&lt;&gt;"",TRUE,FALSE),IF(Dashboard!$H$6=Candidates!E794,TRUE,FALSE))</f>
        <v>0</v>
      </c>
      <c r="X792" s="187">
        <f t="shared" si="43"/>
        <v>0</v>
      </c>
      <c r="Y792" s="198">
        <f t="shared" si="44"/>
        <v>0</v>
      </c>
      <c r="AA792" s="7"/>
      <c r="AB792" s="7"/>
      <c r="AC792" s="7"/>
    </row>
    <row r="793" spans="2:29" x14ac:dyDescent="0.2">
      <c r="B793" s="194">
        <f>COUNTIFS(Candidates!$B$6:$B$3005,'Job Openings'!B795,Candidates!$J$6:$J$3005,Preferences!$I$21)</f>
        <v>0</v>
      </c>
      <c r="C793" s="63"/>
      <c r="D793" s="194" t="str">
        <f>IF(AND(B793=1,J793=1),IF('Job Openings'!H795-'Job Openings'!E795&lt;0,"",'Job Openings'!H795-'Job Openings'!E795),"")</f>
        <v/>
      </c>
      <c r="E793" s="185"/>
      <c r="F793" s="197" t="b">
        <f>IF(AND('Job Openings'!E795&gt;=$O$4,'Job Openings'!E795&lt;=$O$5),TRUE,FALSE)</f>
        <v>0</v>
      </c>
      <c r="G793" s="188" t="b">
        <f>IF(Dashboard!$M$6="",IF('Job Openings'!B795&lt;&gt;"",TRUE,FALSE),IF(Dashboard!$M$6='Job Openings'!B795,TRUE,FALSE))</f>
        <v>0</v>
      </c>
      <c r="H793" s="188" t="b">
        <f>IF(Dashboard!$H$7="",IF('Job Openings'!B795&lt;&gt;"",TRUE,FALSE),IF(Dashboard!$H$7='Job Openings'!C795,TRUE,FALSE))</f>
        <v>0</v>
      </c>
      <c r="I793" s="188" t="b">
        <f>IF(Dashboard!$H$6="",IF('Job Openings'!B795&lt;&gt;"",TRUE,FALSE),IF(Dashboard!$H$6='Job Openings'!F795,TRUE,FALSE))</f>
        <v>0</v>
      </c>
      <c r="J793" s="198">
        <f t="shared" si="42"/>
        <v>0</v>
      </c>
      <c r="K793" s="63"/>
      <c r="L793" s="63"/>
      <c r="M793" s="63"/>
      <c r="N793" s="63"/>
      <c r="O793" s="63"/>
      <c r="P793" s="63"/>
      <c r="R793" s="193" t="str">
        <f>IF(Candidates!H795="","",MONTH(Candidates!H795))</f>
        <v/>
      </c>
      <c r="S793" s="187" t="b">
        <f>IF(AND(YEAR(Candidates!H795)&gt;=applicationYear,YEAR(Candidates!H795)&lt;=applicationYear),TRUE,IF(applicationYear="",TRUE,FALSE))</f>
        <v>0</v>
      </c>
      <c r="T793" s="187" t="b">
        <f>IF(AND(Candidates!H795&gt;=$AJ$4,Candidates!H795&lt;=$AJ$5),TRUE,FALSE)</f>
        <v>0</v>
      </c>
      <c r="U793" s="187" t="b">
        <f>IF(Dashboard!$M$6="",IF(Candidates!B795&lt;&gt;"",TRUE,FALSE),IF(Dashboard!$M$6=Candidates!B795,TRUE,FALSE))</f>
        <v>0</v>
      </c>
      <c r="V793" s="187" t="b">
        <f>IF(Dashboard!$H$7="",IF(Candidates!B795&lt;&gt;"",TRUE,FALSE),IF(Dashboard!$H$7=Candidates!C795,TRUE,FALSE))</f>
        <v>0</v>
      </c>
      <c r="W793" s="217" t="b">
        <f>IF(Dashboard!$H$6="",IF(Candidates!B795&lt;&gt;"",TRUE,FALSE),IF(Dashboard!$H$6=Candidates!E795,TRUE,FALSE))</f>
        <v>0</v>
      </c>
      <c r="X793" s="187">
        <f t="shared" si="43"/>
        <v>0</v>
      </c>
      <c r="Y793" s="198">
        <f t="shared" si="44"/>
        <v>0</v>
      </c>
      <c r="AA793" s="7"/>
      <c r="AB793" s="7"/>
      <c r="AC793" s="7"/>
    </row>
    <row r="794" spans="2:29" x14ac:dyDescent="0.2">
      <c r="B794" s="194">
        <f>COUNTIFS(Candidates!$B$6:$B$3005,'Job Openings'!B796,Candidates!$J$6:$J$3005,Preferences!$I$21)</f>
        <v>0</v>
      </c>
      <c r="C794" s="63"/>
      <c r="D794" s="194" t="str">
        <f>IF(AND(B794=1,J794=1),IF('Job Openings'!H796-'Job Openings'!E796&lt;0,"",'Job Openings'!H796-'Job Openings'!E796),"")</f>
        <v/>
      </c>
      <c r="E794" s="185"/>
      <c r="F794" s="197" t="b">
        <f>IF(AND('Job Openings'!E796&gt;=$O$4,'Job Openings'!E796&lt;=$O$5),TRUE,FALSE)</f>
        <v>0</v>
      </c>
      <c r="G794" s="188" t="b">
        <f>IF(Dashboard!$M$6="",IF('Job Openings'!B796&lt;&gt;"",TRUE,FALSE),IF(Dashboard!$M$6='Job Openings'!B796,TRUE,FALSE))</f>
        <v>0</v>
      </c>
      <c r="H794" s="188" t="b">
        <f>IF(Dashboard!$H$7="",IF('Job Openings'!B796&lt;&gt;"",TRUE,FALSE),IF(Dashboard!$H$7='Job Openings'!C796,TRUE,FALSE))</f>
        <v>0</v>
      </c>
      <c r="I794" s="188" t="b">
        <f>IF(Dashboard!$H$6="",IF('Job Openings'!B796&lt;&gt;"",TRUE,FALSE),IF(Dashboard!$H$6='Job Openings'!F796,TRUE,FALSE))</f>
        <v>0</v>
      </c>
      <c r="J794" s="198">
        <f t="shared" si="42"/>
        <v>0</v>
      </c>
      <c r="K794" s="63"/>
      <c r="L794" s="63"/>
      <c r="M794" s="63"/>
      <c r="N794" s="63"/>
      <c r="O794" s="63"/>
      <c r="P794" s="63"/>
      <c r="R794" s="193" t="str">
        <f>IF(Candidates!H796="","",MONTH(Candidates!H796))</f>
        <v/>
      </c>
      <c r="S794" s="187" t="b">
        <f>IF(AND(YEAR(Candidates!H796)&gt;=applicationYear,YEAR(Candidates!H796)&lt;=applicationYear),TRUE,IF(applicationYear="",TRUE,FALSE))</f>
        <v>0</v>
      </c>
      <c r="T794" s="187" t="b">
        <f>IF(AND(Candidates!H796&gt;=$AJ$4,Candidates!H796&lt;=$AJ$5),TRUE,FALSE)</f>
        <v>0</v>
      </c>
      <c r="U794" s="187" t="b">
        <f>IF(Dashboard!$M$6="",IF(Candidates!B796&lt;&gt;"",TRUE,FALSE),IF(Dashboard!$M$6=Candidates!B796,TRUE,FALSE))</f>
        <v>0</v>
      </c>
      <c r="V794" s="187" t="b">
        <f>IF(Dashboard!$H$7="",IF(Candidates!B796&lt;&gt;"",TRUE,FALSE),IF(Dashboard!$H$7=Candidates!C796,TRUE,FALSE))</f>
        <v>0</v>
      </c>
      <c r="W794" s="217" t="b">
        <f>IF(Dashboard!$H$6="",IF(Candidates!B796&lt;&gt;"",TRUE,FALSE),IF(Dashboard!$H$6=Candidates!E796,TRUE,FALSE))</f>
        <v>0</v>
      </c>
      <c r="X794" s="187">
        <f t="shared" si="43"/>
        <v>0</v>
      </c>
      <c r="Y794" s="198">
        <f t="shared" si="44"/>
        <v>0</v>
      </c>
      <c r="AA794" s="7"/>
      <c r="AB794" s="7"/>
      <c r="AC794" s="7"/>
    </row>
    <row r="795" spans="2:29" x14ac:dyDescent="0.2">
      <c r="B795" s="194">
        <f>COUNTIFS(Candidates!$B$6:$B$3005,'Job Openings'!B797,Candidates!$J$6:$J$3005,Preferences!$I$21)</f>
        <v>0</v>
      </c>
      <c r="C795" s="63"/>
      <c r="D795" s="194" t="str">
        <f>IF(AND(B795=1,J795=1),IF('Job Openings'!H797-'Job Openings'!E797&lt;0,"",'Job Openings'!H797-'Job Openings'!E797),"")</f>
        <v/>
      </c>
      <c r="E795" s="185"/>
      <c r="F795" s="197" t="b">
        <f>IF(AND('Job Openings'!E797&gt;=$O$4,'Job Openings'!E797&lt;=$O$5),TRUE,FALSE)</f>
        <v>0</v>
      </c>
      <c r="G795" s="188" t="b">
        <f>IF(Dashboard!$M$6="",IF('Job Openings'!B797&lt;&gt;"",TRUE,FALSE),IF(Dashboard!$M$6='Job Openings'!B797,TRUE,FALSE))</f>
        <v>0</v>
      </c>
      <c r="H795" s="188" t="b">
        <f>IF(Dashboard!$H$7="",IF('Job Openings'!B797&lt;&gt;"",TRUE,FALSE),IF(Dashboard!$H$7='Job Openings'!C797,TRUE,FALSE))</f>
        <v>0</v>
      </c>
      <c r="I795" s="188" t="b">
        <f>IF(Dashboard!$H$6="",IF('Job Openings'!B797&lt;&gt;"",TRUE,FALSE),IF(Dashboard!$H$6='Job Openings'!F797,TRUE,FALSE))</f>
        <v>0</v>
      </c>
      <c r="J795" s="198">
        <f t="shared" si="42"/>
        <v>0</v>
      </c>
      <c r="K795" s="63"/>
      <c r="L795" s="63"/>
      <c r="M795" s="63"/>
      <c r="N795" s="63"/>
      <c r="O795" s="63"/>
      <c r="P795" s="63"/>
      <c r="R795" s="193" t="str">
        <f>IF(Candidates!H797="","",MONTH(Candidates!H797))</f>
        <v/>
      </c>
      <c r="S795" s="187" t="b">
        <f>IF(AND(YEAR(Candidates!H797)&gt;=applicationYear,YEAR(Candidates!H797)&lt;=applicationYear),TRUE,IF(applicationYear="",TRUE,FALSE))</f>
        <v>0</v>
      </c>
      <c r="T795" s="187" t="b">
        <f>IF(AND(Candidates!H797&gt;=$AJ$4,Candidates!H797&lt;=$AJ$5),TRUE,FALSE)</f>
        <v>0</v>
      </c>
      <c r="U795" s="187" t="b">
        <f>IF(Dashboard!$M$6="",IF(Candidates!B797&lt;&gt;"",TRUE,FALSE),IF(Dashboard!$M$6=Candidates!B797,TRUE,FALSE))</f>
        <v>0</v>
      </c>
      <c r="V795" s="187" t="b">
        <f>IF(Dashboard!$H$7="",IF(Candidates!B797&lt;&gt;"",TRUE,FALSE),IF(Dashboard!$H$7=Candidates!C797,TRUE,FALSE))</f>
        <v>0</v>
      </c>
      <c r="W795" s="217" t="b">
        <f>IF(Dashboard!$H$6="",IF(Candidates!B797&lt;&gt;"",TRUE,FALSE),IF(Dashboard!$H$6=Candidates!E797,TRUE,FALSE))</f>
        <v>0</v>
      </c>
      <c r="X795" s="187">
        <f t="shared" si="43"/>
        <v>0</v>
      </c>
      <c r="Y795" s="198">
        <f t="shared" si="44"/>
        <v>0</v>
      </c>
      <c r="AA795" s="7"/>
      <c r="AB795" s="7"/>
      <c r="AC795" s="7"/>
    </row>
    <row r="796" spans="2:29" x14ac:dyDescent="0.2">
      <c r="B796" s="194">
        <f>COUNTIFS(Candidates!$B$6:$B$3005,'Job Openings'!B798,Candidates!$J$6:$J$3005,Preferences!$I$21)</f>
        <v>0</v>
      </c>
      <c r="C796" s="63"/>
      <c r="D796" s="194" t="str">
        <f>IF(AND(B796=1,J796=1),IF('Job Openings'!H798-'Job Openings'!E798&lt;0,"",'Job Openings'!H798-'Job Openings'!E798),"")</f>
        <v/>
      </c>
      <c r="E796" s="185"/>
      <c r="F796" s="197" t="b">
        <f>IF(AND('Job Openings'!E798&gt;=$O$4,'Job Openings'!E798&lt;=$O$5),TRUE,FALSE)</f>
        <v>0</v>
      </c>
      <c r="G796" s="188" t="b">
        <f>IF(Dashboard!$M$6="",IF('Job Openings'!B798&lt;&gt;"",TRUE,FALSE),IF(Dashboard!$M$6='Job Openings'!B798,TRUE,FALSE))</f>
        <v>0</v>
      </c>
      <c r="H796" s="188" t="b">
        <f>IF(Dashboard!$H$7="",IF('Job Openings'!B798&lt;&gt;"",TRUE,FALSE),IF(Dashboard!$H$7='Job Openings'!C798,TRUE,FALSE))</f>
        <v>0</v>
      </c>
      <c r="I796" s="188" t="b">
        <f>IF(Dashboard!$H$6="",IF('Job Openings'!B798&lt;&gt;"",TRUE,FALSE),IF(Dashboard!$H$6='Job Openings'!F798,TRUE,FALSE))</f>
        <v>0</v>
      </c>
      <c r="J796" s="198">
        <f t="shared" si="42"/>
        <v>0</v>
      </c>
      <c r="K796" s="63"/>
      <c r="L796" s="63"/>
      <c r="M796" s="63"/>
      <c r="N796" s="63"/>
      <c r="O796" s="63"/>
      <c r="P796" s="63"/>
      <c r="R796" s="193" t="str">
        <f>IF(Candidates!H798="","",MONTH(Candidates!H798))</f>
        <v/>
      </c>
      <c r="S796" s="187" t="b">
        <f>IF(AND(YEAR(Candidates!H798)&gt;=applicationYear,YEAR(Candidates!H798)&lt;=applicationYear),TRUE,IF(applicationYear="",TRUE,FALSE))</f>
        <v>0</v>
      </c>
      <c r="T796" s="187" t="b">
        <f>IF(AND(Candidates!H798&gt;=$AJ$4,Candidates!H798&lt;=$AJ$5),TRUE,FALSE)</f>
        <v>0</v>
      </c>
      <c r="U796" s="187" t="b">
        <f>IF(Dashboard!$M$6="",IF(Candidates!B798&lt;&gt;"",TRUE,FALSE),IF(Dashboard!$M$6=Candidates!B798,TRUE,FALSE))</f>
        <v>0</v>
      </c>
      <c r="V796" s="187" t="b">
        <f>IF(Dashboard!$H$7="",IF(Candidates!B798&lt;&gt;"",TRUE,FALSE),IF(Dashboard!$H$7=Candidates!C798,TRUE,FALSE))</f>
        <v>0</v>
      </c>
      <c r="W796" s="217" t="b">
        <f>IF(Dashboard!$H$6="",IF(Candidates!B798&lt;&gt;"",TRUE,FALSE),IF(Dashboard!$H$6=Candidates!E798,TRUE,FALSE))</f>
        <v>0</v>
      </c>
      <c r="X796" s="187">
        <f t="shared" si="43"/>
        <v>0</v>
      </c>
      <c r="Y796" s="198">
        <f t="shared" si="44"/>
        <v>0</v>
      </c>
      <c r="AA796" s="7"/>
      <c r="AB796" s="7"/>
      <c r="AC796" s="7"/>
    </row>
    <row r="797" spans="2:29" x14ac:dyDescent="0.2">
      <c r="B797" s="194">
        <f>COUNTIFS(Candidates!$B$6:$B$3005,'Job Openings'!B799,Candidates!$J$6:$J$3005,Preferences!$I$21)</f>
        <v>0</v>
      </c>
      <c r="C797" s="63"/>
      <c r="D797" s="194" t="str">
        <f>IF(AND(B797=1,J797=1),IF('Job Openings'!H799-'Job Openings'!E799&lt;0,"",'Job Openings'!H799-'Job Openings'!E799),"")</f>
        <v/>
      </c>
      <c r="E797" s="185"/>
      <c r="F797" s="197" t="b">
        <f>IF(AND('Job Openings'!E799&gt;=$O$4,'Job Openings'!E799&lt;=$O$5),TRUE,FALSE)</f>
        <v>0</v>
      </c>
      <c r="G797" s="188" t="b">
        <f>IF(Dashboard!$M$6="",IF('Job Openings'!B799&lt;&gt;"",TRUE,FALSE),IF(Dashboard!$M$6='Job Openings'!B799,TRUE,FALSE))</f>
        <v>0</v>
      </c>
      <c r="H797" s="188" t="b">
        <f>IF(Dashboard!$H$7="",IF('Job Openings'!B799&lt;&gt;"",TRUE,FALSE),IF(Dashboard!$H$7='Job Openings'!C799,TRUE,FALSE))</f>
        <v>0</v>
      </c>
      <c r="I797" s="188" t="b">
        <f>IF(Dashboard!$H$6="",IF('Job Openings'!B799&lt;&gt;"",TRUE,FALSE),IF(Dashboard!$H$6='Job Openings'!F799,TRUE,FALSE))</f>
        <v>0</v>
      </c>
      <c r="J797" s="198">
        <f t="shared" si="42"/>
        <v>0</v>
      </c>
      <c r="K797" s="63"/>
      <c r="L797" s="63"/>
      <c r="M797" s="63"/>
      <c r="N797" s="63"/>
      <c r="O797" s="63"/>
      <c r="P797" s="63"/>
      <c r="R797" s="193" t="str">
        <f>IF(Candidates!H799="","",MONTH(Candidates!H799))</f>
        <v/>
      </c>
      <c r="S797" s="187" t="b">
        <f>IF(AND(YEAR(Candidates!H799)&gt;=applicationYear,YEAR(Candidates!H799)&lt;=applicationYear),TRUE,IF(applicationYear="",TRUE,FALSE))</f>
        <v>0</v>
      </c>
      <c r="T797" s="187" t="b">
        <f>IF(AND(Candidates!H799&gt;=$AJ$4,Candidates!H799&lt;=$AJ$5),TRUE,FALSE)</f>
        <v>0</v>
      </c>
      <c r="U797" s="187" t="b">
        <f>IF(Dashboard!$M$6="",IF(Candidates!B799&lt;&gt;"",TRUE,FALSE),IF(Dashboard!$M$6=Candidates!B799,TRUE,FALSE))</f>
        <v>0</v>
      </c>
      <c r="V797" s="187" t="b">
        <f>IF(Dashboard!$H$7="",IF(Candidates!B799&lt;&gt;"",TRUE,FALSE),IF(Dashboard!$H$7=Candidates!C799,TRUE,FALSE))</f>
        <v>0</v>
      </c>
      <c r="W797" s="217" t="b">
        <f>IF(Dashboard!$H$6="",IF(Candidates!B799&lt;&gt;"",TRUE,FALSE),IF(Dashboard!$H$6=Candidates!E799,TRUE,FALSE))</f>
        <v>0</v>
      </c>
      <c r="X797" s="187">
        <f t="shared" si="43"/>
        <v>0</v>
      </c>
      <c r="Y797" s="198">
        <f t="shared" si="44"/>
        <v>0</v>
      </c>
      <c r="AA797" s="7"/>
      <c r="AB797" s="7"/>
      <c r="AC797" s="7"/>
    </row>
    <row r="798" spans="2:29" x14ac:dyDescent="0.2">
      <c r="B798" s="194">
        <f>COUNTIFS(Candidates!$B$6:$B$3005,'Job Openings'!B800,Candidates!$J$6:$J$3005,Preferences!$I$21)</f>
        <v>0</v>
      </c>
      <c r="C798" s="63"/>
      <c r="D798" s="194" t="str">
        <f>IF(AND(B798=1,J798=1),IF('Job Openings'!H800-'Job Openings'!E800&lt;0,"",'Job Openings'!H800-'Job Openings'!E800),"")</f>
        <v/>
      </c>
      <c r="E798" s="185"/>
      <c r="F798" s="197" t="b">
        <f>IF(AND('Job Openings'!E800&gt;=$O$4,'Job Openings'!E800&lt;=$O$5),TRUE,FALSE)</f>
        <v>0</v>
      </c>
      <c r="G798" s="188" t="b">
        <f>IF(Dashboard!$M$6="",IF('Job Openings'!B800&lt;&gt;"",TRUE,FALSE),IF(Dashboard!$M$6='Job Openings'!B800,TRUE,FALSE))</f>
        <v>0</v>
      </c>
      <c r="H798" s="188" t="b">
        <f>IF(Dashboard!$H$7="",IF('Job Openings'!B800&lt;&gt;"",TRUE,FALSE),IF(Dashboard!$H$7='Job Openings'!C800,TRUE,FALSE))</f>
        <v>0</v>
      </c>
      <c r="I798" s="188" t="b">
        <f>IF(Dashboard!$H$6="",IF('Job Openings'!B800&lt;&gt;"",TRUE,FALSE),IF(Dashboard!$H$6='Job Openings'!F800,TRUE,FALSE))</f>
        <v>0</v>
      </c>
      <c r="J798" s="198">
        <f t="shared" si="42"/>
        <v>0</v>
      </c>
      <c r="K798" s="63"/>
      <c r="L798" s="63"/>
      <c r="M798" s="63"/>
      <c r="N798" s="63"/>
      <c r="O798" s="63"/>
      <c r="P798" s="63"/>
      <c r="R798" s="193" t="str">
        <f>IF(Candidates!H800="","",MONTH(Candidates!H800))</f>
        <v/>
      </c>
      <c r="S798" s="187" t="b">
        <f>IF(AND(YEAR(Candidates!H800)&gt;=applicationYear,YEAR(Candidates!H800)&lt;=applicationYear),TRUE,IF(applicationYear="",TRUE,FALSE))</f>
        <v>0</v>
      </c>
      <c r="T798" s="187" t="b">
        <f>IF(AND(Candidates!H800&gt;=$AJ$4,Candidates!H800&lt;=$AJ$5),TRUE,FALSE)</f>
        <v>0</v>
      </c>
      <c r="U798" s="187" t="b">
        <f>IF(Dashboard!$M$6="",IF(Candidates!B800&lt;&gt;"",TRUE,FALSE),IF(Dashboard!$M$6=Candidates!B800,TRUE,FALSE))</f>
        <v>0</v>
      </c>
      <c r="V798" s="187" t="b">
        <f>IF(Dashboard!$H$7="",IF(Candidates!B800&lt;&gt;"",TRUE,FALSE),IF(Dashboard!$H$7=Candidates!C800,TRUE,FALSE))</f>
        <v>0</v>
      </c>
      <c r="W798" s="217" t="b">
        <f>IF(Dashboard!$H$6="",IF(Candidates!B800&lt;&gt;"",TRUE,FALSE),IF(Dashboard!$H$6=Candidates!E800,TRUE,FALSE))</f>
        <v>0</v>
      </c>
      <c r="X798" s="187">
        <f t="shared" si="43"/>
        <v>0</v>
      </c>
      <c r="Y798" s="198">
        <f t="shared" si="44"/>
        <v>0</v>
      </c>
      <c r="AA798" s="7"/>
      <c r="AB798" s="7"/>
      <c r="AC798" s="7"/>
    </row>
    <row r="799" spans="2:29" x14ac:dyDescent="0.2">
      <c r="B799" s="194">
        <f>COUNTIFS(Candidates!$B$6:$B$3005,'Job Openings'!B801,Candidates!$J$6:$J$3005,Preferences!$I$21)</f>
        <v>0</v>
      </c>
      <c r="C799" s="63"/>
      <c r="D799" s="194" t="str">
        <f>IF(AND(B799=1,J799=1),IF('Job Openings'!H801-'Job Openings'!E801&lt;0,"",'Job Openings'!H801-'Job Openings'!E801),"")</f>
        <v/>
      </c>
      <c r="E799" s="185"/>
      <c r="F799" s="197" t="b">
        <f>IF(AND('Job Openings'!E801&gt;=$O$4,'Job Openings'!E801&lt;=$O$5),TRUE,FALSE)</f>
        <v>0</v>
      </c>
      <c r="G799" s="188" t="b">
        <f>IF(Dashboard!$M$6="",IF('Job Openings'!B801&lt;&gt;"",TRUE,FALSE),IF(Dashboard!$M$6='Job Openings'!B801,TRUE,FALSE))</f>
        <v>0</v>
      </c>
      <c r="H799" s="188" t="b">
        <f>IF(Dashboard!$H$7="",IF('Job Openings'!B801&lt;&gt;"",TRUE,FALSE),IF(Dashboard!$H$7='Job Openings'!C801,TRUE,FALSE))</f>
        <v>0</v>
      </c>
      <c r="I799" s="188" t="b">
        <f>IF(Dashboard!$H$6="",IF('Job Openings'!B801&lt;&gt;"",TRUE,FALSE),IF(Dashboard!$H$6='Job Openings'!F801,TRUE,FALSE))</f>
        <v>0</v>
      </c>
      <c r="J799" s="198">
        <f t="shared" si="42"/>
        <v>0</v>
      </c>
      <c r="K799" s="63"/>
      <c r="L799" s="63"/>
      <c r="M799" s="63"/>
      <c r="N799" s="63"/>
      <c r="O799" s="63"/>
      <c r="P799" s="63"/>
      <c r="R799" s="193" t="str">
        <f>IF(Candidates!H801="","",MONTH(Candidates!H801))</f>
        <v/>
      </c>
      <c r="S799" s="187" t="b">
        <f>IF(AND(YEAR(Candidates!H801)&gt;=applicationYear,YEAR(Candidates!H801)&lt;=applicationYear),TRUE,IF(applicationYear="",TRUE,FALSE))</f>
        <v>0</v>
      </c>
      <c r="T799" s="187" t="b">
        <f>IF(AND(Candidates!H801&gt;=$AJ$4,Candidates!H801&lt;=$AJ$5),TRUE,FALSE)</f>
        <v>0</v>
      </c>
      <c r="U799" s="187" t="b">
        <f>IF(Dashboard!$M$6="",IF(Candidates!B801&lt;&gt;"",TRUE,FALSE),IF(Dashboard!$M$6=Candidates!B801,TRUE,FALSE))</f>
        <v>0</v>
      </c>
      <c r="V799" s="187" t="b">
        <f>IF(Dashboard!$H$7="",IF(Candidates!B801&lt;&gt;"",TRUE,FALSE),IF(Dashboard!$H$7=Candidates!C801,TRUE,FALSE))</f>
        <v>0</v>
      </c>
      <c r="W799" s="217" t="b">
        <f>IF(Dashboard!$H$6="",IF(Candidates!B801&lt;&gt;"",TRUE,FALSE),IF(Dashboard!$H$6=Candidates!E801,TRUE,FALSE))</f>
        <v>0</v>
      </c>
      <c r="X799" s="187">
        <f t="shared" si="43"/>
        <v>0</v>
      </c>
      <c r="Y799" s="198">
        <f t="shared" si="44"/>
        <v>0</v>
      </c>
      <c r="AA799" s="7"/>
      <c r="AB799" s="7"/>
      <c r="AC799" s="7"/>
    </row>
    <row r="800" spans="2:29" x14ac:dyDescent="0.2">
      <c r="B800" s="194">
        <f>COUNTIFS(Candidates!$B$6:$B$3005,'Job Openings'!B802,Candidates!$J$6:$J$3005,Preferences!$I$21)</f>
        <v>0</v>
      </c>
      <c r="C800" s="63"/>
      <c r="D800" s="194" t="str">
        <f>IF(AND(B800=1,J800=1),IF('Job Openings'!H802-'Job Openings'!E802&lt;0,"",'Job Openings'!H802-'Job Openings'!E802),"")</f>
        <v/>
      </c>
      <c r="E800" s="185"/>
      <c r="F800" s="197" t="b">
        <f>IF(AND('Job Openings'!E802&gt;=$O$4,'Job Openings'!E802&lt;=$O$5),TRUE,FALSE)</f>
        <v>0</v>
      </c>
      <c r="G800" s="188" t="b">
        <f>IF(Dashboard!$M$6="",IF('Job Openings'!B802&lt;&gt;"",TRUE,FALSE),IF(Dashboard!$M$6='Job Openings'!B802,TRUE,FALSE))</f>
        <v>0</v>
      </c>
      <c r="H800" s="188" t="b">
        <f>IF(Dashboard!$H$7="",IF('Job Openings'!B802&lt;&gt;"",TRUE,FALSE),IF(Dashboard!$H$7='Job Openings'!C802,TRUE,FALSE))</f>
        <v>0</v>
      </c>
      <c r="I800" s="188" t="b">
        <f>IF(Dashboard!$H$6="",IF('Job Openings'!B802&lt;&gt;"",TRUE,FALSE),IF(Dashboard!$H$6='Job Openings'!F802,TRUE,FALSE))</f>
        <v>0</v>
      </c>
      <c r="J800" s="198">
        <f t="shared" si="42"/>
        <v>0</v>
      </c>
      <c r="K800" s="63"/>
      <c r="L800" s="63"/>
      <c r="M800" s="63"/>
      <c r="N800" s="63"/>
      <c r="O800" s="63"/>
      <c r="P800" s="63"/>
      <c r="R800" s="193" t="str">
        <f>IF(Candidates!H802="","",MONTH(Candidates!H802))</f>
        <v/>
      </c>
      <c r="S800" s="187" t="b">
        <f>IF(AND(YEAR(Candidates!H802)&gt;=applicationYear,YEAR(Candidates!H802)&lt;=applicationYear),TRUE,IF(applicationYear="",TRUE,FALSE))</f>
        <v>0</v>
      </c>
      <c r="T800" s="187" t="b">
        <f>IF(AND(Candidates!H802&gt;=$AJ$4,Candidates!H802&lt;=$AJ$5),TRUE,FALSE)</f>
        <v>0</v>
      </c>
      <c r="U800" s="187" t="b">
        <f>IF(Dashboard!$M$6="",IF(Candidates!B802&lt;&gt;"",TRUE,FALSE),IF(Dashboard!$M$6=Candidates!B802,TRUE,FALSE))</f>
        <v>0</v>
      </c>
      <c r="V800" s="187" t="b">
        <f>IF(Dashboard!$H$7="",IF(Candidates!B802&lt;&gt;"",TRUE,FALSE),IF(Dashboard!$H$7=Candidates!C802,TRUE,FALSE))</f>
        <v>0</v>
      </c>
      <c r="W800" s="217" t="b">
        <f>IF(Dashboard!$H$6="",IF(Candidates!B802&lt;&gt;"",TRUE,FALSE),IF(Dashboard!$H$6=Candidates!E802,TRUE,FALSE))</f>
        <v>0</v>
      </c>
      <c r="X800" s="187">
        <f t="shared" si="43"/>
        <v>0</v>
      </c>
      <c r="Y800" s="198">
        <f t="shared" si="44"/>
        <v>0</v>
      </c>
      <c r="AA800" s="7"/>
      <c r="AB800" s="7"/>
      <c r="AC800" s="7"/>
    </row>
    <row r="801" spans="2:29" x14ac:dyDescent="0.2">
      <c r="B801" s="194">
        <f>COUNTIFS(Candidates!$B$6:$B$3005,'Job Openings'!B803,Candidates!$J$6:$J$3005,Preferences!$I$21)</f>
        <v>0</v>
      </c>
      <c r="C801" s="63"/>
      <c r="D801" s="194" t="str">
        <f>IF(AND(B801=1,J801=1),IF('Job Openings'!H803-'Job Openings'!E803&lt;0,"",'Job Openings'!H803-'Job Openings'!E803),"")</f>
        <v/>
      </c>
      <c r="E801" s="185"/>
      <c r="F801" s="197" t="b">
        <f>IF(AND('Job Openings'!E803&gt;=$O$4,'Job Openings'!E803&lt;=$O$5),TRUE,FALSE)</f>
        <v>0</v>
      </c>
      <c r="G801" s="188" t="b">
        <f>IF(Dashboard!$M$6="",IF('Job Openings'!B803&lt;&gt;"",TRUE,FALSE),IF(Dashboard!$M$6='Job Openings'!B803,TRUE,FALSE))</f>
        <v>0</v>
      </c>
      <c r="H801" s="188" t="b">
        <f>IF(Dashboard!$H$7="",IF('Job Openings'!B803&lt;&gt;"",TRUE,FALSE),IF(Dashboard!$H$7='Job Openings'!C803,TRUE,FALSE))</f>
        <v>0</v>
      </c>
      <c r="I801" s="188" t="b">
        <f>IF(Dashboard!$H$6="",IF('Job Openings'!B803&lt;&gt;"",TRUE,FALSE),IF(Dashboard!$H$6='Job Openings'!F803,TRUE,FALSE))</f>
        <v>0</v>
      </c>
      <c r="J801" s="198">
        <f t="shared" si="42"/>
        <v>0</v>
      </c>
      <c r="K801" s="63"/>
      <c r="L801" s="63"/>
      <c r="M801" s="63"/>
      <c r="N801" s="63"/>
      <c r="O801" s="63"/>
      <c r="P801" s="63"/>
      <c r="R801" s="193" t="str">
        <f>IF(Candidates!H803="","",MONTH(Candidates!H803))</f>
        <v/>
      </c>
      <c r="S801" s="187" t="b">
        <f>IF(AND(YEAR(Candidates!H803)&gt;=applicationYear,YEAR(Candidates!H803)&lt;=applicationYear),TRUE,IF(applicationYear="",TRUE,FALSE))</f>
        <v>0</v>
      </c>
      <c r="T801" s="187" t="b">
        <f>IF(AND(Candidates!H803&gt;=$AJ$4,Candidates!H803&lt;=$AJ$5),TRUE,FALSE)</f>
        <v>0</v>
      </c>
      <c r="U801" s="187" t="b">
        <f>IF(Dashboard!$M$6="",IF(Candidates!B803&lt;&gt;"",TRUE,FALSE),IF(Dashboard!$M$6=Candidates!B803,TRUE,FALSE))</f>
        <v>0</v>
      </c>
      <c r="V801" s="187" t="b">
        <f>IF(Dashboard!$H$7="",IF(Candidates!B803&lt;&gt;"",TRUE,FALSE),IF(Dashboard!$H$7=Candidates!C803,TRUE,FALSE))</f>
        <v>0</v>
      </c>
      <c r="W801" s="217" t="b">
        <f>IF(Dashboard!$H$6="",IF(Candidates!B803&lt;&gt;"",TRUE,FALSE),IF(Dashboard!$H$6=Candidates!E803,TRUE,FALSE))</f>
        <v>0</v>
      </c>
      <c r="X801" s="187">
        <f t="shared" si="43"/>
        <v>0</v>
      </c>
      <c r="Y801" s="198">
        <f t="shared" si="44"/>
        <v>0</v>
      </c>
      <c r="AA801" s="7"/>
      <c r="AB801" s="7"/>
      <c r="AC801" s="7"/>
    </row>
    <row r="802" spans="2:29" x14ac:dyDescent="0.2">
      <c r="B802" s="194">
        <f>COUNTIFS(Candidates!$B$6:$B$3005,'Job Openings'!B804,Candidates!$J$6:$J$3005,Preferences!$I$21)</f>
        <v>0</v>
      </c>
      <c r="C802" s="63"/>
      <c r="D802" s="194" t="str">
        <f>IF(AND(B802=1,J802=1),IF('Job Openings'!H804-'Job Openings'!E804&lt;0,"",'Job Openings'!H804-'Job Openings'!E804),"")</f>
        <v/>
      </c>
      <c r="E802" s="185"/>
      <c r="F802" s="197" t="b">
        <f>IF(AND('Job Openings'!E804&gt;=$O$4,'Job Openings'!E804&lt;=$O$5),TRUE,FALSE)</f>
        <v>0</v>
      </c>
      <c r="G802" s="188" t="b">
        <f>IF(Dashboard!$M$6="",IF('Job Openings'!B804&lt;&gt;"",TRUE,FALSE),IF(Dashboard!$M$6='Job Openings'!B804,TRUE,FALSE))</f>
        <v>0</v>
      </c>
      <c r="H802" s="188" t="b">
        <f>IF(Dashboard!$H$7="",IF('Job Openings'!B804&lt;&gt;"",TRUE,FALSE),IF(Dashboard!$H$7='Job Openings'!C804,TRUE,FALSE))</f>
        <v>0</v>
      </c>
      <c r="I802" s="188" t="b">
        <f>IF(Dashboard!$H$6="",IF('Job Openings'!B804&lt;&gt;"",TRUE,FALSE),IF(Dashboard!$H$6='Job Openings'!F804,TRUE,FALSE))</f>
        <v>0</v>
      </c>
      <c r="J802" s="198">
        <f t="shared" si="42"/>
        <v>0</v>
      </c>
      <c r="K802" s="63"/>
      <c r="L802" s="63"/>
      <c r="M802" s="63"/>
      <c r="N802" s="63"/>
      <c r="O802" s="63"/>
      <c r="P802" s="63"/>
      <c r="R802" s="193" t="str">
        <f>IF(Candidates!H804="","",MONTH(Candidates!H804))</f>
        <v/>
      </c>
      <c r="S802" s="187" t="b">
        <f>IF(AND(YEAR(Candidates!H804)&gt;=applicationYear,YEAR(Candidates!H804)&lt;=applicationYear),TRUE,IF(applicationYear="",TRUE,FALSE))</f>
        <v>0</v>
      </c>
      <c r="T802" s="187" t="b">
        <f>IF(AND(Candidates!H804&gt;=$AJ$4,Candidates!H804&lt;=$AJ$5),TRUE,FALSE)</f>
        <v>0</v>
      </c>
      <c r="U802" s="187" t="b">
        <f>IF(Dashboard!$M$6="",IF(Candidates!B804&lt;&gt;"",TRUE,FALSE),IF(Dashboard!$M$6=Candidates!B804,TRUE,FALSE))</f>
        <v>0</v>
      </c>
      <c r="V802" s="187" t="b">
        <f>IF(Dashboard!$H$7="",IF(Candidates!B804&lt;&gt;"",TRUE,FALSE),IF(Dashboard!$H$7=Candidates!C804,TRUE,FALSE))</f>
        <v>0</v>
      </c>
      <c r="W802" s="217" t="b">
        <f>IF(Dashboard!$H$6="",IF(Candidates!B804&lt;&gt;"",TRUE,FALSE),IF(Dashboard!$H$6=Candidates!E804,TRUE,FALSE))</f>
        <v>0</v>
      </c>
      <c r="X802" s="187">
        <f t="shared" si="43"/>
        <v>0</v>
      </c>
      <c r="Y802" s="198">
        <f t="shared" si="44"/>
        <v>0</v>
      </c>
      <c r="AA802" s="7"/>
      <c r="AB802" s="7"/>
      <c r="AC802" s="7"/>
    </row>
    <row r="803" spans="2:29" x14ac:dyDescent="0.2">
      <c r="B803" s="194">
        <f>COUNTIFS(Candidates!$B$6:$B$3005,'Job Openings'!B805,Candidates!$J$6:$J$3005,Preferences!$I$21)</f>
        <v>0</v>
      </c>
      <c r="C803" s="63"/>
      <c r="D803" s="194" t="str">
        <f>IF(AND(B803=1,J803=1),IF('Job Openings'!H805-'Job Openings'!E805&lt;0,"",'Job Openings'!H805-'Job Openings'!E805),"")</f>
        <v/>
      </c>
      <c r="E803" s="185"/>
      <c r="F803" s="197" t="b">
        <f>IF(AND('Job Openings'!E805&gt;=$O$4,'Job Openings'!E805&lt;=$O$5),TRUE,FALSE)</f>
        <v>0</v>
      </c>
      <c r="G803" s="188" t="b">
        <f>IF(Dashboard!$M$6="",IF('Job Openings'!B805&lt;&gt;"",TRUE,FALSE),IF(Dashboard!$M$6='Job Openings'!B805,TRUE,FALSE))</f>
        <v>0</v>
      </c>
      <c r="H803" s="188" t="b">
        <f>IF(Dashboard!$H$7="",IF('Job Openings'!B805&lt;&gt;"",TRUE,FALSE),IF(Dashboard!$H$7='Job Openings'!C805,TRUE,FALSE))</f>
        <v>0</v>
      </c>
      <c r="I803" s="188" t="b">
        <f>IF(Dashboard!$H$6="",IF('Job Openings'!B805&lt;&gt;"",TRUE,FALSE),IF(Dashboard!$H$6='Job Openings'!F805,TRUE,FALSE))</f>
        <v>0</v>
      </c>
      <c r="J803" s="198">
        <f t="shared" si="42"/>
        <v>0</v>
      </c>
      <c r="K803" s="63"/>
      <c r="L803" s="63"/>
      <c r="M803" s="63"/>
      <c r="N803" s="63"/>
      <c r="O803" s="63"/>
      <c r="P803" s="63"/>
      <c r="R803" s="193" t="str">
        <f>IF(Candidates!H805="","",MONTH(Candidates!H805))</f>
        <v/>
      </c>
      <c r="S803" s="187" t="b">
        <f>IF(AND(YEAR(Candidates!H805)&gt;=applicationYear,YEAR(Candidates!H805)&lt;=applicationYear),TRUE,IF(applicationYear="",TRUE,FALSE))</f>
        <v>0</v>
      </c>
      <c r="T803" s="187" t="b">
        <f>IF(AND(Candidates!H805&gt;=$AJ$4,Candidates!H805&lt;=$AJ$5),TRUE,FALSE)</f>
        <v>0</v>
      </c>
      <c r="U803" s="187" t="b">
        <f>IF(Dashboard!$M$6="",IF(Candidates!B805&lt;&gt;"",TRUE,FALSE),IF(Dashboard!$M$6=Candidates!B805,TRUE,FALSE))</f>
        <v>0</v>
      </c>
      <c r="V803" s="187" t="b">
        <f>IF(Dashboard!$H$7="",IF(Candidates!B805&lt;&gt;"",TRUE,FALSE),IF(Dashboard!$H$7=Candidates!C805,TRUE,FALSE))</f>
        <v>0</v>
      </c>
      <c r="W803" s="217" t="b">
        <f>IF(Dashboard!$H$6="",IF(Candidates!B805&lt;&gt;"",TRUE,FALSE),IF(Dashboard!$H$6=Candidates!E805,TRUE,FALSE))</f>
        <v>0</v>
      </c>
      <c r="X803" s="187">
        <f t="shared" si="43"/>
        <v>0</v>
      </c>
      <c r="Y803" s="198">
        <f t="shared" si="44"/>
        <v>0</v>
      </c>
      <c r="AA803" s="7"/>
      <c r="AB803" s="7"/>
      <c r="AC803" s="7"/>
    </row>
    <row r="804" spans="2:29" x14ac:dyDescent="0.2">
      <c r="B804" s="194">
        <f>COUNTIFS(Candidates!$B$6:$B$3005,'Job Openings'!B806,Candidates!$J$6:$J$3005,Preferences!$I$21)</f>
        <v>0</v>
      </c>
      <c r="C804" s="63"/>
      <c r="D804" s="194" t="str">
        <f>IF(AND(B804=1,J804=1),IF('Job Openings'!H806-'Job Openings'!E806&lt;0,"",'Job Openings'!H806-'Job Openings'!E806),"")</f>
        <v/>
      </c>
      <c r="E804" s="185"/>
      <c r="F804" s="197" t="b">
        <f>IF(AND('Job Openings'!E806&gt;=$O$4,'Job Openings'!E806&lt;=$O$5),TRUE,FALSE)</f>
        <v>0</v>
      </c>
      <c r="G804" s="188" t="b">
        <f>IF(Dashboard!$M$6="",IF('Job Openings'!B806&lt;&gt;"",TRUE,FALSE),IF(Dashboard!$M$6='Job Openings'!B806,TRUE,FALSE))</f>
        <v>0</v>
      </c>
      <c r="H804" s="188" t="b">
        <f>IF(Dashboard!$H$7="",IF('Job Openings'!B806&lt;&gt;"",TRUE,FALSE),IF(Dashboard!$H$7='Job Openings'!C806,TRUE,FALSE))</f>
        <v>0</v>
      </c>
      <c r="I804" s="188" t="b">
        <f>IF(Dashboard!$H$6="",IF('Job Openings'!B806&lt;&gt;"",TRUE,FALSE),IF(Dashboard!$H$6='Job Openings'!F806,TRUE,FALSE))</f>
        <v>0</v>
      </c>
      <c r="J804" s="198">
        <f t="shared" si="42"/>
        <v>0</v>
      </c>
      <c r="K804" s="63"/>
      <c r="L804" s="63"/>
      <c r="M804" s="63"/>
      <c r="N804" s="63"/>
      <c r="O804" s="63"/>
      <c r="P804" s="63"/>
      <c r="R804" s="193" t="str">
        <f>IF(Candidates!H806="","",MONTH(Candidates!H806))</f>
        <v/>
      </c>
      <c r="S804" s="187" t="b">
        <f>IF(AND(YEAR(Candidates!H806)&gt;=applicationYear,YEAR(Candidates!H806)&lt;=applicationYear),TRUE,IF(applicationYear="",TRUE,FALSE))</f>
        <v>0</v>
      </c>
      <c r="T804" s="187" t="b">
        <f>IF(AND(Candidates!H806&gt;=$AJ$4,Candidates!H806&lt;=$AJ$5),TRUE,FALSE)</f>
        <v>0</v>
      </c>
      <c r="U804" s="187" t="b">
        <f>IF(Dashboard!$M$6="",IF(Candidates!B806&lt;&gt;"",TRUE,FALSE),IF(Dashboard!$M$6=Candidates!B806,TRUE,FALSE))</f>
        <v>0</v>
      </c>
      <c r="V804" s="187" t="b">
        <f>IF(Dashboard!$H$7="",IF(Candidates!B806&lt;&gt;"",TRUE,FALSE),IF(Dashboard!$H$7=Candidates!C806,TRUE,FALSE))</f>
        <v>0</v>
      </c>
      <c r="W804" s="217" t="b">
        <f>IF(Dashboard!$H$6="",IF(Candidates!B806&lt;&gt;"",TRUE,FALSE),IF(Dashboard!$H$6=Candidates!E806,TRUE,FALSE))</f>
        <v>0</v>
      </c>
      <c r="X804" s="187">
        <f t="shared" si="43"/>
        <v>0</v>
      </c>
      <c r="Y804" s="198">
        <f t="shared" si="44"/>
        <v>0</v>
      </c>
      <c r="AA804" s="7"/>
      <c r="AB804" s="7"/>
      <c r="AC804" s="7"/>
    </row>
    <row r="805" spans="2:29" x14ac:dyDescent="0.2">
      <c r="B805" s="194">
        <f>COUNTIFS(Candidates!$B$6:$B$3005,'Job Openings'!B807,Candidates!$J$6:$J$3005,Preferences!$I$21)</f>
        <v>0</v>
      </c>
      <c r="C805" s="63"/>
      <c r="D805" s="194" t="str">
        <f>IF(AND(B805=1,J805=1),IF('Job Openings'!H807-'Job Openings'!E807&lt;0,"",'Job Openings'!H807-'Job Openings'!E807),"")</f>
        <v/>
      </c>
      <c r="E805" s="185"/>
      <c r="F805" s="197" t="b">
        <f>IF(AND('Job Openings'!E807&gt;=$O$4,'Job Openings'!E807&lt;=$O$5),TRUE,FALSE)</f>
        <v>0</v>
      </c>
      <c r="G805" s="188" t="b">
        <f>IF(Dashboard!$M$6="",IF('Job Openings'!B807&lt;&gt;"",TRUE,FALSE),IF(Dashboard!$M$6='Job Openings'!B807,TRUE,FALSE))</f>
        <v>0</v>
      </c>
      <c r="H805" s="188" t="b">
        <f>IF(Dashboard!$H$7="",IF('Job Openings'!B807&lt;&gt;"",TRUE,FALSE),IF(Dashboard!$H$7='Job Openings'!C807,TRUE,FALSE))</f>
        <v>0</v>
      </c>
      <c r="I805" s="188" t="b">
        <f>IF(Dashboard!$H$6="",IF('Job Openings'!B807&lt;&gt;"",TRUE,FALSE),IF(Dashboard!$H$6='Job Openings'!F807,TRUE,FALSE))</f>
        <v>0</v>
      </c>
      <c r="J805" s="198">
        <f t="shared" si="42"/>
        <v>0</v>
      </c>
      <c r="K805" s="63"/>
      <c r="L805" s="63"/>
      <c r="M805" s="63"/>
      <c r="N805" s="63"/>
      <c r="O805" s="63"/>
      <c r="P805" s="63"/>
      <c r="R805" s="193" t="str">
        <f>IF(Candidates!H807="","",MONTH(Candidates!H807))</f>
        <v/>
      </c>
      <c r="S805" s="187" t="b">
        <f>IF(AND(YEAR(Candidates!H807)&gt;=applicationYear,YEAR(Candidates!H807)&lt;=applicationYear),TRUE,IF(applicationYear="",TRUE,FALSE))</f>
        <v>0</v>
      </c>
      <c r="T805" s="187" t="b">
        <f>IF(AND(Candidates!H807&gt;=$AJ$4,Candidates!H807&lt;=$AJ$5),TRUE,FALSE)</f>
        <v>0</v>
      </c>
      <c r="U805" s="187" t="b">
        <f>IF(Dashboard!$M$6="",IF(Candidates!B807&lt;&gt;"",TRUE,FALSE),IF(Dashboard!$M$6=Candidates!B807,TRUE,FALSE))</f>
        <v>0</v>
      </c>
      <c r="V805" s="187" t="b">
        <f>IF(Dashboard!$H$7="",IF(Candidates!B807&lt;&gt;"",TRUE,FALSE),IF(Dashboard!$H$7=Candidates!C807,TRUE,FALSE))</f>
        <v>0</v>
      </c>
      <c r="W805" s="217" t="b">
        <f>IF(Dashboard!$H$6="",IF(Candidates!B807&lt;&gt;"",TRUE,FALSE),IF(Dashboard!$H$6=Candidates!E807,TRUE,FALSE))</f>
        <v>0</v>
      </c>
      <c r="X805" s="187">
        <f t="shared" si="43"/>
        <v>0</v>
      </c>
      <c r="Y805" s="198">
        <f t="shared" si="44"/>
        <v>0</v>
      </c>
      <c r="AA805" s="7"/>
      <c r="AB805" s="7"/>
      <c r="AC805" s="7"/>
    </row>
    <row r="806" spans="2:29" x14ac:dyDescent="0.2">
      <c r="B806" s="194">
        <f>COUNTIFS(Candidates!$B$6:$B$3005,'Job Openings'!B808,Candidates!$J$6:$J$3005,Preferences!$I$21)</f>
        <v>0</v>
      </c>
      <c r="C806" s="63"/>
      <c r="D806" s="194" t="str">
        <f>IF(AND(B806=1,J806=1),IF('Job Openings'!H808-'Job Openings'!E808&lt;0,"",'Job Openings'!H808-'Job Openings'!E808),"")</f>
        <v/>
      </c>
      <c r="E806" s="185"/>
      <c r="F806" s="197" t="b">
        <f>IF(AND('Job Openings'!E808&gt;=$O$4,'Job Openings'!E808&lt;=$O$5),TRUE,FALSE)</f>
        <v>0</v>
      </c>
      <c r="G806" s="188" t="b">
        <f>IF(Dashboard!$M$6="",IF('Job Openings'!B808&lt;&gt;"",TRUE,FALSE),IF(Dashboard!$M$6='Job Openings'!B808,TRUE,FALSE))</f>
        <v>0</v>
      </c>
      <c r="H806" s="188" t="b">
        <f>IF(Dashboard!$H$7="",IF('Job Openings'!B808&lt;&gt;"",TRUE,FALSE),IF(Dashboard!$H$7='Job Openings'!C808,TRUE,FALSE))</f>
        <v>0</v>
      </c>
      <c r="I806" s="188" t="b">
        <f>IF(Dashboard!$H$6="",IF('Job Openings'!B808&lt;&gt;"",TRUE,FALSE),IF(Dashboard!$H$6='Job Openings'!F808,TRUE,FALSE))</f>
        <v>0</v>
      </c>
      <c r="J806" s="198">
        <f t="shared" si="42"/>
        <v>0</v>
      </c>
      <c r="K806" s="63"/>
      <c r="L806" s="63"/>
      <c r="M806" s="63"/>
      <c r="N806" s="63"/>
      <c r="O806" s="63"/>
      <c r="P806" s="63"/>
      <c r="R806" s="193" t="str">
        <f>IF(Candidates!H808="","",MONTH(Candidates!H808))</f>
        <v/>
      </c>
      <c r="S806" s="187" t="b">
        <f>IF(AND(YEAR(Candidates!H808)&gt;=applicationYear,YEAR(Candidates!H808)&lt;=applicationYear),TRUE,IF(applicationYear="",TRUE,FALSE))</f>
        <v>0</v>
      </c>
      <c r="T806" s="187" t="b">
        <f>IF(AND(Candidates!H808&gt;=$AJ$4,Candidates!H808&lt;=$AJ$5),TRUE,FALSE)</f>
        <v>0</v>
      </c>
      <c r="U806" s="187" t="b">
        <f>IF(Dashboard!$M$6="",IF(Candidates!B808&lt;&gt;"",TRUE,FALSE),IF(Dashboard!$M$6=Candidates!B808,TRUE,FALSE))</f>
        <v>0</v>
      </c>
      <c r="V806" s="187" t="b">
        <f>IF(Dashboard!$H$7="",IF(Candidates!B808&lt;&gt;"",TRUE,FALSE),IF(Dashboard!$H$7=Candidates!C808,TRUE,FALSE))</f>
        <v>0</v>
      </c>
      <c r="W806" s="217" t="b">
        <f>IF(Dashboard!$H$6="",IF(Candidates!B808&lt;&gt;"",TRUE,FALSE),IF(Dashboard!$H$6=Candidates!E808,TRUE,FALSE))</f>
        <v>0</v>
      </c>
      <c r="X806" s="187">
        <f t="shared" si="43"/>
        <v>0</v>
      </c>
      <c r="Y806" s="198">
        <f t="shared" si="44"/>
        <v>0</v>
      </c>
      <c r="AA806" s="7"/>
      <c r="AB806" s="7"/>
      <c r="AC806" s="7"/>
    </row>
    <row r="807" spans="2:29" x14ac:dyDescent="0.2">
      <c r="B807" s="194">
        <f>COUNTIFS(Candidates!$B$6:$B$3005,'Job Openings'!B809,Candidates!$J$6:$J$3005,Preferences!$I$21)</f>
        <v>0</v>
      </c>
      <c r="C807" s="63"/>
      <c r="D807" s="194" t="str">
        <f>IF(AND(B807=1,J807=1),IF('Job Openings'!H809-'Job Openings'!E809&lt;0,"",'Job Openings'!H809-'Job Openings'!E809),"")</f>
        <v/>
      </c>
      <c r="E807" s="185"/>
      <c r="F807" s="197" t="b">
        <f>IF(AND('Job Openings'!E809&gt;=$O$4,'Job Openings'!E809&lt;=$O$5),TRUE,FALSE)</f>
        <v>0</v>
      </c>
      <c r="G807" s="188" t="b">
        <f>IF(Dashboard!$M$6="",IF('Job Openings'!B809&lt;&gt;"",TRUE,FALSE),IF(Dashboard!$M$6='Job Openings'!B809,TRUE,FALSE))</f>
        <v>0</v>
      </c>
      <c r="H807" s="188" t="b">
        <f>IF(Dashboard!$H$7="",IF('Job Openings'!B809&lt;&gt;"",TRUE,FALSE),IF(Dashboard!$H$7='Job Openings'!C809,TRUE,FALSE))</f>
        <v>0</v>
      </c>
      <c r="I807" s="188" t="b">
        <f>IF(Dashboard!$H$6="",IF('Job Openings'!B809&lt;&gt;"",TRUE,FALSE),IF(Dashboard!$H$6='Job Openings'!F809,TRUE,FALSE))</f>
        <v>0</v>
      </c>
      <c r="J807" s="198">
        <f t="shared" si="42"/>
        <v>0</v>
      </c>
      <c r="K807" s="63"/>
      <c r="L807" s="63"/>
      <c r="M807" s="63"/>
      <c r="N807" s="63"/>
      <c r="O807" s="63"/>
      <c r="P807" s="63"/>
      <c r="R807" s="193" t="str">
        <f>IF(Candidates!H809="","",MONTH(Candidates!H809))</f>
        <v/>
      </c>
      <c r="S807" s="187" t="b">
        <f>IF(AND(YEAR(Candidates!H809)&gt;=applicationYear,YEAR(Candidates!H809)&lt;=applicationYear),TRUE,IF(applicationYear="",TRUE,FALSE))</f>
        <v>0</v>
      </c>
      <c r="T807" s="187" t="b">
        <f>IF(AND(Candidates!H809&gt;=$AJ$4,Candidates!H809&lt;=$AJ$5),TRUE,FALSE)</f>
        <v>0</v>
      </c>
      <c r="U807" s="187" t="b">
        <f>IF(Dashboard!$M$6="",IF(Candidates!B809&lt;&gt;"",TRUE,FALSE),IF(Dashboard!$M$6=Candidates!B809,TRUE,FALSE))</f>
        <v>0</v>
      </c>
      <c r="V807" s="187" t="b">
        <f>IF(Dashboard!$H$7="",IF(Candidates!B809&lt;&gt;"",TRUE,FALSE),IF(Dashboard!$H$7=Candidates!C809,TRUE,FALSE))</f>
        <v>0</v>
      </c>
      <c r="W807" s="217" t="b">
        <f>IF(Dashboard!$H$6="",IF(Candidates!B809&lt;&gt;"",TRUE,FALSE),IF(Dashboard!$H$6=Candidates!E809,TRUE,FALSE))</f>
        <v>0</v>
      </c>
      <c r="X807" s="187">
        <f t="shared" si="43"/>
        <v>0</v>
      </c>
      <c r="Y807" s="198">
        <f t="shared" si="44"/>
        <v>0</v>
      </c>
      <c r="AA807" s="7"/>
      <c r="AB807" s="7"/>
      <c r="AC807" s="7"/>
    </row>
    <row r="808" spans="2:29" x14ac:dyDescent="0.2">
      <c r="B808" s="194">
        <f>COUNTIFS(Candidates!$B$6:$B$3005,'Job Openings'!B810,Candidates!$J$6:$J$3005,Preferences!$I$21)</f>
        <v>0</v>
      </c>
      <c r="C808" s="63"/>
      <c r="D808" s="194" t="str">
        <f>IF(AND(B808=1,J808=1),IF('Job Openings'!H810-'Job Openings'!E810&lt;0,"",'Job Openings'!H810-'Job Openings'!E810),"")</f>
        <v/>
      </c>
      <c r="E808" s="185"/>
      <c r="F808" s="197" t="b">
        <f>IF(AND('Job Openings'!E810&gt;=$O$4,'Job Openings'!E810&lt;=$O$5),TRUE,FALSE)</f>
        <v>0</v>
      </c>
      <c r="G808" s="188" t="b">
        <f>IF(Dashboard!$M$6="",IF('Job Openings'!B810&lt;&gt;"",TRUE,FALSE),IF(Dashboard!$M$6='Job Openings'!B810,TRUE,FALSE))</f>
        <v>0</v>
      </c>
      <c r="H808" s="188" t="b">
        <f>IF(Dashboard!$H$7="",IF('Job Openings'!B810&lt;&gt;"",TRUE,FALSE),IF(Dashboard!$H$7='Job Openings'!C810,TRUE,FALSE))</f>
        <v>0</v>
      </c>
      <c r="I808" s="188" t="b">
        <f>IF(Dashboard!$H$6="",IF('Job Openings'!B810&lt;&gt;"",TRUE,FALSE),IF(Dashboard!$H$6='Job Openings'!F810,TRUE,FALSE))</f>
        <v>0</v>
      </c>
      <c r="J808" s="198">
        <f t="shared" si="42"/>
        <v>0</v>
      </c>
      <c r="K808" s="63"/>
      <c r="L808" s="63"/>
      <c r="M808" s="63"/>
      <c r="N808" s="63"/>
      <c r="O808" s="63"/>
      <c r="P808" s="63"/>
      <c r="R808" s="193" t="str">
        <f>IF(Candidates!H810="","",MONTH(Candidates!H810))</f>
        <v/>
      </c>
      <c r="S808" s="187" t="b">
        <f>IF(AND(YEAR(Candidates!H810)&gt;=applicationYear,YEAR(Candidates!H810)&lt;=applicationYear),TRUE,IF(applicationYear="",TRUE,FALSE))</f>
        <v>0</v>
      </c>
      <c r="T808" s="187" t="b">
        <f>IF(AND(Candidates!H810&gt;=$AJ$4,Candidates!H810&lt;=$AJ$5),TRUE,FALSE)</f>
        <v>0</v>
      </c>
      <c r="U808" s="187" t="b">
        <f>IF(Dashboard!$M$6="",IF(Candidates!B810&lt;&gt;"",TRUE,FALSE),IF(Dashboard!$M$6=Candidates!B810,TRUE,FALSE))</f>
        <v>0</v>
      </c>
      <c r="V808" s="187" t="b">
        <f>IF(Dashboard!$H$7="",IF(Candidates!B810&lt;&gt;"",TRUE,FALSE),IF(Dashboard!$H$7=Candidates!C810,TRUE,FALSE))</f>
        <v>0</v>
      </c>
      <c r="W808" s="217" t="b">
        <f>IF(Dashboard!$H$6="",IF(Candidates!B810&lt;&gt;"",TRUE,FALSE),IF(Dashboard!$H$6=Candidates!E810,TRUE,FALSE))</f>
        <v>0</v>
      </c>
      <c r="X808" s="187">
        <f t="shared" si="43"/>
        <v>0</v>
      </c>
      <c r="Y808" s="198">
        <f t="shared" si="44"/>
        <v>0</v>
      </c>
      <c r="AA808" s="7"/>
      <c r="AB808" s="7"/>
      <c r="AC808" s="7"/>
    </row>
    <row r="809" spans="2:29" x14ac:dyDescent="0.2">
      <c r="B809" s="194">
        <f>COUNTIFS(Candidates!$B$6:$B$3005,'Job Openings'!B811,Candidates!$J$6:$J$3005,Preferences!$I$21)</f>
        <v>0</v>
      </c>
      <c r="C809" s="63"/>
      <c r="D809" s="194" t="str">
        <f>IF(AND(B809=1,J809=1),IF('Job Openings'!H811-'Job Openings'!E811&lt;0,"",'Job Openings'!H811-'Job Openings'!E811),"")</f>
        <v/>
      </c>
      <c r="E809" s="185"/>
      <c r="F809" s="197" t="b">
        <f>IF(AND('Job Openings'!E811&gt;=$O$4,'Job Openings'!E811&lt;=$O$5),TRUE,FALSE)</f>
        <v>0</v>
      </c>
      <c r="G809" s="188" t="b">
        <f>IF(Dashboard!$M$6="",IF('Job Openings'!B811&lt;&gt;"",TRUE,FALSE),IF(Dashboard!$M$6='Job Openings'!B811,TRUE,FALSE))</f>
        <v>0</v>
      </c>
      <c r="H809" s="188" t="b">
        <f>IF(Dashboard!$H$7="",IF('Job Openings'!B811&lt;&gt;"",TRUE,FALSE),IF(Dashboard!$H$7='Job Openings'!C811,TRUE,FALSE))</f>
        <v>0</v>
      </c>
      <c r="I809" s="188" t="b">
        <f>IF(Dashboard!$H$6="",IF('Job Openings'!B811&lt;&gt;"",TRUE,FALSE),IF(Dashboard!$H$6='Job Openings'!F811,TRUE,FALSE))</f>
        <v>0</v>
      </c>
      <c r="J809" s="198">
        <f t="shared" si="42"/>
        <v>0</v>
      </c>
      <c r="K809" s="63"/>
      <c r="L809" s="63"/>
      <c r="M809" s="63"/>
      <c r="N809" s="63"/>
      <c r="O809" s="63"/>
      <c r="P809" s="63"/>
      <c r="R809" s="193" t="str">
        <f>IF(Candidates!H811="","",MONTH(Candidates!H811))</f>
        <v/>
      </c>
      <c r="S809" s="187" t="b">
        <f>IF(AND(YEAR(Candidates!H811)&gt;=applicationYear,YEAR(Candidates!H811)&lt;=applicationYear),TRUE,IF(applicationYear="",TRUE,FALSE))</f>
        <v>0</v>
      </c>
      <c r="T809" s="187" t="b">
        <f>IF(AND(Candidates!H811&gt;=$AJ$4,Candidates!H811&lt;=$AJ$5),TRUE,FALSE)</f>
        <v>0</v>
      </c>
      <c r="U809" s="187" t="b">
        <f>IF(Dashboard!$M$6="",IF(Candidates!B811&lt;&gt;"",TRUE,FALSE),IF(Dashboard!$M$6=Candidates!B811,TRUE,FALSE))</f>
        <v>0</v>
      </c>
      <c r="V809" s="187" t="b">
        <f>IF(Dashboard!$H$7="",IF(Candidates!B811&lt;&gt;"",TRUE,FALSE),IF(Dashboard!$H$7=Candidates!C811,TRUE,FALSE))</f>
        <v>0</v>
      </c>
      <c r="W809" s="217" t="b">
        <f>IF(Dashboard!$H$6="",IF(Candidates!B811&lt;&gt;"",TRUE,FALSE),IF(Dashboard!$H$6=Candidates!E811,TRUE,FALSE))</f>
        <v>0</v>
      </c>
      <c r="X809" s="187">
        <f t="shared" si="43"/>
        <v>0</v>
      </c>
      <c r="Y809" s="198">
        <f t="shared" si="44"/>
        <v>0</v>
      </c>
      <c r="AA809" s="7"/>
      <c r="AB809" s="7"/>
      <c r="AC809" s="7"/>
    </row>
    <row r="810" spans="2:29" x14ac:dyDescent="0.2">
      <c r="B810" s="194">
        <f>COUNTIFS(Candidates!$B$6:$B$3005,'Job Openings'!B812,Candidates!$J$6:$J$3005,Preferences!$I$21)</f>
        <v>0</v>
      </c>
      <c r="C810" s="63"/>
      <c r="D810" s="194" t="str">
        <f>IF(AND(B810=1,J810=1),IF('Job Openings'!H812-'Job Openings'!E812&lt;0,"",'Job Openings'!H812-'Job Openings'!E812),"")</f>
        <v/>
      </c>
      <c r="E810" s="185"/>
      <c r="F810" s="197" t="b">
        <f>IF(AND('Job Openings'!E812&gt;=$O$4,'Job Openings'!E812&lt;=$O$5),TRUE,FALSE)</f>
        <v>0</v>
      </c>
      <c r="G810" s="188" t="b">
        <f>IF(Dashboard!$M$6="",IF('Job Openings'!B812&lt;&gt;"",TRUE,FALSE),IF(Dashboard!$M$6='Job Openings'!B812,TRUE,FALSE))</f>
        <v>0</v>
      </c>
      <c r="H810" s="188" t="b">
        <f>IF(Dashboard!$H$7="",IF('Job Openings'!B812&lt;&gt;"",TRUE,FALSE),IF(Dashboard!$H$7='Job Openings'!C812,TRUE,FALSE))</f>
        <v>0</v>
      </c>
      <c r="I810" s="188" t="b">
        <f>IF(Dashboard!$H$6="",IF('Job Openings'!B812&lt;&gt;"",TRUE,FALSE),IF(Dashboard!$H$6='Job Openings'!F812,TRUE,FALSE))</f>
        <v>0</v>
      </c>
      <c r="J810" s="198">
        <f t="shared" si="42"/>
        <v>0</v>
      </c>
      <c r="K810" s="63"/>
      <c r="L810" s="63"/>
      <c r="M810" s="63"/>
      <c r="N810" s="63"/>
      <c r="O810" s="63"/>
      <c r="P810" s="63"/>
      <c r="R810" s="193" t="str">
        <f>IF(Candidates!H812="","",MONTH(Candidates!H812))</f>
        <v/>
      </c>
      <c r="S810" s="187" t="b">
        <f>IF(AND(YEAR(Candidates!H812)&gt;=applicationYear,YEAR(Candidates!H812)&lt;=applicationYear),TRUE,IF(applicationYear="",TRUE,FALSE))</f>
        <v>0</v>
      </c>
      <c r="T810" s="187" t="b">
        <f>IF(AND(Candidates!H812&gt;=$AJ$4,Candidates!H812&lt;=$AJ$5),TRUE,FALSE)</f>
        <v>0</v>
      </c>
      <c r="U810" s="187" t="b">
        <f>IF(Dashboard!$M$6="",IF(Candidates!B812&lt;&gt;"",TRUE,FALSE),IF(Dashboard!$M$6=Candidates!B812,TRUE,FALSE))</f>
        <v>0</v>
      </c>
      <c r="V810" s="187" t="b">
        <f>IF(Dashboard!$H$7="",IF(Candidates!B812&lt;&gt;"",TRUE,FALSE),IF(Dashboard!$H$7=Candidates!C812,TRUE,FALSE))</f>
        <v>0</v>
      </c>
      <c r="W810" s="217" t="b">
        <f>IF(Dashboard!$H$6="",IF(Candidates!B812&lt;&gt;"",TRUE,FALSE),IF(Dashboard!$H$6=Candidates!E812,TRUE,FALSE))</f>
        <v>0</v>
      </c>
      <c r="X810" s="187">
        <f t="shared" si="43"/>
        <v>0</v>
      </c>
      <c r="Y810" s="198">
        <f t="shared" si="44"/>
        <v>0</v>
      </c>
      <c r="AA810" s="7"/>
      <c r="AB810" s="7"/>
      <c r="AC810" s="7"/>
    </row>
    <row r="811" spans="2:29" x14ac:dyDescent="0.2">
      <c r="B811" s="194">
        <f>COUNTIFS(Candidates!$B$6:$B$3005,'Job Openings'!B813,Candidates!$J$6:$J$3005,Preferences!$I$21)</f>
        <v>0</v>
      </c>
      <c r="C811" s="63"/>
      <c r="D811" s="194" t="str">
        <f>IF(AND(B811=1,J811=1),IF('Job Openings'!H813-'Job Openings'!E813&lt;0,"",'Job Openings'!H813-'Job Openings'!E813),"")</f>
        <v/>
      </c>
      <c r="E811" s="185"/>
      <c r="F811" s="197" t="b">
        <f>IF(AND('Job Openings'!E813&gt;=$O$4,'Job Openings'!E813&lt;=$O$5),TRUE,FALSE)</f>
        <v>0</v>
      </c>
      <c r="G811" s="188" t="b">
        <f>IF(Dashboard!$M$6="",IF('Job Openings'!B813&lt;&gt;"",TRUE,FALSE),IF(Dashboard!$M$6='Job Openings'!B813,TRUE,FALSE))</f>
        <v>0</v>
      </c>
      <c r="H811" s="188" t="b">
        <f>IF(Dashboard!$H$7="",IF('Job Openings'!B813&lt;&gt;"",TRUE,FALSE),IF(Dashboard!$H$7='Job Openings'!C813,TRUE,FALSE))</f>
        <v>0</v>
      </c>
      <c r="I811" s="188" t="b">
        <f>IF(Dashboard!$H$6="",IF('Job Openings'!B813&lt;&gt;"",TRUE,FALSE),IF(Dashboard!$H$6='Job Openings'!F813,TRUE,FALSE))</f>
        <v>0</v>
      </c>
      <c r="J811" s="198">
        <f t="shared" si="42"/>
        <v>0</v>
      </c>
      <c r="K811" s="63"/>
      <c r="L811" s="63"/>
      <c r="M811" s="63"/>
      <c r="N811" s="63"/>
      <c r="O811" s="63"/>
      <c r="P811" s="63"/>
      <c r="R811" s="193" t="str">
        <f>IF(Candidates!H813="","",MONTH(Candidates!H813))</f>
        <v/>
      </c>
      <c r="S811" s="187" t="b">
        <f>IF(AND(YEAR(Candidates!H813)&gt;=applicationYear,YEAR(Candidates!H813)&lt;=applicationYear),TRUE,IF(applicationYear="",TRUE,FALSE))</f>
        <v>0</v>
      </c>
      <c r="T811" s="187" t="b">
        <f>IF(AND(Candidates!H813&gt;=$AJ$4,Candidates!H813&lt;=$AJ$5),TRUE,FALSE)</f>
        <v>0</v>
      </c>
      <c r="U811" s="187" t="b">
        <f>IF(Dashboard!$M$6="",IF(Candidates!B813&lt;&gt;"",TRUE,FALSE),IF(Dashboard!$M$6=Candidates!B813,TRUE,FALSE))</f>
        <v>0</v>
      </c>
      <c r="V811" s="187" t="b">
        <f>IF(Dashboard!$H$7="",IF(Candidates!B813&lt;&gt;"",TRUE,FALSE),IF(Dashboard!$H$7=Candidates!C813,TRUE,FALSE))</f>
        <v>0</v>
      </c>
      <c r="W811" s="217" t="b">
        <f>IF(Dashboard!$H$6="",IF(Candidates!B813&lt;&gt;"",TRUE,FALSE),IF(Dashboard!$H$6=Candidates!E813,TRUE,FALSE))</f>
        <v>0</v>
      </c>
      <c r="X811" s="187">
        <f t="shared" si="43"/>
        <v>0</v>
      </c>
      <c r="Y811" s="198">
        <f t="shared" si="44"/>
        <v>0</v>
      </c>
      <c r="AA811" s="7"/>
      <c r="AB811" s="7"/>
      <c r="AC811" s="7"/>
    </row>
    <row r="812" spans="2:29" x14ac:dyDescent="0.2">
      <c r="B812" s="194">
        <f>COUNTIFS(Candidates!$B$6:$B$3005,'Job Openings'!B814,Candidates!$J$6:$J$3005,Preferences!$I$21)</f>
        <v>0</v>
      </c>
      <c r="C812" s="63"/>
      <c r="D812" s="194" t="str">
        <f>IF(AND(B812=1,J812=1),IF('Job Openings'!H814-'Job Openings'!E814&lt;0,"",'Job Openings'!H814-'Job Openings'!E814),"")</f>
        <v/>
      </c>
      <c r="E812" s="185"/>
      <c r="F812" s="197" t="b">
        <f>IF(AND('Job Openings'!E814&gt;=$O$4,'Job Openings'!E814&lt;=$O$5),TRUE,FALSE)</f>
        <v>0</v>
      </c>
      <c r="G812" s="188" t="b">
        <f>IF(Dashboard!$M$6="",IF('Job Openings'!B814&lt;&gt;"",TRUE,FALSE),IF(Dashboard!$M$6='Job Openings'!B814,TRUE,FALSE))</f>
        <v>0</v>
      </c>
      <c r="H812" s="188" t="b">
        <f>IF(Dashboard!$H$7="",IF('Job Openings'!B814&lt;&gt;"",TRUE,FALSE),IF(Dashboard!$H$7='Job Openings'!C814,TRUE,FALSE))</f>
        <v>0</v>
      </c>
      <c r="I812" s="188" t="b">
        <f>IF(Dashboard!$H$6="",IF('Job Openings'!B814&lt;&gt;"",TRUE,FALSE),IF(Dashboard!$H$6='Job Openings'!F814,TRUE,FALSE))</f>
        <v>0</v>
      </c>
      <c r="J812" s="198">
        <f t="shared" si="42"/>
        <v>0</v>
      </c>
      <c r="K812" s="63"/>
      <c r="L812" s="63"/>
      <c r="M812" s="63"/>
      <c r="N812" s="63"/>
      <c r="O812" s="63"/>
      <c r="P812" s="63"/>
      <c r="R812" s="193" t="str">
        <f>IF(Candidates!H814="","",MONTH(Candidates!H814))</f>
        <v/>
      </c>
      <c r="S812" s="187" t="b">
        <f>IF(AND(YEAR(Candidates!H814)&gt;=applicationYear,YEAR(Candidates!H814)&lt;=applicationYear),TRUE,IF(applicationYear="",TRUE,FALSE))</f>
        <v>0</v>
      </c>
      <c r="T812" s="187" t="b">
        <f>IF(AND(Candidates!H814&gt;=$AJ$4,Candidates!H814&lt;=$AJ$5),TRUE,FALSE)</f>
        <v>0</v>
      </c>
      <c r="U812" s="187" t="b">
        <f>IF(Dashboard!$M$6="",IF(Candidates!B814&lt;&gt;"",TRUE,FALSE),IF(Dashboard!$M$6=Candidates!B814,TRUE,FALSE))</f>
        <v>0</v>
      </c>
      <c r="V812" s="187" t="b">
        <f>IF(Dashboard!$H$7="",IF(Candidates!B814&lt;&gt;"",TRUE,FALSE),IF(Dashboard!$H$7=Candidates!C814,TRUE,FALSE))</f>
        <v>0</v>
      </c>
      <c r="W812" s="217" t="b">
        <f>IF(Dashboard!$H$6="",IF(Candidates!B814&lt;&gt;"",TRUE,FALSE),IF(Dashboard!$H$6=Candidates!E814,TRUE,FALSE))</f>
        <v>0</v>
      </c>
      <c r="X812" s="187">
        <f t="shared" si="43"/>
        <v>0</v>
      </c>
      <c r="Y812" s="198">
        <f t="shared" si="44"/>
        <v>0</v>
      </c>
      <c r="AA812" s="7"/>
      <c r="AB812" s="7"/>
      <c r="AC812" s="7"/>
    </row>
    <row r="813" spans="2:29" x14ac:dyDescent="0.2">
      <c r="B813" s="194">
        <f>COUNTIFS(Candidates!$B$6:$B$3005,'Job Openings'!B815,Candidates!$J$6:$J$3005,Preferences!$I$21)</f>
        <v>0</v>
      </c>
      <c r="C813" s="63"/>
      <c r="D813" s="194" t="str">
        <f>IF(AND(B813=1,J813=1),IF('Job Openings'!H815-'Job Openings'!E815&lt;0,"",'Job Openings'!H815-'Job Openings'!E815),"")</f>
        <v/>
      </c>
      <c r="E813" s="185"/>
      <c r="F813" s="197" t="b">
        <f>IF(AND('Job Openings'!E815&gt;=$O$4,'Job Openings'!E815&lt;=$O$5),TRUE,FALSE)</f>
        <v>0</v>
      </c>
      <c r="G813" s="188" t="b">
        <f>IF(Dashboard!$M$6="",IF('Job Openings'!B815&lt;&gt;"",TRUE,FALSE),IF(Dashboard!$M$6='Job Openings'!B815,TRUE,FALSE))</f>
        <v>0</v>
      </c>
      <c r="H813" s="188" t="b">
        <f>IF(Dashboard!$H$7="",IF('Job Openings'!B815&lt;&gt;"",TRUE,FALSE),IF(Dashboard!$H$7='Job Openings'!C815,TRUE,FALSE))</f>
        <v>0</v>
      </c>
      <c r="I813" s="188" t="b">
        <f>IF(Dashboard!$H$6="",IF('Job Openings'!B815&lt;&gt;"",TRUE,FALSE),IF(Dashboard!$H$6='Job Openings'!F815,TRUE,FALSE))</f>
        <v>0</v>
      </c>
      <c r="J813" s="198">
        <f t="shared" si="42"/>
        <v>0</v>
      </c>
      <c r="K813" s="63"/>
      <c r="L813" s="63"/>
      <c r="M813" s="63"/>
      <c r="N813" s="63"/>
      <c r="O813" s="63"/>
      <c r="P813" s="63"/>
      <c r="R813" s="193" t="str">
        <f>IF(Candidates!H815="","",MONTH(Candidates!H815))</f>
        <v/>
      </c>
      <c r="S813" s="187" t="b">
        <f>IF(AND(YEAR(Candidates!H815)&gt;=applicationYear,YEAR(Candidates!H815)&lt;=applicationYear),TRUE,IF(applicationYear="",TRUE,FALSE))</f>
        <v>0</v>
      </c>
      <c r="T813" s="187" t="b">
        <f>IF(AND(Candidates!H815&gt;=$AJ$4,Candidates!H815&lt;=$AJ$5),TRUE,FALSE)</f>
        <v>0</v>
      </c>
      <c r="U813" s="187" t="b">
        <f>IF(Dashboard!$M$6="",IF(Candidates!B815&lt;&gt;"",TRUE,FALSE),IF(Dashboard!$M$6=Candidates!B815,TRUE,FALSE))</f>
        <v>0</v>
      </c>
      <c r="V813" s="187" t="b">
        <f>IF(Dashboard!$H$7="",IF(Candidates!B815&lt;&gt;"",TRUE,FALSE),IF(Dashboard!$H$7=Candidates!C815,TRUE,FALSE))</f>
        <v>0</v>
      </c>
      <c r="W813" s="217" t="b">
        <f>IF(Dashboard!$H$6="",IF(Candidates!B815&lt;&gt;"",TRUE,FALSE),IF(Dashboard!$H$6=Candidates!E815,TRUE,FALSE))</f>
        <v>0</v>
      </c>
      <c r="X813" s="187">
        <f t="shared" si="43"/>
        <v>0</v>
      </c>
      <c r="Y813" s="198">
        <f t="shared" si="44"/>
        <v>0</v>
      </c>
      <c r="AA813" s="7"/>
      <c r="AB813" s="7"/>
      <c r="AC813" s="7"/>
    </row>
    <row r="814" spans="2:29" x14ac:dyDescent="0.2">
      <c r="B814" s="194">
        <f>COUNTIFS(Candidates!$B$6:$B$3005,'Job Openings'!B816,Candidates!$J$6:$J$3005,Preferences!$I$21)</f>
        <v>0</v>
      </c>
      <c r="C814" s="63"/>
      <c r="D814" s="194" t="str">
        <f>IF(AND(B814=1,J814=1),IF('Job Openings'!H816-'Job Openings'!E816&lt;0,"",'Job Openings'!H816-'Job Openings'!E816),"")</f>
        <v/>
      </c>
      <c r="E814" s="185"/>
      <c r="F814" s="197" t="b">
        <f>IF(AND('Job Openings'!E816&gt;=$O$4,'Job Openings'!E816&lt;=$O$5),TRUE,FALSE)</f>
        <v>0</v>
      </c>
      <c r="G814" s="188" t="b">
        <f>IF(Dashboard!$M$6="",IF('Job Openings'!B816&lt;&gt;"",TRUE,FALSE),IF(Dashboard!$M$6='Job Openings'!B816,TRUE,FALSE))</f>
        <v>0</v>
      </c>
      <c r="H814" s="188" t="b">
        <f>IF(Dashboard!$H$7="",IF('Job Openings'!B816&lt;&gt;"",TRUE,FALSE),IF(Dashboard!$H$7='Job Openings'!C816,TRUE,FALSE))</f>
        <v>0</v>
      </c>
      <c r="I814" s="188" t="b">
        <f>IF(Dashboard!$H$6="",IF('Job Openings'!B816&lt;&gt;"",TRUE,FALSE),IF(Dashboard!$H$6='Job Openings'!F816,TRUE,FALSE))</f>
        <v>0</v>
      </c>
      <c r="J814" s="198">
        <f t="shared" si="42"/>
        <v>0</v>
      </c>
      <c r="K814" s="63"/>
      <c r="L814" s="63"/>
      <c r="M814" s="63"/>
      <c r="N814" s="63"/>
      <c r="O814" s="63"/>
      <c r="P814" s="63"/>
      <c r="R814" s="193" t="str">
        <f>IF(Candidates!H816="","",MONTH(Candidates!H816))</f>
        <v/>
      </c>
      <c r="S814" s="187" t="b">
        <f>IF(AND(YEAR(Candidates!H816)&gt;=applicationYear,YEAR(Candidates!H816)&lt;=applicationYear),TRUE,IF(applicationYear="",TRUE,FALSE))</f>
        <v>0</v>
      </c>
      <c r="T814" s="187" t="b">
        <f>IF(AND(Candidates!H816&gt;=$AJ$4,Candidates!H816&lt;=$AJ$5),TRUE,FALSE)</f>
        <v>0</v>
      </c>
      <c r="U814" s="187" t="b">
        <f>IF(Dashboard!$M$6="",IF(Candidates!B816&lt;&gt;"",TRUE,FALSE),IF(Dashboard!$M$6=Candidates!B816,TRUE,FALSE))</f>
        <v>0</v>
      </c>
      <c r="V814" s="187" t="b">
        <f>IF(Dashboard!$H$7="",IF(Candidates!B816&lt;&gt;"",TRUE,FALSE),IF(Dashboard!$H$7=Candidates!C816,TRUE,FALSE))</f>
        <v>0</v>
      </c>
      <c r="W814" s="217" t="b">
        <f>IF(Dashboard!$H$6="",IF(Candidates!B816&lt;&gt;"",TRUE,FALSE),IF(Dashboard!$H$6=Candidates!E816,TRUE,FALSE))</f>
        <v>0</v>
      </c>
      <c r="X814" s="187">
        <f t="shared" si="43"/>
        <v>0</v>
      </c>
      <c r="Y814" s="198">
        <f t="shared" si="44"/>
        <v>0</v>
      </c>
      <c r="AA814" s="7"/>
      <c r="AB814" s="7"/>
      <c r="AC814" s="7"/>
    </row>
    <row r="815" spans="2:29" x14ac:dyDescent="0.2">
      <c r="B815" s="194">
        <f>COUNTIFS(Candidates!$B$6:$B$3005,'Job Openings'!B817,Candidates!$J$6:$J$3005,Preferences!$I$21)</f>
        <v>0</v>
      </c>
      <c r="C815" s="63"/>
      <c r="D815" s="194" t="str">
        <f>IF(AND(B815=1,J815=1),IF('Job Openings'!H817-'Job Openings'!E817&lt;0,"",'Job Openings'!H817-'Job Openings'!E817),"")</f>
        <v/>
      </c>
      <c r="E815" s="185"/>
      <c r="F815" s="197" t="b">
        <f>IF(AND('Job Openings'!E817&gt;=$O$4,'Job Openings'!E817&lt;=$O$5),TRUE,FALSE)</f>
        <v>0</v>
      </c>
      <c r="G815" s="188" t="b">
        <f>IF(Dashboard!$M$6="",IF('Job Openings'!B817&lt;&gt;"",TRUE,FALSE),IF(Dashboard!$M$6='Job Openings'!B817,TRUE,FALSE))</f>
        <v>0</v>
      </c>
      <c r="H815" s="188" t="b">
        <f>IF(Dashboard!$H$7="",IF('Job Openings'!B817&lt;&gt;"",TRUE,FALSE),IF(Dashboard!$H$7='Job Openings'!C817,TRUE,FALSE))</f>
        <v>0</v>
      </c>
      <c r="I815" s="188" t="b">
        <f>IF(Dashboard!$H$6="",IF('Job Openings'!B817&lt;&gt;"",TRUE,FALSE),IF(Dashboard!$H$6='Job Openings'!F817,TRUE,FALSE))</f>
        <v>0</v>
      </c>
      <c r="J815" s="198">
        <f t="shared" si="42"/>
        <v>0</v>
      </c>
      <c r="K815" s="63"/>
      <c r="L815" s="63"/>
      <c r="M815" s="63"/>
      <c r="N815" s="63"/>
      <c r="O815" s="63"/>
      <c r="P815" s="63"/>
      <c r="R815" s="193" t="str">
        <f>IF(Candidates!H817="","",MONTH(Candidates!H817))</f>
        <v/>
      </c>
      <c r="S815" s="187" t="b">
        <f>IF(AND(YEAR(Candidates!H817)&gt;=applicationYear,YEAR(Candidates!H817)&lt;=applicationYear),TRUE,IF(applicationYear="",TRUE,FALSE))</f>
        <v>0</v>
      </c>
      <c r="T815" s="187" t="b">
        <f>IF(AND(Candidates!H817&gt;=$AJ$4,Candidates!H817&lt;=$AJ$5),TRUE,FALSE)</f>
        <v>0</v>
      </c>
      <c r="U815" s="187" t="b">
        <f>IF(Dashboard!$M$6="",IF(Candidates!B817&lt;&gt;"",TRUE,FALSE),IF(Dashboard!$M$6=Candidates!B817,TRUE,FALSE))</f>
        <v>0</v>
      </c>
      <c r="V815" s="187" t="b">
        <f>IF(Dashboard!$H$7="",IF(Candidates!B817&lt;&gt;"",TRUE,FALSE),IF(Dashboard!$H$7=Candidates!C817,TRUE,FALSE))</f>
        <v>0</v>
      </c>
      <c r="W815" s="217" t="b">
        <f>IF(Dashboard!$H$6="",IF(Candidates!B817&lt;&gt;"",TRUE,FALSE),IF(Dashboard!$H$6=Candidates!E817,TRUE,FALSE))</f>
        <v>0</v>
      </c>
      <c r="X815" s="187">
        <f t="shared" si="43"/>
        <v>0</v>
      </c>
      <c r="Y815" s="198">
        <f t="shared" si="44"/>
        <v>0</v>
      </c>
      <c r="AA815" s="7"/>
      <c r="AB815" s="7"/>
      <c r="AC815" s="7"/>
    </row>
    <row r="816" spans="2:29" x14ac:dyDescent="0.2">
      <c r="B816" s="194">
        <f>COUNTIFS(Candidates!$B$6:$B$3005,'Job Openings'!B818,Candidates!$J$6:$J$3005,Preferences!$I$21)</f>
        <v>0</v>
      </c>
      <c r="C816" s="63"/>
      <c r="D816" s="194" t="str">
        <f>IF(AND(B816=1,J816=1),IF('Job Openings'!H818-'Job Openings'!E818&lt;0,"",'Job Openings'!H818-'Job Openings'!E818),"")</f>
        <v/>
      </c>
      <c r="E816" s="185"/>
      <c r="F816" s="197" t="b">
        <f>IF(AND('Job Openings'!E818&gt;=$O$4,'Job Openings'!E818&lt;=$O$5),TRUE,FALSE)</f>
        <v>0</v>
      </c>
      <c r="G816" s="188" t="b">
        <f>IF(Dashboard!$M$6="",IF('Job Openings'!B818&lt;&gt;"",TRUE,FALSE),IF(Dashboard!$M$6='Job Openings'!B818,TRUE,FALSE))</f>
        <v>0</v>
      </c>
      <c r="H816" s="188" t="b">
        <f>IF(Dashboard!$H$7="",IF('Job Openings'!B818&lt;&gt;"",TRUE,FALSE),IF(Dashboard!$H$7='Job Openings'!C818,TRUE,FALSE))</f>
        <v>0</v>
      </c>
      <c r="I816" s="188" t="b">
        <f>IF(Dashboard!$H$6="",IF('Job Openings'!B818&lt;&gt;"",TRUE,FALSE),IF(Dashboard!$H$6='Job Openings'!F818,TRUE,FALSE))</f>
        <v>0</v>
      </c>
      <c r="J816" s="198">
        <f t="shared" si="42"/>
        <v>0</v>
      </c>
      <c r="K816" s="63"/>
      <c r="L816" s="63"/>
      <c r="M816" s="63"/>
      <c r="N816" s="63"/>
      <c r="O816" s="63"/>
      <c r="P816" s="63"/>
      <c r="R816" s="193" t="str">
        <f>IF(Candidates!H818="","",MONTH(Candidates!H818))</f>
        <v/>
      </c>
      <c r="S816" s="187" t="b">
        <f>IF(AND(YEAR(Candidates!H818)&gt;=applicationYear,YEAR(Candidates!H818)&lt;=applicationYear),TRUE,IF(applicationYear="",TRUE,FALSE))</f>
        <v>0</v>
      </c>
      <c r="T816" s="187" t="b">
        <f>IF(AND(Candidates!H818&gt;=$AJ$4,Candidates!H818&lt;=$AJ$5),TRUE,FALSE)</f>
        <v>0</v>
      </c>
      <c r="U816" s="187" t="b">
        <f>IF(Dashboard!$M$6="",IF(Candidates!B818&lt;&gt;"",TRUE,FALSE),IF(Dashboard!$M$6=Candidates!B818,TRUE,FALSE))</f>
        <v>0</v>
      </c>
      <c r="V816" s="187" t="b">
        <f>IF(Dashboard!$H$7="",IF(Candidates!B818&lt;&gt;"",TRUE,FALSE),IF(Dashboard!$H$7=Candidates!C818,TRUE,FALSE))</f>
        <v>0</v>
      </c>
      <c r="W816" s="217" t="b">
        <f>IF(Dashboard!$H$6="",IF(Candidates!B818&lt;&gt;"",TRUE,FALSE),IF(Dashboard!$H$6=Candidates!E818,TRUE,FALSE))</f>
        <v>0</v>
      </c>
      <c r="X816" s="187">
        <f t="shared" si="43"/>
        <v>0</v>
      </c>
      <c r="Y816" s="198">
        <f t="shared" si="44"/>
        <v>0</v>
      </c>
      <c r="AA816" s="7"/>
      <c r="AB816" s="7"/>
      <c r="AC816" s="7"/>
    </row>
    <row r="817" spans="2:29" x14ac:dyDescent="0.2">
      <c r="B817" s="194">
        <f>COUNTIFS(Candidates!$B$6:$B$3005,'Job Openings'!B819,Candidates!$J$6:$J$3005,Preferences!$I$21)</f>
        <v>0</v>
      </c>
      <c r="C817" s="63"/>
      <c r="D817" s="194" t="str">
        <f>IF(AND(B817=1,J817=1),IF('Job Openings'!H819-'Job Openings'!E819&lt;0,"",'Job Openings'!H819-'Job Openings'!E819),"")</f>
        <v/>
      </c>
      <c r="E817" s="185"/>
      <c r="F817" s="197" t="b">
        <f>IF(AND('Job Openings'!E819&gt;=$O$4,'Job Openings'!E819&lt;=$O$5),TRUE,FALSE)</f>
        <v>0</v>
      </c>
      <c r="G817" s="188" t="b">
        <f>IF(Dashboard!$M$6="",IF('Job Openings'!B819&lt;&gt;"",TRUE,FALSE),IF(Dashboard!$M$6='Job Openings'!B819,TRUE,FALSE))</f>
        <v>0</v>
      </c>
      <c r="H817" s="188" t="b">
        <f>IF(Dashboard!$H$7="",IF('Job Openings'!B819&lt;&gt;"",TRUE,FALSE),IF(Dashboard!$H$7='Job Openings'!C819,TRUE,FALSE))</f>
        <v>0</v>
      </c>
      <c r="I817" s="188" t="b">
        <f>IF(Dashboard!$H$6="",IF('Job Openings'!B819&lt;&gt;"",TRUE,FALSE),IF(Dashboard!$H$6='Job Openings'!F819,TRUE,FALSE))</f>
        <v>0</v>
      </c>
      <c r="J817" s="198">
        <f t="shared" si="42"/>
        <v>0</v>
      </c>
      <c r="K817" s="63"/>
      <c r="L817" s="63"/>
      <c r="M817" s="63"/>
      <c r="N817" s="63"/>
      <c r="O817" s="63"/>
      <c r="P817" s="63"/>
      <c r="R817" s="193" t="str">
        <f>IF(Candidates!H819="","",MONTH(Candidates!H819))</f>
        <v/>
      </c>
      <c r="S817" s="187" t="b">
        <f>IF(AND(YEAR(Candidates!H819)&gt;=applicationYear,YEAR(Candidates!H819)&lt;=applicationYear),TRUE,IF(applicationYear="",TRUE,FALSE))</f>
        <v>0</v>
      </c>
      <c r="T817" s="187" t="b">
        <f>IF(AND(Candidates!H819&gt;=$AJ$4,Candidates!H819&lt;=$AJ$5),TRUE,FALSE)</f>
        <v>0</v>
      </c>
      <c r="U817" s="187" t="b">
        <f>IF(Dashboard!$M$6="",IF(Candidates!B819&lt;&gt;"",TRUE,FALSE),IF(Dashboard!$M$6=Candidates!B819,TRUE,FALSE))</f>
        <v>0</v>
      </c>
      <c r="V817" s="187" t="b">
        <f>IF(Dashboard!$H$7="",IF(Candidates!B819&lt;&gt;"",TRUE,FALSE),IF(Dashboard!$H$7=Candidates!C819,TRUE,FALSE))</f>
        <v>0</v>
      </c>
      <c r="W817" s="217" t="b">
        <f>IF(Dashboard!$H$6="",IF(Candidates!B819&lt;&gt;"",TRUE,FALSE),IF(Dashboard!$H$6=Candidates!E819,TRUE,FALSE))</f>
        <v>0</v>
      </c>
      <c r="X817" s="187">
        <f t="shared" si="43"/>
        <v>0</v>
      </c>
      <c r="Y817" s="198">
        <f t="shared" si="44"/>
        <v>0</v>
      </c>
      <c r="AA817" s="7"/>
      <c r="AB817" s="7"/>
      <c r="AC817" s="7"/>
    </row>
    <row r="818" spans="2:29" x14ac:dyDescent="0.2">
      <c r="B818" s="194">
        <f>COUNTIFS(Candidates!$B$6:$B$3005,'Job Openings'!B820,Candidates!$J$6:$J$3005,Preferences!$I$21)</f>
        <v>0</v>
      </c>
      <c r="C818" s="63"/>
      <c r="D818" s="194" t="str">
        <f>IF(AND(B818=1,J818=1),IF('Job Openings'!H820-'Job Openings'!E820&lt;0,"",'Job Openings'!H820-'Job Openings'!E820),"")</f>
        <v/>
      </c>
      <c r="E818" s="185"/>
      <c r="F818" s="197" t="b">
        <f>IF(AND('Job Openings'!E820&gt;=$O$4,'Job Openings'!E820&lt;=$O$5),TRUE,FALSE)</f>
        <v>0</v>
      </c>
      <c r="G818" s="188" t="b">
        <f>IF(Dashboard!$M$6="",IF('Job Openings'!B820&lt;&gt;"",TRUE,FALSE),IF(Dashboard!$M$6='Job Openings'!B820,TRUE,FALSE))</f>
        <v>0</v>
      </c>
      <c r="H818" s="188" t="b">
        <f>IF(Dashboard!$H$7="",IF('Job Openings'!B820&lt;&gt;"",TRUE,FALSE),IF(Dashboard!$H$7='Job Openings'!C820,TRUE,FALSE))</f>
        <v>0</v>
      </c>
      <c r="I818" s="188" t="b">
        <f>IF(Dashboard!$H$6="",IF('Job Openings'!B820&lt;&gt;"",TRUE,FALSE),IF(Dashboard!$H$6='Job Openings'!F820,TRUE,FALSE))</f>
        <v>0</v>
      </c>
      <c r="J818" s="198">
        <f t="shared" si="42"/>
        <v>0</v>
      </c>
      <c r="K818" s="63"/>
      <c r="L818" s="63"/>
      <c r="M818" s="63"/>
      <c r="N818" s="63"/>
      <c r="O818" s="63"/>
      <c r="P818" s="63"/>
      <c r="R818" s="193" t="str">
        <f>IF(Candidates!H820="","",MONTH(Candidates!H820))</f>
        <v/>
      </c>
      <c r="S818" s="187" t="b">
        <f>IF(AND(YEAR(Candidates!H820)&gt;=applicationYear,YEAR(Candidates!H820)&lt;=applicationYear),TRUE,IF(applicationYear="",TRUE,FALSE))</f>
        <v>0</v>
      </c>
      <c r="T818" s="187" t="b">
        <f>IF(AND(Candidates!H820&gt;=$AJ$4,Candidates!H820&lt;=$AJ$5),TRUE,FALSE)</f>
        <v>0</v>
      </c>
      <c r="U818" s="187" t="b">
        <f>IF(Dashboard!$M$6="",IF(Candidates!B820&lt;&gt;"",TRUE,FALSE),IF(Dashboard!$M$6=Candidates!B820,TRUE,FALSE))</f>
        <v>0</v>
      </c>
      <c r="V818" s="187" t="b">
        <f>IF(Dashboard!$H$7="",IF(Candidates!B820&lt;&gt;"",TRUE,FALSE),IF(Dashboard!$H$7=Candidates!C820,TRUE,FALSE))</f>
        <v>0</v>
      </c>
      <c r="W818" s="217" t="b">
        <f>IF(Dashboard!$H$6="",IF(Candidates!B820&lt;&gt;"",TRUE,FALSE),IF(Dashboard!$H$6=Candidates!E820,TRUE,FALSE))</f>
        <v>0</v>
      </c>
      <c r="X818" s="187">
        <f t="shared" si="43"/>
        <v>0</v>
      </c>
      <c r="Y818" s="198">
        <f t="shared" si="44"/>
        <v>0</v>
      </c>
      <c r="AA818" s="7"/>
      <c r="AB818" s="7"/>
      <c r="AC818" s="7"/>
    </row>
    <row r="819" spans="2:29" x14ac:dyDescent="0.2">
      <c r="B819" s="194">
        <f>COUNTIFS(Candidates!$B$6:$B$3005,'Job Openings'!B821,Candidates!$J$6:$J$3005,Preferences!$I$21)</f>
        <v>0</v>
      </c>
      <c r="C819" s="63"/>
      <c r="D819" s="194" t="str">
        <f>IF(AND(B819=1,J819=1),IF('Job Openings'!H821-'Job Openings'!E821&lt;0,"",'Job Openings'!H821-'Job Openings'!E821),"")</f>
        <v/>
      </c>
      <c r="E819" s="185"/>
      <c r="F819" s="197" t="b">
        <f>IF(AND('Job Openings'!E821&gt;=$O$4,'Job Openings'!E821&lt;=$O$5),TRUE,FALSE)</f>
        <v>0</v>
      </c>
      <c r="G819" s="188" t="b">
        <f>IF(Dashboard!$M$6="",IF('Job Openings'!B821&lt;&gt;"",TRUE,FALSE),IF(Dashboard!$M$6='Job Openings'!B821,TRUE,FALSE))</f>
        <v>0</v>
      </c>
      <c r="H819" s="188" t="b">
        <f>IF(Dashboard!$H$7="",IF('Job Openings'!B821&lt;&gt;"",TRUE,FALSE),IF(Dashboard!$H$7='Job Openings'!C821,TRUE,FALSE))</f>
        <v>0</v>
      </c>
      <c r="I819" s="188" t="b">
        <f>IF(Dashboard!$H$6="",IF('Job Openings'!B821&lt;&gt;"",TRUE,FALSE),IF(Dashboard!$H$6='Job Openings'!F821,TRUE,FALSE))</f>
        <v>0</v>
      </c>
      <c r="J819" s="198">
        <f t="shared" si="42"/>
        <v>0</v>
      </c>
      <c r="K819" s="63"/>
      <c r="L819" s="63"/>
      <c r="M819" s="63"/>
      <c r="N819" s="63"/>
      <c r="O819" s="63"/>
      <c r="P819" s="63"/>
      <c r="R819" s="193" t="str">
        <f>IF(Candidates!H821="","",MONTH(Candidates!H821))</f>
        <v/>
      </c>
      <c r="S819" s="187" t="b">
        <f>IF(AND(YEAR(Candidates!H821)&gt;=applicationYear,YEAR(Candidates!H821)&lt;=applicationYear),TRUE,IF(applicationYear="",TRUE,FALSE))</f>
        <v>0</v>
      </c>
      <c r="T819" s="187" t="b">
        <f>IF(AND(Candidates!H821&gt;=$AJ$4,Candidates!H821&lt;=$AJ$5),TRUE,FALSE)</f>
        <v>0</v>
      </c>
      <c r="U819" s="187" t="b">
        <f>IF(Dashboard!$M$6="",IF(Candidates!B821&lt;&gt;"",TRUE,FALSE),IF(Dashboard!$M$6=Candidates!B821,TRUE,FALSE))</f>
        <v>0</v>
      </c>
      <c r="V819" s="187" t="b">
        <f>IF(Dashboard!$H$7="",IF(Candidates!B821&lt;&gt;"",TRUE,FALSE),IF(Dashboard!$H$7=Candidates!C821,TRUE,FALSE))</f>
        <v>0</v>
      </c>
      <c r="W819" s="217" t="b">
        <f>IF(Dashboard!$H$6="",IF(Candidates!B821&lt;&gt;"",TRUE,FALSE),IF(Dashboard!$H$6=Candidates!E821,TRUE,FALSE))</f>
        <v>0</v>
      </c>
      <c r="X819" s="187">
        <f t="shared" si="43"/>
        <v>0</v>
      </c>
      <c r="Y819" s="198">
        <f t="shared" si="44"/>
        <v>0</v>
      </c>
      <c r="AA819" s="7"/>
      <c r="AB819" s="7"/>
      <c r="AC819" s="7"/>
    </row>
    <row r="820" spans="2:29" x14ac:dyDescent="0.2">
      <c r="B820" s="194">
        <f>COUNTIFS(Candidates!$B$6:$B$3005,'Job Openings'!B822,Candidates!$J$6:$J$3005,Preferences!$I$21)</f>
        <v>0</v>
      </c>
      <c r="C820" s="63"/>
      <c r="D820" s="194" t="str">
        <f>IF(AND(B820=1,J820=1),IF('Job Openings'!H822-'Job Openings'!E822&lt;0,"",'Job Openings'!H822-'Job Openings'!E822),"")</f>
        <v/>
      </c>
      <c r="E820" s="185"/>
      <c r="F820" s="197" t="b">
        <f>IF(AND('Job Openings'!E822&gt;=$O$4,'Job Openings'!E822&lt;=$O$5),TRUE,FALSE)</f>
        <v>0</v>
      </c>
      <c r="G820" s="188" t="b">
        <f>IF(Dashboard!$M$6="",IF('Job Openings'!B822&lt;&gt;"",TRUE,FALSE),IF(Dashboard!$M$6='Job Openings'!B822,TRUE,FALSE))</f>
        <v>0</v>
      </c>
      <c r="H820" s="188" t="b">
        <f>IF(Dashboard!$H$7="",IF('Job Openings'!B822&lt;&gt;"",TRUE,FALSE),IF(Dashboard!$H$7='Job Openings'!C822,TRUE,FALSE))</f>
        <v>0</v>
      </c>
      <c r="I820" s="188" t="b">
        <f>IF(Dashboard!$H$6="",IF('Job Openings'!B822&lt;&gt;"",TRUE,FALSE),IF(Dashboard!$H$6='Job Openings'!F822,TRUE,FALSE))</f>
        <v>0</v>
      </c>
      <c r="J820" s="198">
        <f t="shared" si="42"/>
        <v>0</v>
      </c>
      <c r="K820" s="63"/>
      <c r="L820" s="63"/>
      <c r="M820" s="63"/>
      <c r="N820" s="63"/>
      <c r="O820" s="63"/>
      <c r="P820" s="63"/>
      <c r="R820" s="193" t="str">
        <f>IF(Candidates!H822="","",MONTH(Candidates!H822))</f>
        <v/>
      </c>
      <c r="S820" s="187" t="b">
        <f>IF(AND(YEAR(Candidates!H822)&gt;=applicationYear,YEAR(Candidates!H822)&lt;=applicationYear),TRUE,IF(applicationYear="",TRUE,FALSE))</f>
        <v>0</v>
      </c>
      <c r="T820" s="187" t="b">
        <f>IF(AND(Candidates!H822&gt;=$AJ$4,Candidates!H822&lt;=$AJ$5),TRUE,FALSE)</f>
        <v>0</v>
      </c>
      <c r="U820" s="187" t="b">
        <f>IF(Dashboard!$M$6="",IF(Candidates!B822&lt;&gt;"",TRUE,FALSE),IF(Dashboard!$M$6=Candidates!B822,TRUE,FALSE))</f>
        <v>0</v>
      </c>
      <c r="V820" s="187" t="b">
        <f>IF(Dashboard!$H$7="",IF(Candidates!B822&lt;&gt;"",TRUE,FALSE),IF(Dashboard!$H$7=Candidates!C822,TRUE,FALSE))</f>
        <v>0</v>
      </c>
      <c r="W820" s="217" t="b">
        <f>IF(Dashboard!$H$6="",IF(Candidates!B822&lt;&gt;"",TRUE,FALSE),IF(Dashboard!$H$6=Candidates!E822,TRUE,FALSE))</f>
        <v>0</v>
      </c>
      <c r="X820" s="187">
        <f t="shared" si="43"/>
        <v>0</v>
      </c>
      <c r="Y820" s="198">
        <f t="shared" si="44"/>
        <v>0</v>
      </c>
      <c r="AA820" s="7"/>
      <c r="AB820" s="7"/>
      <c r="AC820" s="7"/>
    </row>
    <row r="821" spans="2:29" x14ac:dyDescent="0.2">
      <c r="B821" s="194">
        <f>COUNTIFS(Candidates!$B$6:$B$3005,'Job Openings'!B823,Candidates!$J$6:$J$3005,Preferences!$I$21)</f>
        <v>0</v>
      </c>
      <c r="C821" s="63"/>
      <c r="D821" s="194" t="str">
        <f>IF(AND(B821=1,J821=1),IF('Job Openings'!H823-'Job Openings'!E823&lt;0,"",'Job Openings'!H823-'Job Openings'!E823),"")</f>
        <v/>
      </c>
      <c r="E821" s="185"/>
      <c r="F821" s="197" t="b">
        <f>IF(AND('Job Openings'!E823&gt;=$O$4,'Job Openings'!E823&lt;=$O$5),TRUE,FALSE)</f>
        <v>0</v>
      </c>
      <c r="G821" s="188" t="b">
        <f>IF(Dashboard!$M$6="",IF('Job Openings'!B823&lt;&gt;"",TRUE,FALSE),IF(Dashboard!$M$6='Job Openings'!B823,TRUE,FALSE))</f>
        <v>0</v>
      </c>
      <c r="H821" s="188" t="b">
        <f>IF(Dashboard!$H$7="",IF('Job Openings'!B823&lt;&gt;"",TRUE,FALSE),IF(Dashboard!$H$7='Job Openings'!C823,TRUE,FALSE))</f>
        <v>0</v>
      </c>
      <c r="I821" s="188" t="b">
        <f>IF(Dashboard!$H$6="",IF('Job Openings'!B823&lt;&gt;"",TRUE,FALSE),IF(Dashboard!$H$6='Job Openings'!F823,TRUE,FALSE))</f>
        <v>0</v>
      </c>
      <c r="J821" s="198">
        <f t="shared" si="42"/>
        <v>0</v>
      </c>
      <c r="K821" s="63"/>
      <c r="L821" s="63"/>
      <c r="M821" s="63"/>
      <c r="N821" s="63"/>
      <c r="O821" s="63"/>
      <c r="P821" s="63"/>
      <c r="R821" s="193" t="str">
        <f>IF(Candidates!H823="","",MONTH(Candidates!H823))</f>
        <v/>
      </c>
      <c r="S821" s="187" t="b">
        <f>IF(AND(YEAR(Candidates!H823)&gt;=applicationYear,YEAR(Candidates!H823)&lt;=applicationYear),TRUE,IF(applicationYear="",TRUE,FALSE))</f>
        <v>0</v>
      </c>
      <c r="T821" s="187" t="b">
        <f>IF(AND(Candidates!H823&gt;=$AJ$4,Candidates!H823&lt;=$AJ$5),TRUE,FALSE)</f>
        <v>0</v>
      </c>
      <c r="U821" s="187" t="b">
        <f>IF(Dashboard!$M$6="",IF(Candidates!B823&lt;&gt;"",TRUE,FALSE),IF(Dashboard!$M$6=Candidates!B823,TRUE,FALSE))</f>
        <v>0</v>
      </c>
      <c r="V821" s="187" t="b">
        <f>IF(Dashboard!$H$7="",IF(Candidates!B823&lt;&gt;"",TRUE,FALSE),IF(Dashboard!$H$7=Candidates!C823,TRUE,FALSE))</f>
        <v>0</v>
      </c>
      <c r="W821" s="217" t="b">
        <f>IF(Dashboard!$H$6="",IF(Candidates!B823&lt;&gt;"",TRUE,FALSE),IF(Dashboard!$H$6=Candidates!E823,TRUE,FALSE))</f>
        <v>0</v>
      </c>
      <c r="X821" s="187">
        <f t="shared" si="43"/>
        <v>0</v>
      </c>
      <c r="Y821" s="198">
        <f t="shared" si="44"/>
        <v>0</v>
      </c>
      <c r="AA821" s="7"/>
      <c r="AB821" s="7"/>
      <c r="AC821" s="7"/>
    </row>
    <row r="822" spans="2:29" x14ac:dyDescent="0.2">
      <c r="B822" s="194">
        <f>COUNTIFS(Candidates!$B$6:$B$3005,'Job Openings'!B824,Candidates!$J$6:$J$3005,Preferences!$I$21)</f>
        <v>0</v>
      </c>
      <c r="C822" s="63"/>
      <c r="D822" s="194" t="str">
        <f>IF(AND(B822=1,J822=1),IF('Job Openings'!H824-'Job Openings'!E824&lt;0,"",'Job Openings'!H824-'Job Openings'!E824),"")</f>
        <v/>
      </c>
      <c r="E822" s="185"/>
      <c r="F822" s="197" t="b">
        <f>IF(AND('Job Openings'!E824&gt;=$O$4,'Job Openings'!E824&lt;=$O$5),TRUE,FALSE)</f>
        <v>0</v>
      </c>
      <c r="G822" s="188" t="b">
        <f>IF(Dashboard!$M$6="",IF('Job Openings'!B824&lt;&gt;"",TRUE,FALSE),IF(Dashboard!$M$6='Job Openings'!B824,TRUE,FALSE))</f>
        <v>0</v>
      </c>
      <c r="H822" s="188" t="b">
        <f>IF(Dashboard!$H$7="",IF('Job Openings'!B824&lt;&gt;"",TRUE,FALSE),IF(Dashboard!$H$7='Job Openings'!C824,TRUE,FALSE))</f>
        <v>0</v>
      </c>
      <c r="I822" s="188" t="b">
        <f>IF(Dashboard!$H$6="",IF('Job Openings'!B824&lt;&gt;"",TRUE,FALSE),IF(Dashboard!$H$6='Job Openings'!F824,TRUE,FALSE))</f>
        <v>0</v>
      </c>
      <c r="J822" s="198">
        <f t="shared" si="42"/>
        <v>0</v>
      </c>
      <c r="K822" s="63"/>
      <c r="L822" s="63"/>
      <c r="M822" s="63"/>
      <c r="N822" s="63"/>
      <c r="O822" s="63"/>
      <c r="P822" s="63"/>
      <c r="R822" s="193" t="str">
        <f>IF(Candidates!H824="","",MONTH(Candidates!H824))</f>
        <v/>
      </c>
      <c r="S822" s="187" t="b">
        <f>IF(AND(YEAR(Candidates!H824)&gt;=applicationYear,YEAR(Candidates!H824)&lt;=applicationYear),TRUE,IF(applicationYear="",TRUE,FALSE))</f>
        <v>0</v>
      </c>
      <c r="T822" s="187" t="b">
        <f>IF(AND(Candidates!H824&gt;=$AJ$4,Candidates!H824&lt;=$AJ$5),TRUE,FALSE)</f>
        <v>0</v>
      </c>
      <c r="U822" s="187" t="b">
        <f>IF(Dashboard!$M$6="",IF(Candidates!B824&lt;&gt;"",TRUE,FALSE),IF(Dashboard!$M$6=Candidates!B824,TRUE,FALSE))</f>
        <v>0</v>
      </c>
      <c r="V822" s="187" t="b">
        <f>IF(Dashboard!$H$7="",IF(Candidates!B824&lt;&gt;"",TRUE,FALSE),IF(Dashboard!$H$7=Candidates!C824,TRUE,FALSE))</f>
        <v>0</v>
      </c>
      <c r="W822" s="217" t="b">
        <f>IF(Dashboard!$H$6="",IF(Candidates!B824&lt;&gt;"",TRUE,FALSE),IF(Dashboard!$H$6=Candidates!E824,TRUE,FALSE))</f>
        <v>0</v>
      </c>
      <c r="X822" s="187">
        <f t="shared" si="43"/>
        <v>0</v>
      </c>
      <c r="Y822" s="198">
        <f t="shared" si="44"/>
        <v>0</v>
      </c>
      <c r="AA822" s="7"/>
      <c r="AB822" s="7"/>
      <c r="AC822" s="7"/>
    </row>
    <row r="823" spans="2:29" x14ac:dyDescent="0.2">
      <c r="B823" s="194">
        <f>COUNTIFS(Candidates!$B$6:$B$3005,'Job Openings'!B825,Candidates!$J$6:$J$3005,Preferences!$I$21)</f>
        <v>0</v>
      </c>
      <c r="C823" s="63"/>
      <c r="D823" s="194" t="str">
        <f>IF(AND(B823=1,J823=1),IF('Job Openings'!H825-'Job Openings'!E825&lt;0,"",'Job Openings'!H825-'Job Openings'!E825),"")</f>
        <v/>
      </c>
      <c r="E823" s="185"/>
      <c r="F823" s="197" t="b">
        <f>IF(AND('Job Openings'!E825&gt;=$O$4,'Job Openings'!E825&lt;=$O$5),TRUE,FALSE)</f>
        <v>0</v>
      </c>
      <c r="G823" s="188" t="b">
        <f>IF(Dashboard!$M$6="",IF('Job Openings'!B825&lt;&gt;"",TRUE,FALSE),IF(Dashboard!$M$6='Job Openings'!B825,TRUE,FALSE))</f>
        <v>0</v>
      </c>
      <c r="H823" s="188" t="b">
        <f>IF(Dashboard!$H$7="",IF('Job Openings'!B825&lt;&gt;"",TRUE,FALSE),IF(Dashboard!$H$7='Job Openings'!C825,TRUE,FALSE))</f>
        <v>0</v>
      </c>
      <c r="I823" s="188" t="b">
        <f>IF(Dashboard!$H$6="",IF('Job Openings'!B825&lt;&gt;"",TRUE,FALSE),IF(Dashboard!$H$6='Job Openings'!F825,TRUE,FALSE))</f>
        <v>0</v>
      </c>
      <c r="J823" s="198">
        <f t="shared" si="42"/>
        <v>0</v>
      </c>
      <c r="K823" s="63"/>
      <c r="L823" s="63"/>
      <c r="M823" s="63"/>
      <c r="N823" s="63"/>
      <c r="O823" s="63"/>
      <c r="P823" s="63"/>
      <c r="R823" s="193" t="str">
        <f>IF(Candidates!H825="","",MONTH(Candidates!H825))</f>
        <v/>
      </c>
      <c r="S823" s="187" t="b">
        <f>IF(AND(YEAR(Candidates!H825)&gt;=applicationYear,YEAR(Candidates!H825)&lt;=applicationYear),TRUE,IF(applicationYear="",TRUE,FALSE))</f>
        <v>0</v>
      </c>
      <c r="T823" s="187" t="b">
        <f>IF(AND(Candidates!H825&gt;=$AJ$4,Candidates!H825&lt;=$AJ$5),TRUE,FALSE)</f>
        <v>0</v>
      </c>
      <c r="U823" s="187" t="b">
        <f>IF(Dashboard!$M$6="",IF(Candidates!B825&lt;&gt;"",TRUE,FALSE),IF(Dashboard!$M$6=Candidates!B825,TRUE,FALSE))</f>
        <v>0</v>
      </c>
      <c r="V823" s="187" t="b">
        <f>IF(Dashboard!$H$7="",IF(Candidates!B825&lt;&gt;"",TRUE,FALSE),IF(Dashboard!$H$7=Candidates!C825,TRUE,FALSE))</f>
        <v>0</v>
      </c>
      <c r="W823" s="217" t="b">
        <f>IF(Dashboard!$H$6="",IF(Candidates!B825&lt;&gt;"",TRUE,FALSE),IF(Dashboard!$H$6=Candidates!E825,TRUE,FALSE))</f>
        <v>0</v>
      </c>
      <c r="X823" s="187">
        <f t="shared" si="43"/>
        <v>0</v>
      </c>
      <c r="Y823" s="198">
        <f t="shared" si="44"/>
        <v>0</v>
      </c>
      <c r="AA823" s="7"/>
      <c r="AB823" s="7"/>
      <c r="AC823" s="7"/>
    </row>
    <row r="824" spans="2:29" x14ac:dyDescent="0.2">
      <c r="B824" s="194">
        <f>COUNTIFS(Candidates!$B$6:$B$3005,'Job Openings'!B826,Candidates!$J$6:$J$3005,Preferences!$I$21)</f>
        <v>0</v>
      </c>
      <c r="C824" s="63"/>
      <c r="D824" s="194" t="str">
        <f>IF(AND(B824=1,J824=1),IF('Job Openings'!H826-'Job Openings'!E826&lt;0,"",'Job Openings'!H826-'Job Openings'!E826),"")</f>
        <v/>
      </c>
      <c r="E824" s="185"/>
      <c r="F824" s="197" t="b">
        <f>IF(AND('Job Openings'!E826&gt;=$O$4,'Job Openings'!E826&lt;=$O$5),TRUE,FALSE)</f>
        <v>0</v>
      </c>
      <c r="G824" s="188" t="b">
        <f>IF(Dashboard!$M$6="",IF('Job Openings'!B826&lt;&gt;"",TRUE,FALSE),IF(Dashboard!$M$6='Job Openings'!B826,TRUE,FALSE))</f>
        <v>0</v>
      </c>
      <c r="H824" s="188" t="b">
        <f>IF(Dashboard!$H$7="",IF('Job Openings'!B826&lt;&gt;"",TRUE,FALSE),IF(Dashboard!$H$7='Job Openings'!C826,TRUE,FALSE))</f>
        <v>0</v>
      </c>
      <c r="I824" s="188" t="b">
        <f>IF(Dashboard!$H$6="",IF('Job Openings'!B826&lt;&gt;"",TRUE,FALSE),IF(Dashboard!$H$6='Job Openings'!F826,TRUE,FALSE))</f>
        <v>0</v>
      </c>
      <c r="J824" s="198">
        <f t="shared" si="42"/>
        <v>0</v>
      </c>
      <c r="K824" s="63"/>
      <c r="L824" s="63"/>
      <c r="M824" s="63"/>
      <c r="N824" s="63"/>
      <c r="O824" s="63"/>
      <c r="P824" s="63"/>
      <c r="R824" s="193" t="str">
        <f>IF(Candidates!H826="","",MONTH(Candidates!H826))</f>
        <v/>
      </c>
      <c r="S824" s="187" t="b">
        <f>IF(AND(YEAR(Candidates!H826)&gt;=applicationYear,YEAR(Candidates!H826)&lt;=applicationYear),TRUE,IF(applicationYear="",TRUE,FALSE))</f>
        <v>0</v>
      </c>
      <c r="T824" s="187" t="b">
        <f>IF(AND(Candidates!H826&gt;=$AJ$4,Candidates!H826&lt;=$AJ$5),TRUE,FALSE)</f>
        <v>0</v>
      </c>
      <c r="U824" s="187" t="b">
        <f>IF(Dashboard!$M$6="",IF(Candidates!B826&lt;&gt;"",TRUE,FALSE),IF(Dashboard!$M$6=Candidates!B826,TRUE,FALSE))</f>
        <v>0</v>
      </c>
      <c r="V824" s="187" t="b">
        <f>IF(Dashboard!$H$7="",IF(Candidates!B826&lt;&gt;"",TRUE,FALSE),IF(Dashboard!$H$7=Candidates!C826,TRUE,FALSE))</f>
        <v>0</v>
      </c>
      <c r="W824" s="217" t="b">
        <f>IF(Dashboard!$H$6="",IF(Candidates!B826&lt;&gt;"",TRUE,FALSE),IF(Dashboard!$H$6=Candidates!E826,TRUE,FALSE))</f>
        <v>0</v>
      </c>
      <c r="X824" s="187">
        <f t="shared" si="43"/>
        <v>0</v>
      </c>
      <c r="Y824" s="198">
        <f t="shared" si="44"/>
        <v>0</v>
      </c>
      <c r="AA824" s="7"/>
      <c r="AB824" s="7"/>
      <c r="AC824" s="7"/>
    </row>
    <row r="825" spans="2:29" x14ac:dyDescent="0.2">
      <c r="B825" s="194">
        <f>COUNTIFS(Candidates!$B$6:$B$3005,'Job Openings'!B827,Candidates!$J$6:$J$3005,Preferences!$I$21)</f>
        <v>0</v>
      </c>
      <c r="C825" s="63"/>
      <c r="D825" s="194" t="str">
        <f>IF(AND(B825=1,J825=1),IF('Job Openings'!H827-'Job Openings'!E827&lt;0,"",'Job Openings'!H827-'Job Openings'!E827),"")</f>
        <v/>
      </c>
      <c r="E825" s="185"/>
      <c r="F825" s="197" t="b">
        <f>IF(AND('Job Openings'!E827&gt;=$O$4,'Job Openings'!E827&lt;=$O$5),TRUE,FALSE)</f>
        <v>0</v>
      </c>
      <c r="G825" s="188" t="b">
        <f>IF(Dashboard!$M$6="",IF('Job Openings'!B827&lt;&gt;"",TRUE,FALSE),IF(Dashboard!$M$6='Job Openings'!B827,TRUE,FALSE))</f>
        <v>0</v>
      </c>
      <c r="H825" s="188" t="b">
        <f>IF(Dashboard!$H$7="",IF('Job Openings'!B827&lt;&gt;"",TRUE,FALSE),IF(Dashboard!$H$7='Job Openings'!C827,TRUE,FALSE))</f>
        <v>0</v>
      </c>
      <c r="I825" s="188" t="b">
        <f>IF(Dashboard!$H$6="",IF('Job Openings'!B827&lt;&gt;"",TRUE,FALSE),IF(Dashboard!$H$6='Job Openings'!F827,TRUE,FALSE))</f>
        <v>0</v>
      </c>
      <c r="J825" s="198">
        <f t="shared" si="42"/>
        <v>0</v>
      </c>
      <c r="K825" s="63"/>
      <c r="L825" s="63"/>
      <c r="M825" s="63"/>
      <c r="N825" s="63"/>
      <c r="O825" s="63"/>
      <c r="P825" s="63"/>
      <c r="R825" s="193" t="str">
        <f>IF(Candidates!H827="","",MONTH(Candidates!H827))</f>
        <v/>
      </c>
      <c r="S825" s="187" t="b">
        <f>IF(AND(YEAR(Candidates!H827)&gt;=applicationYear,YEAR(Candidates!H827)&lt;=applicationYear),TRUE,IF(applicationYear="",TRUE,FALSE))</f>
        <v>0</v>
      </c>
      <c r="T825" s="187" t="b">
        <f>IF(AND(Candidates!H827&gt;=$AJ$4,Candidates!H827&lt;=$AJ$5),TRUE,FALSE)</f>
        <v>0</v>
      </c>
      <c r="U825" s="187" t="b">
        <f>IF(Dashboard!$M$6="",IF(Candidates!B827&lt;&gt;"",TRUE,FALSE),IF(Dashboard!$M$6=Candidates!B827,TRUE,FALSE))</f>
        <v>0</v>
      </c>
      <c r="V825" s="187" t="b">
        <f>IF(Dashboard!$H$7="",IF(Candidates!B827&lt;&gt;"",TRUE,FALSE),IF(Dashboard!$H$7=Candidates!C827,TRUE,FALSE))</f>
        <v>0</v>
      </c>
      <c r="W825" s="217" t="b">
        <f>IF(Dashboard!$H$6="",IF(Candidates!B827&lt;&gt;"",TRUE,FALSE),IF(Dashboard!$H$6=Candidates!E827,TRUE,FALSE))</f>
        <v>0</v>
      </c>
      <c r="X825" s="187">
        <f t="shared" si="43"/>
        <v>0</v>
      </c>
      <c r="Y825" s="198">
        <f t="shared" si="44"/>
        <v>0</v>
      </c>
      <c r="AA825" s="7"/>
      <c r="AB825" s="7"/>
      <c r="AC825" s="7"/>
    </row>
    <row r="826" spans="2:29" x14ac:dyDescent="0.2">
      <c r="B826" s="194">
        <f>COUNTIFS(Candidates!$B$6:$B$3005,'Job Openings'!B828,Candidates!$J$6:$J$3005,Preferences!$I$21)</f>
        <v>0</v>
      </c>
      <c r="C826" s="63"/>
      <c r="D826" s="194" t="str">
        <f>IF(AND(B826=1,J826=1),IF('Job Openings'!H828-'Job Openings'!E828&lt;0,"",'Job Openings'!H828-'Job Openings'!E828),"")</f>
        <v/>
      </c>
      <c r="E826" s="185"/>
      <c r="F826" s="197" t="b">
        <f>IF(AND('Job Openings'!E828&gt;=$O$4,'Job Openings'!E828&lt;=$O$5),TRUE,FALSE)</f>
        <v>0</v>
      </c>
      <c r="G826" s="188" t="b">
        <f>IF(Dashboard!$M$6="",IF('Job Openings'!B828&lt;&gt;"",TRUE,FALSE),IF(Dashboard!$M$6='Job Openings'!B828,TRUE,FALSE))</f>
        <v>0</v>
      </c>
      <c r="H826" s="188" t="b">
        <f>IF(Dashboard!$H$7="",IF('Job Openings'!B828&lt;&gt;"",TRUE,FALSE),IF(Dashboard!$H$7='Job Openings'!C828,TRUE,FALSE))</f>
        <v>0</v>
      </c>
      <c r="I826" s="188" t="b">
        <f>IF(Dashboard!$H$6="",IF('Job Openings'!B828&lt;&gt;"",TRUE,FALSE),IF(Dashboard!$H$6='Job Openings'!F828,TRUE,FALSE))</f>
        <v>0</v>
      </c>
      <c r="J826" s="198">
        <f t="shared" si="42"/>
        <v>0</v>
      </c>
      <c r="K826" s="63"/>
      <c r="L826" s="63"/>
      <c r="M826" s="63"/>
      <c r="N826" s="63"/>
      <c r="O826" s="63"/>
      <c r="P826" s="63"/>
      <c r="R826" s="193" t="str">
        <f>IF(Candidates!H828="","",MONTH(Candidates!H828))</f>
        <v/>
      </c>
      <c r="S826" s="187" t="b">
        <f>IF(AND(YEAR(Candidates!H828)&gt;=applicationYear,YEAR(Candidates!H828)&lt;=applicationYear),TRUE,IF(applicationYear="",TRUE,FALSE))</f>
        <v>0</v>
      </c>
      <c r="T826" s="187" t="b">
        <f>IF(AND(Candidates!H828&gt;=$AJ$4,Candidates!H828&lt;=$AJ$5),TRUE,FALSE)</f>
        <v>0</v>
      </c>
      <c r="U826" s="187" t="b">
        <f>IF(Dashboard!$M$6="",IF(Candidates!B828&lt;&gt;"",TRUE,FALSE),IF(Dashboard!$M$6=Candidates!B828,TRUE,FALSE))</f>
        <v>0</v>
      </c>
      <c r="V826" s="187" t="b">
        <f>IF(Dashboard!$H$7="",IF(Candidates!B828&lt;&gt;"",TRUE,FALSE),IF(Dashboard!$H$7=Candidates!C828,TRUE,FALSE))</f>
        <v>0</v>
      </c>
      <c r="W826" s="217" t="b">
        <f>IF(Dashboard!$H$6="",IF(Candidates!B828&lt;&gt;"",TRUE,FALSE),IF(Dashboard!$H$6=Candidates!E828,TRUE,FALSE))</f>
        <v>0</v>
      </c>
      <c r="X826" s="187">
        <f t="shared" si="43"/>
        <v>0</v>
      </c>
      <c r="Y826" s="198">
        <f t="shared" si="44"/>
        <v>0</v>
      </c>
      <c r="AA826" s="7"/>
      <c r="AB826" s="7"/>
      <c r="AC826" s="7"/>
    </row>
    <row r="827" spans="2:29" x14ac:dyDescent="0.2">
      <c r="B827" s="194">
        <f>COUNTIFS(Candidates!$B$6:$B$3005,'Job Openings'!B829,Candidates!$J$6:$J$3005,Preferences!$I$21)</f>
        <v>0</v>
      </c>
      <c r="C827" s="63"/>
      <c r="D827" s="194" t="str">
        <f>IF(AND(B827=1,J827=1),IF('Job Openings'!H829-'Job Openings'!E829&lt;0,"",'Job Openings'!H829-'Job Openings'!E829),"")</f>
        <v/>
      </c>
      <c r="E827" s="185"/>
      <c r="F827" s="197" t="b">
        <f>IF(AND('Job Openings'!E829&gt;=$O$4,'Job Openings'!E829&lt;=$O$5),TRUE,FALSE)</f>
        <v>0</v>
      </c>
      <c r="G827" s="188" t="b">
        <f>IF(Dashboard!$M$6="",IF('Job Openings'!B829&lt;&gt;"",TRUE,FALSE),IF(Dashboard!$M$6='Job Openings'!B829,TRUE,FALSE))</f>
        <v>0</v>
      </c>
      <c r="H827" s="188" t="b">
        <f>IF(Dashboard!$H$7="",IF('Job Openings'!B829&lt;&gt;"",TRUE,FALSE),IF(Dashboard!$H$7='Job Openings'!C829,TRUE,FALSE))</f>
        <v>0</v>
      </c>
      <c r="I827" s="188" t="b">
        <f>IF(Dashboard!$H$6="",IF('Job Openings'!B829&lt;&gt;"",TRUE,FALSE),IF(Dashboard!$H$6='Job Openings'!F829,TRUE,FALSE))</f>
        <v>0</v>
      </c>
      <c r="J827" s="198">
        <f t="shared" si="42"/>
        <v>0</v>
      </c>
      <c r="K827" s="63"/>
      <c r="L827" s="63"/>
      <c r="M827" s="63"/>
      <c r="N827" s="63"/>
      <c r="O827" s="63"/>
      <c r="P827" s="63"/>
      <c r="R827" s="193" t="str">
        <f>IF(Candidates!H829="","",MONTH(Candidates!H829))</f>
        <v/>
      </c>
      <c r="S827" s="187" t="b">
        <f>IF(AND(YEAR(Candidates!H829)&gt;=applicationYear,YEAR(Candidates!H829)&lt;=applicationYear),TRUE,IF(applicationYear="",TRUE,FALSE))</f>
        <v>0</v>
      </c>
      <c r="T827" s="187" t="b">
        <f>IF(AND(Candidates!H829&gt;=$AJ$4,Candidates!H829&lt;=$AJ$5),TRUE,FALSE)</f>
        <v>0</v>
      </c>
      <c r="U827" s="187" t="b">
        <f>IF(Dashboard!$M$6="",IF(Candidates!B829&lt;&gt;"",TRUE,FALSE),IF(Dashboard!$M$6=Candidates!B829,TRUE,FALSE))</f>
        <v>0</v>
      </c>
      <c r="V827" s="187" t="b">
        <f>IF(Dashboard!$H$7="",IF(Candidates!B829&lt;&gt;"",TRUE,FALSE),IF(Dashboard!$H$7=Candidates!C829,TRUE,FALSE))</f>
        <v>0</v>
      </c>
      <c r="W827" s="217" t="b">
        <f>IF(Dashboard!$H$6="",IF(Candidates!B829&lt;&gt;"",TRUE,FALSE),IF(Dashboard!$H$6=Candidates!E829,TRUE,FALSE))</f>
        <v>0</v>
      </c>
      <c r="X827" s="187">
        <f t="shared" si="43"/>
        <v>0</v>
      </c>
      <c r="Y827" s="198">
        <f t="shared" si="44"/>
        <v>0</v>
      </c>
      <c r="AA827" s="7"/>
      <c r="AB827" s="7"/>
      <c r="AC827" s="7"/>
    </row>
    <row r="828" spans="2:29" x14ac:dyDescent="0.2">
      <c r="B828" s="194">
        <f>COUNTIFS(Candidates!$B$6:$B$3005,'Job Openings'!B830,Candidates!$J$6:$J$3005,Preferences!$I$21)</f>
        <v>0</v>
      </c>
      <c r="C828" s="63"/>
      <c r="D828" s="194" t="str">
        <f>IF(AND(B828=1,J828=1),IF('Job Openings'!H830-'Job Openings'!E830&lt;0,"",'Job Openings'!H830-'Job Openings'!E830),"")</f>
        <v/>
      </c>
      <c r="E828" s="185"/>
      <c r="F828" s="197" t="b">
        <f>IF(AND('Job Openings'!E830&gt;=$O$4,'Job Openings'!E830&lt;=$O$5),TRUE,FALSE)</f>
        <v>0</v>
      </c>
      <c r="G828" s="188" t="b">
        <f>IF(Dashboard!$M$6="",IF('Job Openings'!B830&lt;&gt;"",TRUE,FALSE),IF(Dashboard!$M$6='Job Openings'!B830,TRUE,FALSE))</f>
        <v>0</v>
      </c>
      <c r="H828" s="188" t="b">
        <f>IF(Dashboard!$H$7="",IF('Job Openings'!B830&lt;&gt;"",TRUE,FALSE),IF(Dashboard!$H$7='Job Openings'!C830,TRUE,FALSE))</f>
        <v>0</v>
      </c>
      <c r="I828" s="188" t="b">
        <f>IF(Dashboard!$H$6="",IF('Job Openings'!B830&lt;&gt;"",TRUE,FALSE),IF(Dashboard!$H$6='Job Openings'!F830,TRUE,FALSE))</f>
        <v>0</v>
      </c>
      <c r="J828" s="198">
        <f t="shared" si="42"/>
        <v>0</v>
      </c>
      <c r="K828" s="63"/>
      <c r="L828" s="63"/>
      <c r="M828" s="63"/>
      <c r="N828" s="63"/>
      <c r="O828" s="63"/>
      <c r="P828" s="63"/>
      <c r="R828" s="193" t="str">
        <f>IF(Candidates!H830="","",MONTH(Candidates!H830))</f>
        <v/>
      </c>
      <c r="S828" s="187" t="b">
        <f>IF(AND(YEAR(Candidates!H830)&gt;=applicationYear,YEAR(Candidates!H830)&lt;=applicationYear),TRUE,IF(applicationYear="",TRUE,FALSE))</f>
        <v>0</v>
      </c>
      <c r="T828" s="187" t="b">
        <f>IF(AND(Candidates!H830&gt;=$AJ$4,Candidates!H830&lt;=$AJ$5),TRUE,FALSE)</f>
        <v>0</v>
      </c>
      <c r="U828" s="187" t="b">
        <f>IF(Dashboard!$M$6="",IF(Candidates!B830&lt;&gt;"",TRUE,FALSE),IF(Dashboard!$M$6=Candidates!B830,TRUE,FALSE))</f>
        <v>0</v>
      </c>
      <c r="V828" s="187" t="b">
        <f>IF(Dashboard!$H$7="",IF(Candidates!B830&lt;&gt;"",TRUE,FALSE),IF(Dashboard!$H$7=Candidates!C830,TRUE,FALSE))</f>
        <v>0</v>
      </c>
      <c r="W828" s="217" t="b">
        <f>IF(Dashboard!$H$6="",IF(Candidates!B830&lt;&gt;"",TRUE,FALSE),IF(Dashboard!$H$6=Candidates!E830,TRUE,FALSE))</f>
        <v>0</v>
      </c>
      <c r="X828" s="187">
        <f t="shared" si="43"/>
        <v>0</v>
      </c>
      <c r="Y828" s="198">
        <f t="shared" si="44"/>
        <v>0</v>
      </c>
      <c r="AA828" s="7"/>
      <c r="AB828" s="7"/>
      <c r="AC828" s="7"/>
    </row>
    <row r="829" spans="2:29" x14ac:dyDescent="0.2">
      <c r="B829" s="194">
        <f>COUNTIFS(Candidates!$B$6:$B$3005,'Job Openings'!B831,Candidates!$J$6:$J$3005,Preferences!$I$21)</f>
        <v>0</v>
      </c>
      <c r="C829" s="63"/>
      <c r="D829" s="194" t="str">
        <f>IF(AND(B829=1,J829=1),IF('Job Openings'!H831-'Job Openings'!E831&lt;0,"",'Job Openings'!H831-'Job Openings'!E831),"")</f>
        <v/>
      </c>
      <c r="E829" s="185"/>
      <c r="F829" s="197" t="b">
        <f>IF(AND('Job Openings'!E831&gt;=$O$4,'Job Openings'!E831&lt;=$O$5),TRUE,FALSE)</f>
        <v>0</v>
      </c>
      <c r="G829" s="188" t="b">
        <f>IF(Dashboard!$M$6="",IF('Job Openings'!B831&lt;&gt;"",TRUE,FALSE),IF(Dashboard!$M$6='Job Openings'!B831,TRUE,FALSE))</f>
        <v>0</v>
      </c>
      <c r="H829" s="188" t="b">
        <f>IF(Dashboard!$H$7="",IF('Job Openings'!B831&lt;&gt;"",TRUE,FALSE),IF(Dashboard!$H$7='Job Openings'!C831,TRUE,FALSE))</f>
        <v>0</v>
      </c>
      <c r="I829" s="188" t="b">
        <f>IF(Dashboard!$H$6="",IF('Job Openings'!B831&lt;&gt;"",TRUE,FALSE),IF(Dashboard!$H$6='Job Openings'!F831,TRUE,FALSE))</f>
        <v>0</v>
      </c>
      <c r="J829" s="198">
        <f t="shared" si="42"/>
        <v>0</v>
      </c>
      <c r="K829" s="63"/>
      <c r="L829" s="63"/>
      <c r="M829" s="63"/>
      <c r="N829" s="63"/>
      <c r="O829" s="63"/>
      <c r="P829" s="63"/>
      <c r="R829" s="193" t="str">
        <f>IF(Candidates!H831="","",MONTH(Candidates!H831))</f>
        <v/>
      </c>
      <c r="S829" s="187" t="b">
        <f>IF(AND(YEAR(Candidates!H831)&gt;=applicationYear,YEAR(Candidates!H831)&lt;=applicationYear),TRUE,IF(applicationYear="",TRUE,FALSE))</f>
        <v>0</v>
      </c>
      <c r="T829" s="187" t="b">
        <f>IF(AND(Candidates!H831&gt;=$AJ$4,Candidates!H831&lt;=$AJ$5),TRUE,FALSE)</f>
        <v>0</v>
      </c>
      <c r="U829" s="187" t="b">
        <f>IF(Dashboard!$M$6="",IF(Candidates!B831&lt;&gt;"",TRUE,FALSE),IF(Dashboard!$M$6=Candidates!B831,TRUE,FALSE))</f>
        <v>0</v>
      </c>
      <c r="V829" s="187" t="b">
        <f>IF(Dashboard!$H$7="",IF(Candidates!B831&lt;&gt;"",TRUE,FALSE),IF(Dashboard!$H$7=Candidates!C831,TRUE,FALSE))</f>
        <v>0</v>
      </c>
      <c r="W829" s="217" t="b">
        <f>IF(Dashboard!$H$6="",IF(Candidates!B831&lt;&gt;"",TRUE,FALSE),IF(Dashboard!$H$6=Candidates!E831,TRUE,FALSE))</f>
        <v>0</v>
      </c>
      <c r="X829" s="187">
        <f t="shared" si="43"/>
        <v>0</v>
      </c>
      <c r="Y829" s="198">
        <f t="shared" si="44"/>
        <v>0</v>
      </c>
      <c r="AA829" s="7"/>
      <c r="AB829" s="7"/>
      <c r="AC829" s="7"/>
    </row>
    <row r="830" spans="2:29" x14ac:dyDescent="0.2">
      <c r="B830" s="194">
        <f>COUNTIFS(Candidates!$B$6:$B$3005,'Job Openings'!B832,Candidates!$J$6:$J$3005,Preferences!$I$21)</f>
        <v>0</v>
      </c>
      <c r="C830" s="63"/>
      <c r="D830" s="194" t="str">
        <f>IF(AND(B830=1,J830=1),IF('Job Openings'!H832-'Job Openings'!E832&lt;0,"",'Job Openings'!H832-'Job Openings'!E832),"")</f>
        <v/>
      </c>
      <c r="E830" s="185"/>
      <c r="F830" s="197" t="b">
        <f>IF(AND('Job Openings'!E832&gt;=$O$4,'Job Openings'!E832&lt;=$O$5),TRUE,FALSE)</f>
        <v>0</v>
      </c>
      <c r="G830" s="188" t="b">
        <f>IF(Dashboard!$M$6="",IF('Job Openings'!B832&lt;&gt;"",TRUE,FALSE),IF(Dashboard!$M$6='Job Openings'!B832,TRUE,FALSE))</f>
        <v>0</v>
      </c>
      <c r="H830" s="188" t="b">
        <f>IF(Dashboard!$H$7="",IF('Job Openings'!B832&lt;&gt;"",TRUE,FALSE),IF(Dashboard!$H$7='Job Openings'!C832,TRUE,FALSE))</f>
        <v>0</v>
      </c>
      <c r="I830" s="188" t="b">
        <f>IF(Dashboard!$H$6="",IF('Job Openings'!B832&lt;&gt;"",TRUE,FALSE),IF(Dashboard!$H$6='Job Openings'!F832,TRUE,FALSE))</f>
        <v>0</v>
      </c>
      <c r="J830" s="198">
        <f t="shared" si="42"/>
        <v>0</v>
      </c>
      <c r="K830" s="63"/>
      <c r="L830" s="63"/>
      <c r="M830" s="63"/>
      <c r="N830" s="63"/>
      <c r="O830" s="63"/>
      <c r="P830" s="63"/>
      <c r="R830" s="193" t="str">
        <f>IF(Candidates!H832="","",MONTH(Candidates!H832))</f>
        <v/>
      </c>
      <c r="S830" s="187" t="b">
        <f>IF(AND(YEAR(Candidates!H832)&gt;=applicationYear,YEAR(Candidates!H832)&lt;=applicationYear),TRUE,IF(applicationYear="",TRUE,FALSE))</f>
        <v>0</v>
      </c>
      <c r="T830" s="187" t="b">
        <f>IF(AND(Candidates!H832&gt;=$AJ$4,Candidates!H832&lt;=$AJ$5),TRUE,FALSE)</f>
        <v>0</v>
      </c>
      <c r="U830" s="187" t="b">
        <f>IF(Dashboard!$M$6="",IF(Candidates!B832&lt;&gt;"",TRUE,FALSE),IF(Dashboard!$M$6=Candidates!B832,TRUE,FALSE))</f>
        <v>0</v>
      </c>
      <c r="V830" s="187" t="b">
        <f>IF(Dashboard!$H$7="",IF(Candidates!B832&lt;&gt;"",TRUE,FALSE),IF(Dashboard!$H$7=Candidates!C832,TRUE,FALSE))</f>
        <v>0</v>
      </c>
      <c r="W830" s="217" t="b">
        <f>IF(Dashboard!$H$6="",IF(Candidates!B832&lt;&gt;"",TRUE,FALSE),IF(Dashboard!$H$6=Candidates!E832,TRUE,FALSE))</f>
        <v>0</v>
      </c>
      <c r="X830" s="187">
        <f t="shared" si="43"/>
        <v>0</v>
      </c>
      <c r="Y830" s="198">
        <f t="shared" si="44"/>
        <v>0</v>
      </c>
      <c r="AA830" s="7"/>
      <c r="AB830" s="7"/>
      <c r="AC830" s="7"/>
    </row>
    <row r="831" spans="2:29" x14ac:dyDescent="0.2">
      <c r="B831" s="194">
        <f>COUNTIFS(Candidates!$B$6:$B$3005,'Job Openings'!B833,Candidates!$J$6:$J$3005,Preferences!$I$21)</f>
        <v>0</v>
      </c>
      <c r="C831" s="63"/>
      <c r="D831" s="194" t="str">
        <f>IF(AND(B831=1,J831=1),IF('Job Openings'!H833-'Job Openings'!E833&lt;0,"",'Job Openings'!H833-'Job Openings'!E833),"")</f>
        <v/>
      </c>
      <c r="E831" s="185"/>
      <c r="F831" s="197" t="b">
        <f>IF(AND('Job Openings'!E833&gt;=$O$4,'Job Openings'!E833&lt;=$O$5),TRUE,FALSE)</f>
        <v>0</v>
      </c>
      <c r="G831" s="188" t="b">
        <f>IF(Dashboard!$M$6="",IF('Job Openings'!B833&lt;&gt;"",TRUE,FALSE),IF(Dashboard!$M$6='Job Openings'!B833,TRUE,FALSE))</f>
        <v>0</v>
      </c>
      <c r="H831" s="188" t="b">
        <f>IF(Dashboard!$H$7="",IF('Job Openings'!B833&lt;&gt;"",TRUE,FALSE),IF(Dashboard!$H$7='Job Openings'!C833,TRUE,FALSE))</f>
        <v>0</v>
      </c>
      <c r="I831" s="188" t="b">
        <f>IF(Dashboard!$H$6="",IF('Job Openings'!B833&lt;&gt;"",TRUE,FALSE),IF(Dashboard!$H$6='Job Openings'!F833,TRUE,FALSE))</f>
        <v>0</v>
      </c>
      <c r="J831" s="198">
        <f t="shared" si="42"/>
        <v>0</v>
      </c>
      <c r="K831" s="63"/>
      <c r="L831" s="63"/>
      <c r="M831" s="63"/>
      <c r="N831" s="63"/>
      <c r="O831" s="63"/>
      <c r="P831" s="63"/>
      <c r="R831" s="193" t="str">
        <f>IF(Candidates!H833="","",MONTH(Candidates!H833))</f>
        <v/>
      </c>
      <c r="S831" s="187" t="b">
        <f>IF(AND(YEAR(Candidates!H833)&gt;=applicationYear,YEAR(Candidates!H833)&lt;=applicationYear),TRUE,IF(applicationYear="",TRUE,FALSE))</f>
        <v>0</v>
      </c>
      <c r="T831" s="187" t="b">
        <f>IF(AND(Candidates!H833&gt;=$AJ$4,Candidates!H833&lt;=$AJ$5),TRUE,FALSE)</f>
        <v>0</v>
      </c>
      <c r="U831" s="187" t="b">
        <f>IF(Dashboard!$M$6="",IF(Candidates!B833&lt;&gt;"",TRUE,FALSE),IF(Dashboard!$M$6=Candidates!B833,TRUE,FALSE))</f>
        <v>0</v>
      </c>
      <c r="V831" s="187" t="b">
        <f>IF(Dashboard!$H$7="",IF(Candidates!B833&lt;&gt;"",TRUE,FALSE),IF(Dashboard!$H$7=Candidates!C833,TRUE,FALSE))</f>
        <v>0</v>
      </c>
      <c r="W831" s="217" t="b">
        <f>IF(Dashboard!$H$6="",IF(Candidates!B833&lt;&gt;"",TRUE,FALSE),IF(Dashboard!$H$6=Candidates!E833,TRUE,FALSE))</f>
        <v>0</v>
      </c>
      <c r="X831" s="187">
        <f t="shared" si="43"/>
        <v>0</v>
      </c>
      <c r="Y831" s="198">
        <f t="shared" si="44"/>
        <v>0</v>
      </c>
      <c r="AA831" s="7"/>
      <c r="AB831" s="7"/>
      <c r="AC831" s="7"/>
    </row>
    <row r="832" spans="2:29" x14ac:dyDescent="0.2">
      <c r="B832" s="194">
        <f>COUNTIFS(Candidates!$B$6:$B$3005,'Job Openings'!B834,Candidates!$J$6:$J$3005,Preferences!$I$21)</f>
        <v>0</v>
      </c>
      <c r="C832" s="63"/>
      <c r="D832" s="194" t="str">
        <f>IF(AND(B832=1,J832=1),IF('Job Openings'!H834-'Job Openings'!E834&lt;0,"",'Job Openings'!H834-'Job Openings'!E834),"")</f>
        <v/>
      </c>
      <c r="E832" s="185"/>
      <c r="F832" s="197" t="b">
        <f>IF(AND('Job Openings'!E834&gt;=$O$4,'Job Openings'!E834&lt;=$O$5),TRUE,FALSE)</f>
        <v>0</v>
      </c>
      <c r="G832" s="188" t="b">
        <f>IF(Dashboard!$M$6="",IF('Job Openings'!B834&lt;&gt;"",TRUE,FALSE),IF(Dashboard!$M$6='Job Openings'!B834,TRUE,FALSE))</f>
        <v>0</v>
      </c>
      <c r="H832" s="188" t="b">
        <f>IF(Dashboard!$H$7="",IF('Job Openings'!B834&lt;&gt;"",TRUE,FALSE),IF(Dashboard!$H$7='Job Openings'!C834,TRUE,FALSE))</f>
        <v>0</v>
      </c>
      <c r="I832" s="188" t="b">
        <f>IF(Dashboard!$H$6="",IF('Job Openings'!B834&lt;&gt;"",TRUE,FALSE),IF(Dashboard!$H$6='Job Openings'!F834,TRUE,FALSE))</f>
        <v>0</v>
      </c>
      <c r="J832" s="198">
        <f t="shared" si="42"/>
        <v>0</v>
      </c>
      <c r="K832" s="63"/>
      <c r="L832" s="63"/>
      <c r="M832" s="63"/>
      <c r="N832" s="63"/>
      <c r="O832" s="63"/>
      <c r="P832" s="63"/>
      <c r="R832" s="193" t="str">
        <f>IF(Candidates!H834="","",MONTH(Candidates!H834))</f>
        <v/>
      </c>
      <c r="S832" s="187" t="b">
        <f>IF(AND(YEAR(Candidates!H834)&gt;=applicationYear,YEAR(Candidates!H834)&lt;=applicationYear),TRUE,IF(applicationYear="",TRUE,FALSE))</f>
        <v>0</v>
      </c>
      <c r="T832" s="187" t="b">
        <f>IF(AND(Candidates!H834&gt;=$AJ$4,Candidates!H834&lt;=$AJ$5),TRUE,FALSE)</f>
        <v>0</v>
      </c>
      <c r="U832" s="187" t="b">
        <f>IF(Dashboard!$M$6="",IF(Candidates!B834&lt;&gt;"",TRUE,FALSE),IF(Dashboard!$M$6=Candidates!B834,TRUE,FALSE))</f>
        <v>0</v>
      </c>
      <c r="V832" s="187" t="b">
        <f>IF(Dashboard!$H$7="",IF(Candidates!B834&lt;&gt;"",TRUE,FALSE),IF(Dashboard!$H$7=Candidates!C834,TRUE,FALSE))</f>
        <v>0</v>
      </c>
      <c r="W832" s="217" t="b">
        <f>IF(Dashboard!$H$6="",IF(Candidates!B834&lt;&gt;"",TRUE,FALSE),IF(Dashboard!$H$6=Candidates!E834,TRUE,FALSE))</f>
        <v>0</v>
      </c>
      <c r="X832" s="187">
        <f t="shared" si="43"/>
        <v>0</v>
      </c>
      <c r="Y832" s="198">
        <f t="shared" si="44"/>
        <v>0</v>
      </c>
      <c r="AA832" s="7"/>
      <c r="AB832" s="7"/>
      <c r="AC832" s="7"/>
    </row>
    <row r="833" spans="2:29" x14ac:dyDescent="0.2">
      <c r="B833" s="194">
        <f>COUNTIFS(Candidates!$B$6:$B$3005,'Job Openings'!B835,Candidates!$J$6:$J$3005,Preferences!$I$21)</f>
        <v>0</v>
      </c>
      <c r="C833" s="63"/>
      <c r="D833" s="194" t="str">
        <f>IF(AND(B833=1,J833=1),IF('Job Openings'!H835-'Job Openings'!E835&lt;0,"",'Job Openings'!H835-'Job Openings'!E835),"")</f>
        <v/>
      </c>
      <c r="E833" s="185"/>
      <c r="F833" s="197" t="b">
        <f>IF(AND('Job Openings'!E835&gt;=$O$4,'Job Openings'!E835&lt;=$O$5),TRUE,FALSE)</f>
        <v>0</v>
      </c>
      <c r="G833" s="188" t="b">
        <f>IF(Dashboard!$M$6="",IF('Job Openings'!B835&lt;&gt;"",TRUE,FALSE),IF(Dashboard!$M$6='Job Openings'!B835,TRUE,FALSE))</f>
        <v>0</v>
      </c>
      <c r="H833" s="188" t="b">
        <f>IF(Dashboard!$H$7="",IF('Job Openings'!B835&lt;&gt;"",TRUE,FALSE),IF(Dashboard!$H$7='Job Openings'!C835,TRUE,FALSE))</f>
        <v>0</v>
      </c>
      <c r="I833" s="188" t="b">
        <f>IF(Dashboard!$H$6="",IF('Job Openings'!B835&lt;&gt;"",TRUE,FALSE),IF(Dashboard!$H$6='Job Openings'!F835,TRUE,FALSE))</f>
        <v>0</v>
      </c>
      <c r="J833" s="198">
        <f t="shared" si="42"/>
        <v>0</v>
      </c>
      <c r="K833" s="63"/>
      <c r="L833" s="63"/>
      <c r="M833" s="63"/>
      <c r="N833" s="63"/>
      <c r="O833" s="63"/>
      <c r="P833" s="63"/>
      <c r="R833" s="193" t="str">
        <f>IF(Candidates!H835="","",MONTH(Candidates!H835))</f>
        <v/>
      </c>
      <c r="S833" s="187" t="b">
        <f>IF(AND(YEAR(Candidates!H835)&gt;=applicationYear,YEAR(Candidates!H835)&lt;=applicationYear),TRUE,IF(applicationYear="",TRUE,FALSE))</f>
        <v>0</v>
      </c>
      <c r="T833" s="187" t="b">
        <f>IF(AND(Candidates!H835&gt;=$AJ$4,Candidates!H835&lt;=$AJ$5),TRUE,FALSE)</f>
        <v>0</v>
      </c>
      <c r="U833" s="187" t="b">
        <f>IF(Dashboard!$M$6="",IF(Candidates!B835&lt;&gt;"",TRUE,FALSE),IF(Dashboard!$M$6=Candidates!B835,TRUE,FALSE))</f>
        <v>0</v>
      </c>
      <c r="V833" s="187" t="b">
        <f>IF(Dashboard!$H$7="",IF(Candidates!B835&lt;&gt;"",TRUE,FALSE),IF(Dashboard!$H$7=Candidates!C835,TRUE,FALSE))</f>
        <v>0</v>
      </c>
      <c r="W833" s="217" t="b">
        <f>IF(Dashboard!$H$6="",IF(Candidates!B835&lt;&gt;"",TRUE,FALSE),IF(Dashboard!$H$6=Candidates!E835,TRUE,FALSE))</f>
        <v>0</v>
      </c>
      <c r="X833" s="187">
        <f t="shared" si="43"/>
        <v>0</v>
      </c>
      <c r="Y833" s="198">
        <f t="shared" si="44"/>
        <v>0</v>
      </c>
      <c r="AA833" s="7"/>
      <c r="AB833" s="7"/>
      <c r="AC833" s="7"/>
    </row>
    <row r="834" spans="2:29" x14ac:dyDescent="0.2">
      <c r="B834" s="194">
        <f>COUNTIFS(Candidates!$B$6:$B$3005,'Job Openings'!B836,Candidates!$J$6:$J$3005,Preferences!$I$21)</f>
        <v>0</v>
      </c>
      <c r="C834" s="63"/>
      <c r="D834" s="194" t="str">
        <f>IF(AND(B834=1,J834=1),IF('Job Openings'!H836-'Job Openings'!E836&lt;0,"",'Job Openings'!H836-'Job Openings'!E836),"")</f>
        <v/>
      </c>
      <c r="E834" s="185"/>
      <c r="F834" s="197" t="b">
        <f>IF(AND('Job Openings'!E836&gt;=$O$4,'Job Openings'!E836&lt;=$O$5),TRUE,FALSE)</f>
        <v>0</v>
      </c>
      <c r="G834" s="188" t="b">
        <f>IF(Dashboard!$M$6="",IF('Job Openings'!B836&lt;&gt;"",TRUE,FALSE),IF(Dashboard!$M$6='Job Openings'!B836,TRUE,FALSE))</f>
        <v>0</v>
      </c>
      <c r="H834" s="188" t="b">
        <f>IF(Dashboard!$H$7="",IF('Job Openings'!B836&lt;&gt;"",TRUE,FALSE),IF(Dashboard!$H$7='Job Openings'!C836,TRUE,FALSE))</f>
        <v>0</v>
      </c>
      <c r="I834" s="188" t="b">
        <f>IF(Dashboard!$H$6="",IF('Job Openings'!B836&lt;&gt;"",TRUE,FALSE),IF(Dashboard!$H$6='Job Openings'!F836,TRUE,FALSE))</f>
        <v>0</v>
      </c>
      <c r="J834" s="198">
        <f t="shared" si="42"/>
        <v>0</v>
      </c>
      <c r="K834" s="63"/>
      <c r="L834" s="63"/>
      <c r="M834" s="63"/>
      <c r="N834" s="63"/>
      <c r="O834" s="63"/>
      <c r="P834" s="63"/>
      <c r="R834" s="193" t="str">
        <f>IF(Candidates!H836="","",MONTH(Candidates!H836))</f>
        <v/>
      </c>
      <c r="S834" s="187" t="b">
        <f>IF(AND(YEAR(Candidates!H836)&gt;=applicationYear,YEAR(Candidates!H836)&lt;=applicationYear),TRUE,IF(applicationYear="",TRUE,FALSE))</f>
        <v>0</v>
      </c>
      <c r="T834" s="187" t="b">
        <f>IF(AND(Candidates!H836&gt;=$AJ$4,Candidates!H836&lt;=$AJ$5),TRUE,FALSE)</f>
        <v>0</v>
      </c>
      <c r="U834" s="187" t="b">
        <f>IF(Dashboard!$M$6="",IF(Candidates!B836&lt;&gt;"",TRUE,FALSE),IF(Dashboard!$M$6=Candidates!B836,TRUE,FALSE))</f>
        <v>0</v>
      </c>
      <c r="V834" s="187" t="b">
        <f>IF(Dashboard!$H$7="",IF(Candidates!B836&lt;&gt;"",TRUE,FALSE),IF(Dashboard!$H$7=Candidates!C836,TRUE,FALSE))</f>
        <v>0</v>
      </c>
      <c r="W834" s="217" t="b">
        <f>IF(Dashboard!$H$6="",IF(Candidates!B836&lt;&gt;"",TRUE,FALSE),IF(Dashboard!$H$6=Candidates!E836,TRUE,FALSE))</f>
        <v>0</v>
      </c>
      <c r="X834" s="187">
        <f t="shared" si="43"/>
        <v>0</v>
      </c>
      <c r="Y834" s="198">
        <f t="shared" si="44"/>
        <v>0</v>
      </c>
      <c r="AA834" s="7"/>
      <c r="AB834" s="7"/>
      <c r="AC834" s="7"/>
    </row>
    <row r="835" spans="2:29" x14ac:dyDescent="0.2">
      <c r="B835" s="194">
        <f>COUNTIFS(Candidates!$B$6:$B$3005,'Job Openings'!B837,Candidates!$J$6:$J$3005,Preferences!$I$21)</f>
        <v>0</v>
      </c>
      <c r="C835" s="63"/>
      <c r="D835" s="194" t="str">
        <f>IF(AND(B835=1,J835=1),IF('Job Openings'!H837-'Job Openings'!E837&lt;0,"",'Job Openings'!H837-'Job Openings'!E837),"")</f>
        <v/>
      </c>
      <c r="E835" s="185"/>
      <c r="F835" s="197" t="b">
        <f>IF(AND('Job Openings'!E837&gt;=$O$4,'Job Openings'!E837&lt;=$O$5),TRUE,FALSE)</f>
        <v>0</v>
      </c>
      <c r="G835" s="188" t="b">
        <f>IF(Dashboard!$M$6="",IF('Job Openings'!B837&lt;&gt;"",TRUE,FALSE),IF(Dashboard!$M$6='Job Openings'!B837,TRUE,FALSE))</f>
        <v>0</v>
      </c>
      <c r="H835" s="188" t="b">
        <f>IF(Dashboard!$H$7="",IF('Job Openings'!B837&lt;&gt;"",TRUE,FALSE),IF(Dashboard!$H$7='Job Openings'!C837,TRUE,FALSE))</f>
        <v>0</v>
      </c>
      <c r="I835" s="188" t="b">
        <f>IF(Dashboard!$H$6="",IF('Job Openings'!B837&lt;&gt;"",TRUE,FALSE),IF(Dashboard!$H$6='Job Openings'!F837,TRUE,FALSE))</f>
        <v>0</v>
      </c>
      <c r="J835" s="198">
        <f t="shared" si="42"/>
        <v>0</v>
      </c>
      <c r="K835" s="63"/>
      <c r="L835" s="63"/>
      <c r="M835" s="63"/>
      <c r="N835" s="63"/>
      <c r="O835" s="63"/>
      <c r="P835" s="63"/>
      <c r="R835" s="193" t="str">
        <f>IF(Candidates!H837="","",MONTH(Candidates!H837))</f>
        <v/>
      </c>
      <c r="S835" s="187" t="b">
        <f>IF(AND(YEAR(Candidates!H837)&gt;=applicationYear,YEAR(Candidates!H837)&lt;=applicationYear),TRUE,IF(applicationYear="",TRUE,FALSE))</f>
        <v>0</v>
      </c>
      <c r="T835" s="187" t="b">
        <f>IF(AND(Candidates!H837&gt;=$AJ$4,Candidates!H837&lt;=$AJ$5),TRUE,FALSE)</f>
        <v>0</v>
      </c>
      <c r="U835" s="187" t="b">
        <f>IF(Dashboard!$M$6="",IF(Candidates!B837&lt;&gt;"",TRUE,FALSE),IF(Dashboard!$M$6=Candidates!B837,TRUE,FALSE))</f>
        <v>0</v>
      </c>
      <c r="V835" s="187" t="b">
        <f>IF(Dashboard!$H$7="",IF(Candidates!B837&lt;&gt;"",TRUE,FALSE),IF(Dashboard!$H$7=Candidates!C837,TRUE,FALSE))</f>
        <v>0</v>
      </c>
      <c r="W835" s="217" t="b">
        <f>IF(Dashboard!$H$6="",IF(Candidates!B837&lt;&gt;"",TRUE,FALSE),IF(Dashboard!$H$6=Candidates!E837,TRUE,FALSE))</f>
        <v>0</v>
      </c>
      <c r="X835" s="187">
        <f t="shared" si="43"/>
        <v>0</v>
      </c>
      <c r="Y835" s="198">
        <f t="shared" si="44"/>
        <v>0</v>
      </c>
      <c r="AA835" s="7"/>
      <c r="AB835" s="7"/>
      <c r="AC835" s="7"/>
    </row>
    <row r="836" spans="2:29" x14ac:dyDescent="0.2">
      <c r="B836" s="194">
        <f>COUNTIFS(Candidates!$B$6:$B$3005,'Job Openings'!B838,Candidates!$J$6:$J$3005,Preferences!$I$21)</f>
        <v>0</v>
      </c>
      <c r="C836" s="63"/>
      <c r="D836" s="194" t="str">
        <f>IF(AND(B836=1,J836=1),IF('Job Openings'!H838-'Job Openings'!E838&lt;0,"",'Job Openings'!H838-'Job Openings'!E838),"")</f>
        <v/>
      </c>
      <c r="E836" s="185"/>
      <c r="F836" s="197" t="b">
        <f>IF(AND('Job Openings'!E838&gt;=$O$4,'Job Openings'!E838&lt;=$O$5),TRUE,FALSE)</f>
        <v>0</v>
      </c>
      <c r="G836" s="188" t="b">
        <f>IF(Dashboard!$M$6="",IF('Job Openings'!B838&lt;&gt;"",TRUE,FALSE),IF(Dashboard!$M$6='Job Openings'!B838,TRUE,FALSE))</f>
        <v>0</v>
      </c>
      <c r="H836" s="188" t="b">
        <f>IF(Dashboard!$H$7="",IF('Job Openings'!B838&lt;&gt;"",TRUE,FALSE),IF(Dashboard!$H$7='Job Openings'!C838,TRUE,FALSE))</f>
        <v>0</v>
      </c>
      <c r="I836" s="188" t="b">
        <f>IF(Dashboard!$H$6="",IF('Job Openings'!B838&lt;&gt;"",TRUE,FALSE),IF(Dashboard!$H$6='Job Openings'!F838,TRUE,FALSE))</f>
        <v>0</v>
      </c>
      <c r="J836" s="198">
        <f t="shared" ref="J836:J899" si="45">I836*H836*G836*F836</f>
        <v>0</v>
      </c>
      <c r="K836" s="63"/>
      <c r="L836" s="63"/>
      <c r="M836" s="63"/>
      <c r="N836" s="63"/>
      <c r="O836" s="63"/>
      <c r="P836" s="63"/>
      <c r="R836" s="193" t="str">
        <f>IF(Candidates!H838="","",MONTH(Candidates!H838))</f>
        <v/>
      </c>
      <c r="S836" s="187" t="b">
        <f>IF(AND(YEAR(Candidates!H838)&gt;=applicationYear,YEAR(Candidates!H838)&lt;=applicationYear),TRUE,IF(applicationYear="",TRUE,FALSE))</f>
        <v>0</v>
      </c>
      <c r="T836" s="187" t="b">
        <f>IF(AND(Candidates!H838&gt;=$AJ$4,Candidates!H838&lt;=$AJ$5),TRUE,FALSE)</f>
        <v>0</v>
      </c>
      <c r="U836" s="187" t="b">
        <f>IF(Dashboard!$M$6="",IF(Candidates!B838&lt;&gt;"",TRUE,FALSE),IF(Dashboard!$M$6=Candidates!B838,TRUE,FALSE))</f>
        <v>0</v>
      </c>
      <c r="V836" s="187" t="b">
        <f>IF(Dashboard!$H$7="",IF(Candidates!B838&lt;&gt;"",TRUE,FALSE),IF(Dashboard!$H$7=Candidates!C838,TRUE,FALSE))</f>
        <v>0</v>
      </c>
      <c r="W836" s="217" t="b">
        <f>IF(Dashboard!$H$6="",IF(Candidates!B838&lt;&gt;"",TRUE,FALSE),IF(Dashboard!$H$6=Candidates!E838,TRUE,FALSE))</f>
        <v>0</v>
      </c>
      <c r="X836" s="187">
        <f t="shared" si="43"/>
        <v>0</v>
      </c>
      <c r="Y836" s="198">
        <f t="shared" si="44"/>
        <v>0</v>
      </c>
      <c r="AA836" s="7"/>
      <c r="AB836" s="7"/>
      <c r="AC836" s="7"/>
    </row>
    <row r="837" spans="2:29" x14ac:dyDescent="0.2">
      <c r="B837" s="194">
        <f>COUNTIFS(Candidates!$B$6:$B$3005,'Job Openings'!B839,Candidates!$J$6:$J$3005,Preferences!$I$21)</f>
        <v>0</v>
      </c>
      <c r="C837" s="63"/>
      <c r="D837" s="194" t="str">
        <f>IF(AND(B837=1,J837=1),IF('Job Openings'!H839-'Job Openings'!E839&lt;0,"",'Job Openings'!H839-'Job Openings'!E839),"")</f>
        <v/>
      </c>
      <c r="E837" s="185"/>
      <c r="F837" s="197" t="b">
        <f>IF(AND('Job Openings'!E839&gt;=$O$4,'Job Openings'!E839&lt;=$O$5),TRUE,FALSE)</f>
        <v>0</v>
      </c>
      <c r="G837" s="188" t="b">
        <f>IF(Dashboard!$M$6="",IF('Job Openings'!B839&lt;&gt;"",TRUE,FALSE),IF(Dashboard!$M$6='Job Openings'!B839,TRUE,FALSE))</f>
        <v>0</v>
      </c>
      <c r="H837" s="188" t="b">
        <f>IF(Dashboard!$H$7="",IF('Job Openings'!B839&lt;&gt;"",TRUE,FALSE),IF(Dashboard!$H$7='Job Openings'!C839,TRUE,FALSE))</f>
        <v>0</v>
      </c>
      <c r="I837" s="188" t="b">
        <f>IF(Dashboard!$H$6="",IF('Job Openings'!B839&lt;&gt;"",TRUE,FALSE),IF(Dashboard!$H$6='Job Openings'!F839,TRUE,FALSE))</f>
        <v>0</v>
      </c>
      <c r="J837" s="198">
        <f t="shared" si="45"/>
        <v>0</v>
      </c>
      <c r="K837" s="63"/>
      <c r="L837" s="63"/>
      <c r="M837" s="63"/>
      <c r="N837" s="63"/>
      <c r="O837" s="63"/>
      <c r="P837" s="63"/>
      <c r="R837" s="193" t="str">
        <f>IF(Candidates!H839="","",MONTH(Candidates!H839))</f>
        <v/>
      </c>
      <c r="S837" s="187" t="b">
        <f>IF(AND(YEAR(Candidates!H839)&gt;=applicationYear,YEAR(Candidates!H839)&lt;=applicationYear),TRUE,IF(applicationYear="",TRUE,FALSE))</f>
        <v>0</v>
      </c>
      <c r="T837" s="187" t="b">
        <f>IF(AND(Candidates!H839&gt;=$AJ$4,Candidates!H839&lt;=$AJ$5),TRUE,FALSE)</f>
        <v>0</v>
      </c>
      <c r="U837" s="187" t="b">
        <f>IF(Dashboard!$M$6="",IF(Candidates!B839&lt;&gt;"",TRUE,FALSE),IF(Dashboard!$M$6=Candidates!B839,TRUE,FALSE))</f>
        <v>0</v>
      </c>
      <c r="V837" s="187" t="b">
        <f>IF(Dashboard!$H$7="",IF(Candidates!B839&lt;&gt;"",TRUE,FALSE),IF(Dashboard!$H$7=Candidates!C839,TRUE,FALSE))</f>
        <v>0</v>
      </c>
      <c r="W837" s="217" t="b">
        <f>IF(Dashboard!$H$6="",IF(Candidates!B839&lt;&gt;"",TRUE,FALSE),IF(Dashboard!$H$6=Candidates!E839,TRUE,FALSE))</f>
        <v>0</v>
      </c>
      <c r="X837" s="187">
        <f t="shared" ref="X837:X900" si="46">W837*V837*U837*T837</f>
        <v>0</v>
      </c>
      <c r="Y837" s="198">
        <f t="shared" ref="Y837:Y900" si="47">W837*V837*U837*S837</f>
        <v>0</v>
      </c>
      <c r="AA837" s="7"/>
      <c r="AB837" s="7"/>
      <c r="AC837" s="7"/>
    </row>
    <row r="838" spans="2:29" x14ac:dyDescent="0.2">
      <c r="B838" s="194">
        <f>COUNTIFS(Candidates!$B$6:$B$3005,'Job Openings'!B840,Candidates!$J$6:$J$3005,Preferences!$I$21)</f>
        <v>0</v>
      </c>
      <c r="C838" s="63"/>
      <c r="D838" s="194" t="str">
        <f>IF(AND(B838=1,J838=1),IF('Job Openings'!H840-'Job Openings'!E840&lt;0,"",'Job Openings'!H840-'Job Openings'!E840),"")</f>
        <v/>
      </c>
      <c r="E838" s="185"/>
      <c r="F838" s="197" t="b">
        <f>IF(AND('Job Openings'!E840&gt;=$O$4,'Job Openings'!E840&lt;=$O$5),TRUE,FALSE)</f>
        <v>0</v>
      </c>
      <c r="G838" s="188" t="b">
        <f>IF(Dashboard!$M$6="",IF('Job Openings'!B840&lt;&gt;"",TRUE,FALSE),IF(Dashboard!$M$6='Job Openings'!B840,TRUE,FALSE))</f>
        <v>0</v>
      </c>
      <c r="H838" s="188" t="b">
        <f>IF(Dashboard!$H$7="",IF('Job Openings'!B840&lt;&gt;"",TRUE,FALSE),IF(Dashboard!$H$7='Job Openings'!C840,TRUE,FALSE))</f>
        <v>0</v>
      </c>
      <c r="I838" s="188" t="b">
        <f>IF(Dashboard!$H$6="",IF('Job Openings'!B840&lt;&gt;"",TRUE,FALSE),IF(Dashboard!$H$6='Job Openings'!F840,TRUE,FALSE))</f>
        <v>0</v>
      </c>
      <c r="J838" s="198">
        <f t="shared" si="45"/>
        <v>0</v>
      </c>
      <c r="K838" s="63"/>
      <c r="L838" s="63"/>
      <c r="M838" s="63"/>
      <c r="N838" s="63"/>
      <c r="O838" s="63"/>
      <c r="P838" s="63"/>
      <c r="R838" s="193" t="str">
        <f>IF(Candidates!H840="","",MONTH(Candidates!H840))</f>
        <v/>
      </c>
      <c r="S838" s="187" t="b">
        <f>IF(AND(YEAR(Candidates!H840)&gt;=applicationYear,YEAR(Candidates!H840)&lt;=applicationYear),TRUE,IF(applicationYear="",TRUE,FALSE))</f>
        <v>0</v>
      </c>
      <c r="T838" s="187" t="b">
        <f>IF(AND(Candidates!H840&gt;=$AJ$4,Candidates!H840&lt;=$AJ$5),TRUE,FALSE)</f>
        <v>0</v>
      </c>
      <c r="U838" s="187" t="b">
        <f>IF(Dashboard!$M$6="",IF(Candidates!B840&lt;&gt;"",TRUE,FALSE),IF(Dashboard!$M$6=Candidates!B840,TRUE,FALSE))</f>
        <v>0</v>
      </c>
      <c r="V838" s="187" t="b">
        <f>IF(Dashboard!$H$7="",IF(Candidates!B840&lt;&gt;"",TRUE,FALSE),IF(Dashboard!$H$7=Candidates!C840,TRUE,FALSE))</f>
        <v>0</v>
      </c>
      <c r="W838" s="217" t="b">
        <f>IF(Dashboard!$H$6="",IF(Candidates!B840&lt;&gt;"",TRUE,FALSE),IF(Dashboard!$H$6=Candidates!E840,TRUE,FALSE))</f>
        <v>0</v>
      </c>
      <c r="X838" s="187">
        <f t="shared" si="46"/>
        <v>0</v>
      </c>
      <c r="Y838" s="198">
        <f t="shared" si="47"/>
        <v>0</v>
      </c>
      <c r="AA838" s="7"/>
      <c r="AB838" s="7"/>
      <c r="AC838" s="7"/>
    </row>
    <row r="839" spans="2:29" x14ac:dyDescent="0.2">
      <c r="B839" s="194">
        <f>COUNTIFS(Candidates!$B$6:$B$3005,'Job Openings'!B841,Candidates!$J$6:$J$3005,Preferences!$I$21)</f>
        <v>0</v>
      </c>
      <c r="C839" s="63"/>
      <c r="D839" s="194" t="str">
        <f>IF(AND(B839=1,J839=1),IF('Job Openings'!H841-'Job Openings'!E841&lt;0,"",'Job Openings'!H841-'Job Openings'!E841),"")</f>
        <v/>
      </c>
      <c r="E839" s="185"/>
      <c r="F839" s="197" t="b">
        <f>IF(AND('Job Openings'!E841&gt;=$O$4,'Job Openings'!E841&lt;=$O$5),TRUE,FALSE)</f>
        <v>0</v>
      </c>
      <c r="G839" s="188" t="b">
        <f>IF(Dashboard!$M$6="",IF('Job Openings'!B841&lt;&gt;"",TRUE,FALSE),IF(Dashboard!$M$6='Job Openings'!B841,TRUE,FALSE))</f>
        <v>0</v>
      </c>
      <c r="H839" s="188" t="b">
        <f>IF(Dashboard!$H$7="",IF('Job Openings'!B841&lt;&gt;"",TRUE,FALSE),IF(Dashboard!$H$7='Job Openings'!C841,TRUE,FALSE))</f>
        <v>0</v>
      </c>
      <c r="I839" s="188" t="b">
        <f>IF(Dashboard!$H$6="",IF('Job Openings'!B841&lt;&gt;"",TRUE,FALSE),IF(Dashboard!$H$6='Job Openings'!F841,TRUE,FALSE))</f>
        <v>0</v>
      </c>
      <c r="J839" s="198">
        <f t="shared" si="45"/>
        <v>0</v>
      </c>
      <c r="K839" s="63"/>
      <c r="L839" s="63"/>
      <c r="M839" s="63"/>
      <c r="N839" s="63"/>
      <c r="O839" s="63"/>
      <c r="P839" s="63"/>
      <c r="R839" s="193" t="str">
        <f>IF(Candidates!H841="","",MONTH(Candidates!H841))</f>
        <v/>
      </c>
      <c r="S839" s="187" t="b">
        <f>IF(AND(YEAR(Candidates!H841)&gt;=applicationYear,YEAR(Candidates!H841)&lt;=applicationYear),TRUE,IF(applicationYear="",TRUE,FALSE))</f>
        <v>0</v>
      </c>
      <c r="T839" s="187" t="b">
        <f>IF(AND(Candidates!H841&gt;=$AJ$4,Candidates!H841&lt;=$AJ$5),TRUE,FALSE)</f>
        <v>0</v>
      </c>
      <c r="U839" s="187" t="b">
        <f>IF(Dashboard!$M$6="",IF(Candidates!B841&lt;&gt;"",TRUE,FALSE),IF(Dashboard!$M$6=Candidates!B841,TRUE,FALSE))</f>
        <v>0</v>
      </c>
      <c r="V839" s="187" t="b">
        <f>IF(Dashboard!$H$7="",IF(Candidates!B841&lt;&gt;"",TRUE,FALSE),IF(Dashboard!$H$7=Candidates!C841,TRUE,FALSE))</f>
        <v>0</v>
      </c>
      <c r="W839" s="217" t="b">
        <f>IF(Dashboard!$H$6="",IF(Candidates!B841&lt;&gt;"",TRUE,FALSE),IF(Dashboard!$H$6=Candidates!E841,TRUE,FALSE))</f>
        <v>0</v>
      </c>
      <c r="X839" s="187">
        <f t="shared" si="46"/>
        <v>0</v>
      </c>
      <c r="Y839" s="198">
        <f t="shared" si="47"/>
        <v>0</v>
      </c>
      <c r="AA839" s="7"/>
      <c r="AB839" s="7"/>
      <c r="AC839" s="7"/>
    </row>
    <row r="840" spans="2:29" x14ac:dyDescent="0.2">
      <c r="B840" s="194">
        <f>COUNTIFS(Candidates!$B$6:$B$3005,'Job Openings'!B842,Candidates!$J$6:$J$3005,Preferences!$I$21)</f>
        <v>0</v>
      </c>
      <c r="C840" s="63"/>
      <c r="D840" s="194" t="str">
        <f>IF(AND(B840=1,J840=1),IF('Job Openings'!H842-'Job Openings'!E842&lt;0,"",'Job Openings'!H842-'Job Openings'!E842),"")</f>
        <v/>
      </c>
      <c r="E840" s="185"/>
      <c r="F840" s="197" t="b">
        <f>IF(AND('Job Openings'!E842&gt;=$O$4,'Job Openings'!E842&lt;=$O$5),TRUE,FALSE)</f>
        <v>0</v>
      </c>
      <c r="G840" s="188" t="b">
        <f>IF(Dashboard!$M$6="",IF('Job Openings'!B842&lt;&gt;"",TRUE,FALSE),IF(Dashboard!$M$6='Job Openings'!B842,TRUE,FALSE))</f>
        <v>0</v>
      </c>
      <c r="H840" s="188" t="b">
        <f>IF(Dashboard!$H$7="",IF('Job Openings'!B842&lt;&gt;"",TRUE,FALSE),IF(Dashboard!$H$7='Job Openings'!C842,TRUE,FALSE))</f>
        <v>0</v>
      </c>
      <c r="I840" s="188" t="b">
        <f>IF(Dashboard!$H$6="",IF('Job Openings'!B842&lt;&gt;"",TRUE,FALSE),IF(Dashboard!$H$6='Job Openings'!F842,TRUE,FALSE))</f>
        <v>0</v>
      </c>
      <c r="J840" s="198">
        <f t="shared" si="45"/>
        <v>0</v>
      </c>
      <c r="K840" s="63"/>
      <c r="L840" s="63"/>
      <c r="M840" s="63"/>
      <c r="N840" s="63"/>
      <c r="O840" s="63"/>
      <c r="P840" s="63"/>
      <c r="R840" s="193" t="str">
        <f>IF(Candidates!H842="","",MONTH(Candidates!H842))</f>
        <v/>
      </c>
      <c r="S840" s="187" t="b">
        <f>IF(AND(YEAR(Candidates!H842)&gt;=applicationYear,YEAR(Candidates!H842)&lt;=applicationYear),TRUE,IF(applicationYear="",TRUE,FALSE))</f>
        <v>0</v>
      </c>
      <c r="T840" s="187" t="b">
        <f>IF(AND(Candidates!H842&gt;=$AJ$4,Candidates!H842&lt;=$AJ$5),TRUE,FALSE)</f>
        <v>0</v>
      </c>
      <c r="U840" s="187" t="b">
        <f>IF(Dashboard!$M$6="",IF(Candidates!B842&lt;&gt;"",TRUE,FALSE),IF(Dashboard!$M$6=Candidates!B842,TRUE,FALSE))</f>
        <v>0</v>
      </c>
      <c r="V840" s="187" t="b">
        <f>IF(Dashboard!$H$7="",IF(Candidates!B842&lt;&gt;"",TRUE,FALSE),IF(Dashboard!$H$7=Candidates!C842,TRUE,FALSE))</f>
        <v>0</v>
      </c>
      <c r="W840" s="217" t="b">
        <f>IF(Dashboard!$H$6="",IF(Candidates!B842&lt;&gt;"",TRUE,FALSE),IF(Dashboard!$H$6=Candidates!E842,TRUE,FALSE))</f>
        <v>0</v>
      </c>
      <c r="X840" s="187">
        <f t="shared" si="46"/>
        <v>0</v>
      </c>
      <c r="Y840" s="198">
        <f t="shared" si="47"/>
        <v>0</v>
      </c>
      <c r="AA840" s="7"/>
      <c r="AB840" s="7"/>
      <c r="AC840" s="7"/>
    </row>
    <row r="841" spans="2:29" x14ac:dyDescent="0.2">
      <c r="B841" s="194">
        <f>COUNTIFS(Candidates!$B$6:$B$3005,'Job Openings'!B843,Candidates!$J$6:$J$3005,Preferences!$I$21)</f>
        <v>0</v>
      </c>
      <c r="C841" s="63"/>
      <c r="D841" s="194" t="str">
        <f>IF(AND(B841=1,J841=1),IF('Job Openings'!H843-'Job Openings'!E843&lt;0,"",'Job Openings'!H843-'Job Openings'!E843),"")</f>
        <v/>
      </c>
      <c r="E841" s="185"/>
      <c r="F841" s="197" t="b">
        <f>IF(AND('Job Openings'!E843&gt;=$O$4,'Job Openings'!E843&lt;=$O$5),TRUE,FALSE)</f>
        <v>0</v>
      </c>
      <c r="G841" s="188" t="b">
        <f>IF(Dashboard!$M$6="",IF('Job Openings'!B843&lt;&gt;"",TRUE,FALSE),IF(Dashboard!$M$6='Job Openings'!B843,TRUE,FALSE))</f>
        <v>0</v>
      </c>
      <c r="H841" s="188" t="b">
        <f>IF(Dashboard!$H$7="",IF('Job Openings'!B843&lt;&gt;"",TRUE,FALSE),IF(Dashboard!$H$7='Job Openings'!C843,TRUE,FALSE))</f>
        <v>0</v>
      </c>
      <c r="I841" s="188" t="b">
        <f>IF(Dashboard!$H$6="",IF('Job Openings'!B843&lt;&gt;"",TRUE,FALSE),IF(Dashboard!$H$6='Job Openings'!F843,TRUE,FALSE))</f>
        <v>0</v>
      </c>
      <c r="J841" s="198">
        <f t="shared" si="45"/>
        <v>0</v>
      </c>
      <c r="K841" s="63"/>
      <c r="L841" s="63"/>
      <c r="M841" s="63"/>
      <c r="N841" s="63"/>
      <c r="O841" s="63"/>
      <c r="P841" s="63"/>
      <c r="R841" s="193" t="str">
        <f>IF(Candidates!H843="","",MONTH(Candidates!H843))</f>
        <v/>
      </c>
      <c r="S841" s="187" t="b">
        <f>IF(AND(YEAR(Candidates!H843)&gt;=applicationYear,YEAR(Candidates!H843)&lt;=applicationYear),TRUE,IF(applicationYear="",TRUE,FALSE))</f>
        <v>0</v>
      </c>
      <c r="T841" s="187" t="b">
        <f>IF(AND(Candidates!H843&gt;=$AJ$4,Candidates!H843&lt;=$AJ$5),TRUE,FALSE)</f>
        <v>0</v>
      </c>
      <c r="U841" s="187" t="b">
        <f>IF(Dashboard!$M$6="",IF(Candidates!B843&lt;&gt;"",TRUE,FALSE),IF(Dashboard!$M$6=Candidates!B843,TRUE,FALSE))</f>
        <v>0</v>
      </c>
      <c r="V841" s="187" t="b">
        <f>IF(Dashboard!$H$7="",IF(Candidates!B843&lt;&gt;"",TRUE,FALSE),IF(Dashboard!$H$7=Candidates!C843,TRUE,FALSE))</f>
        <v>0</v>
      </c>
      <c r="W841" s="217" t="b">
        <f>IF(Dashboard!$H$6="",IF(Candidates!B843&lt;&gt;"",TRUE,FALSE),IF(Dashboard!$H$6=Candidates!E843,TRUE,FALSE))</f>
        <v>0</v>
      </c>
      <c r="X841" s="187">
        <f t="shared" si="46"/>
        <v>0</v>
      </c>
      <c r="Y841" s="198">
        <f t="shared" si="47"/>
        <v>0</v>
      </c>
      <c r="AA841" s="7"/>
      <c r="AB841" s="7"/>
      <c r="AC841" s="7"/>
    </row>
    <row r="842" spans="2:29" x14ac:dyDescent="0.2">
      <c r="B842" s="194">
        <f>COUNTIFS(Candidates!$B$6:$B$3005,'Job Openings'!B844,Candidates!$J$6:$J$3005,Preferences!$I$21)</f>
        <v>0</v>
      </c>
      <c r="C842" s="63"/>
      <c r="D842" s="194" t="str">
        <f>IF(AND(B842=1,J842=1),IF('Job Openings'!H844-'Job Openings'!E844&lt;0,"",'Job Openings'!H844-'Job Openings'!E844),"")</f>
        <v/>
      </c>
      <c r="E842" s="185"/>
      <c r="F842" s="197" t="b">
        <f>IF(AND('Job Openings'!E844&gt;=$O$4,'Job Openings'!E844&lt;=$O$5),TRUE,FALSE)</f>
        <v>0</v>
      </c>
      <c r="G842" s="188" t="b">
        <f>IF(Dashboard!$M$6="",IF('Job Openings'!B844&lt;&gt;"",TRUE,FALSE),IF(Dashboard!$M$6='Job Openings'!B844,TRUE,FALSE))</f>
        <v>0</v>
      </c>
      <c r="H842" s="188" t="b">
        <f>IF(Dashboard!$H$7="",IF('Job Openings'!B844&lt;&gt;"",TRUE,FALSE),IF(Dashboard!$H$7='Job Openings'!C844,TRUE,FALSE))</f>
        <v>0</v>
      </c>
      <c r="I842" s="188" t="b">
        <f>IF(Dashboard!$H$6="",IF('Job Openings'!B844&lt;&gt;"",TRUE,FALSE),IF(Dashboard!$H$6='Job Openings'!F844,TRUE,FALSE))</f>
        <v>0</v>
      </c>
      <c r="J842" s="198">
        <f t="shared" si="45"/>
        <v>0</v>
      </c>
      <c r="K842" s="63"/>
      <c r="L842" s="63"/>
      <c r="M842" s="63"/>
      <c r="N842" s="63"/>
      <c r="O842" s="63"/>
      <c r="P842" s="63"/>
      <c r="R842" s="193" t="str">
        <f>IF(Candidates!H844="","",MONTH(Candidates!H844))</f>
        <v/>
      </c>
      <c r="S842" s="187" t="b">
        <f>IF(AND(YEAR(Candidates!H844)&gt;=applicationYear,YEAR(Candidates!H844)&lt;=applicationYear),TRUE,IF(applicationYear="",TRUE,FALSE))</f>
        <v>0</v>
      </c>
      <c r="T842" s="187" t="b">
        <f>IF(AND(Candidates!H844&gt;=$AJ$4,Candidates!H844&lt;=$AJ$5),TRUE,FALSE)</f>
        <v>0</v>
      </c>
      <c r="U842" s="187" t="b">
        <f>IF(Dashboard!$M$6="",IF(Candidates!B844&lt;&gt;"",TRUE,FALSE),IF(Dashboard!$M$6=Candidates!B844,TRUE,FALSE))</f>
        <v>0</v>
      </c>
      <c r="V842" s="187" t="b">
        <f>IF(Dashboard!$H$7="",IF(Candidates!B844&lt;&gt;"",TRUE,FALSE),IF(Dashboard!$H$7=Candidates!C844,TRUE,FALSE))</f>
        <v>0</v>
      </c>
      <c r="W842" s="217" t="b">
        <f>IF(Dashboard!$H$6="",IF(Candidates!B844&lt;&gt;"",TRUE,FALSE),IF(Dashboard!$H$6=Candidates!E844,TRUE,FALSE))</f>
        <v>0</v>
      </c>
      <c r="X842" s="187">
        <f t="shared" si="46"/>
        <v>0</v>
      </c>
      <c r="Y842" s="198">
        <f t="shared" si="47"/>
        <v>0</v>
      </c>
      <c r="AA842" s="7"/>
      <c r="AB842" s="7"/>
      <c r="AC842" s="7"/>
    </row>
    <row r="843" spans="2:29" x14ac:dyDescent="0.2">
      <c r="B843" s="194">
        <f>COUNTIFS(Candidates!$B$6:$B$3005,'Job Openings'!B845,Candidates!$J$6:$J$3005,Preferences!$I$21)</f>
        <v>0</v>
      </c>
      <c r="C843" s="63"/>
      <c r="D843" s="194" t="str">
        <f>IF(AND(B843=1,J843=1),IF('Job Openings'!H845-'Job Openings'!E845&lt;0,"",'Job Openings'!H845-'Job Openings'!E845),"")</f>
        <v/>
      </c>
      <c r="E843" s="185"/>
      <c r="F843" s="197" t="b">
        <f>IF(AND('Job Openings'!E845&gt;=$O$4,'Job Openings'!E845&lt;=$O$5),TRUE,FALSE)</f>
        <v>0</v>
      </c>
      <c r="G843" s="188" t="b">
        <f>IF(Dashboard!$M$6="",IF('Job Openings'!B845&lt;&gt;"",TRUE,FALSE),IF(Dashboard!$M$6='Job Openings'!B845,TRUE,FALSE))</f>
        <v>0</v>
      </c>
      <c r="H843" s="188" t="b">
        <f>IF(Dashboard!$H$7="",IF('Job Openings'!B845&lt;&gt;"",TRUE,FALSE),IF(Dashboard!$H$7='Job Openings'!C845,TRUE,FALSE))</f>
        <v>0</v>
      </c>
      <c r="I843" s="188" t="b">
        <f>IF(Dashboard!$H$6="",IF('Job Openings'!B845&lt;&gt;"",TRUE,FALSE),IF(Dashboard!$H$6='Job Openings'!F845,TRUE,FALSE))</f>
        <v>0</v>
      </c>
      <c r="J843" s="198">
        <f t="shared" si="45"/>
        <v>0</v>
      </c>
      <c r="K843" s="63"/>
      <c r="L843" s="63"/>
      <c r="M843" s="63"/>
      <c r="N843" s="63"/>
      <c r="O843" s="63"/>
      <c r="P843" s="63"/>
      <c r="R843" s="193" t="str">
        <f>IF(Candidates!H845="","",MONTH(Candidates!H845))</f>
        <v/>
      </c>
      <c r="S843" s="187" t="b">
        <f>IF(AND(YEAR(Candidates!H845)&gt;=applicationYear,YEAR(Candidates!H845)&lt;=applicationYear),TRUE,IF(applicationYear="",TRUE,FALSE))</f>
        <v>0</v>
      </c>
      <c r="T843" s="187" t="b">
        <f>IF(AND(Candidates!H845&gt;=$AJ$4,Candidates!H845&lt;=$AJ$5),TRUE,FALSE)</f>
        <v>0</v>
      </c>
      <c r="U843" s="187" t="b">
        <f>IF(Dashboard!$M$6="",IF(Candidates!B845&lt;&gt;"",TRUE,FALSE),IF(Dashboard!$M$6=Candidates!B845,TRUE,FALSE))</f>
        <v>0</v>
      </c>
      <c r="V843" s="187" t="b">
        <f>IF(Dashboard!$H$7="",IF(Candidates!B845&lt;&gt;"",TRUE,FALSE),IF(Dashboard!$H$7=Candidates!C845,TRUE,FALSE))</f>
        <v>0</v>
      </c>
      <c r="W843" s="217" t="b">
        <f>IF(Dashboard!$H$6="",IF(Candidates!B845&lt;&gt;"",TRUE,FALSE),IF(Dashboard!$H$6=Candidates!E845,TRUE,FALSE))</f>
        <v>0</v>
      </c>
      <c r="X843" s="187">
        <f t="shared" si="46"/>
        <v>0</v>
      </c>
      <c r="Y843" s="198">
        <f t="shared" si="47"/>
        <v>0</v>
      </c>
      <c r="AA843" s="7"/>
      <c r="AB843" s="7"/>
      <c r="AC843" s="7"/>
    </row>
    <row r="844" spans="2:29" x14ac:dyDescent="0.2">
      <c r="B844" s="194">
        <f>COUNTIFS(Candidates!$B$6:$B$3005,'Job Openings'!B846,Candidates!$J$6:$J$3005,Preferences!$I$21)</f>
        <v>0</v>
      </c>
      <c r="C844" s="63"/>
      <c r="D844" s="194" t="str">
        <f>IF(AND(B844=1,J844=1),IF('Job Openings'!H846-'Job Openings'!E846&lt;0,"",'Job Openings'!H846-'Job Openings'!E846),"")</f>
        <v/>
      </c>
      <c r="E844" s="185"/>
      <c r="F844" s="197" t="b">
        <f>IF(AND('Job Openings'!E846&gt;=$O$4,'Job Openings'!E846&lt;=$O$5),TRUE,FALSE)</f>
        <v>0</v>
      </c>
      <c r="G844" s="188" t="b">
        <f>IF(Dashboard!$M$6="",IF('Job Openings'!B846&lt;&gt;"",TRUE,FALSE),IF(Dashboard!$M$6='Job Openings'!B846,TRUE,FALSE))</f>
        <v>0</v>
      </c>
      <c r="H844" s="188" t="b">
        <f>IF(Dashboard!$H$7="",IF('Job Openings'!B846&lt;&gt;"",TRUE,FALSE),IF(Dashboard!$H$7='Job Openings'!C846,TRUE,FALSE))</f>
        <v>0</v>
      </c>
      <c r="I844" s="188" t="b">
        <f>IF(Dashboard!$H$6="",IF('Job Openings'!B846&lt;&gt;"",TRUE,FALSE),IF(Dashboard!$H$6='Job Openings'!F846,TRUE,FALSE))</f>
        <v>0</v>
      </c>
      <c r="J844" s="198">
        <f t="shared" si="45"/>
        <v>0</v>
      </c>
      <c r="K844" s="63"/>
      <c r="L844" s="63"/>
      <c r="M844" s="63"/>
      <c r="N844" s="63"/>
      <c r="O844" s="63"/>
      <c r="P844" s="63"/>
      <c r="R844" s="193" t="str">
        <f>IF(Candidates!H846="","",MONTH(Candidates!H846))</f>
        <v/>
      </c>
      <c r="S844" s="187" t="b">
        <f>IF(AND(YEAR(Candidates!H846)&gt;=applicationYear,YEAR(Candidates!H846)&lt;=applicationYear),TRUE,IF(applicationYear="",TRUE,FALSE))</f>
        <v>0</v>
      </c>
      <c r="T844" s="187" t="b">
        <f>IF(AND(Candidates!H846&gt;=$AJ$4,Candidates!H846&lt;=$AJ$5),TRUE,FALSE)</f>
        <v>0</v>
      </c>
      <c r="U844" s="187" t="b">
        <f>IF(Dashboard!$M$6="",IF(Candidates!B846&lt;&gt;"",TRUE,FALSE),IF(Dashboard!$M$6=Candidates!B846,TRUE,FALSE))</f>
        <v>0</v>
      </c>
      <c r="V844" s="187" t="b">
        <f>IF(Dashboard!$H$7="",IF(Candidates!B846&lt;&gt;"",TRUE,FALSE),IF(Dashboard!$H$7=Candidates!C846,TRUE,FALSE))</f>
        <v>0</v>
      </c>
      <c r="W844" s="217" t="b">
        <f>IF(Dashboard!$H$6="",IF(Candidates!B846&lt;&gt;"",TRUE,FALSE),IF(Dashboard!$H$6=Candidates!E846,TRUE,FALSE))</f>
        <v>0</v>
      </c>
      <c r="X844" s="187">
        <f t="shared" si="46"/>
        <v>0</v>
      </c>
      <c r="Y844" s="198">
        <f t="shared" si="47"/>
        <v>0</v>
      </c>
      <c r="AA844" s="7"/>
      <c r="AB844" s="7"/>
      <c r="AC844" s="7"/>
    </row>
    <row r="845" spans="2:29" x14ac:dyDescent="0.2">
      <c r="B845" s="194">
        <f>COUNTIFS(Candidates!$B$6:$B$3005,'Job Openings'!B847,Candidates!$J$6:$J$3005,Preferences!$I$21)</f>
        <v>0</v>
      </c>
      <c r="C845" s="63"/>
      <c r="D845" s="194" t="str">
        <f>IF(AND(B845=1,J845=1),IF('Job Openings'!H847-'Job Openings'!E847&lt;0,"",'Job Openings'!H847-'Job Openings'!E847),"")</f>
        <v/>
      </c>
      <c r="E845" s="185"/>
      <c r="F845" s="197" t="b">
        <f>IF(AND('Job Openings'!E847&gt;=$O$4,'Job Openings'!E847&lt;=$O$5),TRUE,FALSE)</f>
        <v>0</v>
      </c>
      <c r="G845" s="188" t="b">
        <f>IF(Dashboard!$M$6="",IF('Job Openings'!B847&lt;&gt;"",TRUE,FALSE),IF(Dashboard!$M$6='Job Openings'!B847,TRUE,FALSE))</f>
        <v>0</v>
      </c>
      <c r="H845" s="188" t="b">
        <f>IF(Dashboard!$H$7="",IF('Job Openings'!B847&lt;&gt;"",TRUE,FALSE),IF(Dashboard!$H$7='Job Openings'!C847,TRUE,FALSE))</f>
        <v>0</v>
      </c>
      <c r="I845" s="188" t="b">
        <f>IF(Dashboard!$H$6="",IF('Job Openings'!B847&lt;&gt;"",TRUE,FALSE),IF(Dashboard!$H$6='Job Openings'!F847,TRUE,FALSE))</f>
        <v>0</v>
      </c>
      <c r="J845" s="198">
        <f t="shared" si="45"/>
        <v>0</v>
      </c>
      <c r="K845" s="63"/>
      <c r="L845" s="63"/>
      <c r="M845" s="63"/>
      <c r="N845" s="63"/>
      <c r="O845" s="63"/>
      <c r="P845" s="63"/>
      <c r="R845" s="193" t="str">
        <f>IF(Candidates!H847="","",MONTH(Candidates!H847))</f>
        <v/>
      </c>
      <c r="S845" s="187" t="b">
        <f>IF(AND(YEAR(Candidates!H847)&gt;=applicationYear,YEAR(Candidates!H847)&lt;=applicationYear),TRUE,IF(applicationYear="",TRUE,FALSE))</f>
        <v>0</v>
      </c>
      <c r="T845" s="187" t="b">
        <f>IF(AND(Candidates!H847&gt;=$AJ$4,Candidates!H847&lt;=$AJ$5),TRUE,FALSE)</f>
        <v>0</v>
      </c>
      <c r="U845" s="187" t="b">
        <f>IF(Dashboard!$M$6="",IF(Candidates!B847&lt;&gt;"",TRUE,FALSE),IF(Dashboard!$M$6=Candidates!B847,TRUE,FALSE))</f>
        <v>0</v>
      </c>
      <c r="V845" s="187" t="b">
        <f>IF(Dashboard!$H$7="",IF(Candidates!B847&lt;&gt;"",TRUE,FALSE),IF(Dashboard!$H$7=Candidates!C847,TRUE,FALSE))</f>
        <v>0</v>
      </c>
      <c r="W845" s="217" t="b">
        <f>IF(Dashboard!$H$6="",IF(Candidates!B847&lt;&gt;"",TRUE,FALSE),IF(Dashboard!$H$6=Candidates!E847,TRUE,FALSE))</f>
        <v>0</v>
      </c>
      <c r="X845" s="187">
        <f t="shared" si="46"/>
        <v>0</v>
      </c>
      <c r="Y845" s="198">
        <f t="shared" si="47"/>
        <v>0</v>
      </c>
      <c r="AA845" s="7"/>
      <c r="AB845" s="7"/>
      <c r="AC845" s="7"/>
    </row>
    <row r="846" spans="2:29" x14ac:dyDescent="0.2">
      <c r="B846" s="194">
        <f>COUNTIFS(Candidates!$B$6:$B$3005,'Job Openings'!B848,Candidates!$J$6:$J$3005,Preferences!$I$21)</f>
        <v>0</v>
      </c>
      <c r="C846" s="63"/>
      <c r="D846" s="194" t="str">
        <f>IF(AND(B846=1,J846=1),IF('Job Openings'!H848-'Job Openings'!E848&lt;0,"",'Job Openings'!H848-'Job Openings'!E848),"")</f>
        <v/>
      </c>
      <c r="E846" s="185"/>
      <c r="F846" s="197" t="b">
        <f>IF(AND('Job Openings'!E848&gt;=$O$4,'Job Openings'!E848&lt;=$O$5),TRUE,FALSE)</f>
        <v>0</v>
      </c>
      <c r="G846" s="188" t="b">
        <f>IF(Dashboard!$M$6="",IF('Job Openings'!B848&lt;&gt;"",TRUE,FALSE),IF(Dashboard!$M$6='Job Openings'!B848,TRUE,FALSE))</f>
        <v>0</v>
      </c>
      <c r="H846" s="188" t="b">
        <f>IF(Dashboard!$H$7="",IF('Job Openings'!B848&lt;&gt;"",TRUE,FALSE),IF(Dashboard!$H$7='Job Openings'!C848,TRUE,FALSE))</f>
        <v>0</v>
      </c>
      <c r="I846" s="188" t="b">
        <f>IF(Dashboard!$H$6="",IF('Job Openings'!B848&lt;&gt;"",TRUE,FALSE),IF(Dashboard!$H$6='Job Openings'!F848,TRUE,FALSE))</f>
        <v>0</v>
      </c>
      <c r="J846" s="198">
        <f t="shared" si="45"/>
        <v>0</v>
      </c>
      <c r="K846" s="63"/>
      <c r="L846" s="63"/>
      <c r="M846" s="63"/>
      <c r="N846" s="63"/>
      <c r="O846" s="63"/>
      <c r="P846" s="63"/>
      <c r="R846" s="193" t="str">
        <f>IF(Candidates!H848="","",MONTH(Candidates!H848))</f>
        <v/>
      </c>
      <c r="S846" s="187" t="b">
        <f>IF(AND(YEAR(Candidates!H848)&gt;=applicationYear,YEAR(Candidates!H848)&lt;=applicationYear),TRUE,IF(applicationYear="",TRUE,FALSE))</f>
        <v>0</v>
      </c>
      <c r="T846" s="187" t="b">
        <f>IF(AND(Candidates!H848&gt;=$AJ$4,Candidates!H848&lt;=$AJ$5),TRUE,FALSE)</f>
        <v>0</v>
      </c>
      <c r="U846" s="187" t="b">
        <f>IF(Dashboard!$M$6="",IF(Candidates!B848&lt;&gt;"",TRUE,FALSE),IF(Dashboard!$M$6=Candidates!B848,TRUE,FALSE))</f>
        <v>0</v>
      </c>
      <c r="V846" s="187" t="b">
        <f>IF(Dashboard!$H$7="",IF(Candidates!B848&lt;&gt;"",TRUE,FALSE),IF(Dashboard!$H$7=Candidates!C848,TRUE,FALSE))</f>
        <v>0</v>
      </c>
      <c r="W846" s="217" t="b">
        <f>IF(Dashboard!$H$6="",IF(Candidates!B848&lt;&gt;"",TRUE,FALSE),IF(Dashboard!$H$6=Candidates!E848,TRUE,FALSE))</f>
        <v>0</v>
      </c>
      <c r="X846" s="187">
        <f t="shared" si="46"/>
        <v>0</v>
      </c>
      <c r="Y846" s="198">
        <f t="shared" si="47"/>
        <v>0</v>
      </c>
      <c r="AA846" s="7"/>
      <c r="AB846" s="7"/>
      <c r="AC846" s="7"/>
    </row>
    <row r="847" spans="2:29" x14ac:dyDescent="0.2">
      <c r="B847" s="194">
        <f>COUNTIFS(Candidates!$B$6:$B$3005,'Job Openings'!B849,Candidates!$J$6:$J$3005,Preferences!$I$21)</f>
        <v>0</v>
      </c>
      <c r="C847" s="63"/>
      <c r="D847" s="194" t="str">
        <f>IF(AND(B847=1,J847=1),IF('Job Openings'!H849-'Job Openings'!E849&lt;0,"",'Job Openings'!H849-'Job Openings'!E849),"")</f>
        <v/>
      </c>
      <c r="E847" s="185"/>
      <c r="F847" s="197" t="b">
        <f>IF(AND('Job Openings'!E849&gt;=$O$4,'Job Openings'!E849&lt;=$O$5),TRUE,FALSE)</f>
        <v>0</v>
      </c>
      <c r="G847" s="188" t="b">
        <f>IF(Dashboard!$M$6="",IF('Job Openings'!B849&lt;&gt;"",TRUE,FALSE),IF(Dashboard!$M$6='Job Openings'!B849,TRUE,FALSE))</f>
        <v>0</v>
      </c>
      <c r="H847" s="188" t="b">
        <f>IF(Dashboard!$H$7="",IF('Job Openings'!B849&lt;&gt;"",TRUE,FALSE),IF(Dashboard!$H$7='Job Openings'!C849,TRUE,FALSE))</f>
        <v>0</v>
      </c>
      <c r="I847" s="188" t="b">
        <f>IF(Dashboard!$H$6="",IF('Job Openings'!B849&lt;&gt;"",TRUE,FALSE),IF(Dashboard!$H$6='Job Openings'!F849,TRUE,FALSE))</f>
        <v>0</v>
      </c>
      <c r="J847" s="198">
        <f t="shared" si="45"/>
        <v>0</v>
      </c>
      <c r="K847" s="63"/>
      <c r="L847" s="63"/>
      <c r="M847" s="63"/>
      <c r="N847" s="63"/>
      <c r="O847" s="63"/>
      <c r="P847" s="63"/>
      <c r="R847" s="193" t="str">
        <f>IF(Candidates!H849="","",MONTH(Candidates!H849))</f>
        <v/>
      </c>
      <c r="S847" s="187" t="b">
        <f>IF(AND(YEAR(Candidates!H849)&gt;=applicationYear,YEAR(Candidates!H849)&lt;=applicationYear),TRUE,IF(applicationYear="",TRUE,FALSE))</f>
        <v>0</v>
      </c>
      <c r="T847" s="187" t="b">
        <f>IF(AND(Candidates!H849&gt;=$AJ$4,Candidates!H849&lt;=$AJ$5),TRUE,FALSE)</f>
        <v>0</v>
      </c>
      <c r="U847" s="187" t="b">
        <f>IF(Dashboard!$M$6="",IF(Candidates!B849&lt;&gt;"",TRUE,FALSE),IF(Dashboard!$M$6=Candidates!B849,TRUE,FALSE))</f>
        <v>0</v>
      </c>
      <c r="V847" s="187" t="b">
        <f>IF(Dashboard!$H$7="",IF(Candidates!B849&lt;&gt;"",TRUE,FALSE),IF(Dashboard!$H$7=Candidates!C849,TRUE,FALSE))</f>
        <v>0</v>
      </c>
      <c r="W847" s="217" t="b">
        <f>IF(Dashboard!$H$6="",IF(Candidates!B849&lt;&gt;"",TRUE,FALSE),IF(Dashboard!$H$6=Candidates!E849,TRUE,FALSE))</f>
        <v>0</v>
      </c>
      <c r="X847" s="187">
        <f t="shared" si="46"/>
        <v>0</v>
      </c>
      <c r="Y847" s="198">
        <f t="shared" si="47"/>
        <v>0</v>
      </c>
      <c r="AA847" s="7"/>
      <c r="AB847" s="7"/>
      <c r="AC847" s="7"/>
    </row>
    <row r="848" spans="2:29" x14ac:dyDescent="0.2">
      <c r="B848" s="194">
        <f>COUNTIFS(Candidates!$B$6:$B$3005,'Job Openings'!B850,Candidates!$J$6:$J$3005,Preferences!$I$21)</f>
        <v>0</v>
      </c>
      <c r="C848" s="63"/>
      <c r="D848" s="194" t="str">
        <f>IF(AND(B848=1,J848=1),IF('Job Openings'!H850-'Job Openings'!E850&lt;0,"",'Job Openings'!H850-'Job Openings'!E850),"")</f>
        <v/>
      </c>
      <c r="E848" s="185"/>
      <c r="F848" s="197" t="b">
        <f>IF(AND('Job Openings'!E850&gt;=$O$4,'Job Openings'!E850&lt;=$O$5),TRUE,FALSE)</f>
        <v>0</v>
      </c>
      <c r="G848" s="188" t="b">
        <f>IF(Dashboard!$M$6="",IF('Job Openings'!B850&lt;&gt;"",TRUE,FALSE),IF(Dashboard!$M$6='Job Openings'!B850,TRUE,FALSE))</f>
        <v>0</v>
      </c>
      <c r="H848" s="188" t="b">
        <f>IF(Dashboard!$H$7="",IF('Job Openings'!B850&lt;&gt;"",TRUE,FALSE),IF(Dashboard!$H$7='Job Openings'!C850,TRUE,FALSE))</f>
        <v>0</v>
      </c>
      <c r="I848" s="188" t="b">
        <f>IF(Dashboard!$H$6="",IF('Job Openings'!B850&lt;&gt;"",TRUE,FALSE),IF(Dashboard!$H$6='Job Openings'!F850,TRUE,FALSE))</f>
        <v>0</v>
      </c>
      <c r="J848" s="198">
        <f t="shared" si="45"/>
        <v>0</v>
      </c>
      <c r="K848" s="63"/>
      <c r="L848" s="63"/>
      <c r="M848" s="63"/>
      <c r="N848" s="63"/>
      <c r="O848" s="63"/>
      <c r="P848" s="63"/>
      <c r="R848" s="193" t="str">
        <f>IF(Candidates!H850="","",MONTH(Candidates!H850))</f>
        <v/>
      </c>
      <c r="S848" s="187" t="b">
        <f>IF(AND(YEAR(Candidates!H850)&gt;=applicationYear,YEAR(Candidates!H850)&lt;=applicationYear),TRUE,IF(applicationYear="",TRUE,FALSE))</f>
        <v>0</v>
      </c>
      <c r="T848" s="187" t="b">
        <f>IF(AND(Candidates!H850&gt;=$AJ$4,Candidates!H850&lt;=$AJ$5),TRUE,FALSE)</f>
        <v>0</v>
      </c>
      <c r="U848" s="187" t="b">
        <f>IF(Dashboard!$M$6="",IF(Candidates!B850&lt;&gt;"",TRUE,FALSE),IF(Dashboard!$M$6=Candidates!B850,TRUE,FALSE))</f>
        <v>0</v>
      </c>
      <c r="V848" s="187" t="b">
        <f>IF(Dashboard!$H$7="",IF(Candidates!B850&lt;&gt;"",TRUE,FALSE),IF(Dashboard!$H$7=Candidates!C850,TRUE,FALSE))</f>
        <v>0</v>
      </c>
      <c r="W848" s="217" t="b">
        <f>IF(Dashboard!$H$6="",IF(Candidates!B850&lt;&gt;"",TRUE,FALSE),IF(Dashboard!$H$6=Candidates!E850,TRUE,FALSE))</f>
        <v>0</v>
      </c>
      <c r="X848" s="187">
        <f t="shared" si="46"/>
        <v>0</v>
      </c>
      <c r="Y848" s="198">
        <f t="shared" si="47"/>
        <v>0</v>
      </c>
      <c r="AA848" s="7"/>
      <c r="AB848" s="7"/>
      <c r="AC848" s="7"/>
    </row>
    <row r="849" spans="2:29" x14ac:dyDescent="0.2">
      <c r="B849" s="194">
        <f>COUNTIFS(Candidates!$B$6:$B$3005,'Job Openings'!B851,Candidates!$J$6:$J$3005,Preferences!$I$21)</f>
        <v>0</v>
      </c>
      <c r="C849" s="63"/>
      <c r="D849" s="194" t="str">
        <f>IF(AND(B849=1,J849=1),IF('Job Openings'!H851-'Job Openings'!E851&lt;0,"",'Job Openings'!H851-'Job Openings'!E851),"")</f>
        <v/>
      </c>
      <c r="E849" s="185"/>
      <c r="F849" s="197" t="b">
        <f>IF(AND('Job Openings'!E851&gt;=$O$4,'Job Openings'!E851&lt;=$O$5),TRUE,FALSE)</f>
        <v>0</v>
      </c>
      <c r="G849" s="188" t="b">
        <f>IF(Dashboard!$M$6="",IF('Job Openings'!B851&lt;&gt;"",TRUE,FALSE),IF(Dashboard!$M$6='Job Openings'!B851,TRUE,FALSE))</f>
        <v>0</v>
      </c>
      <c r="H849" s="188" t="b">
        <f>IF(Dashboard!$H$7="",IF('Job Openings'!B851&lt;&gt;"",TRUE,FALSE),IF(Dashboard!$H$7='Job Openings'!C851,TRUE,FALSE))</f>
        <v>0</v>
      </c>
      <c r="I849" s="188" t="b">
        <f>IF(Dashboard!$H$6="",IF('Job Openings'!B851&lt;&gt;"",TRUE,FALSE),IF(Dashboard!$H$6='Job Openings'!F851,TRUE,FALSE))</f>
        <v>0</v>
      </c>
      <c r="J849" s="198">
        <f t="shared" si="45"/>
        <v>0</v>
      </c>
      <c r="K849" s="63"/>
      <c r="L849" s="63"/>
      <c r="M849" s="63"/>
      <c r="N849" s="63"/>
      <c r="O849" s="63"/>
      <c r="P849" s="63"/>
      <c r="R849" s="193" t="str">
        <f>IF(Candidates!H851="","",MONTH(Candidates!H851))</f>
        <v/>
      </c>
      <c r="S849" s="187" t="b">
        <f>IF(AND(YEAR(Candidates!H851)&gt;=applicationYear,YEAR(Candidates!H851)&lt;=applicationYear),TRUE,IF(applicationYear="",TRUE,FALSE))</f>
        <v>0</v>
      </c>
      <c r="T849" s="187" t="b">
        <f>IF(AND(Candidates!H851&gt;=$AJ$4,Candidates!H851&lt;=$AJ$5),TRUE,FALSE)</f>
        <v>0</v>
      </c>
      <c r="U849" s="187" t="b">
        <f>IF(Dashboard!$M$6="",IF(Candidates!B851&lt;&gt;"",TRUE,FALSE),IF(Dashboard!$M$6=Candidates!B851,TRUE,FALSE))</f>
        <v>0</v>
      </c>
      <c r="V849" s="187" t="b">
        <f>IF(Dashboard!$H$7="",IF(Candidates!B851&lt;&gt;"",TRUE,FALSE),IF(Dashboard!$H$7=Candidates!C851,TRUE,FALSE))</f>
        <v>0</v>
      </c>
      <c r="W849" s="217" t="b">
        <f>IF(Dashboard!$H$6="",IF(Candidates!B851&lt;&gt;"",TRUE,FALSE),IF(Dashboard!$H$6=Candidates!E851,TRUE,FALSE))</f>
        <v>0</v>
      </c>
      <c r="X849" s="187">
        <f t="shared" si="46"/>
        <v>0</v>
      </c>
      <c r="Y849" s="198">
        <f t="shared" si="47"/>
        <v>0</v>
      </c>
      <c r="AA849" s="7"/>
      <c r="AB849" s="7"/>
      <c r="AC849" s="7"/>
    </row>
    <row r="850" spans="2:29" x14ac:dyDescent="0.2">
      <c r="B850" s="194">
        <f>COUNTIFS(Candidates!$B$6:$B$3005,'Job Openings'!B852,Candidates!$J$6:$J$3005,Preferences!$I$21)</f>
        <v>0</v>
      </c>
      <c r="C850" s="63"/>
      <c r="D850" s="194" t="str">
        <f>IF(AND(B850=1,J850=1),IF('Job Openings'!H852-'Job Openings'!E852&lt;0,"",'Job Openings'!H852-'Job Openings'!E852),"")</f>
        <v/>
      </c>
      <c r="E850" s="185"/>
      <c r="F850" s="197" t="b">
        <f>IF(AND('Job Openings'!E852&gt;=$O$4,'Job Openings'!E852&lt;=$O$5),TRUE,FALSE)</f>
        <v>0</v>
      </c>
      <c r="G850" s="188" t="b">
        <f>IF(Dashboard!$M$6="",IF('Job Openings'!B852&lt;&gt;"",TRUE,FALSE),IF(Dashboard!$M$6='Job Openings'!B852,TRUE,FALSE))</f>
        <v>0</v>
      </c>
      <c r="H850" s="188" t="b">
        <f>IF(Dashboard!$H$7="",IF('Job Openings'!B852&lt;&gt;"",TRUE,FALSE),IF(Dashboard!$H$7='Job Openings'!C852,TRUE,FALSE))</f>
        <v>0</v>
      </c>
      <c r="I850" s="188" t="b">
        <f>IF(Dashboard!$H$6="",IF('Job Openings'!B852&lt;&gt;"",TRUE,FALSE),IF(Dashboard!$H$6='Job Openings'!F852,TRUE,FALSE))</f>
        <v>0</v>
      </c>
      <c r="J850" s="198">
        <f t="shared" si="45"/>
        <v>0</v>
      </c>
      <c r="K850" s="63"/>
      <c r="L850" s="63"/>
      <c r="M850" s="63"/>
      <c r="N850" s="63"/>
      <c r="O850" s="63"/>
      <c r="P850" s="63"/>
      <c r="R850" s="193" t="str">
        <f>IF(Candidates!H852="","",MONTH(Candidates!H852))</f>
        <v/>
      </c>
      <c r="S850" s="187" t="b">
        <f>IF(AND(YEAR(Candidates!H852)&gt;=applicationYear,YEAR(Candidates!H852)&lt;=applicationYear),TRUE,IF(applicationYear="",TRUE,FALSE))</f>
        <v>0</v>
      </c>
      <c r="T850" s="187" t="b">
        <f>IF(AND(Candidates!H852&gt;=$AJ$4,Candidates!H852&lt;=$AJ$5),TRUE,FALSE)</f>
        <v>0</v>
      </c>
      <c r="U850" s="187" t="b">
        <f>IF(Dashboard!$M$6="",IF(Candidates!B852&lt;&gt;"",TRUE,FALSE),IF(Dashboard!$M$6=Candidates!B852,TRUE,FALSE))</f>
        <v>0</v>
      </c>
      <c r="V850" s="187" t="b">
        <f>IF(Dashboard!$H$7="",IF(Candidates!B852&lt;&gt;"",TRUE,FALSE),IF(Dashboard!$H$7=Candidates!C852,TRUE,FALSE))</f>
        <v>0</v>
      </c>
      <c r="W850" s="217" t="b">
        <f>IF(Dashboard!$H$6="",IF(Candidates!B852&lt;&gt;"",TRUE,FALSE),IF(Dashboard!$H$6=Candidates!E852,TRUE,FALSE))</f>
        <v>0</v>
      </c>
      <c r="X850" s="187">
        <f t="shared" si="46"/>
        <v>0</v>
      </c>
      <c r="Y850" s="198">
        <f t="shared" si="47"/>
        <v>0</v>
      </c>
      <c r="AA850" s="7"/>
      <c r="AB850" s="7"/>
      <c r="AC850" s="7"/>
    </row>
    <row r="851" spans="2:29" x14ac:dyDescent="0.2">
      <c r="B851" s="194">
        <f>COUNTIFS(Candidates!$B$6:$B$3005,'Job Openings'!B853,Candidates!$J$6:$J$3005,Preferences!$I$21)</f>
        <v>0</v>
      </c>
      <c r="C851" s="63"/>
      <c r="D851" s="194" t="str">
        <f>IF(AND(B851=1,J851=1),IF('Job Openings'!H853-'Job Openings'!E853&lt;0,"",'Job Openings'!H853-'Job Openings'!E853),"")</f>
        <v/>
      </c>
      <c r="E851" s="185"/>
      <c r="F851" s="197" t="b">
        <f>IF(AND('Job Openings'!E853&gt;=$O$4,'Job Openings'!E853&lt;=$O$5),TRUE,FALSE)</f>
        <v>0</v>
      </c>
      <c r="G851" s="188" t="b">
        <f>IF(Dashboard!$M$6="",IF('Job Openings'!B853&lt;&gt;"",TRUE,FALSE),IF(Dashboard!$M$6='Job Openings'!B853,TRUE,FALSE))</f>
        <v>0</v>
      </c>
      <c r="H851" s="188" t="b">
        <f>IF(Dashboard!$H$7="",IF('Job Openings'!B853&lt;&gt;"",TRUE,FALSE),IF(Dashboard!$H$7='Job Openings'!C853,TRUE,FALSE))</f>
        <v>0</v>
      </c>
      <c r="I851" s="188" t="b">
        <f>IF(Dashboard!$H$6="",IF('Job Openings'!B853&lt;&gt;"",TRUE,FALSE),IF(Dashboard!$H$6='Job Openings'!F853,TRUE,FALSE))</f>
        <v>0</v>
      </c>
      <c r="J851" s="198">
        <f t="shared" si="45"/>
        <v>0</v>
      </c>
      <c r="K851" s="63"/>
      <c r="L851" s="63"/>
      <c r="M851" s="63"/>
      <c r="N851" s="63"/>
      <c r="O851" s="63"/>
      <c r="P851" s="63"/>
      <c r="R851" s="193" t="str">
        <f>IF(Candidates!H853="","",MONTH(Candidates!H853))</f>
        <v/>
      </c>
      <c r="S851" s="187" t="b">
        <f>IF(AND(YEAR(Candidates!H853)&gt;=applicationYear,YEAR(Candidates!H853)&lt;=applicationYear),TRUE,IF(applicationYear="",TRUE,FALSE))</f>
        <v>0</v>
      </c>
      <c r="T851" s="187" t="b">
        <f>IF(AND(Candidates!H853&gt;=$AJ$4,Candidates!H853&lt;=$AJ$5),TRUE,FALSE)</f>
        <v>0</v>
      </c>
      <c r="U851" s="187" t="b">
        <f>IF(Dashboard!$M$6="",IF(Candidates!B853&lt;&gt;"",TRUE,FALSE),IF(Dashboard!$M$6=Candidates!B853,TRUE,FALSE))</f>
        <v>0</v>
      </c>
      <c r="V851" s="187" t="b">
        <f>IF(Dashboard!$H$7="",IF(Candidates!B853&lt;&gt;"",TRUE,FALSE),IF(Dashboard!$H$7=Candidates!C853,TRUE,FALSE))</f>
        <v>0</v>
      </c>
      <c r="W851" s="217" t="b">
        <f>IF(Dashboard!$H$6="",IF(Candidates!B853&lt;&gt;"",TRUE,FALSE),IF(Dashboard!$H$6=Candidates!E853,TRUE,FALSE))</f>
        <v>0</v>
      </c>
      <c r="X851" s="187">
        <f t="shared" si="46"/>
        <v>0</v>
      </c>
      <c r="Y851" s="198">
        <f t="shared" si="47"/>
        <v>0</v>
      </c>
      <c r="AA851" s="7"/>
      <c r="AB851" s="7"/>
      <c r="AC851" s="7"/>
    </row>
    <row r="852" spans="2:29" x14ac:dyDescent="0.2">
      <c r="B852" s="194">
        <f>COUNTIFS(Candidates!$B$6:$B$3005,'Job Openings'!B854,Candidates!$J$6:$J$3005,Preferences!$I$21)</f>
        <v>0</v>
      </c>
      <c r="C852" s="63"/>
      <c r="D852" s="194" t="str">
        <f>IF(AND(B852=1,J852=1),IF('Job Openings'!H854-'Job Openings'!E854&lt;0,"",'Job Openings'!H854-'Job Openings'!E854),"")</f>
        <v/>
      </c>
      <c r="E852" s="185"/>
      <c r="F852" s="197" t="b">
        <f>IF(AND('Job Openings'!E854&gt;=$O$4,'Job Openings'!E854&lt;=$O$5),TRUE,FALSE)</f>
        <v>0</v>
      </c>
      <c r="G852" s="188" t="b">
        <f>IF(Dashboard!$M$6="",IF('Job Openings'!B854&lt;&gt;"",TRUE,FALSE),IF(Dashboard!$M$6='Job Openings'!B854,TRUE,FALSE))</f>
        <v>0</v>
      </c>
      <c r="H852" s="188" t="b">
        <f>IF(Dashboard!$H$7="",IF('Job Openings'!B854&lt;&gt;"",TRUE,FALSE),IF(Dashboard!$H$7='Job Openings'!C854,TRUE,FALSE))</f>
        <v>0</v>
      </c>
      <c r="I852" s="188" t="b">
        <f>IF(Dashboard!$H$6="",IF('Job Openings'!B854&lt;&gt;"",TRUE,FALSE),IF(Dashboard!$H$6='Job Openings'!F854,TRUE,FALSE))</f>
        <v>0</v>
      </c>
      <c r="J852" s="198">
        <f t="shared" si="45"/>
        <v>0</v>
      </c>
      <c r="K852" s="63"/>
      <c r="L852" s="63"/>
      <c r="M852" s="63"/>
      <c r="N852" s="63"/>
      <c r="O852" s="63"/>
      <c r="P852" s="63"/>
      <c r="R852" s="193" t="str">
        <f>IF(Candidates!H854="","",MONTH(Candidates!H854))</f>
        <v/>
      </c>
      <c r="S852" s="187" t="b">
        <f>IF(AND(YEAR(Candidates!H854)&gt;=applicationYear,YEAR(Candidates!H854)&lt;=applicationYear),TRUE,IF(applicationYear="",TRUE,FALSE))</f>
        <v>0</v>
      </c>
      <c r="T852" s="187" t="b">
        <f>IF(AND(Candidates!H854&gt;=$AJ$4,Candidates!H854&lt;=$AJ$5),TRUE,FALSE)</f>
        <v>0</v>
      </c>
      <c r="U852" s="187" t="b">
        <f>IF(Dashboard!$M$6="",IF(Candidates!B854&lt;&gt;"",TRUE,FALSE),IF(Dashboard!$M$6=Candidates!B854,TRUE,FALSE))</f>
        <v>0</v>
      </c>
      <c r="V852" s="187" t="b">
        <f>IF(Dashboard!$H$7="",IF(Candidates!B854&lt;&gt;"",TRUE,FALSE),IF(Dashboard!$H$7=Candidates!C854,TRUE,FALSE))</f>
        <v>0</v>
      </c>
      <c r="W852" s="217" t="b">
        <f>IF(Dashboard!$H$6="",IF(Candidates!B854&lt;&gt;"",TRUE,FALSE),IF(Dashboard!$H$6=Candidates!E854,TRUE,FALSE))</f>
        <v>0</v>
      </c>
      <c r="X852" s="187">
        <f t="shared" si="46"/>
        <v>0</v>
      </c>
      <c r="Y852" s="198">
        <f t="shared" si="47"/>
        <v>0</v>
      </c>
      <c r="AA852" s="7"/>
      <c r="AB852" s="7"/>
      <c r="AC852" s="7"/>
    </row>
    <row r="853" spans="2:29" x14ac:dyDescent="0.2">
      <c r="B853" s="194">
        <f>COUNTIFS(Candidates!$B$6:$B$3005,'Job Openings'!B855,Candidates!$J$6:$J$3005,Preferences!$I$21)</f>
        <v>0</v>
      </c>
      <c r="C853" s="63"/>
      <c r="D853" s="194" t="str">
        <f>IF(AND(B853=1,J853=1),IF('Job Openings'!H855-'Job Openings'!E855&lt;0,"",'Job Openings'!H855-'Job Openings'!E855),"")</f>
        <v/>
      </c>
      <c r="E853" s="185"/>
      <c r="F853" s="197" t="b">
        <f>IF(AND('Job Openings'!E855&gt;=$O$4,'Job Openings'!E855&lt;=$O$5),TRUE,FALSE)</f>
        <v>0</v>
      </c>
      <c r="G853" s="188" t="b">
        <f>IF(Dashboard!$M$6="",IF('Job Openings'!B855&lt;&gt;"",TRUE,FALSE),IF(Dashboard!$M$6='Job Openings'!B855,TRUE,FALSE))</f>
        <v>0</v>
      </c>
      <c r="H853" s="188" t="b">
        <f>IF(Dashboard!$H$7="",IF('Job Openings'!B855&lt;&gt;"",TRUE,FALSE),IF(Dashboard!$H$7='Job Openings'!C855,TRUE,FALSE))</f>
        <v>0</v>
      </c>
      <c r="I853" s="188" t="b">
        <f>IF(Dashboard!$H$6="",IF('Job Openings'!B855&lt;&gt;"",TRUE,FALSE),IF(Dashboard!$H$6='Job Openings'!F855,TRUE,FALSE))</f>
        <v>0</v>
      </c>
      <c r="J853" s="198">
        <f t="shared" si="45"/>
        <v>0</v>
      </c>
      <c r="K853" s="63"/>
      <c r="L853" s="63"/>
      <c r="M853" s="63"/>
      <c r="N853" s="63"/>
      <c r="O853" s="63"/>
      <c r="P853" s="63"/>
      <c r="R853" s="193" t="str">
        <f>IF(Candidates!H855="","",MONTH(Candidates!H855))</f>
        <v/>
      </c>
      <c r="S853" s="187" t="b">
        <f>IF(AND(YEAR(Candidates!H855)&gt;=applicationYear,YEAR(Candidates!H855)&lt;=applicationYear),TRUE,IF(applicationYear="",TRUE,FALSE))</f>
        <v>0</v>
      </c>
      <c r="T853" s="187" t="b">
        <f>IF(AND(Candidates!H855&gt;=$AJ$4,Candidates!H855&lt;=$AJ$5),TRUE,FALSE)</f>
        <v>0</v>
      </c>
      <c r="U853" s="187" t="b">
        <f>IF(Dashboard!$M$6="",IF(Candidates!B855&lt;&gt;"",TRUE,FALSE),IF(Dashboard!$M$6=Candidates!B855,TRUE,FALSE))</f>
        <v>0</v>
      </c>
      <c r="V853" s="187" t="b">
        <f>IF(Dashboard!$H$7="",IF(Candidates!B855&lt;&gt;"",TRUE,FALSE),IF(Dashboard!$H$7=Candidates!C855,TRUE,FALSE))</f>
        <v>0</v>
      </c>
      <c r="W853" s="217" t="b">
        <f>IF(Dashboard!$H$6="",IF(Candidates!B855&lt;&gt;"",TRUE,FALSE),IF(Dashboard!$H$6=Candidates!E855,TRUE,FALSE))</f>
        <v>0</v>
      </c>
      <c r="X853" s="187">
        <f t="shared" si="46"/>
        <v>0</v>
      </c>
      <c r="Y853" s="198">
        <f t="shared" si="47"/>
        <v>0</v>
      </c>
      <c r="AA853" s="7"/>
      <c r="AB853" s="7"/>
      <c r="AC853" s="7"/>
    </row>
    <row r="854" spans="2:29" x14ac:dyDescent="0.2">
      <c r="B854" s="194">
        <f>COUNTIFS(Candidates!$B$6:$B$3005,'Job Openings'!B856,Candidates!$J$6:$J$3005,Preferences!$I$21)</f>
        <v>0</v>
      </c>
      <c r="C854" s="63"/>
      <c r="D854" s="194" t="str">
        <f>IF(AND(B854=1,J854=1),IF('Job Openings'!H856-'Job Openings'!E856&lt;0,"",'Job Openings'!H856-'Job Openings'!E856),"")</f>
        <v/>
      </c>
      <c r="E854" s="185"/>
      <c r="F854" s="197" t="b">
        <f>IF(AND('Job Openings'!E856&gt;=$O$4,'Job Openings'!E856&lt;=$O$5),TRUE,FALSE)</f>
        <v>0</v>
      </c>
      <c r="G854" s="188" t="b">
        <f>IF(Dashboard!$M$6="",IF('Job Openings'!B856&lt;&gt;"",TRUE,FALSE),IF(Dashboard!$M$6='Job Openings'!B856,TRUE,FALSE))</f>
        <v>0</v>
      </c>
      <c r="H854" s="188" t="b">
        <f>IF(Dashboard!$H$7="",IF('Job Openings'!B856&lt;&gt;"",TRUE,FALSE),IF(Dashboard!$H$7='Job Openings'!C856,TRUE,FALSE))</f>
        <v>0</v>
      </c>
      <c r="I854" s="188" t="b">
        <f>IF(Dashboard!$H$6="",IF('Job Openings'!B856&lt;&gt;"",TRUE,FALSE),IF(Dashboard!$H$6='Job Openings'!F856,TRUE,FALSE))</f>
        <v>0</v>
      </c>
      <c r="J854" s="198">
        <f t="shared" si="45"/>
        <v>0</v>
      </c>
      <c r="K854" s="63"/>
      <c r="L854" s="63"/>
      <c r="M854" s="63"/>
      <c r="N854" s="63"/>
      <c r="O854" s="63"/>
      <c r="P854" s="63"/>
      <c r="R854" s="193" t="str">
        <f>IF(Candidates!H856="","",MONTH(Candidates!H856))</f>
        <v/>
      </c>
      <c r="S854" s="187" t="b">
        <f>IF(AND(YEAR(Candidates!H856)&gt;=applicationYear,YEAR(Candidates!H856)&lt;=applicationYear),TRUE,IF(applicationYear="",TRUE,FALSE))</f>
        <v>0</v>
      </c>
      <c r="T854" s="187" t="b">
        <f>IF(AND(Candidates!H856&gt;=$AJ$4,Candidates!H856&lt;=$AJ$5),TRUE,FALSE)</f>
        <v>0</v>
      </c>
      <c r="U854" s="187" t="b">
        <f>IF(Dashboard!$M$6="",IF(Candidates!B856&lt;&gt;"",TRUE,FALSE),IF(Dashboard!$M$6=Candidates!B856,TRUE,FALSE))</f>
        <v>0</v>
      </c>
      <c r="V854" s="187" t="b">
        <f>IF(Dashboard!$H$7="",IF(Candidates!B856&lt;&gt;"",TRUE,FALSE),IF(Dashboard!$H$7=Candidates!C856,TRUE,FALSE))</f>
        <v>0</v>
      </c>
      <c r="W854" s="217" t="b">
        <f>IF(Dashboard!$H$6="",IF(Candidates!B856&lt;&gt;"",TRUE,FALSE),IF(Dashboard!$H$6=Candidates!E856,TRUE,FALSE))</f>
        <v>0</v>
      </c>
      <c r="X854" s="187">
        <f t="shared" si="46"/>
        <v>0</v>
      </c>
      <c r="Y854" s="198">
        <f t="shared" si="47"/>
        <v>0</v>
      </c>
      <c r="AA854" s="7"/>
      <c r="AB854" s="7"/>
      <c r="AC854" s="7"/>
    </row>
    <row r="855" spans="2:29" x14ac:dyDescent="0.2">
      <c r="B855" s="194">
        <f>COUNTIFS(Candidates!$B$6:$B$3005,'Job Openings'!B857,Candidates!$J$6:$J$3005,Preferences!$I$21)</f>
        <v>0</v>
      </c>
      <c r="C855" s="63"/>
      <c r="D855" s="194" t="str">
        <f>IF(AND(B855=1,J855=1),IF('Job Openings'!H857-'Job Openings'!E857&lt;0,"",'Job Openings'!H857-'Job Openings'!E857),"")</f>
        <v/>
      </c>
      <c r="E855" s="185"/>
      <c r="F855" s="197" t="b">
        <f>IF(AND('Job Openings'!E857&gt;=$O$4,'Job Openings'!E857&lt;=$O$5),TRUE,FALSE)</f>
        <v>0</v>
      </c>
      <c r="G855" s="188" t="b">
        <f>IF(Dashboard!$M$6="",IF('Job Openings'!B857&lt;&gt;"",TRUE,FALSE),IF(Dashboard!$M$6='Job Openings'!B857,TRUE,FALSE))</f>
        <v>0</v>
      </c>
      <c r="H855" s="188" t="b">
        <f>IF(Dashboard!$H$7="",IF('Job Openings'!B857&lt;&gt;"",TRUE,FALSE),IF(Dashboard!$H$7='Job Openings'!C857,TRUE,FALSE))</f>
        <v>0</v>
      </c>
      <c r="I855" s="188" t="b">
        <f>IF(Dashboard!$H$6="",IF('Job Openings'!B857&lt;&gt;"",TRUE,FALSE),IF(Dashboard!$H$6='Job Openings'!F857,TRUE,FALSE))</f>
        <v>0</v>
      </c>
      <c r="J855" s="198">
        <f t="shared" si="45"/>
        <v>0</v>
      </c>
      <c r="K855" s="63"/>
      <c r="L855" s="63"/>
      <c r="M855" s="63"/>
      <c r="N855" s="63"/>
      <c r="O855" s="63"/>
      <c r="P855" s="63"/>
      <c r="R855" s="193" t="str">
        <f>IF(Candidates!H857="","",MONTH(Candidates!H857))</f>
        <v/>
      </c>
      <c r="S855" s="187" t="b">
        <f>IF(AND(YEAR(Candidates!H857)&gt;=applicationYear,YEAR(Candidates!H857)&lt;=applicationYear),TRUE,IF(applicationYear="",TRUE,FALSE))</f>
        <v>0</v>
      </c>
      <c r="T855" s="187" t="b">
        <f>IF(AND(Candidates!H857&gt;=$AJ$4,Candidates!H857&lt;=$AJ$5),TRUE,FALSE)</f>
        <v>0</v>
      </c>
      <c r="U855" s="187" t="b">
        <f>IF(Dashboard!$M$6="",IF(Candidates!B857&lt;&gt;"",TRUE,FALSE),IF(Dashboard!$M$6=Candidates!B857,TRUE,FALSE))</f>
        <v>0</v>
      </c>
      <c r="V855" s="187" t="b">
        <f>IF(Dashboard!$H$7="",IF(Candidates!B857&lt;&gt;"",TRUE,FALSE),IF(Dashboard!$H$7=Candidates!C857,TRUE,FALSE))</f>
        <v>0</v>
      </c>
      <c r="W855" s="217" t="b">
        <f>IF(Dashboard!$H$6="",IF(Candidates!B857&lt;&gt;"",TRUE,FALSE),IF(Dashboard!$H$6=Candidates!E857,TRUE,FALSE))</f>
        <v>0</v>
      </c>
      <c r="X855" s="187">
        <f t="shared" si="46"/>
        <v>0</v>
      </c>
      <c r="Y855" s="198">
        <f t="shared" si="47"/>
        <v>0</v>
      </c>
      <c r="AA855" s="7"/>
      <c r="AB855" s="7"/>
      <c r="AC855" s="7"/>
    </row>
    <row r="856" spans="2:29" x14ac:dyDescent="0.2">
      <c r="B856" s="194">
        <f>COUNTIFS(Candidates!$B$6:$B$3005,'Job Openings'!B858,Candidates!$J$6:$J$3005,Preferences!$I$21)</f>
        <v>0</v>
      </c>
      <c r="C856" s="63"/>
      <c r="D856" s="194" t="str">
        <f>IF(AND(B856=1,J856=1),IF('Job Openings'!H858-'Job Openings'!E858&lt;0,"",'Job Openings'!H858-'Job Openings'!E858),"")</f>
        <v/>
      </c>
      <c r="E856" s="185"/>
      <c r="F856" s="197" t="b">
        <f>IF(AND('Job Openings'!E858&gt;=$O$4,'Job Openings'!E858&lt;=$O$5),TRUE,FALSE)</f>
        <v>0</v>
      </c>
      <c r="G856" s="188" t="b">
        <f>IF(Dashboard!$M$6="",IF('Job Openings'!B858&lt;&gt;"",TRUE,FALSE),IF(Dashboard!$M$6='Job Openings'!B858,TRUE,FALSE))</f>
        <v>0</v>
      </c>
      <c r="H856" s="188" t="b">
        <f>IF(Dashboard!$H$7="",IF('Job Openings'!B858&lt;&gt;"",TRUE,FALSE),IF(Dashboard!$H$7='Job Openings'!C858,TRUE,FALSE))</f>
        <v>0</v>
      </c>
      <c r="I856" s="188" t="b">
        <f>IF(Dashboard!$H$6="",IF('Job Openings'!B858&lt;&gt;"",TRUE,FALSE),IF(Dashboard!$H$6='Job Openings'!F858,TRUE,FALSE))</f>
        <v>0</v>
      </c>
      <c r="J856" s="198">
        <f t="shared" si="45"/>
        <v>0</v>
      </c>
      <c r="K856" s="63"/>
      <c r="L856" s="63"/>
      <c r="M856" s="63"/>
      <c r="N856" s="63"/>
      <c r="O856" s="63"/>
      <c r="P856" s="63"/>
      <c r="R856" s="193" t="str">
        <f>IF(Candidates!H858="","",MONTH(Candidates!H858))</f>
        <v/>
      </c>
      <c r="S856" s="187" t="b">
        <f>IF(AND(YEAR(Candidates!H858)&gt;=applicationYear,YEAR(Candidates!H858)&lt;=applicationYear),TRUE,IF(applicationYear="",TRUE,FALSE))</f>
        <v>0</v>
      </c>
      <c r="T856" s="187" t="b">
        <f>IF(AND(Candidates!H858&gt;=$AJ$4,Candidates!H858&lt;=$AJ$5),TRUE,FALSE)</f>
        <v>0</v>
      </c>
      <c r="U856" s="187" t="b">
        <f>IF(Dashboard!$M$6="",IF(Candidates!B858&lt;&gt;"",TRUE,FALSE),IF(Dashboard!$M$6=Candidates!B858,TRUE,FALSE))</f>
        <v>0</v>
      </c>
      <c r="V856" s="187" t="b">
        <f>IF(Dashboard!$H$7="",IF(Candidates!B858&lt;&gt;"",TRUE,FALSE),IF(Dashboard!$H$7=Candidates!C858,TRUE,FALSE))</f>
        <v>0</v>
      </c>
      <c r="W856" s="217" t="b">
        <f>IF(Dashboard!$H$6="",IF(Candidates!B858&lt;&gt;"",TRUE,FALSE),IF(Dashboard!$H$6=Candidates!E858,TRUE,FALSE))</f>
        <v>0</v>
      </c>
      <c r="X856" s="187">
        <f t="shared" si="46"/>
        <v>0</v>
      </c>
      <c r="Y856" s="198">
        <f t="shared" si="47"/>
        <v>0</v>
      </c>
      <c r="AA856" s="7"/>
      <c r="AB856" s="7"/>
      <c r="AC856" s="7"/>
    </row>
    <row r="857" spans="2:29" x14ac:dyDescent="0.2">
      <c r="B857" s="194">
        <f>COUNTIFS(Candidates!$B$6:$B$3005,'Job Openings'!B859,Candidates!$J$6:$J$3005,Preferences!$I$21)</f>
        <v>0</v>
      </c>
      <c r="C857" s="63"/>
      <c r="D857" s="194" t="str">
        <f>IF(AND(B857=1,J857=1),IF('Job Openings'!H859-'Job Openings'!E859&lt;0,"",'Job Openings'!H859-'Job Openings'!E859),"")</f>
        <v/>
      </c>
      <c r="E857" s="185"/>
      <c r="F857" s="197" t="b">
        <f>IF(AND('Job Openings'!E859&gt;=$O$4,'Job Openings'!E859&lt;=$O$5),TRUE,FALSE)</f>
        <v>0</v>
      </c>
      <c r="G857" s="188" t="b">
        <f>IF(Dashboard!$M$6="",IF('Job Openings'!B859&lt;&gt;"",TRUE,FALSE),IF(Dashboard!$M$6='Job Openings'!B859,TRUE,FALSE))</f>
        <v>0</v>
      </c>
      <c r="H857" s="188" t="b">
        <f>IF(Dashboard!$H$7="",IF('Job Openings'!B859&lt;&gt;"",TRUE,FALSE),IF(Dashboard!$H$7='Job Openings'!C859,TRUE,FALSE))</f>
        <v>0</v>
      </c>
      <c r="I857" s="188" t="b">
        <f>IF(Dashboard!$H$6="",IF('Job Openings'!B859&lt;&gt;"",TRUE,FALSE),IF(Dashboard!$H$6='Job Openings'!F859,TRUE,FALSE))</f>
        <v>0</v>
      </c>
      <c r="J857" s="198">
        <f t="shared" si="45"/>
        <v>0</v>
      </c>
      <c r="K857" s="63"/>
      <c r="L857" s="63"/>
      <c r="M857" s="63"/>
      <c r="N857" s="63"/>
      <c r="O857" s="63"/>
      <c r="P857" s="63"/>
      <c r="R857" s="193" t="str">
        <f>IF(Candidates!H859="","",MONTH(Candidates!H859))</f>
        <v/>
      </c>
      <c r="S857" s="187" t="b">
        <f>IF(AND(YEAR(Candidates!H859)&gt;=applicationYear,YEAR(Candidates!H859)&lt;=applicationYear),TRUE,IF(applicationYear="",TRUE,FALSE))</f>
        <v>0</v>
      </c>
      <c r="T857" s="187" t="b">
        <f>IF(AND(Candidates!H859&gt;=$AJ$4,Candidates!H859&lt;=$AJ$5),TRUE,FALSE)</f>
        <v>0</v>
      </c>
      <c r="U857" s="187" t="b">
        <f>IF(Dashboard!$M$6="",IF(Candidates!B859&lt;&gt;"",TRUE,FALSE),IF(Dashboard!$M$6=Candidates!B859,TRUE,FALSE))</f>
        <v>0</v>
      </c>
      <c r="V857" s="187" t="b">
        <f>IF(Dashboard!$H$7="",IF(Candidates!B859&lt;&gt;"",TRUE,FALSE),IF(Dashboard!$H$7=Candidates!C859,TRUE,FALSE))</f>
        <v>0</v>
      </c>
      <c r="W857" s="217" t="b">
        <f>IF(Dashboard!$H$6="",IF(Candidates!B859&lt;&gt;"",TRUE,FALSE),IF(Dashboard!$H$6=Candidates!E859,TRUE,FALSE))</f>
        <v>0</v>
      </c>
      <c r="X857" s="187">
        <f t="shared" si="46"/>
        <v>0</v>
      </c>
      <c r="Y857" s="198">
        <f t="shared" si="47"/>
        <v>0</v>
      </c>
      <c r="AA857" s="7"/>
      <c r="AB857" s="7"/>
      <c r="AC857" s="7"/>
    </row>
    <row r="858" spans="2:29" x14ac:dyDescent="0.2">
      <c r="B858" s="194">
        <f>COUNTIFS(Candidates!$B$6:$B$3005,'Job Openings'!B860,Candidates!$J$6:$J$3005,Preferences!$I$21)</f>
        <v>0</v>
      </c>
      <c r="C858" s="63"/>
      <c r="D858" s="194" t="str">
        <f>IF(AND(B858=1,J858=1),IF('Job Openings'!H860-'Job Openings'!E860&lt;0,"",'Job Openings'!H860-'Job Openings'!E860),"")</f>
        <v/>
      </c>
      <c r="E858" s="185"/>
      <c r="F858" s="197" t="b">
        <f>IF(AND('Job Openings'!E860&gt;=$O$4,'Job Openings'!E860&lt;=$O$5),TRUE,FALSE)</f>
        <v>0</v>
      </c>
      <c r="G858" s="188" t="b">
        <f>IF(Dashboard!$M$6="",IF('Job Openings'!B860&lt;&gt;"",TRUE,FALSE),IF(Dashboard!$M$6='Job Openings'!B860,TRUE,FALSE))</f>
        <v>0</v>
      </c>
      <c r="H858" s="188" t="b">
        <f>IF(Dashboard!$H$7="",IF('Job Openings'!B860&lt;&gt;"",TRUE,FALSE),IF(Dashboard!$H$7='Job Openings'!C860,TRUE,FALSE))</f>
        <v>0</v>
      </c>
      <c r="I858" s="188" t="b">
        <f>IF(Dashboard!$H$6="",IF('Job Openings'!B860&lt;&gt;"",TRUE,FALSE),IF(Dashboard!$H$6='Job Openings'!F860,TRUE,FALSE))</f>
        <v>0</v>
      </c>
      <c r="J858" s="198">
        <f t="shared" si="45"/>
        <v>0</v>
      </c>
      <c r="K858" s="63"/>
      <c r="L858" s="63"/>
      <c r="M858" s="63"/>
      <c r="N858" s="63"/>
      <c r="O858" s="63"/>
      <c r="P858" s="63"/>
      <c r="R858" s="193" t="str">
        <f>IF(Candidates!H860="","",MONTH(Candidates!H860))</f>
        <v/>
      </c>
      <c r="S858" s="187" t="b">
        <f>IF(AND(YEAR(Candidates!H860)&gt;=applicationYear,YEAR(Candidates!H860)&lt;=applicationYear),TRUE,IF(applicationYear="",TRUE,FALSE))</f>
        <v>0</v>
      </c>
      <c r="T858" s="187" t="b">
        <f>IF(AND(Candidates!H860&gt;=$AJ$4,Candidates!H860&lt;=$AJ$5),TRUE,FALSE)</f>
        <v>0</v>
      </c>
      <c r="U858" s="187" t="b">
        <f>IF(Dashboard!$M$6="",IF(Candidates!B860&lt;&gt;"",TRUE,FALSE),IF(Dashboard!$M$6=Candidates!B860,TRUE,FALSE))</f>
        <v>0</v>
      </c>
      <c r="V858" s="187" t="b">
        <f>IF(Dashboard!$H$7="",IF(Candidates!B860&lt;&gt;"",TRUE,FALSE),IF(Dashboard!$H$7=Candidates!C860,TRUE,FALSE))</f>
        <v>0</v>
      </c>
      <c r="W858" s="217" t="b">
        <f>IF(Dashboard!$H$6="",IF(Candidates!B860&lt;&gt;"",TRUE,FALSE),IF(Dashboard!$H$6=Candidates!E860,TRUE,FALSE))</f>
        <v>0</v>
      </c>
      <c r="X858" s="187">
        <f t="shared" si="46"/>
        <v>0</v>
      </c>
      <c r="Y858" s="198">
        <f t="shared" si="47"/>
        <v>0</v>
      </c>
      <c r="AA858" s="7"/>
      <c r="AB858" s="7"/>
      <c r="AC858" s="7"/>
    </row>
    <row r="859" spans="2:29" x14ac:dyDescent="0.2">
      <c r="B859" s="194">
        <f>COUNTIFS(Candidates!$B$6:$B$3005,'Job Openings'!B861,Candidates!$J$6:$J$3005,Preferences!$I$21)</f>
        <v>0</v>
      </c>
      <c r="C859" s="63"/>
      <c r="D859" s="194" t="str">
        <f>IF(AND(B859=1,J859=1),IF('Job Openings'!H861-'Job Openings'!E861&lt;0,"",'Job Openings'!H861-'Job Openings'!E861),"")</f>
        <v/>
      </c>
      <c r="E859" s="185"/>
      <c r="F859" s="197" t="b">
        <f>IF(AND('Job Openings'!E861&gt;=$O$4,'Job Openings'!E861&lt;=$O$5),TRUE,FALSE)</f>
        <v>0</v>
      </c>
      <c r="G859" s="188" t="b">
        <f>IF(Dashboard!$M$6="",IF('Job Openings'!B861&lt;&gt;"",TRUE,FALSE),IF(Dashboard!$M$6='Job Openings'!B861,TRUE,FALSE))</f>
        <v>0</v>
      </c>
      <c r="H859" s="188" t="b">
        <f>IF(Dashboard!$H$7="",IF('Job Openings'!B861&lt;&gt;"",TRUE,FALSE),IF(Dashboard!$H$7='Job Openings'!C861,TRUE,FALSE))</f>
        <v>0</v>
      </c>
      <c r="I859" s="188" t="b">
        <f>IF(Dashboard!$H$6="",IF('Job Openings'!B861&lt;&gt;"",TRUE,FALSE),IF(Dashboard!$H$6='Job Openings'!F861,TRUE,FALSE))</f>
        <v>0</v>
      </c>
      <c r="J859" s="198">
        <f t="shared" si="45"/>
        <v>0</v>
      </c>
      <c r="K859" s="63"/>
      <c r="L859" s="63"/>
      <c r="M859" s="63"/>
      <c r="N859" s="63"/>
      <c r="O859" s="63"/>
      <c r="P859" s="63"/>
      <c r="R859" s="193" t="str">
        <f>IF(Candidates!H861="","",MONTH(Candidates!H861))</f>
        <v/>
      </c>
      <c r="S859" s="187" t="b">
        <f>IF(AND(YEAR(Candidates!H861)&gt;=applicationYear,YEAR(Candidates!H861)&lt;=applicationYear),TRUE,IF(applicationYear="",TRUE,FALSE))</f>
        <v>0</v>
      </c>
      <c r="T859" s="187" t="b">
        <f>IF(AND(Candidates!H861&gt;=$AJ$4,Candidates!H861&lt;=$AJ$5),TRUE,FALSE)</f>
        <v>0</v>
      </c>
      <c r="U859" s="187" t="b">
        <f>IF(Dashboard!$M$6="",IF(Candidates!B861&lt;&gt;"",TRUE,FALSE),IF(Dashboard!$M$6=Candidates!B861,TRUE,FALSE))</f>
        <v>0</v>
      </c>
      <c r="V859" s="187" t="b">
        <f>IF(Dashboard!$H$7="",IF(Candidates!B861&lt;&gt;"",TRUE,FALSE),IF(Dashboard!$H$7=Candidates!C861,TRUE,FALSE))</f>
        <v>0</v>
      </c>
      <c r="W859" s="217" t="b">
        <f>IF(Dashboard!$H$6="",IF(Candidates!B861&lt;&gt;"",TRUE,FALSE),IF(Dashboard!$H$6=Candidates!E861,TRUE,FALSE))</f>
        <v>0</v>
      </c>
      <c r="X859" s="187">
        <f t="shared" si="46"/>
        <v>0</v>
      </c>
      <c r="Y859" s="198">
        <f t="shared" si="47"/>
        <v>0</v>
      </c>
      <c r="AA859" s="7"/>
      <c r="AB859" s="7"/>
      <c r="AC859" s="7"/>
    </row>
    <row r="860" spans="2:29" x14ac:dyDescent="0.2">
      <c r="B860" s="194">
        <f>COUNTIFS(Candidates!$B$6:$B$3005,'Job Openings'!B862,Candidates!$J$6:$J$3005,Preferences!$I$21)</f>
        <v>0</v>
      </c>
      <c r="C860" s="63"/>
      <c r="D860" s="194" t="str">
        <f>IF(AND(B860=1,J860=1),IF('Job Openings'!H862-'Job Openings'!E862&lt;0,"",'Job Openings'!H862-'Job Openings'!E862),"")</f>
        <v/>
      </c>
      <c r="E860" s="185"/>
      <c r="F860" s="197" t="b">
        <f>IF(AND('Job Openings'!E862&gt;=$O$4,'Job Openings'!E862&lt;=$O$5),TRUE,FALSE)</f>
        <v>0</v>
      </c>
      <c r="G860" s="188" t="b">
        <f>IF(Dashboard!$M$6="",IF('Job Openings'!B862&lt;&gt;"",TRUE,FALSE),IF(Dashboard!$M$6='Job Openings'!B862,TRUE,FALSE))</f>
        <v>0</v>
      </c>
      <c r="H860" s="188" t="b">
        <f>IF(Dashboard!$H$7="",IF('Job Openings'!B862&lt;&gt;"",TRUE,FALSE),IF(Dashboard!$H$7='Job Openings'!C862,TRUE,FALSE))</f>
        <v>0</v>
      </c>
      <c r="I860" s="188" t="b">
        <f>IF(Dashboard!$H$6="",IF('Job Openings'!B862&lt;&gt;"",TRUE,FALSE),IF(Dashboard!$H$6='Job Openings'!F862,TRUE,FALSE))</f>
        <v>0</v>
      </c>
      <c r="J860" s="198">
        <f t="shared" si="45"/>
        <v>0</v>
      </c>
      <c r="K860" s="63"/>
      <c r="L860" s="63"/>
      <c r="M860" s="63"/>
      <c r="N860" s="63"/>
      <c r="O860" s="63"/>
      <c r="P860" s="63"/>
      <c r="R860" s="193" t="str">
        <f>IF(Candidates!H862="","",MONTH(Candidates!H862))</f>
        <v/>
      </c>
      <c r="S860" s="187" t="b">
        <f>IF(AND(YEAR(Candidates!H862)&gt;=applicationYear,YEAR(Candidates!H862)&lt;=applicationYear),TRUE,IF(applicationYear="",TRUE,FALSE))</f>
        <v>0</v>
      </c>
      <c r="T860" s="187" t="b">
        <f>IF(AND(Candidates!H862&gt;=$AJ$4,Candidates!H862&lt;=$AJ$5),TRUE,FALSE)</f>
        <v>0</v>
      </c>
      <c r="U860" s="187" t="b">
        <f>IF(Dashboard!$M$6="",IF(Candidates!B862&lt;&gt;"",TRUE,FALSE),IF(Dashboard!$M$6=Candidates!B862,TRUE,FALSE))</f>
        <v>0</v>
      </c>
      <c r="V860" s="187" t="b">
        <f>IF(Dashboard!$H$7="",IF(Candidates!B862&lt;&gt;"",TRUE,FALSE),IF(Dashboard!$H$7=Candidates!C862,TRUE,FALSE))</f>
        <v>0</v>
      </c>
      <c r="W860" s="217" t="b">
        <f>IF(Dashboard!$H$6="",IF(Candidates!B862&lt;&gt;"",TRUE,FALSE),IF(Dashboard!$H$6=Candidates!E862,TRUE,FALSE))</f>
        <v>0</v>
      </c>
      <c r="X860" s="187">
        <f t="shared" si="46"/>
        <v>0</v>
      </c>
      <c r="Y860" s="198">
        <f t="shared" si="47"/>
        <v>0</v>
      </c>
      <c r="AA860" s="7"/>
      <c r="AB860" s="7"/>
      <c r="AC860" s="7"/>
    </row>
    <row r="861" spans="2:29" x14ac:dyDescent="0.2">
      <c r="B861" s="194">
        <f>COUNTIFS(Candidates!$B$6:$B$3005,'Job Openings'!B863,Candidates!$J$6:$J$3005,Preferences!$I$21)</f>
        <v>0</v>
      </c>
      <c r="C861" s="63"/>
      <c r="D861" s="194" t="str">
        <f>IF(AND(B861=1,J861=1),IF('Job Openings'!H863-'Job Openings'!E863&lt;0,"",'Job Openings'!H863-'Job Openings'!E863),"")</f>
        <v/>
      </c>
      <c r="E861" s="185"/>
      <c r="F861" s="197" t="b">
        <f>IF(AND('Job Openings'!E863&gt;=$O$4,'Job Openings'!E863&lt;=$O$5),TRUE,FALSE)</f>
        <v>0</v>
      </c>
      <c r="G861" s="188" t="b">
        <f>IF(Dashboard!$M$6="",IF('Job Openings'!B863&lt;&gt;"",TRUE,FALSE),IF(Dashboard!$M$6='Job Openings'!B863,TRUE,FALSE))</f>
        <v>0</v>
      </c>
      <c r="H861" s="188" t="b">
        <f>IF(Dashboard!$H$7="",IF('Job Openings'!B863&lt;&gt;"",TRUE,FALSE),IF(Dashboard!$H$7='Job Openings'!C863,TRUE,FALSE))</f>
        <v>0</v>
      </c>
      <c r="I861" s="188" t="b">
        <f>IF(Dashboard!$H$6="",IF('Job Openings'!B863&lt;&gt;"",TRUE,FALSE),IF(Dashboard!$H$6='Job Openings'!F863,TRUE,FALSE))</f>
        <v>0</v>
      </c>
      <c r="J861" s="198">
        <f t="shared" si="45"/>
        <v>0</v>
      </c>
      <c r="K861" s="63"/>
      <c r="L861" s="63"/>
      <c r="M861" s="63"/>
      <c r="N861" s="63"/>
      <c r="O861" s="63"/>
      <c r="P861" s="63"/>
      <c r="R861" s="193" t="str">
        <f>IF(Candidates!H863="","",MONTH(Candidates!H863))</f>
        <v/>
      </c>
      <c r="S861" s="187" t="b">
        <f>IF(AND(YEAR(Candidates!H863)&gt;=applicationYear,YEAR(Candidates!H863)&lt;=applicationYear),TRUE,IF(applicationYear="",TRUE,FALSE))</f>
        <v>0</v>
      </c>
      <c r="T861" s="187" t="b">
        <f>IF(AND(Candidates!H863&gt;=$AJ$4,Candidates!H863&lt;=$AJ$5),TRUE,FALSE)</f>
        <v>0</v>
      </c>
      <c r="U861" s="187" t="b">
        <f>IF(Dashboard!$M$6="",IF(Candidates!B863&lt;&gt;"",TRUE,FALSE),IF(Dashboard!$M$6=Candidates!B863,TRUE,FALSE))</f>
        <v>0</v>
      </c>
      <c r="V861" s="187" t="b">
        <f>IF(Dashboard!$H$7="",IF(Candidates!B863&lt;&gt;"",TRUE,FALSE),IF(Dashboard!$H$7=Candidates!C863,TRUE,FALSE))</f>
        <v>0</v>
      </c>
      <c r="W861" s="217" t="b">
        <f>IF(Dashboard!$H$6="",IF(Candidates!B863&lt;&gt;"",TRUE,FALSE),IF(Dashboard!$H$6=Candidates!E863,TRUE,FALSE))</f>
        <v>0</v>
      </c>
      <c r="X861" s="187">
        <f t="shared" si="46"/>
        <v>0</v>
      </c>
      <c r="Y861" s="198">
        <f t="shared" si="47"/>
        <v>0</v>
      </c>
      <c r="AA861" s="7"/>
      <c r="AB861" s="7"/>
      <c r="AC861" s="7"/>
    </row>
    <row r="862" spans="2:29" x14ac:dyDescent="0.2">
      <c r="B862" s="194">
        <f>COUNTIFS(Candidates!$B$6:$B$3005,'Job Openings'!B864,Candidates!$J$6:$J$3005,Preferences!$I$21)</f>
        <v>0</v>
      </c>
      <c r="C862" s="63"/>
      <c r="D862" s="194" t="str">
        <f>IF(AND(B862=1,J862=1),IF('Job Openings'!H864-'Job Openings'!E864&lt;0,"",'Job Openings'!H864-'Job Openings'!E864),"")</f>
        <v/>
      </c>
      <c r="E862" s="185"/>
      <c r="F862" s="197" t="b">
        <f>IF(AND('Job Openings'!E864&gt;=$O$4,'Job Openings'!E864&lt;=$O$5),TRUE,FALSE)</f>
        <v>0</v>
      </c>
      <c r="G862" s="188" t="b">
        <f>IF(Dashboard!$M$6="",IF('Job Openings'!B864&lt;&gt;"",TRUE,FALSE),IF(Dashboard!$M$6='Job Openings'!B864,TRUE,FALSE))</f>
        <v>0</v>
      </c>
      <c r="H862" s="188" t="b">
        <f>IF(Dashboard!$H$7="",IF('Job Openings'!B864&lt;&gt;"",TRUE,FALSE),IF(Dashboard!$H$7='Job Openings'!C864,TRUE,FALSE))</f>
        <v>0</v>
      </c>
      <c r="I862" s="188" t="b">
        <f>IF(Dashboard!$H$6="",IF('Job Openings'!B864&lt;&gt;"",TRUE,FALSE),IF(Dashboard!$H$6='Job Openings'!F864,TRUE,FALSE))</f>
        <v>0</v>
      </c>
      <c r="J862" s="198">
        <f t="shared" si="45"/>
        <v>0</v>
      </c>
      <c r="K862" s="63"/>
      <c r="L862" s="63"/>
      <c r="M862" s="63"/>
      <c r="N862" s="63"/>
      <c r="O862" s="63"/>
      <c r="P862" s="63"/>
      <c r="R862" s="193" t="str">
        <f>IF(Candidates!H864="","",MONTH(Candidates!H864))</f>
        <v/>
      </c>
      <c r="S862" s="187" t="b">
        <f>IF(AND(YEAR(Candidates!H864)&gt;=applicationYear,YEAR(Candidates!H864)&lt;=applicationYear),TRUE,IF(applicationYear="",TRUE,FALSE))</f>
        <v>0</v>
      </c>
      <c r="T862" s="187" t="b">
        <f>IF(AND(Candidates!H864&gt;=$AJ$4,Candidates!H864&lt;=$AJ$5),TRUE,FALSE)</f>
        <v>0</v>
      </c>
      <c r="U862" s="187" t="b">
        <f>IF(Dashboard!$M$6="",IF(Candidates!B864&lt;&gt;"",TRUE,FALSE),IF(Dashboard!$M$6=Candidates!B864,TRUE,FALSE))</f>
        <v>0</v>
      </c>
      <c r="V862" s="187" t="b">
        <f>IF(Dashboard!$H$7="",IF(Candidates!B864&lt;&gt;"",TRUE,FALSE),IF(Dashboard!$H$7=Candidates!C864,TRUE,FALSE))</f>
        <v>0</v>
      </c>
      <c r="W862" s="217" t="b">
        <f>IF(Dashboard!$H$6="",IF(Candidates!B864&lt;&gt;"",TRUE,FALSE),IF(Dashboard!$H$6=Candidates!E864,TRUE,FALSE))</f>
        <v>0</v>
      </c>
      <c r="X862" s="187">
        <f t="shared" si="46"/>
        <v>0</v>
      </c>
      <c r="Y862" s="198">
        <f t="shared" si="47"/>
        <v>0</v>
      </c>
      <c r="AA862" s="7"/>
      <c r="AB862" s="7"/>
      <c r="AC862" s="7"/>
    </row>
    <row r="863" spans="2:29" x14ac:dyDescent="0.2">
      <c r="B863" s="194">
        <f>COUNTIFS(Candidates!$B$6:$B$3005,'Job Openings'!B865,Candidates!$J$6:$J$3005,Preferences!$I$21)</f>
        <v>0</v>
      </c>
      <c r="C863" s="63"/>
      <c r="D863" s="194" t="str">
        <f>IF(AND(B863=1,J863=1),IF('Job Openings'!H865-'Job Openings'!E865&lt;0,"",'Job Openings'!H865-'Job Openings'!E865),"")</f>
        <v/>
      </c>
      <c r="E863" s="185"/>
      <c r="F863" s="197" t="b">
        <f>IF(AND('Job Openings'!E865&gt;=$O$4,'Job Openings'!E865&lt;=$O$5),TRUE,FALSE)</f>
        <v>0</v>
      </c>
      <c r="G863" s="188" t="b">
        <f>IF(Dashboard!$M$6="",IF('Job Openings'!B865&lt;&gt;"",TRUE,FALSE),IF(Dashboard!$M$6='Job Openings'!B865,TRUE,FALSE))</f>
        <v>0</v>
      </c>
      <c r="H863" s="188" t="b">
        <f>IF(Dashboard!$H$7="",IF('Job Openings'!B865&lt;&gt;"",TRUE,FALSE),IF(Dashboard!$H$7='Job Openings'!C865,TRUE,FALSE))</f>
        <v>0</v>
      </c>
      <c r="I863" s="188" t="b">
        <f>IF(Dashboard!$H$6="",IF('Job Openings'!B865&lt;&gt;"",TRUE,FALSE),IF(Dashboard!$H$6='Job Openings'!F865,TRUE,FALSE))</f>
        <v>0</v>
      </c>
      <c r="J863" s="198">
        <f t="shared" si="45"/>
        <v>0</v>
      </c>
      <c r="K863" s="63"/>
      <c r="L863" s="63"/>
      <c r="M863" s="63"/>
      <c r="N863" s="63"/>
      <c r="O863" s="63"/>
      <c r="P863" s="63"/>
      <c r="R863" s="193" t="str">
        <f>IF(Candidates!H865="","",MONTH(Candidates!H865))</f>
        <v/>
      </c>
      <c r="S863" s="187" t="b">
        <f>IF(AND(YEAR(Candidates!H865)&gt;=applicationYear,YEAR(Candidates!H865)&lt;=applicationYear),TRUE,IF(applicationYear="",TRUE,FALSE))</f>
        <v>0</v>
      </c>
      <c r="T863" s="187" t="b">
        <f>IF(AND(Candidates!H865&gt;=$AJ$4,Candidates!H865&lt;=$AJ$5),TRUE,FALSE)</f>
        <v>0</v>
      </c>
      <c r="U863" s="187" t="b">
        <f>IF(Dashboard!$M$6="",IF(Candidates!B865&lt;&gt;"",TRUE,FALSE),IF(Dashboard!$M$6=Candidates!B865,TRUE,FALSE))</f>
        <v>0</v>
      </c>
      <c r="V863" s="187" t="b">
        <f>IF(Dashboard!$H$7="",IF(Candidates!B865&lt;&gt;"",TRUE,FALSE),IF(Dashboard!$H$7=Candidates!C865,TRUE,FALSE))</f>
        <v>0</v>
      </c>
      <c r="W863" s="217" t="b">
        <f>IF(Dashboard!$H$6="",IF(Candidates!B865&lt;&gt;"",TRUE,FALSE),IF(Dashboard!$H$6=Candidates!E865,TRUE,FALSE))</f>
        <v>0</v>
      </c>
      <c r="X863" s="187">
        <f t="shared" si="46"/>
        <v>0</v>
      </c>
      <c r="Y863" s="198">
        <f t="shared" si="47"/>
        <v>0</v>
      </c>
      <c r="AA863" s="7"/>
      <c r="AB863" s="7"/>
      <c r="AC863" s="7"/>
    </row>
    <row r="864" spans="2:29" x14ac:dyDescent="0.2">
      <c r="B864" s="194">
        <f>COUNTIFS(Candidates!$B$6:$B$3005,'Job Openings'!B866,Candidates!$J$6:$J$3005,Preferences!$I$21)</f>
        <v>0</v>
      </c>
      <c r="C864" s="63"/>
      <c r="D864" s="194" t="str">
        <f>IF(AND(B864=1,J864=1),IF('Job Openings'!H866-'Job Openings'!E866&lt;0,"",'Job Openings'!H866-'Job Openings'!E866),"")</f>
        <v/>
      </c>
      <c r="E864" s="185"/>
      <c r="F864" s="197" t="b">
        <f>IF(AND('Job Openings'!E866&gt;=$O$4,'Job Openings'!E866&lt;=$O$5),TRUE,FALSE)</f>
        <v>0</v>
      </c>
      <c r="G864" s="188" t="b">
        <f>IF(Dashboard!$M$6="",IF('Job Openings'!B866&lt;&gt;"",TRUE,FALSE),IF(Dashboard!$M$6='Job Openings'!B866,TRUE,FALSE))</f>
        <v>0</v>
      </c>
      <c r="H864" s="188" t="b">
        <f>IF(Dashboard!$H$7="",IF('Job Openings'!B866&lt;&gt;"",TRUE,FALSE),IF(Dashboard!$H$7='Job Openings'!C866,TRUE,FALSE))</f>
        <v>0</v>
      </c>
      <c r="I864" s="188" t="b">
        <f>IF(Dashboard!$H$6="",IF('Job Openings'!B866&lt;&gt;"",TRUE,FALSE),IF(Dashboard!$H$6='Job Openings'!F866,TRUE,FALSE))</f>
        <v>0</v>
      </c>
      <c r="J864" s="198">
        <f t="shared" si="45"/>
        <v>0</v>
      </c>
      <c r="K864" s="63"/>
      <c r="L864" s="63"/>
      <c r="M864" s="63"/>
      <c r="N864" s="63"/>
      <c r="O864" s="63"/>
      <c r="P864" s="63"/>
      <c r="R864" s="193" t="str">
        <f>IF(Candidates!H866="","",MONTH(Candidates!H866))</f>
        <v/>
      </c>
      <c r="S864" s="187" t="b">
        <f>IF(AND(YEAR(Candidates!H866)&gt;=applicationYear,YEAR(Candidates!H866)&lt;=applicationYear),TRUE,IF(applicationYear="",TRUE,FALSE))</f>
        <v>0</v>
      </c>
      <c r="T864" s="187" t="b">
        <f>IF(AND(Candidates!H866&gt;=$AJ$4,Candidates!H866&lt;=$AJ$5),TRUE,FALSE)</f>
        <v>0</v>
      </c>
      <c r="U864" s="187" t="b">
        <f>IF(Dashboard!$M$6="",IF(Candidates!B866&lt;&gt;"",TRUE,FALSE),IF(Dashboard!$M$6=Candidates!B866,TRUE,FALSE))</f>
        <v>0</v>
      </c>
      <c r="V864" s="187" t="b">
        <f>IF(Dashboard!$H$7="",IF(Candidates!B866&lt;&gt;"",TRUE,FALSE),IF(Dashboard!$H$7=Candidates!C866,TRUE,FALSE))</f>
        <v>0</v>
      </c>
      <c r="W864" s="217" t="b">
        <f>IF(Dashboard!$H$6="",IF(Candidates!B866&lt;&gt;"",TRUE,FALSE),IF(Dashboard!$H$6=Candidates!E866,TRUE,FALSE))</f>
        <v>0</v>
      </c>
      <c r="X864" s="187">
        <f t="shared" si="46"/>
        <v>0</v>
      </c>
      <c r="Y864" s="198">
        <f t="shared" si="47"/>
        <v>0</v>
      </c>
      <c r="AA864" s="7"/>
      <c r="AB864" s="7"/>
      <c r="AC864" s="7"/>
    </row>
    <row r="865" spans="2:29" x14ac:dyDescent="0.2">
      <c r="B865" s="194">
        <f>COUNTIFS(Candidates!$B$6:$B$3005,'Job Openings'!B867,Candidates!$J$6:$J$3005,Preferences!$I$21)</f>
        <v>0</v>
      </c>
      <c r="C865" s="63"/>
      <c r="D865" s="194" t="str">
        <f>IF(AND(B865=1,J865=1),IF('Job Openings'!H867-'Job Openings'!E867&lt;0,"",'Job Openings'!H867-'Job Openings'!E867),"")</f>
        <v/>
      </c>
      <c r="E865" s="185"/>
      <c r="F865" s="197" t="b">
        <f>IF(AND('Job Openings'!E867&gt;=$O$4,'Job Openings'!E867&lt;=$O$5),TRUE,FALSE)</f>
        <v>0</v>
      </c>
      <c r="G865" s="188" t="b">
        <f>IF(Dashboard!$M$6="",IF('Job Openings'!B867&lt;&gt;"",TRUE,FALSE),IF(Dashboard!$M$6='Job Openings'!B867,TRUE,FALSE))</f>
        <v>0</v>
      </c>
      <c r="H865" s="188" t="b">
        <f>IF(Dashboard!$H$7="",IF('Job Openings'!B867&lt;&gt;"",TRUE,FALSE),IF(Dashboard!$H$7='Job Openings'!C867,TRUE,FALSE))</f>
        <v>0</v>
      </c>
      <c r="I865" s="188" t="b">
        <f>IF(Dashboard!$H$6="",IF('Job Openings'!B867&lt;&gt;"",TRUE,FALSE),IF(Dashboard!$H$6='Job Openings'!F867,TRUE,FALSE))</f>
        <v>0</v>
      </c>
      <c r="J865" s="198">
        <f t="shared" si="45"/>
        <v>0</v>
      </c>
      <c r="K865" s="63"/>
      <c r="L865" s="63"/>
      <c r="M865" s="63"/>
      <c r="N865" s="63"/>
      <c r="O865" s="63"/>
      <c r="P865" s="63"/>
      <c r="R865" s="193" t="str">
        <f>IF(Candidates!H867="","",MONTH(Candidates!H867))</f>
        <v/>
      </c>
      <c r="S865" s="187" t="b">
        <f>IF(AND(YEAR(Candidates!H867)&gt;=applicationYear,YEAR(Candidates!H867)&lt;=applicationYear),TRUE,IF(applicationYear="",TRUE,FALSE))</f>
        <v>0</v>
      </c>
      <c r="T865" s="187" t="b">
        <f>IF(AND(Candidates!H867&gt;=$AJ$4,Candidates!H867&lt;=$AJ$5),TRUE,FALSE)</f>
        <v>0</v>
      </c>
      <c r="U865" s="187" t="b">
        <f>IF(Dashboard!$M$6="",IF(Candidates!B867&lt;&gt;"",TRUE,FALSE),IF(Dashboard!$M$6=Candidates!B867,TRUE,FALSE))</f>
        <v>0</v>
      </c>
      <c r="V865" s="187" t="b">
        <f>IF(Dashboard!$H$7="",IF(Candidates!B867&lt;&gt;"",TRUE,FALSE),IF(Dashboard!$H$7=Candidates!C867,TRUE,FALSE))</f>
        <v>0</v>
      </c>
      <c r="W865" s="217" t="b">
        <f>IF(Dashboard!$H$6="",IF(Candidates!B867&lt;&gt;"",TRUE,FALSE),IF(Dashboard!$H$6=Candidates!E867,TRUE,FALSE))</f>
        <v>0</v>
      </c>
      <c r="X865" s="187">
        <f t="shared" si="46"/>
        <v>0</v>
      </c>
      <c r="Y865" s="198">
        <f t="shared" si="47"/>
        <v>0</v>
      </c>
      <c r="AA865" s="7"/>
      <c r="AB865" s="7"/>
      <c r="AC865" s="7"/>
    </row>
    <row r="866" spans="2:29" x14ac:dyDescent="0.2">
      <c r="B866" s="194">
        <f>COUNTIFS(Candidates!$B$6:$B$3005,'Job Openings'!B868,Candidates!$J$6:$J$3005,Preferences!$I$21)</f>
        <v>0</v>
      </c>
      <c r="C866" s="63"/>
      <c r="D866" s="194" t="str">
        <f>IF(AND(B866=1,J866=1),IF('Job Openings'!H868-'Job Openings'!E868&lt;0,"",'Job Openings'!H868-'Job Openings'!E868),"")</f>
        <v/>
      </c>
      <c r="E866" s="185"/>
      <c r="F866" s="197" t="b">
        <f>IF(AND('Job Openings'!E868&gt;=$O$4,'Job Openings'!E868&lt;=$O$5),TRUE,FALSE)</f>
        <v>0</v>
      </c>
      <c r="G866" s="188" t="b">
        <f>IF(Dashboard!$M$6="",IF('Job Openings'!B868&lt;&gt;"",TRUE,FALSE),IF(Dashboard!$M$6='Job Openings'!B868,TRUE,FALSE))</f>
        <v>0</v>
      </c>
      <c r="H866" s="188" t="b">
        <f>IF(Dashboard!$H$7="",IF('Job Openings'!B868&lt;&gt;"",TRUE,FALSE),IF(Dashboard!$H$7='Job Openings'!C868,TRUE,FALSE))</f>
        <v>0</v>
      </c>
      <c r="I866" s="188" t="b">
        <f>IF(Dashboard!$H$6="",IF('Job Openings'!B868&lt;&gt;"",TRUE,FALSE),IF(Dashboard!$H$6='Job Openings'!F868,TRUE,FALSE))</f>
        <v>0</v>
      </c>
      <c r="J866" s="198">
        <f t="shared" si="45"/>
        <v>0</v>
      </c>
      <c r="K866" s="63"/>
      <c r="L866" s="63"/>
      <c r="M866" s="63"/>
      <c r="N866" s="63"/>
      <c r="O866" s="63"/>
      <c r="P866" s="63"/>
      <c r="R866" s="193" t="str">
        <f>IF(Candidates!H868="","",MONTH(Candidates!H868))</f>
        <v/>
      </c>
      <c r="S866" s="187" t="b">
        <f>IF(AND(YEAR(Candidates!H868)&gt;=applicationYear,YEAR(Candidates!H868)&lt;=applicationYear),TRUE,IF(applicationYear="",TRUE,FALSE))</f>
        <v>0</v>
      </c>
      <c r="T866" s="187" t="b">
        <f>IF(AND(Candidates!H868&gt;=$AJ$4,Candidates!H868&lt;=$AJ$5),TRUE,FALSE)</f>
        <v>0</v>
      </c>
      <c r="U866" s="187" t="b">
        <f>IF(Dashboard!$M$6="",IF(Candidates!B868&lt;&gt;"",TRUE,FALSE),IF(Dashboard!$M$6=Candidates!B868,TRUE,FALSE))</f>
        <v>0</v>
      </c>
      <c r="V866" s="187" t="b">
        <f>IF(Dashboard!$H$7="",IF(Candidates!B868&lt;&gt;"",TRUE,FALSE),IF(Dashboard!$H$7=Candidates!C868,TRUE,FALSE))</f>
        <v>0</v>
      </c>
      <c r="W866" s="217" t="b">
        <f>IF(Dashboard!$H$6="",IF(Candidates!B868&lt;&gt;"",TRUE,FALSE),IF(Dashboard!$H$6=Candidates!E868,TRUE,FALSE))</f>
        <v>0</v>
      </c>
      <c r="X866" s="187">
        <f t="shared" si="46"/>
        <v>0</v>
      </c>
      <c r="Y866" s="198">
        <f t="shared" si="47"/>
        <v>0</v>
      </c>
      <c r="AA866" s="7"/>
      <c r="AB866" s="7"/>
      <c r="AC866" s="7"/>
    </row>
    <row r="867" spans="2:29" x14ac:dyDescent="0.2">
      <c r="B867" s="194">
        <f>COUNTIFS(Candidates!$B$6:$B$3005,'Job Openings'!B869,Candidates!$J$6:$J$3005,Preferences!$I$21)</f>
        <v>0</v>
      </c>
      <c r="C867" s="63"/>
      <c r="D867" s="194" t="str">
        <f>IF(AND(B867=1,J867=1),IF('Job Openings'!H869-'Job Openings'!E869&lt;0,"",'Job Openings'!H869-'Job Openings'!E869),"")</f>
        <v/>
      </c>
      <c r="E867" s="185"/>
      <c r="F867" s="197" t="b">
        <f>IF(AND('Job Openings'!E869&gt;=$O$4,'Job Openings'!E869&lt;=$O$5),TRUE,FALSE)</f>
        <v>0</v>
      </c>
      <c r="G867" s="188" t="b">
        <f>IF(Dashboard!$M$6="",IF('Job Openings'!B869&lt;&gt;"",TRUE,FALSE),IF(Dashboard!$M$6='Job Openings'!B869,TRUE,FALSE))</f>
        <v>0</v>
      </c>
      <c r="H867" s="188" t="b">
        <f>IF(Dashboard!$H$7="",IF('Job Openings'!B869&lt;&gt;"",TRUE,FALSE),IF(Dashboard!$H$7='Job Openings'!C869,TRUE,FALSE))</f>
        <v>0</v>
      </c>
      <c r="I867" s="188" t="b">
        <f>IF(Dashboard!$H$6="",IF('Job Openings'!B869&lt;&gt;"",TRUE,FALSE),IF(Dashboard!$H$6='Job Openings'!F869,TRUE,FALSE))</f>
        <v>0</v>
      </c>
      <c r="J867" s="198">
        <f t="shared" si="45"/>
        <v>0</v>
      </c>
      <c r="K867" s="63"/>
      <c r="L867" s="63"/>
      <c r="M867" s="63"/>
      <c r="N867" s="63"/>
      <c r="O867" s="63"/>
      <c r="P867" s="63"/>
      <c r="R867" s="193" t="str">
        <f>IF(Candidates!H869="","",MONTH(Candidates!H869))</f>
        <v/>
      </c>
      <c r="S867" s="187" t="b">
        <f>IF(AND(YEAR(Candidates!H869)&gt;=applicationYear,YEAR(Candidates!H869)&lt;=applicationYear),TRUE,IF(applicationYear="",TRUE,FALSE))</f>
        <v>0</v>
      </c>
      <c r="T867" s="187" t="b">
        <f>IF(AND(Candidates!H869&gt;=$AJ$4,Candidates!H869&lt;=$AJ$5),TRUE,FALSE)</f>
        <v>0</v>
      </c>
      <c r="U867" s="187" t="b">
        <f>IF(Dashboard!$M$6="",IF(Candidates!B869&lt;&gt;"",TRUE,FALSE),IF(Dashboard!$M$6=Candidates!B869,TRUE,FALSE))</f>
        <v>0</v>
      </c>
      <c r="V867" s="187" t="b">
        <f>IF(Dashboard!$H$7="",IF(Candidates!B869&lt;&gt;"",TRUE,FALSE),IF(Dashboard!$H$7=Candidates!C869,TRUE,FALSE))</f>
        <v>0</v>
      </c>
      <c r="W867" s="217" t="b">
        <f>IF(Dashboard!$H$6="",IF(Candidates!B869&lt;&gt;"",TRUE,FALSE),IF(Dashboard!$H$6=Candidates!E869,TRUE,FALSE))</f>
        <v>0</v>
      </c>
      <c r="X867" s="187">
        <f t="shared" si="46"/>
        <v>0</v>
      </c>
      <c r="Y867" s="198">
        <f t="shared" si="47"/>
        <v>0</v>
      </c>
      <c r="AA867" s="7"/>
      <c r="AB867" s="7"/>
      <c r="AC867" s="7"/>
    </row>
    <row r="868" spans="2:29" x14ac:dyDescent="0.2">
      <c r="B868" s="194">
        <f>COUNTIFS(Candidates!$B$6:$B$3005,'Job Openings'!B870,Candidates!$J$6:$J$3005,Preferences!$I$21)</f>
        <v>0</v>
      </c>
      <c r="C868" s="63"/>
      <c r="D868" s="194" t="str">
        <f>IF(AND(B868=1,J868=1),IF('Job Openings'!H870-'Job Openings'!E870&lt;0,"",'Job Openings'!H870-'Job Openings'!E870),"")</f>
        <v/>
      </c>
      <c r="E868" s="185"/>
      <c r="F868" s="197" t="b">
        <f>IF(AND('Job Openings'!E870&gt;=$O$4,'Job Openings'!E870&lt;=$O$5),TRUE,FALSE)</f>
        <v>0</v>
      </c>
      <c r="G868" s="188" t="b">
        <f>IF(Dashboard!$M$6="",IF('Job Openings'!B870&lt;&gt;"",TRUE,FALSE),IF(Dashboard!$M$6='Job Openings'!B870,TRUE,FALSE))</f>
        <v>0</v>
      </c>
      <c r="H868" s="188" t="b">
        <f>IF(Dashboard!$H$7="",IF('Job Openings'!B870&lt;&gt;"",TRUE,FALSE),IF(Dashboard!$H$7='Job Openings'!C870,TRUE,FALSE))</f>
        <v>0</v>
      </c>
      <c r="I868" s="188" t="b">
        <f>IF(Dashboard!$H$6="",IF('Job Openings'!B870&lt;&gt;"",TRUE,FALSE),IF(Dashboard!$H$6='Job Openings'!F870,TRUE,FALSE))</f>
        <v>0</v>
      </c>
      <c r="J868" s="198">
        <f t="shared" si="45"/>
        <v>0</v>
      </c>
      <c r="K868" s="63"/>
      <c r="L868" s="63"/>
      <c r="M868" s="63"/>
      <c r="N868" s="63"/>
      <c r="O868" s="63"/>
      <c r="P868" s="63"/>
      <c r="R868" s="193" t="str">
        <f>IF(Candidates!H870="","",MONTH(Candidates!H870))</f>
        <v/>
      </c>
      <c r="S868" s="187" t="b">
        <f>IF(AND(YEAR(Candidates!H870)&gt;=applicationYear,YEAR(Candidates!H870)&lt;=applicationYear),TRUE,IF(applicationYear="",TRUE,FALSE))</f>
        <v>0</v>
      </c>
      <c r="T868" s="187" t="b">
        <f>IF(AND(Candidates!H870&gt;=$AJ$4,Candidates!H870&lt;=$AJ$5),TRUE,FALSE)</f>
        <v>0</v>
      </c>
      <c r="U868" s="187" t="b">
        <f>IF(Dashboard!$M$6="",IF(Candidates!B870&lt;&gt;"",TRUE,FALSE),IF(Dashboard!$M$6=Candidates!B870,TRUE,FALSE))</f>
        <v>0</v>
      </c>
      <c r="V868" s="187" t="b">
        <f>IF(Dashboard!$H$7="",IF(Candidates!B870&lt;&gt;"",TRUE,FALSE),IF(Dashboard!$H$7=Candidates!C870,TRUE,FALSE))</f>
        <v>0</v>
      </c>
      <c r="W868" s="217" t="b">
        <f>IF(Dashboard!$H$6="",IF(Candidates!B870&lt;&gt;"",TRUE,FALSE),IF(Dashboard!$H$6=Candidates!E870,TRUE,FALSE))</f>
        <v>0</v>
      </c>
      <c r="X868" s="187">
        <f t="shared" si="46"/>
        <v>0</v>
      </c>
      <c r="Y868" s="198">
        <f t="shared" si="47"/>
        <v>0</v>
      </c>
      <c r="AA868" s="7"/>
      <c r="AB868" s="7"/>
      <c r="AC868" s="7"/>
    </row>
    <row r="869" spans="2:29" x14ac:dyDescent="0.2">
      <c r="B869" s="194">
        <f>COUNTIFS(Candidates!$B$6:$B$3005,'Job Openings'!B871,Candidates!$J$6:$J$3005,Preferences!$I$21)</f>
        <v>0</v>
      </c>
      <c r="C869" s="63"/>
      <c r="D869" s="194" t="str">
        <f>IF(AND(B869=1,J869=1),IF('Job Openings'!H871-'Job Openings'!E871&lt;0,"",'Job Openings'!H871-'Job Openings'!E871),"")</f>
        <v/>
      </c>
      <c r="E869" s="185"/>
      <c r="F869" s="197" t="b">
        <f>IF(AND('Job Openings'!E871&gt;=$O$4,'Job Openings'!E871&lt;=$O$5),TRUE,FALSE)</f>
        <v>0</v>
      </c>
      <c r="G869" s="188" t="b">
        <f>IF(Dashboard!$M$6="",IF('Job Openings'!B871&lt;&gt;"",TRUE,FALSE),IF(Dashboard!$M$6='Job Openings'!B871,TRUE,FALSE))</f>
        <v>0</v>
      </c>
      <c r="H869" s="188" t="b">
        <f>IF(Dashboard!$H$7="",IF('Job Openings'!B871&lt;&gt;"",TRUE,FALSE),IF(Dashboard!$H$7='Job Openings'!C871,TRUE,FALSE))</f>
        <v>0</v>
      </c>
      <c r="I869" s="188" t="b">
        <f>IF(Dashboard!$H$6="",IF('Job Openings'!B871&lt;&gt;"",TRUE,FALSE),IF(Dashboard!$H$6='Job Openings'!F871,TRUE,FALSE))</f>
        <v>0</v>
      </c>
      <c r="J869" s="198">
        <f t="shared" si="45"/>
        <v>0</v>
      </c>
      <c r="K869" s="63"/>
      <c r="L869" s="63"/>
      <c r="M869" s="63"/>
      <c r="N869" s="63"/>
      <c r="O869" s="63"/>
      <c r="P869" s="63"/>
      <c r="R869" s="193" t="str">
        <f>IF(Candidates!H871="","",MONTH(Candidates!H871))</f>
        <v/>
      </c>
      <c r="S869" s="187" t="b">
        <f>IF(AND(YEAR(Candidates!H871)&gt;=applicationYear,YEAR(Candidates!H871)&lt;=applicationYear),TRUE,IF(applicationYear="",TRUE,FALSE))</f>
        <v>0</v>
      </c>
      <c r="T869" s="187" t="b">
        <f>IF(AND(Candidates!H871&gt;=$AJ$4,Candidates!H871&lt;=$AJ$5),TRUE,FALSE)</f>
        <v>0</v>
      </c>
      <c r="U869" s="187" t="b">
        <f>IF(Dashboard!$M$6="",IF(Candidates!B871&lt;&gt;"",TRUE,FALSE),IF(Dashboard!$M$6=Candidates!B871,TRUE,FALSE))</f>
        <v>0</v>
      </c>
      <c r="V869" s="187" t="b">
        <f>IF(Dashboard!$H$7="",IF(Candidates!B871&lt;&gt;"",TRUE,FALSE),IF(Dashboard!$H$7=Candidates!C871,TRUE,FALSE))</f>
        <v>0</v>
      </c>
      <c r="W869" s="217" t="b">
        <f>IF(Dashboard!$H$6="",IF(Candidates!B871&lt;&gt;"",TRUE,FALSE),IF(Dashboard!$H$6=Candidates!E871,TRUE,FALSE))</f>
        <v>0</v>
      </c>
      <c r="X869" s="187">
        <f t="shared" si="46"/>
        <v>0</v>
      </c>
      <c r="Y869" s="198">
        <f t="shared" si="47"/>
        <v>0</v>
      </c>
      <c r="AA869" s="7"/>
      <c r="AB869" s="7"/>
      <c r="AC869" s="7"/>
    </row>
    <row r="870" spans="2:29" x14ac:dyDescent="0.2">
      <c r="B870" s="194">
        <f>COUNTIFS(Candidates!$B$6:$B$3005,'Job Openings'!B872,Candidates!$J$6:$J$3005,Preferences!$I$21)</f>
        <v>0</v>
      </c>
      <c r="C870" s="63"/>
      <c r="D870" s="194" t="str">
        <f>IF(AND(B870=1,J870=1),IF('Job Openings'!H872-'Job Openings'!E872&lt;0,"",'Job Openings'!H872-'Job Openings'!E872),"")</f>
        <v/>
      </c>
      <c r="E870" s="185"/>
      <c r="F870" s="197" t="b">
        <f>IF(AND('Job Openings'!E872&gt;=$O$4,'Job Openings'!E872&lt;=$O$5),TRUE,FALSE)</f>
        <v>0</v>
      </c>
      <c r="G870" s="188" t="b">
        <f>IF(Dashboard!$M$6="",IF('Job Openings'!B872&lt;&gt;"",TRUE,FALSE),IF(Dashboard!$M$6='Job Openings'!B872,TRUE,FALSE))</f>
        <v>0</v>
      </c>
      <c r="H870" s="188" t="b">
        <f>IF(Dashboard!$H$7="",IF('Job Openings'!B872&lt;&gt;"",TRUE,FALSE),IF(Dashboard!$H$7='Job Openings'!C872,TRUE,FALSE))</f>
        <v>0</v>
      </c>
      <c r="I870" s="188" t="b">
        <f>IF(Dashboard!$H$6="",IF('Job Openings'!B872&lt;&gt;"",TRUE,FALSE),IF(Dashboard!$H$6='Job Openings'!F872,TRUE,FALSE))</f>
        <v>0</v>
      </c>
      <c r="J870" s="198">
        <f t="shared" si="45"/>
        <v>0</v>
      </c>
      <c r="K870" s="63"/>
      <c r="L870" s="63"/>
      <c r="M870" s="63"/>
      <c r="N870" s="63"/>
      <c r="O870" s="63"/>
      <c r="P870" s="63"/>
      <c r="R870" s="193" t="str">
        <f>IF(Candidates!H872="","",MONTH(Candidates!H872))</f>
        <v/>
      </c>
      <c r="S870" s="187" t="b">
        <f>IF(AND(YEAR(Candidates!H872)&gt;=applicationYear,YEAR(Candidates!H872)&lt;=applicationYear),TRUE,IF(applicationYear="",TRUE,FALSE))</f>
        <v>0</v>
      </c>
      <c r="T870" s="187" t="b">
        <f>IF(AND(Candidates!H872&gt;=$AJ$4,Candidates!H872&lt;=$AJ$5),TRUE,FALSE)</f>
        <v>0</v>
      </c>
      <c r="U870" s="187" t="b">
        <f>IF(Dashboard!$M$6="",IF(Candidates!B872&lt;&gt;"",TRUE,FALSE),IF(Dashboard!$M$6=Candidates!B872,TRUE,FALSE))</f>
        <v>0</v>
      </c>
      <c r="V870" s="187" t="b">
        <f>IF(Dashboard!$H$7="",IF(Candidates!B872&lt;&gt;"",TRUE,FALSE),IF(Dashboard!$H$7=Candidates!C872,TRUE,FALSE))</f>
        <v>0</v>
      </c>
      <c r="W870" s="217" t="b">
        <f>IF(Dashboard!$H$6="",IF(Candidates!B872&lt;&gt;"",TRUE,FALSE),IF(Dashboard!$H$6=Candidates!E872,TRUE,FALSE))</f>
        <v>0</v>
      </c>
      <c r="X870" s="187">
        <f t="shared" si="46"/>
        <v>0</v>
      </c>
      <c r="Y870" s="198">
        <f t="shared" si="47"/>
        <v>0</v>
      </c>
      <c r="AA870" s="7"/>
      <c r="AB870" s="7"/>
      <c r="AC870" s="7"/>
    </row>
    <row r="871" spans="2:29" x14ac:dyDescent="0.2">
      <c r="B871" s="194">
        <f>COUNTIFS(Candidates!$B$6:$B$3005,'Job Openings'!B873,Candidates!$J$6:$J$3005,Preferences!$I$21)</f>
        <v>0</v>
      </c>
      <c r="C871" s="63"/>
      <c r="D871" s="194" t="str">
        <f>IF(AND(B871=1,J871=1),IF('Job Openings'!H873-'Job Openings'!E873&lt;0,"",'Job Openings'!H873-'Job Openings'!E873),"")</f>
        <v/>
      </c>
      <c r="E871" s="185"/>
      <c r="F871" s="197" t="b">
        <f>IF(AND('Job Openings'!E873&gt;=$O$4,'Job Openings'!E873&lt;=$O$5),TRUE,FALSE)</f>
        <v>0</v>
      </c>
      <c r="G871" s="188" t="b">
        <f>IF(Dashboard!$M$6="",IF('Job Openings'!B873&lt;&gt;"",TRUE,FALSE),IF(Dashboard!$M$6='Job Openings'!B873,TRUE,FALSE))</f>
        <v>0</v>
      </c>
      <c r="H871" s="188" t="b">
        <f>IF(Dashboard!$H$7="",IF('Job Openings'!B873&lt;&gt;"",TRUE,FALSE),IF(Dashboard!$H$7='Job Openings'!C873,TRUE,FALSE))</f>
        <v>0</v>
      </c>
      <c r="I871" s="188" t="b">
        <f>IF(Dashboard!$H$6="",IF('Job Openings'!B873&lt;&gt;"",TRUE,FALSE),IF(Dashboard!$H$6='Job Openings'!F873,TRUE,FALSE))</f>
        <v>0</v>
      </c>
      <c r="J871" s="198">
        <f t="shared" si="45"/>
        <v>0</v>
      </c>
      <c r="K871" s="63"/>
      <c r="L871" s="63"/>
      <c r="M871" s="63"/>
      <c r="N871" s="63"/>
      <c r="O871" s="63"/>
      <c r="P871" s="63"/>
      <c r="R871" s="193" t="str">
        <f>IF(Candidates!H873="","",MONTH(Candidates!H873))</f>
        <v/>
      </c>
      <c r="S871" s="187" t="b">
        <f>IF(AND(YEAR(Candidates!H873)&gt;=applicationYear,YEAR(Candidates!H873)&lt;=applicationYear),TRUE,IF(applicationYear="",TRUE,FALSE))</f>
        <v>0</v>
      </c>
      <c r="T871" s="187" t="b">
        <f>IF(AND(Candidates!H873&gt;=$AJ$4,Candidates!H873&lt;=$AJ$5),TRUE,FALSE)</f>
        <v>0</v>
      </c>
      <c r="U871" s="187" t="b">
        <f>IF(Dashboard!$M$6="",IF(Candidates!B873&lt;&gt;"",TRUE,FALSE),IF(Dashboard!$M$6=Candidates!B873,TRUE,FALSE))</f>
        <v>0</v>
      </c>
      <c r="V871" s="187" t="b">
        <f>IF(Dashboard!$H$7="",IF(Candidates!B873&lt;&gt;"",TRUE,FALSE),IF(Dashboard!$H$7=Candidates!C873,TRUE,FALSE))</f>
        <v>0</v>
      </c>
      <c r="W871" s="217" t="b">
        <f>IF(Dashboard!$H$6="",IF(Candidates!B873&lt;&gt;"",TRUE,FALSE),IF(Dashboard!$H$6=Candidates!E873,TRUE,FALSE))</f>
        <v>0</v>
      </c>
      <c r="X871" s="187">
        <f t="shared" si="46"/>
        <v>0</v>
      </c>
      <c r="Y871" s="198">
        <f t="shared" si="47"/>
        <v>0</v>
      </c>
      <c r="AA871" s="7"/>
      <c r="AB871" s="7"/>
      <c r="AC871" s="7"/>
    </row>
    <row r="872" spans="2:29" x14ac:dyDescent="0.2">
      <c r="B872" s="194">
        <f>COUNTIFS(Candidates!$B$6:$B$3005,'Job Openings'!B874,Candidates!$J$6:$J$3005,Preferences!$I$21)</f>
        <v>0</v>
      </c>
      <c r="C872" s="63"/>
      <c r="D872" s="194" t="str">
        <f>IF(AND(B872=1,J872=1),IF('Job Openings'!H874-'Job Openings'!E874&lt;0,"",'Job Openings'!H874-'Job Openings'!E874),"")</f>
        <v/>
      </c>
      <c r="E872" s="185"/>
      <c r="F872" s="197" t="b">
        <f>IF(AND('Job Openings'!E874&gt;=$O$4,'Job Openings'!E874&lt;=$O$5),TRUE,FALSE)</f>
        <v>0</v>
      </c>
      <c r="G872" s="188" t="b">
        <f>IF(Dashboard!$M$6="",IF('Job Openings'!B874&lt;&gt;"",TRUE,FALSE),IF(Dashboard!$M$6='Job Openings'!B874,TRUE,FALSE))</f>
        <v>0</v>
      </c>
      <c r="H872" s="188" t="b">
        <f>IF(Dashboard!$H$7="",IF('Job Openings'!B874&lt;&gt;"",TRUE,FALSE),IF(Dashboard!$H$7='Job Openings'!C874,TRUE,FALSE))</f>
        <v>0</v>
      </c>
      <c r="I872" s="188" t="b">
        <f>IF(Dashboard!$H$6="",IF('Job Openings'!B874&lt;&gt;"",TRUE,FALSE),IF(Dashboard!$H$6='Job Openings'!F874,TRUE,FALSE))</f>
        <v>0</v>
      </c>
      <c r="J872" s="198">
        <f t="shared" si="45"/>
        <v>0</v>
      </c>
      <c r="K872" s="63"/>
      <c r="L872" s="63"/>
      <c r="M872" s="63"/>
      <c r="N872" s="63"/>
      <c r="O872" s="63"/>
      <c r="P872" s="63"/>
      <c r="R872" s="193" t="str">
        <f>IF(Candidates!H874="","",MONTH(Candidates!H874))</f>
        <v/>
      </c>
      <c r="S872" s="187" t="b">
        <f>IF(AND(YEAR(Candidates!H874)&gt;=applicationYear,YEAR(Candidates!H874)&lt;=applicationYear),TRUE,IF(applicationYear="",TRUE,FALSE))</f>
        <v>0</v>
      </c>
      <c r="T872" s="187" t="b">
        <f>IF(AND(Candidates!H874&gt;=$AJ$4,Candidates!H874&lt;=$AJ$5),TRUE,FALSE)</f>
        <v>0</v>
      </c>
      <c r="U872" s="187" t="b">
        <f>IF(Dashboard!$M$6="",IF(Candidates!B874&lt;&gt;"",TRUE,FALSE),IF(Dashboard!$M$6=Candidates!B874,TRUE,FALSE))</f>
        <v>0</v>
      </c>
      <c r="V872" s="187" t="b">
        <f>IF(Dashboard!$H$7="",IF(Candidates!B874&lt;&gt;"",TRUE,FALSE),IF(Dashboard!$H$7=Candidates!C874,TRUE,FALSE))</f>
        <v>0</v>
      </c>
      <c r="W872" s="217" t="b">
        <f>IF(Dashboard!$H$6="",IF(Candidates!B874&lt;&gt;"",TRUE,FALSE),IF(Dashboard!$H$6=Candidates!E874,TRUE,FALSE))</f>
        <v>0</v>
      </c>
      <c r="X872" s="187">
        <f t="shared" si="46"/>
        <v>0</v>
      </c>
      <c r="Y872" s="198">
        <f t="shared" si="47"/>
        <v>0</v>
      </c>
      <c r="AA872" s="7"/>
      <c r="AB872" s="7"/>
      <c r="AC872" s="7"/>
    </row>
    <row r="873" spans="2:29" x14ac:dyDescent="0.2">
      <c r="B873" s="194">
        <f>COUNTIFS(Candidates!$B$6:$B$3005,'Job Openings'!B875,Candidates!$J$6:$J$3005,Preferences!$I$21)</f>
        <v>0</v>
      </c>
      <c r="C873" s="63"/>
      <c r="D873" s="194" t="str">
        <f>IF(AND(B873=1,J873=1),IF('Job Openings'!H875-'Job Openings'!E875&lt;0,"",'Job Openings'!H875-'Job Openings'!E875),"")</f>
        <v/>
      </c>
      <c r="E873" s="185"/>
      <c r="F873" s="197" t="b">
        <f>IF(AND('Job Openings'!E875&gt;=$O$4,'Job Openings'!E875&lt;=$O$5),TRUE,FALSE)</f>
        <v>0</v>
      </c>
      <c r="G873" s="188" t="b">
        <f>IF(Dashboard!$M$6="",IF('Job Openings'!B875&lt;&gt;"",TRUE,FALSE),IF(Dashboard!$M$6='Job Openings'!B875,TRUE,FALSE))</f>
        <v>0</v>
      </c>
      <c r="H873" s="188" t="b">
        <f>IF(Dashboard!$H$7="",IF('Job Openings'!B875&lt;&gt;"",TRUE,FALSE),IF(Dashboard!$H$7='Job Openings'!C875,TRUE,FALSE))</f>
        <v>0</v>
      </c>
      <c r="I873" s="188" t="b">
        <f>IF(Dashboard!$H$6="",IF('Job Openings'!B875&lt;&gt;"",TRUE,FALSE),IF(Dashboard!$H$6='Job Openings'!F875,TRUE,FALSE))</f>
        <v>0</v>
      </c>
      <c r="J873" s="198">
        <f t="shared" si="45"/>
        <v>0</v>
      </c>
      <c r="K873" s="63"/>
      <c r="L873" s="63"/>
      <c r="M873" s="63"/>
      <c r="N873" s="63"/>
      <c r="O873" s="63"/>
      <c r="P873" s="63"/>
      <c r="R873" s="193" t="str">
        <f>IF(Candidates!H875="","",MONTH(Candidates!H875))</f>
        <v/>
      </c>
      <c r="S873" s="187" t="b">
        <f>IF(AND(YEAR(Candidates!H875)&gt;=applicationYear,YEAR(Candidates!H875)&lt;=applicationYear),TRUE,IF(applicationYear="",TRUE,FALSE))</f>
        <v>0</v>
      </c>
      <c r="T873" s="187" t="b">
        <f>IF(AND(Candidates!H875&gt;=$AJ$4,Candidates!H875&lt;=$AJ$5),TRUE,FALSE)</f>
        <v>0</v>
      </c>
      <c r="U873" s="187" t="b">
        <f>IF(Dashboard!$M$6="",IF(Candidates!B875&lt;&gt;"",TRUE,FALSE),IF(Dashboard!$M$6=Candidates!B875,TRUE,FALSE))</f>
        <v>0</v>
      </c>
      <c r="V873" s="187" t="b">
        <f>IF(Dashboard!$H$7="",IF(Candidates!B875&lt;&gt;"",TRUE,FALSE),IF(Dashboard!$H$7=Candidates!C875,TRUE,FALSE))</f>
        <v>0</v>
      </c>
      <c r="W873" s="217" t="b">
        <f>IF(Dashboard!$H$6="",IF(Candidates!B875&lt;&gt;"",TRUE,FALSE),IF(Dashboard!$H$6=Candidates!E875,TRUE,FALSE))</f>
        <v>0</v>
      </c>
      <c r="X873" s="187">
        <f t="shared" si="46"/>
        <v>0</v>
      </c>
      <c r="Y873" s="198">
        <f t="shared" si="47"/>
        <v>0</v>
      </c>
      <c r="AA873" s="7"/>
      <c r="AB873" s="7"/>
      <c r="AC873" s="7"/>
    </row>
    <row r="874" spans="2:29" x14ac:dyDescent="0.2">
      <c r="B874" s="194">
        <f>COUNTIFS(Candidates!$B$6:$B$3005,'Job Openings'!B876,Candidates!$J$6:$J$3005,Preferences!$I$21)</f>
        <v>0</v>
      </c>
      <c r="C874" s="63"/>
      <c r="D874" s="194" t="str">
        <f>IF(AND(B874=1,J874=1),IF('Job Openings'!H876-'Job Openings'!E876&lt;0,"",'Job Openings'!H876-'Job Openings'!E876),"")</f>
        <v/>
      </c>
      <c r="E874" s="185"/>
      <c r="F874" s="197" t="b">
        <f>IF(AND('Job Openings'!E876&gt;=$O$4,'Job Openings'!E876&lt;=$O$5),TRUE,FALSE)</f>
        <v>0</v>
      </c>
      <c r="G874" s="188" t="b">
        <f>IF(Dashboard!$M$6="",IF('Job Openings'!B876&lt;&gt;"",TRUE,FALSE),IF(Dashboard!$M$6='Job Openings'!B876,TRUE,FALSE))</f>
        <v>0</v>
      </c>
      <c r="H874" s="188" t="b">
        <f>IF(Dashboard!$H$7="",IF('Job Openings'!B876&lt;&gt;"",TRUE,FALSE),IF(Dashboard!$H$7='Job Openings'!C876,TRUE,FALSE))</f>
        <v>0</v>
      </c>
      <c r="I874" s="188" t="b">
        <f>IF(Dashboard!$H$6="",IF('Job Openings'!B876&lt;&gt;"",TRUE,FALSE),IF(Dashboard!$H$6='Job Openings'!F876,TRUE,FALSE))</f>
        <v>0</v>
      </c>
      <c r="J874" s="198">
        <f t="shared" si="45"/>
        <v>0</v>
      </c>
      <c r="K874" s="63"/>
      <c r="L874" s="63"/>
      <c r="M874" s="63"/>
      <c r="N874" s="63"/>
      <c r="O874" s="63"/>
      <c r="P874" s="63"/>
      <c r="R874" s="193" t="str">
        <f>IF(Candidates!H876="","",MONTH(Candidates!H876))</f>
        <v/>
      </c>
      <c r="S874" s="187" t="b">
        <f>IF(AND(YEAR(Candidates!H876)&gt;=applicationYear,YEAR(Candidates!H876)&lt;=applicationYear),TRUE,IF(applicationYear="",TRUE,FALSE))</f>
        <v>0</v>
      </c>
      <c r="T874" s="187" t="b">
        <f>IF(AND(Candidates!H876&gt;=$AJ$4,Candidates!H876&lt;=$AJ$5),TRUE,FALSE)</f>
        <v>0</v>
      </c>
      <c r="U874" s="187" t="b">
        <f>IF(Dashboard!$M$6="",IF(Candidates!B876&lt;&gt;"",TRUE,FALSE),IF(Dashboard!$M$6=Candidates!B876,TRUE,FALSE))</f>
        <v>0</v>
      </c>
      <c r="V874" s="187" t="b">
        <f>IF(Dashboard!$H$7="",IF(Candidates!B876&lt;&gt;"",TRUE,FALSE),IF(Dashboard!$H$7=Candidates!C876,TRUE,FALSE))</f>
        <v>0</v>
      </c>
      <c r="W874" s="217" t="b">
        <f>IF(Dashboard!$H$6="",IF(Candidates!B876&lt;&gt;"",TRUE,FALSE),IF(Dashboard!$H$6=Candidates!E876,TRUE,FALSE))</f>
        <v>0</v>
      </c>
      <c r="X874" s="187">
        <f t="shared" si="46"/>
        <v>0</v>
      </c>
      <c r="Y874" s="198">
        <f t="shared" si="47"/>
        <v>0</v>
      </c>
      <c r="AA874" s="7"/>
      <c r="AB874" s="7"/>
      <c r="AC874" s="7"/>
    </row>
    <row r="875" spans="2:29" x14ac:dyDescent="0.2">
      <c r="B875" s="194">
        <f>COUNTIFS(Candidates!$B$6:$B$3005,'Job Openings'!B877,Candidates!$J$6:$J$3005,Preferences!$I$21)</f>
        <v>0</v>
      </c>
      <c r="C875" s="63"/>
      <c r="D875" s="194" t="str">
        <f>IF(AND(B875=1,J875=1),IF('Job Openings'!H877-'Job Openings'!E877&lt;0,"",'Job Openings'!H877-'Job Openings'!E877),"")</f>
        <v/>
      </c>
      <c r="E875" s="185"/>
      <c r="F875" s="197" t="b">
        <f>IF(AND('Job Openings'!E877&gt;=$O$4,'Job Openings'!E877&lt;=$O$5),TRUE,FALSE)</f>
        <v>0</v>
      </c>
      <c r="G875" s="188" t="b">
        <f>IF(Dashboard!$M$6="",IF('Job Openings'!B877&lt;&gt;"",TRUE,FALSE),IF(Dashboard!$M$6='Job Openings'!B877,TRUE,FALSE))</f>
        <v>0</v>
      </c>
      <c r="H875" s="188" t="b">
        <f>IF(Dashboard!$H$7="",IF('Job Openings'!B877&lt;&gt;"",TRUE,FALSE),IF(Dashboard!$H$7='Job Openings'!C877,TRUE,FALSE))</f>
        <v>0</v>
      </c>
      <c r="I875" s="188" t="b">
        <f>IF(Dashboard!$H$6="",IF('Job Openings'!B877&lt;&gt;"",TRUE,FALSE),IF(Dashboard!$H$6='Job Openings'!F877,TRUE,FALSE))</f>
        <v>0</v>
      </c>
      <c r="J875" s="198">
        <f t="shared" si="45"/>
        <v>0</v>
      </c>
      <c r="K875" s="63"/>
      <c r="L875" s="63"/>
      <c r="M875" s="63"/>
      <c r="N875" s="63"/>
      <c r="O875" s="63"/>
      <c r="P875" s="63"/>
      <c r="R875" s="193" t="str">
        <f>IF(Candidates!H877="","",MONTH(Candidates!H877))</f>
        <v/>
      </c>
      <c r="S875" s="187" t="b">
        <f>IF(AND(YEAR(Candidates!H877)&gt;=applicationYear,YEAR(Candidates!H877)&lt;=applicationYear),TRUE,IF(applicationYear="",TRUE,FALSE))</f>
        <v>0</v>
      </c>
      <c r="T875" s="187" t="b">
        <f>IF(AND(Candidates!H877&gt;=$AJ$4,Candidates!H877&lt;=$AJ$5),TRUE,FALSE)</f>
        <v>0</v>
      </c>
      <c r="U875" s="187" t="b">
        <f>IF(Dashboard!$M$6="",IF(Candidates!B877&lt;&gt;"",TRUE,FALSE),IF(Dashboard!$M$6=Candidates!B877,TRUE,FALSE))</f>
        <v>0</v>
      </c>
      <c r="V875" s="187" t="b">
        <f>IF(Dashboard!$H$7="",IF(Candidates!B877&lt;&gt;"",TRUE,FALSE),IF(Dashboard!$H$7=Candidates!C877,TRUE,FALSE))</f>
        <v>0</v>
      </c>
      <c r="W875" s="217" t="b">
        <f>IF(Dashboard!$H$6="",IF(Candidates!B877&lt;&gt;"",TRUE,FALSE),IF(Dashboard!$H$6=Candidates!E877,TRUE,FALSE))</f>
        <v>0</v>
      </c>
      <c r="X875" s="187">
        <f t="shared" si="46"/>
        <v>0</v>
      </c>
      <c r="Y875" s="198">
        <f t="shared" si="47"/>
        <v>0</v>
      </c>
      <c r="AA875" s="7"/>
      <c r="AB875" s="7"/>
      <c r="AC875" s="7"/>
    </row>
    <row r="876" spans="2:29" x14ac:dyDescent="0.2">
      <c r="B876" s="194">
        <f>COUNTIFS(Candidates!$B$6:$B$3005,'Job Openings'!B878,Candidates!$J$6:$J$3005,Preferences!$I$21)</f>
        <v>0</v>
      </c>
      <c r="C876" s="63"/>
      <c r="D876" s="194" t="str">
        <f>IF(AND(B876=1,J876=1),IF('Job Openings'!H878-'Job Openings'!E878&lt;0,"",'Job Openings'!H878-'Job Openings'!E878),"")</f>
        <v/>
      </c>
      <c r="E876" s="185"/>
      <c r="F876" s="197" t="b">
        <f>IF(AND('Job Openings'!E878&gt;=$O$4,'Job Openings'!E878&lt;=$O$5),TRUE,FALSE)</f>
        <v>0</v>
      </c>
      <c r="G876" s="188" t="b">
        <f>IF(Dashboard!$M$6="",IF('Job Openings'!B878&lt;&gt;"",TRUE,FALSE),IF(Dashboard!$M$6='Job Openings'!B878,TRUE,FALSE))</f>
        <v>0</v>
      </c>
      <c r="H876" s="188" t="b">
        <f>IF(Dashboard!$H$7="",IF('Job Openings'!B878&lt;&gt;"",TRUE,FALSE),IF(Dashboard!$H$7='Job Openings'!C878,TRUE,FALSE))</f>
        <v>0</v>
      </c>
      <c r="I876" s="188" t="b">
        <f>IF(Dashboard!$H$6="",IF('Job Openings'!B878&lt;&gt;"",TRUE,FALSE),IF(Dashboard!$H$6='Job Openings'!F878,TRUE,FALSE))</f>
        <v>0</v>
      </c>
      <c r="J876" s="198">
        <f t="shared" si="45"/>
        <v>0</v>
      </c>
      <c r="K876" s="63"/>
      <c r="L876" s="63"/>
      <c r="M876" s="63"/>
      <c r="N876" s="63"/>
      <c r="O876" s="63"/>
      <c r="P876" s="63"/>
      <c r="R876" s="193" t="str">
        <f>IF(Candidates!H878="","",MONTH(Candidates!H878))</f>
        <v/>
      </c>
      <c r="S876" s="187" t="b">
        <f>IF(AND(YEAR(Candidates!H878)&gt;=applicationYear,YEAR(Candidates!H878)&lt;=applicationYear),TRUE,IF(applicationYear="",TRUE,FALSE))</f>
        <v>0</v>
      </c>
      <c r="T876" s="187" t="b">
        <f>IF(AND(Candidates!H878&gt;=$AJ$4,Candidates!H878&lt;=$AJ$5),TRUE,FALSE)</f>
        <v>0</v>
      </c>
      <c r="U876" s="187" t="b">
        <f>IF(Dashboard!$M$6="",IF(Candidates!B878&lt;&gt;"",TRUE,FALSE),IF(Dashboard!$M$6=Candidates!B878,TRUE,FALSE))</f>
        <v>0</v>
      </c>
      <c r="V876" s="187" t="b">
        <f>IF(Dashboard!$H$7="",IF(Candidates!B878&lt;&gt;"",TRUE,FALSE),IF(Dashboard!$H$7=Candidates!C878,TRUE,FALSE))</f>
        <v>0</v>
      </c>
      <c r="W876" s="217" t="b">
        <f>IF(Dashboard!$H$6="",IF(Candidates!B878&lt;&gt;"",TRUE,FALSE),IF(Dashboard!$H$6=Candidates!E878,TRUE,FALSE))</f>
        <v>0</v>
      </c>
      <c r="X876" s="187">
        <f t="shared" si="46"/>
        <v>0</v>
      </c>
      <c r="Y876" s="198">
        <f t="shared" si="47"/>
        <v>0</v>
      </c>
      <c r="AA876" s="7"/>
      <c r="AB876" s="7"/>
      <c r="AC876" s="7"/>
    </row>
    <row r="877" spans="2:29" x14ac:dyDescent="0.2">
      <c r="B877" s="194">
        <f>COUNTIFS(Candidates!$B$6:$B$3005,'Job Openings'!B879,Candidates!$J$6:$J$3005,Preferences!$I$21)</f>
        <v>0</v>
      </c>
      <c r="C877" s="63"/>
      <c r="D877" s="194" t="str">
        <f>IF(AND(B877=1,J877=1),IF('Job Openings'!H879-'Job Openings'!E879&lt;0,"",'Job Openings'!H879-'Job Openings'!E879),"")</f>
        <v/>
      </c>
      <c r="E877" s="185"/>
      <c r="F877" s="197" t="b">
        <f>IF(AND('Job Openings'!E879&gt;=$O$4,'Job Openings'!E879&lt;=$O$5),TRUE,FALSE)</f>
        <v>0</v>
      </c>
      <c r="G877" s="188" t="b">
        <f>IF(Dashboard!$M$6="",IF('Job Openings'!B879&lt;&gt;"",TRUE,FALSE),IF(Dashboard!$M$6='Job Openings'!B879,TRUE,FALSE))</f>
        <v>0</v>
      </c>
      <c r="H877" s="188" t="b">
        <f>IF(Dashboard!$H$7="",IF('Job Openings'!B879&lt;&gt;"",TRUE,FALSE),IF(Dashboard!$H$7='Job Openings'!C879,TRUE,FALSE))</f>
        <v>0</v>
      </c>
      <c r="I877" s="188" t="b">
        <f>IF(Dashboard!$H$6="",IF('Job Openings'!B879&lt;&gt;"",TRUE,FALSE),IF(Dashboard!$H$6='Job Openings'!F879,TRUE,FALSE))</f>
        <v>0</v>
      </c>
      <c r="J877" s="198">
        <f t="shared" si="45"/>
        <v>0</v>
      </c>
      <c r="K877" s="63"/>
      <c r="L877" s="63"/>
      <c r="M877" s="63"/>
      <c r="N877" s="63"/>
      <c r="O877" s="63"/>
      <c r="P877" s="63"/>
      <c r="R877" s="193" t="str">
        <f>IF(Candidates!H879="","",MONTH(Candidates!H879))</f>
        <v/>
      </c>
      <c r="S877" s="187" t="b">
        <f>IF(AND(YEAR(Candidates!H879)&gt;=applicationYear,YEAR(Candidates!H879)&lt;=applicationYear),TRUE,IF(applicationYear="",TRUE,FALSE))</f>
        <v>0</v>
      </c>
      <c r="T877" s="187" t="b">
        <f>IF(AND(Candidates!H879&gt;=$AJ$4,Candidates!H879&lt;=$AJ$5),TRUE,FALSE)</f>
        <v>0</v>
      </c>
      <c r="U877" s="187" t="b">
        <f>IF(Dashboard!$M$6="",IF(Candidates!B879&lt;&gt;"",TRUE,FALSE),IF(Dashboard!$M$6=Candidates!B879,TRUE,FALSE))</f>
        <v>0</v>
      </c>
      <c r="V877" s="187" t="b">
        <f>IF(Dashboard!$H$7="",IF(Candidates!B879&lt;&gt;"",TRUE,FALSE),IF(Dashboard!$H$7=Candidates!C879,TRUE,FALSE))</f>
        <v>0</v>
      </c>
      <c r="W877" s="217" t="b">
        <f>IF(Dashboard!$H$6="",IF(Candidates!B879&lt;&gt;"",TRUE,FALSE),IF(Dashboard!$H$6=Candidates!E879,TRUE,FALSE))</f>
        <v>0</v>
      </c>
      <c r="X877" s="187">
        <f t="shared" si="46"/>
        <v>0</v>
      </c>
      <c r="Y877" s="198">
        <f t="shared" si="47"/>
        <v>0</v>
      </c>
      <c r="AA877" s="7"/>
      <c r="AB877" s="7"/>
      <c r="AC877" s="7"/>
    </row>
    <row r="878" spans="2:29" x14ac:dyDescent="0.2">
      <c r="B878" s="194">
        <f>COUNTIFS(Candidates!$B$6:$B$3005,'Job Openings'!B880,Candidates!$J$6:$J$3005,Preferences!$I$21)</f>
        <v>0</v>
      </c>
      <c r="C878" s="63"/>
      <c r="D878" s="194" t="str">
        <f>IF(AND(B878=1,J878=1),IF('Job Openings'!H880-'Job Openings'!E880&lt;0,"",'Job Openings'!H880-'Job Openings'!E880),"")</f>
        <v/>
      </c>
      <c r="E878" s="185"/>
      <c r="F878" s="197" t="b">
        <f>IF(AND('Job Openings'!E880&gt;=$O$4,'Job Openings'!E880&lt;=$O$5),TRUE,FALSE)</f>
        <v>0</v>
      </c>
      <c r="G878" s="188" t="b">
        <f>IF(Dashboard!$M$6="",IF('Job Openings'!B880&lt;&gt;"",TRUE,FALSE),IF(Dashboard!$M$6='Job Openings'!B880,TRUE,FALSE))</f>
        <v>0</v>
      </c>
      <c r="H878" s="188" t="b">
        <f>IF(Dashboard!$H$7="",IF('Job Openings'!B880&lt;&gt;"",TRUE,FALSE),IF(Dashboard!$H$7='Job Openings'!C880,TRUE,FALSE))</f>
        <v>0</v>
      </c>
      <c r="I878" s="188" t="b">
        <f>IF(Dashboard!$H$6="",IF('Job Openings'!B880&lt;&gt;"",TRUE,FALSE),IF(Dashboard!$H$6='Job Openings'!F880,TRUE,FALSE))</f>
        <v>0</v>
      </c>
      <c r="J878" s="198">
        <f t="shared" si="45"/>
        <v>0</v>
      </c>
      <c r="K878" s="63"/>
      <c r="L878" s="63"/>
      <c r="M878" s="63"/>
      <c r="N878" s="63"/>
      <c r="O878" s="63"/>
      <c r="P878" s="63"/>
      <c r="R878" s="193" t="str">
        <f>IF(Candidates!H880="","",MONTH(Candidates!H880))</f>
        <v/>
      </c>
      <c r="S878" s="187" t="b">
        <f>IF(AND(YEAR(Candidates!H880)&gt;=applicationYear,YEAR(Candidates!H880)&lt;=applicationYear),TRUE,IF(applicationYear="",TRUE,FALSE))</f>
        <v>0</v>
      </c>
      <c r="T878" s="187" t="b">
        <f>IF(AND(Candidates!H880&gt;=$AJ$4,Candidates!H880&lt;=$AJ$5),TRUE,FALSE)</f>
        <v>0</v>
      </c>
      <c r="U878" s="187" t="b">
        <f>IF(Dashboard!$M$6="",IF(Candidates!B880&lt;&gt;"",TRUE,FALSE),IF(Dashboard!$M$6=Candidates!B880,TRUE,FALSE))</f>
        <v>0</v>
      </c>
      <c r="V878" s="187" t="b">
        <f>IF(Dashboard!$H$7="",IF(Candidates!B880&lt;&gt;"",TRUE,FALSE),IF(Dashboard!$H$7=Candidates!C880,TRUE,FALSE))</f>
        <v>0</v>
      </c>
      <c r="W878" s="217" t="b">
        <f>IF(Dashboard!$H$6="",IF(Candidates!B880&lt;&gt;"",TRUE,FALSE),IF(Dashboard!$H$6=Candidates!E880,TRUE,FALSE))</f>
        <v>0</v>
      </c>
      <c r="X878" s="187">
        <f t="shared" si="46"/>
        <v>0</v>
      </c>
      <c r="Y878" s="198">
        <f t="shared" si="47"/>
        <v>0</v>
      </c>
      <c r="AA878" s="7"/>
      <c r="AB878" s="7"/>
      <c r="AC878" s="7"/>
    </row>
    <row r="879" spans="2:29" x14ac:dyDescent="0.2">
      <c r="B879" s="194">
        <f>COUNTIFS(Candidates!$B$6:$B$3005,'Job Openings'!B881,Candidates!$J$6:$J$3005,Preferences!$I$21)</f>
        <v>0</v>
      </c>
      <c r="C879" s="63"/>
      <c r="D879" s="194" t="str">
        <f>IF(AND(B879=1,J879=1),IF('Job Openings'!H881-'Job Openings'!E881&lt;0,"",'Job Openings'!H881-'Job Openings'!E881),"")</f>
        <v/>
      </c>
      <c r="E879" s="185"/>
      <c r="F879" s="197" t="b">
        <f>IF(AND('Job Openings'!E881&gt;=$O$4,'Job Openings'!E881&lt;=$O$5),TRUE,FALSE)</f>
        <v>0</v>
      </c>
      <c r="G879" s="188" t="b">
        <f>IF(Dashboard!$M$6="",IF('Job Openings'!B881&lt;&gt;"",TRUE,FALSE),IF(Dashboard!$M$6='Job Openings'!B881,TRUE,FALSE))</f>
        <v>0</v>
      </c>
      <c r="H879" s="188" t="b">
        <f>IF(Dashboard!$H$7="",IF('Job Openings'!B881&lt;&gt;"",TRUE,FALSE),IF(Dashboard!$H$7='Job Openings'!C881,TRUE,FALSE))</f>
        <v>0</v>
      </c>
      <c r="I879" s="188" t="b">
        <f>IF(Dashboard!$H$6="",IF('Job Openings'!B881&lt;&gt;"",TRUE,FALSE),IF(Dashboard!$H$6='Job Openings'!F881,TRUE,FALSE))</f>
        <v>0</v>
      </c>
      <c r="J879" s="198">
        <f t="shared" si="45"/>
        <v>0</v>
      </c>
      <c r="K879" s="63"/>
      <c r="L879" s="63"/>
      <c r="M879" s="63"/>
      <c r="N879" s="63"/>
      <c r="O879" s="63"/>
      <c r="P879" s="63"/>
      <c r="R879" s="193" t="str">
        <f>IF(Candidates!H881="","",MONTH(Candidates!H881))</f>
        <v/>
      </c>
      <c r="S879" s="187" t="b">
        <f>IF(AND(YEAR(Candidates!H881)&gt;=applicationYear,YEAR(Candidates!H881)&lt;=applicationYear),TRUE,IF(applicationYear="",TRUE,FALSE))</f>
        <v>0</v>
      </c>
      <c r="T879" s="187" t="b">
        <f>IF(AND(Candidates!H881&gt;=$AJ$4,Candidates!H881&lt;=$AJ$5),TRUE,FALSE)</f>
        <v>0</v>
      </c>
      <c r="U879" s="187" t="b">
        <f>IF(Dashboard!$M$6="",IF(Candidates!B881&lt;&gt;"",TRUE,FALSE),IF(Dashboard!$M$6=Candidates!B881,TRUE,FALSE))</f>
        <v>0</v>
      </c>
      <c r="V879" s="187" t="b">
        <f>IF(Dashboard!$H$7="",IF(Candidates!B881&lt;&gt;"",TRUE,FALSE),IF(Dashboard!$H$7=Candidates!C881,TRUE,FALSE))</f>
        <v>0</v>
      </c>
      <c r="W879" s="217" t="b">
        <f>IF(Dashboard!$H$6="",IF(Candidates!B881&lt;&gt;"",TRUE,FALSE),IF(Dashboard!$H$6=Candidates!E881,TRUE,FALSE))</f>
        <v>0</v>
      </c>
      <c r="X879" s="187">
        <f t="shared" si="46"/>
        <v>0</v>
      </c>
      <c r="Y879" s="198">
        <f t="shared" si="47"/>
        <v>0</v>
      </c>
      <c r="AA879" s="7"/>
      <c r="AB879" s="7"/>
      <c r="AC879" s="7"/>
    </row>
    <row r="880" spans="2:29" x14ac:dyDescent="0.2">
      <c r="B880" s="194">
        <f>COUNTIFS(Candidates!$B$6:$B$3005,'Job Openings'!B882,Candidates!$J$6:$J$3005,Preferences!$I$21)</f>
        <v>0</v>
      </c>
      <c r="C880" s="63"/>
      <c r="D880" s="194" t="str">
        <f>IF(AND(B880=1,J880=1),IF('Job Openings'!H882-'Job Openings'!E882&lt;0,"",'Job Openings'!H882-'Job Openings'!E882),"")</f>
        <v/>
      </c>
      <c r="E880" s="185"/>
      <c r="F880" s="197" t="b">
        <f>IF(AND('Job Openings'!E882&gt;=$O$4,'Job Openings'!E882&lt;=$O$5),TRUE,FALSE)</f>
        <v>0</v>
      </c>
      <c r="G880" s="188" t="b">
        <f>IF(Dashboard!$M$6="",IF('Job Openings'!B882&lt;&gt;"",TRUE,FALSE),IF(Dashboard!$M$6='Job Openings'!B882,TRUE,FALSE))</f>
        <v>0</v>
      </c>
      <c r="H880" s="188" t="b">
        <f>IF(Dashboard!$H$7="",IF('Job Openings'!B882&lt;&gt;"",TRUE,FALSE),IF(Dashboard!$H$7='Job Openings'!C882,TRUE,FALSE))</f>
        <v>0</v>
      </c>
      <c r="I880" s="188" t="b">
        <f>IF(Dashboard!$H$6="",IF('Job Openings'!B882&lt;&gt;"",TRUE,FALSE),IF(Dashboard!$H$6='Job Openings'!F882,TRUE,FALSE))</f>
        <v>0</v>
      </c>
      <c r="J880" s="198">
        <f t="shared" si="45"/>
        <v>0</v>
      </c>
      <c r="K880" s="63"/>
      <c r="L880" s="63"/>
      <c r="M880" s="63"/>
      <c r="N880" s="63"/>
      <c r="O880" s="63"/>
      <c r="P880" s="63"/>
      <c r="R880" s="193" t="str">
        <f>IF(Candidates!H882="","",MONTH(Candidates!H882))</f>
        <v/>
      </c>
      <c r="S880" s="187" t="b">
        <f>IF(AND(YEAR(Candidates!H882)&gt;=applicationYear,YEAR(Candidates!H882)&lt;=applicationYear),TRUE,IF(applicationYear="",TRUE,FALSE))</f>
        <v>0</v>
      </c>
      <c r="T880" s="187" t="b">
        <f>IF(AND(Candidates!H882&gt;=$AJ$4,Candidates!H882&lt;=$AJ$5),TRUE,FALSE)</f>
        <v>0</v>
      </c>
      <c r="U880" s="187" t="b">
        <f>IF(Dashboard!$M$6="",IF(Candidates!B882&lt;&gt;"",TRUE,FALSE),IF(Dashboard!$M$6=Candidates!B882,TRUE,FALSE))</f>
        <v>0</v>
      </c>
      <c r="V880" s="187" t="b">
        <f>IF(Dashboard!$H$7="",IF(Candidates!B882&lt;&gt;"",TRUE,FALSE),IF(Dashboard!$H$7=Candidates!C882,TRUE,FALSE))</f>
        <v>0</v>
      </c>
      <c r="W880" s="217" t="b">
        <f>IF(Dashboard!$H$6="",IF(Candidates!B882&lt;&gt;"",TRUE,FALSE),IF(Dashboard!$H$6=Candidates!E882,TRUE,FALSE))</f>
        <v>0</v>
      </c>
      <c r="X880" s="187">
        <f t="shared" si="46"/>
        <v>0</v>
      </c>
      <c r="Y880" s="198">
        <f t="shared" si="47"/>
        <v>0</v>
      </c>
      <c r="AA880" s="7"/>
      <c r="AB880" s="7"/>
      <c r="AC880" s="7"/>
    </row>
    <row r="881" spans="2:29" x14ac:dyDescent="0.2">
      <c r="B881" s="194">
        <f>COUNTIFS(Candidates!$B$6:$B$3005,'Job Openings'!B883,Candidates!$J$6:$J$3005,Preferences!$I$21)</f>
        <v>0</v>
      </c>
      <c r="C881" s="63"/>
      <c r="D881" s="194" t="str">
        <f>IF(AND(B881=1,J881=1),IF('Job Openings'!H883-'Job Openings'!E883&lt;0,"",'Job Openings'!H883-'Job Openings'!E883),"")</f>
        <v/>
      </c>
      <c r="E881" s="185"/>
      <c r="F881" s="197" t="b">
        <f>IF(AND('Job Openings'!E883&gt;=$O$4,'Job Openings'!E883&lt;=$O$5),TRUE,FALSE)</f>
        <v>0</v>
      </c>
      <c r="G881" s="188" t="b">
        <f>IF(Dashboard!$M$6="",IF('Job Openings'!B883&lt;&gt;"",TRUE,FALSE),IF(Dashboard!$M$6='Job Openings'!B883,TRUE,FALSE))</f>
        <v>0</v>
      </c>
      <c r="H881" s="188" t="b">
        <f>IF(Dashboard!$H$7="",IF('Job Openings'!B883&lt;&gt;"",TRUE,FALSE),IF(Dashboard!$H$7='Job Openings'!C883,TRUE,FALSE))</f>
        <v>0</v>
      </c>
      <c r="I881" s="188" t="b">
        <f>IF(Dashboard!$H$6="",IF('Job Openings'!B883&lt;&gt;"",TRUE,FALSE),IF(Dashboard!$H$6='Job Openings'!F883,TRUE,FALSE))</f>
        <v>0</v>
      </c>
      <c r="J881" s="198">
        <f t="shared" si="45"/>
        <v>0</v>
      </c>
      <c r="K881" s="63"/>
      <c r="L881" s="63"/>
      <c r="M881" s="63"/>
      <c r="N881" s="63"/>
      <c r="O881" s="63"/>
      <c r="P881" s="63"/>
      <c r="R881" s="193" t="str">
        <f>IF(Candidates!H883="","",MONTH(Candidates!H883))</f>
        <v/>
      </c>
      <c r="S881" s="187" t="b">
        <f>IF(AND(YEAR(Candidates!H883)&gt;=applicationYear,YEAR(Candidates!H883)&lt;=applicationYear),TRUE,IF(applicationYear="",TRUE,FALSE))</f>
        <v>0</v>
      </c>
      <c r="T881" s="187" t="b">
        <f>IF(AND(Candidates!H883&gt;=$AJ$4,Candidates!H883&lt;=$AJ$5),TRUE,FALSE)</f>
        <v>0</v>
      </c>
      <c r="U881" s="187" t="b">
        <f>IF(Dashboard!$M$6="",IF(Candidates!B883&lt;&gt;"",TRUE,FALSE),IF(Dashboard!$M$6=Candidates!B883,TRUE,FALSE))</f>
        <v>0</v>
      </c>
      <c r="V881" s="187" t="b">
        <f>IF(Dashboard!$H$7="",IF(Candidates!B883&lt;&gt;"",TRUE,FALSE),IF(Dashboard!$H$7=Candidates!C883,TRUE,FALSE))</f>
        <v>0</v>
      </c>
      <c r="W881" s="217" t="b">
        <f>IF(Dashboard!$H$6="",IF(Candidates!B883&lt;&gt;"",TRUE,FALSE),IF(Dashboard!$H$6=Candidates!E883,TRUE,FALSE))</f>
        <v>0</v>
      </c>
      <c r="X881" s="187">
        <f t="shared" si="46"/>
        <v>0</v>
      </c>
      <c r="Y881" s="198">
        <f t="shared" si="47"/>
        <v>0</v>
      </c>
      <c r="AA881" s="7"/>
      <c r="AB881" s="7"/>
      <c r="AC881" s="7"/>
    </row>
    <row r="882" spans="2:29" x14ac:dyDescent="0.2">
      <c r="B882" s="194">
        <f>COUNTIFS(Candidates!$B$6:$B$3005,'Job Openings'!B884,Candidates!$J$6:$J$3005,Preferences!$I$21)</f>
        <v>0</v>
      </c>
      <c r="C882" s="63"/>
      <c r="D882" s="194" t="str">
        <f>IF(AND(B882=1,J882=1),IF('Job Openings'!H884-'Job Openings'!E884&lt;0,"",'Job Openings'!H884-'Job Openings'!E884),"")</f>
        <v/>
      </c>
      <c r="E882" s="185"/>
      <c r="F882" s="197" t="b">
        <f>IF(AND('Job Openings'!E884&gt;=$O$4,'Job Openings'!E884&lt;=$O$5),TRUE,FALSE)</f>
        <v>0</v>
      </c>
      <c r="G882" s="188" t="b">
        <f>IF(Dashboard!$M$6="",IF('Job Openings'!B884&lt;&gt;"",TRUE,FALSE),IF(Dashboard!$M$6='Job Openings'!B884,TRUE,FALSE))</f>
        <v>0</v>
      </c>
      <c r="H882" s="188" t="b">
        <f>IF(Dashboard!$H$7="",IF('Job Openings'!B884&lt;&gt;"",TRUE,FALSE),IF(Dashboard!$H$7='Job Openings'!C884,TRUE,FALSE))</f>
        <v>0</v>
      </c>
      <c r="I882" s="188" t="b">
        <f>IF(Dashboard!$H$6="",IF('Job Openings'!B884&lt;&gt;"",TRUE,FALSE),IF(Dashboard!$H$6='Job Openings'!F884,TRUE,FALSE))</f>
        <v>0</v>
      </c>
      <c r="J882" s="198">
        <f t="shared" si="45"/>
        <v>0</v>
      </c>
      <c r="K882" s="63"/>
      <c r="L882" s="63"/>
      <c r="M882" s="63"/>
      <c r="N882" s="63"/>
      <c r="O882" s="63"/>
      <c r="P882" s="63"/>
      <c r="R882" s="193" t="str">
        <f>IF(Candidates!H884="","",MONTH(Candidates!H884))</f>
        <v/>
      </c>
      <c r="S882" s="187" t="b">
        <f>IF(AND(YEAR(Candidates!H884)&gt;=applicationYear,YEAR(Candidates!H884)&lt;=applicationYear),TRUE,IF(applicationYear="",TRUE,FALSE))</f>
        <v>0</v>
      </c>
      <c r="T882" s="187" t="b">
        <f>IF(AND(Candidates!H884&gt;=$AJ$4,Candidates!H884&lt;=$AJ$5),TRUE,FALSE)</f>
        <v>0</v>
      </c>
      <c r="U882" s="187" t="b">
        <f>IF(Dashboard!$M$6="",IF(Candidates!B884&lt;&gt;"",TRUE,FALSE),IF(Dashboard!$M$6=Candidates!B884,TRUE,FALSE))</f>
        <v>0</v>
      </c>
      <c r="V882" s="187" t="b">
        <f>IF(Dashboard!$H$7="",IF(Candidates!B884&lt;&gt;"",TRUE,FALSE),IF(Dashboard!$H$7=Candidates!C884,TRUE,FALSE))</f>
        <v>0</v>
      </c>
      <c r="W882" s="217" t="b">
        <f>IF(Dashboard!$H$6="",IF(Candidates!B884&lt;&gt;"",TRUE,FALSE),IF(Dashboard!$H$6=Candidates!E884,TRUE,FALSE))</f>
        <v>0</v>
      </c>
      <c r="X882" s="187">
        <f t="shared" si="46"/>
        <v>0</v>
      </c>
      <c r="Y882" s="198">
        <f t="shared" si="47"/>
        <v>0</v>
      </c>
      <c r="AA882" s="7"/>
      <c r="AB882" s="7"/>
      <c r="AC882" s="7"/>
    </row>
    <row r="883" spans="2:29" x14ac:dyDescent="0.2">
      <c r="B883" s="194">
        <f>COUNTIFS(Candidates!$B$6:$B$3005,'Job Openings'!B885,Candidates!$J$6:$J$3005,Preferences!$I$21)</f>
        <v>0</v>
      </c>
      <c r="C883" s="63"/>
      <c r="D883" s="194" t="str">
        <f>IF(AND(B883=1,J883=1),IF('Job Openings'!H885-'Job Openings'!E885&lt;0,"",'Job Openings'!H885-'Job Openings'!E885),"")</f>
        <v/>
      </c>
      <c r="E883" s="185"/>
      <c r="F883" s="197" t="b">
        <f>IF(AND('Job Openings'!E885&gt;=$O$4,'Job Openings'!E885&lt;=$O$5),TRUE,FALSE)</f>
        <v>0</v>
      </c>
      <c r="G883" s="188" t="b">
        <f>IF(Dashboard!$M$6="",IF('Job Openings'!B885&lt;&gt;"",TRUE,FALSE),IF(Dashboard!$M$6='Job Openings'!B885,TRUE,FALSE))</f>
        <v>0</v>
      </c>
      <c r="H883" s="188" t="b">
        <f>IF(Dashboard!$H$7="",IF('Job Openings'!B885&lt;&gt;"",TRUE,FALSE),IF(Dashboard!$H$7='Job Openings'!C885,TRUE,FALSE))</f>
        <v>0</v>
      </c>
      <c r="I883" s="188" t="b">
        <f>IF(Dashboard!$H$6="",IF('Job Openings'!B885&lt;&gt;"",TRUE,FALSE),IF(Dashboard!$H$6='Job Openings'!F885,TRUE,FALSE))</f>
        <v>0</v>
      </c>
      <c r="J883" s="198">
        <f t="shared" si="45"/>
        <v>0</v>
      </c>
      <c r="K883" s="63"/>
      <c r="L883" s="63"/>
      <c r="M883" s="63"/>
      <c r="N883" s="63"/>
      <c r="O883" s="63"/>
      <c r="P883" s="63"/>
      <c r="R883" s="193" t="str">
        <f>IF(Candidates!H885="","",MONTH(Candidates!H885))</f>
        <v/>
      </c>
      <c r="S883" s="187" t="b">
        <f>IF(AND(YEAR(Candidates!H885)&gt;=applicationYear,YEAR(Candidates!H885)&lt;=applicationYear),TRUE,IF(applicationYear="",TRUE,FALSE))</f>
        <v>0</v>
      </c>
      <c r="T883" s="187" t="b">
        <f>IF(AND(Candidates!H885&gt;=$AJ$4,Candidates!H885&lt;=$AJ$5),TRUE,FALSE)</f>
        <v>0</v>
      </c>
      <c r="U883" s="187" t="b">
        <f>IF(Dashboard!$M$6="",IF(Candidates!B885&lt;&gt;"",TRUE,FALSE),IF(Dashboard!$M$6=Candidates!B885,TRUE,FALSE))</f>
        <v>0</v>
      </c>
      <c r="V883" s="187" t="b">
        <f>IF(Dashboard!$H$7="",IF(Candidates!B885&lt;&gt;"",TRUE,FALSE),IF(Dashboard!$H$7=Candidates!C885,TRUE,FALSE))</f>
        <v>0</v>
      </c>
      <c r="W883" s="217" t="b">
        <f>IF(Dashboard!$H$6="",IF(Candidates!B885&lt;&gt;"",TRUE,FALSE),IF(Dashboard!$H$6=Candidates!E885,TRUE,FALSE))</f>
        <v>0</v>
      </c>
      <c r="X883" s="187">
        <f t="shared" si="46"/>
        <v>0</v>
      </c>
      <c r="Y883" s="198">
        <f t="shared" si="47"/>
        <v>0</v>
      </c>
      <c r="AA883" s="7"/>
      <c r="AB883" s="7"/>
      <c r="AC883" s="7"/>
    </row>
    <row r="884" spans="2:29" x14ac:dyDescent="0.2">
      <c r="B884" s="194">
        <f>COUNTIFS(Candidates!$B$6:$B$3005,'Job Openings'!B886,Candidates!$J$6:$J$3005,Preferences!$I$21)</f>
        <v>0</v>
      </c>
      <c r="C884" s="63"/>
      <c r="D884" s="194" t="str">
        <f>IF(AND(B884=1,J884=1),IF('Job Openings'!H886-'Job Openings'!E886&lt;0,"",'Job Openings'!H886-'Job Openings'!E886),"")</f>
        <v/>
      </c>
      <c r="E884" s="185"/>
      <c r="F884" s="197" t="b">
        <f>IF(AND('Job Openings'!E886&gt;=$O$4,'Job Openings'!E886&lt;=$O$5),TRUE,FALSE)</f>
        <v>0</v>
      </c>
      <c r="G884" s="188" t="b">
        <f>IF(Dashboard!$M$6="",IF('Job Openings'!B886&lt;&gt;"",TRUE,FALSE),IF(Dashboard!$M$6='Job Openings'!B886,TRUE,FALSE))</f>
        <v>0</v>
      </c>
      <c r="H884" s="188" t="b">
        <f>IF(Dashboard!$H$7="",IF('Job Openings'!B886&lt;&gt;"",TRUE,FALSE),IF(Dashboard!$H$7='Job Openings'!C886,TRUE,FALSE))</f>
        <v>0</v>
      </c>
      <c r="I884" s="188" t="b">
        <f>IF(Dashboard!$H$6="",IF('Job Openings'!B886&lt;&gt;"",TRUE,FALSE),IF(Dashboard!$H$6='Job Openings'!F886,TRUE,FALSE))</f>
        <v>0</v>
      </c>
      <c r="J884" s="198">
        <f t="shared" si="45"/>
        <v>0</v>
      </c>
      <c r="K884" s="63"/>
      <c r="L884" s="63"/>
      <c r="M884" s="63"/>
      <c r="N884" s="63"/>
      <c r="O884" s="63"/>
      <c r="P884" s="63"/>
      <c r="R884" s="193" t="str">
        <f>IF(Candidates!H886="","",MONTH(Candidates!H886))</f>
        <v/>
      </c>
      <c r="S884" s="187" t="b">
        <f>IF(AND(YEAR(Candidates!H886)&gt;=applicationYear,YEAR(Candidates!H886)&lt;=applicationYear),TRUE,IF(applicationYear="",TRUE,FALSE))</f>
        <v>0</v>
      </c>
      <c r="T884" s="187" t="b">
        <f>IF(AND(Candidates!H886&gt;=$AJ$4,Candidates!H886&lt;=$AJ$5),TRUE,FALSE)</f>
        <v>0</v>
      </c>
      <c r="U884" s="187" t="b">
        <f>IF(Dashboard!$M$6="",IF(Candidates!B886&lt;&gt;"",TRUE,FALSE),IF(Dashboard!$M$6=Candidates!B886,TRUE,FALSE))</f>
        <v>0</v>
      </c>
      <c r="V884" s="187" t="b">
        <f>IF(Dashboard!$H$7="",IF(Candidates!B886&lt;&gt;"",TRUE,FALSE),IF(Dashboard!$H$7=Candidates!C886,TRUE,FALSE))</f>
        <v>0</v>
      </c>
      <c r="W884" s="217" t="b">
        <f>IF(Dashboard!$H$6="",IF(Candidates!B886&lt;&gt;"",TRUE,FALSE),IF(Dashboard!$H$6=Candidates!E886,TRUE,FALSE))</f>
        <v>0</v>
      </c>
      <c r="X884" s="187">
        <f t="shared" si="46"/>
        <v>0</v>
      </c>
      <c r="Y884" s="198">
        <f t="shared" si="47"/>
        <v>0</v>
      </c>
      <c r="AA884" s="7"/>
      <c r="AB884" s="7"/>
      <c r="AC884" s="7"/>
    </row>
    <row r="885" spans="2:29" x14ac:dyDescent="0.2">
      <c r="B885" s="194">
        <f>COUNTIFS(Candidates!$B$6:$B$3005,'Job Openings'!B887,Candidates!$J$6:$J$3005,Preferences!$I$21)</f>
        <v>0</v>
      </c>
      <c r="C885" s="63"/>
      <c r="D885" s="194" t="str">
        <f>IF(AND(B885=1,J885=1),IF('Job Openings'!H887-'Job Openings'!E887&lt;0,"",'Job Openings'!H887-'Job Openings'!E887),"")</f>
        <v/>
      </c>
      <c r="E885" s="185"/>
      <c r="F885" s="197" t="b">
        <f>IF(AND('Job Openings'!E887&gt;=$O$4,'Job Openings'!E887&lt;=$O$5),TRUE,FALSE)</f>
        <v>0</v>
      </c>
      <c r="G885" s="188" t="b">
        <f>IF(Dashboard!$M$6="",IF('Job Openings'!B887&lt;&gt;"",TRUE,FALSE),IF(Dashboard!$M$6='Job Openings'!B887,TRUE,FALSE))</f>
        <v>0</v>
      </c>
      <c r="H885" s="188" t="b">
        <f>IF(Dashboard!$H$7="",IF('Job Openings'!B887&lt;&gt;"",TRUE,FALSE),IF(Dashboard!$H$7='Job Openings'!C887,TRUE,FALSE))</f>
        <v>0</v>
      </c>
      <c r="I885" s="188" t="b">
        <f>IF(Dashboard!$H$6="",IF('Job Openings'!B887&lt;&gt;"",TRUE,FALSE),IF(Dashboard!$H$6='Job Openings'!F887,TRUE,FALSE))</f>
        <v>0</v>
      </c>
      <c r="J885" s="198">
        <f t="shared" si="45"/>
        <v>0</v>
      </c>
      <c r="K885" s="63"/>
      <c r="L885" s="63"/>
      <c r="M885" s="63"/>
      <c r="N885" s="63"/>
      <c r="O885" s="63"/>
      <c r="P885" s="63"/>
      <c r="R885" s="193" t="str">
        <f>IF(Candidates!H887="","",MONTH(Candidates!H887))</f>
        <v/>
      </c>
      <c r="S885" s="187" t="b">
        <f>IF(AND(YEAR(Candidates!H887)&gt;=applicationYear,YEAR(Candidates!H887)&lt;=applicationYear),TRUE,IF(applicationYear="",TRUE,FALSE))</f>
        <v>0</v>
      </c>
      <c r="T885" s="187" t="b">
        <f>IF(AND(Candidates!H887&gt;=$AJ$4,Candidates!H887&lt;=$AJ$5),TRUE,FALSE)</f>
        <v>0</v>
      </c>
      <c r="U885" s="187" t="b">
        <f>IF(Dashboard!$M$6="",IF(Candidates!B887&lt;&gt;"",TRUE,FALSE),IF(Dashboard!$M$6=Candidates!B887,TRUE,FALSE))</f>
        <v>0</v>
      </c>
      <c r="V885" s="187" t="b">
        <f>IF(Dashboard!$H$7="",IF(Candidates!B887&lt;&gt;"",TRUE,FALSE),IF(Dashboard!$H$7=Candidates!C887,TRUE,FALSE))</f>
        <v>0</v>
      </c>
      <c r="W885" s="217" t="b">
        <f>IF(Dashboard!$H$6="",IF(Candidates!B887&lt;&gt;"",TRUE,FALSE),IF(Dashboard!$H$6=Candidates!E887,TRUE,FALSE))</f>
        <v>0</v>
      </c>
      <c r="X885" s="187">
        <f t="shared" si="46"/>
        <v>0</v>
      </c>
      <c r="Y885" s="198">
        <f t="shared" si="47"/>
        <v>0</v>
      </c>
      <c r="AA885" s="7"/>
      <c r="AB885" s="7"/>
      <c r="AC885" s="7"/>
    </row>
    <row r="886" spans="2:29" x14ac:dyDescent="0.2">
      <c r="B886" s="194">
        <f>COUNTIFS(Candidates!$B$6:$B$3005,'Job Openings'!B888,Candidates!$J$6:$J$3005,Preferences!$I$21)</f>
        <v>0</v>
      </c>
      <c r="C886" s="63"/>
      <c r="D886" s="194" t="str">
        <f>IF(AND(B886=1,J886=1),IF('Job Openings'!H888-'Job Openings'!E888&lt;0,"",'Job Openings'!H888-'Job Openings'!E888),"")</f>
        <v/>
      </c>
      <c r="E886" s="185"/>
      <c r="F886" s="197" t="b">
        <f>IF(AND('Job Openings'!E888&gt;=$O$4,'Job Openings'!E888&lt;=$O$5),TRUE,FALSE)</f>
        <v>0</v>
      </c>
      <c r="G886" s="188" t="b">
        <f>IF(Dashboard!$M$6="",IF('Job Openings'!B888&lt;&gt;"",TRUE,FALSE),IF(Dashboard!$M$6='Job Openings'!B888,TRUE,FALSE))</f>
        <v>0</v>
      </c>
      <c r="H886" s="188" t="b">
        <f>IF(Dashboard!$H$7="",IF('Job Openings'!B888&lt;&gt;"",TRUE,FALSE),IF(Dashboard!$H$7='Job Openings'!C888,TRUE,FALSE))</f>
        <v>0</v>
      </c>
      <c r="I886" s="188" t="b">
        <f>IF(Dashboard!$H$6="",IF('Job Openings'!B888&lt;&gt;"",TRUE,FALSE),IF(Dashboard!$H$6='Job Openings'!F888,TRUE,FALSE))</f>
        <v>0</v>
      </c>
      <c r="J886" s="198">
        <f t="shared" si="45"/>
        <v>0</v>
      </c>
      <c r="K886" s="63"/>
      <c r="L886" s="63"/>
      <c r="M886" s="63"/>
      <c r="N886" s="63"/>
      <c r="O886" s="63"/>
      <c r="P886" s="63"/>
      <c r="R886" s="193" t="str">
        <f>IF(Candidates!H888="","",MONTH(Candidates!H888))</f>
        <v/>
      </c>
      <c r="S886" s="187" t="b">
        <f>IF(AND(YEAR(Candidates!H888)&gt;=applicationYear,YEAR(Candidates!H888)&lt;=applicationYear),TRUE,IF(applicationYear="",TRUE,FALSE))</f>
        <v>0</v>
      </c>
      <c r="T886" s="187" t="b">
        <f>IF(AND(Candidates!H888&gt;=$AJ$4,Candidates!H888&lt;=$AJ$5),TRUE,FALSE)</f>
        <v>0</v>
      </c>
      <c r="U886" s="187" t="b">
        <f>IF(Dashboard!$M$6="",IF(Candidates!B888&lt;&gt;"",TRUE,FALSE),IF(Dashboard!$M$6=Candidates!B888,TRUE,FALSE))</f>
        <v>0</v>
      </c>
      <c r="V886" s="187" t="b">
        <f>IF(Dashboard!$H$7="",IF(Candidates!B888&lt;&gt;"",TRUE,FALSE),IF(Dashboard!$H$7=Candidates!C888,TRUE,FALSE))</f>
        <v>0</v>
      </c>
      <c r="W886" s="217" t="b">
        <f>IF(Dashboard!$H$6="",IF(Candidates!B888&lt;&gt;"",TRUE,FALSE),IF(Dashboard!$H$6=Candidates!E888,TRUE,FALSE))</f>
        <v>0</v>
      </c>
      <c r="X886" s="187">
        <f t="shared" si="46"/>
        <v>0</v>
      </c>
      <c r="Y886" s="198">
        <f t="shared" si="47"/>
        <v>0</v>
      </c>
      <c r="AA886" s="7"/>
      <c r="AB886" s="7"/>
      <c r="AC886" s="7"/>
    </row>
    <row r="887" spans="2:29" x14ac:dyDescent="0.2">
      <c r="B887" s="194">
        <f>COUNTIFS(Candidates!$B$6:$B$3005,'Job Openings'!B889,Candidates!$J$6:$J$3005,Preferences!$I$21)</f>
        <v>0</v>
      </c>
      <c r="C887" s="63"/>
      <c r="D887" s="194" t="str">
        <f>IF(AND(B887=1,J887=1),IF('Job Openings'!H889-'Job Openings'!E889&lt;0,"",'Job Openings'!H889-'Job Openings'!E889),"")</f>
        <v/>
      </c>
      <c r="E887" s="185"/>
      <c r="F887" s="197" t="b">
        <f>IF(AND('Job Openings'!E889&gt;=$O$4,'Job Openings'!E889&lt;=$O$5),TRUE,FALSE)</f>
        <v>0</v>
      </c>
      <c r="G887" s="188" t="b">
        <f>IF(Dashboard!$M$6="",IF('Job Openings'!B889&lt;&gt;"",TRUE,FALSE),IF(Dashboard!$M$6='Job Openings'!B889,TRUE,FALSE))</f>
        <v>0</v>
      </c>
      <c r="H887" s="188" t="b">
        <f>IF(Dashboard!$H$7="",IF('Job Openings'!B889&lt;&gt;"",TRUE,FALSE),IF(Dashboard!$H$7='Job Openings'!C889,TRUE,FALSE))</f>
        <v>0</v>
      </c>
      <c r="I887" s="188" t="b">
        <f>IF(Dashboard!$H$6="",IF('Job Openings'!B889&lt;&gt;"",TRUE,FALSE),IF(Dashboard!$H$6='Job Openings'!F889,TRUE,FALSE))</f>
        <v>0</v>
      </c>
      <c r="J887" s="198">
        <f t="shared" si="45"/>
        <v>0</v>
      </c>
      <c r="K887" s="63"/>
      <c r="L887" s="63"/>
      <c r="M887" s="63"/>
      <c r="N887" s="63"/>
      <c r="O887" s="63"/>
      <c r="P887" s="63"/>
      <c r="R887" s="193" t="str">
        <f>IF(Candidates!H889="","",MONTH(Candidates!H889))</f>
        <v/>
      </c>
      <c r="S887" s="187" t="b">
        <f>IF(AND(YEAR(Candidates!H889)&gt;=applicationYear,YEAR(Candidates!H889)&lt;=applicationYear),TRUE,IF(applicationYear="",TRUE,FALSE))</f>
        <v>0</v>
      </c>
      <c r="T887" s="187" t="b">
        <f>IF(AND(Candidates!H889&gt;=$AJ$4,Candidates!H889&lt;=$AJ$5),TRUE,FALSE)</f>
        <v>0</v>
      </c>
      <c r="U887" s="187" t="b">
        <f>IF(Dashboard!$M$6="",IF(Candidates!B889&lt;&gt;"",TRUE,FALSE),IF(Dashboard!$M$6=Candidates!B889,TRUE,FALSE))</f>
        <v>0</v>
      </c>
      <c r="V887" s="187" t="b">
        <f>IF(Dashboard!$H$7="",IF(Candidates!B889&lt;&gt;"",TRUE,FALSE),IF(Dashboard!$H$7=Candidates!C889,TRUE,FALSE))</f>
        <v>0</v>
      </c>
      <c r="W887" s="217" t="b">
        <f>IF(Dashboard!$H$6="",IF(Candidates!B889&lt;&gt;"",TRUE,FALSE),IF(Dashboard!$H$6=Candidates!E889,TRUE,FALSE))</f>
        <v>0</v>
      </c>
      <c r="X887" s="187">
        <f t="shared" si="46"/>
        <v>0</v>
      </c>
      <c r="Y887" s="198">
        <f t="shared" si="47"/>
        <v>0</v>
      </c>
      <c r="AA887" s="7"/>
      <c r="AB887" s="7"/>
      <c r="AC887" s="7"/>
    </row>
    <row r="888" spans="2:29" x14ac:dyDescent="0.2">
      <c r="B888" s="194">
        <f>COUNTIFS(Candidates!$B$6:$B$3005,'Job Openings'!B890,Candidates!$J$6:$J$3005,Preferences!$I$21)</f>
        <v>0</v>
      </c>
      <c r="C888" s="63"/>
      <c r="D888" s="194" t="str">
        <f>IF(AND(B888=1,J888=1),IF('Job Openings'!H890-'Job Openings'!E890&lt;0,"",'Job Openings'!H890-'Job Openings'!E890),"")</f>
        <v/>
      </c>
      <c r="E888" s="185"/>
      <c r="F888" s="197" t="b">
        <f>IF(AND('Job Openings'!E890&gt;=$O$4,'Job Openings'!E890&lt;=$O$5),TRUE,FALSE)</f>
        <v>0</v>
      </c>
      <c r="G888" s="188" t="b">
        <f>IF(Dashboard!$M$6="",IF('Job Openings'!B890&lt;&gt;"",TRUE,FALSE),IF(Dashboard!$M$6='Job Openings'!B890,TRUE,FALSE))</f>
        <v>0</v>
      </c>
      <c r="H888" s="188" t="b">
        <f>IF(Dashboard!$H$7="",IF('Job Openings'!B890&lt;&gt;"",TRUE,FALSE),IF(Dashboard!$H$7='Job Openings'!C890,TRUE,FALSE))</f>
        <v>0</v>
      </c>
      <c r="I888" s="188" t="b">
        <f>IF(Dashboard!$H$6="",IF('Job Openings'!B890&lt;&gt;"",TRUE,FALSE),IF(Dashboard!$H$6='Job Openings'!F890,TRUE,FALSE))</f>
        <v>0</v>
      </c>
      <c r="J888" s="198">
        <f t="shared" si="45"/>
        <v>0</v>
      </c>
      <c r="K888" s="63"/>
      <c r="L888" s="63"/>
      <c r="M888" s="63"/>
      <c r="N888" s="63"/>
      <c r="O888" s="63"/>
      <c r="P888" s="63"/>
      <c r="R888" s="193" t="str">
        <f>IF(Candidates!H890="","",MONTH(Candidates!H890))</f>
        <v/>
      </c>
      <c r="S888" s="187" t="b">
        <f>IF(AND(YEAR(Candidates!H890)&gt;=applicationYear,YEAR(Candidates!H890)&lt;=applicationYear),TRUE,IF(applicationYear="",TRUE,FALSE))</f>
        <v>0</v>
      </c>
      <c r="T888" s="187" t="b">
        <f>IF(AND(Candidates!H890&gt;=$AJ$4,Candidates!H890&lt;=$AJ$5),TRUE,FALSE)</f>
        <v>0</v>
      </c>
      <c r="U888" s="187" t="b">
        <f>IF(Dashboard!$M$6="",IF(Candidates!B890&lt;&gt;"",TRUE,FALSE),IF(Dashboard!$M$6=Candidates!B890,TRUE,FALSE))</f>
        <v>0</v>
      </c>
      <c r="V888" s="187" t="b">
        <f>IF(Dashboard!$H$7="",IF(Candidates!B890&lt;&gt;"",TRUE,FALSE),IF(Dashboard!$H$7=Candidates!C890,TRUE,FALSE))</f>
        <v>0</v>
      </c>
      <c r="W888" s="217" t="b">
        <f>IF(Dashboard!$H$6="",IF(Candidates!B890&lt;&gt;"",TRUE,FALSE),IF(Dashboard!$H$6=Candidates!E890,TRUE,FALSE))</f>
        <v>0</v>
      </c>
      <c r="X888" s="187">
        <f t="shared" si="46"/>
        <v>0</v>
      </c>
      <c r="Y888" s="198">
        <f t="shared" si="47"/>
        <v>0</v>
      </c>
      <c r="AA888" s="7"/>
      <c r="AB888" s="7"/>
      <c r="AC888" s="7"/>
    </row>
    <row r="889" spans="2:29" x14ac:dyDescent="0.2">
      <c r="B889" s="194">
        <f>COUNTIFS(Candidates!$B$6:$B$3005,'Job Openings'!B891,Candidates!$J$6:$J$3005,Preferences!$I$21)</f>
        <v>0</v>
      </c>
      <c r="C889" s="63"/>
      <c r="D889" s="194" t="str">
        <f>IF(AND(B889=1,J889=1),IF('Job Openings'!H891-'Job Openings'!E891&lt;0,"",'Job Openings'!H891-'Job Openings'!E891),"")</f>
        <v/>
      </c>
      <c r="E889" s="185"/>
      <c r="F889" s="197" t="b">
        <f>IF(AND('Job Openings'!E891&gt;=$O$4,'Job Openings'!E891&lt;=$O$5),TRUE,FALSE)</f>
        <v>0</v>
      </c>
      <c r="G889" s="188" t="b">
        <f>IF(Dashboard!$M$6="",IF('Job Openings'!B891&lt;&gt;"",TRUE,FALSE),IF(Dashboard!$M$6='Job Openings'!B891,TRUE,FALSE))</f>
        <v>0</v>
      </c>
      <c r="H889" s="188" t="b">
        <f>IF(Dashboard!$H$7="",IF('Job Openings'!B891&lt;&gt;"",TRUE,FALSE),IF(Dashboard!$H$7='Job Openings'!C891,TRUE,FALSE))</f>
        <v>0</v>
      </c>
      <c r="I889" s="188" t="b">
        <f>IF(Dashboard!$H$6="",IF('Job Openings'!B891&lt;&gt;"",TRUE,FALSE),IF(Dashboard!$H$6='Job Openings'!F891,TRUE,FALSE))</f>
        <v>0</v>
      </c>
      <c r="J889" s="198">
        <f t="shared" si="45"/>
        <v>0</v>
      </c>
      <c r="K889" s="63"/>
      <c r="L889" s="63"/>
      <c r="M889" s="63"/>
      <c r="N889" s="63"/>
      <c r="O889" s="63"/>
      <c r="P889" s="63"/>
      <c r="R889" s="193" t="str">
        <f>IF(Candidates!H891="","",MONTH(Candidates!H891))</f>
        <v/>
      </c>
      <c r="S889" s="187" t="b">
        <f>IF(AND(YEAR(Candidates!H891)&gt;=applicationYear,YEAR(Candidates!H891)&lt;=applicationYear),TRUE,IF(applicationYear="",TRUE,FALSE))</f>
        <v>0</v>
      </c>
      <c r="T889" s="187" t="b">
        <f>IF(AND(Candidates!H891&gt;=$AJ$4,Candidates!H891&lt;=$AJ$5),TRUE,FALSE)</f>
        <v>0</v>
      </c>
      <c r="U889" s="187" t="b">
        <f>IF(Dashboard!$M$6="",IF(Candidates!B891&lt;&gt;"",TRUE,FALSE),IF(Dashboard!$M$6=Candidates!B891,TRUE,FALSE))</f>
        <v>0</v>
      </c>
      <c r="V889" s="187" t="b">
        <f>IF(Dashboard!$H$7="",IF(Candidates!B891&lt;&gt;"",TRUE,FALSE),IF(Dashboard!$H$7=Candidates!C891,TRUE,FALSE))</f>
        <v>0</v>
      </c>
      <c r="W889" s="217" t="b">
        <f>IF(Dashboard!$H$6="",IF(Candidates!B891&lt;&gt;"",TRUE,FALSE),IF(Dashboard!$H$6=Candidates!E891,TRUE,FALSE))</f>
        <v>0</v>
      </c>
      <c r="X889" s="187">
        <f t="shared" si="46"/>
        <v>0</v>
      </c>
      <c r="Y889" s="198">
        <f t="shared" si="47"/>
        <v>0</v>
      </c>
      <c r="AA889" s="7"/>
      <c r="AB889" s="7"/>
      <c r="AC889" s="7"/>
    </row>
    <row r="890" spans="2:29" x14ac:dyDescent="0.2">
      <c r="B890" s="194">
        <f>COUNTIFS(Candidates!$B$6:$B$3005,'Job Openings'!B892,Candidates!$J$6:$J$3005,Preferences!$I$21)</f>
        <v>0</v>
      </c>
      <c r="C890" s="63"/>
      <c r="D890" s="194" t="str">
        <f>IF(AND(B890=1,J890=1),IF('Job Openings'!H892-'Job Openings'!E892&lt;0,"",'Job Openings'!H892-'Job Openings'!E892),"")</f>
        <v/>
      </c>
      <c r="E890" s="185"/>
      <c r="F890" s="197" t="b">
        <f>IF(AND('Job Openings'!E892&gt;=$O$4,'Job Openings'!E892&lt;=$O$5),TRUE,FALSE)</f>
        <v>0</v>
      </c>
      <c r="G890" s="188" t="b">
        <f>IF(Dashboard!$M$6="",IF('Job Openings'!B892&lt;&gt;"",TRUE,FALSE),IF(Dashboard!$M$6='Job Openings'!B892,TRUE,FALSE))</f>
        <v>0</v>
      </c>
      <c r="H890" s="188" t="b">
        <f>IF(Dashboard!$H$7="",IF('Job Openings'!B892&lt;&gt;"",TRUE,FALSE),IF(Dashboard!$H$7='Job Openings'!C892,TRUE,FALSE))</f>
        <v>0</v>
      </c>
      <c r="I890" s="188" t="b">
        <f>IF(Dashboard!$H$6="",IF('Job Openings'!B892&lt;&gt;"",TRUE,FALSE),IF(Dashboard!$H$6='Job Openings'!F892,TRUE,FALSE))</f>
        <v>0</v>
      </c>
      <c r="J890" s="198">
        <f t="shared" si="45"/>
        <v>0</v>
      </c>
      <c r="K890" s="63"/>
      <c r="L890" s="63"/>
      <c r="M890" s="63"/>
      <c r="N890" s="63"/>
      <c r="O890" s="63"/>
      <c r="P890" s="63"/>
      <c r="R890" s="193" t="str">
        <f>IF(Candidates!H892="","",MONTH(Candidates!H892))</f>
        <v/>
      </c>
      <c r="S890" s="187" t="b">
        <f>IF(AND(YEAR(Candidates!H892)&gt;=applicationYear,YEAR(Candidates!H892)&lt;=applicationYear),TRUE,IF(applicationYear="",TRUE,FALSE))</f>
        <v>0</v>
      </c>
      <c r="T890" s="187" t="b">
        <f>IF(AND(Candidates!H892&gt;=$AJ$4,Candidates!H892&lt;=$AJ$5),TRUE,FALSE)</f>
        <v>0</v>
      </c>
      <c r="U890" s="187" t="b">
        <f>IF(Dashboard!$M$6="",IF(Candidates!B892&lt;&gt;"",TRUE,FALSE),IF(Dashboard!$M$6=Candidates!B892,TRUE,FALSE))</f>
        <v>0</v>
      </c>
      <c r="V890" s="187" t="b">
        <f>IF(Dashboard!$H$7="",IF(Candidates!B892&lt;&gt;"",TRUE,FALSE),IF(Dashboard!$H$7=Candidates!C892,TRUE,FALSE))</f>
        <v>0</v>
      </c>
      <c r="W890" s="217" t="b">
        <f>IF(Dashboard!$H$6="",IF(Candidates!B892&lt;&gt;"",TRUE,FALSE),IF(Dashboard!$H$6=Candidates!E892,TRUE,FALSE))</f>
        <v>0</v>
      </c>
      <c r="X890" s="187">
        <f t="shared" si="46"/>
        <v>0</v>
      </c>
      <c r="Y890" s="198">
        <f t="shared" si="47"/>
        <v>0</v>
      </c>
      <c r="AA890" s="7"/>
      <c r="AB890" s="7"/>
      <c r="AC890" s="7"/>
    </row>
    <row r="891" spans="2:29" x14ac:dyDescent="0.2">
      <c r="B891" s="194">
        <f>COUNTIFS(Candidates!$B$6:$B$3005,'Job Openings'!B893,Candidates!$J$6:$J$3005,Preferences!$I$21)</f>
        <v>0</v>
      </c>
      <c r="C891" s="63"/>
      <c r="D891" s="194" t="str">
        <f>IF(AND(B891=1,J891=1),IF('Job Openings'!H893-'Job Openings'!E893&lt;0,"",'Job Openings'!H893-'Job Openings'!E893),"")</f>
        <v/>
      </c>
      <c r="E891" s="185"/>
      <c r="F891" s="197" t="b">
        <f>IF(AND('Job Openings'!E893&gt;=$O$4,'Job Openings'!E893&lt;=$O$5),TRUE,FALSE)</f>
        <v>0</v>
      </c>
      <c r="G891" s="188" t="b">
        <f>IF(Dashboard!$M$6="",IF('Job Openings'!B893&lt;&gt;"",TRUE,FALSE),IF(Dashboard!$M$6='Job Openings'!B893,TRUE,FALSE))</f>
        <v>0</v>
      </c>
      <c r="H891" s="188" t="b">
        <f>IF(Dashboard!$H$7="",IF('Job Openings'!B893&lt;&gt;"",TRUE,FALSE),IF(Dashboard!$H$7='Job Openings'!C893,TRUE,FALSE))</f>
        <v>0</v>
      </c>
      <c r="I891" s="188" t="b">
        <f>IF(Dashboard!$H$6="",IF('Job Openings'!B893&lt;&gt;"",TRUE,FALSE),IF(Dashboard!$H$6='Job Openings'!F893,TRUE,FALSE))</f>
        <v>0</v>
      </c>
      <c r="J891" s="198">
        <f t="shared" si="45"/>
        <v>0</v>
      </c>
      <c r="K891" s="63"/>
      <c r="L891" s="63"/>
      <c r="M891" s="63"/>
      <c r="N891" s="63"/>
      <c r="O891" s="63"/>
      <c r="P891" s="63"/>
      <c r="R891" s="193" t="str">
        <f>IF(Candidates!H893="","",MONTH(Candidates!H893))</f>
        <v/>
      </c>
      <c r="S891" s="187" t="b">
        <f>IF(AND(YEAR(Candidates!H893)&gt;=applicationYear,YEAR(Candidates!H893)&lt;=applicationYear),TRUE,IF(applicationYear="",TRUE,FALSE))</f>
        <v>0</v>
      </c>
      <c r="T891" s="187" t="b">
        <f>IF(AND(Candidates!H893&gt;=$AJ$4,Candidates!H893&lt;=$AJ$5),TRUE,FALSE)</f>
        <v>0</v>
      </c>
      <c r="U891" s="187" t="b">
        <f>IF(Dashboard!$M$6="",IF(Candidates!B893&lt;&gt;"",TRUE,FALSE),IF(Dashboard!$M$6=Candidates!B893,TRUE,FALSE))</f>
        <v>0</v>
      </c>
      <c r="V891" s="187" t="b">
        <f>IF(Dashboard!$H$7="",IF(Candidates!B893&lt;&gt;"",TRUE,FALSE),IF(Dashboard!$H$7=Candidates!C893,TRUE,FALSE))</f>
        <v>0</v>
      </c>
      <c r="W891" s="217" t="b">
        <f>IF(Dashboard!$H$6="",IF(Candidates!B893&lt;&gt;"",TRUE,FALSE),IF(Dashboard!$H$6=Candidates!E893,TRUE,FALSE))</f>
        <v>0</v>
      </c>
      <c r="X891" s="187">
        <f t="shared" si="46"/>
        <v>0</v>
      </c>
      <c r="Y891" s="198">
        <f t="shared" si="47"/>
        <v>0</v>
      </c>
      <c r="AA891" s="7"/>
      <c r="AB891" s="7"/>
      <c r="AC891" s="7"/>
    </row>
    <row r="892" spans="2:29" x14ac:dyDescent="0.2">
      <c r="B892" s="194">
        <f>COUNTIFS(Candidates!$B$6:$B$3005,'Job Openings'!B894,Candidates!$J$6:$J$3005,Preferences!$I$21)</f>
        <v>0</v>
      </c>
      <c r="C892" s="63"/>
      <c r="D892" s="194" t="str">
        <f>IF(AND(B892=1,J892=1),IF('Job Openings'!H894-'Job Openings'!E894&lt;0,"",'Job Openings'!H894-'Job Openings'!E894),"")</f>
        <v/>
      </c>
      <c r="E892" s="185"/>
      <c r="F892" s="197" t="b">
        <f>IF(AND('Job Openings'!E894&gt;=$O$4,'Job Openings'!E894&lt;=$O$5),TRUE,FALSE)</f>
        <v>0</v>
      </c>
      <c r="G892" s="188" t="b">
        <f>IF(Dashboard!$M$6="",IF('Job Openings'!B894&lt;&gt;"",TRUE,FALSE),IF(Dashboard!$M$6='Job Openings'!B894,TRUE,FALSE))</f>
        <v>0</v>
      </c>
      <c r="H892" s="188" t="b">
        <f>IF(Dashboard!$H$7="",IF('Job Openings'!B894&lt;&gt;"",TRUE,FALSE),IF(Dashboard!$H$7='Job Openings'!C894,TRUE,FALSE))</f>
        <v>0</v>
      </c>
      <c r="I892" s="188" t="b">
        <f>IF(Dashboard!$H$6="",IF('Job Openings'!B894&lt;&gt;"",TRUE,FALSE),IF(Dashboard!$H$6='Job Openings'!F894,TRUE,FALSE))</f>
        <v>0</v>
      </c>
      <c r="J892" s="198">
        <f t="shared" si="45"/>
        <v>0</v>
      </c>
      <c r="K892" s="63"/>
      <c r="L892" s="63"/>
      <c r="M892" s="63"/>
      <c r="N892" s="63"/>
      <c r="O892" s="63"/>
      <c r="P892" s="63"/>
      <c r="R892" s="193" t="str">
        <f>IF(Candidates!H894="","",MONTH(Candidates!H894))</f>
        <v/>
      </c>
      <c r="S892" s="187" t="b">
        <f>IF(AND(YEAR(Candidates!H894)&gt;=applicationYear,YEAR(Candidates!H894)&lt;=applicationYear),TRUE,IF(applicationYear="",TRUE,FALSE))</f>
        <v>0</v>
      </c>
      <c r="T892" s="187" t="b">
        <f>IF(AND(Candidates!H894&gt;=$AJ$4,Candidates!H894&lt;=$AJ$5),TRUE,FALSE)</f>
        <v>0</v>
      </c>
      <c r="U892" s="187" t="b">
        <f>IF(Dashboard!$M$6="",IF(Candidates!B894&lt;&gt;"",TRUE,FALSE),IF(Dashboard!$M$6=Candidates!B894,TRUE,FALSE))</f>
        <v>0</v>
      </c>
      <c r="V892" s="187" t="b">
        <f>IF(Dashboard!$H$7="",IF(Candidates!B894&lt;&gt;"",TRUE,FALSE),IF(Dashboard!$H$7=Candidates!C894,TRUE,FALSE))</f>
        <v>0</v>
      </c>
      <c r="W892" s="217" t="b">
        <f>IF(Dashboard!$H$6="",IF(Candidates!B894&lt;&gt;"",TRUE,FALSE),IF(Dashboard!$H$6=Candidates!E894,TRUE,FALSE))</f>
        <v>0</v>
      </c>
      <c r="X892" s="187">
        <f t="shared" si="46"/>
        <v>0</v>
      </c>
      <c r="Y892" s="198">
        <f t="shared" si="47"/>
        <v>0</v>
      </c>
      <c r="AA892" s="7"/>
      <c r="AB892" s="7"/>
      <c r="AC892" s="7"/>
    </row>
    <row r="893" spans="2:29" x14ac:dyDescent="0.2">
      <c r="B893" s="194">
        <f>COUNTIFS(Candidates!$B$6:$B$3005,'Job Openings'!B895,Candidates!$J$6:$J$3005,Preferences!$I$21)</f>
        <v>0</v>
      </c>
      <c r="C893" s="63"/>
      <c r="D893" s="194" t="str">
        <f>IF(AND(B893=1,J893=1),IF('Job Openings'!H895-'Job Openings'!E895&lt;0,"",'Job Openings'!H895-'Job Openings'!E895),"")</f>
        <v/>
      </c>
      <c r="E893" s="185"/>
      <c r="F893" s="197" t="b">
        <f>IF(AND('Job Openings'!E895&gt;=$O$4,'Job Openings'!E895&lt;=$O$5),TRUE,FALSE)</f>
        <v>0</v>
      </c>
      <c r="G893" s="188" t="b">
        <f>IF(Dashboard!$M$6="",IF('Job Openings'!B895&lt;&gt;"",TRUE,FALSE),IF(Dashboard!$M$6='Job Openings'!B895,TRUE,FALSE))</f>
        <v>0</v>
      </c>
      <c r="H893" s="188" t="b">
        <f>IF(Dashboard!$H$7="",IF('Job Openings'!B895&lt;&gt;"",TRUE,FALSE),IF(Dashboard!$H$7='Job Openings'!C895,TRUE,FALSE))</f>
        <v>0</v>
      </c>
      <c r="I893" s="188" t="b">
        <f>IF(Dashboard!$H$6="",IF('Job Openings'!B895&lt;&gt;"",TRUE,FALSE),IF(Dashboard!$H$6='Job Openings'!F895,TRUE,FALSE))</f>
        <v>0</v>
      </c>
      <c r="J893" s="198">
        <f t="shared" si="45"/>
        <v>0</v>
      </c>
      <c r="K893" s="63"/>
      <c r="L893" s="63"/>
      <c r="M893" s="63"/>
      <c r="N893" s="63"/>
      <c r="O893" s="63"/>
      <c r="P893" s="63"/>
      <c r="R893" s="193" t="str">
        <f>IF(Candidates!H895="","",MONTH(Candidates!H895))</f>
        <v/>
      </c>
      <c r="S893" s="187" t="b">
        <f>IF(AND(YEAR(Candidates!H895)&gt;=applicationYear,YEAR(Candidates!H895)&lt;=applicationYear),TRUE,IF(applicationYear="",TRUE,FALSE))</f>
        <v>0</v>
      </c>
      <c r="T893" s="187" t="b">
        <f>IF(AND(Candidates!H895&gt;=$AJ$4,Candidates!H895&lt;=$AJ$5),TRUE,FALSE)</f>
        <v>0</v>
      </c>
      <c r="U893" s="187" t="b">
        <f>IF(Dashboard!$M$6="",IF(Candidates!B895&lt;&gt;"",TRUE,FALSE),IF(Dashboard!$M$6=Candidates!B895,TRUE,FALSE))</f>
        <v>0</v>
      </c>
      <c r="V893" s="187" t="b">
        <f>IF(Dashboard!$H$7="",IF(Candidates!B895&lt;&gt;"",TRUE,FALSE),IF(Dashboard!$H$7=Candidates!C895,TRUE,FALSE))</f>
        <v>0</v>
      </c>
      <c r="W893" s="217" t="b">
        <f>IF(Dashboard!$H$6="",IF(Candidates!B895&lt;&gt;"",TRUE,FALSE),IF(Dashboard!$H$6=Candidates!E895,TRUE,FALSE))</f>
        <v>0</v>
      </c>
      <c r="X893" s="187">
        <f t="shared" si="46"/>
        <v>0</v>
      </c>
      <c r="Y893" s="198">
        <f t="shared" si="47"/>
        <v>0</v>
      </c>
      <c r="AA893" s="7"/>
      <c r="AB893" s="7"/>
      <c r="AC893" s="7"/>
    </row>
    <row r="894" spans="2:29" x14ac:dyDescent="0.2">
      <c r="B894" s="194">
        <f>COUNTIFS(Candidates!$B$6:$B$3005,'Job Openings'!B896,Candidates!$J$6:$J$3005,Preferences!$I$21)</f>
        <v>0</v>
      </c>
      <c r="C894" s="63"/>
      <c r="D894" s="194" t="str">
        <f>IF(AND(B894=1,J894=1),IF('Job Openings'!H896-'Job Openings'!E896&lt;0,"",'Job Openings'!H896-'Job Openings'!E896),"")</f>
        <v/>
      </c>
      <c r="E894" s="185"/>
      <c r="F894" s="197" t="b">
        <f>IF(AND('Job Openings'!E896&gt;=$O$4,'Job Openings'!E896&lt;=$O$5),TRUE,FALSE)</f>
        <v>0</v>
      </c>
      <c r="G894" s="188" t="b">
        <f>IF(Dashboard!$M$6="",IF('Job Openings'!B896&lt;&gt;"",TRUE,FALSE),IF(Dashboard!$M$6='Job Openings'!B896,TRUE,FALSE))</f>
        <v>0</v>
      </c>
      <c r="H894" s="188" t="b">
        <f>IF(Dashboard!$H$7="",IF('Job Openings'!B896&lt;&gt;"",TRUE,FALSE),IF(Dashboard!$H$7='Job Openings'!C896,TRUE,FALSE))</f>
        <v>0</v>
      </c>
      <c r="I894" s="188" t="b">
        <f>IF(Dashboard!$H$6="",IF('Job Openings'!B896&lt;&gt;"",TRUE,FALSE),IF(Dashboard!$H$6='Job Openings'!F896,TRUE,FALSE))</f>
        <v>0</v>
      </c>
      <c r="J894" s="198">
        <f t="shared" si="45"/>
        <v>0</v>
      </c>
      <c r="K894" s="63"/>
      <c r="L894" s="63"/>
      <c r="M894" s="63"/>
      <c r="N894" s="63"/>
      <c r="O894" s="63"/>
      <c r="P894" s="63"/>
      <c r="R894" s="193" t="str">
        <f>IF(Candidates!H896="","",MONTH(Candidates!H896))</f>
        <v/>
      </c>
      <c r="S894" s="187" t="b">
        <f>IF(AND(YEAR(Candidates!H896)&gt;=applicationYear,YEAR(Candidates!H896)&lt;=applicationYear),TRUE,IF(applicationYear="",TRUE,FALSE))</f>
        <v>0</v>
      </c>
      <c r="T894" s="187" t="b">
        <f>IF(AND(Candidates!H896&gt;=$AJ$4,Candidates!H896&lt;=$AJ$5),TRUE,FALSE)</f>
        <v>0</v>
      </c>
      <c r="U894" s="187" t="b">
        <f>IF(Dashboard!$M$6="",IF(Candidates!B896&lt;&gt;"",TRUE,FALSE),IF(Dashboard!$M$6=Candidates!B896,TRUE,FALSE))</f>
        <v>0</v>
      </c>
      <c r="V894" s="187" t="b">
        <f>IF(Dashboard!$H$7="",IF(Candidates!B896&lt;&gt;"",TRUE,FALSE),IF(Dashboard!$H$7=Candidates!C896,TRUE,FALSE))</f>
        <v>0</v>
      </c>
      <c r="W894" s="217" t="b">
        <f>IF(Dashboard!$H$6="",IF(Candidates!B896&lt;&gt;"",TRUE,FALSE),IF(Dashboard!$H$6=Candidates!E896,TRUE,FALSE))</f>
        <v>0</v>
      </c>
      <c r="X894" s="187">
        <f t="shared" si="46"/>
        <v>0</v>
      </c>
      <c r="Y894" s="198">
        <f t="shared" si="47"/>
        <v>0</v>
      </c>
      <c r="AA894" s="7"/>
      <c r="AB894" s="7"/>
      <c r="AC894" s="7"/>
    </row>
    <row r="895" spans="2:29" x14ac:dyDescent="0.2">
      <c r="B895" s="194">
        <f>COUNTIFS(Candidates!$B$6:$B$3005,'Job Openings'!B897,Candidates!$J$6:$J$3005,Preferences!$I$21)</f>
        <v>0</v>
      </c>
      <c r="C895" s="63"/>
      <c r="D895" s="194" t="str">
        <f>IF(AND(B895=1,J895=1),IF('Job Openings'!H897-'Job Openings'!E897&lt;0,"",'Job Openings'!H897-'Job Openings'!E897),"")</f>
        <v/>
      </c>
      <c r="E895" s="185"/>
      <c r="F895" s="197" t="b">
        <f>IF(AND('Job Openings'!E897&gt;=$O$4,'Job Openings'!E897&lt;=$O$5),TRUE,FALSE)</f>
        <v>0</v>
      </c>
      <c r="G895" s="188" t="b">
        <f>IF(Dashboard!$M$6="",IF('Job Openings'!B897&lt;&gt;"",TRUE,FALSE),IF(Dashboard!$M$6='Job Openings'!B897,TRUE,FALSE))</f>
        <v>0</v>
      </c>
      <c r="H895" s="188" t="b">
        <f>IF(Dashboard!$H$7="",IF('Job Openings'!B897&lt;&gt;"",TRUE,FALSE),IF(Dashboard!$H$7='Job Openings'!C897,TRUE,FALSE))</f>
        <v>0</v>
      </c>
      <c r="I895" s="188" t="b">
        <f>IF(Dashboard!$H$6="",IF('Job Openings'!B897&lt;&gt;"",TRUE,FALSE),IF(Dashboard!$H$6='Job Openings'!F897,TRUE,FALSE))</f>
        <v>0</v>
      </c>
      <c r="J895" s="198">
        <f t="shared" si="45"/>
        <v>0</v>
      </c>
      <c r="K895" s="63"/>
      <c r="L895" s="63"/>
      <c r="M895" s="63"/>
      <c r="N895" s="63"/>
      <c r="O895" s="63"/>
      <c r="P895" s="63"/>
      <c r="R895" s="193" t="str">
        <f>IF(Candidates!H897="","",MONTH(Candidates!H897))</f>
        <v/>
      </c>
      <c r="S895" s="187" t="b">
        <f>IF(AND(YEAR(Candidates!H897)&gt;=applicationYear,YEAR(Candidates!H897)&lt;=applicationYear),TRUE,IF(applicationYear="",TRUE,FALSE))</f>
        <v>0</v>
      </c>
      <c r="T895" s="187" t="b">
        <f>IF(AND(Candidates!H897&gt;=$AJ$4,Candidates!H897&lt;=$AJ$5),TRUE,FALSE)</f>
        <v>0</v>
      </c>
      <c r="U895" s="187" t="b">
        <f>IF(Dashboard!$M$6="",IF(Candidates!B897&lt;&gt;"",TRUE,FALSE),IF(Dashboard!$M$6=Candidates!B897,TRUE,FALSE))</f>
        <v>0</v>
      </c>
      <c r="V895" s="187" t="b">
        <f>IF(Dashboard!$H$7="",IF(Candidates!B897&lt;&gt;"",TRUE,FALSE),IF(Dashboard!$H$7=Candidates!C897,TRUE,FALSE))</f>
        <v>0</v>
      </c>
      <c r="W895" s="217" t="b">
        <f>IF(Dashboard!$H$6="",IF(Candidates!B897&lt;&gt;"",TRUE,FALSE),IF(Dashboard!$H$6=Candidates!E897,TRUE,FALSE))</f>
        <v>0</v>
      </c>
      <c r="X895" s="187">
        <f t="shared" si="46"/>
        <v>0</v>
      </c>
      <c r="Y895" s="198">
        <f t="shared" si="47"/>
        <v>0</v>
      </c>
      <c r="AA895" s="7"/>
      <c r="AB895" s="7"/>
      <c r="AC895" s="7"/>
    </row>
    <row r="896" spans="2:29" x14ac:dyDescent="0.2">
      <c r="B896" s="194">
        <f>COUNTIFS(Candidates!$B$6:$B$3005,'Job Openings'!B898,Candidates!$J$6:$J$3005,Preferences!$I$21)</f>
        <v>0</v>
      </c>
      <c r="C896" s="63"/>
      <c r="D896" s="194" t="str">
        <f>IF(AND(B896=1,J896=1),IF('Job Openings'!H898-'Job Openings'!E898&lt;0,"",'Job Openings'!H898-'Job Openings'!E898),"")</f>
        <v/>
      </c>
      <c r="E896" s="185"/>
      <c r="F896" s="197" t="b">
        <f>IF(AND('Job Openings'!E898&gt;=$O$4,'Job Openings'!E898&lt;=$O$5),TRUE,FALSE)</f>
        <v>0</v>
      </c>
      <c r="G896" s="188" t="b">
        <f>IF(Dashboard!$M$6="",IF('Job Openings'!B898&lt;&gt;"",TRUE,FALSE),IF(Dashboard!$M$6='Job Openings'!B898,TRUE,FALSE))</f>
        <v>0</v>
      </c>
      <c r="H896" s="188" t="b">
        <f>IF(Dashboard!$H$7="",IF('Job Openings'!B898&lt;&gt;"",TRUE,FALSE),IF(Dashboard!$H$7='Job Openings'!C898,TRUE,FALSE))</f>
        <v>0</v>
      </c>
      <c r="I896" s="188" t="b">
        <f>IF(Dashboard!$H$6="",IF('Job Openings'!B898&lt;&gt;"",TRUE,FALSE),IF(Dashboard!$H$6='Job Openings'!F898,TRUE,FALSE))</f>
        <v>0</v>
      </c>
      <c r="J896" s="198">
        <f t="shared" si="45"/>
        <v>0</v>
      </c>
      <c r="K896" s="63"/>
      <c r="L896" s="63"/>
      <c r="M896" s="63"/>
      <c r="N896" s="63"/>
      <c r="O896" s="63"/>
      <c r="P896" s="63"/>
      <c r="R896" s="193" t="str">
        <f>IF(Candidates!H898="","",MONTH(Candidates!H898))</f>
        <v/>
      </c>
      <c r="S896" s="187" t="b">
        <f>IF(AND(YEAR(Candidates!H898)&gt;=applicationYear,YEAR(Candidates!H898)&lt;=applicationYear),TRUE,IF(applicationYear="",TRUE,FALSE))</f>
        <v>0</v>
      </c>
      <c r="T896" s="187" t="b">
        <f>IF(AND(Candidates!H898&gt;=$AJ$4,Candidates!H898&lt;=$AJ$5),TRUE,FALSE)</f>
        <v>0</v>
      </c>
      <c r="U896" s="187" t="b">
        <f>IF(Dashboard!$M$6="",IF(Candidates!B898&lt;&gt;"",TRUE,FALSE),IF(Dashboard!$M$6=Candidates!B898,TRUE,FALSE))</f>
        <v>0</v>
      </c>
      <c r="V896" s="187" t="b">
        <f>IF(Dashboard!$H$7="",IF(Candidates!B898&lt;&gt;"",TRUE,FALSE),IF(Dashboard!$H$7=Candidates!C898,TRUE,FALSE))</f>
        <v>0</v>
      </c>
      <c r="W896" s="217" t="b">
        <f>IF(Dashboard!$H$6="",IF(Candidates!B898&lt;&gt;"",TRUE,FALSE),IF(Dashboard!$H$6=Candidates!E898,TRUE,FALSE))</f>
        <v>0</v>
      </c>
      <c r="X896" s="187">
        <f t="shared" si="46"/>
        <v>0</v>
      </c>
      <c r="Y896" s="198">
        <f t="shared" si="47"/>
        <v>0</v>
      </c>
      <c r="AA896" s="7"/>
      <c r="AB896" s="7"/>
      <c r="AC896" s="7"/>
    </row>
    <row r="897" spans="2:29" x14ac:dyDescent="0.2">
      <c r="B897" s="194">
        <f>COUNTIFS(Candidates!$B$6:$B$3005,'Job Openings'!B899,Candidates!$J$6:$J$3005,Preferences!$I$21)</f>
        <v>0</v>
      </c>
      <c r="C897" s="63"/>
      <c r="D897" s="194" t="str">
        <f>IF(AND(B897=1,J897=1),IF('Job Openings'!H899-'Job Openings'!E899&lt;0,"",'Job Openings'!H899-'Job Openings'!E899),"")</f>
        <v/>
      </c>
      <c r="E897" s="185"/>
      <c r="F897" s="197" t="b">
        <f>IF(AND('Job Openings'!E899&gt;=$O$4,'Job Openings'!E899&lt;=$O$5),TRUE,FALSE)</f>
        <v>0</v>
      </c>
      <c r="G897" s="188" t="b">
        <f>IF(Dashboard!$M$6="",IF('Job Openings'!B899&lt;&gt;"",TRUE,FALSE),IF(Dashboard!$M$6='Job Openings'!B899,TRUE,FALSE))</f>
        <v>0</v>
      </c>
      <c r="H897" s="188" t="b">
        <f>IF(Dashboard!$H$7="",IF('Job Openings'!B899&lt;&gt;"",TRUE,FALSE),IF(Dashboard!$H$7='Job Openings'!C899,TRUE,FALSE))</f>
        <v>0</v>
      </c>
      <c r="I897" s="188" t="b">
        <f>IF(Dashboard!$H$6="",IF('Job Openings'!B899&lt;&gt;"",TRUE,FALSE),IF(Dashboard!$H$6='Job Openings'!F899,TRUE,FALSE))</f>
        <v>0</v>
      </c>
      <c r="J897" s="198">
        <f t="shared" si="45"/>
        <v>0</v>
      </c>
      <c r="K897" s="63"/>
      <c r="L897" s="63"/>
      <c r="M897" s="63"/>
      <c r="N897" s="63"/>
      <c r="O897" s="63"/>
      <c r="P897" s="63"/>
      <c r="R897" s="193" t="str">
        <f>IF(Candidates!H899="","",MONTH(Candidates!H899))</f>
        <v/>
      </c>
      <c r="S897" s="187" t="b">
        <f>IF(AND(YEAR(Candidates!H899)&gt;=applicationYear,YEAR(Candidates!H899)&lt;=applicationYear),TRUE,IF(applicationYear="",TRUE,FALSE))</f>
        <v>0</v>
      </c>
      <c r="T897" s="187" t="b">
        <f>IF(AND(Candidates!H899&gt;=$AJ$4,Candidates!H899&lt;=$AJ$5),TRUE,FALSE)</f>
        <v>0</v>
      </c>
      <c r="U897" s="187" t="b">
        <f>IF(Dashboard!$M$6="",IF(Candidates!B899&lt;&gt;"",TRUE,FALSE),IF(Dashboard!$M$6=Candidates!B899,TRUE,FALSE))</f>
        <v>0</v>
      </c>
      <c r="V897" s="187" t="b">
        <f>IF(Dashboard!$H$7="",IF(Candidates!B899&lt;&gt;"",TRUE,FALSE),IF(Dashboard!$H$7=Candidates!C899,TRUE,FALSE))</f>
        <v>0</v>
      </c>
      <c r="W897" s="217" t="b">
        <f>IF(Dashboard!$H$6="",IF(Candidates!B899&lt;&gt;"",TRUE,FALSE),IF(Dashboard!$H$6=Candidates!E899,TRUE,FALSE))</f>
        <v>0</v>
      </c>
      <c r="X897" s="187">
        <f t="shared" si="46"/>
        <v>0</v>
      </c>
      <c r="Y897" s="198">
        <f t="shared" si="47"/>
        <v>0</v>
      </c>
      <c r="AA897" s="7"/>
      <c r="AB897" s="7"/>
      <c r="AC897" s="7"/>
    </row>
    <row r="898" spans="2:29" x14ac:dyDescent="0.2">
      <c r="B898" s="194">
        <f>COUNTIFS(Candidates!$B$6:$B$3005,'Job Openings'!B900,Candidates!$J$6:$J$3005,Preferences!$I$21)</f>
        <v>0</v>
      </c>
      <c r="C898" s="63"/>
      <c r="D898" s="194" t="str">
        <f>IF(AND(B898=1,J898=1),IF('Job Openings'!H900-'Job Openings'!E900&lt;0,"",'Job Openings'!H900-'Job Openings'!E900),"")</f>
        <v/>
      </c>
      <c r="E898" s="185"/>
      <c r="F898" s="197" t="b">
        <f>IF(AND('Job Openings'!E900&gt;=$O$4,'Job Openings'!E900&lt;=$O$5),TRUE,FALSE)</f>
        <v>0</v>
      </c>
      <c r="G898" s="188" t="b">
        <f>IF(Dashboard!$M$6="",IF('Job Openings'!B900&lt;&gt;"",TRUE,FALSE),IF(Dashboard!$M$6='Job Openings'!B900,TRUE,FALSE))</f>
        <v>0</v>
      </c>
      <c r="H898" s="188" t="b">
        <f>IF(Dashboard!$H$7="",IF('Job Openings'!B900&lt;&gt;"",TRUE,FALSE),IF(Dashboard!$H$7='Job Openings'!C900,TRUE,FALSE))</f>
        <v>0</v>
      </c>
      <c r="I898" s="188" t="b">
        <f>IF(Dashboard!$H$6="",IF('Job Openings'!B900&lt;&gt;"",TRUE,FALSE),IF(Dashboard!$H$6='Job Openings'!F900,TRUE,FALSE))</f>
        <v>0</v>
      </c>
      <c r="J898" s="198">
        <f t="shared" si="45"/>
        <v>0</v>
      </c>
      <c r="K898" s="63"/>
      <c r="L898" s="63"/>
      <c r="M898" s="63"/>
      <c r="N898" s="63"/>
      <c r="O898" s="63"/>
      <c r="P898" s="63"/>
      <c r="R898" s="193" t="str">
        <f>IF(Candidates!H900="","",MONTH(Candidates!H900))</f>
        <v/>
      </c>
      <c r="S898" s="187" t="b">
        <f>IF(AND(YEAR(Candidates!H900)&gt;=applicationYear,YEAR(Candidates!H900)&lt;=applicationYear),TRUE,IF(applicationYear="",TRUE,FALSE))</f>
        <v>0</v>
      </c>
      <c r="T898" s="187" t="b">
        <f>IF(AND(Candidates!H900&gt;=$AJ$4,Candidates!H900&lt;=$AJ$5),TRUE,FALSE)</f>
        <v>0</v>
      </c>
      <c r="U898" s="187" t="b">
        <f>IF(Dashboard!$M$6="",IF(Candidates!B900&lt;&gt;"",TRUE,FALSE),IF(Dashboard!$M$6=Candidates!B900,TRUE,FALSE))</f>
        <v>0</v>
      </c>
      <c r="V898" s="187" t="b">
        <f>IF(Dashboard!$H$7="",IF(Candidates!B900&lt;&gt;"",TRUE,FALSE),IF(Dashboard!$H$7=Candidates!C900,TRUE,FALSE))</f>
        <v>0</v>
      </c>
      <c r="W898" s="217" t="b">
        <f>IF(Dashboard!$H$6="",IF(Candidates!B900&lt;&gt;"",TRUE,FALSE),IF(Dashboard!$H$6=Candidates!E900,TRUE,FALSE))</f>
        <v>0</v>
      </c>
      <c r="X898" s="187">
        <f t="shared" si="46"/>
        <v>0</v>
      </c>
      <c r="Y898" s="198">
        <f t="shared" si="47"/>
        <v>0</v>
      </c>
      <c r="AA898" s="7"/>
      <c r="AB898" s="7"/>
      <c r="AC898" s="7"/>
    </row>
    <row r="899" spans="2:29" x14ac:dyDescent="0.2">
      <c r="B899" s="194">
        <f>COUNTIFS(Candidates!$B$6:$B$3005,'Job Openings'!B901,Candidates!$J$6:$J$3005,Preferences!$I$21)</f>
        <v>0</v>
      </c>
      <c r="C899" s="63"/>
      <c r="D899" s="194" t="str">
        <f>IF(AND(B899=1,J899=1),IF('Job Openings'!H901-'Job Openings'!E901&lt;0,"",'Job Openings'!H901-'Job Openings'!E901),"")</f>
        <v/>
      </c>
      <c r="E899" s="185"/>
      <c r="F899" s="197" t="b">
        <f>IF(AND('Job Openings'!E901&gt;=$O$4,'Job Openings'!E901&lt;=$O$5),TRUE,FALSE)</f>
        <v>0</v>
      </c>
      <c r="G899" s="188" t="b">
        <f>IF(Dashboard!$M$6="",IF('Job Openings'!B901&lt;&gt;"",TRUE,FALSE),IF(Dashboard!$M$6='Job Openings'!B901,TRUE,FALSE))</f>
        <v>0</v>
      </c>
      <c r="H899" s="188" t="b">
        <f>IF(Dashboard!$H$7="",IF('Job Openings'!B901&lt;&gt;"",TRUE,FALSE),IF(Dashboard!$H$7='Job Openings'!C901,TRUE,FALSE))</f>
        <v>0</v>
      </c>
      <c r="I899" s="188" t="b">
        <f>IF(Dashboard!$H$6="",IF('Job Openings'!B901&lt;&gt;"",TRUE,FALSE),IF(Dashboard!$H$6='Job Openings'!F901,TRUE,FALSE))</f>
        <v>0</v>
      </c>
      <c r="J899" s="198">
        <f t="shared" si="45"/>
        <v>0</v>
      </c>
      <c r="K899" s="63"/>
      <c r="L899" s="63"/>
      <c r="M899" s="63"/>
      <c r="N899" s="63"/>
      <c r="O899" s="63"/>
      <c r="P899" s="63"/>
      <c r="R899" s="193" t="str">
        <f>IF(Candidates!H901="","",MONTH(Candidates!H901))</f>
        <v/>
      </c>
      <c r="S899" s="187" t="b">
        <f>IF(AND(YEAR(Candidates!H901)&gt;=applicationYear,YEAR(Candidates!H901)&lt;=applicationYear),TRUE,IF(applicationYear="",TRUE,FALSE))</f>
        <v>0</v>
      </c>
      <c r="T899" s="187" t="b">
        <f>IF(AND(Candidates!H901&gt;=$AJ$4,Candidates!H901&lt;=$AJ$5),TRUE,FALSE)</f>
        <v>0</v>
      </c>
      <c r="U899" s="187" t="b">
        <f>IF(Dashboard!$M$6="",IF(Candidates!B901&lt;&gt;"",TRUE,FALSE),IF(Dashboard!$M$6=Candidates!B901,TRUE,FALSE))</f>
        <v>0</v>
      </c>
      <c r="V899" s="187" t="b">
        <f>IF(Dashboard!$H$7="",IF(Candidates!B901&lt;&gt;"",TRUE,FALSE),IF(Dashboard!$H$7=Candidates!C901,TRUE,FALSE))</f>
        <v>0</v>
      </c>
      <c r="W899" s="217" t="b">
        <f>IF(Dashboard!$H$6="",IF(Candidates!B901&lt;&gt;"",TRUE,FALSE),IF(Dashboard!$H$6=Candidates!E901,TRUE,FALSE))</f>
        <v>0</v>
      </c>
      <c r="X899" s="187">
        <f t="shared" si="46"/>
        <v>0</v>
      </c>
      <c r="Y899" s="198">
        <f t="shared" si="47"/>
        <v>0</v>
      </c>
      <c r="AA899" s="7"/>
      <c r="AB899" s="7"/>
      <c r="AC899" s="7"/>
    </row>
    <row r="900" spans="2:29" x14ac:dyDescent="0.2">
      <c r="B900" s="194">
        <f>COUNTIFS(Candidates!$B$6:$B$3005,'Job Openings'!B902,Candidates!$J$6:$J$3005,Preferences!$I$21)</f>
        <v>0</v>
      </c>
      <c r="C900" s="63"/>
      <c r="D900" s="194" t="str">
        <f>IF(AND(B900=1,J900=1),IF('Job Openings'!H902-'Job Openings'!E902&lt;0,"",'Job Openings'!H902-'Job Openings'!E902),"")</f>
        <v/>
      </c>
      <c r="E900" s="185"/>
      <c r="F900" s="197" t="b">
        <f>IF(AND('Job Openings'!E902&gt;=$O$4,'Job Openings'!E902&lt;=$O$5),TRUE,FALSE)</f>
        <v>0</v>
      </c>
      <c r="G900" s="188" t="b">
        <f>IF(Dashboard!$M$6="",IF('Job Openings'!B902&lt;&gt;"",TRUE,FALSE),IF(Dashboard!$M$6='Job Openings'!B902,TRUE,FALSE))</f>
        <v>0</v>
      </c>
      <c r="H900" s="188" t="b">
        <f>IF(Dashboard!$H$7="",IF('Job Openings'!B902&lt;&gt;"",TRUE,FALSE),IF(Dashboard!$H$7='Job Openings'!C902,TRUE,FALSE))</f>
        <v>0</v>
      </c>
      <c r="I900" s="188" t="b">
        <f>IF(Dashboard!$H$6="",IF('Job Openings'!B902&lt;&gt;"",TRUE,FALSE),IF(Dashboard!$H$6='Job Openings'!F902,TRUE,FALSE))</f>
        <v>0</v>
      </c>
      <c r="J900" s="198">
        <f t="shared" ref="J900:J963" si="48">I900*H900*G900*F900</f>
        <v>0</v>
      </c>
      <c r="K900" s="63"/>
      <c r="L900" s="63"/>
      <c r="M900" s="63"/>
      <c r="N900" s="63"/>
      <c r="O900" s="63"/>
      <c r="P900" s="63"/>
      <c r="R900" s="193" t="str">
        <f>IF(Candidates!H902="","",MONTH(Candidates!H902))</f>
        <v/>
      </c>
      <c r="S900" s="187" t="b">
        <f>IF(AND(YEAR(Candidates!H902)&gt;=applicationYear,YEAR(Candidates!H902)&lt;=applicationYear),TRUE,IF(applicationYear="",TRUE,FALSE))</f>
        <v>0</v>
      </c>
      <c r="T900" s="187" t="b">
        <f>IF(AND(Candidates!H902&gt;=$AJ$4,Candidates!H902&lt;=$AJ$5),TRUE,FALSE)</f>
        <v>0</v>
      </c>
      <c r="U900" s="187" t="b">
        <f>IF(Dashboard!$M$6="",IF(Candidates!B902&lt;&gt;"",TRUE,FALSE),IF(Dashboard!$M$6=Candidates!B902,TRUE,FALSE))</f>
        <v>0</v>
      </c>
      <c r="V900" s="187" t="b">
        <f>IF(Dashboard!$H$7="",IF(Candidates!B902&lt;&gt;"",TRUE,FALSE),IF(Dashboard!$H$7=Candidates!C902,TRUE,FALSE))</f>
        <v>0</v>
      </c>
      <c r="W900" s="217" t="b">
        <f>IF(Dashboard!$H$6="",IF(Candidates!B902&lt;&gt;"",TRUE,FALSE),IF(Dashboard!$H$6=Candidates!E902,TRUE,FALSE))</f>
        <v>0</v>
      </c>
      <c r="X900" s="187">
        <f t="shared" si="46"/>
        <v>0</v>
      </c>
      <c r="Y900" s="198">
        <f t="shared" si="47"/>
        <v>0</v>
      </c>
      <c r="AA900" s="7"/>
      <c r="AB900" s="7"/>
      <c r="AC900" s="7"/>
    </row>
    <row r="901" spans="2:29" x14ac:dyDescent="0.2">
      <c r="B901" s="194">
        <f>COUNTIFS(Candidates!$B$6:$B$3005,'Job Openings'!B903,Candidates!$J$6:$J$3005,Preferences!$I$21)</f>
        <v>0</v>
      </c>
      <c r="C901" s="63"/>
      <c r="D901" s="194" t="str">
        <f>IF(AND(B901=1,J901=1),IF('Job Openings'!H903-'Job Openings'!E903&lt;0,"",'Job Openings'!H903-'Job Openings'!E903),"")</f>
        <v/>
      </c>
      <c r="E901" s="185"/>
      <c r="F901" s="197" t="b">
        <f>IF(AND('Job Openings'!E903&gt;=$O$4,'Job Openings'!E903&lt;=$O$5),TRUE,FALSE)</f>
        <v>0</v>
      </c>
      <c r="G901" s="188" t="b">
        <f>IF(Dashboard!$M$6="",IF('Job Openings'!B903&lt;&gt;"",TRUE,FALSE),IF(Dashboard!$M$6='Job Openings'!B903,TRUE,FALSE))</f>
        <v>0</v>
      </c>
      <c r="H901" s="188" t="b">
        <f>IF(Dashboard!$H$7="",IF('Job Openings'!B903&lt;&gt;"",TRUE,FALSE),IF(Dashboard!$H$7='Job Openings'!C903,TRUE,FALSE))</f>
        <v>0</v>
      </c>
      <c r="I901" s="188" t="b">
        <f>IF(Dashboard!$H$6="",IF('Job Openings'!B903&lt;&gt;"",TRUE,FALSE),IF(Dashboard!$H$6='Job Openings'!F903,TRUE,FALSE))</f>
        <v>0</v>
      </c>
      <c r="J901" s="198">
        <f t="shared" si="48"/>
        <v>0</v>
      </c>
      <c r="K901" s="63"/>
      <c r="L901" s="63"/>
      <c r="M901" s="63"/>
      <c r="N901" s="63"/>
      <c r="O901" s="63"/>
      <c r="P901" s="63"/>
      <c r="R901" s="193" t="str">
        <f>IF(Candidates!H903="","",MONTH(Candidates!H903))</f>
        <v/>
      </c>
      <c r="S901" s="187" t="b">
        <f>IF(AND(YEAR(Candidates!H903)&gt;=applicationYear,YEAR(Candidates!H903)&lt;=applicationYear),TRUE,IF(applicationYear="",TRUE,FALSE))</f>
        <v>0</v>
      </c>
      <c r="T901" s="187" t="b">
        <f>IF(AND(Candidates!H903&gt;=$AJ$4,Candidates!H903&lt;=$AJ$5),TRUE,FALSE)</f>
        <v>0</v>
      </c>
      <c r="U901" s="187" t="b">
        <f>IF(Dashboard!$M$6="",IF(Candidates!B903&lt;&gt;"",TRUE,FALSE),IF(Dashboard!$M$6=Candidates!B903,TRUE,FALSE))</f>
        <v>0</v>
      </c>
      <c r="V901" s="187" t="b">
        <f>IF(Dashboard!$H$7="",IF(Candidates!B903&lt;&gt;"",TRUE,FALSE),IF(Dashboard!$H$7=Candidates!C903,TRUE,FALSE))</f>
        <v>0</v>
      </c>
      <c r="W901" s="217" t="b">
        <f>IF(Dashboard!$H$6="",IF(Candidates!B903&lt;&gt;"",TRUE,FALSE),IF(Dashboard!$H$6=Candidates!E903,TRUE,FALSE))</f>
        <v>0</v>
      </c>
      <c r="X901" s="187">
        <f t="shared" ref="X901:X964" si="49">W901*V901*U901*T901</f>
        <v>0</v>
      </c>
      <c r="Y901" s="198">
        <f t="shared" ref="Y901:Y964" si="50">W901*V901*U901*S901</f>
        <v>0</v>
      </c>
      <c r="AA901" s="7"/>
      <c r="AB901" s="7"/>
      <c r="AC901" s="7"/>
    </row>
    <row r="902" spans="2:29" x14ac:dyDescent="0.2">
      <c r="B902" s="194">
        <f>COUNTIFS(Candidates!$B$6:$B$3005,'Job Openings'!B904,Candidates!$J$6:$J$3005,Preferences!$I$21)</f>
        <v>0</v>
      </c>
      <c r="C902" s="63"/>
      <c r="D902" s="194" t="str">
        <f>IF(AND(B902=1,J902=1),IF('Job Openings'!H904-'Job Openings'!E904&lt;0,"",'Job Openings'!H904-'Job Openings'!E904),"")</f>
        <v/>
      </c>
      <c r="E902" s="185"/>
      <c r="F902" s="197" t="b">
        <f>IF(AND('Job Openings'!E904&gt;=$O$4,'Job Openings'!E904&lt;=$O$5),TRUE,FALSE)</f>
        <v>0</v>
      </c>
      <c r="G902" s="188" t="b">
        <f>IF(Dashboard!$M$6="",IF('Job Openings'!B904&lt;&gt;"",TRUE,FALSE),IF(Dashboard!$M$6='Job Openings'!B904,TRUE,FALSE))</f>
        <v>0</v>
      </c>
      <c r="H902" s="188" t="b">
        <f>IF(Dashboard!$H$7="",IF('Job Openings'!B904&lt;&gt;"",TRUE,FALSE),IF(Dashboard!$H$7='Job Openings'!C904,TRUE,FALSE))</f>
        <v>0</v>
      </c>
      <c r="I902" s="188" t="b">
        <f>IF(Dashboard!$H$6="",IF('Job Openings'!B904&lt;&gt;"",TRUE,FALSE),IF(Dashboard!$H$6='Job Openings'!F904,TRUE,FALSE))</f>
        <v>0</v>
      </c>
      <c r="J902" s="198">
        <f t="shared" si="48"/>
        <v>0</v>
      </c>
      <c r="K902" s="63"/>
      <c r="L902" s="63"/>
      <c r="M902" s="63"/>
      <c r="N902" s="63"/>
      <c r="O902" s="63"/>
      <c r="P902" s="63"/>
      <c r="R902" s="193" t="str">
        <f>IF(Candidates!H904="","",MONTH(Candidates!H904))</f>
        <v/>
      </c>
      <c r="S902" s="187" t="b">
        <f>IF(AND(YEAR(Candidates!H904)&gt;=applicationYear,YEAR(Candidates!H904)&lt;=applicationYear),TRUE,IF(applicationYear="",TRUE,FALSE))</f>
        <v>0</v>
      </c>
      <c r="T902" s="187" t="b">
        <f>IF(AND(Candidates!H904&gt;=$AJ$4,Candidates!H904&lt;=$AJ$5),TRUE,FALSE)</f>
        <v>0</v>
      </c>
      <c r="U902" s="187" t="b">
        <f>IF(Dashboard!$M$6="",IF(Candidates!B904&lt;&gt;"",TRUE,FALSE),IF(Dashboard!$M$6=Candidates!B904,TRUE,FALSE))</f>
        <v>0</v>
      </c>
      <c r="V902" s="187" t="b">
        <f>IF(Dashboard!$H$7="",IF(Candidates!B904&lt;&gt;"",TRUE,FALSE),IF(Dashboard!$H$7=Candidates!C904,TRUE,FALSE))</f>
        <v>0</v>
      </c>
      <c r="W902" s="217" t="b">
        <f>IF(Dashboard!$H$6="",IF(Candidates!B904&lt;&gt;"",TRUE,FALSE),IF(Dashboard!$H$6=Candidates!E904,TRUE,FALSE))</f>
        <v>0</v>
      </c>
      <c r="X902" s="187">
        <f t="shared" si="49"/>
        <v>0</v>
      </c>
      <c r="Y902" s="198">
        <f t="shared" si="50"/>
        <v>0</v>
      </c>
      <c r="AA902" s="7"/>
      <c r="AB902" s="7"/>
      <c r="AC902" s="7"/>
    </row>
    <row r="903" spans="2:29" x14ac:dyDescent="0.2">
      <c r="B903" s="194">
        <f>COUNTIFS(Candidates!$B$6:$B$3005,'Job Openings'!B905,Candidates!$J$6:$J$3005,Preferences!$I$21)</f>
        <v>0</v>
      </c>
      <c r="C903" s="63"/>
      <c r="D903" s="194" t="str">
        <f>IF(AND(B903=1,J903=1),IF('Job Openings'!H905-'Job Openings'!E905&lt;0,"",'Job Openings'!H905-'Job Openings'!E905),"")</f>
        <v/>
      </c>
      <c r="E903" s="185"/>
      <c r="F903" s="197" t="b">
        <f>IF(AND('Job Openings'!E905&gt;=$O$4,'Job Openings'!E905&lt;=$O$5),TRUE,FALSE)</f>
        <v>0</v>
      </c>
      <c r="G903" s="188" t="b">
        <f>IF(Dashboard!$M$6="",IF('Job Openings'!B905&lt;&gt;"",TRUE,FALSE),IF(Dashboard!$M$6='Job Openings'!B905,TRUE,FALSE))</f>
        <v>0</v>
      </c>
      <c r="H903" s="188" t="b">
        <f>IF(Dashboard!$H$7="",IF('Job Openings'!B905&lt;&gt;"",TRUE,FALSE),IF(Dashboard!$H$7='Job Openings'!C905,TRUE,FALSE))</f>
        <v>0</v>
      </c>
      <c r="I903" s="188" t="b">
        <f>IF(Dashboard!$H$6="",IF('Job Openings'!B905&lt;&gt;"",TRUE,FALSE),IF(Dashboard!$H$6='Job Openings'!F905,TRUE,FALSE))</f>
        <v>0</v>
      </c>
      <c r="J903" s="198">
        <f t="shared" si="48"/>
        <v>0</v>
      </c>
      <c r="K903" s="63"/>
      <c r="L903" s="63"/>
      <c r="M903" s="63"/>
      <c r="N903" s="63"/>
      <c r="O903" s="63"/>
      <c r="P903" s="63"/>
      <c r="R903" s="193" t="str">
        <f>IF(Candidates!H905="","",MONTH(Candidates!H905))</f>
        <v/>
      </c>
      <c r="S903" s="187" t="b">
        <f>IF(AND(YEAR(Candidates!H905)&gt;=applicationYear,YEAR(Candidates!H905)&lt;=applicationYear),TRUE,IF(applicationYear="",TRUE,FALSE))</f>
        <v>0</v>
      </c>
      <c r="T903" s="187" t="b">
        <f>IF(AND(Candidates!H905&gt;=$AJ$4,Candidates!H905&lt;=$AJ$5),TRUE,FALSE)</f>
        <v>0</v>
      </c>
      <c r="U903" s="187" t="b">
        <f>IF(Dashboard!$M$6="",IF(Candidates!B905&lt;&gt;"",TRUE,FALSE),IF(Dashboard!$M$6=Candidates!B905,TRUE,FALSE))</f>
        <v>0</v>
      </c>
      <c r="V903" s="187" t="b">
        <f>IF(Dashboard!$H$7="",IF(Candidates!B905&lt;&gt;"",TRUE,FALSE),IF(Dashboard!$H$7=Candidates!C905,TRUE,FALSE))</f>
        <v>0</v>
      </c>
      <c r="W903" s="217" t="b">
        <f>IF(Dashboard!$H$6="",IF(Candidates!B905&lt;&gt;"",TRUE,FALSE),IF(Dashboard!$H$6=Candidates!E905,TRUE,FALSE))</f>
        <v>0</v>
      </c>
      <c r="X903" s="187">
        <f t="shared" si="49"/>
        <v>0</v>
      </c>
      <c r="Y903" s="198">
        <f t="shared" si="50"/>
        <v>0</v>
      </c>
      <c r="AA903" s="7"/>
      <c r="AB903" s="7"/>
      <c r="AC903" s="7"/>
    </row>
    <row r="904" spans="2:29" x14ac:dyDescent="0.2">
      <c r="B904" s="194">
        <f>COUNTIFS(Candidates!$B$6:$B$3005,'Job Openings'!B906,Candidates!$J$6:$J$3005,Preferences!$I$21)</f>
        <v>0</v>
      </c>
      <c r="C904" s="63"/>
      <c r="D904" s="194" t="str">
        <f>IF(AND(B904=1,J904=1),IF('Job Openings'!H906-'Job Openings'!E906&lt;0,"",'Job Openings'!H906-'Job Openings'!E906),"")</f>
        <v/>
      </c>
      <c r="E904" s="185"/>
      <c r="F904" s="197" t="b">
        <f>IF(AND('Job Openings'!E906&gt;=$O$4,'Job Openings'!E906&lt;=$O$5),TRUE,FALSE)</f>
        <v>0</v>
      </c>
      <c r="G904" s="188" t="b">
        <f>IF(Dashboard!$M$6="",IF('Job Openings'!B906&lt;&gt;"",TRUE,FALSE),IF(Dashboard!$M$6='Job Openings'!B906,TRUE,FALSE))</f>
        <v>0</v>
      </c>
      <c r="H904" s="188" t="b">
        <f>IF(Dashboard!$H$7="",IF('Job Openings'!B906&lt;&gt;"",TRUE,FALSE),IF(Dashboard!$H$7='Job Openings'!C906,TRUE,FALSE))</f>
        <v>0</v>
      </c>
      <c r="I904" s="188" t="b">
        <f>IF(Dashboard!$H$6="",IF('Job Openings'!B906&lt;&gt;"",TRUE,FALSE),IF(Dashboard!$H$6='Job Openings'!F906,TRUE,FALSE))</f>
        <v>0</v>
      </c>
      <c r="J904" s="198">
        <f t="shared" si="48"/>
        <v>0</v>
      </c>
      <c r="K904" s="63"/>
      <c r="L904" s="63"/>
      <c r="M904" s="63"/>
      <c r="N904" s="63"/>
      <c r="O904" s="63"/>
      <c r="P904" s="63"/>
      <c r="R904" s="193" t="str">
        <f>IF(Candidates!H906="","",MONTH(Candidates!H906))</f>
        <v/>
      </c>
      <c r="S904" s="187" t="b">
        <f>IF(AND(YEAR(Candidates!H906)&gt;=applicationYear,YEAR(Candidates!H906)&lt;=applicationYear),TRUE,IF(applicationYear="",TRUE,FALSE))</f>
        <v>0</v>
      </c>
      <c r="T904" s="187" t="b">
        <f>IF(AND(Candidates!H906&gt;=$AJ$4,Candidates!H906&lt;=$AJ$5),TRUE,FALSE)</f>
        <v>0</v>
      </c>
      <c r="U904" s="187" t="b">
        <f>IF(Dashboard!$M$6="",IF(Candidates!B906&lt;&gt;"",TRUE,FALSE),IF(Dashboard!$M$6=Candidates!B906,TRUE,FALSE))</f>
        <v>0</v>
      </c>
      <c r="V904" s="187" t="b">
        <f>IF(Dashboard!$H$7="",IF(Candidates!B906&lt;&gt;"",TRUE,FALSE),IF(Dashboard!$H$7=Candidates!C906,TRUE,FALSE))</f>
        <v>0</v>
      </c>
      <c r="W904" s="217" t="b">
        <f>IF(Dashboard!$H$6="",IF(Candidates!B906&lt;&gt;"",TRUE,FALSE),IF(Dashboard!$H$6=Candidates!E906,TRUE,FALSE))</f>
        <v>0</v>
      </c>
      <c r="X904" s="187">
        <f t="shared" si="49"/>
        <v>0</v>
      </c>
      <c r="Y904" s="198">
        <f t="shared" si="50"/>
        <v>0</v>
      </c>
      <c r="AA904" s="7"/>
      <c r="AB904" s="7"/>
      <c r="AC904" s="7"/>
    </row>
    <row r="905" spans="2:29" x14ac:dyDescent="0.2">
      <c r="B905" s="194">
        <f>COUNTIFS(Candidates!$B$6:$B$3005,'Job Openings'!B907,Candidates!$J$6:$J$3005,Preferences!$I$21)</f>
        <v>0</v>
      </c>
      <c r="C905" s="63"/>
      <c r="D905" s="194" t="str">
        <f>IF(AND(B905=1,J905=1),IF('Job Openings'!H907-'Job Openings'!E907&lt;0,"",'Job Openings'!H907-'Job Openings'!E907),"")</f>
        <v/>
      </c>
      <c r="E905" s="185"/>
      <c r="F905" s="197" t="b">
        <f>IF(AND('Job Openings'!E907&gt;=$O$4,'Job Openings'!E907&lt;=$O$5),TRUE,FALSE)</f>
        <v>0</v>
      </c>
      <c r="G905" s="188" t="b">
        <f>IF(Dashboard!$M$6="",IF('Job Openings'!B907&lt;&gt;"",TRUE,FALSE),IF(Dashboard!$M$6='Job Openings'!B907,TRUE,FALSE))</f>
        <v>0</v>
      </c>
      <c r="H905" s="188" t="b">
        <f>IF(Dashboard!$H$7="",IF('Job Openings'!B907&lt;&gt;"",TRUE,FALSE),IF(Dashboard!$H$7='Job Openings'!C907,TRUE,FALSE))</f>
        <v>0</v>
      </c>
      <c r="I905" s="188" t="b">
        <f>IF(Dashboard!$H$6="",IF('Job Openings'!B907&lt;&gt;"",TRUE,FALSE),IF(Dashboard!$H$6='Job Openings'!F907,TRUE,FALSE))</f>
        <v>0</v>
      </c>
      <c r="J905" s="198">
        <f t="shared" si="48"/>
        <v>0</v>
      </c>
      <c r="K905" s="63"/>
      <c r="L905" s="63"/>
      <c r="M905" s="63"/>
      <c r="N905" s="63"/>
      <c r="O905" s="63"/>
      <c r="P905" s="63"/>
      <c r="R905" s="193" t="str">
        <f>IF(Candidates!H907="","",MONTH(Candidates!H907))</f>
        <v/>
      </c>
      <c r="S905" s="187" t="b">
        <f>IF(AND(YEAR(Candidates!H907)&gt;=applicationYear,YEAR(Candidates!H907)&lt;=applicationYear),TRUE,IF(applicationYear="",TRUE,FALSE))</f>
        <v>0</v>
      </c>
      <c r="T905" s="187" t="b">
        <f>IF(AND(Candidates!H907&gt;=$AJ$4,Candidates!H907&lt;=$AJ$5),TRUE,FALSE)</f>
        <v>0</v>
      </c>
      <c r="U905" s="187" t="b">
        <f>IF(Dashboard!$M$6="",IF(Candidates!B907&lt;&gt;"",TRUE,FALSE),IF(Dashboard!$M$6=Candidates!B907,TRUE,FALSE))</f>
        <v>0</v>
      </c>
      <c r="V905" s="187" t="b">
        <f>IF(Dashboard!$H$7="",IF(Candidates!B907&lt;&gt;"",TRUE,FALSE),IF(Dashboard!$H$7=Candidates!C907,TRUE,FALSE))</f>
        <v>0</v>
      </c>
      <c r="W905" s="217" t="b">
        <f>IF(Dashboard!$H$6="",IF(Candidates!B907&lt;&gt;"",TRUE,FALSE),IF(Dashboard!$H$6=Candidates!E907,TRUE,FALSE))</f>
        <v>0</v>
      </c>
      <c r="X905" s="187">
        <f t="shared" si="49"/>
        <v>0</v>
      </c>
      <c r="Y905" s="198">
        <f t="shared" si="50"/>
        <v>0</v>
      </c>
      <c r="AA905" s="7"/>
      <c r="AB905" s="7"/>
      <c r="AC905" s="7"/>
    </row>
    <row r="906" spans="2:29" x14ac:dyDescent="0.2">
      <c r="B906" s="194">
        <f>COUNTIFS(Candidates!$B$6:$B$3005,'Job Openings'!B908,Candidates!$J$6:$J$3005,Preferences!$I$21)</f>
        <v>0</v>
      </c>
      <c r="C906" s="63"/>
      <c r="D906" s="194" t="str">
        <f>IF(AND(B906=1,J906=1),IF('Job Openings'!H908-'Job Openings'!E908&lt;0,"",'Job Openings'!H908-'Job Openings'!E908),"")</f>
        <v/>
      </c>
      <c r="E906" s="185"/>
      <c r="F906" s="197" t="b">
        <f>IF(AND('Job Openings'!E908&gt;=$O$4,'Job Openings'!E908&lt;=$O$5),TRUE,FALSE)</f>
        <v>0</v>
      </c>
      <c r="G906" s="188" t="b">
        <f>IF(Dashboard!$M$6="",IF('Job Openings'!B908&lt;&gt;"",TRUE,FALSE),IF(Dashboard!$M$6='Job Openings'!B908,TRUE,FALSE))</f>
        <v>0</v>
      </c>
      <c r="H906" s="188" t="b">
        <f>IF(Dashboard!$H$7="",IF('Job Openings'!B908&lt;&gt;"",TRUE,FALSE),IF(Dashboard!$H$7='Job Openings'!C908,TRUE,FALSE))</f>
        <v>0</v>
      </c>
      <c r="I906" s="188" t="b">
        <f>IF(Dashboard!$H$6="",IF('Job Openings'!B908&lt;&gt;"",TRUE,FALSE),IF(Dashboard!$H$6='Job Openings'!F908,TRUE,FALSE))</f>
        <v>0</v>
      </c>
      <c r="J906" s="198">
        <f t="shared" si="48"/>
        <v>0</v>
      </c>
      <c r="K906" s="63"/>
      <c r="L906" s="63"/>
      <c r="M906" s="63"/>
      <c r="N906" s="63"/>
      <c r="O906" s="63"/>
      <c r="P906" s="63"/>
      <c r="R906" s="193" t="str">
        <f>IF(Candidates!H908="","",MONTH(Candidates!H908))</f>
        <v/>
      </c>
      <c r="S906" s="187" t="b">
        <f>IF(AND(YEAR(Candidates!H908)&gt;=applicationYear,YEAR(Candidates!H908)&lt;=applicationYear),TRUE,IF(applicationYear="",TRUE,FALSE))</f>
        <v>0</v>
      </c>
      <c r="T906" s="187" t="b">
        <f>IF(AND(Candidates!H908&gt;=$AJ$4,Candidates!H908&lt;=$AJ$5),TRUE,FALSE)</f>
        <v>0</v>
      </c>
      <c r="U906" s="187" t="b">
        <f>IF(Dashboard!$M$6="",IF(Candidates!B908&lt;&gt;"",TRUE,FALSE),IF(Dashboard!$M$6=Candidates!B908,TRUE,FALSE))</f>
        <v>0</v>
      </c>
      <c r="V906" s="187" t="b">
        <f>IF(Dashboard!$H$7="",IF(Candidates!B908&lt;&gt;"",TRUE,FALSE),IF(Dashboard!$H$7=Candidates!C908,TRUE,FALSE))</f>
        <v>0</v>
      </c>
      <c r="W906" s="217" t="b">
        <f>IF(Dashboard!$H$6="",IF(Candidates!B908&lt;&gt;"",TRUE,FALSE),IF(Dashboard!$H$6=Candidates!E908,TRUE,FALSE))</f>
        <v>0</v>
      </c>
      <c r="X906" s="187">
        <f t="shared" si="49"/>
        <v>0</v>
      </c>
      <c r="Y906" s="198">
        <f t="shared" si="50"/>
        <v>0</v>
      </c>
      <c r="AA906" s="7"/>
      <c r="AB906" s="7"/>
      <c r="AC906" s="7"/>
    </row>
    <row r="907" spans="2:29" x14ac:dyDescent="0.2">
      <c r="B907" s="194">
        <f>COUNTIFS(Candidates!$B$6:$B$3005,'Job Openings'!B909,Candidates!$J$6:$J$3005,Preferences!$I$21)</f>
        <v>0</v>
      </c>
      <c r="C907" s="63"/>
      <c r="D907" s="194" t="str">
        <f>IF(AND(B907=1,J907=1),IF('Job Openings'!H909-'Job Openings'!E909&lt;0,"",'Job Openings'!H909-'Job Openings'!E909),"")</f>
        <v/>
      </c>
      <c r="E907" s="185"/>
      <c r="F907" s="197" t="b">
        <f>IF(AND('Job Openings'!E909&gt;=$O$4,'Job Openings'!E909&lt;=$O$5),TRUE,FALSE)</f>
        <v>0</v>
      </c>
      <c r="G907" s="188" t="b">
        <f>IF(Dashboard!$M$6="",IF('Job Openings'!B909&lt;&gt;"",TRUE,FALSE),IF(Dashboard!$M$6='Job Openings'!B909,TRUE,FALSE))</f>
        <v>0</v>
      </c>
      <c r="H907" s="188" t="b">
        <f>IF(Dashboard!$H$7="",IF('Job Openings'!B909&lt;&gt;"",TRUE,FALSE),IF(Dashboard!$H$7='Job Openings'!C909,TRUE,FALSE))</f>
        <v>0</v>
      </c>
      <c r="I907" s="188" t="b">
        <f>IF(Dashboard!$H$6="",IF('Job Openings'!B909&lt;&gt;"",TRUE,FALSE),IF(Dashboard!$H$6='Job Openings'!F909,TRUE,FALSE))</f>
        <v>0</v>
      </c>
      <c r="J907" s="198">
        <f t="shared" si="48"/>
        <v>0</v>
      </c>
      <c r="K907" s="63"/>
      <c r="L907" s="63"/>
      <c r="M907" s="63"/>
      <c r="N907" s="63"/>
      <c r="O907" s="63"/>
      <c r="P907" s="63"/>
      <c r="R907" s="193" t="str">
        <f>IF(Candidates!H909="","",MONTH(Candidates!H909))</f>
        <v/>
      </c>
      <c r="S907" s="187" t="b">
        <f>IF(AND(YEAR(Candidates!H909)&gt;=applicationYear,YEAR(Candidates!H909)&lt;=applicationYear),TRUE,IF(applicationYear="",TRUE,FALSE))</f>
        <v>0</v>
      </c>
      <c r="T907" s="187" t="b">
        <f>IF(AND(Candidates!H909&gt;=$AJ$4,Candidates!H909&lt;=$AJ$5),TRUE,FALSE)</f>
        <v>0</v>
      </c>
      <c r="U907" s="187" t="b">
        <f>IF(Dashboard!$M$6="",IF(Candidates!B909&lt;&gt;"",TRUE,FALSE),IF(Dashboard!$M$6=Candidates!B909,TRUE,FALSE))</f>
        <v>0</v>
      </c>
      <c r="V907" s="187" t="b">
        <f>IF(Dashboard!$H$7="",IF(Candidates!B909&lt;&gt;"",TRUE,FALSE),IF(Dashboard!$H$7=Candidates!C909,TRUE,FALSE))</f>
        <v>0</v>
      </c>
      <c r="W907" s="217" t="b">
        <f>IF(Dashboard!$H$6="",IF(Candidates!B909&lt;&gt;"",TRUE,FALSE),IF(Dashboard!$H$6=Candidates!E909,TRUE,FALSE))</f>
        <v>0</v>
      </c>
      <c r="X907" s="187">
        <f t="shared" si="49"/>
        <v>0</v>
      </c>
      <c r="Y907" s="198">
        <f t="shared" si="50"/>
        <v>0</v>
      </c>
      <c r="AA907" s="7"/>
      <c r="AB907" s="7"/>
      <c r="AC907" s="7"/>
    </row>
    <row r="908" spans="2:29" x14ac:dyDescent="0.2">
      <c r="B908" s="194">
        <f>COUNTIFS(Candidates!$B$6:$B$3005,'Job Openings'!B910,Candidates!$J$6:$J$3005,Preferences!$I$21)</f>
        <v>0</v>
      </c>
      <c r="C908" s="63"/>
      <c r="D908" s="194" t="str">
        <f>IF(AND(B908=1,J908=1),IF('Job Openings'!H910-'Job Openings'!E910&lt;0,"",'Job Openings'!H910-'Job Openings'!E910),"")</f>
        <v/>
      </c>
      <c r="E908" s="185"/>
      <c r="F908" s="197" t="b">
        <f>IF(AND('Job Openings'!E910&gt;=$O$4,'Job Openings'!E910&lt;=$O$5),TRUE,FALSE)</f>
        <v>0</v>
      </c>
      <c r="G908" s="188" t="b">
        <f>IF(Dashboard!$M$6="",IF('Job Openings'!B910&lt;&gt;"",TRUE,FALSE),IF(Dashboard!$M$6='Job Openings'!B910,TRUE,FALSE))</f>
        <v>0</v>
      </c>
      <c r="H908" s="188" t="b">
        <f>IF(Dashboard!$H$7="",IF('Job Openings'!B910&lt;&gt;"",TRUE,FALSE),IF(Dashboard!$H$7='Job Openings'!C910,TRUE,FALSE))</f>
        <v>0</v>
      </c>
      <c r="I908" s="188" t="b">
        <f>IF(Dashboard!$H$6="",IF('Job Openings'!B910&lt;&gt;"",TRUE,FALSE),IF(Dashboard!$H$6='Job Openings'!F910,TRUE,FALSE))</f>
        <v>0</v>
      </c>
      <c r="J908" s="198">
        <f t="shared" si="48"/>
        <v>0</v>
      </c>
      <c r="K908" s="63"/>
      <c r="L908" s="63"/>
      <c r="M908" s="63"/>
      <c r="N908" s="63"/>
      <c r="O908" s="63"/>
      <c r="P908" s="63"/>
      <c r="R908" s="193" t="str">
        <f>IF(Candidates!H910="","",MONTH(Candidates!H910))</f>
        <v/>
      </c>
      <c r="S908" s="187" t="b">
        <f>IF(AND(YEAR(Candidates!H910)&gt;=applicationYear,YEAR(Candidates!H910)&lt;=applicationYear),TRUE,IF(applicationYear="",TRUE,FALSE))</f>
        <v>0</v>
      </c>
      <c r="T908" s="187" t="b">
        <f>IF(AND(Candidates!H910&gt;=$AJ$4,Candidates!H910&lt;=$AJ$5),TRUE,FALSE)</f>
        <v>0</v>
      </c>
      <c r="U908" s="187" t="b">
        <f>IF(Dashboard!$M$6="",IF(Candidates!B910&lt;&gt;"",TRUE,FALSE),IF(Dashboard!$M$6=Candidates!B910,TRUE,FALSE))</f>
        <v>0</v>
      </c>
      <c r="V908" s="187" t="b">
        <f>IF(Dashboard!$H$7="",IF(Candidates!B910&lt;&gt;"",TRUE,FALSE),IF(Dashboard!$H$7=Candidates!C910,TRUE,FALSE))</f>
        <v>0</v>
      </c>
      <c r="W908" s="217" t="b">
        <f>IF(Dashboard!$H$6="",IF(Candidates!B910&lt;&gt;"",TRUE,FALSE),IF(Dashboard!$H$6=Candidates!E910,TRUE,FALSE))</f>
        <v>0</v>
      </c>
      <c r="X908" s="187">
        <f t="shared" si="49"/>
        <v>0</v>
      </c>
      <c r="Y908" s="198">
        <f t="shared" si="50"/>
        <v>0</v>
      </c>
      <c r="AA908" s="7"/>
      <c r="AB908" s="7"/>
      <c r="AC908" s="7"/>
    </row>
    <row r="909" spans="2:29" x14ac:dyDescent="0.2">
      <c r="B909" s="194">
        <f>COUNTIFS(Candidates!$B$6:$B$3005,'Job Openings'!B911,Candidates!$J$6:$J$3005,Preferences!$I$21)</f>
        <v>0</v>
      </c>
      <c r="C909" s="63"/>
      <c r="D909" s="194" t="str">
        <f>IF(AND(B909=1,J909=1),IF('Job Openings'!H911-'Job Openings'!E911&lt;0,"",'Job Openings'!H911-'Job Openings'!E911),"")</f>
        <v/>
      </c>
      <c r="E909" s="185"/>
      <c r="F909" s="197" t="b">
        <f>IF(AND('Job Openings'!E911&gt;=$O$4,'Job Openings'!E911&lt;=$O$5),TRUE,FALSE)</f>
        <v>0</v>
      </c>
      <c r="G909" s="188" t="b">
        <f>IF(Dashboard!$M$6="",IF('Job Openings'!B911&lt;&gt;"",TRUE,FALSE),IF(Dashboard!$M$6='Job Openings'!B911,TRUE,FALSE))</f>
        <v>0</v>
      </c>
      <c r="H909" s="188" t="b">
        <f>IF(Dashboard!$H$7="",IF('Job Openings'!B911&lt;&gt;"",TRUE,FALSE),IF(Dashboard!$H$7='Job Openings'!C911,TRUE,FALSE))</f>
        <v>0</v>
      </c>
      <c r="I909" s="188" t="b">
        <f>IF(Dashboard!$H$6="",IF('Job Openings'!B911&lt;&gt;"",TRUE,FALSE),IF(Dashboard!$H$6='Job Openings'!F911,TRUE,FALSE))</f>
        <v>0</v>
      </c>
      <c r="J909" s="198">
        <f t="shared" si="48"/>
        <v>0</v>
      </c>
      <c r="K909" s="63"/>
      <c r="L909" s="63"/>
      <c r="M909" s="63"/>
      <c r="N909" s="63"/>
      <c r="O909" s="63"/>
      <c r="P909" s="63"/>
      <c r="R909" s="193" t="str">
        <f>IF(Candidates!H911="","",MONTH(Candidates!H911))</f>
        <v/>
      </c>
      <c r="S909" s="187" t="b">
        <f>IF(AND(YEAR(Candidates!H911)&gt;=applicationYear,YEAR(Candidates!H911)&lt;=applicationYear),TRUE,IF(applicationYear="",TRUE,FALSE))</f>
        <v>0</v>
      </c>
      <c r="T909" s="187" t="b">
        <f>IF(AND(Candidates!H911&gt;=$AJ$4,Candidates!H911&lt;=$AJ$5),TRUE,FALSE)</f>
        <v>0</v>
      </c>
      <c r="U909" s="187" t="b">
        <f>IF(Dashboard!$M$6="",IF(Candidates!B911&lt;&gt;"",TRUE,FALSE),IF(Dashboard!$M$6=Candidates!B911,TRUE,FALSE))</f>
        <v>0</v>
      </c>
      <c r="V909" s="187" t="b">
        <f>IF(Dashboard!$H$7="",IF(Candidates!B911&lt;&gt;"",TRUE,FALSE),IF(Dashboard!$H$7=Candidates!C911,TRUE,FALSE))</f>
        <v>0</v>
      </c>
      <c r="W909" s="217" t="b">
        <f>IF(Dashboard!$H$6="",IF(Candidates!B911&lt;&gt;"",TRUE,FALSE),IF(Dashboard!$H$6=Candidates!E911,TRUE,FALSE))</f>
        <v>0</v>
      </c>
      <c r="X909" s="187">
        <f t="shared" si="49"/>
        <v>0</v>
      </c>
      <c r="Y909" s="198">
        <f t="shared" si="50"/>
        <v>0</v>
      </c>
      <c r="AA909" s="7"/>
      <c r="AB909" s="7"/>
      <c r="AC909" s="7"/>
    </row>
    <row r="910" spans="2:29" x14ac:dyDescent="0.2">
      <c r="B910" s="194">
        <f>COUNTIFS(Candidates!$B$6:$B$3005,'Job Openings'!B912,Candidates!$J$6:$J$3005,Preferences!$I$21)</f>
        <v>0</v>
      </c>
      <c r="C910" s="63"/>
      <c r="D910" s="194" t="str">
        <f>IF(AND(B910=1,J910=1),IF('Job Openings'!H912-'Job Openings'!E912&lt;0,"",'Job Openings'!H912-'Job Openings'!E912),"")</f>
        <v/>
      </c>
      <c r="E910" s="185"/>
      <c r="F910" s="197" t="b">
        <f>IF(AND('Job Openings'!E912&gt;=$O$4,'Job Openings'!E912&lt;=$O$5),TRUE,FALSE)</f>
        <v>0</v>
      </c>
      <c r="G910" s="188" t="b">
        <f>IF(Dashboard!$M$6="",IF('Job Openings'!B912&lt;&gt;"",TRUE,FALSE),IF(Dashboard!$M$6='Job Openings'!B912,TRUE,FALSE))</f>
        <v>0</v>
      </c>
      <c r="H910" s="188" t="b">
        <f>IF(Dashboard!$H$7="",IF('Job Openings'!B912&lt;&gt;"",TRUE,FALSE),IF(Dashboard!$H$7='Job Openings'!C912,TRUE,FALSE))</f>
        <v>0</v>
      </c>
      <c r="I910" s="188" t="b">
        <f>IF(Dashboard!$H$6="",IF('Job Openings'!B912&lt;&gt;"",TRUE,FALSE),IF(Dashboard!$H$6='Job Openings'!F912,TRUE,FALSE))</f>
        <v>0</v>
      </c>
      <c r="J910" s="198">
        <f t="shared" si="48"/>
        <v>0</v>
      </c>
      <c r="K910" s="63"/>
      <c r="L910" s="63"/>
      <c r="M910" s="63"/>
      <c r="N910" s="63"/>
      <c r="O910" s="63"/>
      <c r="P910" s="63"/>
      <c r="R910" s="193" t="str">
        <f>IF(Candidates!H912="","",MONTH(Candidates!H912))</f>
        <v/>
      </c>
      <c r="S910" s="187" t="b">
        <f>IF(AND(YEAR(Candidates!H912)&gt;=applicationYear,YEAR(Candidates!H912)&lt;=applicationYear),TRUE,IF(applicationYear="",TRUE,FALSE))</f>
        <v>0</v>
      </c>
      <c r="T910" s="187" t="b">
        <f>IF(AND(Candidates!H912&gt;=$AJ$4,Candidates!H912&lt;=$AJ$5),TRUE,FALSE)</f>
        <v>0</v>
      </c>
      <c r="U910" s="187" t="b">
        <f>IF(Dashboard!$M$6="",IF(Candidates!B912&lt;&gt;"",TRUE,FALSE),IF(Dashboard!$M$6=Candidates!B912,TRUE,FALSE))</f>
        <v>0</v>
      </c>
      <c r="V910" s="187" t="b">
        <f>IF(Dashboard!$H$7="",IF(Candidates!B912&lt;&gt;"",TRUE,FALSE),IF(Dashboard!$H$7=Candidates!C912,TRUE,FALSE))</f>
        <v>0</v>
      </c>
      <c r="W910" s="217" t="b">
        <f>IF(Dashboard!$H$6="",IF(Candidates!B912&lt;&gt;"",TRUE,FALSE),IF(Dashboard!$H$6=Candidates!E912,TRUE,FALSE))</f>
        <v>0</v>
      </c>
      <c r="X910" s="187">
        <f t="shared" si="49"/>
        <v>0</v>
      </c>
      <c r="Y910" s="198">
        <f t="shared" si="50"/>
        <v>0</v>
      </c>
      <c r="AA910" s="7"/>
      <c r="AB910" s="7"/>
      <c r="AC910" s="7"/>
    </row>
    <row r="911" spans="2:29" x14ac:dyDescent="0.2">
      <c r="B911" s="194">
        <f>COUNTIFS(Candidates!$B$6:$B$3005,'Job Openings'!B913,Candidates!$J$6:$J$3005,Preferences!$I$21)</f>
        <v>0</v>
      </c>
      <c r="C911" s="63"/>
      <c r="D911" s="194" t="str">
        <f>IF(AND(B911=1,J911=1),IF('Job Openings'!H913-'Job Openings'!E913&lt;0,"",'Job Openings'!H913-'Job Openings'!E913),"")</f>
        <v/>
      </c>
      <c r="E911" s="185"/>
      <c r="F911" s="197" t="b">
        <f>IF(AND('Job Openings'!E913&gt;=$O$4,'Job Openings'!E913&lt;=$O$5),TRUE,FALSE)</f>
        <v>0</v>
      </c>
      <c r="G911" s="188" t="b">
        <f>IF(Dashboard!$M$6="",IF('Job Openings'!B913&lt;&gt;"",TRUE,FALSE),IF(Dashboard!$M$6='Job Openings'!B913,TRUE,FALSE))</f>
        <v>0</v>
      </c>
      <c r="H911" s="188" t="b">
        <f>IF(Dashboard!$H$7="",IF('Job Openings'!B913&lt;&gt;"",TRUE,FALSE),IF(Dashboard!$H$7='Job Openings'!C913,TRUE,FALSE))</f>
        <v>0</v>
      </c>
      <c r="I911" s="188" t="b">
        <f>IF(Dashboard!$H$6="",IF('Job Openings'!B913&lt;&gt;"",TRUE,FALSE),IF(Dashboard!$H$6='Job Openings'!F913,TRUE,FALSE))</f>
        <v>0</v>
      </c>
      <c r="J911" s="198">
        <f t="shared" si="48"/>
        <v>0</v>
      </c>
      <c r="K911" s="63"/>
      <c r="L911" s="63"/>
      <c r="M911" s="63"/>
      <c r="N911" s="63"/>
      <c r="O911" s="63"/>
      <c r="P911" s="63"/>
      <c r="R911" s="193" t="str">
        <f>IF(Candidates!H913="","",MONTH(Candidates!H913))</f>
        <v/>
      </c>
      <c r="S911" s="187" t="b">
        <f>IF(AND(YEAR(Candidates!H913)&gt;=applicationYear,YEAR(Candidates!H913)&lt;=applicationYear),TRUE,IF(applicationYear="",TRUE,FALSE))</f>
        <v>0</v>
      </c>
      <c r="T911" s="187" t="b">
        <f>IF(AND(Candidates!H913&gt;=$AJ$4,Candidates!H913&lt;=$AJ$5),TRUE,FALSE)</f>
        <v>0</v>
      </c>
      <c r="U911" s="187" t="b">
        <f>IF(Dashboard!$M$6="",IF(Candidates!B913&lt;&gt;"",TRUE,FALSE),IF(Dashboard!$M$6=Candidates!B913,TRUE,FALSE))</f>
        <v>0</v>
      </c>
      <c r="V911" s="187" t="b">
        <f>IF(Dashboard!$H$7="",IF(Candidates!B913&lt;&gt;"",TRUE,FALSE),IF(Dashboard!$H$7=Candidates!C913,TRUE,FALSE))</f>
        <v>0</v>
      </c>
      <c r="W911" s="217" t="b">
        <f>IF(Dashboard!$H$6="",IF(Candidates!B913&lt;&gt;"",TRUE,FALSE),IF(Dashboard!$H$6=Candidates!E913,TRUE,FALSE))</f>
        <v>0</v>
      </c>
      <c r="X911" s="187">
        <f t="shared" si="49"/>
        <v>0</v>
      </c>
      <c r="Y911" s="198">
        <f t="shared" si="50"/>
        <v>0</v>
      </c>
      <c r="AA911" s="7"/>
      <c r="AB911" s="7"/>
      <c r="AC911" s="7"/>
    </row>
    <row r="912" spans="2:29" x14ac:dyDescent="0.2">
      <c r="B912" s="194">
        <f>COUNTIFS(Candidates!$B$6:$B$3005,'Job Openings'!B914,Candidates!$J$6:$J$3005,Preferences!$I$21)</f>
        <v>0</v>
      </c>
      <c r="C912" s="63"/>
      <c r="D912" s="194" t="str">
        <f>IF(AND(B912=1,J912=1),IF('Job Openings'!H914-'Job Openings'!E914&lt;0,"",'Job Openings'!H914-'Job Openings'!E914),"")</f>
        <v/>
      </c>
      <c r="E912" s="185"/>
      <c r="F912" s="197" t="b">
        <f>IF(AND('Job Openings'!E914&gt;=$O$4,'Job Openings'!E914&lt;=$O$5),TRUE,FALSE)</f>
        <v>0</v>
      </c>
      <c r="G912" s="188" t="b">
        <f>IF(Dashboard!$M$6="",IF('Job Openings'!B914&lt;&gt;"",TRUE,FALSE),IF(Dashboard!$M$6='Job Openings'!B914,TRUE,FALSE))</f>
        <v>0</v>
      </c>
      <c r="H912" s="188" t="b">
        <f>IF(Dashboard!$H$7="",IF('Job Openings'!B914&lt;&gt;"",TRUE,FALSE),IF(Dashboard!$H$7='Job Openings'!C914,TRUE,FALSE))</f>
        <v>0</v>
      </c>
      <c r="I912" s="188" t="b">
        <f>IF(Dashboard!$H$6="",IF('Job Openings'!B914&lt;&gt;"",TRUE,FALSE),IF(Dashboard!$H$6='Job Openings'!F914,TRUE,FALSE))</f>
        <v>0</v>
      </c>
      <c r="J912" s="198">
        <f t="shared" si="48"/>
        <v>0</v>
      </c>
      <c r="K912" s="63"/>
      <c r="L912" s="63"/>
      <c r="M912" s="63"/>
      <c r="N912" s="63"/>
      <c r="O912" s="63"/>
      <c r="P912" s="63"/>
      <c r="R912" s="193" t="str">
        <f>IF(Candidates!H914="","",MONTH(Candidates!H914))</f>
        <v/>
      </c>
      <c r="S912" s="187" t="b">
        <f>IF(AND(YEAR(Candidates!H914)&gt;=applicationYear,YEAR(Candidates!H914)&lt;=applicationYear),TRUE,IF(applicationYear="",TRUE,FALSE))</f>
        <v>0</v>
      </c>
      <c r="T912" s="187" t="b">
        <f>IF(AND(Candidates!H914&gt;=$AJ$4,Candidates!H914&lt;=$AJ$5),TRUE,FALSE)</f>
        <v>0</v>
      </c>
      <c r="U912" s="187" t="b">
        <f>IF(Dashboard!$M$6="",IF(Candidates!B914&lt;&gt;"",TRUE,FALSE),IF(Dashboard!$M$6=Candidates!B914,TRUE,FALSE))</f>
        <v>0</v>
      </c>
      <c r="V912" s="187" t="b">
        <f>IF(Dashboard!$H$7="",IF(Candidates!B914&lt;&gt;"",TRUE,FALSE),IF(Dashboard!$H$7=Candidates!C914,TRUE,FALSE))</f>
        <v>0</v>
      </c>
      <c r="W912" s="217" t="b">
        <f>IF(Dashboard!$H$6="",IF(Candidates!B914&lt;&gt;"",TRUE,FALSE),IF(Dashboard!$H$6=Candidates!E914,TRUE,FALSE))</f>
        <v>0</v>
      </c>
      <c r="X912" s="187">
        <f t="shared" si="49"/>
        <v>0</v>
      </c>
      <c r="Y912" s="198">
        <f t="shared" si="50"/>
        <v>0</v>
      </c>
      <c r="AA912" s="7"/>
      <c r="AB912" s="7"/>
      <c r="AC912" s="7"/>
    </row>
    <row r="913" spans="2:29" x14ac:dyDescent="0.2">
      <c r="B913" s="194">
        <f>COUNTIFS(Candidates!$B$6:$B$3005,'Job Openings'!B915,Candidates!$J$6:$J$3005,Preferences!$I$21)</f>
        <v>0</v>
      </c>
      <c r="C913" s="63"/>
      <c r="D913" s="194" t="str">
        <f>IF(AND(B913=1,J913=1),IF('Job Openings'!H915-'Job Openings'!E915&lt;0,"",'Job Openings'!H915-'Job Openings'!E915),"")</f>
        <v/>
      </c>
      <c r="E913" s="185"/>
      <c r="F913" s="197" t="b">
        <f>IF(AND('Job Openings'!E915&gt;=$O$4,'Job Openings'!E915&lt;=$O$5),TRUE,FALSE)</f>
        <v>0</v>
      </c>
      <c r="G913" s="188" t="b">
        <f>IF(Dashboard!$M$6="",IF('Job Openings'!B915&lt;&gt;"",TRUE,FALSE),IF(Dashboard!$M$6='Job Openings'!B915,TRUE,FALSE))</f>
        <v>0</v>
      </c>
      <c r="H913" s="188" t="b">
        <f>IF(Dashboard!$H$7="",IF('Job Openings'!B915&lt;&gt;"",TRUE,FALSE),IF(Dashboard!$H$7='Job Openings'!C915,TRUE,FALSE))</f>
        <v>0</v>
      </c>
      <c r="I913" s="188" t="b">
        <f>IF(Dashboard!$H$6="",IF('Job Openings'!B915&lt;&gt;"",TRUE,FALSE),IF(Dashboard!$H$6='Job Openings'!F915,TRUE,FALSE))</f>
        <v>0</v>
      </c>
      <c r="J913" s="198">
        <f t="shared" si="48"/>
        <v>0</v>
      </c>
      <c r="K913" s="63"/>
      <c r="L913" s="63"/>
      <c r="M913" s="63"/>
      <c r="N913" s="63"/>
      <c r="O913" s="63"/>
      <c r="P913" s="63"/>
      <c r="R913" s="193" t="str">
        <f>IF(Candidates!H915="","",MONTH(Candidates!H915))</f>
        <v/>
      </c>
      <c r="S913" s="187" t="b">
        <f>IF(AND(YEAR(Candidates!H915)&gt;=applicationYear,YEAR(Candidates!H915)&lt;=applicationYear),TRUE,IF(applicationYear="",TRUE,FALSE))</f>
        <v>0</v>
      </c>
      <c r="T913" s="187" t="b">
        <f>IF(AND(Candidates!H915&gt;=$AJ$4,Candidates!H915&lt;=$AJ$5),TRUE,FALSE)</f>
        <v>0</v>
      </c>
      <c r="U913" s="187" t="b">
        <f>IF(Dashboard!$M$6="",IF(Candidates!B915&lt;&gt;"",TRUE,FALSE),IF(Dashboard!$M$6=Candidates!B915,TRUE,FALSE))</f>
        <v>0</v>
      </c>
      <c r="V913" s="187" t="b">
        <f>IF(Dashboard!$H$7="",IF(Candidates!B915&lt;&gt;"",TRUE,FALSE),IF(Dashboard!$H$7=Candidates!C915,TRUE,FALSE))</f>
        <v>0</v>
      </c>
      <c r="W913" s="217" t="b">
        <f>IF(Dashboard!$H$6="",IF(Candidates!B915&lt;&gt;"",TRUE,FALSE),IF(Dashboard!$H$6=Candidates!E915,TRUE,FALSE))</f>
        <v>0</v>
      </c>
      <c r="X913" s="187">
        <f t="shared" si="49"/>
        <v>0</v>
      </c>
      <c r="Y913" s="198">
        <f t="shared" si="50"/>
        <v>0</v>
      </c>
      <c r="AA913" s="7"/>
      <c r="AB913" s="7"/>
      <c r="AC913" s="7"/>
    </row>
    <row r="914" spans="2:29" x14ac:dyDescent="0.2">
      <c r="B914" s="194">
        <f>COUNTIFS(Candidates!$B$6:$B$3005,'Job Openings'!B916,Candidates!$J$6:$J$3005,Preferences!$I$21)</f>
        <v>0</v>
      </c>
      <c r="C914" s="63"/>
      <c r="D914" s="194" t="str">
        <f>IF(AND(B914=1,J914=1),IF('Job Openings'!H916-'Job Openings'!E916&lt;0,"",'Job Openings'!H916-'Job Openings'!E916),"")</f>
        <v/>
      </c>
      <c r="E914" s="185"/>
      <c r="F914" s="197" t="b">
        <f>IF(AND('Job Openings'!E916&gt;=$O$4,'Job Openings'!E916&lt;=$O$5),TRUE,FALSE)</f>
        <v>0</v>
      </c>
      <c r="G914" s="188" t="b">
        <f>IF(Dashboard!$M$6="",IF('Job Openings'!B916&lt;&gt;"",TRUE,FALSE),IF(Dashboard!$M$6='Job Openings'!B916,TRUE,FALSE))</f>
        <v>0</v>
      </c>
      <c r="H914" s="188" t="b">
        <f>IF(Dashboard!$H$7="",IF('Job Openings'!B916&lt;&gt;"",TRUE,FALSE),IF(Dashboard!$H$7='Job Openings'!C916,TRUE,FALSE))</f>
        <v>0</v>
      </c>
      <c r="I914" s="188" t="b">
        <f>IF(Dashboard!$H$6="",IF('Job Openings'!B916&lt;&gt;"",TRUE,FALSE),IF(Dashboard!$H$6='Job Openings'!F916,TRUE,FALSE))</f>
        <v>0</v>
      </c>
      <c r="J914" s="198">
        <f t="shared" si="48"/>
        <v>0</v>
      </c>
      <c r="K914" s="63"/>
      <c r="L914" s="63"/>
      <c r="M914" s="63"/>
      <c r="N914" s="63"/>
      <c r="O914" s="63"/>
      <c r="P914" s="63"/>
      <c r="R914" s="193" t="str">
        <f>IF(Candidates!H916="","",MONTH(Candidates!H916))</f>
        <v/>
      </c>
      <c r="S914" s="187" t="b">
        <f>IF(AND(YEAR(Candidates!H916)&gt;=applicationYear,YEAR(Candidates!H916)&lt;=applicationYear),TRUE,IF(applicationYear="",TRUE,FALSE))</f>
        <v>0</v>
      </c>
      <c r="T914" s="187" t="b">
        <f>IF(AND(Candidates!H916&gt;=$AJ$4,Candidates!H916&lt;=$AJ$5),TRUE,FALSE)</f>
        <v>0</v>
      </c>
      <c r="U914" s="187" t="b">
        <f>IF(Dashboard!$M$6="",IF(Candidates!B916&lt;&gt;"",TRUE,FALSE),IF(Dashboard!$M$6=Candidates!B916,TRUE,FALSE))</f>
        <v>0</v>
      </c>
      <c r="V914" s="187" t="b">
        <f>IF(Dashboard!$H$7="",IF(Candidates!B916&lt;&gt;"",TRUE,FALSE),IF(Dashboard!$H$7=Candidates!C916,TRUE,FALSE))</f>
        <v>0</v>
      </c>
      <c r="W914" s="217" t="b">
        <f>IF(Dashboard!$H$6="",IF(Candidates!B916&lt;&gt;"",TRUE,FALSE),IF(Dashboard!$H$6=Candidates!E916,TRUE,FALSE))</f>
        <v>0</v>
      </c>
      <c r="X914" s="187">
        <f t="shared" si="49"/>
        <v>0</v>
      </c>
      <c r="Y914" s="198">
        <f t="shared" si="50"/>
        <v>0</v>
      </c>
      <c r="AA914" s="7"/>
      <c r="AB914" s="7"/>
      <c r="AC914" s="7"/>
    </row>
    <row r="915" spans="2:29" x14ac:dyDescent="0.2">
      <c r="B915" s="194">
        <f>COUNTIFS(Candidates!$B$6:$B$3005,'Job Openings'!B917,Candidates!$J$6:$J$3005,Preferences!$I$21)</f>
        <v>0</v>
      </c>
      <c r="C915" s="63"/>
      <c r="D915" s="194" t="str">
        <f>IF(AND(B915=1,J915=1),IF('Job Openings'!H917-'Job Openings'!E917&lt;0,"",'Job Openings'!H917-'Job Openings'!E917),"")</f>
        <v/>
      </c>
      <c r="E915" s="185"/>
      <c r="F915" s="197" t="b">
        <f>IF(AND('Job Openings'!E917&gt;=$O$4,'Job Openings'!E917&lt;=$O$5),TRUE,FALSE)</f>
        <v>0</v>
      </c>
      <c r="G915" s="188" t="b">
        <f>IF(Dashboard!$M$6="",IF('Job Openings'!B917&lt;&gt;"",TRUE,FALSE),IF(Dashboard!$M$6='Job Openings'!B917,TRUE,FALSE))</f>
        <v>0</v>
      </c>
      <c r="H915" s="188" t="b">
        <f>IF(Dashboard!$H$7="",IF('Job Openings'!B917&lt;&gt;"",TRUE,FALSE),IF(Dashboard!$H$7='Job Openings'!C917,TRUE,FALSE))</f>
        <v>0</v>
      </c>
      <c r="I915" s="188" t="b">
        <f>IF(Dashboard!$H$6="",IF('Job Openings'!B917&lt;&gt;"",TRUE,FALSE),IF(Dashboard!$H$6='Job Openings'!F917,TRUE,FALSE))</f>
        <v>0</v>
      </c>
      <c r="J915" s="198">
        <f t="shared" si="48"/>
        <v>0</v>
      </c>
      <c r="K915" s="63"/>
      <c r="L915" s="63"/>
      <c r="M915" s="63"/>
      <c r="N915" s="63"/>
      <c r="O915" s="63"/>
      <c r="P915" s="63"/>
      <c r="R915" s="193" t="str">
        <f>IF(Candidates!H917="","",MONTH(Candidates!H917))</f>
        <v/>
      </c>
      <c r="S915" s="187" t="b">
        <f>IF(AND(YEAR(Candidates!H917)&gt;=applicationYear,YEAR(Candidates!H917)&lt;=applicationYear),TRUE,IF(applicationYear="",TRUE,FALSE))</f>
        <v>0</v>
      </c>
      <c r="T915" s="187" t="b">
        <f>IF(AND(Candidates!H917&gt;=$AJ$4,Candidates!H917&lt;=$AJ$5),TRUE,FALSE)</f>
        <v>0</v>
      </c>
      <c r="U915" s="187" t="b">
        <f>IF(Dashboard!$M$6="",IF(Candidates!B917&lt;&gt;"",TRUE,FALSE),IF(Dashboard!$M$6=Candidates!B917,TRUE,FALSE))</f>
        <v>0</v>
      </c>
      <c r="V915" s="187" t="b">
        <f>IF(Dashboard!$H$7="",IF(Candidates!B917&lt;&gt;"",TRUE,FALSE),IF(Dashboard!$H$7=Candidates!C917,TRUE,FALSE))</f>
        <v>0</v>
      </c>
      <c r="W915" s="217" t="b">
        <f>IF(Dashboard!$H$6="",IF(Candidates!B917&lt;&gt;"",TRUE,FALSE),IF(Dashboard!$H$6=Candidates!E917,TRUE,FALSE))</f>
        <v>0</v>
      </c>
      <c r="X915" s="187">
        <f t="shared" si="49"/>
        <v>0</v>
      </c>
      <c r="Y915" s="198">
        <f t="shared" si="50"/>
        <v>0</v>
      </c>
      <c r="AA915" s="7"/>
      <c r="AB915" s="7"/>
      <c r="AC915" s="7"/>
    </row>
    <row r="916" spans="2:29" x14ac:dyDescent="0.2">
      <c r="B916" s="194">
        <f>COUNTIFS(Candidates!$B$6:$B$3005,'Job Openings'!B918,Candidates!$J$6:$J$3005,Preferences!$I$21)</f>
        <v>0</v>
      </c>
      <c r="C916" s="63"/>
      <c r="D916" s="194" t="str">
        <f>IF(AND(B916=1,J916=1),IF('Job Openings'!H918-'Job Openings'!E918&lt;0,"",'Job Openings'!H918-'Job Openings'!E918),"")</f>
        <v/>
      </c>
      <c r="E916" s="185"/>
      <c r="F916" s="197" t="b">
        <f>IF(AND('Job Openings'!E918&gt;=$O$4,'Job Openings'!E918&lt;=$O$5),TRUE,FALSE)</f>
        <v>0</v>
      </c>
      <c r="G916" s="188" t="b">
        <f>IF(Dashboard!$M$6="",IF('Job Openings'!B918&lt;&gt;"",TRUE,FALSE),IF(Dashboard!$M$6='Job Openings'!B918,TRUE,FALSE))</f>
        <v>0</v>
      </c>
      <c r="H916" s="188" t="b">
        <f>IF(Dashboard!$H$7="",IF('Job Openings'!B918&lt;&gt;"",TRUE,FALSE),IF(Dashboard!$H$7='Job Openings'!C918,TRUE,FALSE))</f>
        <v>0</v>
      </c>
      <c r="I916" s="188" t="b">
        <f>IF(Dashboard!$H$6="",IF('Job Openings'!B918&lt;&gt;"",TRUE,FALSE),IF(Dashboard!$H$6='Job Openings'!F918,TRUE,FALSE))</f>
        <v>0</v>
      </c>
      <c r="J916" s="198">
        <f t="shared" si="48"/>
        <v>0</v>
      </c>
      <c r="K916" s="63"/>
      <c r="L916" s="63"/>
      <c r="M916" s="63"/>
      <c r="N916" s="63"/>
      <c r="O916" s="63"/>
      <c r="P916" s="63"/>
      <c r="R916" s="193" t="str">
        <f>IF(Candidates!H918="","",MONTH(Candidates!H918))</f>
        <v/>
      </c>
      <c r="S916" s="187" t="b">
        <f>IF(AND(YEAR(Candidates!H918)&gt;=applicationYear,YEAR(Candidates!H918)&lt;=applicationYear),TRUE,IF(applicationYear="",TRUE,FALSE))</f>
        <v>0</v>
      </c>
      <c r="T916" s="187" t="b">
        <f>IF(AND(Candidates!H918&gt;=$AJ$4,Candidates!H918&lt;=$AJ$5),TRUE,FALSE)</f>
        <v>0</v>
      </c>
      <c r="U916" s="187" t="b">
        <f>IF(Dashboard!$M$6="",IF(Candidates!B918&lt;&gt;"",TRUE,FALSE),IF(Dashboard!$M$6=Candidates!B918,TRUE,FALSE))</f>
        <v>0</v>
      </c>
      <c r="V916" s="187" t="b">
        <f>IF(Dashboard!$H$7="",IF(Candidates!B918&lt;&gt;"",TRUE,FALSE),IF(Dashboard!$H$7=Candidates!C918,TRUE,FALSE))</f>
        <v>0</v>
      </c>
      <c r="W916" s="217" t="b">
        <f>IF(Dashboard!$H$6="",IF(Candidates!B918&lt;&gt;"",TRUE,FALSE),IF(Dashboard!$H$6=Candidates!E918,TRUE,FALSE))</f>
        <v>0</v>
      </c>
      <c r="X916" s="187">
        <f t="shared" si="49"/>
        <v>0</v>
      </c>
      <c r="Y916" s="198">
        <f t="shared" si="50"/>
        <v>0</v>
      </c>
      <c r="AA916" s="7"/>
      <c r="AB916" s="7"/>
      <c r="AC916" s="7"/>
    </row>
    <row r="917" spans="2:29" x14ac:dyDescent="0.2">
      <c r="B917" s="194">
        <f>COUNTIFS(Candidates!$B$6:$B$3005,'Job Openings'!B919,Candidates!$J$6:$J$3005,Preferences!$I$21)</f>
        <v>0</v>
      </c>
      <c r="C917" s="63"/>
      <c r="D917" s="194" t="str">
        <f>IF(AND(B917=1,J917=1),IF('Job Openings'!H919-'Job Openings'!E919&lt;0,"",'Job Openings'!H919-'Job Openings'!E919),"")</f>
        <v/>
      </c>
      <c r="E917" s="185"/>
      <c r="F917" s="197" t="b">
        <f>IF(AND('Job Openings'!E919&gt;=$O$4,'Job Openings'!E919&lt;=$O$5),TRUE,FALSE)</f>
        <v>0</v>
      </c>
      <c r="G917" s="188" t="b">
        <f>IF(Dashboard!$M$6="",IF('Job Openings'!B919&lt;&gt;"",TRUE,FALSE),IF(Dashboard!$M$6='Job Openings'!B919,TRUE,FALSE))</f>
        <v>0</v>
      </c>
      <c r="H917" s="188" t="b">
        <f>IF(Dashboard!$H$7="",IF('Job Openings'!B919&lt;&gt;"",TRUE,FALSE),IF(Dashboard!$H$7='Job Openings'!C919,TRUE,FALSE))</f>
        <v>0</v>
      </c>
      <c r="I917" s="188" t="b">
        <f>IF(Dashboard!$H$6="",IF('Job Openings'!B919&lt;&gt;"",TRUE,FALSE),IF(Dashboard!$H$6='Job Openings'!F919,TRUE,FALSE))</f>
        <v>0</v>
      </c>
      <c r="J917" s="198">
        <f t="shared" si="48"/>
        <v>0</v>
      </c>
      <c r="K917" s="63"/>
      <c r="L917" s="63"/>
      <c r="M917" s="63"/>
      <c r="N917" s="63"/>
      <c r="O917" s="63"/>
      <c r="P917" s="63"/>
      <c r="R917" s="193" t="str">
        <f>IF(Candidates!H919="","",MONTH(Candidates!H919))</f>
        <v/>
      </c>
      <c r="S917" s="187" t="b">
        <f>IF(AND(YEAR(Candidates!H919)&gt;=applicationYear,YEAR(Candidates!H919)&lt;=applicationYear),TRUE,IF(applicationYear="",TRUE,FALSE))</f>
        <v>0</v>
      </c>
      <c r="T917" s="187" t="b">
        <f>IF(AND(Candidates!H919&gt;=$AJ$4,Candidates!H919&lt;=$AJ$5),TRUE,FALSE)</f>
        <v>0</v>
      </c>
      <c r="U917" s="187" t="b">
        <f>IF(Dashboard!$M$6="",IF(Candidates!B919&lt;&gt;"",TRUE,FALSE),IF(Dashboard!$M$6=Candidates!B919,TRUE,FALSE))</f>
        <v>0</v>
      </c>
      <c r="V917" s="187" t="b">
        <f>IF(Dashboard!$H$7="",IF(Candidates!B919&lt;&gt;"",TRUE,FALSE),IF(Dashboard!$H$7=Candidates!C919,TRUE,FALSE))</f>
        <v>0</v>
      </c>
      <c r="W917" s="217" t="b">
        <f>IF(Dashboard!$H$6="",IF(Candidates!B919&lt;&gt;"",TRUE,FALSE),IF(Dashboard!$H$6=Candidates!E919,TRUE,FALSE))</f>
        <v>0</v>
      </c>
      <c r="X917" s="187">
        <f t="shared" si="49"/>
        <v>0</v>
      </c>
      <c r="Y917" s="198">
        <f t="shared" si="50"/>
        <v>0</v>
      </c>
      <c r="AA917" s="7"/>
      <c r="AB917" s="7"/>
      <c r="AC917" s="7"/>
    </row>
    <row r="918" spans="2:29" x14ac:dyDescent="0.2">
      <c r="B918" s="194">
        <f>COUNTIFS(Candidates!$B$6:$B$3005,'Job Openings'!B920,Candidates!$J$6:$J$3005,Preferences!$I$21)</f>
        <v>0</v>
      </c>
      <c r="C918" s="63"/>
      <c r="D918" s="194" t="str">
        <f>IF(AND(B918=1,J918=1),IF('Job Openings'!H920-'Job Openings'!E920&lt;0,"",'Job Openings'!H920-'Job Openings'!E920),"")</f>
        <v/>
      </c>
      <c r="E918" s="185"/>
      <c r="F918" s="197" t="b">
        <f>IF(AND('Job Openings'!E920&gt;=$O$4,'Job Openings'!E920&lt;=$O$5),TRUE,FALSE)</f>
        <v>0</v>
      </c>
      <c r="G918" s="188" t="b">
        <f>IF(Dashboard!$M$6="",IF('Job Openings'!B920&lt;&gt;"",TRUE,FALSE),IF(Dashboard!$M$6='Job Openings'!B920,TRUE,FALSE))</f>
        <v>0</v>
      </c>
      <c r="H918" s="188" t="b">
        <f>IF(Dashboard!$H$7="",IF('Job Openings'!B920&lt;&gt;"",TRUE,FALSE),IF(Dashboard!$H$7='Job Openings'!C920,TRUE,FALSE))</f>
        <v>0</v>
      </c>
      <c r="I918" s="188" t="b">
        <f>IF(Dashboard!$H$6="",IF('Job Openings'!B920&lt;&gt;"",TRUE,FALSE),IF(Dashboard!$H$6='Job Openings'!F920,TRUE,FALSE))</f>
        <v>0</v>
      </c>
      <c r="J918" s="198">
        <f t="shared" si="48"/>
        <v>0</v>
      </c>
      <c r="K918" s="63"/>
      <c r="L918" s="63"/>
      <c r="M918" s="63"/>
      <c r="N918" s="63"/>
      <c r="O918" s="63"/>
      <c r="P918" s="63"/>
      <c r="R918" s="193" t="str">
        <f>IF(Candidates!H920="","",MONTH(Candidates!H920))</f>
        <v/>
      </c>
      <c r="S918" s="187" t="b">
        <f>IF(AND(YEAR(Candidates!H920)&gt;=applicationYear,YEAR(Candidates!H920)&lt;=applicationYear),TRUE,IF(applicationYear="",TRUE,FALSE))</f>
        <v>0</v>
      </c>
      <c r="T918" s="187" t="b">
        <f>IF(AND(Candidates!H920&gt;=$AJ$4,Candidates!H920&lt;=$AJ$5),TRUE,FALSE)</f>
        <v>0</v>
      </c>
      <c r="U918" s="187" t="b">
        <f>IF(Dashboard!$M$6="",IF(Candidates!B920&lt;&gt;"",TRUE,FALSE),IF(Dashboard!$M$6=Candidates!B920,TRUE,FALSE))</f>
        <v>0</v>
      </c>
      <c r="V918" s="187" t="b">
        <f>IF(Dashboard!$H$7="",IF(Candidates!B920&lt;&gt;"",TRUE,FALSE),IF(Dashboard!$H$7=Candidates!C920,TRUE,FALSE))</f>
        <v>0</v>
      </c>
      <c r="W918" s="217" t="b">
        <f>IF(Dashboard!$H$6="",IF(Candidates!B920&lt;&gt;"",TRUE,FALSE),IF(Dashboard!$H$6=Candidates!E920,TRUE,FALSE))</f>
        <v>0</v>
      </c>
      <c r="X918" s="187">
        <f t="shared" si="49"/>
        <v>0</v>
      </c>
      <c r="Y918" s="198">
        <f t="shared" si="50"/>
        <v>0</v>
      </c>
      <c r="AA918" s="7"/>
      <c r="AB918" s="7"/>
      <c r="AC918" s="7"/>
    </row>
    <row r="919" spans="2:29" x14ac:dyDescent="0.2">
      <c r="B919" s="194">
        <f>COUNTIFS(Candidates!$B$6:$B$3005,'Job Openings'!B921,Candidates!$J$6:$J$3005,Preferences!$I$21)</f>
        <v>0</v>
      </c>
      <c r="C919" s="63"/>
      <c r="D919" s="194" t="str">
        <f>IF(AND(B919=1,J919=1),IF('Job Openings'!H921-'Job Openings'!E921&lt;0,"",'Job Openings'!H921-'Job Openings'!E921),"")</f>
        <v/>
      </c>
      <c r="E919" s="185"/>
      <c r="F919" s="197" t="b">
        <f>IF(AND('Job Openings'!E921&gt;=$O$4,'Job Openings'!E921&lt;=$O$5),TRUE,FALSE)</f>
        <v>0</v>
      </c>
      <c r="G919" s="188" t="b">
        <f>IF(Dashboard!$M$6="",IF('Job Openings'!B921&lt;&gt;"",TRUE,FALSE),IF(Dashboard!$M$6='Job Openings'!B921,TRUE,FALSE))</f>
        <v>0</v>
      </c>
      <c r="H919" s="188" t="b">
        <f>IF(Dashboard!$H$7="",IF('Job Openings'!B921&lt;&gt;"",TRUE,FALSE),IF(Dashboard!$H$7='Job Openings'!C921,TRUE,FALSE))</f>
        <v>0</v>
      </c>
      <c r="I919" s="188" t="b">
        <f>IF(Dashboard!$H$6="",IF('Job Openings'!B921&lt;&gt;"",TRUE,FALSE),IF(Dashboard!$H$6='Job Openings'!F921,TRUE,FALSE))</f>
        <v>0</v>
      </c>
      <c r="J919" s="198">
        <f t="shared" si="48"/>
        <v>0</v>
      </c>
      <c r="K919" s="63"/>
      <c r="L919" s="63"/>
      <c r="M919" s="63"/>
      <c r="N919" s="63"/>
      <c r="O919" s="63"/>
      <c r="P919" s="63"/>
      <c r="R919" s="193" t="str">
        <f>IF(Candidates!H921="","",MONTH(Candidates!H921))</f>
        <v/>
      </c>
      <c r="S919" s="187" t="b">
        <f>IF(AND(YEAR(Candidates!H921)&gt;=applicationYear,YEAR(Candidates!H921)&lt;=applicationYear),TRUE,IF(applicationYear="",TRUE,FALSE))</f>
        <v>0</v>
      </c>
      <c r="T919" s="187" t="b">
        <f>IF(AND(Candidates!H921&gt;=$AJ$4,Candidates!H921&lt;=$AJ$5),TRUE,FALSE)</f>
        <v>0</v>
      </c>
      <c r="U919" s="187" t="b">
        <f>IF(Dashboard!$M$6="",IF(Candidates!B921&lt;&gt;"",TRUE,FALSE),IF(Dashboard!$M$6=Candidates!B921,TRUE,FALSE))</f>
        <v>0</v>
      </c>
      <c r="V919" s="187" t="b">
        <f>IF(Dashboard!$H$7="",IF(Candidates!B921&lt;&gt;"",TRUE,FALSE),IF(Dashboard!$H$7=Candidates!C921,TRUE,FALSE))</f>
        <v>0</v>
      </c>
      <c r="W919" s="217" t="b">
        <f>IF(Dashboard!$H$6="",IF(Candidates!B921&lt;&gt;"",TRUE,FALSE),IF(Dashboard!$H$6=Candidates!E921,TRUE,FALSE))</f>
        <v>0</v>
      </c>
      <c r="X919" s="187">
        <f t="shared" si="49"/>
        <v>0</v>
      </c>
      <c r="Y919" s="198">
        <f t="shared" si="50"/>
        <v>0</v>
      </c>
      <c r="AA919" s="7"/>
      <c r="AB919" s="7"/>
      <c r="AC919" s="7"/>
    </row>
    <row r="920" spans="2:29" x14ac:dyDescent="0.2">
      <c r="B920" s="194">
        <f>COUNTIFS(Candidates!$B$6:$B$3005,'Job Openings'!B922,Candidates!$J$6:$J$3005,Preferences!$I$21)</f>
        <v>0</v>
      </c>
      <c r="C920" s="63"/>
      <c r="D920" s="194" t="str">
        <f>IF(AND(B920=1,J920=1),IF('Job Openings'!H922-'Job Openings'!E922&lt;0,"",'Job Openings'!H922-'Job Openings'!E922),"")</f>
        <v/>
      </c>
      <c r="E920" s="185"/>
      <c r="F920" s="197" t="b">
        <f>IF(AND('Job Openings'!E922&gt;=$O$4,'Job Openings'!E922&lt;=$O$5),TRUE,FALSE)</f>
        <v>0</v>
      </c>
      <c r="G920" s="188" t="b">
        <f>IF(Dashboard!$M$6="",IF('Job Openings'!B922&lt;&gt;"",TRUE,FALSE),IF(Dashboard!$M$6='Job Openings'!B922,TRUE,FALSE))</f>
        <v>0</v>
      </c>
      <c r="H920" s="188" t="b">
        <f>IF(Dashboard!$H$7="",IF('Job Openings'!B922&lt;&gt;"",TRUE,FALSE),IF(Dashboard!$H$7='Job Openings'!C922,TRUE,FALSE))</f>
        <v>0</v>
      </c>
      <c r="I920" s="188" t="b">
        <f>IF(Dashboard!$H$6="",IF('Job Openings'!B922&lt;&gt;"",TRUE,FALSE),IF(Dashboard!$H$6='Job Openings'!F922,TRUE,FALSE))</f>
        <v>0</v>
      </c>
      <c r="J920" s="198">
        <f t="shared" si="48"/>
        <v>0</v>
      </c>
      <c r="K920" s="63"/>
      <c r="L920" s="63"/>
      <c r="M920" s="63"/>
      <c r="N920" s="63"/>
      <c r="O920" s="63"/>
      <c r="P920" s="63"/>
      <c r="R920" s="193" t="str">
        <f>IF(Candidates!H922="","",MONTH(Candidates!H922))</f>
        <v/>
      </c>
      <c r="S920" s="187" t="b">
        <f>IF(AND(YEAR(Candidates!H922)&gt;=applicationYear,YEAR(Candidates!H922)&lt;=applicationYear),TRUE,IF(applicationYear="",TRUE,FALSE))</f>
        <v>0</v>
      </c>
      <c r="T920" s="187" t="b">
        <f>IF(AND(Candidates!H922&gt;=$AJ$4,Candidates!H922&lt;=$AJ$5),TRUE,FALSE)</f>
        <v>0</v>
      </c>
      <c r="U920" s="187" t="b">
        <f>IF(Dashboard!$M$6="",IF(Candidates!B922&lt;&gt;"",TRUE,FALSE),IF(Dashboard!$M$6=Candidates!B922,TRUE,FALSE))</f>
        <v>0</v>
      </c>
      <c r="V920" s="187" t="b">
        <f>IF(Dashboard!$H$7="",IF(Candidates!B922&lt;&gt;"",TRUE,FALSE),IF(Dashboard!$H$7=Candidates!C922,TRUE,FALSE))</f>
        <v>0</v>
      </c>
      <c r="W920" s="217" t="b">
        <f>IF(Dashboard!$H$6="",IF(Candidates!B922&lt;&gt;"",TRUE,FALSE),IF(Dashboard!$H$6=Candidates!E922,TRUE,FALSE))</f>
        <v>0</v>
      </c>
      <c r="X920" s="187">
        <f t="shared" si="49"/>
        <v>0</v>
      </c>
      <c r="Y920" s="198">
        <f t="shared" si="50"/>
        <v>0</v>
      </c>
      <c r="AA920" s="7"/>
      <c r="AB920" s="7"/>
      <c r="AC920" s="7"/>
    </row>
    <row r="921" spans="2:29" x14ac:dyDescent="0.2">
      <c r="B921" s="194">
        <f>COUNTIFS(Candidates!$B$6:$B$3005,'Job Openings'!B923,Candidates!$J$6:$J$3005,Preferences!$I$21)</f>
        <v>0</v>
      </c>
      <c r="C921" s="63"/>
      <c r="D921" s="194" t="str">
        <f>IF(AND(B921=1,J921=1),IF('Job Openings'!H923-'Job Openings'!E923&lt;0,"",'Job Openings'!H923-'Job Openings'!E923),"")</f>
        <v/>
      </c>
      <c r="E921" s="185"/>
      <c r="F921" s="197" t="b">
        <f>IF(AND('Job Openings'!E923&gt;=$O$4,'Job Openings'!E923&lt;=$O$5),TRUE,FALSE)</f>
        <v>0</v>
      </c>
      <c r="G921" s="188" t="b">
        <f>IF(Dashboard!$M$6="",IF('Job Openings'!B923&lt;&gt;"",TRUE,FALSE),IF(Dashboard!$M$6='Job Openings'!B923,TRUE,FALSE))</f>
        <v>0</v>
      </c>
      <c r="H921" s="188" t="b">
        <f>IF(Dashboard!$H$7="",IF('Job Openings'!B923&lt;&gt;"",TRUE,FALSE),IF(Dashboard!$H$7='Job Openings'!C923,TRUE,FALSE))</f>
        <v>0</v>
      </c>
      <c r="I921" s="188" t="b">
        <f>IF(Dashboard!$H$6="",IF('Job Openings'!B923&lt;&gt;"",TRUE,FALSE),IF(Dashboard!$H$6='Job Openings'!F923,TRUE,FALSE))</f>
        <v>0</v>
      </c>
      <c r="J921" s="198">
        <f t="shared" si="48"/>
        <v>0</v>
      </c>
      <c r="K921" s="63"/>
      <c r="L921" s="63"/>
      <c r="M921" s="63"/>
      <c r="N921" s="63"/>
      <c r="O921" s="63"/>
      <c r="P921" s="63"/>
      <c r="R921" s="193" t="str">
        <f>IF(Candidates!H923="","",MONTH(Candidates!H923))</f>
        <v/>
      </c>
      <c r="S921" s="187" t="b">
        <f>IF(AND(YEAR(Candidates!H923)&gt;=applicationYear,YEAR(Candidates!H923)&lt;=applicationYear),TRUE,IF(applicationYear="",TRUE,FALSE))</f>
        <v>0</v>
      </c>
      <c r="T921" s="187" t="b">
        <f>IF(AND(Candidates!H923&gt;=$AJ$4,Candidates!H923&lt;=$AJ$5),TRUE,FALSE)</f>
        <v>0</v>
      </c>
      <c r="U921" s="187" t="b">
        <f>IF(Dashboard!$M$6="",IF(Candidates!B923&lt;&gt;"",TRUE,FALSE),IF(Dashboard!$M$6=Candidates!B923,TRUE,FALSE))</f>
        <v>0</v>
      </c>
      <c r="V921" s="187" t="b">
        <f>IF(Dashboard!$H$7="",IF(Candidates!B923&lt;&gt;"",TRUE,FALSE),IF(Dashboard!$H$7=Candidates!C923,TRUE,FALSE))</f>
        <v>0</v>
      </c>
      <c r="W921" s="217" t="b">
        <f>IF(Dashboard!$H$6="",IF(Candidates!B923&lt;&gt;"",TRUE,FALSE),IF(Dashboard!$H$6=Candidates!E923,TRUE,FALSE))</f>
        <v>0</v>
      </c>
      <c r="X921" s="187">
        <f t="shared" si="49"/>
        <v>0</v>
      </c>
      <c r="Y921" s="198">
        <f t="shared" si="50"/>
        <v>0</v>
      </c>
      <c r="AA921" s="7"/>
      <c r="AB921" s="7"/>
      <c r="AC921" s="7"/>
    </row>
    <row r="922" spans="2:29" x14ac:dyDescent="0.2">
      <c r="B922" s="194">
        <f>COUNTIFS(Candidates!$B$6:$B$3005,'Job Openings'!B924,Candidates!$J$6:$J$3005,Preferences!$I$21)</f>
        <v>0</v>
      </c>
      <c r="C922" s="63"/>
      <c r="D922" s="194" t="str">
        <f>IF(AND(B922=1,J922=1),IF('Job Openings'!H924-'Job Openings'!E924&lt;0,"",'Job Openings'!H924-'Job Openings'!E924),"")</f>
        <v/>
      </c>
      <c r="E922" s="185"/>
      <c r="F922" s="197" t="b">
        <f>IF(AND('Job Openings'!E924&gt;=$O$4,'Job Openings'!E924&lt;=$O$5),TRUE,FALSE)</f>
        <v>0</v>
      </c>
      <c r="G922" s="188" t="b">
        <f>IF(Dashboard!$M$6="",IF('Job Openings'!B924&lt;&gt;"",TRUE,FALSE),IF(Dashboard!$M$6='Job Openings'!B924,TRUE,FALSE))</f>
        <v>0</v>
      </c>
      <c r="H922" s="188" t="b">
        <f>IF(Dashboard!$H$7="",IF('Job Openings'!B924&lt;&gt;"",TRUE,FALSE),IF(Dashboard!$H$7='Job Openings'!C924,TRUE,FALSE))</f>
        <v>0</v>
      </c>
      <c r="I922" s="188" t="b">
        <f>IF(Dashboard!$H$6="",IF('Job Openings'!B924&lt;&gt;"",TRUE,FALSE),IF(Dashboard!$H$6='Job Openings'!F924,TRUE,FALSE))</f>
        <v>0</v>
      </c>
      <c r="J922" s="198">
        <f t="shared" si="48"/>
        <v>0</v>
      </c>
      <c r="K922" s="63"/>
      <c r="L922" s="63"/>
      <c r="M922" s="63"/>
      <c r="N922" s="63"/>
      <c r="O922" s="63"/>
      <c r="P922" s="63"/>
      <c r="R922" s="193" t="str">
        <f>IF(Candidates!H924="","",MONTH(Candidates!H924))</f>
        <v/>
      </c>
      <c r="S922" s="187" t="b">
        <f>IF(AND(YEAR(Candidates!H924)&gt;=applicationYear,YEAR(Candidates!H924)&lt;=applicationYear),TRUE,IF(applicationYear="",TRUE,FALSE))</f>
        <v>0</v>
      </c>
      <c r="T922" s="187" t="b">
        <f>IF(AND(Candidates!H924&gt;=$AJ$4,Candidates!H924&lt;=$AJ$5),TRUE,FALSE)</f>
        <v>0</v>
      </c>
      <c r="U922" s="187" t="b">
        <f>IF(Dashboard!$M$6="",IF(Candidates!B924&lt;&gt;"",TRUE,FALSE),IF(Dashboard!$M$6=Candidates!B924,TRUE,FALSE))</f>
        <v>0</v>
      </c>
      <c r="V922" s="187" t="b">
        <f>IF(Dashboard!$H$7="",IF(Candidates!B924&lt;&gt;"",TRUE,FALSE),IF(Dashboard!$H$7=Candidates!C924,TRUE,FALSE))</f>
        <v>0</v>
      </c>
      <c r="W922" s="217" t="b">
        <f>IF(Dashboard!$H$6="",IF(Candidates!B924&lt;&gt;"",TRUE,FALSE),IF(Dashboard!$H$6=Candidates!E924,TRUE,FALSE))</f>
        <v>0</v>
      </c>
      <c r="X922" s="187">
        <f t="shared" si="49"/>
        <v>0</v>
      </c>
      <c r="Y922" s="198">
        <f t="shared" si="50"/>
        <v>0</v>
      </c>
      <c r="AA922" s="7"/>
      <c r="AB922" s="7"/>
      <c r="AC922" s="7"/>
    </row>
    <row r="923" spans="2:29" x14ac:dyDescent="0.2">
      <c r="B923" s="194">
        <f>COUNTIFS(Candidates!$B$6:$B$3005,'Job Openings'!B925,Candidates!$J$6:$J$3005,Preferences!$I$21)</f>
        <v>0</v>
      </c>
      <c r="C923" s="63"/>
      <c r="D923" s="194" t="str">
        <f>IF(AND(B923=1,J923=1),IF('Job Openings'!H925-'Job Openings'!E925&lt;0,"",'Job Openings'!H925-'Job Openings'!E925),"")</f>
        <v/>
      </c>
      <c r="E923" s="185"/>
      <c r="F923" s="197" t="b">
        <f>IF(AND('Job Openings'!E925&gt;=$O$4,'Job Openings'!E925&lt;=$O$5),TRUE,FALSE)</f>
        <v>0</v>
      </c>
      <c r="G923" s="188" t="b">
        <f>IF(Dashboard!$M$6="",IF('Job Openings'!B925&lt;&gt;"",TRUE,FALSE),IF(Dashboard!$M$6='Job Openings'!B925,TRUE,FALSE))</f>
        <v>0</v>
      </c>
      <c r="H923" s="188" t="b">
        <f>IF(Dashboard!$H$7="",IF('Job Openings'!B925&lt;&gt;"",TRUE,FALSE),IF(Dashboard!$H$7='Job Openings'!C925,TRUE,FALSE))</f>
        <v>0</v>
      </c>
      <c r="I923" s="188" t="b">
        <f>IF(Dashboard!$H$6="",IF('Job Openings'!B925&lt;&gt;"",TRUE,FALSE),IF(Dashboard!$H$6='Job Openings'!F925,TRUE,FALSE))</f>
        <v>0</v>
      </c>
      <c r="J923" s="198">
        <f t="shared" si="48"/>
        <v>0</v>
      </c>
      <c r="K923" s="63"/>
      <c r="L923" s="63"/>
      <c r="M923" s="63"/>
      <c r="N923" s="63"/>
      <c r="O923" s="63"/>
      <c r="P923" s="63"/>
      <c r="R923" s="193" t="str">
        <f>IF(Candidates!H925="","",MONTH(Candidates!H925))</f>
        <v/>
      </c>
      <c r="S923" s="187" t="b">
        <f>IF(AND(YEAR(Candidates!H925)&gt;=applicationYear,YEAR(Candidates!H925)&lt;=applicationYear),TRUE,IF(applicationYear="",TRUE,FALSE))</f>
        <v>0</v>
      </c>
      <c r="T923" s="187" t="b">
        <f>IF(AND(Candidates!H925&gt;=$AJ$4,Candidates!H925&lt;=$AJ$5),TRUE,FALSE)</f>
        <v>0</v>
      </c>
      <c r="U923" s="187" t="b">
        <f>IF(Dashboard!$M$6="",IF(Candidates!B925&lt;&gt;"",TRUE,FALSE),IF(Dashboard!$M$6=Candidates!B925,TRUE,FALSE))</f>
        <v>0</v>
      </c>
      <c r="V923" s="187" t="b">
        <f>IF(Dashboard!$H$7="",IF(Candidates!B925&lt;&gt;"",TRUE,FALSE),IF(Dashboard!$H$7=Candidates!C925,TRUE,FALSE))</f>
        <v>0</v>
      </c>
      <c r="W923" s="217" t="b">
        <f>IF(Dashboard!$H$6="",IF(Candidates!B925&lt;&gt;"",TRUE,FALSE),IF(Dashboard!$H$6=Candidates!E925,TRUE,FALSE))</f>
        <v>0</v>
      </c>
      <c r="X923" s="187">
        <f t="shared" si="49"/>
        <v>0</v>
      </c>
      <c r="Y923" s="198">
        <f t="shared" si="50"/>
        <v>0</v>
      </c>
      <c r="AA923" s="7"/>
      <c r="AB923" s="7"/>
      <c r="AC923" s="7"/>
    </row>
    <row r="924" spans="2:29" x14ac:dyDescent="0.2">
      <c r="B924" s="194">
        <f>COUNTIFS(Candidates!$B$6:$B$3005,'Job Openings'!B926,Candidates!$J$6:$J$3005,Preferences!$I$21)</f>
        <v>0</v>
      </c>
      <c r="C924" s="63"/>
      <c r="D924" s="194" t="str">
        <f>IF(AND(B924=1,J924=1),IF('Job Openings'!H926-'Job Openings'!E926&lt;0,"",'Job Openings'!H926-'Job Openings'!E926),"")</f>
        <v/>
      </c>
      <c r="E924" s="185"/>
      <c r="F924" s="197" t="b">
        <f>IF(AND('Job Openings'!E926&gt;=$O$4,'Job Openings'!E926&lt;=$O$5),TRUE,FALSE)</f>
        <v>0</v>
      </c>
      <c r="G924" s="188" t="b">
        <f>IF(Dashboard!$M$6="",IF('Job Openings'!B926&lt;&gt;"",TRUE,FALSE),IF(Dashboard!$M$6='Job Openings'!B926,TRUE,FALSE))</f>
        <v>0</v>
      </c>
      <c r="H924" s="188" t="b">
        <f>IF(Dashboard!$H$7="",IF('Job Openings'!B926&lt;&gt;"",TRUE,FALSE),IF(Dashboard!$H$7='Job Openings'!C926,TRUE,FALSE))</f>
        <v>0</v>
      </c>
      <c r="I924" s="188" t="b">
        <f>IF(Dashboard!$H$6="",IF('Job Openings'!B926&lt;&gt;"",TRUE,FALSE),IF(Dashboard!$H$6='Job Openings'!F926,TRUE,FALSE))</f>
        <v>0</v>
      </c>
      <c r="J924" s="198">
        <f t="shared" si="48"/>
        <v>0</v>
      </c>
      <c r="K924" s="63"/>
      <c r="L924" s="63"/>
      <c r="M924" s="63"/>
      <c r="N924" s="63"/>
      <c r="O924" s="63"/>
      <c r="P924" s="63"/>
      <c r="R924" s="193" t="str">
        <f>IF(Candidates!H926="","",MONTH(Candidates!H926))</f>
        <v/>
      </c>
      <c r="S924" s="187" t="b">
        <f>IF(AND(YEAR(Candidates!H926)&gt;=applicationYear,YEAR(Candidates!H926)&lt;=applicationYear),TRUE,IF(applicationYear="",TRUE,FALSE))</f>
        <v>0</v>
      </c>
      <c r="T924" s="187" t="b">
        <f>IF(AND(Candidates!H926&gt;=$AJ$4,Candidates!H926&lt;=$AJ$5),TRUE,FALSE)</f>
        <v>0</v>
      </c>
      <c r="U924" s="187" t="b">
        <f>IF(Dashboard!$M$6="",IF(Candidates!B926&lt;&gt;"",TRUE,FALSE),IF(Dashboard!$M$6=Candidates!B926,TRUE,FALSE))</f>
        <v>0</v>
      </c>
      <c r="V924" s="187" t="b">
        <f>IF(Dashboard!$H$7="",IF(Candidates!B926&lt;&gt;"",TRUE,FALSE),IF(Dashboard!$H$7=Candidates!C926,TRUE,FALSE))</f>
        <v>0</v>
      </c>
      <c r="W924" s="217" t="b">
        <f>IF(Dashboard!$H$6="",IF(Candidates!B926&lt;&gt;"",TRUE,FALSE),IF(Dashboard!$H$6=Candidates!E926,TRUE,FALSE))</f>
        <v>0</v>
      </c>
      <c r="X924" s="187">
        <f t="shared" si="49"/>
        <v>0</v>
      </c>
      <c r="Y924" s="198">
        <f t="shared" si="50"/>
        <v>0</v>
      </c>
      <c r="AA924" s="7"/>
      <c r="AB924" s="7"/>
      <c r="AC924" s="7"/>
    </row>
    <row r="925" spans="2:29" x14ac:dyDescent="0.2">
      <c r="B925" s="194">
        <f>COUNTIFS(Candidates!$B$6:$B$3005,'Job Openings'!B927,Candidates!$J$6:$J$3005,Preferences!$I$21)</f>
        <v>0</v>
      </c>
      <c r="C925" s="63"/>
      <c r="D925" s="194" t="str">
        <f>IF(AND(B925=1,J925=1),IF('Job Openings'!H927-'Job Openings'!E927&lt;0,"",'Job Openings'!H927-'Job Openings'!E927),"")</f>
        <v/>
      </c>
      <c r="E925" s="185"/>
      <c r="F925" s="197" t="b">
        <f>IF(AND('Job Openings'!E927&gt;=$O$4,'Job Openings'!E927&lt;=$O$5),TRUE,FALSE)</f>
        <v>0</v>
      </c>
      <c r="G925" s="188" t="b">
        <f>IF(Dashboard!$M$6="",IF('Job Openings'!B927&lt;&gt;"",TRUE,FALSE),IF(Dashboard!$M$6='Job Openings'!B927,TRUE,FALSE))</f>
        <v>0</v>
      </c>
      <c r="H925" s="188" t="b">
        <f>IF(Dashboard!$H$7="",IF('Job Openings'!B927&lt;&gt;"",TRUE,FALSE),IF(Dashboard!$H$7='Job Openings'!C927,TRUE,FALSE))</f>
        <v>0</v>
      </c>
      <c r="I925" s="188" t="b">
        <f>IF(Dashboard!$H$6="",IF('Job Openings'!B927&lt;&gt;"",TRUE,FALSE),IF(Dashboard!$H$6='Job Openings'!F927,TRUE,FALSE))</f>
        <v>0</v>
      </c>
      <c r="J925" s="198">
        <f t="shared" si="48"/>
        <v>0</v>
      </c>
      <c r="K925" s="63"/>
      <c r="L925" s="63"/>
      <c r="M925" s="63"/>
      <c r="N925" s="63"/>
      <c r="O925" s="63"/>
      <c r="P925" s="63"/>
      <c r="R925" s="193" t="str">
        <f>IF(Candidates!H927="","",MONTH(Candidates!H927))</f>
        <v/>
      </c>
      <c r="S925" s="187" t="b">
        <f>IF(AND(YEAR(Candidates!H927)&gt;=applicationYear,YEAR(Candidates!H927)&lt;=applicationYear),TRUE,IF(applicationYear="",TRUE,FALSE))</f>
        <v>0</v>
      </c>
      <c r="T925" s="187" t="b">
        <f>IF(AND(Candidates!H927&gt;=$AJ$4,Candidates!H927&lt;=$AJ$5),TRUE,FALSE)</f>
        <v>0</v>
      </c>
      <c r="U925" s="187" t="b">
        <f>IF(Dashboard!$M$6="",IF(Candidates!B927&lt;&gt;"",TRUE,FALSE),IF(Dashboard!$M$6=Candidates!B927,TRUE,FALSE))</f>
        <v>0</v>
      </c>
      <c r="V925" s="187" t="b">
        <f>IF(Dashboard!$H$7="",IF(Candidates!B927&lt;&gt;"",TRUE,FALSE),IF(Dashboard!$H$7=Candidates!C927,TRUE,FALSE))</f>
        <v>0</v>
      </c>
      <c r="W925" s="217" t="b">
        <f>IF(Dashboard!$H$6="",IF(Candidates!B927&lt;&gt;"",TRUE,FALSE),IF(Dashboard!$H$6=Candidates!E927,TRUE,FALSE))</f>
        <v>0</v>
      </c>
      <c r="X925" s="187">
        <f t="shared" si="49"/>
        <v>0</v>
      </c>
      <c r="Y925" s="198">
        <f t="shared" si="50"/>
        <v>0</v>
      </c>
      <c r="AA925" s="7"/>
      <c r="AB925" s="7"/>
      <c r="AC925" s="7"/>
    </row>
    <row r="926" spans="2:29" x14ac:dyDescent="0.2">
      <c r="B926" s="194">
        <f>COUNTIFS(Candidates!$B$6:$B$3005,'Job Openings'!B928,Candidates!$J$6:$J$3005,Preferences!$I$21)</f>
        <v>0</v>
      </c>
      <c r="C926" s="63"/>
      <c r="D926" s="194" t="str">
        <f>IF(AND(B926=1,J926=1),IF('Job Openings'!H928-'Job Openings'!E928&lt;0,"",'Job Openings'!H928-'Job Openings'!E928),"")</f>
        <v/>
      </c>
      <c r="E926" s="185"/>
      <c r="F926" s="197" t="b">
        <f>IF(AND('Job Openings'!E928&gt;=$O$4,'Job Openings'!E928&lt;=$O$5),TRUE,FALSE)</f>
        <v>0</v>
      </c>
      <c r="G926" s="188" t="b">
        <f>IF(Dashboard!$M$6="",IF('Job Openings'!B928&lt;&gt;"",TRUE,FALSE),IF(Dashboard!$M$6='Job Openings'!B928,TRUE,FALSE))</f>
        <v>0</v>
      </c>
      <c r="H926" s="188" t="b">
        <f>IF(Dashboard!$H$7="",IF('Job Openings'!B928&lt;&gt;"",TRUE,FALSE),IF(Dashboard!$H$7='Job Openings'!C928,TRUE,FALSE))</f>
        <v>0</v>
      </c>
      <c r="I926" s="188" t="b">
        <f>IF(Dashboard!$H$6="",IF('Job Openings'!B928&lt;&gt;"",TRUE,FALSE),IF(Dashboard!$H$6='Job Openings'!F928,TRUE,FALSE))</f>
        <v>0</v>
      </c>
      <c r="J926" s="198">
        <f t="shared" si="48"/>
        <v>0</v>
      </c>
      <c r="K926" s="63"/>
      <c r="L926" s="63"/>
      <c r="M926" s="63"/>
      <c r="N926" s="63"/>
      <c r="O926" s="63"/>
      <c r="P926" s="63"/>
      <c r="R926" s="193" t="str">
        <f>IF(Candidates!H928="","",MONTH(Candidates!H928))</f>
        <v/>
      </c>
      <c r="S926" s="187" t="b">
        <f>IF(AND(YEAR(Candidates!H928)&gt;=applicationYear,YEAR(Candidates!H928)&lt;=applicationYear),TRUE,IF(applicationYear="",TRUE,FALSE))</f>
        <v>0</v>
      </c>
      <c r="T926" s="187" t="b">
        <f>IF(AND(Candidates!H928&gt;=$AJ$4,Candidates!H928&lt;=$AJ$5),TRUE,FALSE)</f>
        <v>0</v>
      </c>
      <c r="U926" s="187" t="b">
        <f>IF(Dashboard!$M$6="",IF(Candidates!B928&lt;&gt;"",TRUE,FALSE),IF(Dashboard!$M$6=Candidates!B928,TRUE,FALSE))</f>
        <v>0</v>
      </c>
      <c r="V926" s="187" t="b">
        <f>IF(Dashboard!$H$7="",IF(Candidates!B928&lt;&gt;"",TRUE,FALSE),IF(Dashboard!$H$7=Candidates!C928,TRUE,FALSE))</f>
        <v>0</v>
      </c>
      <c r="W926" s="217" t="b">
        <f>IF(Dashboard!$H$6="",IF(Candidates!B928&lt;&gt;"",TRUE,FALSE),IF(Dashboard!$H$6=Candidates!E928,TRUE,FALSE))</f>
        <v>0</v>
      </c>
      <c r="X926" s="187">
        <f t="shared" si="49"/>
        <v>0</v>
      </c>
      <c r="Y926" s="198">
        <f t="shared" si="50"/>
        <v>0</v>
      </c>
      <c r="AA926" s="7"/>
      <c r="AB926" s="7"/>
      <c r="AC926" s="7"/>
    </row>
    <row r="927" spans="2:29" x14ac:dyDescent="0.2">
      <c r="B927" s="194">
        <f>COUNTIFS(Candidates!$B$6:$B$3005,'Job Openings'!B929,Candidates!$J$6:$J$3005,Preferences!$I$21)</f>
        <v>0</v>
      </c>
      <c r="C927" s="63"/>
      <c r="D927" s="194" t="str">
        <f>IF(AND(B927=1,J927=1),IF('Job Openings'!H929-'Job Openings'!E929&lt;0,"",'Job Openings'!H929-'Job Openings'!E929),"")</f>
        <v/>
      </c>
      <c r="E927" s="185"/>
      <c r="F927" s="197" t="b">
        <f>IF(AND('Job Openings'!E929&gt;=$O$4,'Job Openings'!E929&lt;=$O$5),TRUE,FALSE)</f>
        <v>0</v>
      </c>
      <c r="G927" s="188" t="b">
        <f>IF(Dashboard!$M$6="",IF('Job Openings'!B929&lt;&gt;"",TRUE,FALSE),IF(Dashboard!$M$6='Job Openings'!B929,TRUE,FALSE))</f>
        <v>0</v>
      </c>
      <c r="H927" s="188" t="b">
        <f>IF(Dashboard!$H$7="",IF('Job Openings'!B929&lt;&gt;"",TRUE,FALSE),IF(Dashboard!$H$7='Job Openings'!C929,TRUE,FALSE))</f>
        <v>0</v>
      </c>
      <c r="I927" s="188" t="b">
        <f>IF(Dashboard!$H$6="",IF('Job Openings'!B929&lt;&gt;"",TRUE,FALSE),IF(Dashboard!$H$6='Job Openings'!F929,TRUE,FALSE))</f>
        <v>0</v>
      </c>
      <c r="J927" s="198">
        <f t="shared" si="48"/>
        <v>0</v>
      </c>
      <c r="K927" s="63"/>
      <c r="L927" s="63"/>
      <c r="M927" s="63"/>
      <c r="N927" s="63"/>
      <c r="O927" s="63"/>
      <c r="P927" s="63"/>
      <c r="R927" s="193" t="str">
        <f>IF(Candidates!H929="","",MONTH(Candidates!H929))</f>
        <v/>
      </c>
      <c r="S927" s="187" t="b">
        <f>IF(AND(YEAR(Candidates!H929)&gt;=applicationYear,YEAR(Candidates!H929)&lt;=applicationYear),TRUE,IF(applicationYear="",TRUE,FALSE))</f>
        <v>0</v>
      </c>
      <c r="T927" s="187" t="b">
        <f>IF(AND(Candidates!H929&gt;=$AJ$4,Candidates!H929&lt;=$AJ$5),TRUE,FALSE)</f>
        <v>0</v>
      </c>
      <c r="U927" s="187" t="b">
        <f>IF(Dashboard!$M$6="",IF(Candidates!B929&lt;&gt;"",TRUE,FALSE),IF(Dashboard!$M$6=Candidates!B929,TRUE,FALSE))</f>
        <v>0</v>
      </c>
      <c r="V927" s="187" t="b">
        <f>IF(Dashboard!$H$7="",IF(Candidates!B929&lt;&gt;"",TRUE,FALSE),IF(Dashboard!$H$7=Candidates!C929,TRUE,FALSE))</f>
        <v>0</v>
      </c>
      <c r="W927" s="217" t="b">
        <f>IF(Dashboard!$H$6="",IF(Candidates!B929&lt;&gt;"",TRUE,FALSE),IF(Dashboard!$H$6=Candidates!E929,TRUE,FALSE))</f>
        <v>0</v>
      </c>
      <c r="X927" s="187">
        <f t="shared" si="49"/>
        <v>0</v>
      </c>
      <c r="Y927" s="198">
        <f t="shared" si="50"/>
        <v>0</v>
      </c>
      <c r="AA927" s="7"/>
      <c r="AB927" s="7"/>
      <c r="AC927" s="7"/>
    </row>
    <row r="928" spans="2:29" x14ac:dyDescent="0.2">
      <c r="B928" s="194">
        <f>COUNTIFS(Candidates!$B$6:$B$3005,'Job Openings'!B930,Candidates!$J$6:$J$3005,Preferences!$I$21)</f>
        <v>0</v>
      </c>
      <c r="C928" s="63"/>
      <c r="D928" s="194" t="str">
        <f>IF(AND(B928=1,J928=1),IF('Job Openings'!H930-'Job Openings'!E930&lt;0,"",'Job Openings'!H930-'Job Openings'!E930),"")</f>
        <v/>
      </c>
      <c r="E928" s="185"/>
      <c r="F928" s="197" t="b">
        <f>IF(AND('Job Openings'!E930&gt;=$O$4,'Job Openings'!E930&lt;=$O$5),TRUE,FALSE)</f>
        <v>0</v>
      </c>
      <c r="G928" s="188" t="b">
        <f>IF(Dashboard!$M$6="",IF('Job Openings'!B930&lt;&gt;"",TRUE,FALSE),IF(Dashboard!$M$6='Job Openings'!B930,TRUE,FALSE))</f>
        <v>0</v>
      </c>
      <c r="H928" s="188" t="b">
        <f>IF(Dashboard!$H$7="",IF('Job Openings'!B930&lt;&gt;"",TRUE,FALSE),IF(Dashboard!$H$7='Job Openings'!C930,TRUE,FALSE))</f>
        <v>0</v>
      </c>
      <c r="I928" s="188" t="b">
        <f>IF(Dashboard!$H$6="",IF('Job Openings'!B930&lt;&gt;"",TRUE,FALSE),IF(Dashboard!$H$6='Job Openings'!F930,TRUE,FALSE))</f>
        <v>0</v>
      </c>
      <c r="J928" s="198">
        <f t="shared" si="48"/>
        <v>0</v>
      </c>
      <c r="K928" s="63"/>
      <c r="L928" s="63"/>
      <c r="M928" s="63"/>
      <c r="N928" s="63"/>
      <c r="O928" s="63"/>
      <c r="P928" s="63"/>
      <c r="R928" s="193" t="str">
        <f>IF(Candidates!H930="","",MONTH(Candidates!H930))</f>
        <v/>
      </c>
      <c r="S928" s="187" t="b">
        <f>IF(AND(YEAR(Candidates!H930)&gt;=applicationYear,YEAR(Candidates!H930)&lt;=applicationYear),TRUE,IF(applicationYear="",TRUE,FALSE))</f>
        <v>0</v>
      </c>
      <c r="T928" s="187" t="b">
        <f>IF(AND(Candidates!H930&gt;=$AJ$4,Candidates!H930&lt;=$AJ$5),TRUE,FALSE)</f>
        <v>0</v>
      </c>
      <c r="U928" s="187" t="b">
        <f>IF(Dashboard!$M$6="",IF(Candidates!B930&lt;&gt;"",TRUE,FALSE),IF(Dashboard!$M$6=Candidates!B930,TRUE,FALSE))</f>
        <v>0</v>
      </c>
      <c r="V928" s="187" t="b">
        <f>IF(Dashboard!$H$7="",IF(Candidates!B930&lt;&gt;"",TRUE,FALSE),IF(Dashboard!$H$7=Candidates!C930,TRUE,FALSE))</f>
        <v>0</v>
      </c>
      <c r="W928" s="217" t="b">
        <f>IF(Dashboard!$H$6="",IF(Candidates!B930&lt;&gt;"",TRUE,FALSE),IF(Dashboard!$H$6=Candidates!E930,TRUE,FALSE))</f>
        <v>0</v>
      </c>
      <c r="X928" s="187">
        <f t="shared" si="49"/>
        <v>0</v>
      </c>
      <c r="Y928" s="198">
        <f t="shared" si="50"/>
        <v>0</v>
      </c>
      <c r="AA928" s="7"/>
      <c r="AB928" s="7"/>
      <c r="AC928" s="7"/>
    </row>
    <row r="929" spans="2:29" x14ac:dyDescent="0.2">
      <c r="B929" s="194">
        <f>COUNTIFS(Candidates!$B$6:$B$3005,'Job Openings'!B931,Candidates!$J$6:$J$3005,Preferences!$I$21)</f>
        <v>0</v>
      </c>
      <c r="C929" s="63"/>
      <c r="D929" s="194" t="str">
        <f>IF(AND(B929=1,J929=1),IF('Job Openings'!H931-'Job Openings'!E931&lt;0,"",'Job Openings'!H931-'Job Openings'!E931),"")</f>
        <v/>
      </c>
      <c r="E929" s="185"/>
      <c r="F929" s="197" t="b">
        <f>IF(AND('Job Openings'!E931&gt;=$O$4,'Job Openings'!E931&lt;=$O$5),TRUE,FALSE)</f>
        <v>0</v>
      </c>
      <c r="G929" s="188" t="b">
        <f>IF(Dashboard!$M$6="",IF('Job Openings'!B931&lt;&gt;"",TRUE,FALSE),IF(Dashboard!$M$6='Job Openings'!B931,TRUE,FALSE))</f>
        <v>0</v>
      </c>
      <c r="H929" s="188" t="b">
        <f>IF(Dashboard!$H$7="",IF('Job Openings'!B931&lt;&gt;"",TRUE,FALSE),IF(Dashboard!$H$7='Job Openings'!C931,TRUE,FALSE))</f>
        <v>0</v>
      </c>
      <c r="I929" s="188" t="b">
        <f>IF(Dashboard!$H$6="",IF('Job Openings'!B931&lt;&gt;"",TRUE,FALSE),IF(Dashboard!$H$6='Job Openings'!F931,TRUE,FALSE))</f>
        <v>0</v>
      </c>
      <c r="J929" s="198">
        <f t="shared" si="48"/>
        <v>0</v>
      </c>
      <c r="K929" s="63"/>
      <c r="L929" s="63"/>
      <c r="M929" s="63"/>
      <c r="N929" s="63"/>
      <c r="O929" s="63"/>
      <c r="P929" s="63"/>
      <c r="R929" s="193" t="str">
        <f>IF(Candidates!H931="","",MONTH(Candidates!H931))</f>
        <v/>
      </c>
      <c r="S929" s="187" t="b">
        <f>IF(AND(YEAR(Candidates!H931)&gt;=applicationYear,YEAR(Candidates!H931)&lt;=applicationYear),TRUE,IF(applicationYear="",TRUE,FALSE))</f>
        <v>0</v>
      </c>
      <c r="T929" s="187" t="b">
        <f>IF(AND(Candidates!H931&gt;=$AJ$4,Candidates!H931&lt;=$AJ$5),TRUE,FALSE)</f>
        <v>0</v>
      </c>
      <c r="U929" s="187" t="b">
        <f>IF(Dashboard!$M$6="",IF(Candidates!B931&lt;&gt;"",TRUE,FALSE),IF(Dashboard!$M$6=Candidates!B931,TRUE,FALSE))</f>
        <v>0</v>
      </c>
      <c r="V929" s="187" t="b">
        <f>IF(Dashboard!$H$7="",IF(Candidates!B931&lt;&gt;"",TRUE,FALSE),IF(Dashboard!$H$7=Candidates!C931,TRUE,FALSE))</f>
        <v>0</v>
      </c>
      <c r="W929" s="217" t="b">
        <f>IF(Dashboard!$H$6="",IF(Candidates!B931&lt;&gt;"",TRUE,FALSE),IF(Dashboard!$H$6=Candidates!E931,TRUE,FALSE))</f>
        <v>0</v>
      </c>
      <c r="X929" s="187">
        <f t="shared" si="49"/>
        <v>0</v>
      </c>
      <c r="Y929" s="198">
        <f t="shared" si="50"/>
        <v>0</v>
      </c>
      <c r="AA929" s="7"/>
      <c r="AB929" s="7"/>
      <c r="AC929" s="7"/>
    </row>
    <row r="930" spans="2:29" x14ac:dyDescent="0.2">
      <c r="B930" s="194">
        <f>COUNTIFS(Candidates!$B$6:$B$3005,'Job Openings'!B932,Candidates!$J$6:$J$3005,Preferences!$I$21)</f>
        <v>0</v>
      </c>
      <c r="C930" s="63"/>
      <c r="D930" s="194" t="str">
        <f>IF(AND(B930=1,J930=1),IF('Job Openings'!H932-'Job Openings'!E932&lt;0,"",'Job Openings'!H932-'Job Openings'!E932),"")</f>
        <v/>
      </c>
      <c r="E930" s="185"/>
      <c r="F930" s="197" t="b">
        <f>IF(AND('Job Openings'!E932&gt;=$O$4,'Job Openings'!E932&lt;=$O$5),TRUE,FALSE)</f>
        <v>0</v>
      </c>
      <c r="G930" s="188" t="b">
        <f>IF(Dashboard!$M$6="",IF('Job Openings'!B932&lt;&gt;"",TRUE,FALSE),IF(Dashboard!$M$6='Job Openings'!B932,TRUE,FALSE))</f>
        <v>0</v>
      </c>
      <c r="H930" s="188" t="b">
        <f>IF(Dashboard!$H$7="",IF('Job Openings'!B932&lt;&gt;"",TRUE,FALSE),IF(Dashboard!$H$7='Job Openings'!C932,TRUE,FALSE))</f>
        <v>0</v>
      </c>
      <c r="I930" s="188" t="b">
        <f>IF(Dashboard!$H$6="",IF('Job Openings'!B932&lt;&gt;"",TRUE,FALSE),IF(Dashboard!$H$6='Job Openings'!F932,TRUE,FALSE))</f>
        <v>0</v>
      </c>
      <c r="J930" s="198">
        <f t="shared" si="48"/>
        <v>0</v>
      </c>
      <c r="K930" s="63"/>
      <c r="L930" s="63"/>
      <c r="M930" s="63"/>
      <c r="N930" s="63"/>
      <c r="O930" s="63"/>
      <c r="P930" s="63"/>
      <c r="R930" s="193" t="str">
        <f>IF(Candidates!H932="","",MONTH(Candidates!H932))</f>
        <v/>
      </c>
      <c r="S930" s="187" t="b">
        <f>IF(AND(YEAR(Candidates!H932)&gt;=applicationYear,YEAR(Candidates!H932)&lt;=applicationYear),TRUE,IF(applicationYear="",TRUE,FALSE))</f>
        <v>0</v>
      </c>
      <c r="T930" s="187" t="b">
        <f>IF(AND(Candidates!H932&gt;=$AJ$4,Candidates!H932&lt;=$AJ$5),TRUE,FALSE)</f>
        <v>0</v>
      </c>
      <c r="U930" s="187" t="b">
        <f>IF(Dashboard!$M$6="",IF(Candidates!B932&lt;&gt;"",TRUE,FALSE),IF(Dashboard!$M$6=Candidates!B932,TRUE,FALSE))</f>
        <v>0</v>
      </c>
      <c r="V930" s="187" t="b">
        <f>IF(Dashboard!$H$7="",IF(Candidates!B932&lt;&gt;"",TRUE,FALSE),IF(Dashboard!$H$7=Candidates!C932,TRUE,FALSE))</f>
        <v>0</v>
      </c>
      <c r="W930" s="217" t="b">
        <f>IF(Dashboard!$H$6="",IF(Candidates!B932&lt;&gt;"",TRUE,FALSE),IF(Dashboard!$H$6=Candidates!E932,TRUE,FALSE))</f>
        <v>0</v>
      </c>
      <c r="X930" s="187">
        <f t="shared" si="49"/>
        <v>0</v>
      </c>
      <c r="Y930" s="198">
        <f t="shared" si="50"/>
        <v>0</v>
      </c>
      <c r="AA930" s="7"/>
      <c r="AB930" s="7"/>
      <c r="AC930" s="7"/>
    </row>
    <row r="931" spans="2:29" x14ac:dyDescent="0.2">
      <c r="B931" s="194">
        <f>COUNTIFS(Candidates!$B$6:$B$3005,'Job Openings'!B933,Candidates!$J$6:$J$3005,Preferences!$I$21)</f>
        <v>0</v>
      </c>
      <c r="C931" s="63"/>
      <c r="D931" s="194" t="str">
        <f>IF(AND(B931=1,J931=1),IF('Job Openings'!H933-'Job Openings'!E933&lt;0,"",'Job Openings'!H933-'Job Openings'!E933),"")</f>
        <v/>
      </c>
      <c r="E931" s="185"/>
      <c r="F931" s="197" t="b">
        <f>IF(AND('Job Openings'!E933&gt;=$O$4,'Job Openings'!E933&lt;=$O$5),TRUE,FALSE)</f>
        <v>0</v>
      </c>
      <c r="G931" s="188" t="b">
        <f>IF(Dashboard!$M$6="",IF('Job Openings'!B933&lt;&gt;"",TRUE,FALSE),IF(Dashboard!$M$6='Job Openings'!B933,TRUE,FALSE))</f>
        <v>0</v>
      </c>
      <c r="H931" s="188" t="b">
        <f>IF(Dashboard!$H$7="",IF('Job Openings'!B933&lt;&gt;"",TRUE,FALSE),IF(Dashboard!$H$7='Job Openings'!C933,TRUE,FALSE))</f>
        <v>0</v>
      </c>
      <c r="I931" s="188" t="b">
        <f>IF(Dashboard!$H$6="",IF('Job Openings'!B933&lt;&gt;"",TRUE,FALSE),IF(Dashboard!$H$6='Job Openings'!F933,TRUE,FALSE))</f>
        <v>0</v>
      </c>
      <c r="J931" s="198">
        <f t="shared" si="48"/>
        <v>0</v>
      </c>
      <c r="K931" s="63"/>
      <c r="L931" s="63"/>
      <c r="M931" s="63"/>
      <c r="N931" s="63"/>
      <c r="O931" s="63"/>
      <c r="P931" s="63"/>
      <c r="R931" s="193" t="str">
        <f>IF(Candidates!H933="","",MONTH(Candidates!H933))</f>
        <v/>
      </c>
      <c r="S931" s="187" t="b">
        <f>IF(AND(YEAR(Candidates!H933)&gt;=applicationYear,YEAR(Candidates!H933)&lt;=applicationYear),TRUE,IF(applicationYear="",TRUE,FALSE))</f>
        <v>0</v>
      </c>
      <c r="T931" s="187" t="b">
        <f>IF(AND(Candidates!H933&gt;=$AJ$4,Candidates!H933&lt;=$AJ$5),TRUE,FALSE)</f>
        <v>0</v>
      </c>
      <c r="U931" s="187" t="b">
        <f>IF(Dashboard!$M$6="",IF(Candidates!B933&lt;&gt;"",TRUE,FALSE),IF(Dashboard!$M$6=Candidates!B933,TRUE,FALSE))</f>
        <v>0</v>
      </c>
      <c r="V931" s="187" t="b">
        <f>IF(Dashboard!$H$7="",IF(Candidates!B933&lt;&gt;"",TRUE,FALSE),IF(Dashboard!$H$7=Candidates!C933,TRUE,FALSE))</f>
        <v>0</v>
      </c>
      <c r="W931" s="217" t="b">
        <f>IF(Dashboard!$H$6="",IF(Candidates!B933&lt;&gt;"",TRUE,FALSE),IF(Dashboard!$H$6=Candidates!E933,TRUE,FALSE))</f>
        <v>0</v>
      </c>
      <c r="X931" s="187">
        <f t="shared" si="49"/>
        <v>0</v>
      </c>
      <c r="Y931" s="198">
        <f t="shared" si="50"/>
        <v>0</v>
      </c>
      <c r="AA931" s="7"/>
      <c r="AB931" s="7"/>
      <c r="AC931" s="7"/>
    </row>
    <row r="932" spans="2:29" x14ac:dyDescent="0.2">
      <c r="B932" s="194">
        <f>COUNTIFS(Candidates!$B$6:$B$3005,'Job Openings'!B934,Candidates!$J$6:$J$3005,Preferences!$I$21)</f>
        <v>0</v>
      </c>
      <c r="C932" s="63"/>
      <c r="D932" s="194" t="str">
        <f>IF(AND(B932=1,J932=1),IF('Job Openings'!H934-'Job Openings'!E934&lt;0,"",'Job Openings'!H934-'Job Openings'!E934),"")</f>
        <v/>
      </c>
      <c r="E932" s="185"/>
      <c r="F932" s="197" t="b">
        <f>IF(AND('Job Openings'!E934&gt;=$O$4,'Job Openings'!E934&lt;=$O$5),TRUE,FALSE)</f>
        <v>0</v>
      </c>
      <c r="G932" s="188" t="b">
        <f>IF(Dashboard!$M$6="",IF('Job Openings'!B934&lt;&gt;"",TRUE,FALSE),IF(Dashboard!$M$6='Job Openings'!B934,TRUE,FALSE))</f>
        <v>0</v>
      </c>
      <c r="H932" s="188" t="b">
        <f>IF(Dashboard!$H$7="",IF('Job Openings'!B934&lt;&gt;"",TRUE,FALSE),IF(Dashboard!$H$7='Job Openings'!C934,TRUE,FALSE))</f>
        <v>0</v>
      </c>
      <c r="I932" s="188" t="b">
        <f>IF(Dashboard!$H$6="",IF('Job Openings'!B934&lt;&gt;"",TRUE,FALSE),IF(Dashboard!$H$6='Job Openings'!F934,TRUE,FALSE))</f>
        <v>0</v>
      </c>
      <c r="J932" s="198">
        <f t="shared" si="48"/>
        <v>0</v>
      </c>
      <c r="K932" s="63"/>
      <c r="L932" s="63"/>
      <c r="M932" s="63"/>
      <c r="N932" s="63"/>
      <c r="O932" s="63"/>
      <c r="P932" s="63"/>
      <c r="R932" s="193" t="str">
        <f>IF(Candidates!H934="","",MONTH(Candidates!H934))</f>
        <v/>
      </c>
      <c r="S932" s="187" t="b">
        <f>IF(AND(YEAR(Candidates!H934)&gt;=applicationYear,YEAR(Candidates!H934)&lt;=applicationYear),TRUE,IF(applicationYear="",TRUE,FALSE))</f>
        <v>0</v>
      </c>
      <c r="T932" s="187" t="b">
        <f>IF(AND(Candidates!H934&gt;=$AJ$4,Candidates!H934&lt;=$AJ$5),TRUE,FALSE)</f>
        <v>0</v>
      </c>
      <c r="U932" s="187" t="b">
        <f>IF(Dashboard!$M$6="",IF(Candidates!B934&lt;&gt;"",TRUE,FALSE),IF(Dashboard!$M$6=Candidates!B934,TRUE,FALSE))</f>
        <v>0</v>
      </c>
      <c r="V932" s="187" t="b">
        <f>IF(Dashboard!$H$7="",IF(Candidates!B934&lt;&gt;"",TRUE,FALSE),IF(Dashboard!$H$7=Candidates!C934,TRUE,FALSE))</f>
        <v>0</v>
      </c>
      <c r="W932" s="217" t="b">
        <f>IF(Dashboard!$H$6="",IF(Candidates!B934&lt;&gt;"",TRUE,FALSE),IF(Dashboard!$H$6=Candidates!E934,TRUE,FALSE))</f>
        <v>0</v>
      </c>
      <c r="X932" s="187">
        <f t="shared" si="49"/>
        <v>0</v>
      </c>
      <c r="Y932" s="198">
        <f t="shared" si="50"/>
        <v>0</v>
      </c>
      <c r="AA932" s="7"/>
      <c r="AB932" s="7"/>
      <c r="AC932" s="7"/>
    </row>
    <row r="933" spans="2:29" x14ac:dyDescent="0.2">
      <c r="B933" s="194">
        <f>COUNTIFS(Candidates!$B$6:$B$3005,'Job Openings'!B935,Candidates!$J$6:$J$3005,Preferences!$I$21)</f>
        <v>0</v>
      </c>
      <c r="C933" s="63"/>
      <c r="D933" s="194" t="str">
        <f>IF(AND(B933=1,J933=1),IF('Job Openings'!H935-'Job Openings'!E935&lt;0,"",'Job Openings'!H935-'Job Openings'!E935),"")</f>
        <v/>
      </c>
      <c r="E933" s="185"/>
      <c r="F933" s="197" t="b">
        <f>IF(AND('Job Openings'!E935&gt;=$O$4,'Job Openings'!E935&lt;=$O$5),TRUE,FALSE)</f>
        <v>0</v>
      </c>
      <c r="G933" s="188" t="b">
        <f>IF(Dashboard!$M$6="",IF('Job Openings'!B935&lt;&gt;"",TRUE,FALSE),IF(Dashboard!$M$6='Job Openings'!B935,TRUE,FALSE))</f>
        <v>0</v>
      </c>
      <c r="H933" s="188" t="b">
        <f>IF(Dashboard!$H$7="",IF('Job Openings'!B935&lt;&gt;"",TRUE,FALSE),IF(Dashboard!$H$7='Job Openings'!C935,TRUE,FALSE))</f>
        <v>0</v>
      </c>
      <c r="I933" s="188" t="b">
        <f>IF(Dashboard!$H$6="",IF('Job Openings'!B935&lt;&gt;"",TRUE,FALSE),IF(Dashboard!$H$6='Job Openings'!F935,TRUE,FALSE))</f>
        <v>0</v>
      </c>
      <c r="J933" s="198">
        <f t="shared" si="48"/>
        <v>0</v>
      </c>
      <c r="K933" s="63"/>
      <c r="L933" s="63"/>
      <c r="M933" s="63"/>
      <c r="N933" s="63"/>
      <c r="O933" s="63"/>
      <c r="P933" s="63"/>
      <c r="R933" s="193" t="str">
        <f>IF(Candidates!H935="","",MONTH(Candidates!H935))</f>
        <v/>
      </c>
      <c r="S933" s="187" t="b">
        <f>IF(AND(YEAR(Candidates!H935)&gt;=applicationYear,YEAR(Candidates!H935)&lt;=applicationYear),TRUE,IF(applicationYear="",TRUE,FALSE))</f>
        <v>0</v>
      </c>
      <c r="T933" s="187" t="b">
        <f>IF(AND(Candidates!H935&gt;=$AJ$4,Candidates!H935&lt;=$AJ$5),TRUE,FALSE)</f>
        <v>0</v>
      </c>
      <c r="U933" s="187" t="b">
        <f>IF(Dashboard!$M$6="",IF(Candidates!B935&lt;&gt;"",TRUE,FALSE),IF(Dashboard!$M$6=Candidates!B935,TRUE,FALSE))</f>
        <v>0</v>
      </c>
      <c r="V933" s="187" t="b">
        <f>IF(Dashboard!$H$7="",IF(Candidates!B935&lt;&gt;"",TRUE,FALSE),IF(Dashboard!$H$7=Candidates!C935,TRUE,FALSE))</f>
        <v>0</v>
      </c>
      <c r="W933" s="217" t="b">
        <f>IF(Dashboard!$H$6="",IF(Candidates!B935&lt;&gt;"",TRUE,FALSE),IF(Dashboard!$H$6=Candidates!E935,TRUE,FALSE))</f>
        <v>0</v>
      </c>
      <c r="X933" s="187">
        <f t="shared" si="49"/>
        <v>0</v>
      </c>
      <c r="Y933" s="198">
        <f t="shared" si="50"/>
        <v>0</v>
      </c>
      <c r="AA933" s="7"/>
      <c r="AB933" s="7"/>
      <c r="AC933" s="7"/>
    </row>
    <row r="934" spans="2:29" x14ac:dyDescent="0.2">
      <c r="B934" s="194">
        <f>COUNTIFS(Candidates!$B$6:$B$3005,'Job Openings'!B936,Candidates!$J$6:$J$3005,Preferences!$I$21)</f>
        <v>0</v>
      </c>
      <c r="C934" s="63"/>
      <c r="D934" s="194" t="str">
        <f>IF(AND(B934=1,J934=1),IF('Job Openings'!H936-'Job Openings'!E936&lt;0,"",'Job Openings'!H936-'Job Openings'!E936),"")</f>
        <v/>
      </c>
      <c r="E934" s="185"/>
      <c r="F934" s="197" t="b">
        <f>IF(AND('Job Openings'!E936&gt;=$O$4,'Job Openings'!E936&lt;=$O$5),TRUE,FALSE)</f>
        <v>0</v>
      </c>
      <c r="G934" s="188" t="b">
        <f>IF(Dashboard!$M$6="",IF('Job Openings'!B936&lt;&gt;"",TRUE,FALSE),IF(Dashboard!$M$6='Job Openings'!B936,TRUE,FALSE))</f>
        <v>0</v>
      </c>
      <c r="H934" s="188" t="b">
        <f>IF(Dashboard!$H$7="",IF('Job Openings'!B936&lt;&gt;"",TRUE,FALSE),IF(Dashboard!$H$7='Job Openings'!C936,TRUE,FALSE))</f>
        <v>0</v>
      </c>
      <c r="I934" s="188" t="b">
        <f>IF(Dashboard!$H$6="",IF('Job Openings'!B936&lt;&gt;"",TRUE,FALSE),IF(Dashboard!$H$6='Job Openings'!F936,TRUE,FALSE))</f>
        <v>0</v>
      </c>
      <c r="J934" s="198">
        <f t="shared" si="48"/>
        <v>0</v>
      </c>
      <c r="K934" s="63"/>
      <c r="L934" s="63"/>
      <c r="M934" s="63"/>
      <c r="N934" s="63"/>
      <c r="O934" s="63"/>
      <c r="P934" s="63"/>
      <c r="R934" s="193" t="str">
        <f>IF(Candidates!H936="","",MONTH(Candidates!H936))</f>
        <v/>
      </c>
      <c r="S934" s="187" t="b">
        <f>IF(AND(YEAR(Candidates!H936)&gt;=applicationYear,YEAR(Candidates!H936)&lt;=applicationYear),TRUE,IF(applicationYear="",TRUE,FALSE))</f>
        <v>0</v>
      </c>
      <c r="T934" s="187" t="b">
        <f>IF(AND(Candidates!H936&gt;=$AJ$4,Candidates!H936&lt;=$AJ$5),TRUE,FALSE)</f>
        <v>0</v>
      </c>
      <c r="U934" s="187" t="b">
        <f>IF(Dashboard!$M$6="",IF(Candidates!B936&lt;&gt;"",TRUE,FALSE),IF(Dashboard!$M$6=Candidates!B936,TRUE,FALSE))</f>
        <v>0</v>
      </c>
      <c r="V934" s="187" t="b">
        <f>IF(Dashboard!$H$7="",IF(Candidates!B936&lt;&gt;"",TRUE,FALSE),IF(Dashboard!$H$7=Candidates!C936,TRUE,FALSE))</f>
        <v>0</v>
      </c>
      <c r="W934" s="217" t="b">
        <f>IF(Dashboard!$H$6="",IF(Candidates!B936&lt;&gt;"",TRUE,FALSE),IF(Dashboard!$H$6=Candidates!E936,TRUE,FALSE))</f>
        <v>0</v>
      </c>
      <c r="X934" s="187">
        <f t="shared" si="49"/>
        <v>0</v>
      </c>
      <c r="Y934" s="198">
        <f t="shared" si="50"/>
        <v>0</v>
      </c>
      <c r="AA934" s="7"/>
      <c r="AB934" s="7"/>
      <c r="AC934" s="7"/>
    </row>
    <row r="935" spans="2:29" x14ac:dyDescent="0.2">
      <c r="B935" s="194">
        <f>COUNTIFS(Candidates!$B$6:$B$3005,'Job Openings'!B937,Candidates!$J$6:$J$3005,Preferences!$I$21)</f>
        <v>0</v>
      </c>
      <c r="C935" s="63"/>
      <c r="D935" s="194" t="str">
        <f>IF(AND(B935=1,J935=1),IF('Job Openings'!H937-'Job Openings'!E937&lt;0,"",'Job Openings'!H937-'Job Openings'!E937),"")</f>
        <v/>
      </c>
      <c r="E935" s="185"/>
      <c r="F935" s="197" t="b">
        <f>IF(AND('Job Openings'!E937&gt;=$O$4,'Job Openings'!E937&lt;=$O$5),TRUE,FALSE)</f>
        <v>0</v>
      </c>
      <c r="G935" s="188" t="b">
        <f>IF(Dashboard!$M$6="",IF('Job Openings'!B937&lt;&gt;"",TRUE,FALSE),IF(Dashboard!$M$6='Job Openings'!B937,TRUE,FALSE))</f>
        <v>0</v>
      </c>
      <c r="H935" s="188" t="b">
        <f>IF(Dashboard!$H$7="",IF('Job Openings'!B937&lt;&gt;"",TRUE,FALSE),IF(Dashboard!$H$7='Job Openings'!C937,TRUE,FALSE))</f>
        <v>0</v>
      </c>
      <c r="I935" s="188" t="b">
        <f>IF(Dashboard!$H$6="",IF('Job Openings'!B937&lt;&gt;"",TRUE,FALSE),IF(Dashboard!$H$6='Job Openings'!F937,TRUE,FALSE))</f>
        <v>0</v>
      </c>
      <c r="J935" s="198">
        <f t="shared" si="48"/>
        <v>0</v>
      </c>
      <c r="K935" s="63"/>
      <c r="L935" s="63"/>
      <c r="M935" s="63"/>
      <c r="N935" s="63"/>
      <c r="O935" s="63"/>
      <c r="P935" s="63"/>
      <c r="R935" s="193" t="str">
        <f>IF(Candidates!H937="","",MONTH(Candidates!H937))</f>
        <v/>
      </c>
      <c r="S935" s="187" t="b">
        <f>IF(AND(YEAR(Candidates!H937)&gt;=applicationYear,YEAR(Candidates!H937)&lt;=applicationYear),TRUE,IF(applicationYear="",TRUE,FALSE))</f>
        <v>0</v>
      </c>
      <c r="T935" s="187" t="b">
        <f>IF(AND(Candidates!H937&gt;=$AJ$4,Candidates!H937&lt;=$AJ$5),TRUE,FALSE)</f>
        <v>0</v>
      </c>
      <c r="U935" s="187" t="b">
        <f>IF(Dashboard!$M$6="",IF(Candidates!B937&lt;&gt;"",TRUE,FALSE),IF(Dashboard!$M$6=Candidates!B937,TRUE,FALSE))</f>
        <v>0</v>
      </c>
      <c r="V935" s="187" t="b">
        <f>IF(Dashboard!$H$7="",IF(Candidates!B937&lt;&gt;"",TRUE,FALSE),IF(Dashboard!$H$7=Candidates!C937,TRUE,FALSE))</f>
        <v>0</v>
      </c>
      <c r="W935" s="217" t="b">
        <f>IF(Dashboard!$H$6="",IF(Candidates!B937&lt;&gt;"",TRUE,FALSE),IF(Dashboard!$H$6=Candidates!E937,TRUE,FALSE))</f>
        <v>0</v>
      </c>
      <c r="X935" s="187">
        <f t="shared" si="49"/>
        <v>0</v>
      </c>
      <c r="Y935" s="198">
        <f t="shared" si="50"/>
        <v>0</v>
      </c>
      <c r="AA935" s="7"/>
      <c r="AB935" s="7"/>
      <c r="AC935" s="7"/>
    </row>
    <row r="936" spans="2:29" x14ac:dyDescent="0.2">
      <c r="B936" s="194">
        <f>COUNTIFS(Candidates!$B$6:$B$3005,'Job Openings'!B938,Candidates!$J$6:$J$3005,Preferences!$I$21)</f>
        <v>0</v>
      </c>
      <c r="C936" s="63"/>
      <c r="D936" s="194" t="str">
        <f>IF(AND(B936=1,J936=1),IF('Job Openings'!H938-'Job Openings'!E938&lt;0,"",'Job Openings'!H938-'Job Openings'!E938),"")</f>
        <v/>
      </c>
      <c r="E936" s="185"/>
      <c r="F936" s="197" t="b">
        <f>IF(AND('Job Openings'!E938&gt;=$O$4,'Job Openings'!E938&lt;=$O$5),TRUE,FALSE)</f>
        <v>0</v>
      </c>
      <c r="G936" s="188" t="b">
        <f>IF(Dashboard!$M$6="",IF('Job Openings'!B938&lt;&gt;"",TRUE,FALSE),IF(Dashboard!$M$6='Job Openings'!B938,TRUE,FALSE))</f>
        <v>0</v>
      </c>
      <c r="H936" s="188" t="b">
        <f>IF(Dashboard!$H$7="",IF('Job Openings'!B938&lt;&gt;"",TRUE,FALSE),IF(Dashboard!$H$7='Job Openings'!C938,TRUE,FALSE))</f>
        <v>0</v>
      </c>
      <c r="I936" s="188" t="b">
        <f>IF(Dashboard!$H$6="",IF('Job Openings'!B938&lt;&gt;"",TRUE,FALSE),IF(Dashboard!$H$6='Job Openings'!F938,TRUE,FALSE))</f>
        <v>0</v>
      </c>
      <c r="J936" s="198">
        <f t="shared" si="48"/>
        <v>0</v>
      </c>
      <c r="K936" s="63"/>
      <c r="L936" s="63"/>
      <c r="M936" s="63"/>
      <c r="N936" s="63"/>
      <c r="O936" s="63"/>
      <c r="P936" s="63"/>
      <c r="R936" s="193" t="str">
        <f>IF(Candidates!H938="","",MONTH(Candidates!H938))</f>
        <v/>
      </c>
      <c r="S936" s="187" t="b">
        <f>IF(AND(YEAR(Candidates!H938)&gt;=applicationYear,YEAR(Candidates!H938)&lt;=applicationYear),TRUE,IF(applicationYear="",TRUE,FALSE))</f>
        <v>0</v>
      </c>
      <c r="T936" s="187" t="b">
        <f>IF(AND(Candidates!H938&gt;=$AJ$4,Candidates!H938&lt;=$AJ$5),TRUE,FALSE)</f>
        <v>0</v>
      </c>
      <c r="U936" s="187" t="b">
        <f>IF(Dashboard!$M$6="",IF(Candidates!B938&lt;&gt;"",TRUE,FALSE),IF(Dashboard!$M$6=Candidates!B938,TRUE,FALSE))</f>
        <v>0</v>
      </c>
      <c r="V936" s="187" t="b">
        <f>IF(Dashboard!$H$7="",IF(Candidates!B938&lt;&gt;"",TRUE,FALSE),IF(Dashboard!$H$7=Candidates!C938,TRUE,FALSE))</f>
        <v>0</v>
      </c>
      <c r="W936" s="217" t="b">
        <f>IF(Dashboard!$H$6="",IF(Candidates!B938&lt;&gt;"",TRUE,FALSE),IF(Dashboard!$H$6=Candidates!E938,TRUE,FALSE))</f>
        <v>0</v>
      </c>
      <c r="X936" s="187">
        <f t="shared" si="49"/>
        <v>0</v>
      </c>
      <c r="Y936" s="198">
        <f t="shared" si="50"/>
        <v>0</v>
      </c>
      <c r="AA936" s="7"/>
      <c r="AB936" s="7"/>
      <c r="AC936" s="7"/>
    </row>
    <row r="937" spans="2:29" x14ac:dyDescent="0.2">
      <c r="B937" s="194">
        <f>COUNTIFS(Candidates!$B$6:$B$3005,'Job Openings'!B939,Candidates!$J$6:$J$3005,Preferences!$I$21)</f>
        <v>0</v>
      </c>
      <c r="C937" s="63"/>
      <c r="D937" s="194" t="str">
        <f>IF(AND(B937=1,J937=1),IF('Job Openings'!H939-'Job Openings'!E939&lt;0,"",'Job Openings'!H939-'Job Openings'!E939),"")</f>
        <v/>
      </c>
      <c r="E937" s="185"/>
      <c r="F937" s="197" t="b">
        <f>IF(AND('Job Openings'!E939&gt;=$O$4,'Job Openings'!E939&lt;=$O$5),TRUE,FALSE)</f>
        <v>0</v>
      </c>
      <c r="G937" s="188" t="b">
        <f>IF(Dashboard!$M$6="",IF('Job Openings'!B939&lt;&gt;"",TRUE,FALSE),IF(Dashboard!$M$6='Job Openings'!B939,TRUE,FALSE))</f>
        <v>0</v>
      </c>
      <c r="H937" s="188" t="b">
        <f>IF(Dashboard!$H$7="",IF('Job Openings'!B939&lt;&gt;"",TRUE,FALSE),IF(Dashboard!$H$7='Job Openings'!C939,TRUE,FALSE))</f>
        <v>0</v>
      </c>
      <c r="I937" s="188" t="b">
        <f>IF(Dashboard!$H$6="",IF('Job Openings'!B939&lt;&gt;"",TRUE,FALSE),IF(Dashboard!$H$6='Job Openings'!F939,TRUE,FALSE))</f>
        <v>0</v>
      </c>
      <c r="J937" s="198">
        <f t="shared" si="48"/>
        <v>0</v>
      </c>
      <c r="K937" s="63"/>
      <c r="L937" s="63"/>
      <c r="M937" s="63"/>
      <c r="N937" s="63"/>
      <c r="O937" s="63"/>
      <c r="P937" s="63"/>
      <c r="R937" s="193" t="str">
        <f>IF(Candidates!H939="","",MONTH(Candidates!H939))</f>
        <v/>
      </c>
      <c r="S937" s="187" t="b">
        <f>IF(AND(YEAR(Candidates!H939)&gt;=applicationYear,YEAR(Candidates!H939)&lt;=applicationYear),TRUE,IF(applicationYear="",TRUE,FALSE))</f>
        <v>0</v>
      </c>
      <c r="T937" s="187" t="b">
        <f>IF(AND(Candidates!H939&gt;=$AJ$4,Candidates!H939&lt;=$AJ$5),TRUE,FALSE)</f>
        <v>0</v>
      </c>
      <c r="U937" s="187" t="b">
        <f>IF(Dashboard!$M$6="",IF(Candidates!B939&lt;&gt;"",TRUE,FALSE),IF(Dashboard!$M$6=Candidates!B939,TRUE,FALSE))</f>
        <v>0</v>
      </c>
      <c r="V937" s="187" t="b">
        <f>IF(Dashboard!$H$7="",IF(Candidates!B939&lt;&gt;"",TRUE,FALSE),IF(Dashboard!$H$7=Candidates!C939,TRUE,FALSE))</f>
        <v>0</v>
      </c>
      <c r="W937" s="217" t="b">
        <f>IF(Dashboard!$H$6="",IF(Candidates!B939&lt;&gt;"",TRUE,FALSE),IF(Dashboard!$H$6=Candidates!E939,TRUE,FALSE))</f>
        <v>0</v>
      </c>
      <c r="X937" s="187">
        <f t="shared" si="49"/>
        <v>0</v>
      </c>
      <c r="Y937" s="198">
        <f t="shared" si="50"/>
        <v>0</v>
      </c>
      <c r="AA937" s="7"/>
      <c r="AB937" s="7"/>
      <c r="AC937" s="7"/>
    </row>
    <row r="938" spans="2:29" x14ac:dyDescent="0.2">
      <c r="B938" s="194">
        <f>COUNTIFS(Candidates!$B$6:$B$3005,'Job Openings'!B940,Candidates!$J$6:$J$3005,Preferences!$I$21)</f>
        <v>0</v>
      </c>
      <c r="C938" s="63"/>
      <c r="D938" s="194" t="str">
        <f>IF(AND(B938=1,J938=1),IF('Job Openings'!H940-'Job Openings'!E940&lt;0,"",'Job Openings'!H940-'Job Openings'!E940),"")</f>
        <v/>
      </c>
      <c r="E938" s="185"/>
      <c r="F938" s="197" t="b">
        <f>IF(AND('Job Openings'!E940&gt;=$O$4,'Job Openings'!E940&lt;=$O$5),TRUE,FALSE)</f>
        <v>0</v>
      </c>
      <c r="G938" s="188" t="b">
        <f>IF(Dashboard!$M$6="",IF('Job Openings'!B940&lt;&gt;"",TRUE,FALSE),IF(Dashboard!$M$6='Job Openings'!B940,TRUE,FALSE))</f>
        <v>0</v>
      </c>
      <c r="H938" s="188" t="b">
        <f>IF(Dashboard!$H$7="",IF('Job Openings'!B940&lt;&gt;"",TRUE,FALSE),IF(Dashboard!$H$7='Job Openings'!C940,TRUE,FALSE))</f>
        <v>0</v>
      </c>
      <c r="I938" s="188" t="b">
        <f>IF(Dashboard!$H$6="",IF('Job Openings'!B940&lt;&gt;"",TRUE,FALSE),IF(Dashboard!$H$6='Job Openings'!F940,TRUE,FALSE))</f>
        <v>0</v>
      </c>
      <c r="J938" s="198">
        <f t="shared" si="48"/>
        <v>0</v>
      </c>
      <c r="K938" s="63"/>
      <c r="L938" s="63"/>
      <c r="M938" s="63"/>
      <c r="N938" s="63"/>
      <c r="O938" s="63"/>
      <c r="P938" s="63"/>
      <c r="R938" s="193" t="str">
        <f>IF(Candidates!H940="","",MONTH(Candidates!H940))</f>
        <v/>
      </c>
      <c r="S938" s="187" t="b">
        <f>IF(AND(YEAR(Candidates!H940)&gt;=applicationYear,YEAR(Candidates!H940)&lt;=applicationYear),TRUE,IF(applicationYear="",TRUE,FALSE))</f>
        <v>0</v>
      </c>
      <c r="T938" s="187" t="b">
        <f>IF(AND(Candidates!H940&gt;=$AJ$4,Candidates!H940&lt;=$AJ$5),TRUE,FALSE)</f>
        <v>0</v>
      </c>
      <c r="U938" s="187" t="b">
        <f>IF(Dashboard!$M$6="",IF(Candidates!B940&lt;&gt;"",TRUE,FALSE),IF(Dashboard!$M$6=Candidates!B940,TRUE,FALSE))</f>
        <v>0</v>
      </c>
      <c r="V938" s="187" t="b">
        <f>IF(Dashboard!$H$7="",IF(Candidates!B940&lt;&gt;"",TRUE,FALSE),IF(Dashboard!$H$7=Candidates!C940,TRUE,FALSE))</f>
        <v>0</v>
      </c>
      <c r="W938" s="217" t="b">
        <f>IF(Dashboard!$H$6="",IF(Candidates!B940&lt;&gt;"",TRUE,FALSE),IF(Dashboard!$H$6=Candidates!E940,TRUE,FALSE))</f>
        <v>0</v>
      </c>
      <c r="X938" s="187">
        <f t="shared" si="49"/>
        <v>0</v>
      </c>
      <c r="Y938" s="198">
        <f t="shared" si="50"/>
        <v>0</v>
      </c>
      <c r="AA938" s="7"/>
      <c r="AB938" s="7"/>
      <c r="AC938" s="7"/>
    </row>
    <row r="939" spans="2:29" x14ac:dyDescent="0.2">
      <c r="B939" s="194">
        <f>COUNTIFS(Candidates!$B$6:$B$3005,'Job Openings'!B941,Candidates!$J$6:$J$3005,Preferences!$I$21)</f>
        <v>0</v>
      </c>
      <c r="C939" s="63"/>
      <c r="D939" s="194" t="str">
        <f>IF(AND(B939=1,J939=1),IF('Job Openings'!H941-'Job Openings'!E941&lt;0,"",'Job Openings'!H941-'Job Openings'!E941),"")</f>
        <v/>
      </c>
      <c r="E939" s="185"/>
      <c r="F939" s="197" t="b">
        <f>IF(AND('Job Openings'!E941&gt;=$O$4,'Job Openings'!E941&lt;=$O$5),TRUE,FALSE)</f>
        <v>0</v>
      </c>
      <c r="G939" s="188" t="b">
        <f>IF(Dashboard!$M$6="",IF('Job Openings'!B941&lt;&gt;"",TRUE,FALSE),IF(Dashboard!$M$6='Job Openings'!B941,TRUE,FALSE))</f>
        <v>0</v>
      </c>
      <c r="H939" s="188" t="b">
        <f>IF(Dashboard!$H$7="",IF('Job Openings'!B941&lt;&gt;"",TRUE,FALSE),IF(Dashboard!$H$7='Job Openings'!C941,TRUE,FALSE))</f>
        <v>0</v>
      </c>
      <c r="I939" s="188" t="b">
        <f>IF(Dashboard!$H$6="",IF('Job Openings'!B941&lt;&gt;"",TRUE,FALSE),IF(Dashboard!$H$6='Job Openings'!F941,TRUE,FALSE))</f>
        <v>0</v>
      </c>
      <c r="J939" s="198">
        <f t="shared" si="48"/>
        <v>0</v>
      </c>
      <c r="K939" s="63"/>
      <c r="L939" s="63"/>
      <c r="M939" s="63"/>
      <c r="N939" s="63"/>
      <c r="O939" s="63"/>
      <c r="P939" s="63"/>
      <c r="R939" s="193" t="str">
        <f>IF(Candidates!H941="","",MONTH(Candidates!H941))</f>
        <v/>
      </c>
      <c r="S939" s="187" t="b">
        <f>IF(AND(YEAR(Candidates!H941)&gt;=applicationYear,YEAR(Candidates!H941)&lt;=applicationYear),TRUE,IF(applicationYear="",TRUE,FALSE))</f>
        <v>0</v>
      </c>
      <c r="T939" s="187" t="b">
        <f>IF(AND(Candidates!H941&gt;=$AJ$4,Candidates!H941&lt;=$AJ$5),TRUE,FALSE)</f>
        <v>0</v>
      </c>
      <c r="U939" s="187" t="b">
        <f>IF(Dashboard!$M$6="",IF(Candidates!B941&lt;&gt;"",TRUE,FALSE),IF(Dashboard!$M$6=Candidates!B941,TRUE,FALSE))</f>
        <v>0</v>
      </c>
      <c r="V939" s="187" t="b">
        <f>IF(Dashboard!$H$7="",IF(Candidates!B941&lt;&gt;"",TRUE,FALSE),IF(Dashboard!$H$7=Candidates!C941,TRUE,FALSE))</f>
        <v>0</v>
      </c>
      <c r="W939" s="217" t="b">
        <f>IF(Dashboard!$H$6="",IF(Candidates!B941&lt;&gt;"",TRUE,FALSE),IF(Dashboard!$H$6=Candidates!E941,TRUE,FALSE))</f>
        <v>0</v>
      </c>
      <c r="X939" s="187">
        <f t="shared" si="49"/>
        <v>0</v>
      </c>
      <c r="Y939" s="198">
        <f t="shared" si="50"/>
        <v>0</v>
      </c>
      <c r="AA939" s="7"/>
      <c r="AB939" s="7"/>
      <c r="AC939" s="7"/>
    </row>
    <row r="940" spans="2:29" x14ac:dyDescent="0.2">
      <c r="B940" s="194">
        <f>COUNTIFS(Candidates!$B$6:$B$3005,'Job Openings'!B942,Candidates!$J$6:$J$3005,Preferences!$I$21)</f>
        <v>0</v>
      </c>
      <c r="C940" s="63"/>
      <c r="D940" s="194" t="str">
        <f>IF(AND(B940=1,J940=1),IF('Job Openings'!H942-'Job Openings'!E942&lt;0,"",'Job Openings'!H942-'Job Openings'!E942),"")</f>
        <v/>
      </c>
      <c r="E940" s="185"/>
      <c r="F940" s="197" t="b">
        <f>IF(AND('Job Openings'!E942&gt;=$O$4,'Job Openings'!E942&lt;=$O$5),TRUE,FALSE)</f>
        <v>0</v>
      </c>
      <c r="G940" s="188" t="b">
        <f>IF(Dashboard!$M$6="",IF('Job Openings'!B942&lt;&gt;"",TRUE,FALSE),IF(Dashboard!$M$6='Job Openings'!B942,TRUE,FALSE))</f>
        <v>0</v>
      </c>
      <c r="H940" s="188" t="b">
        <f>IF(Dashboard!$H$7="",IF('Job Openings'!B942&lt;&gt;"",TRUE,FALSE),IF(Dashboard!$H$7='Job Openings'!C942,TRUE,FALSE))</f>
        <v>0</v>
      </c>
      <c r="I940" s="188" t="b">
        <f>IF(Dashboard!$H$6="",IF('Job Openings'!B942&lt;&gt;"",TRUE,FALSE),IF(Dashboard!$H$6='Job Openings'!F942,TRUE,FALSE))</f>
        <v>0</v>
      </c>
      <c r="J940" s="198">
        <f t="shared" si="48"/>
        <v>0</v>
      </c>
      <c r="K940" s="63"/>
      <c r="L940" s="63"/>
      <c r="M940" s="63"/>
      <c r="N940" s="63"/>
      <c r="O940" s="63"/>
      <c r="P940" s="63"/>
      <c r="R940" s="193" t="str">
        <f>IF(Candidates!H942="","",MONTH(Candidates!H942))</f>
        <v/>
      </c>
      <c r="S940" s="187" t="b">
        <f>IF(AND(YEAR(Candidates!H942)&gt;=applicationYear,YEAR(Candidates!H942)&lt;=applicationYear),TRUE,IF(applicationYear="",TRUE,FALSE))</f>
        <v>0</v>
      </c>
      <c r="T940" s="187" t="b">
        <f>IF(AND(Candidates!H942&gt;=$AJ$4,Candidates!H942&lt;=$AJ$5),TRUE,FALSE)</f>
        <v>0</v>
      </c>
      <c r="U940" s="187" t="b">
        <f>IF(Dashboard!$M$6="",IF(Candidates!B942&lt;&gt;"",TRUE,FALSE),IF(Dashboard!$M$6=Candidates!B942,TRUE,FALSE))</f>
        <v>0</v>
      </c>
      <c r="V940" s="187" t="b">
        <f>IF(Dashboard!$H$7="",IF(Candidates!B942&lt;&gt;"",TRUE,FALSE),IF(Dashboard!$H$7=Candidates!C942,TRUE,FALSE))</f>
        <v>0</v>
      </c>
      <c r="W940" s="217" t="b">
        <f>IF(Dashboard!$H$6="",IF(Candidates!B942&lt;&gt;"",TRUE,FALSE),IF(Dashboard!$H$6=Candidates!E942,TRUE,FALSE))</f>
        <v>0</v>
      </c>
      <c r="X940" s="187">
        <f t="shared" si="49"/>
        <v>0</v>
      </c>
      <c r="Y940" s="198">
        <f t="shared" si="50"/>
        <v>0</v>
      </c>
      <c r="AA940" s="7"/>
      <c r="AB940" s="7"/>
      <c r="AC940" s="7"/>
    </row>
    <row r="941" spans="2:29" x14ac:dyDescent="0.2">
      <c r="B941" s="194">
        <f>COUNTIFS(Candidates!$B$6:$B$3005,'Job Openings'!B943,Candidates!$J$6:$J$3005,Preferences!$I$21)</f>
        <v>0</v>
      </c>
      <c r="C941" s="63"/>
      <c r="D941" s="194" t="str">
        <f>IF(AND(B941=1,J941=1),IF('Job Openings'!H943-'Job Openings'!E943&lt;0,"",'Job Openings'!H943-'Job Openings'!E943),"")</f>
        <v/>
      </c>
      <c r="E941" s="185"/>
      <c r="F941" s="197" t="b">
        <f>IF(AND('Job Openings'!E943&gt;=$O$4,'Job Openings'!E943&lt;=$O$5),TRUE,FALSE)</f>
        <v>0</v>
      </c>
      <c r="G941" s="188" t="b">
        <f>IF(Dashboard!$M$6="",IF('Job Openings'!B943&lt;&gt;"",TRUE,FALSE),IF(Dashboard!$M$6='Job Openings'!B943,TRUE,FALSE))</f>
        <v>0</v>
      </c>
      <c r="H941" s="188" t="b">
        <f>IF(Dashboard!$H$7="",IF('Job Openings'!B943&lt;&gt;"",TRUE,FALSE),IF(Dashboard!$H$7='Job Openings'!C943,TRUE,FALSE))</f>
        <v>0</v>
      </c>
      <c r="I941" s="188" t="b">
        <f>IF(Dashboard!$H$6="",IF('Job Openings'!B943&lt;&gt;"",TRUE,FALSE),IF(Dashboard!$H$6='Job Openings'!F943,TRUE,FALSE))</f>
        <v>0</v>
      </c>
      <c r="J941" s="198">
        <f t="shared" si="48"/>
        <v>0</v>
      </c>
      <c r="K941" s="63"/>
      <c r="L941" s="63"/>
      <c r="M941" s="63"/>
      <c r="N941" s="63"/>
      <c r="O941" s="63"/>
      <c r="P941" s="63"/>
      <c r="R941" s="193" t="str">
        <f>IF(Candidates!H943="","",MONTH(Candidates!H943))</f>
        <v/>
      </c>
      <c r="S941" s="187" t="b">
        <f>IF(AND(YEAR(Candidates!H943)&gt;=applicationYear,YEAR(Candidates!H943)&lt;=applicationYear),TRUE,IF(applicationYear="",TRUE,FALSE))</f>
        <v>0</v>
      </c>
      <c r="T941" s="187" t="b">
        <f>IF(AND(Candidates!H943&gt;=$AJ$4,Candidates!H943&lt;=$AJ$5),TRUE,FALSE)</f>
        <v>0</v>
      </c>
      <c r="U941" s="187" t="b">
        <f>IF(Dashboard!$M$6="",IF(Candidates!B943&lt;&gt;"",TRUE,FALSE),IF(Dashboard!$M$6=Candidates!B943,TRUE,FALSE))</f>
        <v>0</v>
      </c>
      <c r="V941" s="187" t="b">
        <f>IF(Dashboard!$H$7="",IF(Candidates!B943&lt;&gt;"",TRUE,FALSE),IF(Dashboard!$H$7=Candidates!C943,TRUE,FALSE))</f>
        <v>0</v>
      </c>
      <c r="W941" s="217" t="b">
        <f>IF(Dashboard!$H$6="",IF(Candidates!B943&lt;&gt;"",TRUE,FALSE),IF(Dashboard!$H$6=Candidates!E943,TRUE,FALSE))</f>
        <v>0</v>
      </c>
      <c r="X941" s="187">
        <f t="shared" si="49"/>
        <v>0</v>
      </c>
      <c r="Y941" s="198">
        <f t="shared" si="50"/>
        <v>0</v>
      </c>
      <c r="AA941" s="7"/>
      <c r="AB941" s="7"/>
      <c r="AC941" s="7"/>
    </row>
    <row r="942" spans="2:29" x14ac:dyDescent="0.2">
      <c r="B942" s="194">
        <f>COUNTIFS(Candidates!$B$6:$B$3005,'Job Openings'!B944,Candidates!$J$6:$J$3005,Preferences!$I$21)</f>
        <v>0</v>
      </c>
      <c r="C942" s="63"/>
      <c r="D942" s="194" t="str">
        <f>IF(AND(B942=1,J942=1),IF('Job Openings'!H944-'Job Openings'!E944&lt;0,"",'Job Openings'!H944-'Job Openings'!E944),"")</f>
        <v/>
      </c>
      <c r="E942" s="185"/>
      <c r="F942" s="197" t="b">
        <f>IF(AND('Job Openings'!E944&gt;=$O$4,'Job Openings'!E944&lt;=$O$5),TRUE,FALSE)</f>
        <v>0</v>
      </c>
      <c r="G942" s="188" t="b">
        <f>IF(Dashboard!$M$6="",IF('Job Openings'!B944&lt;&gt;"",TRUE,FALSE),IF(Dashboard!$M$6='Job Openings'!B944,TRUE,FALSE))</f>
        <v>0</v>
      </c>
      <c r="H942" s="188" t="b">
        <f>IF(Dashboard!$H$7="",IF('Job Openings'!B944&lt;&gt;"",TRUE,FALSE),IF(Dashboard!$H$7='Job Openings'!C944,TRUE,FALSE))</f>
        <v>0</v>
      </c>
      <c r="I942" s="188" t="b">
        <f>IF(Dashboard!$H$6="",IF('Job Openings'!B944&lt;&gt;"",TRUE,FALSE),IF(Dashboard!$H$6='Job Openings'!F944,TRUE,FALSE))</f>
        <v>0</v>
      </c>
      <c r="J942" s="198">
        <f t="shared" si="48"/>
        <v>0</v>
      </c>
      <c r="K942" s="63"/>
      <c r="L942" s="63"/>
      <c r="M942" s="63"/>
      <c r="N942" s="63"/>
      <c r="O942" s="63"/>
      <c r="P942" s="63"/>
      <c r="R942" s="193" t="str">
        <f>IF(Candidates!H944="","",MONTH(Candidates!H944))</f>
        <v/>
      </c>
      <c r="S942" s="187" t="b">
        <f>IF(AND(YEAR(Candidates!H944)&gt;=applicationYear,YEAR(Candidates!H944)&lt;=applicationYear),TRUE,IF(applicationYear="",TRUE,FALSE))</f>
        <v>0</v>
      </c>
      <c r="T942" s="187" t="b">
        <f>IF(AND(Candidates!H944&gt;=$AJ$4,Candidates!H944&lt;=$AJ$5),TRUE,FALSE)</f>
        <v>0</v>
      </c>
      <c r="U942" s="187" t="b">
        <f>IF(Dashboard!$M$6="",IF(Candidates!B944&lt;&gt;"",TRUE,FALSE),IF(Dashboard!$M$6=Candidates!B944,TRUE,FALSE))</f>
        <v>0</v>
      </c>
      <c r="V942" s="187" t="b">
        <f>IF(Dashboard!$H$7="",IF(Candidates!B944&lt;&gt;"",TRUE,FALSE),IF(Dashboard!$H$7=Candidates!C944,TRUE,FALSE))</f>
        <v>0</v>
      </c>
      <c r="W942" s="217" t="b">
        <f>IF(Dashboard!$H$6="",IF(Candidates!B944&lt;&gt;"",TRUE,FALSE),IF(Dashboard!$H$6=Candidates!E944,TRUE,FALSE))</f>
        <v>0</v>
      </c>
      <c r="X942" s="187">
        <f t="shared" si="49"/>
        <v>0</v>
      </c>
      <c r="Y942" s="198">
        <f t="shared" si="50"/>
        <v>0</v>
      </c>
      <c r="AA942" s="7"/>
      <c r="AB942" s="7"/>
      <c r="AC942" s="7"/>
    </row>
    <row r="943" spans="2:29" x14ac:dyDescent="0.2">
      <c r="B943" s="194">
        <f>COUNTIFS(Candidates!$B$6:$B$3005,'Job Openings'!B945,Candidates!$J$6:$J$3005,Preferences!$I$21)</f>
        <v>0</v>
      </c>
      <c r="C943" s="63"/>
      <c r="D943" s="194" t="str">
        <f>IF(AND(B943=1,J943=1),IF('Job Openings'!H945-'Job Openings'!E945&lt;0,"",'Job Openings'!H945-'Job Openings'!E945),"")</f>
        <v/>
      </c>
      <c r="E943" s="185"/>
      <c r="F943" s="197" t="b">
        <f>IF(AND('Job Openings'!E945&gt;=$O$4,'Job Openings'!E945&lt;=$O$5),TRUE,FALSE)</f>
        <v>0</v>
      </c>
      <c r="G943" s="188" t="b">
        <f>IF(Dashboard!$M$6="",IF('Job Openings'!B945&lt;&gt;"",TRUE,FALSE),IF(Dashboard!$M$6='Job Openings'!B945,TRUE,FALSE))</f>
        <v>0</v>
      </c>
      <c r="H943" s="188" t="b">
        <f>IF(Dashboard!$H$7="",IF('Job Openings'!B945&lt;&gt;"",TRUE,FALSE),IF(Dashboard!$H$7='Job Openings'!C945,TRUE,FALSE))</f>
        <v>0</v>
      </c>
      <c r="I943" s="188" t="b">
        <f>IF(Dashboard!$H$6="",IF('Job Openings'!B945&lt;&gt;"",TRUE,FALSE),IF(Dashboard!$H$6='Job Openings'!F945,TRUE,FALSE))</f>
        <v>0</v>
      </c>
      <c r="J943" s="198">
        <f t="shared" si="48"/>
        <v>0</v>
      </c>
      <c r="K943" s="63"/>
      <c r="L943" s="63"/>
      <c r="M943" s="63"/>
      <c r="N943" s="63"/>
      <c r="O943" s="63"/>
      <c r="P943" s="63"/>
      <c r="R943" s="193" t="str">
        <f>IF(Candidates!H945="","",MONTH(Candidates!H945))</f>
        <v/>
      </c>
      <c r="S943" s="187" t="b">
        <f>IF(AND(YEAR(Candidates!H945)&gt;=applicationYear,YEAR(Candidates!H945)&lt;=applicationYear),TRUE,IF(applicationYear="",TRUE,FALSE))</f>
        <v>0</v>
      </c>
      <c r="T943" s="187" t="b">
        <f>IF(AND(Candidates!H945&gt;=$AJ$4,Candidates!H945&lt;=$AJ$5),TRUE,FALSE)</f>
        <v>0</v>
      </c>
      <c r="U943" s="187" t="b">
        <f>IF(Dashboard!$M$6="",IF(Candidates!B945&lt;&gt;"",TRUE,FALSE),IF(Dashboard!$M$6=Candidates!B945,TRUE,FALSE))</f>
        <v>0</v>
      </c>
      <c r="V943" s="187" t="b">
        <f>IF(Dashboard!$H$7="",IF(Candidates!B945&lt;&gt;"",TRUE,FALSE),IF(Dashboard!$H$7=Candidates!C945,TRUE,FALSE))</f>
        <v>0</v>
      </c>
      <c r="W943" s="217" t="b">
        <f>IF(Dashboard!$H$6="",IF(Candidates!B945&lt;&gt;"",TRUE,FALSE),IF(Dashboard!$H$6=Candidates!E945,TRUE,FALSE))</f>
        <v>0</v>
      </c>
      <c r="X943" s="187">
        <f t="shared" si="49"/>
        <v>0</v>
      </c>
      <c r="Y943" s="198">
        <f t="shared" si="50"/>
        <v>0</v>
      </c>
      <c r="AA943" s="7"/>
      <c r="AB943" s="7"/>
      <c r="AC943" s="7"/>
    </row>
    <row r="944" spans="2:29" x14ac:dyDescent="0.2">
      <c r="B944" s="194">
        <f>COUNTIFS(Candidates!$B$6:$B$3005,'Job Openings'!B946,Candidates!$J$6:$J$3005,Preferences!$I$21)</f>
        <v>0</v>
      </c>
      <c r="C944" s="63"/>
      <c r="D944" s="194" t="str">
        <f>IF(AND(B944=1,J944=1),IF('Job Openings'!H946-'Job Openings'!E946&lt;0,"",'Job Openings'!H946-'Job Openings'!E946),"")</f>
        <v/>
      </c>
      <c r="E944" s="185"/>
      <c r="F944" s="197" t="b">
        <f>IF(AND('Job Openings'!E946&gt;=$O$4,'Job Openings'!E946&lt;=$O$5),TRUE,FALSE)</f>
        <v>0</v>
      </c>
      <c r="G944" s="188" t="b">
        <f>IF(Dashboard!$M$6="",IF('Job Openings'!B946&lt;&gt;"",TRUE,FALSE),IF(Dashboard!$M$6='Job Openings'!B946,TRUE,FALSE))</f>
        <v>0</v>
      </c>
      <c r="H944" s="188" t="b">
        <f>IF(Dashboard!$H$7="",IF('Job Openings'!B946&lt;&gt;"",TRUE,FALSE),IF(Dashboard!$H$7='Job Openings'!C946,TRUE,FALSE))</f>
        <v>0</v>
      </c>
      <c r="I944" s="188" t="b">
        <f>IF(Dashboard!$H$6="",IF('Job Openings'!B946&lt;&gt;"",TRUE,FALSE),IF(Dashboard!$H$6='Job Openings'!F946,TRUE,FALSE))</f>
        <v>0</v>
      </c>
      <c r="J944" s="198">
        <f t="shared" si="48"/>
        <v>0</v>
      </c>
      <c r="K944" s="63"/>
      <c r="L944" s="63"/>
      <c r="M944" s="63"/>
      <c r="N944" s="63"/>
      <c r="O944" s="63"/>
      <c r="P944" s="63"/>
      <c r="R944" s="193" t="str">
        <f>IF(Candidates!H946="","",MONTH(Candidates!H946))</f>
        <v/>
      </c>
      <c r="S944" s="187" t="b">
        <f>IF(AND(YEAR(Candidates!H946)&gt;=applicationYear,YEAR(Candidates!H946)&lt;=applicationYear),TRUE,IF(applicationYear="",TRUE,FALSE))</f>
        <v>0</v>
      </c>
      <c r="T944" s="187" t="b">
        <f>IF(AND(Candidates!H946&gt;=$AJ$4,Candidates!H946&lt;=$AJ$5),TRUE,FALSE)</f>
        <v>0</v>
      </c>
      <c r="U944" s="187" t="b">
        <f>IF(Dashboard!$M$6="",IF(Candidates!B946&lt;&gt;"",TRUE,FALSE),IF(Dashboard!$M$6=Candidates!B946,TRUE,FALSE))</f>
        <v>0</v>
      </c>
      <c r="V944" s="187" t="b">
        <f>IF(Dashboard!$H$7="",IF(Candidates!B946&lt;&gt;"",TRUE,FALSE),IF(Dashboard!$H$7=Candidates!C946,TRUE,FALSE))</f>
        <v>0</v>
      </c>
      <c r="W944" s="217" t="b">
        <f>IF(Dashboard!$H$6="",IF(Candidates!B946&lt;&gt;"",TRUE,FALSE),IF(Dashboard!$H$6=Candidates!E946,TRUE,FALSE))</f>
        <v>0</v>
      </c>
      <c r="X944" s="187">
        <f t="shared" si="49"/>
        <v>0</v>
      </c>
      <c r="Y944" s="198">
        <f t="shared" si="50"/>
        <v>0</v>
      </c>
      <c r="AA944" s="7"/>
      <c r="AB944" s="7"/>
      <c r="AC944" s="7"/>
    </row>
    <row r="945" spans="2:29" x14ac:dyDescent="0.2">
      <c r="B945" s="194">
        <f>COUNTIFS(Candidates!$B$6:$B$3005,'Job Openings'!B947,Candidates!$J$6:$J$3005,Preferences!$I$21)</f>
        <v>0</v>
      </c>
      <c r="C945" s="63"/>
      <c r="D945" s="194" t="str">
        <f>IF(AND(B945=1,J945=1),IF('Job Openings'!H947-'Job Openings'!E947&lt;0,"",'Job Openings'!H947-'Job Openings'!E947),"")</f>
        <v/>
      </c>
      <c r="E945" s="185"/>
      <c r="F945" s="197" t="b">
        <f>IF(AND('Job Openings'!E947&gt;=$O$4,'Job Openings'!E947&lt;=$O$5),TRUE,FALSE)</f>
        <v>0</v>
      </c>
      <c r="G945" s="188" t="b">
        <f>IF(Dashboard!$M$6="",IF('Job Openings'!B947&lt;&gt;"",TRUE,FALSE),IF(Dashboard!$M$6='Job Openings'!B947,TRUE,FALSE))</f>
        <v>0</v>
      </c>
      <c r="H945" s="188" t="b">
        <f>IF(Dashboard!$H$7="",IF('Job Openings'!B947&lt;&gt;"",TRUE,FALSE),IF(Dashboard!$H$7='Job Openings'!C947,TRUE,FALSE))</f>
        <v>0</v>
      </c>
      <c r="I945" s="188" t="b">
        <f>IF(Dashboard!$H$6="",IF('Job Openings'!B947&lt;&gt;"",TRUE,FALSE),IF(Dashboard!$H$6='Job Openings'!F947,TRUE,FALSE))</f>
        <v>0</v>
      </c>
      <c r="J945" s="198">
        <f t="shared" si="48"/>
        <v>0</v>
      </c>
      <c r="K945" s="63"/>
      <c r="L945" s="63"/>
      <c r="M945" s="63"/>
      <c r="N945" s="63"/>
      <c r="O945" s="63"/>
      <c r="P945" s="63"/>
      <c r="R945" s="193" t="str">
        <f>IF(Candidates!H947="","",MONTH(Candidates!H947))</f>
        <v/>
      </c>
      <c r="S945" s="187" t="b">
        <f>IF(AND(YEAR(Candidates!H947)&gt;=applicationYear,YEAR(Candidates!H947)&lt;=applicationYear),TRUE,IF(applicationYear="",TRUE,FALSE))</f>
        <v>0</v>
      </c>
      <c r="T945" s="187" t="b">
        <f>IF(AND(Candidates!H947&gt;=$AJ$4,Candidates!H947&lt;=$AJ$5),TRUE,FALSE)</f>
        <v>0</v>
      </c>
      <c r="U945" s="187" t="b">
        <f>IF(Dashboard!$M$6="",IF(Candidates!B947&lt;&gt;"",TRUE,FALSE),IF(Dashboard!$M$6=Candidates!B947,TRUE,FALSE))</f>
        <v>0</v>
      </c>
      <c r="V945" s="187" t="b">
        <f>IF(Dashboard!$H$7="",IF(Candidates!B947&lt;&gt;"",TRUE,FALSE),IF(Dashboard!$H$7=Candidates!C947,TRUE,FALSE))</f>
        <v>0</v>
      </c>
      <c r="W945" s="217" t="b">
        <f>IF(Dashboard!$H$6="",IF(Candidates!B947&lt;&gt;"",TRUE,FALSE),IF(Dashboard!$H$6=Candidates!E947,TRUE,FALSE))</f>
        <v>0</v>
      </c>
      <c r="X945" s="187">
        <f t="shared" si="49"/>
        <v>0</v>
      </c>
      <c r="Y945" s="198">
        <f t="shared" si="50"/>
        <v>0</v>
      </c>
      <c r="AA945" s="7"/>
      <c r="AB945" s="7"/>
      <c r="AC945" s="7"/>
    </row>
    <row r="946" spans="2:29" x14ac:dyDescent="0.2">
      <c r="B946" s="194">
        <f>COUNTIFS(Candidates!$B$6:$B$3005,'Job Openings'!B948,Candidates!$J$6:$J$3005,Preferences!$I$21)</f>
        <v>0</v>
      </c>
      <c r="C946" s="63"/>
      <c r="D946" s="194" t="str">
        <f>IF(AND(B946=1,J946=1),IF('Job Openings'!H948-'Job Openings'!E948&lt;0,"",'Job Openings'!H948-'Job Openings'!E948),"")</f>
        <v/>
      </c>
      <c r="E946" s="185"/>
      <c r="F946" s="197" t="b">
        <f>IF(AND('Job Openings'!E948&gt;=$O$4,'Job Openings'!E948&lt;=$O$5),TRUE,FALSE)</f>
        <v>0</v>
      </c>
      <c r="G946" s="188" t="b">
        <f>IF(Dashboard!$M$6="",IF('Job Openings'!B948&lt;&gt;"",TRUE,FALSE),IF(Dashboard!$M$6='Job Openings'!B948,TRUE,FALSE))</f>
        <v>0</v>
      </c>
      <c r="H946" s="188" t="b">
        <f>IF(Dashboard!$H$7="",IF('Job Openings'!B948&lt;&gt;"",TRUE,FALSE),IF(Dashboard!$H$7='Job Openings'!C948,TRUE,FALSE))</f>
        <v>0</v>
      </c>
      <c r="I946" s="188" t="b">
        <f>IF(Dashboard!$H$6="",IF('Job Openings'!B948&lt;&gt;"",TRUE,FALSE),IF(Dashboard!$H$6='Job Openings'!F948,TRUE,FALSE))</f>
        <v>0</v>
      </c>
      <c r="J946" s="198">
        <f t="shared" si="48"/>
        <v>0</v>
      </c>
      <c r="K946" s="63"/>
      <c r="L946" s="63"/>
      <c r="M946" s="63"/>
      <c r="N946" s="63"/>
      <c r="O946" s="63"/>
      <c r="P946" s="63"/>
      <c r="R946" s="193" t="str">
        <f>IF(Candidates!H948="","",MONTH(Candidates!H948))</f>
        <v/>
      </c>
      <c r="S946" s="187" t="b">
        <f>IF(AND(YEAR(Candidates!H948)&gt;=applicationYear,YEAR(Candidates!H948)&lt;=applicationYear),TRUE,IF(applicationYear="",TRUE,FALSE))</f>
        <v>0</v>
      </c>
      <c r="T946" s="187" t="b">
        <f>IF(AND(Candidates!H948&gt;=$AJ$4,Candidates!H948&lt;=$AJ$5),TRUE,FALSE)</f>
        <v>0</v>
      </c>
      <c r="U946" s="187" t="b">
        <f>IF(Dashboard!$M$6="",IF(Candidates!B948&lt;&gt;"",TRUE,FALSE),IF(Dashboard!$M$6=Candidates!B948,TRUE,FALSE))</f>
        <v>0</v>
      </c>
      <c r="V946" s="187" t="b">
        <f>IF(Dashboard!$H$7="",IF(Candidates!B948&lt;&gt;"",TRUE,FALSE),IF(Dashboard!$H$7=Candidates!C948,TRUE,FALSE))</f>
        <v>0</v>
      </c>
      <c r="W946" s="217" t="b">
        <f>IF(Dashboard!$H$6="",IF(Candidates!B948&lt;&gt;"",TRUE,FALSE),IF(Dashboard!$H$6=Candidates!E948,TRUE,FALSE))</f>
        <v>0</v>
      </c>
      <c r="X946" s="187">
        <f t="shared" si="49"/>
        <v>0</v>
      </c>
      <c r="Y946" s="198">
        <f t="shared" si="50"/>
        <v>0</v>
      </c>
      <c r="AA946" s="7"/>
      <c r="AB946" s="7"/>
      <c r="AC946" s="7"/>
    </row>
    <row r="947" spans="2:29" x14ac:dyDescent="0.2">
      <c r="B947" s="194">
        <f>COUNTIFS(Candidates!$B$6:$B$3005,'Job Openings'!B949,Candidates!$J$6:$J$3005,Preferences!$I$21)</f>
        <v>0</v>
      </c>
      <c r="C947" s="63"/>
      <c r="D947" s="194" t="str">
        <f>IF(AND(B947=1,J947=1),IF('Job Openings'!H949-'Job Openings'!E949&lt;0,"",'Job Openings'!H949-'Job Openings'!E949),"")</f>
        <v/>
      </c>
      <c r="E947" s="185"/>
      <c r="F947" s="197" t="b">
        <f>IF(AND('Job Openings'!E949&gt;=$O$4,'Job Openings'!E949&lt;=$O$5),TRUE,FALSE)</f>
        <v>0</v>
      </c>
      <c r="G947" s="188" t="b">
        <f>IF(Dashboard!$M$6="",IF('Job Openings'!B949&lt;&gt;"",TRUE,FALSE),IF(Dashboard!$M$6='Job Openings'!B949,TRUE,FALSE))</f>
        <v>0</v>
      </c>
      <c r="H947" s="188" t="b">
        <f>IF(Dashboard!$H$7="",IF('Job Openings'!B949&lt;&gt;"",TRUE,FALSE),IF(Dashboard!$H$7='Job Openings'!C949,TRUE,FALSE))</f>
        <v>0</v>
      </c>
      <c r="I947" s="188" t="b">
        <f>IF(Dashboard!$H$6="",IF('Job Openings'!B949&lt;&gt;"",TRUE,FALSE),IF(Dashboard!$H$6='Job Openings'!F949,TRUE,FALSE))</f>
        <v>0</v>
      </c>
      <c r="J947" s="198">
        <f t="shared" si="48"/>
        <v>0</v>
      </c>
      <c r="K947" s="63"/>
      <c r="L947" s="63"/>
      <c r="M947" s="63"/>
      <c r="N947" s="63"/>
      <c r="O947" s="63"/>
      <c r="P947" s="63"/>
      <c r="R947" s="193" t="str">
        <f>IF(Candidates!H949="","",MONTH(Candidates!H949))</f>
        <v/>
      </c>
      <c r="S947" s="187" t="b">
        <f>IF(AND(YEAR(Candidates!H949)&gt;=applicationYear,YEAR(Candidates!H949)&lt;=applicationYear),TRUE,IF(applicationYear="",TRUE,FALSE))</f>
        <v>0</v>
      </c>
      <c r="T947" s="187" t="b">
        <f>IF(AND(Candidates!H949&gt;=$AJ$4,Candidates!H949&lt;=$AJ$5),TRUE,FALSE)</f>
        <v>0</v>
      </c>
      <c r="U947" s="187" t="b">
        <f>IF(Dashboard!$M$6="",IF(Candidates!B949&lt;&gt;"",TRUE,FALSE),IF(Dashboard!$M$6=Candidates!B949,TRUE,FALSE))</f>
        <v>0</v>
      </c>
      <c r="V947" s="187" t="b">
        <f>IF(Dashboard!$H$7="",IF(Candidates!B949&lt;&gt;"",TRUE,FALSE),IF(Dashboard!$H$7=Candidates!C949,TRUE,FALSE))</f>
        <v>0</v>
      </c>
      <c r="W947" s="217" t="b">
        <f>IF(Dashboard!$H$6="",IF(Candidates!B949&lt;&gt;"",TRUE,FALSE),IF(Dashboard!$H$6=Candidates!E949,TRUE,FALSE))</f>
        <v>0</v>
      </c>
      <c r="X947" s="187">
        <f t="shared" si="49"/>
        <v>0</v>
      </c>
      <c r="Y947" s="198">
        <f t="shared" si="50"/>
        <v>0</v>
      </c>
      <c r="AA947" s="7"/>
      <c r="AB947" s="7"/>
      <c r="AC947" s="7"/>
    </row>
    <row r="948" spans="2:29" x14ac:dyDescent="0.2">
      <c r="B948" s="194">
        <f>COUNTIFS(Candidates!$B$6:$B$3005,'Job Openings'!B950,Candidates!$J$6:$J$3005,Preferences!$I$21)</f>
        <v>0</v>
      </c>
      <c r="C948" s="63"/>
      <c r="D948" s="194" t="str">
        <f>IF(AND(B948=1,J948=1),IF('Job Openings'!H950-'Job Openings'!E950&lt;0,"",'Job Openings'!H950-'Job Openings'!E950),"")</f>
        <v/>
      </c>
      <c r="E948" s="185"/>
      <c r="F948" s="197" t="b">
        <f>IF(AND('Job Openings'!E950&gt;=$O$4,'Job Openings'!E950&lt;=$O$5),TRUE,FALSE)</f>
        <v>0</v>
      </c>
      <c r="G948" s="188" t="b">
        <f>IF(Dashboard!$M$6="",IF('Job Openings'!B950&lt;&gt;"",TRUE,FALSE),IF(Dashboard!$M$6='Job Openings'!B950,TRUE,FALSE))</f>
        <v>0</v>
      </c>
      <c r="H948" s="188" t="b">
        <f>IF(Dashboard!$H$7="",IF('Job Openings'!B950&lt;&gt;"",TRUE,FALSE),IF(Dashboard!$H$7='Job Openings'!C950,TRUE,FALSE))</f>
        <v>0</v>
      </c>
      <c r="I948" s="188" t="b">
        <f>IF(Dashboard!$H$6="",IF('Job Openings'!B950&lt;&gt;"",TRUE,FALSE),IF(Dashboard!$H$6='Job Openings'!F950,TRUE,FALSE))</f>
        <v>0</v>
      </c>
      <c r="J948" s="198">
        <f t="shared" si="48"/>
        <v>0</v>
      </c>
      <c r="K948" s="63"/>
      <c r="L948" s="63"/>
      <c r="M948" s="63"/>
      <c r="N948" s="63"/>
      <c r="O948" s="63"/>
      <c r="P948" s="63"/>
      <c r="R948" s="193" t="str">
        <f>IF(Candidates!H950="","",MONTH(Candidates!H950))</f>
        <v/>
      </c>
      <c r="S948" s="187" t="b">
        <f>IF(AND(YEAR(Candidates!H950)&gt;=applicationYear,YEAR(Candidates!H950)&lt;=applicationYear),TRUE,IF(applicationYear="",TRUE,FALSE))</f>
        <v>0</v>
      </c>
      <c r="T948" s="187" t="b">
        <f>IF(AND(Candidates!H950&gt;=$AJ$4,Candidates!H950&lt;=$AJ$5),TRUE,FALSE)</f>
        <v>0</v>
      </c>
      <c r="U948" s="187" t="b">
        <f>IF(Dashboard!$M$6="",IF(Candidates!B950&lt;&gt;"",TRUE,FALSE),IF(Dashboard!$M$6=Candidates!B950,TRUE,FALSE))</f>
        <v>0</v>
      </c>
      <c r="V948" s="187" t="b">
        <f>IF(Dashboard!$H$7="",IF(Candidates!B950&lt;&gt;"",TRUE,FALSE),IF(Dashboard!$H$7=Candidates!C950,TRUE,FALSE))</f>
        <v>0</v>
      </c>
      <c r="W948" s="217" t="b">
        <f>IF(Dashboard!$H$6="",IF(Candidates!B950&lt;&gt;"",TRUE,FALSE),IF(Dashboard!$H$6=Candidates!E950,TRUE,FALSE))</f>
        <v>0</v>
      </c>
      <c r="X948" s="187">
        <f t="shared" si="49"/>
        <v>0</v>
      </c>
      <c r="Y948" s="198">
        <f t="shared" si="50"/>
        <v>0</v>
      </c>
      <c r="AA948" s="7"/>
      <c r="AB948" s="7"/>
      <c r="AC948" s="7"/>
    </row>
    <row r="949" spans="2:29" x14ac:dyDescent="0.2">
      <c r="B949" s="194">
        <f>COUNTIFS(Candidates!$B$6:$B$3005,'Job Openings'!B951,Candidates!$J$6:$J$3005,Preferences!$I$21)</f>
        <v>0</v>
      </c>
      <c r="C949" s="63"/>
      <c r="D949" s="194" t="str">
        <f>IF(AND(B949=1,J949=1),IF('Job Openings'!H951-'Job Openings'!E951&lt;0,"",'Job Openings'!H951-'Job Openings'!E951),"")</f>
        <v/>
      </c>
      <c r="E949" s="185"/>
      <c r="F949" s="197" t="b">
        <f>IF(AND('Job Openings'!E951&gt;=$O$4,'Job Openings'!E951&lt;=$O$5),TRUE,FALSE)</f>
        <v>0</v>
      </c>
      <c r="G949" s="188" t="b">
        <f>IF(Dashboard!$M$6="",IF('Job Openings'!B951&lt;&gt;"",TRUE,FALSE),IF(Dashboard!$M$6='Job Openings'!B951,TRUE,FALSE))</f>
        <v>0</v>
      </c>
      <c r="H949" s="188" t="b">
        <f>IF(Dashboard!$H$7="",IF('Job Openings'!B951&lt;&gt;"",TRUE,FALSE),IF(Dashboard!$H$7='Job Openings'!C951,TRUE,FALSE))</f>
        <v>0</v>
      </c>
      <c r="I949" s="188" t="b">
        <f>IF(Dashboard!$H$6="",IF('Job Openings'!B951&lt;&gt;"",TRUE,FALSE),IF(Dashboard!$H$6='Job Openings'!F951,TRUE,FALSE))</f>
        <v>0</v>
      </c>
      <c r="J949" s="198">
        <f t="shared" si="48"/>
        <v>0</v>
      </c>
      <c r="K949" s="63"/>
      <c r="L949" s="63"/>
      <c r="M949" s="63"/>
      <c r="N949" s="63"/>
      <c r="O949" s="63"/>
      <c r="P949" s="63"/>
      <c r="R949" s="193" t="str">
        <f>IF(Candidates!H951="","",MONTH(Candidates!H951))</f>
        <v/>
      </c>
      <c r="S949" s="187" t="b">
        <f>IF(AND(YEAR(Candidates!H951)&gt;=applicationYear,YEAR(Candidates!H951)&lt;=applicationYear),TRUE,IF(applicationYear="",TRUE,FALSE))</f>
        <v>0</v>
      </c>
      <c r="T949" s="187" t="b">
        <f>IF(AND(Candidates!H951&gt;=$AJ$4,Candidates!H951&lt;=$AJ$5),TRUE,FALSE)</f>
        <v>0</v>
      </c>
      <c r="U949" s="187" t="b">
        <f>IF(Dashboard!$M$6="",IF(Candidates!B951&lt;&gt;"",TRUE,FALSE),IF(Dashboard!$M$6=Candidates!B951,TRUE,FALSE))</f>
        <v>0</v>
      </c>
      <c r="V949" s="187" t="b">
        <f>IF(Dashboard!$H$7="",IF(Candidates!B951&lt;&gt;"",TRUE,FALSE),IF(Dashboard!$H$7=Candidates!C951,TRUE,FALSE))</f>
        <v>0</v>
      </c>
      <c r="W949" s="217" t="b">
        <f>IF(Dashboard!$H$6="",IF(Candidates!B951&lt;&gt;"",TRUE,FALSE),IF(Dashboard!$H$6=Candidates!E951,TRUE,FALSE))</f>
        <v>0</v>
      </c>
      <c r="X949" s="187">
        <f t="shared" si="49"/>
        <v>0</v>
      </c>
      <c r="Y949" s="198">
        <f t="shared" si="50"/>
        <v>0</v>
      </c>
      <c r="AA949" s="7"/>
      <c r="AB949" s="7"/>
      <c r="AC949" s="7"/>
    </row>
    <row r="950" spans="2:29" x14ac:dyDescent="0.2">
      <c r="B950" s="194">
        <f>COUNTIFS(Candidates!$B$6:$B$3005,'Job Openings'!B952,Candidates!$J$6:$J$3005,Preferences!$I$21)</f>
        <v>0</v>
      </c>
      <c r="C950" s="63"/>
      <c r="D950" s="194" t="str">
        <f>IF(AND(B950=1,J950=1),IF('Job Openings'!H952-'Job Openings'!E952&lt;0,"",'Job Openings'!H952-'Job Openings'!E952),"")</f>
        <v/>
      </c>
      <c r="E950" s="185"/>
      <c r="F950" s="197" t="b">
        <f>IF(AND('Job Openings'!E952&gt;=$O$4,'Job Openings'!E952&lt;=$O$5),TRUE,FALSE)</f>
        <v>0</v>
      </c>
      <c r="G950" s="188" t="b">
        <f>IF(Dashboard!$M$6="",IF('Job Openings'!B952&lt;&gt;"",TRUE,FALSE),IF(Dashboard!$M$6='Job Openings'!B952,TRUE,FALSE))</f>
        <v>0</v>
      </c>
      <c r="H950" s="188" t="b">
        <f>IF(Dashboard!$H$7="",IF('Job Openings'!B952&lt;&gt;"",TRUE,FALSE),IF(Dashboard!$H$7='Job Openings'!C952,TRUE,FALSE))</f>
        <v>0</v>
      </c>
      <c r="I950" s="188" t="b">
        <f>IF(Dashboard!$H$6="",IF('Job Openings'!B952&lt;&gt;"",TRUE,FALSE),IF(Dashboard!$H$6='Job Openings'!F952,TRUE,FALSE))</f>
        <v>0</v>
      </c>
      <c r="J950" s="198">
        <f t="shared" si="48"/>
        <v>0</v>
      </c>
      <c r="K950" s="63"/>
      <c r="L950" s="63"/>
      <c r="M950" s="63"/>
      <c r="N950" s="63"/>
      <c r="O950" s="63"/>
      <c r="P950" s="63"/>
      <c r="R950" s="193" t="str">
        <f>IF(Candidates!H952="","",MONTH(Candidates!H952))</f>
        <v/>
      </c>
      <c r="S950" s="187" t="b">
        <f>IF(AND(YEAR(Candidates!H952)&gt;=applicationYear,YEAR(Candidates!H952)&lt;=applicationYear),TRUE,IF(applicationYear="",TRUE,FALSE))</f>
        <v>0</v>
      </c>
      <c r="T950" s="187" t="b">
        <f>IF(AND(Candidates!H952&gt;=$AJ$4,Candidates!H952&lt;=$AJ$5),TRUE,FALSE)</f>
        <v>0</v>
      </c>
      <c r="U950" s="187" t="b">
        <f>IF(Dashboard!$M$6="",IF(Candidates!B952&lt;&gt;"",TRUE,FALSE),IF(Dashboard!$M$6=Candidates!B952,TRUE,FALSE))</f>
        <v>0</v>
      </c>
      <c r="V950" s="187" t="b">
        <f>IF(Dashboard!$H$7="",IF(Candidates!B952&lt;&gt;"",TRUE,FALSE),IF(Dashboard!$H$7=Candidates!C952,TRUE,FALSE))</f>
        <v>0</v>
      </c>
      <c r="W950" s="217" t="b">
        <f>IF(Dashboard!$H$6="",IF(Candidates!B952&lt;&gt;"",TRUE,FALSE),IF(Dashboard!$H$6=Candidates!E952,TRUE,FALSE))</f>
        <v>0</v>
      </c>
      <c r="X950" s="187">
        <f t="shared" si="49"/>
        <v>0</v>
      </c>
      <c r="Y950" s="198">
        <f t="shared" si="50"/>
        <v>0</v>
      </c>
      <c r="AA950" s="7"/>
      <c r="AB950" s="7"/>
      <c r="AC950" s="7"/>
    </row>
    <row r="951" spans="2:29" x14ac:dyDescent="0.2">
      <c r="B951" s="194">
        <f>COUNTIFS(Candidates!$B$6:$B$3005,'Job Openings'!B953,Candidates!$J$6:$J$3005,Preferences!$I$21)</f>
        <v>0</v>
      </c>
      <c r="C951" s="63"/>
      <c r="D951" s="194" t="str">
        <f>IF(AND(B951=1,J951=1),IF('Job Openings'!H953-'Job Openings'!E953&lt;0,"",'Job Openings'!H953-'Job Openings'!E953),"")</f>
        <v/>
      </c>
      <c r="E951" s="185"/>
      <c r="F951" s="197" t="b">
        <f>IF(AND('Job Openings'!E953&gt;=$O$4,'Job Openings'!E953&lt;=$O$5),TRUE,FALSE)</f>
        <v>0</v>
      </c>
      <c r="G951" s="188" t="b">
        <f>IF(Dashboard!$M$6="",IF('Job Openings'!B953&lt;&gt;"",TRUE,FALSE),IF(Dashboard!$M$6='Job Openings'!B953,TRUE,FALSE))</f>
        <v>0</v>
      </c>
      <c r="H951" s="188" t="b">
        <f>IF(Dashboard!$H$7="",IF('Job Openings'!B953&lt;&gt;"",TRUE,FALSE),IF(Dashboard!$H$7='Job Openings'!C953,TRUE,FALSE))</f>
        <v>0</v>
      </c>
      <c r="I951" s="188" t="b">
        <f>IF(Dashboard!$H$6="",IF('Job Openings'!B953&lt;&gt;"",TRUE,FALSE),IF(Dashboard!$H$6='Job Openings'!F953,TRUE,FALSE))</f>
        <v>0</v>
      </c>
      <c r="J951" s="198">
        <f t="shared" si="48"/>
        <v>0</v>
      </c>
      <c r="K951" s="63"/>
      <c r="L951" s="63"/>
      <c r="M951" s="63"/>
      <c r="N951" s="63"/>
      <c r="O951" s="63"/>
      <c r="P951" s="63"/>
      <c r="R951" s="193" t="str">
        <f>IF(Candidates!H953="","",MONTH(Candidates!H953))</f>
        <v/>
      </c>
      <c r="S951" s="187" t="b">
        <f>IF(AND(YEAR(Candidates!H953)&gt;=applicationYear,YEAR(Candidates!H953)&lt;=applicationYear),TRUE,IF(applicationYear="",TRUE,FALSE))</f>
        <v>0</v>
      </c>
      <c r="T951" s="187" t="b">
        <f>IF(AND(Candidates!H953&gt;=$AJ$4,Candidates!H953&lt;=$AJ$5),TRUE,FALSE)</f>
        <v>0</v>
      </c>
      <c r="U951" s="187" t="b">
        <f>IF(Dashboard!$M$6="",IF(Candidates!B953&lt;&gt;"",TRUE,FALSE),IF(Dashboard!$M$6=Candidates!B953,TRUE,FALSE))</f>
        <v>0</v>
      </c>
      <c r="V951" s="187" t="b">
        <f>IF(Dashboard!$H$7="",IF(Candidates!B953&lt;&gt;"",TRUE,FALSE),IF(Dashboard!$H$7=Candidates!C953,TRUE,FALSE))</f>
        <v>0</v>
      </c>
      <c r="W951" s="217" t="b">
        <f>IF(Dashboard!$H$6="",IF(Candidates!B953&lt;&gt;"",TRUE,FALSE),IF(Dashboard!$H$6=Candidates!E953,TRUE,FALSE))</f>
        <v>0</v>
      </c>
      <c r="X951" s="187">
        <f t="shared" si="49"/>
        <v>0</v>
      </c>
      <c r="Y951" s="198">
        <f t="shared" si="50"/>
        <v>0</v>
      </c>
      <c r="AA951" s="7"/>
      <c r="AB951" s="7"/>
      <c r="AC951" s="7"/>
    </row>
    <row r="952" spans="2:29" x14ac:dyDescent="0.2">
      <c r="B952" s="194">
        <f>COUNTIFS(Candidates!$B$6:$B$3005,'Job Openings'!B954,Candidates!$J$6:$J$3005,Preferences!$I$21)</f>
        <v>0</v>
      </c>
      <c r="C952" s="63"/>
      <c r="D952" s="194" t="str">
        <f>IF(AND(B952=1,J952=1),IF('Job Openings'!H954-'Job Openings'!E954&lt;0,"",'Job Openings'!H954-'Job Openings'!E954),"")</f>
        <v/>
      </c>
      <c r="E952" s="185"/>
      <c r="F952" s="197" t="b">
        <f>IF(AND('Job Openings'!E954&gt;=$O$4,'Job Openings'!E954&lt;=$O$5),TRUE,FALSE)</f>
        <v>0</v>
      </c>
      <c r="G952" s="188" t="b">
        <f>IF(Dashboard!$M$6="",IF('Job Openings'!B954&lt;&gt;"",TRUE,FALSE),IF(Dashboard!$M$6='Job Openings'!B954,TRUE,FALSE))</f>
        <v>0</v>
      </c>
      <c r="H952" s="188" t="b">
        <f>IF(Dashboard!$H$7="",IF('Job Openings'!B954&lt;&gt;"",TRUE,FALSE),IF(Dashboard!$H$7='Job Openings'!C954,TRUE,FALSE))</f>
        <v>0</v>
      </c>
      <c r="I952" s="188" t="b">
        <f>IF(Dashboard!$H$6="",IF('Job Openings'!B954&lt;&gt;"",TRUE,FALSE),IF(Dashboard!$H$6='Job Openings'!F954,TRUE,FALSE))</f>
        <v>0</v>
      </c>
      <c r="J952" s="198">
        <f t="shared" si="48"/>
        <v>0</v>
      </c>
      <c r="K952" s="63"/>
      <c r="L952" s="63"/>
      <c r="M952" s="63"/>
      <c r="N952" s="63"/>
      <c r="O952" s="63"/>
      <c r="P952" s="63"/>
      <c r="R952" s="193" t="str">
        <f>IF(Candidates!H954="","",MONTH(Candidates!H954))</f>
        <v/>
      </c>
      <c r="S952" s="187" t="b">
        <f>IF(AND(YEAR(Candidates!H954)&gt;=applicationYear,YEAR(Candidates!H954)&lt;=applicationYear),TRUE,IF(applicationYear="",TRUE,FALSE))</f>
        <v>0</v>
      </c>
      <c r="T952" s="187" t="b">
        <f>IF(AND(Candidates!H954&gt;=$AJ$4,Candidates!H954&lt;=$AJ$5),TRUE,FALSE)</f>
        <v>0</v>
      </c>
      <c r="U952" s="187" t="b">
        <f>IF(Dashboard!$M$6="",IF(Candidates!B954&lt;&gt;"",TRUE,FALSE),IF(Dashboard!$M$6=Candidates!B954,TRUE,FALSE))</f>
        <v>0</v>
      </c>
      <c r="V952" s="187" t="b">
        <f>IF(Dashboard!$H$7="",IF(Candidates!B954&lt;&gt;"",TRUE,FALSE),IF(Dashboard!$H$7=Candidates!C954,TRUE,FALSE))</f>
        <v>0</v>
      </c>
      <c r="W952" s="217" t="b">
        <f>IF(Dashboard!$H$6="",IF(Candidates!B954&lt;&gt;"",TRUE,FALSE),IF(Dashboard!$H$6=Candidates!E954,TRUE,FALSE))</f>
        <v>0</v>
      </c>
      <c r="X952" s="187">
        <f t="shared" si="49"/>
        <v>0</v>
      </c>
      <c r="Y952" s="198">
        <f t="shared" si="50"/>
        <v>0</v>
      </c>
      <c r="AA952" s="7"/>
      <c r="AB952" s="7"/>
      <c r="AC952" s="7"/>
    </row>
    <row r="953" spans="2:29" x14ac:dyDescent="0.2">
      <c r="B953" s="194">
        <f>COUNTIFS(Candidates!$B$6:$B$3005,'Job Openings'!B955,Candidates!$J$6:$J$3005,Preferences!$I$21)</f>
        <v>0</v>
      </c>
      <c r="C953" s="63"/>
      <c r="D953" s="194" t="str">
        <f>IF(AND(B953=1,J953=1),IF('Job Openings'!H955-'Job Openings'!E955&lt;0,"",'Job Openings'!H955-'Job Openings'!E955),"")</f>
        <v/>
      </c>
      <c r="E953" s="185"/>
      <c r="F953" s="197" t="b">
        <f>IF(AND('Job Openings'!E955&gt;=$O$4,'Job Openings'!E955&lt;=$O$5),TRUE,FALSE)</f>
        <v>0</v>
      </c>
      <c r="G953" s="188" t="b">
        <f>IF(Dashboard!$M$6="",IF('Job Openings'!B955&lt;&gt;"",TRUE,FALSE),IF(Dashboard!$M$6='Job Openings'!B955,TRUE,FALSE))</f>
        <v>0</v>
      </c>
      <c r="H953" s="188" t="b">
        <f>IF(Dashboard!$H$7="",IF('Job Openings'!B955&lt;&gt;"",TRUE,FALSE),IF(Dashboard!$H$7='Job Openings'!C955,TRUE,FALSE))</f>
        <v>0</v>
      </c>
      <c r="I953" s="188" t="b">
        <f>IF(Dashboard!$H$6="",IF('Job Openings'!B955&lt;&gt;"",TRUE,FALSE),IF(Dashboard!$H$6='Job Openings'!F955,TRUE,FALSE))</f>
        <v>0</v>
      </c>
      <c r="J953" s="198">
        <f t="shared" si="48"/>
        <v>0</v>
      </c>
      <c r="K953" s="63"/>
      <c r="L953" s="63"/>
      <c r="M953" s="63"/>
      <c r="N953" s="63"/>
      <c r="O953" s="63"/>
      <c r="P953" s="63"/>
      <c r="R953" s="193" t="str">
        <f>IF(Candidates!H955="","",MONTH(Candidates!H955))</f>
        <v/>
      </c>
      <c r="S953" s="187" t="b">
        <f>IF(AND(YEAR(Candidates!H955)&gt;=applicationYear,YEAR(Candidates!H955)&lt;=applicationYear),TRUE,IF(applicationYear="",TRUE,FALSE))</f>
        <v>0</v>
      </c>
      <c r="T953" s="187" t="b">
        <f>IF(AND(Candidates!H955&gt;=$AJ$4,Candidates!H955&lt;=$AJ$5),TRUE,FALSE)</f>
        <v>0</v>
      </c>
      <c r="U953" s="187" t="b">
        <f>IF(Dashboard!$M$6="",IF(Candidates!B955&lt;&gt;"",TRUE,FALSE),IF(Dashboard!$M$6=Candidates!B955,TRUE,FALSE))</f>
        <v>0</v>
      </c>
      <c r="V953" s="187" t="b">
        <f>IF(Dashboard!$H$7="",IF(Candidates!B955&lt;&gt;"",TRUE,FALSE),IF(Dashboard!$H$7=Candidates!C955,TRUE,FALSE))</f>
        <v>0</v>
      </c>
      <c r="W953" s="217" t="b">
        <f>IF(Dashboard!$H$6="",IF(Candidates!B955&lt;&gt;"",TRUE,FALSE),IF(Dashboard!$H$6=Candidates!E955,TRUE,FALSE))</f>
        <v>0</v>
      </c>
      <c r="X953" s="187">
        <f t="shared" si="49"/>
        <v>0</v>
      </c>
      <c r="Y953" s="198">
        <f t="shared" si="50"/>
        <v>0</v>
      </c>
      <c r="AA953" s="7"/>
      <c r="AB953" s="7"/>
      <c r="AC953" s="7"/>
    </row>
    <row r="954" spans="2:29" x14ac:dyDescent="0.2">
      <c r="B954" s="194">
        <f>COUNTIFS(Candidates!$B$6:$B$3005,'Job Openings'!B956,Candidates!$J$6:$J$3005,Preferences!$I$21)</f>
        <v>0</v>
      </c>
      <c r="C954" s="63"/>
      <c r="D954" s="194" t="str">
        <f>IF(AND(B954=1,J954=1),IF('Job Openings'!H956-'Job Openings'!E956&lt;0,"",'Job Openings'!H956-'Job Openings'!E956),"")</f>
        <v/>
      </c>
      <c r="E954" s="185"/>
      <c r="F954" s="197" t="b">
        <f>IF(AND('Job Openings'!E956&gt;=$O$4,'Job Openings'!E956&lt;=$O$5),TRUE,FALSE)</f>
        <v>0</v>
      </c>
      <c r="G954" s="188" t="b">
        <f>IF(Dashboard!$M$6="",IF('Job Openings'!B956&lt;&gt;"",TRUE,FALSE),IF(Dashboard!$M$6='Job Openings'!B956,TRUE,FALSE))</f>
        <v>0</v>
      </c>
      <c r="H954" s="188" t="b">
        <f>IF(Dashboard!$H$7="",IF('Job Openings'!B956&lt;&gt;"",TRUE,FALSE),IF(Dashboard!$H$7='Job Openings'!C956,TRUE,FALSE))</f>
        <v>0</v>
      </c>
      <c r="I954" s="188" t="b">
        <f>IF(Dashboard!$H$6="",IF('Job Openings'!B956&lt;&gt;"",TRUE,FALSE),IF(Dashboard!$H$6='Job Openings'!F956,TRUE,FALSE))</f>
        <v>0</v>
      </c>
      <c r="J954" s="198">
        <f t="shared" si="48"/>
        <v>0</v>
      </c>
      <c r="K954" s="63"/>
      <c r="L954" s="63"/>
      <c r="M954" s="63"/>
      <c r="N954" s="63"/>
      <c r="O954" s="63"/>
      <c r="P954" s="63"/>
      <c r="R954" s="193" t="str">
        <f>IF(Candidates!H956="","",MONTH(Candidates!H956))</f>
        <v/>
      </c>
      <c r="S954" s="187" t="b">
        <f>IF(AND(YEAR(Candidates!H956)&gt;=applicationYear,YEAR(Candidates!H956)&lt;=applicationYear),TRUE,IF(applicationYear="",TRUE,FALSE))</f>
        <v>0</v>
      </c>
      <c r="T954" s="187" t="b">
        <f>IF(AND(Candidates!H956&gt;=$AJ$4,Candidates!H956&lt;=$AJ$5),TRUE,FALSE)</f>
        <v>0</v>
      </c>
      <c r="U954" s="187" t="b">
        <f>IF(Dashboard!$M$6="",IF(Candidates!B956&lt;&gt;"",TRUE,FALSE),IF(Dashboard!$M$6=Candidates!B956,TRUE,FALSE))</f>
        <v>0</v>
      </c>
      <c r="V954" s="187" t="b">
        <f>IF(Dashboard!$H$7="",IF(Candidates!B956&lt;&gt;"",TRUE,FALSE),IF(Dashboard!$H$7=Candidates!C956,TRUE,FALSE))</f>
        <v>0</v>
      </c>
      <c r="W954" s="217" t="b">
        <f>IF(Dashboard!$H$6="",IF(Candidates!B956&lt;&gt;"",TRUE,FALSE),IF(Dashboard!$H$6=Candidates!E956,TRUE,FALSE))</f>
        <v>0</v>
      </c>
      <c r="X954" s="187">
        <f t="shared" si="49"/>
        <v>0</v>
      </c>
      <c r="Y954" s="198">
        <f t="shared" si="50"/>
        <v>0</v>
      </c>
      <c r="AA954" s="7"/>
      <c r="AB954" s="7"/>
      <c r="AC954" s="7"/>
    </row>
    <row r="955" spans="2:29" x14ac:dyDescent="0.2">
      <c r="B955" s="194">
        <f>COUNTIFS(Candidates!$B$6:$B$3005,'Job Openings'!B957,Candidates!$J$6:$J$3005,Preferences!$I$21)</f>
        <v>0</v>
      </c>
      <c r="C955" s="63"/>
      <c r="D955" s="194" t="str">
        <f>IF(AND(B955=1,J955=1),IF('Job Openings'!H957-'Job Openings'!E957&lt;0,"",'Job Openings'!H957-'Job Openings'!E957),"")</f>
        <v/>
      </c>
      <c r="E955" s="185"/>
      <c r="F955" s="197" t="b">
        <f>IF(AND('Job Openings'!E957&gt;=$O$4,'Job Openings'!E957&lt;=$O$5),TRUE,FALSE)</f>
        <v>0</v>
      </c>
      <c r="G955" s="188" t="b">
        <f>IF(Dashboard!$M$6="",IF('Job Openings'!B957&lt;&gt;"",TRUE,FALSE),IF(Dashboard!$M$6='Job Openings'!B957,TRUE,FALSE))</f>
        <v>0</v>
      </c>
      <c r="H955" s="188" t="b">
        <f>IF(Dashboard!$H$7="",IF('Job Openings'!B957&lt;&gt;"",TRUE,FALSE),IF(Dashboard!$H$7='Job Openings'!C957,TRUE,FALSE))</f>
        <v>0</v>
      </c>
      <c r="I955" s="188" t="b">
        <f>IF(Dashboard!$H$6="",IF('Job Openings'!B957&lt;&gt;"",TRUE,FALSE),IF(Dashboard!$H$6='Job Openings'!F957,TRUE,FALSE))</f>
        <v>0</v>
      </c>
      <c r="J955" s="198">
        <f t="shared" si="48"/>
        <v>0</v>
      </c>
      <c r="K955" s="63"/>
      <c r="L955" s="63"/>
      <c r="M955" s="63"/>
      <c r="N955" s="63"/>
      <c r="O955" s="63"/>
      <c r="P955" s="63"/>
      <c r="R955" s="193" t="str">
        <f>IF(Candidates!H957="","",MONTH(Candidates!H957))</f>
        <v/>
      </c>
      <c r="S955" s="187" t="b">
        <f>IF(AND(YEAR(Candidates!H957)&gt;=applicationYear,YEAR(Candidates!H957)&lt;=applicationYear),TRUE,IF(applicationYear="",TRUE,FALSE))</f>
        <v>0</v>
      </c>
      <c r="T955" s="187" t="b">
        <f>IF(AND(Candidates!H957&gt;=$AJ$4,Candidates!H957&lt;=$AJ$5),TRUE,FALSE)</f>
        <v>0</v>
      </c>
      <c r="U955" s="187" t="b">
        <f>IF(Dashboard!$M$6="",IF(Candidates!B957&lt;&gt;"",TRUE,FALSE),IF(Dashboard!$M$6=Candidates!B957,TRUE,FALSE))</f>
        <v>0</v>
      </c>
      <c r="V955" s="187" t="b">
        <f>IF(Dashboard!$H$7="",IF(Candidates!B957&lt;&gt;"",TRUE,FALSE),IF(Dashboard!$H$7=Candidates!C957,TRUE,FALSE))</f>
        <v>0</v>
      </c>
      <c r="W955" s="217" t="b">
        <f>IF(Dashboard!$H$6="",IF(Candidates!B957&lt;&gt;"",TRUE,FALSE),IF(Dashboard!$H$6=Candidates!E957,TRUE,FALSE))</f>
        <v>0</v>
      </c>
      <c r="X955" s="187">
        <f t="shared" si="49"/>
        <v>0</v>
      </c>
      <c r="Y955" s="198">
        <f t="shared" si="50"/>
        <v>0</v>
      </c>
      <c r="AA955" s="7"/>
      <c r="AB955" s="7"/>
      <c r="AC955" s="7"/>
    </row>
    <row r="956" spans="2:29" x14ac:dyDescent="0.2">
      <c r="B956" s="194">
        <f>COUNTIFS(Candidates!$B$6:$B$3005,'Job Openings'!B958,Candidates!$J$6:$J$3005,Preferences!$I$21)</f>
        <v>0</v>
      </c>
      <c r="C956" s="63"/>
      <c r="D956" s="194" t="str">
        <f>IF(AND(B956=1,J956=1),IF('Job Openings'!H958-'Job Openings'!E958&lt;0,"",'Job Openings'!H958-'Job Openings'!E958),"")</f>
        <v/>
      </c>
      <c r="E956" s="185"/>
      <c r="F956" s="197" t="b">
        <f>IF(AND('Job Openings'!E958&gt;=$O$4,'Job Openings'!E958&lt;=$O$5),TRUE,FALSE)</f>
        <v>0</v>
      </c>
      <c r="G956" s="188" t="b">
        <f>IF(Dashboard!$M$6="",IF('Job Openings'!B958&lt;&gt;"",TRUE,FALSE),IF(Dashboard!$M$6='Job Openings'!B958,TRUE,FALSE))</f>
        <v>0</v>
      </c>
      <c r="H956" s="188" t="b">
        <f>IF(Dashboard!$H$7="",IF('Job Openings'!B958&lt;&gt;"",TRUE,FALSE),IF(Dashboard!$H$7='Job Openings'!C958,TRUE,FALSE))</f>
        <v>0</v>
      </c>
      <c r="I956" s="188" t="b">
        <f>IF(Dashboard!$H$6="",IF('Job Openings'!B958&lt;&gt;"",TRUE,FALSE),IF(Dashboard!$H$6='Job Openings'!F958,TRUE,FALSE))</f>
        <v>0</v>
      </c>
      <c r="J956" s="198">
        <f t="shared" si="48"/>
        <v>0</v>
      </c>
      <c r="K956" s="63"/>
      <c r="L956" s="63"/>
      <c r="M956" s="63"/>
      <c r="N956" s="63"/>
      <c r="O956" s="63"/>
      <c r="P956" s="63"/>
      <c r="R956" s="193" t="str">
        <f>IF(Candidates!H958="","",MONTH(Candidates!H958))</f>
        <v/>
      </c>
      <c r="S956" s="187" t="b">
        <f>IF(AND(YEAR(Candidates!H958)&gt;=applicationYear,YEAR(Candidates!H958)&lt;=applicationYear),TRUE,IF(applicationYear="",TRUE,FALSE))</f>
        <v>0</v>
      </c>
      <c r="T956" s="187" t="b">
        <f>IF(AND(Candidates!H958&gt;=$AJ$4,Candidates!H958&lt;=$AJ$5),TRUE,FALSE)</f>
        <v>0</v>
      </c>
      <c r="U956" s="187" t="b">
        <f>IF(Dashboard!$M$6="",IF(Candidates!B958&lt;&gt;"",TRUE,FALSE),IF(Dashboard!$M$6=Candidates!B958,TRUE,FALSE))</f>
        <v>0</v>
      </c>
      <c r="V956" s="187" t="b">
        <f>IF(Dashboard!$H$7="",IF(Candidates!B958&lt;&gt;"",TRUE,FALSE),IF(Dashboard!$H$7=Candidates!C958,TRUE,FALSE))</f>
        <v>0</v>
      </c>
      <c r="W956" s="217" t="b">
        <f>IF(Dashboard!$H$6="",IF(Candidates!B958&lt;&gt;"",TRUE,FALSE),IF(Dashboard!$H$6=Candidates!E958,TRUE,FALSE))</f>
        <v>0</v>
      </c>
      <c r="X956" s="187">
        <f t="shared" si="49"/>
        <v>0</v>
      </c>
      <c r="Y956" s="198">
        <f t="shared" si="50"/>
        <v>0</v>
      </c>
      <c r="AA956" s="7"/>
      <c r="AB956" s="7"/>
      <c r="AC956" s="7"/>
    </row>
    <row r="957" spans="2:29" x14ac:dyDescent="0.2">
      <c r="B957" s="194">
        <f>COUNTIFS(Candidates!$B$6:$B$3005,'Job Openings'!B959,Candidates!$J$6:$J$3005,Preferences!$I$21)</f>
        <v>0</v>
      </c>
      <c r="C957" s="63"/>
      <c r="D957" s="194" t="str">
        <f>IF(AND(B957=1,J957=1),IF('Job Openings'!H959-'Job Openings'!E959&lt;0,"",'Job Openings'!H959-'Job Openings'!E959),"")</f>
        <v/>
      </c>
      <c r="E957" s="185"/>
      <c r="F957" s="197" t="b">
        <f>IF(AND('Job Openings'!E959&gt;=$O$4,'Job Openings'!E959&lt;=$O$5),TRUE,FALSE)</f>
        <v>0</v>
      </c>
      <c r="G957" s="188" t="b">
        <f>IF(Dashboard!$M$6="",IF('Job Openings'!B959&lt;&gt;"",TRUE,FALSE),IF(Dashboard!$M$6='Job Openings'!B959,TRUE,FALSE))</f>
        <v>0</v>
      </c>
      <c r="H957" s="188" t="b">
        <f>IF(Dashboard!$H$7="",IF('Job Openings'!B959&lt;&gt;"",TRUE,FALSE),IF(Dashboard!$H$7='Job Openings'!C959,TRUE,FALSE))</f>
        <v>0</v>
      </c>
      <c r="I957" s="188" t="b">
        <f>IF(Dashboard!$H$6="",IF('Job Openings'!B959&lt;&gt;"",TRUE,FALSE),IF(Dashboard!$H$6='Job Openings'!F959,TRUE,FALSE))</f>
        <v>0</v>
      </c>
      <c r="J957" s="198">
        <f t="shared" si="48"/>
        <v>0</v>
      </c>
      <c r="K957" s="63"/>
      <c r="L957" s="63"/>
      <c r="M957" s="63"/>
      <c r="N957" s="63"/>
      <c r="O957" s="63"/>
      <c r="P957" s="63"/>
      <c r="R957" s="193" t="str">
        <f>IF(Candidates!H959="","",MONTH(Candidates!H959))</f>
        <v/>
      </c>
      <c r="S957" s="187" t="b">
        <f>IF(AND(YEAR(Candidates!H959)&gt;=applicationYear,YEAR(Candidates!H959)&lt;=applicationYear),TRUE,IF(applicationYear="",TRUE,FALSE))</f>
        <v>0</v>
      </c>
      <c r="T957" s="187" t="b">
        <f>IF(AND(Candidates!H959&gt;=$AJ$4,Candidates!H959&lt;=$AJ$5),TRUE,FALSE)</f>
        <v>0</v>
      </c>
      <c r="U957" s="187" t="b">
        <f>IF(Dashboard!$M$6="",IF(Candidates!B959&lt;&gt;"",TRUE,FALSE),IF(Dashboard!$M$6=Candidates!B959,TRUE,FALSE))</f>
        <v>0</v>
      </c>
      <c r="V957" s="187" t="b">
        <f>IF(Dashboard!$H$7="",IF(Candidates!B959&lt;&gt;"",TRUE,FALSE),IF(Dashboard!$H$7=Candidates!C959,TRUE,FALSE))</f>
        <v>0</v>
      </c>
      <c r="W957" s="217" t="b">
        <f>IF(Dashboard!$H$6="",IF(Candidates!B959&lt;&gt;"",TRUE,FALSE),IF(Dashboard!$H$6=Candidates!E959,TRUE,FALSE))</f>
        <v>0</v>
      </c>
      <c r="X957" s="187">
        <f t="shared" si="49"/>
        <v>0</v>
      </c>
      <c r="Y957" s="198">
        <f t="shared" si="50"/>
        <v>0</v>
      </c>
      <c r="AA957" s="7"/>
      <c r="AB957" s="7"/>
      <c r="AC957" s="7"/>
    </row>
    <row r="958" spans="2:29" x14ac:dyDescent="0.2">
      <c r="B958" s="194">
        <f>COUNTIFS(Candidates!$B$6:$B$3005,'Job Openings'!B960,Candidates!$J$6:$J$3005,Preferences!$I$21)</f>
        <v>0</v>
      </c>
      <c r="C958" s="63"/>
      <c r="D958" s="194" t="str">
        <f>IF(AND(B958=1,J958=1),IF('Job Openings'!H960-'Job Openings'!E960&lt;0,"",'Job Openings'!H960-'Job Openings'!E960),"")</f>
        <v/>
      </c>
      <c r="E958" s="185"/>
      <c r="F958" s="197" t="b">
        <f>IF(AND('Job Openings'!E960&gt;=$O$4,'Job Openings'!E960&lt;=$O$5),TRUE,FALSE)</f>
        <v>0</v>
      </c>
      <c r="G958" s="188" t="b">
        <f>IF(Dashboard!$M$6="",IF('Job Openings'!B960&lt;&gt;"",TRUE,FALSE),IF(Dashboard!$M$6='Job Openings'!B960,TRUE,FALSE))</f>
        <v>0</v>
      </c>
      <c r="H958" s="188" t="b">
        <f>IF(Dashboard!$H$7="",IF('Job Openings'!B960&lt;&gt;"",TRUE,FALSE),IF(Dashboard!$H$7='Job Openings'!C960,TRUE,FALSE))</f>
        <v>0</v>
      </c>
      <c r="I958" s="188" t="b">
        <f>IF(Dashboard!$H$6="",IF('Job Openings'!B960&lt;&gt;"",TRUE,FALSE),IF(Dashboard!$H$6='Job Openings'!F960,TRUE,FALSE))</f>
        <v>0</v>
      </c>
      <c r="J958" s="198">
        <f t="shared" si="48"/>
        <v>0</v>
      </c>
      <c r="K958" s="63"/>
      <c r="L958" s="63"/>
      <c r="M958" s="63"/>
      <c r="N958" s="63"/>
      <c r="O958" s="63"/>
      <c r="P958" s="63"/>
      <c r="R958" s="193" t="str">
        <f>IF(Candidates!H960="","",MONTH(Candidates!H960))</f>
        <v/>
      </c>
      <c r="S958" s="187" t="b">
        <f>IF(AND(YEAR(Candidates!H960)&gt;=applicationYear,YEAR(Candidates!H960)&lt;=applicationYear),TRUE,IF(applicationYear="",TRUE,FALSE))</f>
        <v>0</v>
      </c>
      <c r="T958" s="187" t="b">
        <f>IF(AND(Candidates!H960&gt;=$AJ$4,Candidates!H960&lt;=$AJ$5),TRUE,FALSE)</f>
        <v>0</v>
      </c>
      <c r="U958" s="187" t="b">
        <f>IF(Dashboard!$M$6="",IF(Candidates!B960&lt;&gt;"",TRUE,FALSE),IF(Dashboard!$M$6=Candidates!B960,TRUE,FALSE))</f>
        <v>0</v>
      </c>
      <c r="V958" s="187" t="b">
        <f>IF(Dashboard!$H$7="",IF(Candidates!B960&lt;&gt;"",TRUE,FALSE),IF(Dashboard!$H$7=Candidates!C960,TRUE,FALSE))</f>
        <v>0</v>
      </c>
      <c r="W958" s="217" t="b">
        <f>IF(Dashboard!$H$6="",IF(Candidates!B960&lt;&gt;"",TRUE,FALSE),IF(Dashboard!$H$6=Candidates!E960,TRUE,FALSE))</f>
        <v>0</v>
      </c>
      <c r="X958" s="187">
        <f t="shared" si="49"/>
        <v>0</v>
      </c>
      <c r="Y958" s="198">
        <f t="shared" si="50"/>
        <v>0</v>
      </c>
      <c r="AA958" s="7"/>
      <c r="AB958" s="7"/>
      <c r="AC958" s="7"/>
    </row>
    <row r="959" spans="2:29" x14ac:dyDescent="0.2">
      <c r="B959" s="194">
        <f>COUNTIFS(Candidates!$B$6:$B$3005,'Job Openings'!B961,Candidates!$J$6:$J$3005,Preferences!$I$21)</f>
        <v>0</v>
      </c>
      <c r="C959" s="63"/>
      <c r="D959" s="194" t="str">
        <f>IF(AND(B959=1,J959=1),IF('Job Openings'!H961-'Job Openings'!E961&lt;0,"",'Job Openings'!H961-'Job Openings'!E961),"")</f>
        <v/>
      </c>
      <c r="E959" s="185"/>
      <c r="F959" s="197" t="b">
        <f>IF(AND('Job Openings'!E961&gt;=$O$4,'Job Openings'!E961&lt;=$O$5),TRUE,FALSE)</f>
        <v>0</v>
      </c>
      <c r="G959" s="188" t="b">
        <f>IF(Dashboard!$M$6="",IF('Job Openings'!B961&lt;&gt;"",TRUE,FALSE),IF(Dashboard!$M$6='Job Openings'!B961,TRUE,FALSE))</f>
        <v>0</v>
      </c>
      <c r="H959" s="188" t="b">
        <f>IF(Dashboard!$H$7="",IF('Job Openings'!B961&lt;&gt;"",TRUE,FALSE),IF(Dashboard!$H$7='Job Openings'!C961,TRUE,FALSE))</f>
        <v>0</v>
      </c>
      <c r="I959" s="188" t="b">
        <f>IF(Dashboard!$H$6="",IF('Job Openings'!B961&lt;&gt;"",TRUE,FALSE),IF(Dashboard!$H$6='Job Openings'!F961,TRUE,FALSE))</f>
        <v>0</v>
      </c>
      <c r="J959" s="198">
        <f t="shared" si="48"/>
        <v>0</v>
      </c>
      <c r="K959" s="63"/>
      <c r="L959" s="63"/>
      <c r="M959" s="63"/>
      <c r="N959" s="63"/>
      <c r="O959" s="63"/>
      <c r="P959" s="63"/>
      <c r="R959" s="193" t="str">
        <f>IF(Candidates!H961="","",MONTH(Candidates!H961))</f>
        <v/>
      </c>
      <c r="S959" s="187" t="b">
        <f>IF(AND(YEAR(Candidates!H961)&gt;=applicationYear,YEAR(Candidates!H961)&lt;=applicationYear),TRUE,IF(applicationYear="",TRUE,FALSE))</f>
        <v>0</v>
      </c>
      <c r="T959" s="187" t="b">
        <f>IF(AND(Candidates!H961&gt;=$AJ$4,Candidates!H961&lt;=$AJ$5),TRUE,FALSE)</f>
        <v>0</v>
      </c>
      <c r="U959" s="187" t="b">
        <f>IF(Dashboard!$M$6="",IF(Candidates!B961&lt;&gt;"",TRUE,FALSE),IF(Dashboard!$M$6=Candidates!B961,TRUE,FALSE))</f>
        <v>0</v>
      </c>
      <c r="V959" s="187" t="b">
        <f>IF(Dashboard!$H$7="",IF(Candidates!B961&lt;&gt;"",TRUE,FALSE),IF(Dashboard!$H$7=Candidates!C961,TRUE,FALSE))</f>
        <v>0</v>
      </c>
      <c r="W959" s="217" t="b">
        <f>IF(Dashboard!$H$6="",IF(Candidates!B961&lt;&gt;"",TRUE,FALSE),IF(Dashboard!$H$6=Candidates!E961,TRUE,FALSE))</f>
        <v>0</v>
      </c>
      <c r="X959" s="187">
        <f t="shared" si="49"/>
        <v>0</v>
      </c>
      <c r="Y959" s="198">
        <f t="shared" si="50"/>
        <v>0</v>
      </c>
      <c r="AA959" s="7"/>
      <c r="AB959" s="7"/>
      <c r="AC959" s="7"/>
    </row>
    <row r="960" spans="2:29" x14ac:dyDescent="0.2">
      <c r="B960" s="194">
        <f>COUNTIFS(Candidates!$B$6:$B$3005,'Job Openings'!B962,Candidates!$J$6:$J$3005,Preferences!$I$21)</f>
        <v>0</v>
      </c>
      <c r="C960" s="63"/>
      <c r="D960" s="194" t="str">
        <f>IF(AND(B960=1,J960=1),IF('Job Openings'!H962-'Job Openings'!E962&lt;0,"",'Job Openings'!H962-'Job Openings'!E962),"")</f>
        <v/>
      </c>
      <c r="E960" s="185"/>
      <c r="F960" s="197" t="b">
        <f>IF(AND('Job Openings'!E962&gt;=$O$4,'Job Openings'!E962&lt;=$O$5),TRUE,FALSE)</f>
        <v>0</v>
      </c>
      <c r="G960" s="188" t="b">
        <f>IF(Dashboard!$M$6="",IF('Job Openings'!B962&lt;&gt;"",TRUE,FALSE),IF(Dashboard!$M$6='Job Openings'!B962,TRUE,FALSE))</f>
        <v>0</v>
      </c>
      <c r="H960" s="188" t="b">
        <f>IF(Dashboard!$H$7="",IF('Job Openings'!B962&lt;&gt;"",TRUE,FALSE),IF(Dashboard!$H$7='Job Openings'!C962,TRUE,FALSE))</f>
        <v>0</v>
      </c>
      <c r="I960" s="188" t="b">
        <f>IF(Dashboard!$H$6="",IF('Job Openings'!B962&lt;&gt;"",TRUE,FALSE),IF(Dashboard!$H$6='Job Openings'!F962,TRUE,FALSE))</f>
        <v>0</v>
      </c>
      <c r="J960" s="198">
        <f t="shared" si="48"/>
        <v>0</v>
      </c>
      <c r="K960" s="63"/>
      <c r="L960" s="63"/>
      <c r="M960" s="63"/>
      <c r="N960" s="63"/>
      <c r="O960" s="63"/>
      <c r="P960" s="63"/>
      <c r="R960" s="193" t="str">
        <f>IF(Candidates!H962="","",MONTH(Candidates!H962))</f>
        <v/>
      </c>
      <c r="S960" s="187" t="b">
        <f>IF(AND(YEAR(Candidates!H962)&gt;=applicationYear,YEAR(Candidates!H962)&lt;=applicationYear),TRUE,IF(applicationYear="",TRUE,FALSE))</f>
        <v>0</v>
      </c>
      <c r="T960" s="187" t="b">
        <f>IF(AND(Candidates!H962&gt;=$AJ$4,Candidates!H962&lt;=$AJ$5),TRUE,FALSE)</f>
        <v>0</v>
      </c>
      <c r="U960" s="187" t="b">
        <f>IF(Dashboard!$M$6="",IF(Candidates!B962&lt;&gt;"",TRUE,FALSE),IF(Dashboard!$M$6=Candidates!B962,TRUE,FALSE))</f>
        <v>0</v>
      </c>
      <c r="V960" s="187" t="b">
        <f>IF(Dashboard!$H$7="",IF(Candidates!B962&lt;&gt;"",TRUE,FALSE),IF(Dashboard!$H$7=Candidates!C962,TRUE,FALSE))</f>
        <v>0</v>
      </c>
      <c r="W960" s="217" t="b">
        <f>IF(Dashboard!$H$6="",IF(Candidates!B962&lt;&gt;"",TRUE,FALSE),IF(Dashboard!$H$6=Candidates!E962,TRUE,FALSE))</f>
        <v>0</v>
      </c>
      <c r="X960" s="187">
        <f t="shared" si="49"/>
        <v>0</v>
      </c>
      <c r="Y960" s="198">
        <f t="shared" si="50"/>
        <v>0</v>
      </c>
      <c r="AA960" s="7"/>
      <c r="AB960" s="7"/>
      <c r="AC960" s="7"/>
    </row>
    <row r="961" spans="2:29" x14ac:dyDescent="0.2">
      <c r="B961" s="194">
        <f>COUNTIFS(Candidates!$B$6:$B$3005,'Job Openings'!B963,Candidates!$J$6:$J$3005,Preferences!$I$21)</f>
        <v>0</v>
      </c>
      <c r="C961" s="63"/>
      <c r="D961" s="194" t="str">
        <f>IF(AND(B961=1,J961=1),IF('Job Openings'!H963-'Job Openings'!E963&lt;0,"",'Job Openings'!H963-'Job Openings'!E963),"")</f>
        <v/>
      </c>
      <c r="E961" s="185"/>
      <c r="F961" s="197" t="b">
        <f>IF(AND('Job Openings'!E963&gt;=$O$4,'Job Openings'!E963&lt;=$O$5),TRUE,FALSE)</f>
        <v>0</v>
      </c>
      <c r="G961" s="188" t="b">
        <f>IF(Dashboard!$M$6="",IF('Job Openings'!B963&lt;&gt;"",TRUE,FALSE),IF(Dashboard!$M$6='Job Openings'!B963,TRUE,FALSE))</f>
        <v>0</v>
      </c>
      <c r="H961" s="188" t="b">
        <f>IF(Dashboard!$H$7="",IF('Job Openings'!B963&lt;&gt;"",TRUE,FALSE),IF(Dashboard!$H$7='Job Openings'!C963,TRUE,FALSE))</f>
        <v>0</v>
      </c>
      <c r="I961" s="188" t="b">
        <f>IF(Dashboard!$H$6="",IF('Job Openings'!B963&lt;&gt;"",TRUE,FALSE),IF(Dashboard!$H$6='Job Openings'!F963,TRUE,FALSE))</f>
        <v>0</v>
      </c>
      <c r="J961" s="198">
        <f t="shared" si="48"/>
        <v>0</v>
      </c>
      <c r="K961" s="63"/>
      <c r="L961" s="63"/>
      <c r="M961" s="63"/>
      <c r="N961" s="63"/>
      <c r="O961" s="63"/>
      <c r="P961" s="63"/>
      <c r="R961" s="193" t="str">
        <f>IF(Candidates!H963="","",MONTH(Candidates!H963))</f>
        <v/>
      </c>
      <c r="S961" s="187" t="b">
        <f>IF(AND(YEAR(Candidates!H963)&gt;=applicationYear,YEAR(Candidates!H963)&lt;=applicationYear),TRUE,IF(applicationYear="",TRUE,FALSE))</f>
        <v>0</v>
      </c>
      <c r="T961" s="187" t="b">
        <f>IF(AND(Candidates!H963&gt;=$AJ$4,Candidates!H963&lt;=$AJ$5),TRUE,FALSE)</f>
        <v>0</v>
      </c>
      <c r="U961" s="187" t="b">
        <f>IF(Dashboard!$M$6="",IF(Candidates!B963&lt;&gt;"",TRUE,FALSE),IF(Dashboard!$M$6=Candidates!B963,TRUE,FALSE))</f>
        <v>0</v>
      </c>
      <c r="V961" s="187" t="b">
        <f>IF(Dashboard!$H$7="",IF(Candidates!B963&lt;&gt;"",TRUE,FALSE),IF(Dashboard!$H$7=Candidates!C963,TRUE,FALSE))</f>
        <v>0</v>
      </c>
      <c r="W961" s="217" t="b">
        <f>IF(Dashboard!$H$6="",IF(Candidates!B963&lt;&gt;"",TRUE,FALSE),IF(Dashboard!$H$6=Candidates!E963,TRUE,FALSE))</f>
        <v>0</v>
      </c>
      <c r="X961" s="187">
        <f t="shared" si="49"/>
        <v>0</v>
      </c>
      <c r="Y961" s="198">
        <f t="shared" si="50"/>
        <v>0</v>
      </c>
      <c r="AA961" s="7"/>
      <c r="AB961" s="7"/>
      <c r="AC961" s="7"/>
    </row>
    <row r="962" spans="2:29" x14ac:dyDescent="0.2">
      <c r="B962" s="194">
        <f>COUNTIFS(Candidates!$B$6:$B$3005,'Job Openings'!B964,Candidates!$J$6:$J$3005,Preferences!$I$21)</f>
        <v>0</v>
      </c>
      <c r="C962" s="63"/>
      <c r="D962" s="194" t="str">
        <f>IF(AND(B962=1,J962=1),IF('Job Openings'!H964-'Job Openings'!E964&lt;0,"",'Job Openings'!H964-'Job Openings'!E964),"")</f>
        <v/>
      </c>
      <c r="E962" s="185"/>
      <c r="F962" s="197" t="b">
        <f>IF(AND('Job Openings'!E964&gt;=$O$4,'Job Openings'!E964&lt;=$O$5),TRUE,FALSE)</f>
        <v>0</v>
      </c>
      <c r="G962" s="188" t="b">
        <f>IF(Dashboard!$M$6="",IF('Job Openings'!B964&lt;&gt;"",TRUE,FALSE),IF(Dashboard!$M$6='Job Openings'!B964,TRUE,FALSE))</f>
        <v>0</v>
      </c>
      <c r="H962" s="188" t="b">
        <f>IF(Dashboard!$H$7="",IF('Job Openings'!B964&lt;&gt;"",TRUE,FALSE),IF(Dashboard!$H$7='Job Openings'!C964,TRUE,FALSE))</f>
        <v>0</v>
      </c>
      <c r="I962" s="188" t="b">
        <f>IF(Dashboard!$H$6="",IF('Job Openings'!B964&lt;&gt;"",TRUE,FALSE),IF(Dashboard!$H$6='Job Openings'!F964,TRUE,FALSE))</f>
        <v>0</v>
      </c>
      <c r="J962" s="198">
        <f t="shared" si="48"/>
        <v>0</v>
      </c>
      <c r="K962" s="63"/>
      <c r="L962" s="63"/>
      <c r="M962" s="63"/>
      <c r="N962" s="63"/>
      <c r="O962" s="63"/>
      <c r="P962" s="63"/>
      <c r="R962" s="193" t="str">
        <f>IF(Candidates!H964="","",MONTH(Candidates!H964))</f>
        <v/>
      </c>
      <c r="S962" s="187" t="b">
        <f>IF(AND(YEAR(Candidates!H964)&gt;=applicationYear,YEAR(Candidates!H964)&lt;=applicationYear),TRUE,IF(applicationYear="",TRUE,FALSE))</f>
        <v>0</v>
      </c>
      <c r="T962" s="187" t="b">
        <f>IF(AND(Candidates!H964&gt;=$AJ$4,Candidates!H964&lt;=$AJ$5),TRUE,FALSE)</f>
        <v>0</v>
      </c>
      <c r="U962" s="187" t="b">
        <f>IF(Dashboard!$M$6="",IF(Candidates!B964&lt;&gt;"",TRUE,FALSE),IF(Dashboard!$M$6=Candidates!B964,TRUE,FALSE))</f>
        <v>0</v>
      </c>
      <c r="V962" s="187" t="b">
        <f>IF(Dashboard!$H$7="",IF(Candidates!B964&lt;&gt;"",TRUE,FALSE),IF(Dashboard!$H$7=Candidates!C964,TRUE,FALSE))</f>
        <v>0</v>
      </c>
      <c r="W962" s="217" t="b">
        <f>IF(Dashboard!$H$6="",IF(Candidates!B964&lt;&gt;"",TRUE,FALSE),IF(Dashboard!$H$6=Candidates!E964,TRUE,FALSE))</f>
        <v>0</v>
      </c>
      <c r="X962" s="187">
        <f t="shared" si="49"/>
        <v>0</v>
      </c>
      <c r="Y962" s="198">
        <f t="shared" si="50"/>
        <v>0</v>
      </c>
      <c r="AA962" s="7"/>
      <c r="AB962" s="7"/>
      <c r="AC962" s="7"/>
    </row>
    <row r="963" spans="2:29" x14ac:dyDescent="0.2">
      <c r="B963" s="194">
        <f>COUNTIFS(Candidates!$B$6:$B$3005,'Job Openings'!B965,Candidates!$J$6:$J$3005,Preferences!$I$21)</f>
        <v>0</v>
      </c>
      <c r="C963" s="63"/>
      <c r="D963" s="194" t="str">
        <f>IF(AND(B963=1,J963=1),IF('Job Openings'!H965-'Job Openings'!E965&lt;0,"",'Job Openings'!H965-'Job Openings'!E965),"")</f>
        <v/>
      </c>
      <c r="E963" s="185"/>
      <c r="F963" s="197" t="b">
        <f>IF(AND('Job Openings'!E965&gt;=$O$4,'Job Openings'!E965&lt;=$O$5),TRUE,FALSE)</f>
        <v>0</v>
      </c>
      <c r="G963" s="188" t="b">
        <f>IF(Dashboard!$M$6="",IF('Job Openings'!B965&lt;&gt;"",TRUE,FALSE),IF(Dashboard!$M$6='Job Openings'!B965,TRUE,FALSE))</f>
        <v>0</v>
      </c>
      <c r="H963" s="188" t="b">
        <f>IF(Dashboard!$H$7="",IF('Job Openings'!B965&lt;&gt;"",TRUE,FALSE),IF(Dashboard!$H$7='Job Openings'!C965,TRUE,FALSE))</f>
        <v>0</v>
      </c>
      <c r="I963" s="188" t="b">
        <f>IF(Dashboard!$H$6="",IF('Job Openings'!B965&lt;&gt;"",TRUE,FALSE),IF(Dashboard!$H$6='Job Openings'!F965,TRUE,FALSE))</f>
        <v>0</v>
      </c>
      <c r="J963" s="198">
        <f t="shared" si="48"/>
        <v>0</v>
      </c>
      <c r="K963" s="63"/>
      <c r="L963" s="63"/>
      <c r="M963" s="63"/>
      <c r="N963" s="63"/>
      <c r="O963" s="63"/>
      <c r="P963" s="63"/>
      <c r="R963" s="193" t="str">
        <f>IF(Candidates!H965="","",MONTH(Candidates!H965))</f>
        <v/>
      </c>
      <c r="S963" s="187" t="b">
        <f>IF(AND(YEAR(Candidates!H965)&gt;=applicationYear,YEAR(Candidates!H965)&lt;=applicationYear),TRUE,IF(applicationYear="",TRUE,FALSE))</f>
        <v>0</v>
      </c>
      <c r="T963" s="187" t="b">
        <f>IF(AND(Candidates!H965&gt;=$AJ$4,Candidates!H965&lt;=$AJ$5),TRUE,FALSE)</f>
        <v>0</v>
      </c>
      <c r="U963" s="187" t="b">
        <f>IF(Dashboard!$M$6="",IF(Candidates!B965&lt;&gt;"",TRUE,FALSE),IF(Dashboard!$M$6=Candidates!B965,TRUE,FALSE))</f>
        <v>0</v>
      </c>
      <c r="V963" s="187" t="b">
        <f>IF(Dashboard!$H$7="",IF(Candidates!B965&lt;&gt;"",TRUE,FALSE),IF(Dashboard!$H$7=Candidates!C965,TRUE,FALSE))</f>
        <v>0</v>
      </c>
      <c r="W963" s="217" t="b">
        <f>IF(Dashboard!$H$6="",IF(Candidates!B965&lt;&gt;"",TRUE,FALSE),IF(Dashboard!$H$6=Candidates!E965,TRUE,FALSE))</f>
        <v>0</v>
      </c>
      <c r="X963" s="187">
        <f t="shared" si="49"/>
        <v>0</v>
      </c>
      <c r="Y963" s="198">
        <f t="shared" si="50"/>
        <v>0</v>
      </c>
      <c r="AA963" s="7"/>
      <c r="AB963" s="7"/>
      <c r="AC963" s="7"/>
    </row>
    <row r="964" spans="2:29" x14ac:dyDescent="0.2">
      <c r="B964" s="194">
        <f>COUNTIFS(Candidates!$B$6:$B$3005,'Job Openings'!B966,Candidates!$J$6:$J$3005,Preferences!$I$21)</f>
        <v>0</v>
      </c>
      <c r="C964" s="63"/>
      <c r="D964" s="194" t="str">
        <f>IF(AND(B964=1,J964=1),IF('Job Openings'!H966-'Job Openings'!E966&lt;0,"",'Job Openings'!H966-'Job Openings'!E966),"")</f>
        <v/>
      </c>
      <c r="E964" s="185"/>
      <c r="F964" s="197" t="b">
        <f>IF(AND('Job Openings'!E966&gt;=$O$4,'Job Openings'!E966&lt;=$O$5),TRUE,FALSE)</f>
        <v>0</v>
      </c>
      <c r="G964" s="188" t="b">
        <f>IF(Dashboard!$M$6="",IF('Job Openings'!B966&lt;&gt;"",TRUE,FALSE),IF(Dashboard!$M$6='Job Openings'!B966,TRUE,FALSE))</f>
        <v>0</v>
      </c>
      <c r="H964" s="188" t="b">
        <f>IF(Dashboard!$H$7="",IF('Job Openings'!B966&lt;&gt;"",TRUE,FALSE),IF(Dashboard!$H$7='Job Openings'!C966,TRUE,FALSE))</f>
        <v>0</v>
      </c>
      <c r="I964" s="188" t="b">
        <f>IF(Dashboard!$H$6="",IF('Job Openings'!B966&lt;&gt;"",TRUE,FALSE),IF(Dashboard!$H$6='Job Openings'!F966,TRUE,FALSE))</f>
        <v>0</v>
      </c>
      <c r="J964" s="198">
        <f t="shared" ref="J964:J1003" si="51">I964*H964*G964*F964</f>
        <v>0</v>
      </c>
      <c r="K964" s="63"/>
      <c r="L964" s="63"/>
      <c r="M964" s="63"/>
      <c r="N964" s="63"/>
      <c r="O964" s="63"/>
      <c r="P964" s="63"/>
      <c r="R964" s="193" t="str">
        <f>IF(Candidates!H966="","",MONTH(Candidates!H966))</f>
        <v/>
      </c>
      <c r="S964" s="187" t="b">
        <f>IF(AND(YEAR(Candidates!H966)&gt;=applicationYear,YEAR(Candidates!H966)&lt;=applicationYear),TRUE,IF(applicationYear="",TRUE,FALSE))</f>
        <v>0</v>
      </c>
      <c r="T964" s="187" t="b">
        <f>IF(AND(Candidates!H966&gt;=$AJ$4,Candidates!H966&lt;=$AJ$5),TRUE,FALSE)</f>
        <v>0</v>
      </c>
      <c r="U964" s="187" t="b">
        <f>IF(Dashboard!$M$6="",IF(Candidates!B966&lt;&gt;"",TRUE,FALSE),IF(Dashboard!$M$6=Candidates!B966,TRUE,FALSE))</f>
        <v>0</v>
      </c>
      <c r="V964" s="187" t="b">
        <f>IF(Dashboard!$H$7="",IF(Candidates!B966&lt;&gt;"",TRUE,FALSE),IF(Dashboard!$H$7=Candidates!C966,TRUE,FALSE))</f>
        <v>0</v>
      </c>
      <c r="W964" s="217" t="b">
        <f>IF(Dashboard!$H$6="",IF(Candidates!B966&lt;&gt;"",TRUE,FALSE),IF(Dashboard!$H$6=Candidates!E966,TRUE,FALSE))</f>
        <v>0</v>
      </c>
      <c r="X964" s="187">
        <f t="shared" si="49"/>
        <v>0</v>
      </c>
      <c r="Y964" s="198">
        <f t="shared" si="50"/>
        <v>0</v>
      </c>
      <c r="AA964" s="7"/>
      <c r="AB964" s="7"/>
      <c r="AC964" s="7"/>
    </row>
    <row r="965" spans="2:29" x14ac:dyDescent="0.2">
      <c r="B965" s="194">
        <f>COUNTIFS(Candidates!$B$6:$B$3005,'Job Openings'!B967,Candidates!$J$6:$J$3005,Preferences!$I$21)</f>
        <v>0</v>
      </c>
      <c r="C965" s="63"/>
      <c r="D965" s="194" t="str">
        <f>IF(AND(B965=1,J965=1),IF('Job Openings'!H967-'Job Openings'!E967&lt;0,"",'Job Openings'!H967-'Job Openings'!E967),"")</f>
        <v/>
      </c>
      <c r="E965" s="185"/>
      <c r="F965" s="197" t="b">
        <f>IF(AND('Job Openings'!E967&gt;=$O$4,'Job Openings'!E967&lt;=$O$5),TRUE,FALSE)</f>
        <v>0</v>
      </c>
      <c r="G965" s="188" t="b">
        <f>IF(Dashboard!$M$6="",IF('Job Openings'!B967&lt;&gt;"",TRUE,FALSE),IF(Dashboard!$M$6='Job Openings'!B967,TRUE,FALSE))</f>
        <v>0</v>
      </c>
      <c r="H965" s="188" t="b">
        <f>IF(Dashboard!$H$7="",IF('Job Openings'!B967&lt;&gt;"",TRUE,FALSE),IF(Dashboard!$H$7='Job Openings'!C967,TRUE,FALSE))</f>
        <v>0</v>
      </c>
      <c r="I965" s="188" t="b">
        <f>IF(Dashboard!$H$6="",IF('Job Openings'!B967&lt;&gt;"",TRUE,FALSE),IF(Dashboard!$H$6='Job Openings'!F967,TRUE,FALSE))</f>
        <v>0</v>
      </c>
      <c r="J965" s="198">
        <f t="shared" si="51"/>
        <v>0</v>
      </c>
      <c r="K965" s="63"/>
      <c r="L965" s="63"/>
      <c r="M965" s="63"/>
      <c r="N965" s="63"/>
      <c r="O965" s="63"/>
      <c r="P965" s="63"/>
      <c r="R965" s="193" t="str">
        <f>IF(Candidates!H967="","",MONTH(Candidates!H967))</f>
        <v/>
      </c>
      <c r="S965" s="187" t="b">
        <f>IF(AND(YEAR(Candidates!H967)&gt;=applicationYear,YEAR(Candidates!H967)&lt;=applicationYear),TRUE,IF(applicationYear="",TRUE,FALSE))</f>
        <v>0</v>
      </c>
      <c r="T965" s="187" t="b">
        <f>IF(AND(Candidates!H967&gt;=$AJ$4,Candidates!H967&lt;=$AJ$5),TRUE,FALSE)</f>
        <v>0</v>
      </c>
      <c r="U965" s="187" t="b">
        <f>IF(Dashboard!$M$6="",IF(Candidates!B967&lt;&gt;"",TRUE,FALSE),IF(Dashboard!$M$6=Candidates!B967,TRUE,FALSE))</f>
        <v>0</v>
      </c>
      <c r="V965" s="187" t="b">
        <f>IF(Dashboard!$H$7="",IF(Candidates!B967&lt;&gt;"",TRUE,FALSE),IF(Dashboard!$H$7=Candidates!C967,TRUE,FALSE))</f>
        <v>0</v>
      </c>
      <c r="W965" s="217" t="b">
        <f>IF(Dashboard!$H$6="",IF(Candidates!B967&lt;&gt;"",TRUE,FALSE),IF(Dashboard!$H$6=Candidates!E967,TRUE,FALSE))</f>
        <v>0</v>
      </c>
      <c r="X965" s="187">
        <f t="shared" ref="X965:X1028" si="52">W965*V965*U965*T965</f>
        <v>0</v>
      </c>
      <c r="Y965" s="198">
        <f t="shared" ref="Y965:Y1028" si="53">W965*V965*U965*S965</f>
        <v>0</v>
      </c>
      <c r="AA965" s="7"/>
      <c r="AB965" s="7"/>
      <c r="AC965" s="7"/>
    </row>
    <row r="966" spans="2:29" x14ac:dyDescent="0.2">
      <c r="B966" s="194">
        <f>COUNTIFS(Candidates!$B$6:$B$3005,'Job Openings'!B968,Candidates!$J$6:$J$3005,Preferences!$I$21)</f>
        <v>0</v>
      </c>
      <c r="C966" s="63"/>
      <c r="D966" s="194" t="str">
        <f>IF(AND(B966=1,J966=1),IF('Job Openings'!H968-'Job Openings'!E968&lt;0,"",'Job Openings'!H968-'Job Openings'!E968),"")</f>
        <v/>
      </c>
      <c r="E966" s="185"/>
      <c r="F966" s="197" t="b">
        <f>IF(AND('Job Openings'!E968&gt;=$O$4,'Job Openings'!E968&lt;=$O$5),TRUE,FALSE)</f>
        <v>0</v>
      </c>
      <c r="G966" s="188" t="b">
        <f>IF(Dashboard!$M$6="",IF('Job Openings'!B968&lt;&gt;"",TRUE,FALSE),IF(Dashboard!$M$6='Job Openings'!B968,TRUE,FALSE))</f>
        <v>0</v>
      </c>
      <c r="H966" s="188" t="b">
        <f>IF(Dashboard!$H$7="",IF('Job Openings'!B968&lt;&gt;"",TRUE,FALSE),IF(Dashboard!$H$7='Job Openings'!C968,TRUE,FALSE))</f>
        <v>0</v>
      </c>
      <c r="I966" s="188" t="b">
        <f>IF(Dashboard!$H$6="",IF('Job Openings'!B968&lt;&gt;"",TRUE,FALSE),IF(Dashboard!$H$6='Job Openings'!F968,TRUE,FALSE))</f>
        <v>0</v>
      </c>
      <c r="J966" s="198">
        <f t="shared" si="51"/>
        <v>0</v>
      </c>
      <c r="K966" s="63"/>
      <c r="L966" s="63"/>
      <c r="M966" s="63"/>
      <c r="N966" s="63"/>
      <c r="O966" s="63"/>
      <c r="P966" s="63"/>
      <c r="R966" s="193" t="str">
        <f>IF(Candidates!H968="","",MONTH(Candidates!H968))</f>
        <v/>
      </c>
      <c r="S966" s="187" t="b">
        <f>IF(AND(YEAR(Candidates!H968)&gt;=applicationYear,YEAR(Candidates!H968)&lt;=applicationYear),TRUE,IF(applicationYear="",TRUE,FALSE))</f>
        <v>0</v>
      </c>
      <c r="T966" s="187" t="b">
        <f>IF(AND(Candidates!H968&gt;=$AJ$4,Candidates!H968&lt;=$AJ$5),TRUE,FALSE)</f>
        <v>0</v>
      </c>
      <c r="U966" s="187" t="b">
        <f>IF(Dashboard!$M$6="",IF(Candidates!B968&lt;&gt;"",TRUE,FALSE),IF(Dashboard!$M$6=Candidates!B968,TRUE,FALSE))</f>
        <v>0</v>
      </c>
      <c r="V966" s="187" t="b">
        <f>IF(Dashboard!$H$7="",IF(Candidates!B968&lt;&gt;"",TRUE,FALSE),IF(Dashboard!$H$7=Candidates!C968,TRUE,FALSE))</f>
        <v>0</v>
      </c>
      <c r="W966" s="217" t="b">
        <f>IF(Dashboard!$H$6="",IF(Candidates!B968&lt;&gt;"",TRUE,FALSE),IF(Dashboard!$H$6=Candidates!E968,TRUE,FALSE))</f>
        <v>0</v>
      </c>
      <c r="X966" s="187">
        <f t="shared" si="52"/>
        <v>0</v>
      </c>
      <c r="Y966" s="198">
        <f t="shared" si="53"/>
        <v>0</v>
      </c>
      <c r="AA966" s="7"/>
      <c r="AB966" s="7"/>
      <c r="AC966" s="7"/>
    </row>
    <row r="967" spans="2:29" x14ac:dyDescent="0.2">
      <c r="B967" s="194">
        <f>COUNTIFS(Candidates!$B$6:$B$3005,'Job Openings'!B969,Candidates!$J$6:$J$3005,Preferences!$I$21)</f>
        <v>0</v>
      </c>
      <c r="C967" s="63"/>
      <c r="D967" s="194" t="str">
        <f>IF(AND(B967=1,J967=1),IF('Job Openings'!H969-'Job Openings'!E969&lt;0,"",'Job Openings'!H969-'Job Openings'!E969),"")</f>
        <v/>
      </c>
      <c r="E967" s="185"/>
      <c r="F967" s="197" t="b">
        <f>IF(AND('Job Openings'!E969&gt;=$O$4,'Job Openings'!E969&lt;=$O$5),TRUE,FALSE)</f>
        <v>0</v>
      </c>
      <c r="G967" s="188" t="b">
        <f>IF(Dashboard!$M$6="",IF('Job Openings'!B969&lt;&gt;"",TRUE,FALSE),IF(Dashboard!$M$6='Job Openings'!B969,TRUE,FALSE))</f>
        <v>0</v>
      </c>
      <c r="H967" s="188" t="b">
        <f>IF(Dashboard!$H$7="",IF('Job Openings'!B969&lt;&gt;"",TRUE,FALSE),IF(Dashboard!$H$7='Job Openings'!C969,TRUE,FALSE))</f>
        <v>0</v>
      </c>
      <c r="I967" s="188" t="b">
        <f>IF(Dashboard!$H$6="",IF('Job Openings'!B969&lt;&gt;"",TRUE,FALSE),IF(Dashboard!$H$6='Job Openings'!F969,TRUE,FALSE))</f>
        <v>0</v>
      </c>
      <c r="J967" s="198">
        <f t="shared" si="51"/>
        <v>0</v>
      </c>
      <c r="K967" s="63"/>
      <c r="L967" s="63"/>
      <c r="M967" s="63"/>
      <c r="N967" s="63"/>
      <c r="O967" s="63"/>
      <c r="P967" s="63"/>
      <c r="R967" s="193" t="str">
        <f>IF(Candidates!H969="","",MONTH(Candidates!H969))</f>
        <v/>
      </c>
      <c r="S967" s="187" t="b">
        <f>IF(AND(YEAR(Candidates!H969)&gt;=applicationYear,YEAR(Candidates!H969)&lt;=applicationYear),TRUE,IF(applicationYear="",TRUE,FALSE))</f>
        <v>0</v>
      </c>
      <c r="T967" s="187" t="b">
        <f>IF(AND(Candidates!H969&gt;=$AJ$4,Candidates!H969&lt;=$AJ$5),TRUE,FALSE)</f>
        <v>0</v>
      </c>
      <c r="U967" s="187" t="b">
        <f>IF(Dashboard!$M$6="",IF(Candidates!B969&lt;&gt;"",TRUE,FALSE),IF(Dashboard!$M$6=Candidates!B969,TRUE,FALSE))</f>
        <v>0</v>
      </c>
      <c r="V967" s="187" t="b">
        <f>IF(Dashboard!$H$7="",IF(Candidates!B969&lt;&gt;"",TRUE,FALSE),IF(Dashboard!$H$7=Candidates!C969,TRUE,FALSE))</f>
        <v>0</v>
      </c>
      <c r="W967" s="217" t="b">
        <f>IF(Dashboard!$H$6="",IF(Candidates!B969&lt;&gt;"",TRUE,FALSE),IF(Dashboard!$H$6=Candidates!E969,TRUE,FALSE))</f>
        <v>0</v>
      </c>
      <c r="X967" s="187">
        <f t="shared" si="52"/>
        <v>0</v>
      </c>
      <c r="Y967" s="198">
        <f t="shared" si="53"/>
        <v>0</v>
      </c>
      <c r="AA967" s="7"/>
      <c r="AB967" s="7"/>
      <c r="AC967" s="7"/>
    </row>
    <row r="968" spans="2:29" x14ac:dyDescent="0.2">
      <c r="B968" s="194">
        <f>COUNTIFS(Candidates!$B$6:$B$3005,'Job Openings'!B970,Candidates!$J$6:$J$3005,Preferences!$I$21)</f>
        <v>0</v>
      </c>
      <c r="C968" s="63"/>
      <c r="D968" s="194" t="str">
        <f>IF(AND(B968=1,J968=1),IF('Job Openings'!H970-'Job Openings'!E970&lt;0,"",'Job Openings'!H970-'Job Openings'!E970),"")</f>
        <v/>
      </c>
      <c r="E968" s="185"/>
      <c r="F968" s="197" t="b">
        <f>IF(AND('Job Openings'!E970&gt;=$O$4,'Job Openings'!E970&lt;=$O$5),TRUE,FALSE)</f>
        <v>0</v>
      </c>
      <c r="G968" s="188" t="b">
        <f>IF(Dashboard!$M$6="",IF('Job Openings'!B970&lt;&gt;"",TRUE,FALSE),IF(Dashboard!$M$6='Job Openings'!B970,TRUE,FALSE))</f>
        <v>0</v>
      </c>
      <c r="H968" s="188" t="b">
        <f>IF(Dashboard!$H$7="",IF('Job Openings'!B970&lt;&gt;"",TRUE,FALSE),IF(Dashboard!$H$7='Job Openings'!C970,TRUE,FALSE))</f>
        <v>0</v>
      </c>
      <c r="I968" s="188" t="b">
        <f>IF(Dashboard!$H$6="",IF('Job Openings'!B970&lt;&gt;"",TRUE,FALSE),IF(Dashboard!$H$6='Job Openings'!F970,TRUE,FALSE))</f>
        <v>0</v>
      </c>
      <c r="J968" s="198">
        <f t="shared" si="51"/>
        <v>0</v>
      </c>
      <c r="K968" s="63"/>
      <c r="L968" s="63"/>
      <c r="M968" s="63"/>
      <c r="N968" s="63"/>
      <c r="O968" s="63"/>
      <c r="P968" s="63"/>
      <c r="R968" s="193" t="str">
        <f>IF(Candidates!H970="","",MONTH(Candidates!H970))</f>
        <v/>
      </c>
      <c r="S968" s="187" t="b">
        <f>IF(AND(YEAR(Candidates!H970)&gt;=applicationYear,YEAR(Candidates!H970)&lt;=applicationYear),TRUE,IF(applicationYear="",TRUE,FALSE))</f>
        <v>0</v>
      </c>
      <c r="T968" s="187" t="b">
        <f>IF(AND(Candidates!H970&gt;=$AJ$4,Candidates!H970&lt;=$AJ$5),TRUE,FALSE)</f>
        <v>0</v>
      </c>
      <c r="U968" s="187" t="b">
        <f>IF(Dashboard!$M$6="",IF(Candidates!B970&lt;&gt;"",TRUE,FALSE),IF(Dashboard!$M$6=Candidates!B970,TRUE,FALSE))</f>
        <v>0</v>
      </c>
      <c r="V968" s="187" t="b">
        <f>IF(Dashboard!$H$7="",IF(Candidates!B970&lt;&gt;"",TRUE,FALSE),IF(Dashboard!$H$7=Candidates!C970,TRUE,FALSE))</f>
        <v>0</v>
      </c>
      <c r="W968" s="217" t="b">
        <f>IF(Dashboard!$H$6="",IF(Candidates!B970&lt;&gt;"",TRUE,FALSE),IF(Dashboard!$H$6=Candidates!E970,TRUE,FALSE))</f>
        <v>0</v>
      </c>
      <c r="X968" s="187">
        <f t="shared" si="52"/>
        <v>0</v>
      </c>
      <c r="Y968" s="198">
        <f t="shared" si="53"/>
        <v>0</v>
      </c>
      <c r="AA968" s="7"/>
      <c r="AB968" s="7"/>
      <c r="AC968" s="7"/>
    </row>
    <row r="969" spans="2:29" x14ac:dyDescent="0.2">
      <c r="B969" s="194">
        <f>COUNTIFS(Candidates!$B$6:$B$3005,'Job Openings'!B971,Candidates!$J$6:$J$3005,Preferences!$I$21)</f>
        <v>0</v>
      </c>
      <c r="C969" s="63"/>
      <c r="D969" s="194" t="str">
        <f>IF(AND(B969=1,J969=1),IF('Job Openings'!H971-'Job Openings'!E971&lt;0,"",'Job Openings'!H971-'Job Openings'!E971),"")</f>
        <v/>
      </c>
      <c r="E969" s="185"/>
      <c r="F969" s="197" t="b">
        <f>IF(AND('Job Openings'!E971&gt;=$O$4,'Job Openings'!E971&lt;=$O$5),TRUE,FALSE)</f>
        <v>0</v>
      </c>
      <c r="G969" s="188" t="b">
        <f>IF(Dashboard!$M$6="",IF('Job Openings'!B971&lt;&gt;"",TRUE,FALSE),IF(Dashboard!$M$6='Job Openings'!B971,TRUE,FALSE))</f>
        <v>0</v>
      </c>
      <c r="H969" s="188" t="b">
        <f>IF(Dashboard!$H$7="",IF('Job Openings'!B971&lt;&gt;"",TRUE,FALSE),IF(Dashboard!$H$7='Job Openings'!C971,TRUE,FALSE))</f>
        <v>0</v>
      </c>
      <c r="I969" s="188" t="b">
        <f>IF(Dashboard!$H$6="",IF('Job Openings'!B971&lt;&gt;"",TRUE,FALSE),IF(Dashboard!$H$6='Job Openings'!F971,TRUE,FALSE))</f>
        <v>0</v>
      </c>
      <c r="J969" s="198">
        <f t="shared" si="51"/>
        <v>0</v>
      </c>
      <c r="K969" s="63"/>
      <c r="L969" s="63"/>
      <c r="M969" s="63"/>
      <c r="N969" s="63"/>
      <c r="O969" s="63"/>
      <c r="P969" s="63"/>
      <c r="R969" s="193" t="str">
        <f>IF(Candidates!H971="","",MONTH(Candidates!H971))</f>
        <v/>
      </c>
      <c r="S969" s="187" t="b">
        <f>IF(AND(YEAR(Candidates!H971)&gt;=applicationYear,YEAR(Candidates!H971)&lt;=applicationYear),TRUE,IF(applicationYear="",TRUE,FALSE))</f>
        <v>0</v>
      </c>
      <c r="T969" s="187" t="b">
        <f>IF(AND(Candidates!H971&gt;=$AJ$4,Candidates!H971&lt;=$AJ$5),TRUE,FALSE)</f>
        <v>0</v>
      </c>
      <c r="U969" s="187" t="b">
        <f>IF(Dashboard!$M$6="",IF(Candidates!B971&lt;&gt;"",TRUE,FALSE),IF(Dashboard!$M$6=Candidates!B971,TRUE,FALSE))</f>
        <v>0</v>
      </c>
      <c r="V969" s="187" t="b">
        <f>IF(Dashboard!$H$7="",IF(Candidates!B971&lt;&gt;"",TRUE,FALSE),IF(Dashboard!$H$7=Candidates!C971,TRUE,FALSE))</f>
        <v>0</v>
      </c>
      <c r="W969" s="217" t="b">
        <f>IF(Dashboard!$H$6="",IF(Candidates!B971&lt;&gt;"",TRUE,FALSE),IF(Dashboard!$H$6=Candidates!E971,TRUE,FALSE))</f>
        <v>0</v>
      </c>
      <c r="X969" s="187">
        <f t="shared" si="52"/>
        <v>0</v>
      </c>
      <c r="Y969" s="198">
        <f t="shared" si="53"/>
        <v>0</v>
      </c>
      <c r="AA969" s="7"/>
      <c r="AB969" s="7"/>
      <c r="AC969" s="7"/>
    </row>
    <row r="970" spans="2:29" x14ac:dyDescent="0.2">
      <c r="B970" s="194">
        <f>COUNTIFS(Candidates!$B$6:$B$3005,'Job Openings'!B972,Candidates!$J$6:$J$3005,Preferences!$I$21)</f>
        <v>0</v>
      </c>
      <c r="C970" s="63"/>
      <c r="D970" s="194" t="str">
        <f>IF(AND(B970=1,J970=1),IF('Job Openings'!H972-'Job Openings'!E972&lt;0,"",'Job Openings'!H972-'Job Openings'!E972),"")</f>
        <v/>
      </c>
      <c r="E970" s="185"/>
      <c r="F970" s="197" t="b">
        <f>IF(AND('Job Openings'!E972&gt;=$O$4,'Job Openings'!E972&lt;=$O$5),TRUE,FALSE)</f>
        <v>0</v>
      </c>
      <c r="G970" s="188" t="b">
        <f>IF(Dashboard!$M$6="",IF('Job Openings'!B972&lt;&gt;"",TRUE,FALSE),IF(Dashboard!$M$6='Job Openings'!B972,TRUE,FALSE))</f>
        <v>0</v>
      </c>
      <c r="H970" s="188" t="b">
        <f>IF(Dashboard!$H$7="",IF('Job Openings'!B972&lt;&gt;"",TRUE,FALSE),IF(Dashboard!$H$7='Job Openings'!C972,TRUE,FALSE))</f>
        <v>0</v>
      </c>
      <c r="I970" s="188" t="b">
        <f>IF(Dashboard!$H$6="",IF('Job Openings'!B972&lt;&gt;"",TRUE,FALSE),IF(Dashboard!$H$6='Job Openings'!F972,TRUE,FALSE))</f>
        <v>0</v>
      </c>
      <c r="J970" s="198">
        <f t="shared" si="51"/>
        <v>0</v>
      </c>
      <c r="K970" s="63"/>
      <c r="L970" s="63"/>
      <c r="M970" s="63"/>
      <c r="N970" s="63"/>
      <c r="O970" s="63"/>
      <c r="P970" s="63"/>
      <c r="R970" s="193" t="str">
        <f>IF(Candidates!H972="","",MONTH(Candidates!H972))</f>
        <v/>
      </c>
      <c r="S970" s="187" t="b">
        <f>IF(AND(YEAR(Candidates!H972)&gt;=applicationYear,YEAR(Candidates!H972)&lt;=applicationYear),TRUE,IF(applicationYear="",TRUE,FALSE))</f>
        <v>0</v>
      </c>
      <c r="T970" s="187" t="b">
        <f>IF(AND(Candidates!H972&gt;=$AJ$4,Candidates!H972&lt;=$AJ$5),TRUE,FALSE)</f>
        <v>0</v>
      </c>
      <c r="U970" s="187" t="b">
        <f>IF(Dashboard!$M$6="",IF(Candidates!B972&lt;&gt;"",TRUE,FALSE),IF(Dashboard!$M$6=Candidates!B972,TRUE,FALSE))</f>
        <v>0</v>
      </c>
      <c r="V970" s="187" t="b">
        <f>IF(Dashboard!$H$7="",IF(Candidates!B972&lt;&gt;"",TRUE,FALSE),IF(Dashboard!$H$7=Candidates!C972,TRUE,FALSE))</f>
        <v>0</v>
      </c>
      <c r="W970" s="217" t="b">
        <f>IF(Dashboard!$H$6="",IF(Candidates!B972&lt;&gt;"",TRUE,FALSE),IF(Dashboard!$H$6=Candidates!E972,TRUE,FALSE))</f>
        <v>0</v>
      </c>
      <c r="X970" s="187">
        <f t="shared" si="52"/>
        <v>0</v>
      </c>
      <c r="Y970" s="198">
        <f t="shared" si="53"/>
        <v>0</v>
      </c>
      <c r="AA970" s="7"/>
      <c r="AB970" s="7"/>
      <c r="AC970" s="7"/>
    </row>
    <row r="971" spans="2:29" x14ac:dyDescent="0.2">
      <c r="B971" s="194">
        <f>COUNTIFS(Candidates!$B$6:$B$3005,'Job Openings'!B973,Candidates!$J$6:$J$3005,Preferences!$I$21)</f>
        <v>0</v>
      </c>
      <c r="C971" s="63"/>
      <c r="D971" s="194" t="str">
        <f>IF(AND(B971=1,J971=1),IF('Job Openings'!H973-'Job Openings'!E973&lt;0,"",'Job Openings'!H973-'Job Openings'!E973),"")</f>
        <v/>
      </c>
      <c r="E971" s="185"/>
      <c r="F971" s="197" t="b">
        <f>IF(AND('Job Openings'!E973&gt;=$O$4,'Job Openings'!E973&lt;=$O$5),TRUE,FALSE)</f>
        <v>0</v>
      </c>
      <c r="G971" s="188" t="b">
        <f>IF(Dashboard!$M$6="",IF('Job Openings'!B973&lt;&gt;"",TRUE,FALSE),IF(Dashboard!$M$6='Job Openings'!B973,TRUE,FALSE))</f>
        <v>0</v>
      </c>
      <c r="H971" s="188" t="b">
        <f>IF(Dashboard!$H$7="",IF('Job Openings'!B973&lt;&gt;"",TRUE,FALSE),IF(Dashboard!$H$7='Job Openings'!C973,TRUE,FALSE))</f>
        <v>0</v>
      </c>
      <c r="I971" s="188" t="b">
        <f>IF(Dashboard!$H$6="",IF('Job Openings'!B973&lt;&gt;"",TRUE,FALSE),IF(Dashboard!$H$6='Job Openings'!F973,TRUE,FALSE))</f>
        <v>0</v>
      </c>
      <c r="J971" s="198">
        <f t="shared" si="51"/>
        <v>0</v>
      </c>
      <c r="K971" s="63"/>
      <c r="L971" s="63"/>
      <c r="M971" s="63"/>
      <c r="N971" s="63"/>
      <c r="O971" s="63"/>
      <c r="P971" s="63"/>
      <c r="R971" s="193" t="str">
        <f>IF(Candidates!H973="","",MONTH(Candidates!H973))</f>
        <v/>
      </c>
      <c r="S971" s="187" t="b">
        <f>IF(AND(YEAR(Candidates!H973)&gt;=applicationYear,YEAR(Candidates!H973)&lt;=applicationYear),TRUE,IF(applicationYear="",TRUE,FALSE))</f>
        <v>0</v>
      </c>
      <c r="T971" s="187" t="b">
        <f>IF(AND(Candidates!H973&gt;=$AJ$4,Candidates!H973&lt;=$AJ$5),TRUE,FALSE)</f>
        <v>0</v>
      </c>
      <c r="U971" s="187" t="b">
        <f>IF(Dashboard!$M$6="",IF(Candidates!B973&lt;&gt;"",TRUE,FALSE),IF(Dashboard!$M$6=Candidates!B973,TRUE,FALSE))</f>
        <v>0</v>
      </c>
      <c r="V971" s="187" t="b">
        <f>IF(Dashboard!$H$7="",IF(Candidates!B973&lt;&gt;"",TRUE,FALSE),IF(Dashboard!$H$7=Candidates!C973,TRUE,FALSE))</f>
        <v>0</v>
      </c>
      <c r="W971" s="217" t="b">
        <f>IF(Dashboard!$H$6="",IF(Candidates!B973&lt;&gt;"",TRUE,FALSE),IF(Dashboard!$H$6=Candidates!E973,TRUE,FALSE))</f>
        <v>0</v>
      </c>
      <c r="X971" s="187">
        <f t="shared" si="52"/>
        <v>0</v>
      </c>
      <c r="Y971" s="198">
        <f t="shared" si="53"/>
        <v>0</v>
      </c>
      <c r="AA971" s="7"/>
      <c r="AB971" s="7"/>
      <c r="AC971" s="7"/>
    </row>
    <row r="972" spans="2:29" x14ac:dyDescent="0.2">
      <c r="B972" s="194">
        <f>COUNTIFS(Candidates!$B$6:$B$3005,'Job Openings'!B974,Candidates!$J$6:$J$3005,Preferences!$I$21)</f>
        <v>0</v>
      </c>
      <c r="C972" s="63"/>
      <c r="D972" s="194" t="str">
        <f>IF(AND(B972=1,J972=1),IF('Job Openings'!H974-'Job Openings'!E974&lt;0,"",'Job Openings'!H974-'Job Openings'!E974),"")</f>
        <v/>
      </c>
      <c r="E972" s="185"/>
      <c r="F972" s="197" t="b">
        <f>IF(AND('Job Openings'!E974&gt;=$O$4,'Job Openings'!E974&lt;=$O$5),TRUE,FALSE)</f>
        <v>0</v>
      </c>
      <c r="G972" s="188" t="b">
        <f>IF(Dashboard!$M$6="",IF('Job Openings'!B974&lt;&gt;"",TRUE,FALSE),IF(Dashboard!$M$6='Job Openings'!B974,TRUE,FALSE))</f>
        <v>0</v>
      </c>
      <c r="H972" s="188" t="b">
        <f>IF(Dashboard!$H$7="",IF('Job Openings'!B974&lt;&gt;"",TRUE,FALSE),IF(Dashboard!$H$7='Job Openings'!C974,TRUE,FALSE))</f>
        <v>0</v>
      </c>
      <c r="I972" s="188" t="b">
        <f>IF(Dashboard!$H$6="",IF('Job Openings'!B974&lt;&gt;"",TRUE,FALSE),IF(Dashboard!$H$6='Job Openings'!F974,TRUE,FALSE))</f>
        <v>0</v>
      </c>
      <c r="J972" s="198">
        <f t="shared" si="51"/>
        <v>0</v>
      </c>
      <c r="K972" s="63"/>
      <c r="L972" s="63"/>
      <c r="M972" s="63"/>
      <c r="N972" s="63"/>
      <c r="O972" s="63"/>
      <c r="P972" s="63"/>
      <c r="R972" s="193" t="str">
        <f>IF(Candidates!H974="","",MONTH(Candidates!H974))</f>
        <v/>
      </c>
      <c r="S972" s="187" t="b">
        <f>IF(AND(YEAR(Candidates!H974)&gt;=applicationYear,YEAR(Candidates!H974)&lt;=applicationYear),TRUE,IF(applicationYear="",TRUE,FALSE))</f>
        <v>0</v>
      </c>
      <c r="T972" s="187" t="b">
        <f>IF(AND(Candidates!H974&gt;=$AJ$4,Candidates!H974&lt;=$AJ$5),TRUE,FALSE)</f>
        <v>0</v>
      </c>
      <c r="U972" s="187" t="b">
        <f>IF(Dashboard!$M$6="",IF(Candidates!B974&lt;&gt;"",TRUE,FALSE),IF(Dashboard!$M$6=Candidates!B974,TRUE,FALSE))</f>
        <v>0</v>
      </c>
      <c r="V972" s="187" t="b">
        <f>IF(Dashboard!$H$7="",IF(Candidates!B974&lt;&gt;"",TRUE,FALSE),IF(Dashboard!$H$7=Candidates!C974,TRUE,FALSE))</f>
        <v>0</v>
      </c>
      <c r="W972" s="217" t="b">
        <f>IF(Dashboard!$H$6="",IF(Candidates!B974&lt;&gt;"",TRUE,FALSE),IF(Dashboard!$H$6=Candidates!E974,TRUE,FALSE))</f>
        <v>0</v>
      </c>
      <c r="X972" s="187">
        <f t="shared" si="52"/>
        <v>0</v>
      </c>
      <c r="Y972" s="198">
        <f t="shared" si="53"/>
        <v>0</v>
      </c>
      <c r="AA972" s="7"/>
      <c r="AB972" s="7"/>
      <c r="AC972" s="7"/>
    </row>
    <row r="973" spans="2:29" x14ac:dyDescent="0.2">
      <c r="B973" s="194">
        <f>COUNTIFS(Candidates!$B$6:$B$3005,'Job Openings'!B975,Candidates!$J$6:$J$3005,Preferences!$I$21)</f>
        <v>0</v>
      </c>
      <c r="C973" s="63"/>
      <c r="D973" s="194" t="str">
        <f>IF(AND(B973=1,J973=1),IF('Job Openings'!H975-'Job Openings'!E975&lt;0,"",'Job Openings'!H975-'Job Openings'!E975),"")</f>
        <v/>
      </c>
      <c r="E973" s="185"/>
      <c r="F973" s="197" t="b">
        <f>IF(AND('Job Openings'!E975&gt;=$O$4,'Job Openings'!E975&lt;=$O$5),TRUE,FALSE)</f>
        <v>0</v>
      </c>
      <c r="G973" s="188" t="b">
        <f>IF(Dashboard!$M$6="",IF('Job Openings'!B975&lt;&gt;"",TRUE,FALSE),IF(Dashboard!$M$6='Job Openings'!B975,TRUE,FALSE))</f>
        <v>0</v>
      </c>
      <c r="H973" s="188" t="b">
        <f>IF(Dashboard!$H$7="",IF('Job Openings'!B975&lt;&gt;"",TRUE,FALSE),IF(Dashboard!$H$7='Job Openings'!C975,TRUE,FALSE))</f>
        <v>0</v>
      </c>
      <c r="I973" s="188" t="b">
        <f>IF(Dashboard!$H$6="",IF('Job Openings'!B975&lt;&gt;"",TRUE,FALSE),IF(Dashboard!$H$6='Job Openings'!F975,TRUE,FALSE))</f>
        <v>0</v>
      </c>
      <c r="J973" s="198">
        <f t="shared" si="51"/>
        <v>0</v>
      </c>
      <c r="K973" s="63"/>
      <c r="L973" s="63"/>
      <c r="M973" s="63"/>
      <c r="N973" s="63"/>
      <c r="O973" s="63"/>
      <c r="P973" s="63"/>
      <c r="R973" s="193" t="str">
        <f>IF(Candidates!H975="","",MONTH(Candidates!H975))</f>
        <v/>
      </c>
      <c r="S973" s="187" t="b">
        <f>IF(AND(YEAR(Candidates!H975)&gt;=applicationYear,YEAR(Candidates!H975)&lt;=applicationYear),TRUE,IF(applicationYear="",TRUE,FALSE))</f>
        <v>0</v>
      </c>
      <c r="T973" s="187" t="b">
        <f>IF(AND(Candidates!H975&gt;=$AJ$4,Candidates!H975&lt;=$AJ$5),TRUE,FALSE)</f>
        <v>0</v>
      </c>
      <c r="U973" s="187" t="b">
        <f>IF(Dashboard!$M$6="",IF(Candidates!B975&lt;&gt;"",TRUE,FALSE),IF(Dashboard!$M$6=Candidates!B975,TRUE,FALSE))</f>
        <v>0</v>
      </c>
      <c r="V973" s="187" t="b">
        <f>IF(Dashboard!$H$7="",IF(Candidates!B975&lt;&gt;"",TRUE,FALSE),IF(Dashboard!$H$7=Candidates!C975,TRUE,FALSE))</f>
        <v>0</v>
      </c>
      <c r="W973" s="217" t="b">
        <f>IF(Dashboard!$H$6="",IF(Candidates!B975&lt;&gt;"",TRUE,FALSE),IF(Dashboard!$H$6=Candidates!E975,TRUE,FALSE))</f>
        <v>0</v>
      </c>
      <c r="X973" s="187">
        <f t="shared" si="52"/>
        <v>0</v>
      </c>
      <c r="Y973" s="198">
        <f t="shared" si="53"/>
        <v>0</v>
      </c>
      <c r="AA973" s="7"/>
      <c r="AB973" s="7"/>
      <c r="AC973" s="7"/>
    </row>
    <row r="974" spans="2:29" x14ac:dyDescent="0.2">
      <c r="B974" s="194">
        <f>COUNTIFS(Candidates!$B$6:$B$3005,'Job Openings'!B976,Candidates!$J$6:$J$3005,Preferences!$I$21)</f>
        <v>0</v>
      </c>
      <c r="C974" s="63"/>
      <c r="D974" s="194" t="str">
        <f>IF(AND(B974=1,J974=1),IF('Job Openings'!H976-'Job Openings'!E976&lt;0,"",'Job Openings'!H976-'Job Openings'!E976),"")</f>
        <v/>
      </c>
      <c r="E974" s="185"/>
      <c r="F974" s="197" t="b">
        <f>IF(AND('Job Openings'!E976&gt;=$O$4,'Job Openings'!E976&lt;=$O$5),TRUE,FALSE)</f>
        <v>0</v>
      </c>
      <c r="G974" s="188" t="b">
        <f>IF(Dashboard!$M$6="",IF('Job Openings'!B976&lt;&gt;"",TRUE,FALSE),IF(Dashboard!$M$6='Job Openings'!B976,TRUE,FALSE))</f>
        <v>0</v>
      </c>
      <c r="H974" s="188" t="b">
        <f>IF(Dashboard!$H$7="",IF('Job Openings'!B976&lt;&gt;"",TRUE,FALSE),IF(Dashboard!$H$7='Job Openings'!C976,TRUE,FALSE))</f>
        <v>0</v>
      </c>
      <c r="I974" s="188" t="b">
        <f>IF(Dashboard!$H$6="",IF('Job Openings'!B976&lt;&gt;"",TRUE,FALSE),IF(Dashboard!$H$6='Job Openings'!F976,TRUE,FALSE))</f>
        <v>0</v>
      </c>
      <c r="J974" s="198">
        <f t="shared" si="51"/>
        <v>0</v>
      </c>
      <c r="K974" s="63"/>
      <c r="L974" s="63"/>
      <c r="M974" s="63"/>
      <c r="N974" s="63"/>
      <c r="O974" s="63"/>
      <c r="P974" s="63"/>
      <c r="R974" s="193" t="str">
        <f>IF(Candidates!H976="","",MONTH(Candidates!H976))</f>
        <v/>
      </c>
      <c r="S974" s="187" t="b">
        <f>IF(AND(YEAR(Candidates!H976)&gt;=applicationYear,YEAR(Candidates!H976)&lt;=applicationYear),TRUE,IF(applicationYear="",TRUE,FALSE))</f>
        <v>0</v>
      </c>
      <c r="T974" s="187" t="b">
        <f>IF(AND(Candidates!H976&gt;=$AJ$4,Candidates!H976&lt;=$AJ$5),TRUE,FALSE)</f>
        <v>0</v>
      </c>
      <c r="U974" s="187" t="b">
        <f>IF(Dashboard!$M$6="",IF(Candidates!B976&lt;&gt;"",TRUE,FALSE),IF(Dashboard!$M$6=Candidates!B976,TRUE,FALSE))</f>
        <v>0</v>
      </c>
      <c r="V974" s="187" t="b">
        <f>IF(Dashboard!$H$7="",IF(Candidates!B976&lt;&gt;"",TRUE,FALSE),IF(Dashboard!$H$7=Candidates!C976,TRUE,FALSE))</f>
        <v>0</v>
      </c>
      <c r="W974" s="217" t="b">
        <f>IF(Dashboard!$H$6="",IF(Candidates!B976&lt;&gt;"",TRUE,FALSE),IF(Dashboard!$H$6=Candidates!E976,TRUE,FALSE))</f>
        <v>0</v>
      </c>
      <c r="X974" s="187">
        <f t="shared" si="52"/>
        <v>0</v>
      </c>
      <c r="Y974" s="198">
        <f t="shared" si="53"/>
        <v>0</v>
      </c>
      <c r="AA974" s="7"/>
      <c r="AB974" s="7"/>
      <c r="AC974" s="7"/>
    </row>
    <row r="975" spans="2:29" x14ac:dyDescent="0.2">
      <c r="B975" s="194">
        <f>COUNTIFS(Candidates!$B$6:$B$3005,'Job Openings'!B977,Candidates!$J$6:$J$3005,Preferences!$I$21)</f>
        <v>0</v>
      </c>
      <c r="C975" s="63"/>
      <c r="D975" s="194" t="str">
        <f>IF(AND(B975=1,J975=1),IF('Job Openings'!H977-'Job Openings'!E977&lt;0,"",'Job Openings'!H977-'Job Openings'!E977),"")</f>
        <v/>
      </c>
      <c r="E975" s="185"/>
      <c r="F975" s="197" t="b">
        <f>IF(AND('Job Openings'!E977&gt;=$O$4,'Job Openings'!E977&lt;=$O$5),TRUE,FALSE)</f>
        <v>0</v>
      </c>
      <c r="G975" s="188" t="b">
        <f>IF(Dashboard!$M$6="",IF('Job Openings'!B977&lt;&gt;"",TRUE,FALSE),IF(Dashboard!$M$6='Job Openings'!B977,TRUE,FALSE))</f>
        <v>0</v>
      </c>
      <c r="H975" s="188" t="b">
        <f>IF(Dashboard!$H$7="",IF('Job Openings'!B977&lt;&gt;"",TRUE,FALSE),IF(Dashboard!$H$7='Job Openings'!C977,TRUE,FALSE))</f>
        <v>0</v>
      </c>
      <c r="I975" s="188" t="b">
        <f>IF(Dashboard!$H$6="",IF('Job Openings'!B977&lt;&gt;"",TRUE,FALSE),IF(Dashboard!$H$6='Job Openings'!F977,TRUE,FALSE))</f>
        <v>0</v>
      </c>
      <c r="J975" s="198">
        <f t="shared" si="51"/>
        <v>0</v>
      </c>
      <c r="K975" s="63"/>
      <c r="L975" s="63"/>
      <c r="M975" s="63"/>
      <c r="N975" s="63"/>
      <c r="O975" s="63"/>
      <c r="P975" s="63"/>
      <c r="R975" s="193" t="str">
        <f>IF(Candidates!H977="","",MONTH(Candidates!H977))</f>
        <v/>
      </c>
      <c r="S975" s="187" t="b">
        <f>IF(AND(YEAR(Candidates!H977)&gt;=applicationYear,YEAR(Candidates!H977)&lt;=applicationYear),TRUE,IF(applicationYear="",TRUE,FALSE))</f>
        <v>0</v>
      </c>
      <c r="T975" s="187" t="b">
        <f>IF(AND(Candidates!H977&gt;=$AJ$4,Candidates!H977&lt;=$AJ$5),TRUE,FALSE)</f>
        <v>0</v>
      </c>
      <c r="U975" s="187" t="b">
        <f>IF(Dashboard!$M$6="",IF(Candidates!B977&lt;&gt;"",TRUE,FALSE),IF(Dashboard!$M$6=Candidates!B977,TRUE,FALSE))</f>
        <v>0</v>
      </c>
      <c r="V975" s="187" t="b">
        <f>IF(Dashboard!$H$7="",IF(Candidates!B977&lt;&gt;"",TRUE,FALSE),IF(Dashboard!$H$7=Candidates!C977,TRUE,FALSE))</f>
        <v>0</v>
      </c>
      <c r="W975" s="217" t="b">
        <f>IF(Dashboard!$H$6="",IF(Candidates!B977&lt;&gt;"",TRUE,FALSE),IF(Dashboard!$H$6=Candidates!E977,TRUE,FALSE))</f>
        <v>0</v>
      </c>
      <c r="X975" s="187">
        <f t="shared" si="52"/>
        <v>0</v>
      </c>
      <c r="Y975" s="198">
        <f t="shared" si="53"/>
        <v>0</v>
      </c>
      <c r="AA975" s="7"/>
      <c r="AB975" s="7"/>
      <c r="AC975" s="7"/>
    </row>
    <row r="976" spans="2:29" x14ac:dyDescent="0.2">
      <c r="B976" s="194">
        <f>COUNTIFS(Candidates!$B$6:$B$3005,'Job Openings'!B978,Candidates!$J$6:$J$3005,Preferences!$I$21)</f>
        <v>0</v>
      </c>
      <c r="C976" s="63"/>
      <c r="D976" s="194" t="str">
        <f>IF(AND(B976=1,J976=1),IF('Job Openings'!H978-'Job Openings'!E978&lt;0,"",'Job Openings'!H978-'Job Openings'!E978),"")</f>
        <v/>
      </c>
      <c r="E976" s="185"/>
      <c r="F976" s="197" t="b">
        <f>IF(AND('Job Openings'!E978&gt;=$O$4,'Job Openings'!E978&lt;=$O$5),TRUE,FALSE)</f>
        <v>0</v>
      </c>
      <c r="G976" s="188" t="b">
        <f>IF(Dashboard!$M$6="",IF('Job Openings'!B978&lt;&gt;"",TRUE,FALSE),IF(Dashboard!$M$6='Job Openings'!B978,TRUE,FALSE))</f>
        <v>0</v>
      </c>
      <c r="H976" s="188" t="b">
        <f>IF(Dashboard!$H$7="",IF('Job Openings'!B978&lt;&gt;"",TRUE,FALSE),IF(Dashboard!$H$7='Job Openings'!C978,TRUE,FALSE))</f>
        <v>0</v>
      </c>
      <c r="I976" s="188" t="b">
        <f>IF(Dashboard!$H$6="",IF('Job Openings'!B978&lt;&gt;"",TRUE,FALSE),IF(Dashboard!$H$6='Job Openings'!F978,TRUE,FALSE))</f>
        <v>0</v>
      </c>
      <c r="J976" s="198">
        <f t="shared" si="51"/>
        <v>0</v>
      </c>
      <c r="K976" s="63"/>
      <c r="L976" s="63"/>
      <c r="M976" s="63"/>
      <c r="N976" s="63"/>
      <c r="O976" s="63"/>
      <c r="P976" s="63"/>
      <c r="R976" s="193" t="str">
        <f>IF(Candidates!H978="","",MONTH(Candidates!H978))</f>
        <v/>
      </c>
      <c r="S976" s="187" t="b">
        <f>IF(AND(YEAR(Candidates!H978)&gt;=applicationYear,YEAR(Candidates!H978)&lt;=applicationYear),TRUE,IF(applicationYear="",TRUE,FALSE))</f>
        <v>0</v>
      </c>
      <c r="T976" s="187" t="b">
        <f>IF(AND(Candidates!H978&gt;=$AJ$4,Candidates!H978&lt;=$AJ$5),TRUE,FALSE)</f>
        <v>0</v>
      </c>
      <c r="U976" s="187" t="b">
        <f>IF(Dashboard!$M$6="",IF(Candidates!B978&lt;&gt;"",TRUE,FALSE),IF(Dashboard!$M$6=Candidates!B978,TRUE,FALSE))</f>
        <v>0</v>
      </c>
      <c r="V976" s="187" t="b">
        <f>IF(Dashboard!$H$7="",IF(Candidates!B978&lt;&gt;"",TRUE,FALSE),IF(Dashboard!$H$7=Candidates!C978,TRUE,FALSE))</f>
        <v>0</v>
      </c>
      <c r="W976" s="217" t="b">
        <f>IF(Dashboard!$H$6="",IF(Candidates!B978&lt;&gt;"",TRUE,FALSE),IF(Dashboard!$H$6=Candidates!E978,TRUE,FALSE))</f>
        <v>0</v>
      </c>
      <c r="X976" s="187">
        <f t="shared" si="52"/>
        <v>0</v>
      </c>
      <c r="Y976" s="198">
        <f t="shared" si="53"/>
        <v>0</v>
      </c>
      <c r="AA976" s="7"/>
      <c r="AB976" s="7"/>
      <c r="AC976" s="7"/>
    </row>
    <row r="977" spans="2:29" x14ac:dyDescent="0.2">
      <c r="B977" s="194">
        <f>COUNTIFS(Candidates!$B$6:$B$3005,'Job Openings'!B979,Candidates!$J$6:$J$3005,Preferences!$I$21)</f>
        <v>0</v>
      </c>
      <c r="C977" s="63"/>
      <c r="D977" s="194" t="str">
        <f>IF(AND(B977=1,J977=1),IF('Job Openings'!H979-'Job Openings'!E979&lt;0,"",'Job Openings'!H979-'Job Openings'!E979),"")</f>
        <v/>
      </c>
      <c r="E977" s="185"/>
      <c r="F977" s="197" t="b">
        <f>IF(AND('Job Openings'!E979&gt;=$O$4,'Job Openings'!E979&lt;=$O$5),TRUE,FALSE)</f>
        <v>0</v>
      </c>
      <c r="G977" s="188" t="b">
        <f>IF(Dashboard!$M$6="",IF('Job Openings'!B979&lt;&gt;"",TRUE,FALSE),IF(Dashboard!$M$6='Job Openings'!B979,TRUE,FALSE))</f>
        <v>0</v>
      </c>
      <c r="H977" s="188" t="b">
        <f>IF(Dashboard!$H$7="",IF('Job Openings'!B979&lt;&gt;"",TRUE,FALSE),IF(Dashboard!$H$7='Job Openings'!C979,TRUE,FALSE))</f>
        <v>0</v>
      </c>
      <c r="I977" s="188" t="b">
        <f>IF(Dashboard!$H$6="",IF('Job Openings'!B979&lt;&gt;"",TRUE,FALSE),IF(Dashboard!$H$6='Job Openings'!F979,TRUE,FALSE))</f>
        <v>0</v>
      </c>
      <c r="J977" s="198">
        <f t="shared" si="51"/>
        <v>0</v>
      </c>
      <c r="K977" s="63"/>
      <c r="L977" s="63"/>
      <c r="M977" s="63"/>
      <c r="N977" s="63"/>
      <c r="O977" s="63"/>
      <c r="P977" s="63"/>
      <c r="R977" s="193" t="str">
        <f>IF(Candidates!H979="","",MONTH(Candidates!H979))</f>
        <v/>
      </c>
      <c r="S977" s="187" t="b">
        <f>IF(AND(YEAR(Candidates!H979)&gt;=applicationYear,YEAR(Candidates!H979)&lt;=applicationYear),TRUE,IF(applicationYear="",TRUE,FALSE))</f>
        <v>0</v>
      </c>
      <c r="T977" s="187" t="b">
        <f>IF(AND(Candidates!H979&gt;=$AJ$4,Candidates!H979&lt;=$AJ$5),TRUE,FALSE)</f>
        <v>0</v>
      </c>
      <c r="U977" s="187" t="b">
        <f>IF(Dashboard!$M$6="",IF(Candidates!B979&lt;&gt;"",TRUE,FALSE),IF(Dashboard!$M$6=Candidates!B979,TRUE,FALSE))</f>
        <v>0</v>
      </c>
      <c r="V977" s="187" t="b">
        <f>IF(Dashboard!$H$7="",IF(Candidates!B979&lt;&gt;"",TRUE,FALSE),IF(Dashboard!$H$7=Candidates!C979,TRUE,FALSE))</f>
        <v>0</v>
      </c>
      <c r="W977" s="217" t="b">
        <f>IF(Dashboard!$H$6="",IF(Candidates!B979&lt;&gt;"",TRUE,FALSE),IF(Dashboard!$H$6=Candidates!E979,TRUE,FALSE))</f>
        <v>0</v>
      </c>
      <c r="X977" s="187">
        <f t="shared" si="52"/>
        <v>0</v>
      </c>
      <c r="Y977" s="198">
        <f t="shared" si="53"/>
        <v>0</v>
      </c>
      <c r="AA977" s="7"/>
      <c r="AB977" s="7"/>
      <c r="AC977" s="7"/>
    </row>
    <row r="978" spans="2:29" x14ac:dyDescent="0.2">
      <c r="B978" s="194">
        <f>COUNTIFS(Candidates!$B$6:$B$3005,'Job Openings'!B980,Candidates!$J$6:$J$3005,Preferences!$I$21)</f>
        <v>0</v>
      </c>
      <c r="C978" s="63"/>
      <c r="D978" s="194" t="str">
        <f>IF(AND(B978=1,J978=1),IF('Job Openings'!H980-'Job Openings'!E980&lt;0,"",'Job Openings'!H980-'Job Openings'!E980),"")</f>
        <v/>
      </c>
      <c r="E978" s="185"/>
      <c r="F978" s="197" t="b">
        <f>IF(AND('Job Openings'!E980&gt;=$O$4,'Job Openings'!E980&lt;=$O$5),TRUE,FALSE)</f>
        <v>0</v>
      </c>
      <c r="G978" s="188" t="b">
        <f>IF(Dashboard!$M$6="",IF('Job Openings'!B980&lt;&gt;"",TRUE,FALSE),IF(Dashboard!$M$6='Job Openings'!B980,TRUE,FALSE))</f>
        <v>0</v>
      </c>
      <c r="H978" s="188" t="b">
        <f>IF(Dashboard!$H$7="",IF('Job Openings'!B980&lt;&gt;"",TRUE,FALSE),IF(Dashboard!$H$7='Job Openings'!C980,TRUE,FALSE))</f>
        <v>0</v>
      </c>
      <c r="I978" s="188" t="b">
        <f>IF(Dashboard!$H$6="",IF('Job Openings'!B980&lt;&gt;"",TRUE,FALSE),IF(Dashboard!$H$6='Job Openings'!F980,TRUE,FALSE))</f>
        <v>0</v>
      </c>
      <c r="J978" s="198">
        <f t="shared" si="51"/>
        <v>0</v>
      </c>
      <c r="K978" s="63"/>
      <c r="L978" s="63"/>
      <c r="M978" s="63"/>
      <c r="N978" s="63"/>
      <c r="O978" s="63"/>
      <c r="P978" s="63"/>
      <c r="R978" s="193" t="str">
        <f>IF(Candidates!H980="","",MONTH(Candidates!H980))</f>
        <v/>
      </c>
      <c r="S978" s="187" t="b">
        <f>IF(AND(YEAR(Candidates!H980)&gt;=applicationYear,YEAR(Candidates!H980)&lt;=applicationYear),TRUE,IF(applicationYear="",TRUE,FALSE))</f>
        <v>0</v>
      </c>
      <c r="T978" s="187" t="b">
        <f>IF(AND(Candidates!H980&gt;=$AJ$4,Candidates!H980&lt;=$AJ$5),TRUE,FALSE)</f>
        <v>0</v>
      </c>
      <c r="U978" s="187" t="b">
        <f>IF(Dashboard!$M$6="",IF(Candidates!B980&lt;&gt;"",TRUE,FALSE),IF(Dashboard!$M$6=Candidates!B980,TRUE,FALSE))</f>
        <v>0</v>
      </c>
      <c r="V978" s="187" t="b">
        <f>IF(Dashboard!$H$7="",IF(Candidates!B980&lt;&gt;"",TRUE,FALSE),IF(Dashboard!$H$7=Candidates!C980,TRUE,FALSE))</f>
        <v>0</v>
      </c>
      <c r="W978" s="217" t="b">
        <f>IF(Dashboard!$H$6="",IF(Candidates!B980&lt;&gt;"",TRUE,FALSE),IF(Dashboard!$H$6=Candidates!E980,TRUE,FALSE))</f>
        <v>0</v>
      </c>
      <c r="X978" s="187">
        <f t="shared" si="52"/>
        <v>0</v>
      </c>
      <c r="Y978" s="198">
        <f t="shared" si="53"/>
        <v>0</v>
      </c>
      <c r="AA978" s="7"/>
      <c r="AB978" s="7"/>
      <c r="AC978" s="7"/>
    </row>
    <row r="979" spans="2:29" x14ac:dyDescent="0.2">
      <c r="B979" s="194">
        <f>COUNTIFS(Candidates!$B$6:$B$3005,'Job Openings'!B981,Candidates!$J$6:$J$3005,Preferences!$I$21)</f>
        <v>0</v>
      </c>
      <c r="C979" s="63"/>
      <c r="D979" s="194" t="str">
        <f>IF(AND(B979=1,J979=1),IF('Job Openings'!H981-'Job Openings'!E981&lt;0,"",'Job Openings'!H981-'Job Openings'!E981),"")</f>
        <v/>
      </c>
      <c r="E979" s="185"/>
      <c r="F979" s="197" t="b">
        <f>IF(AND('Job Openings'!E981&gt;=$O$4,'Job Openings'!E981&lt;=$O$5),TRUE,FALSE)</f>
        <v>0</v>
      </c>
      <c r="G979" s="188" t="b">
        <f>IF(Dashboard!$M$6="",IF('Job Openings'!B981&lt;&gt;"",TRUE,FALSE),IF(Dashboard!$M$6='Job Openings'!B981,TRUE,FALSE))</f>
        <v>0</v>
      </c>
      <c r="H979" s="188" t="b">
        <f>IF(Dashboard!$H$7="",IF('Job Openings'!B981&lt;&gt;"",TRUE,FALSE),IF(Dashboard!$H$7='Job Openings'!C981,TRUE,FALSE))</f>
        <v>0</v>
      </c>
      <c r="I979" s="188" t="b">
        <f>IF(Dashboard!$H$6="",IF('Job Openings'!B981&lt;&gt;"",TRUE,FALSE),IF(Dashboard!$H$6='Job Openings'!F981,TRUE,FALSE))</f>
        <v>0</v>
      </c>
      <c r="J979" s="198">
        <f t="shared" si="51"/>
        <v>0</v>
      </c>
      <c r="K979" s="63"/>
      <c r="L979" s="63"/>
      <c r="M979" s="63"/>
      <c r="N979" s="63"/>
      <c r="O979" s="63"/>
      <c r="P979" s="63"/>
      <c r="R979" s="193" t="str">
        <f>IF(Candidates!H981="","",MONTH(Candidates!H981))</f>
        <v/>
      </c>
      <c r="S979" s="187" t="b">
        <f>IF(AND(YEAR(Candidates!H981)&gt;=applicationYear,YEAR(Candidates!H981)&lt;=applicationYear),TRUE,IF(applicationYear="",TRUE,FALSE))</f>
        <v>0</v>
      </c>
      <c r="T979" s="187" t="b">
        <f>IF(AND(Candidates!H981&gt;=$AJ$4,Candidates!H981&lt;=$AJ$5),TRUE,FALSE)</f>
        <v>0</v>
      </c>
      <c r="U979" s="187" t="b">
        <f>IF(Dashboard!$M$6="",IF(Candidates!B981&lt;&gt;"",TRUE,FALSE),IF(Dashboard!$M$6=Candidates!B981,TRUE,FALSE))</f>
        <v>0</v>
      </c>
      <c r="V979" s="187" t="b">
        <f>IF(Dashboard!$H$7="",IF(Candidates!B981&lt;&gt;"",TRUE,FALSE),IF(Dashboard!$H$7=Candidates!C981,TRUE,FALSE))</f>
        <v>0</v>
      </c>
      <c r="W979" s="217" t="b">
        <f>IF(Dashboard!$H$6="",IF(Candidates!B981&lt;&gt;"",TRUE,FALSE),IF(Dashboard!$H$6=Candidates!E981,TRUE,FALSE))</f>
        <v>0</v>
      </c>
      <c r="X979" s="187">
        <f t="shared" si="52"/>
        <v>0</v>
      </c>
      <c r="Y979" s="198">
        <f t="shared" si="53"/>
        <v>0</v>
      </c>
      <c r="AA979" s="7"/>
      <c r="AB979" s="7"/>
      <c r="AC979" s="7"/>
    </row>
    <row r="980" spans="2:29" x14ac:dyDescent="0.2">
      <c r="B980" s="194">
        <f>COUNTIFS(Candidates!$B$6:$B$3005,'Job Openings'!B982,Candidates!$J$6:$J$3005,Preferences!$I$21)</f>
        <v>0</v>
      </c>
      <c r="C980" s="63"/>
      <c r="D980" s="194" t="str">
        <f>IF(AND(B980=1,J980=1),IF('Job Openings'!H982-'Job Openings'!E982&lt;0,"",'Job Openings'!H982-'Job Openings'!E982),"")</f>
        <v/>
      </c>
      <c r="E980" s="185"/>
      <c r="F980" s="197" t="b">
        <f>IF(AND('Job Openings'!E982&gt;=$O$4,'Job Openings'!E982&lt;=$O$5),TRUE,FALSE)</f>
        <v>0</v>
      </c>
      <c r="G980" s="188" t="b">
        <f>IF(Dashboard!$M$6="",IF('Job Openings'!B982&lt;&gt;"",TRUE,FALSE),IF(Dashboard!$M$6='Job Openings'!B982,TRUE,FALSE))</f>
        <v>0</v>
      </c>
      <c r="H980" s="188" t="b">
        <f>IF(Dashboard!$H$7="",IF('Job Openings'!B982&lt;&gt;"",TRUE,FALSE),IF(Dashboard!$H$7='Job Openings'!C982,TRUE,FALSE))</f>
        <v>0</v>
      </c>
      <c r="I980" s="188" t="b">
        <f>IF(Dashboard!$H$6="",IF('Job Openings'!B982&lt;&gt;"",TRUE,FALSE),IF(Dashboard!$H$6='Job Openings'!F982,TRUE,FALSE))</f>
        <v>0</v>
      </c>
      <c r="J980" s="198">
        <f t="shared" si="51"/>
        <v>0</v>
      </c>
      <c r="K980" s="63"/>
      <c r="L980" s="63"/>
      <c r="M980" s="63"/>
      <c r="N980" s="63"/>
      <c r="O980" s="63"/>
      <c r="P980" s="63"/>
      <c r="R980" s="193" t="str">
        <f>IF(Candidates!H982="","",MONTH(Candidates!H982))</f>
        <v/>
      </c>
      <c r="S980" s="187" t="b">
        <f>IF(AND(YEAR(Candidates!H982)&gt;=applicationYear,YEAR(Candidates!H982)&lt;=applicationYear),TRUE,IF(applicationYear="",TRUE,FALSE))</f>
        <v>0</v>
      </c>
      <c r="T980" s="187" t="b">
        <f>IF(AND(Candidates!H982&gt;=$AJ$4,Candidates!H982&lt;=$AJ$5),TRUE,FALSE)</f>
        <v>0</v>
      </c>
      <c r="U980" s="187" t="b">
        <f>IF(Dashboard!$M$6="",IF(Candidates!B982&lt;&gt;"",TRUE,FALSE),IF(Dashboard!$M$6=Candidates!B982,TRUE,FALSE))</f>
        <v>0</v>
      </c>
      <c r="V980" s="187" t="b">
        <f>IF(Dashboard!$H$7="",IF(Candidates!B982&lt;&gt;"",TRUE,FALSE),IF(Dashboard!$H$7=Candidates!C982,TRUE,FALSE))</f>
        <v>0</v>
      </c>
      <c r="W980" s="217" t="b">
        <f>IF(Dashboard!$H$6="",IF(Candidates!B982&lt;&gt;"",TRUE,FALSE),IF(Dashboard!$H$6=Candidates!E982,TRUE,FALSE))</f>
        <v>0</v>
      </c>
      <c r="X980" s="187">
        <f t="shared" si="52"/>
        <v>0</v>
      </c>
      <c r="Y980" s="198">
        <f t="shared" si="53"/>
        <v>0</v>
      </c>
      <c r="AA980" s="7"/>
      <c r="AB980" s="7"/>
      <c r="AC980" s="7"/>
    </row>
    <row r="981" spans="2:29" x14ac:dyDescent="0.2">
      <c r="B981" s="194">
        <f>COUNTIFS(Candidates!$B$6:$B$3005,'Job Openings'!B983,Candidates!$J$6:$J$3005,Preferences!$I$21)</f>
        <v>0</v>
      </c>
      <c r="C981" s="63"/>
      <c r="D981" s="194" t="str">
        <f>IF(AND(B981=1,J981=1),IF('Job Openings'!H983-'Job Openings'!E983&lt;0,"",'Job Openings'!H983-'Job Openings'!E983),"")</f>
        <v/>
      </c>
      <c r="E981" s="185"/>
      <c r="F981" s="197" t="b">
        <f>IF(AND('Job Openings'!E983&gt;=$O$4,'Job Openings'!E983&lt;=$O$5),TRUE,FALSE)</f>
        <v>0</v>
      </c>
      <c r="G981" s="188" t="b">
        <f>IF(Dashboard!$M$6="",IF('Job Openings'!B983&lt;&gt;"",TRUE,FALSE),IF(Dashboard!$M$6='Job Openings'!B983,TRUE,FALSE))</f>
        <v>0</v>
      </c>
      <c r="H981" s="188" t="b">
        <f>IF(Dashboard!$H$7="",IF('Job Openings'!B983&lt;&gt;"",TRUE,FALSE),IF(Dashboard!$H$7='Job Openings'!C983,TRUE,FALSE))</f>
        <v>0</v>
      </c>
      <c r="I981" s="188" t="b">
        <f>IF(Dashboard!$H$6="",IF('Job Openings'!B983&lt;&gt;"",TRUE,FALSE),IF(Dashboard!$H$6='Job Openings'!F983,TRUE,FALSE))</f>
        <v>0</v>
      </c>
      <c r="J981" s="198">
        <f t="shared" si="51"/>
        <v>0</v>
      </c>
      <c r="K981" s="63"/>
      <c r="L981" s="63"/>
      <c r="M981" s="63"/>
      <c r="N981" s="63"/>
      <c r="O981" s="63"/>
      <c r="P981" s="63"/>
      <c r="R981" s="193" t="str">
        <f>IF(Candidates!H983="","",MONTH(Candidates!H983))</f>
        <v/>
      </c>
      <c r="S981" s="187" t="b">
        <f>IF(AND(YEAR(Candidates!H983)&gt;=applicationYear,YEAR(Candidates!H983)&lt;=applicationYear),TRUE,IF(applicationYear="",TRUE,FALSE))</f>
        <v>0</v>
      </c>
      <c r="T981" s="187" t="b">
        <f>IF(AND(Candidates!H983&gt;=$AJ$4,Candidates!H983&lt;=$AJ$5),TRUE,FALSE)</f>
        <v>0</v>
      </c>
      <c r="U981" s="187" t="b">
        <f>IF(Dashboard!$M$6="",IF(Candidates!B983&lt;&gt;"",TRUE,FALSE),IF(Dashboard!$M$6=Candidates!B983,TRUE,FALSE))</f>
        <v>0</v>
      </c>
      <c r="V981" s="187" t="b">
        <f>IF(Dashboard!$H$7="",IF(Candidates!B983&lt;&gt;"",TRUE,FALSE),IF(Dashboard!$H$7=Candidates!C983,TRUE,FALSE))</f>
        <v>0</v>
      </c>
      <c r="W981" s="217" t="b">
        <f>IF(Dashboard!$H$6="",IF(Candidates!B983&lt;&gt;"",TRUE,FALSE),IF(Dashboard!$H$6=Candidates!E983,TRUE,FALSE))</f>
        <v>0</v>
      </c>
      <c r="X981" s="187">
        <f t="shared" si="52"/>
        <v>0</v>
      </c>
      <c r="Y981" s="198">
        <f t="shared" si="53"/>
        <v>0</v>
      </c>
      <c r="AA981" s="7"/>
      <c r="AB981" s="7"/>
      <c r="AC981" s="7"/>
    </row>
    <row r="982" spans="2:29" x14ac:dyDescent="0.2">
      <c r="B982" s="194">
        <f>COUNTIFS(Candidates!$B$6:$B$3005,'Job Openings'!B984,Candidates!$J$6:$J$3005,Preferences!$I$21)</f>
        <v>0</v>
      </c>
      <c r="C982" s="63"/>
      <c r="D982" s="194" t="str">
        <f>IF(AND(B982=1,J982=1),IF('Job Openings'!H984-'Job Openings'!E984&lt;0,"",'Job Openings'!H984-'Job Openings'!E984),"")</f>
        <v/>
      </c>
      <c r="E982" s="185"/>
      <c r="F982" s="197" t="b">
        <f>IF(AND('Job Openings'!E984&gt;=$O$4,'Job Openings'!E984&lt;=$O$5),TRUE,FALSE)</f>
        <v>0</v>
      </c>
      <c r="G982" s="188" t="b">
        <f>IF(Dashboard!$M$6="",IF('Job Openings'!B984&lt;&gt;"",TRUE,FALSE),IF(Dashboard!$M$6='Job Openings'!B984,TRUE,FALSE))</f>
        <v>0</v>
      </c>
      <c r="H982" s="188" t="b">
        <f>IF(Dashboard!$H$7="",IF('Job Openings'!B984&lt;&gt;"",TRUE,FALSE),IF(Dashboard!$H$7='Job Openings'!C984,TRUE,FALSE))</f>
        <v>0</v>
      </c>
      <c r="I982" s="188" t="b">
        <f>IF(Dashboard!$H$6="",IF('Job Openings'!B984&lt;&gt;"",TRUE,FALSE),IF(Dashboard!$H$6='Job Openings'!F984,TRUE,FALSE))</f>
        <v>0</v>
      </c>
      <c r="J982" s="198">
        <f t="shared" si="51"/>
        <v>0</v>
      </c>
      <c r="K982" s="63"/>
      <c r="L982" s="63"/>
      <c r="M982" s="63"/>
      <c r="N982" s="63"/>
      <c r="O982" s="63"/>
      <c r="P982" s="63"/>
      <c r="R982" s="193" t="str">
        <f>IF(Candidates!H984="","",MONTH(Candidates!H984))</f>
        <v/>
      </c>
      <c r="S982" s="187" t="b">
        <f>IF(AND(YEAR(Candidates!H984)&gt;=applicationYear,YEAR(Candidates!H984)&lt;=applicationYear),TRUE,IF(applicationYear="",TRUE,FALSE))</f>
        <v>0</v>
      </c>
      <c r="T982" s="187" t="b">
        <f>IF(AND(Candidates!H984&gt;=$AJ$4,Candidates!H984&lt;=$AJ$5),TRUE,FALSE)</f>
        <v>0</v>
      </c>
      <c r="U982" s="187" t="b">
        <f>IF(Dashboard!$M$6="",IF(Candidates!B984&lt;&gt;"",TRUE,FALSE),IF(Dashboard!$M$6=Candidates!B984,TRUE,FALSE))</f>
        <v>0</v>
      </c>
      <c r="V982" s="187" t="b">
        <f>IF(Dashboard!$H$7="",IF(Candidates!B984&lt;&gt;"",TRUE,FALSE),IF(Dashboard!$H$7=Candidates!C984,TRUE,FALSE))</f>
        <v>0</v>
      </c>
      <c r="W982" s="217" t="b">
        <f>IF(Dashboard!$H$6="",IF(Candidates!B984&lt;&gt;"",TRUE,FALSE),IF(Dashboard!$H$6=Candidates!E984,TRUE,FALSE))</f>
        <v>0</v>
      </c>
      <c r="X982" s="187">
        <f t="shared" si="52"/>
        <v>0</v>
      </c>
      <c r="Y982" s="198">
        <f t="shared" si="53"/>
        <v>0</v>
      </c>
      <c r="AA982" s="7"/>
      <c r="AB982" s="7"/>
      <c r="AC982" s="7"/>
    </row>
    <row r="983" spans="2:29" x14ac:dyDescent="0.2">
      <c r="B983" s="194">
        <f>COUNTIFS(Candidates!$B$6:$B$3005,'Job Openings'!B985,Candidates!$J$6:$J$3005,Preferences!$I$21)</f>
        <v>0</v>
      </c>
      <c r="C983" s="63"/>
      <c r="D983" s="194" t="str">
        <f>IF(AND(B983=1,J983=1),IF('Job Openings'!H985-'Job Openings'!E985&lt;0,"",'Job Openings'!H985-'Job Openings'!E985),"")</f>
        <v/>
      </c>
      <c r="E983" s="185"/>
      <c r="F983" s="197" t="b">
        <f>IF(AND('Job Openings'!E985&gt;=$O$4,'Job Openings'!E985&lt;=$O$5),TRUE,FALSE)</f>
        <v>0</v>
      </c>
      <c r="G983" s="188" t="b">
        <f>IF(Dashboard!$M$6="",IF('Job Openings'!B985&lt;&gt;"",TRUE,FALSE),IF(Dashboard!$M$6='Job Openings'!B985,TRUE,FALSE))</f>
        <v>0</v>
      </c>
      <c r="H983" s="188" t="b">
        <f>IF(Dashboard!$H$7="",IF('Job Openings'!B985&lt;&gt;"",TRUE,FALSE),IF(Dashboard!$H$7='Job Openings'!C985,TRUE,FALSE))</f>
        <v>0</v>
      </c>
      <c r="I983" s="188" t="b">
        <f>IF(Dashboard!$H$6="",IF('Job Openings'!B985&lt;&gt;"",TRUE,FALSE),IF(Dashboard!$H$6='Job Openings'!F985,TRUE,FALSE))</f>
        <v>0</v>
      </c>
      <c r="J983" s="198">
        <f t="shared" si="51"/>
        <v>0</v>
      </c>
      <c r="K983" s="63"/>
      <c r="L983" s="63"/>
      <c r="M983" s="63"/>
      <c r="N983" s="63"/>
      <c r="O983" s="63"/>
      <c r="P983" s="63"/>
      <c r="R983" s="193" t="str">
        <f>IF(Candidates!H985="","",MONTH(Candidates!H985))</f>
        <v/>
      </c>
      <c r="S983" s="187" t="b">
        <f>IF(AND(YEAR(Candidates!H985)&gt;=applicationYear,YEAR(Candidates!H985)&lt;=applicationYear),TRUE,IF(applicationYear="",TRUE,FALSE))</f>
        <v>0</v>
      </c>
      <c r="T983" s="187" t="b">
        <f>IF(AND(Candidates!H985&gt;=$AJ$4,Candidates!H985&lt;=$AJ$5),TRUE,FALSE)</f>
        <v>0</v>
      </c>
      <c r="U983" s="187" t="b">
        <f>IF(Dashboard!$M$6="",IF(Candidates!B985&lt;&gt;"",TRUE,FALSE),IF(Dashboard!$M$6=Candidates!B985,TRUE,FALSE))</f>
        <v>0</v>
      </c>
      <c r="V983" s="187" t="b">
        <f>IF(Dashboard!$H$7="",IF(Candidates!B985&lt;&gt;"",TRUE,FALSE),IF(Dashboard!$H$7=Candidates!C985,TRUE,FALSE))</f>
        <v>0</v>
      </c>
      <c r="W983" s="217" t="b">
        <f>IF(Dashboard!$H$6="",IF(Candidates!B985&lt;&gt;"",TRUE,FALSE),IF(Dashboard!$H$6=Candidates!E985,TRUE,FALSE))</f>
        <v>0</v>
      </c>
      <c r="X983" s="187">
        <f t="shared" si="52"/>
        <v>0</v>
      </c>
      <c r="Y983" s="198">
        <f t="shared" si="53"/>
        <v>0</v>
      </c>
      <c r="AA983" s="7"/>
      <c r="AB983" s="7"/>
      <c r="AC983" s="7"/>
    </row>
    <row r="984" spans="2:29" x14ac:dyDescent="0.2">
      <c r="B984" s="194">
        <f>COUNTIFS(Candidates!$B$6:$B$3005,'Job Openings'!B986,Candidates!$J$6:$J$3005,Preferences!$I$21)</f>
        <v>0</v>
      </c>
      <c r="C984" s="63"/>
      <c r="D984" s="194" t="str">
        <f>IF(AND(B984=1,J984=1),IF('Job Openings'!H986-'Job Openings'!E986&lt;0,"",'Job Openings'!H986-'Job Openings'!E986),"")</f>
        <v/>
      </c>
      <c r="E984" s="185"/>
      <c r="F984" s="197" t="b">
        <f>IF(AND('Job Openings'!E986&gt;=$O$4,'Job Openings'!E986&lt;=$O$5),TRUE,FALSE)</f>
        <v>0</v>
      </c>
      <c r="G984" s="188" t="b">
        <f>IF(Dashboard!$M$6="",IF('Job Openings'!B986&lt;&gt;"",TRUE,FALSE),IF(Dashboard!$M$6='Job Openings'!B986,TRUE,FALSE))</f>
        <v>0</v>
      </c>
      <c r="H984" s="188" t="b">
        <f>IF(Dashboard!$H$7="",IF('Job Openings'!B986&lt;&gt;"",TRUE,FALSE),IF(Dashboard!$H$7='Job Openings'!C986,TRUE,FALSE))</f>
        <v>0</v>
      </c>
      <c r="I984" s="188" t="b">
        <f>IF(Dashboard!$H$6="",IF('Job Openings'!B986&lt;&gt;"",TRUE,FALSE),IF(Dashboard!$H$6='Job Openings'!F986,TRUE,FALSE))</f>
        <v>0</v>
      </c>
      <c r="J984" s="198">
        <f t="shared" si="51"/>
        <v>0</v>
      </c>
      <c r="K984" s="63"/>
      <c r="L984" s="63"/>
      <c r="M984" s="63"/>
      <c r="N984" s="63"/>
      <c r="O984" s="63"/>
      <c r="P984" s="63"/>
      <c r="R984" s="193" t="str">
        <f>IF(Candidates!H986="","",MONTH(Candidates!H986))</f>
        <v/>
      </c>
      <c r="S984" s="187" t="b">
        <f>IF(AND(YEAR(Candidates!H986)&gt;=applicationYear,YEAR(Candidates!H986)&lt;=applicationYear),TRUE,IF(applicationYear="",TRUE,FALSE))</f>
        <v>0</v>
      </c>
      <c r="T984" s="187" t="b">
        <f>IF(AND(Candidates!H986&gt;=$AJ$4,Candidates!H986&lt;=$AJ$5),TRUE,FALSE)</f>
        <v>0</v>
      </c>
      <c r="U984" s="187" t="b">
        <f>IF(Dashboard!$M$6="",IF(Candidates!B986&lt;&gt;"",TRUE,FALSE),IF(Dashboard!$M$6=Candidates!B986,TRUE,FALSE))</f>
        <v>0</v>
      </c>
      <c r="V984" s="187" t="b">
        <f>IF(Dashboard!$H$7="",IF(Candidates!B986&lt;&gt;"",TRUE,FALSE),IF(Dashboard!$H$7=Candidates!C986,TRUE,FALSE))</f>
        <v>0</v>
      </c>
      <c r="W984" s="217" t="b">
        <f>IF(Dashboard!$H$6="",IF(Candidates!B986&lt;&gt;"",TRUE,FALSE),IF(Dashboard!$H$6=Candidates!E986,TRUE,FALSE))</f>
        <v>0</v>
      </c>
      <c r="X984" s="187">
        <f t="shared" si="52"/>
        <v>0</v>
      </c>
      <c r="Y984" s="198">
        <f t="shared" si="53"/>
        <v>0</v>
      </c>
      <c r="AA984" s="7"/>
      <c r="AB984" s="7"/>
      <c r="AC984" s="7"/>
    </row>
    <row r="985" spans="2:29" x14ac:dyDescent="0.2">
      <c r="B985" s="194">
        <f>COUNTIFS(Candidates!$B$6:$B$3005,'Job Openings'!B987,Candidates!$J$6:$J$3005,Preferences!$I$21)</f>
        <v>0</v>
      </c>
      <c r="C985" s="63"/>
      <c r="D985" s="194" t="str">
        <f>IF(AND(B985=1,J985=1),IF('Job Openings'!H987-'Job Openings'!E987&lt;0,"",'Job Openings'!H987-'Job Openings'!E987),"")</f>
        <v/>
      </c>
      <c r="E985" s="185"/>
      <c r="F985" s="197" t="b">
        <f>IF(AND('Job Openings'!E987&gt;=$O$4,'Job Openings'!E987&lt;=$O$5),TRUE,FALSE)</f>
        <v>0</v>
      </c>
      <c r="G985" s="188" t="b">
        <f>IF(Dashboard!$M$6="",IF('Job Openings'!B987&lt;&gt;"",TRUE,FALSE),IF(Dashboard!$M$6='Job Openings'!B987,TRUE,FALSE))</f>
        <v>0</v>
      </c>
      <c r="H985" s="188" t="b">
        <f>IF(Dashboard!$H$7="",IF('Job Openings'!B987&lt;&gt;"",TRUE,FALSE),IF(Dashboard!$H$7='Job Openings'!C987,TRUE,FALSE))</f>
        <v>0</v>
      </c>
      <c r="I985" s="188" t="b">
        <f>IF(Dashboard!$H$6="",IF('Job Openings'!B987&lt;&gt;"",TRUE,FALSE),IF(Dashboard!$H$6='Job Openings'!F987,TRUE,FALSE))</f>
        <v>0</v>
      </c>
      <c r="J985" s="198">
        <f t="shared" si="51"/>
        <v>0</v>
      </c>
      <c r="K985" s="63"/>
      <c r="L985" s="63"/>
      <c r="M985" s="63"/>
      <c r="N985" s="63"/>
      <c r="O985" s="63"/>
      <c r="P985" s="63"/>
      <c r="R985" s="193" t="str">
        <f>IF(Candidates!H987="","",MONTH(Candidates!H987))</f>
        <v/>
      </c>
      <c r="S985" s="187" t="b">
        <f>IF(AND(YEAR(Candidates!H987)&gt;=applicationYear,YEAR(Candidates!H987)&lt;=applicationYear),TRUE,IF(applicationYear="",TRUE,FALSE))</f>
        <v>0</v>
      </c>
      <c r="T985" s="187" t="b">
        <f>IF(AND(Candidates!H987&gt;=$AJ$4,Candidates!H987&lt;=$AJ$5),TRUE,FALSE)</f>
        <v>0</v>
      </c>
      <c r="U985" s="187" t="b">
        <f>IF(Dashboard!$M$6="",IF(Candidates!B987&lt;&gt;"",TRUE,FALSE),IF(Dashboard!$M$6=Candidates!B987,TRUE,FALSE))</f>
        <v>0</v>
      </c>
      <c r="V985" s="187" t="b">
        <f>IF(Dashboard!$H$7="",IF(Candidates!B987&lt;&gt;"",TRUE,FALSE),IF(Dashboard!$H$7=Candidates!C987,TRUE,FALSE))</f>
        <v>0</v>
      </c>
      <c r="W985" s="217" t="b">
        <f>IF(Dashboard!$H$6="",IF(Candidates!B987&lt;&gt;"",TRUE,FALSE),IF(Dashboard!$H$6=Candidates!E987,TRUE,FALSE))</f>
        <v>0</v>
      </c>
      <c r="X985" s="187">
        <f t="shared" si="52"/>
        <v>0</v>
      </c>
      <c r="Y985" s="198">
        <f t="shared" si="53"/>
        <v>0</v>
      </c>
      <c r="AA985" s="7"/>
      <c r="AB985" s="7"/>
      <c r="AC985" s="7"/>
    </row>
    <row r="986" spans="2:29" x14ac:dyDescent="0.2">
      <c r="B986" s="194">
        <f>COUNTIFS(Candidates!$B$6:$B$3005,'Job Openings'!B988,Candidates!$J$6:$J$3005,Preferences!$I$21)</f>
        <v>0</v>
      </c>
      <c r="C986" s="63"/>
      <c r="D986" s="194" t="str">
        <f>IF(AND(B986=1,J986=1),IF('Job Openings'!H988-'Job Openings'!E988&lt;0,"",'Job Openings'!H988-'Job Openings'!E988),"")</f>
        <v/>
      </c>
      <c r="E986" s="185"/>
      <c r="F986" s="197" t="b">
        <f>IF(AND('Job Openings'!E988&gt;=$O$4,'Job Openings'!E988&lt;=$O$5),TRUE,FALSE)</f>
        <v>0</v>
      </c>
      <c r="G986" s="188" t="b">
        <f>IF(Dashboard!$M$6="",IF('Job Openings'!B988&lt;&gt;"",TRUE,FALSE),IF(Dashboard!$M$6='Job Openings'!B988,TRUE,FALSE))</f>
        <v>0</v>
      </c>
      <c r="H986" s="188" t="b">
        <f>IF(Dashboard!$H$7="",IF('Job Openings'!B988&lt;&gt;"",TRUE,FALSE),IF(Dashboard!$H$7='Job Openings'!C988,TRUE,FALSE))</f>
        <v>0</v>
      </c>
      <c r="I986" s="188" t="b">
        <f>IF(Dashboard!$H$6="",IF('Job Openings'!B988&lt;&gt;"",TRUE,FALSE),IF(Dashboard!$H$6='Job Openings'!F988,TRUE,FALSE))</f>
        <v>0</v>
      </c>
      <c r="J986" s="198">
        <f t="shared" si="51"/>
        <v>0</v>
      </c>
      <c r="K986" s="63"/>
      <c r="L986" s="63"/>
      <c r="M986" s="63"/>
      <c r="N986" s="63"/>
      <c r="O986" s="63"/>
      <c r="P986" s="63"/>
      <c r="R986" s="193" t="str">
        <f>IF(Candidates!H988="","",MONTH(Candidates!H988))</f>
        <v/>
      </c>
      <c r="S986" s="187" t="b">
        <f>IF(AND(YEAR(Candidates!H988)&gt;=applicationYear,YEAR(Candidates!H988)&lt;=applicationYear),TRUE,IF(applicationYear="",TRUE,FALSE))</f>
        <v>0</v>
      </c>
      <c r="T986" s="187" t="b">
        <f>IF(AND(Candidates!H988&gt;=$AJ$4,Candidates!H988&lt;=$AJ$5),TRUE,FALSE)</f>
        <v>0</v>
      </c>
      <c r="U986" s="187" t="b">
        <f>IF(Dashboard!$M$6="",IF(Candidates!B988&lt;&gt;"",TRUE,FALSE),IF(Dashboard!$M$6=Candidates!B988,TRUE,FALSE))</f>
        <v>0</v>
      </c>
      <c r="V986" s="187" t="b">
        <f>IF(Dashboard!$H$7="",IF(Candidates!B988&lt;&gt;"",TRUE,FALSE),IF(Dashboard!$H$7=Candidates!C988,TRUE,FALSE))</f>
        <v>0</v>
      </c>
      <c r="W986" s="217" t="b">
        <f>IF(Dashboard!$H$6="",IF(Candidates!B988&lt;&gt;"",TRUE,FALSE),IF(Dashboard!$H$6=Candidates!E988,TRUE,FALSE))</f>
        <v>0</v>
      </c>
      <c r="X986" s="187">
        <f t="shared" si="52"/>
        <v>0</v>
      </c>
      <c r="Y986" s="198">
        <f t="shared" si="53"/>
        <v>0</v>
      </c>
      <c r="AA986" s="7"/>
      <c r="AB986" s="7"/>
      <c r="AC986" s="7"/>
    </row>
    <row r="987" spans="2:29" x14ac:dyDescent="0.2">
      <c r="B987" s="194">
        <f>COUNTIFS(Candidates!$B$6:$B$3005,'Job Openings'!B989,Candidates!$J$6:$J$3005,Preferences!$I$21)</f>
        <v>0</v>
      </c>
      <c r="C987" s="63"/>
      <c r="D987" s="194" t="str">
        <f>IF(AND(B987=1,J987=1),IF('Job Openings'!H989-'Job Openings'!E989&lt;0,"",'Job Openings'!H989-'Job Openings'!E989),"")</f>
        <v/>
      </c>
      <c r="E987" s="185"/>
      <c r="F987" s="197" t="b">
        <f>IF(AND('Job Openings'!E989&gt;=$O$4,'Job Openings'!E989&lt;=$O$5),TRUE,FALSE)</f>
        <v>0</v>
      </c>
      <c r="G987" s="188" t="b">
        <f>IF(Dashboard!$M$6="",IF('Job Openings'!B989&lt;&gt;"",TRUE,FALSE),IF(Dashboard!$M$6='Job Openings'!B989,TRUE,FALSE))</f>
        <v>0</v>
      </c>
      <c r="H987" s="188" t="b">
        <f>IF(Dashboard!$H$7="",IF('Job Openings'!B989&lt;&gt;"",TRUE,FALSE),IF(Dashboard!$H$7='Job Openings'!C989,TRUE,FALSE))</f>
        <v>0</v>
      </c>
      <c r="I987" s="188" t="b">
        <f>IF(Dashboard!$H$6="",IF('Job Openings'!B989&lt;&gt;"",TRUE,FALSE),IF(Dashboard!$H$6='Job Openings'!F989,TRUE,FALSE))</f>
        <v>0</v>
      </c>
      <c r="J987" s="198">
        <f t="shared" si="51"/>
        <v>0</v>
      </c>
      <c r="K987" s="63"/>
      <c r="L987" s="63"/>
      <c r="M987" s="63"/>
      <c r="N987" s="63"/>
      <c r="O987" s="63"/>
      <c r="P987" s="63"/>
      <c r="R987" s="193" t="str">
        <f>IF(Candidates!H989="","",MONTH(Candidates!H989))</f>
        <v/>
      </c>
      <c r="S987" s="187" t="b">
        <f>IF(AND(YEAR(Candidates!H989)&gt;=applicationYear,YEAR(Candidates!H989)&lt;=applicationYear),TRUE,IF(applicationYear="",TRUE,FALSE))</f>
        <v>0</v>
      </c>
      <c r="T987" s="187" t="b">
        <f>IF(AND(Candidates!H989&gt;=$AJ$4,Candidates!H989&lt;=$AJ$5),TRUE,FALSE)</f>
        <v>0</v>
      </c>
      <c r="U987" s="187" t="b">
        <f>IF(Dashboard!$M$6="",IF(Candidates!B989&lt;&gt;"",TRUE,FALSE),IF(Dashboard!$M$6=Candidates!B989,TRUE,FALSE))</f>
        <v>0</v>
      </c>
      <c r="V987" s="187" t="b">
        <f>IF(Dashboard!$H$7="",IF(Candidates!B989&lt;&gt;"",TRUE,FALSE),IF(Dashboard!$H$7=Candidates!C989,TRUE,FALSE))</f>
        <v>0</v>
      </c>
      <c r="W987" s="217" t="b">
        <f>IF(Dashboard!$H$6="",IF(Candidates!B989&lt;&gt;"",TRUE,FALSE),IF(Dashboard!$H$6=Candidates!E989,TRUE,FALSE))</f>
        <v>0</v>
      </c>
      <c r="X987" s="187">
        <f t="shared" si="52"/>
        <v>0</v>
      </c>
      <c r="Y987" s="198">
        <f t="shared" si="53"/>
        <v>0</v>
      </c>
      <c r="AA987" s="7"/>
      <c r="AB987" s="7"/>
      <c r="AC987" s="7"/>
    </row>
    <row r="988" spans="2:29" x14ac:dyDescent="0.2">
      <c r="B988" s="194">
        <f>COUNTIFS(Candidates!$B$6:$B$3005,'Job Openings'!B990,Candidates!$J$6:$J$3005,Preferences!$I$21)</f>
        <v>0</v>
      </c>
      <c r="C988" s="63"/>
      <c r="D988" s="194" t="str">
        <f>IF(AND(B988=1,J988=1),IF('Job Openings'!H990-'Job Openings'!E990&lt;0,"",'Job Openings'!H990-'Job Openings'!E990),"")</f>
        <v/>
      </c>
      <c r="E988" s="185"/>
      <c r="F988" s="197" t="b">
        <f>IF(AND('Job Openings'!E990&gt;=$O$4,'Job Openings'!E990&lt;=$O$5),TRUE,FALSE)</f>
        <v>0</v>
      </c>
      <c r="G988" s="188" t="b">
        <f>IF(Dashboard!$M$6="",IF('Job Openings'!B990&lt;&gt;"",TRUE,FALSE),IF(Dashboard!$M$6='Job Openings'!B990,TRUE,FALSE))</f>
        <v>0</v>
      </c>
      <c r="H988" s="188" t="b">
        <f>IF(Dashboard!$H$7="",IF('Job Openings'!B990&lt;&gt;"",TRUE,FALSE),IF(Dashboard!$H$7='Job Openings'!C990,TRUE,FALSE))</f>
        <v>0</v>
      </c>
      <c r="I988" s="188" t="b">
        <f>IF(Dashboard!$H$6="",IF('Job Openings'!B990&lt;&gt;"",TRUE,FALSE),IF(Dashboard!$H$6='Job Openings'!F990,TRUE,FALSE))</f>
        <v>0</v>
      </c>
      <c r="J988" s="198">
        <f t="shared" si="51"/>
        <v>0</v>
      </c>
      <c r="K988" s="63"/>
      <c r="L988" s="63"/>
      <c r="M988" s="63"/>
      <c r="N988" s="63"/>
      <c r="O988" s="63"/>
      <c r="P988" s="63"/>
      <c r="R988" s="193" t="str">
        <f>IF(Candidates!H990="","",MONTH(Candidates!H990))</f>
        <v/>
      </c>
      <c r="S988" s="187" t="b">
        <f>IF(AND(YEAR(Candidates!H990)&gt;=applicationYear,YEAR(Candidates!H990)&lt;=applicationYear),TRUE,IF(applicationYear="",TRUE,FALSE))</f>
        <v>0</v>
      </c>
      <c r="T988" s="187" t="b">
        <f>IF(AND(Candidates!H990&gt;=$AJ$4,Candidates!H990&lt;=$AJ$5),TRUE,FALSE)</f>
        <v>0</v>
      </c>
      <c r="U988" s="187" t="b">
        <f>IF(Dashboard!$M$6="",IF(Candidates!B990&lt;&gt;"",TRUE,FALSE),IF(Dashboard!$M$6=Candidates!B990,TRUE,FALSE))</f>
        <v>0</v>
      </c>
      <c r="V988" s="187" t="b">
        <f>IF(Dashboard!$H$7="",IF(Candidates!B990&lt;&gt;"",TRUE,FALSE),IF(Dashboard!$H$7=Candidates!C990,TRUE,FALSE))</f>
        <v>0</v>
      </c>
      <c r="W988" s="217" t="b">
        <f>IF(Dashboard!$H$6="",IF(Candidates!B990&lt;&gt;"",TRUE,FALSE),IF(Dashboard!$H$6=Candidates!E990,TRUE,FALSE))</f>
        <v>0</v>
      </c>
      <c r="X988" s="187">
        <f t="shared" si="52"/>
        <v>0</v>
      </c>
      <c r="Y988" s="198">
        <f t="shared" si="53"/>
        <v>0</v>
      </c>
      <c r="AA988" s="7"/>
      <c r="AB988" s="7"/>
      <c r="AC988" s="7"/>
    </row>
    <row r="989" spans="2:29" x14ac:dyDescent="0.2">
      <c r="B989" s="194">
        <f>COUNTIFS(Candidates!$B$6:$B$3005,'Job Openings'!B991,Candidates!$J$6:$J$3005,Preferences!$I$21)</f>
        <v>0</v>
      </c>
      <c r="C989" s="63"/>
      <c r="D989" s="194" t="str">
        <f>IF(AND(B989=1,J989=1),IF('Job Openings'!H991-'Job Openings'!E991&lt;0,"",'Job Openings'!H991-'Job Openings'!E991),"")</f>
        <v/>
      </c>
      <c r="E989" s="185"/>
      <c r="F989" s="197" t="b">
        <f>IF(AND('Job Openings'!E991&gt;=$O$4,'Job Openings'!E991&lt;=$O$5),TRUE,FALSE)</f>
        <v>0</v>
      </c>
      <c r="G989" s="188" t="b">
        <f>IF(Dashboard!$M$6="",IF('Job Openings'!B991&lt;&gt;"",TRUE,FALSE),IF(Dashboard!$M$6='Job Openings'!B991,TRUE,FALSE))</f>
        <v>0</v>
      </c>
      <c r="H989" s="188" t="b">
        <f>IF(Dashboard!$H$7="",IF('Job Openings'!B991&lt;&gt;"",TRUE,FALSE),IF(Dashboard!$H$7='Job Openings'!C991,TRUE,FALSE))</f>
        <v>0</v>
      </c>
      <c r="I989" s="188" t="b">
        <f>IF(Dashboard!$H$6="",IF('Job Openings'!B991&lt;&gt;"",TRUE,FALSE),IF(Dashboard!$H$6='Job Openings'!F991,TRUE,FALSE))</f>
        <v>0</v>
      </c>
      <c r="J989" s="198">
        <f t="shared" si="51"/>
        <v>0</v>
      </c>
      <c r="K989" s="63"/>
      <c r="L989" s="63"/>
      <c r="M989" s="63"/>
      <c r="N989" s="63"/>
      <c r="O989" s="63"/>
      <c r="P989" s="63"/>
      <c r="R989" s="193" t="str">
        <f>IF(Candidates!H991="","",MONTH(Candidates!H991))</f>
        <v/>
      </c>
      <c r="S989" s="187" t="b">
        <f>IF(AND(YEAR(Candidates!H991)&gt;=applicationYear,YEAR(Candidates!H991)&lt;=applicationYear),TRUE,IF(applicationYear="",TRUE,FALSE))</f>
        <v>0</v>
      </c>
      <c r="T989" s="187" t="b">
        <f>IF(AND(Candidates!H991&gt;=$AJ$4,Candidates!H991&lt;=$AJ$5),TRUE,FALSE)</f>
        <v>0</v>
      </c>
      <c r="U989" s="187" t="b">
        <f>IF(Dashboard!$M$6="",IF(Candidates!B991&lt;&gt;"",TRUE,FALSE),IF(Dashboard!$M$6=Candidates!B991,TRUE,FALSE))</f>
        <v>0</v>
      </c>
      <c r="V989" s="187" t="b">
        <f>IF(Dashboard!$H$7="",IF(Candidates!B991&lt;&gt;"",TRUE,FALSE),IF(Dashboard!$H$7=Candidates!C991,TRUE,FALSE))</f>
        <v>0</v>
      </c>
      <c r="W989" s="217" t="b">
        <f>IF(Dashboard!$H$6="",IF(Candidates!B991&lt;&gt;"",TRUE,FALSE),IF(Dashboard!$H$6=Candidates!E991,TRUE,FALSE))</f>
        <v>0</v>
      </c>
      <c r="X989" s="187">
        <f t="shared" si="52"/>
        <v>0</v>
      </c>
      <c r="Y989" s="198">
        <f t="shared" si="53"/>
        <v>0</v>
      </c>
      <c r="AA989" s="7"/>
      <c r="AB989" s="7"/>
      <c r="AC989" s="7"/>
    </row>
    <row r="990" spans="2:29" x14ac:dyDescent="0.2">
      <c r="B990" s="194">
        <f>COUNTIFS(Candidates!$B$6:$B$3005,'Job Openings'!B992,Candidates!$J$6:$J$3005,Preferences!$I$21)</f>
        <v>0</v>
      </c>
      <c r="C990" s="63"/>
      <c r="D990" s="194" t="str">
        <f>IF(AND(B990=1,J990=1),IF('Job Openings'!H992-'Job Openings'!E992&lt;0,"",'Job Openings'!H992-'Job Openings'!E992),"")</f>
        <v/>
      </c>
      <c r="E990" s="185"/>
      <c r="F990" s="197" t="b">
        <f>IF(AND('Job Openings'!E992&gt;=$O$4,'Job Openings'!E992&lt;=$O$5),TRUE,FALSE)</f>
        <v>0</v>
      </c>
      <c r="G990" s="188" t="b">
        <f>IF(Dashboard!$M$6="",IF('Job Openings'!B992&lt;&gt;"",TRUE,FALSE),IF(Dashboard!$M$6='Job Openings'!B992,TRUE,FALSE))</f>
        <v>0</v>
      </c>
      <c r="H990" s="188" t="b">
        <f>IF(Dashboard!$H$7="",IF('Job Openings'!B992&lt;&gt;"",TRUE,FALSE),IF(Dashboard!$H$7='Job Openings'!C992,TRUE,FALSE))</f>
        <v>0</v>
      </c>
      <c r="I990" s="188" t="b">
        <f>IF(Dashboard!$H$6="",IF('Job Openings'!B992&lt;&gt;"",TRUE,FALSE),IF(Dashboard!$H$6='Job Openings'!F992,TRUE,FALSE))</f>
        <v>0</v>
      </c>
      <c r="J990" s="198">
        <f t="shared" si="51"/>
        <v>0</v>
      </c>
      <c r="K990" s="63"/>
      <c r="L990" s="63"/>
      <c r="M990" s="63"/>
      <c r="N990" s="63"/>
      <c r="O990" s="63"/>
      <c r="P990" s="63"/>
      <c r="R990" s="193" t="str">
        <f>IF(Candidates!H992="","",MONTH(Candidates!H992))</f>
        <v/>
      </c>
      <c r="S990" s="187" t="b">
        <f>IF(AND(YEAR(Candidates!H992)&gt;=applicationYear,YEAR(Candidates!H992)&lt;=applicationYear),TRUE,IF(applicationYear="",TRUE,FALSE))</f>
        <v>0</v>
      </c>
      <c r="T990" s="187" t="b">
        <f>IF(AND(Candidates!H992&gt;=$AJ$4,Candidates!H992&lt;=$AJ$5),TRUE,FALSE)</f>
        <v>0</v>
      </c>
      <c r="U990" s="187" t="b">
        <f>IF(Dashboard!$M$6="",IF(Candidates!B992&lt;&gt;"",TRUE,FALSE),IF(Dashboard!$M$6=Candidates!B992,TRUE,FALSE))</f>
        <v>0</v>
      </c>
      <c r="V990" s="187" t="b">
        <f>IF(Dashboard!$H$7="",IF(Candidates!B992&lt;&gt;"",TRUE,FALSE),IF(Dashboard!$H$7=Candidates!C992,TRUE,FALSE))</f>
        <v>0</v>
      </c>
      <c r="W990" s="217" t="b">
        <f>IF(Dashboard!$H$6="",IF(Candidates!B992&lt;&gt;"",TRUE,FALSE),IF(Dashboard!$H$6=Candidates!E992,TRUE,FALSE))</f>
        <v>0</v>
      </c>
      <c r="X990" s="187">
        <f t="shared" si="52"/>
        <v>0</v>
      </c>
      <c r="Y990" s="198">
        <f t="shared" si="53"/>
        <v>0</v>
      </c>
      <c r="AA990" s="7"/>
      <c r="AB990" s="7"/>
      <c r="AC990" s="7"/>
    </row>
    <row r="991" spans="2:29" x14ac:dyDescent="0.2">
      <c r="B991" s="194">
        <f>COUNTIFS(Candidates!$B$6:$B$3005,'Job Openings'!B993,Candidates!$J$6:$J$3005,Preferences!$I$21)</f>
        <v>0</v>
      </c>
      <c r="C991" s="63"/>
      <c r="D991" s="194" t="str">
        <f>IF(AND(B991=1,J991=1),IF('Job Openings'!H993-'Job Openings'!E993&lt;0,"",'Job Openings'!H993-'Job Openings'!E993),"")</f>
        <v/>
      </c>
      <c r="E991" s="185"/>
      <c r="F991" s="197" t="b">
        <f>IF(AND('Job Openings'!E993&gt;=$O$4,'Job Openings'!E993&lt;=$O$5),TRUE,FALSE)</f>
        <v>0</v>
      </c>
      <c r="G991" s="188" t="b">
        <f>IF(Dashboard!$M$6="",IF('Job Openings'!B993&lt;&gt;"",TRUE,FALSE),IF(Dashboard!$M$6='Job Openings'!B993,TRUE,FALSE))</f>
        <v>0</v>
      </c>
      <c r="H991" s="188" t="b">
        <f>IF(Dashboard!$H$7="",IF('Job Openings'!B993&lt;&gt;"",TRUE,FALSE),IF(Dashboard!$H$7='Job Openings'!C993,TRUE,FALSE))</f>
        <v>0</v>
      </c>
      <c r="I991" s="188" t="b">
        <f>IF(Dashboard!$H$6="",IF('Job Openings'!B993&lt;&gt;"",TRUE,FALSE),IF(Dashboard!$H$6='Job Openings'!F993,TRUE,FALSE))</f>
        <v>0</v>
      </c>
      <c r="J991" s="198">
        <f t="shared" si="51"/>
        <v>0</v>
      </c>
      <c r="K991" s="63"/>
      <c r="L991" s="63"/>
      <c r="M991" s="63"/>
      <c r="N991" s="63"/>
      <c r="O991" s="63"/>
      <c r="P991" s="63"/>
      <c r="R991" s="193" t="str">
        <f>IF(Candidates!H993="","",MONTH(Candidates!H993))</f>
        <v/>
      </c>
      <c r="S991" s="187" t="b">
        <f>IF(AND(YEAR(Candidates!H993)&gt;=applicationYear,YEAR(Candidates!H993)&lt;=applicationYear),TRUE,IF(applicationYear="",TRUE,FALSE))</f>
        <v>0</v>
      </c>
      <c r="T991" s="187" t="b">
        <f>IF(AND(Candidates!H993&gt;=$AJ$4,Candidates!H993&lt;=$AJ$5),TRUE,FALSE)</f>
        <v>0</v>
      </c>
      <c r="U991" s="187" t="b">
        <f>IF(Dashboard!$M$6="",IF(Candidates!B993&lt;&gt;"",TRUE,FALSE),IF(Dashboard!$M$6=Candidates!B993,TRUE,FALSE))</f>
        <v>0</v>
      </c>
      <c r="V991" s="187" t="b">
        <f>IF(Dashboard!$H$7="",IF(Candidates!B993&lt;&gt;"",TRUE,FALSE),IF(Dashboard!$H$7=Candidates!C993,TRUE,FALSE))</f>
        <v>0</v>
      </c>
      <c r="W991" s="217" t="b">
        <f>IF(Dashboard!$H$6="",IF(Candidates!B993&lt;&gt;"",TRUE,FALSE),IF(Dashboard!$H$6=Candidates!E993,TRUE,FALSE))</f>
        <v>0</v>
      </c>
      <c r="X991" s="187">
        <f t="shared" si="52"/>
        <v>0</v>
      </c>
      <c r="Y991" s="198">
        <f t="shared" si="53"/>
        <v>0</v>
      </c>
      <c r="AA991" s="7"/>
      <c r="AB991" s="7"/>
      <c r="AC991" s="7"/>
    </row>
    <row r="992" spans="2:29" x14ac:dyDescent="0.2">
      <c r="B992" s="194">
        <f>COUNTIFS(Candidates!$B$6:$B$3005,'Job Openings'!B994,Candidates!$J$6:$J$3005,Preferences!$I$21)</f>
        <v>0</v>
      </c>
      <c r="C992" s="63"/>
      <c r="D992" s="194" t="str">
        <f>IF(AND(B992=1,J992=1),IF('Job Openings'!H994-'Job Openings'!E994&lt;0,"",'Job Openings'!H994-'Job Openings'!E994),"")</f>
        <v/>
      </c>
      <c r="E992" s="185"/>
      <c r="F992" s="197" t="b">
        <f>IF(AND('Job Openings'!E994&gt;=$O$4,'Job Openings'!E994&lt;=$O$5),TRUE,FALSE)</f>
        <v>0</v>
      </c>
      <c r="G992" s="188" t="b">
        <f>IF(Dashboard!$M$6="",IF('Job Openings'!B994&lt;&gt;"",TRUE,FALSE),IF(Dashboard!$M$6='Job Openings'!B994,TRUE,FALSE))</f>
        <v>0</v>
      </c>
      <c r="H992" s="188" t="b">
        <f>IF(Dashboard!$H$7="",IF('Job Openings'!B994&lt;&gt;"",TRUE,FALSE),IF(Dashboard!$H$7='Job Openings'!C994,TRUE,FALSE))</f>
        <v>0</v>
      </c>
      <c r="I992" s="188" t="b">
        <f>IF(Dashboard!$H$6="",IF('Job Openings'!B994&lt;&gt;"",TRUE,FALSE),IF(Dashboard!$H$6='Job Openings'!F994,TRUE,FALSE))</f>
        <v>0</v>
      </c>
      <c r="J992" s="198">
        <f t="shared" si="51"/>
        <v>0</v>
      </c>
      <c r="K992" s="63"/>
      <c r="L992" s="63"/>
      <c r="M992" s="63"/>
      <c r="N992" s="63"/>
      <c r="O992" s="63"/>
      <c r="P992" s="63"/>
      <c r="R992" s="193" t="str">
        <f>IF(Candidates!H994="","",MONTH(Candidates!H994))</f>
        <v/>
      </c>
      <c r="S992" s="187" t="b">
        <f>IF(AND(YEAR(Candidates!H994)&gt;=applicationYear,YEAR(Candidates!H994)&lt;=applicationYear),TRUE,IF(applicationYear="",TRUE,FALSE))</f>
        <v>0</v>
      </c>
      <c r="T992" s="187" t="b">
        <f>IF(AND(Candidates!H994&gt;=$AJ$4,Candidates!H994&lt;=$AJ$5),TRUE,FALSE)</f>
        <v>0</v>
      </c>
      <c r="U992" s="187" t="b">
        <f>IF(Dashboard!$M$6="",IF(Candidates!B994&lt;&gt;"",TRUE,FALSE),IF(Dashboard!$M$6=Candidates!B994,TRUE,FALSE))</f>
        <v>0</v>
      </c>
      <c r="V992" s="187" t="b">
        <f>IF(Dashboard!$H$7="",IF(Candidates!B994&lt;&gt;"",TRUE,FALSE),IF(Dashboard!$H$7=Candidates!C994,TRUE,FALSE))</f>
        <v>0</v>
      </c>
      <c r="W992" s="217" t="b">
        <f>IF(Dashboard!$H$6="",IF(Candidates!B994&lt;&gt;"",TRUE,FALSE),IF(Dashboard!$H$6=Candidates!E994,TRUE,FALSE))</f>
        <v>0</v>
      </c>
      <c r="X992" s="187">
        <f t="shared" si="52"/>
        <v>0</v>
      </c>
      <c r="Y992" s="198">
        <f t="shared" si="53"/>
        <v>0</v>
      </c>
      <c r="AA992" s="7"/>
      <c r="AB992" s="7"/>
      <c r="AC992" s="7"/>
    </row>
    <row r="993" spans="2:29" x14ac:dyDescent="0.2">
      <c r="B993" s="194">
        <f>COUNTIFS(Candidates!$B$6:$B$3005,'Job Openings'!B995,Candidates!$J$6:$J$3005,Preferences!$I$21)</f>
        <v>0</v>
      </c>
      <c r="C993" s="63"/>
      <c r="D993" s="194" t="str">
        <f>IF(AND(B993=1,J993=1),IF('Job Openings'!H995-'Job Openings'!E995&lt;0,"",'Job Openings'!H995-'Job Openings'!E995),"")</f>
        <v/>
      </c>
      <c r="E993" s="185"/>
      <c r="F993" s="197" t="b">
        <f>IF(AND('Job Openings'!E995&gt;=$O$4,'Job Openings'!E995&lt;=$O$5),TRUE,FALSE)</f>
        <v>0</v>
      </c>
      <c r="G993" s="188" t="b">
        <f>IF(Dashboard!$M$6="",IF('Job Openings'!B995&lt;&gt;"",TRUE,FALSE),IF(Dashboard!$M$6='Job Openings'!B995,TRUE,FALSE))</f>
        <v>0</v>
      </c>
      <c r="H993" s="188" t="b">
        <f>IF(Dashboard!$H$7="",IF('Job Openings'!B995&lt;&gt;"",TRUE,FALSE),IF(Dashboard!$H$7='Job Openings'!C995,TRUE,FALSE))</f>
        <v>0</v>
      </c>
      <c r="I993" s="188" t="b">
        <f>IF(Dashboard!$H$6="",IF('Job Openings'!B995&lt;&gt;"",TRUE,FALSE),IF(Dashboard!$H$6='Job Openings'!F995,TRUE,FALSE))</f>
        <v>0</v>
      </c>
      <c r="J993" s="198">
        <f t="shared" si="51"/>
        <v>0</v>
      </c>
      <c r="K993" s="63"/>
      <c r="L993" s="63"/>
      <c r="M993" s="63"/>
      <c r="N993" s="63"/>
      <c r="O993" s="63"/>
      <c r="P993" s="63"/>
      <c r="R993" s="193" t="str">
        <f>IF(Candidates!H995="","",MONTH(Candidates!H995))</f>
        <v/>
      </c>
      <c r="S993" s="187" t="b">
        <f>IF(AND(YEAR(Candidates!H995)&gt;=applicationYear,YEAR(Candidates!H995)&lt;=applicationYear),TRUE,IF(applicationYear="",TRUE,FALSE))</f>
        <v>0</v>
      </c>
      <c r="T993" s="187" t="b">
        <f>IF(AND(Candidates!H995&gt;=$AJ$4,Candidates!H995&lt;=$AJ$5),TRUE,FALSE)</f>
        <v>0</v>
      </c>
      <c r="U993" s="187" t="b">
        <f>IF(Dashboard!$M$6="",IF(Candidates!B995&lt;&gt;"",TRUE,FALSE),IF(Dashboard!$M$6=Candidates!B995,TRUE,FALSE))</f>
        <v>0</v>
      </c>
      <c r="V993" s="187" t="b">
        <f>IF(Dashboard!$H$7="",IF(Candidates!B995&lt;&gt;"",TRUE,FALSE),IF(Dashboard!$H$7=Candidates!C995,TRUE,FALSE))</f>
        <v>0</v>
      </c>
      <c r="W993" s="217" t="b">
        <f>IF(Dashboard!$H$6="",IF(Candidates!B995&lt;&gt;"",TRUE,FALSE),IF(Dashboard!$H$6=Candidates!E995,TRUE,FALSE))</f>
        <v>0</v>
      </c>
      <c r="X993" s="187">
        <f t="shared" si="52"/>
        <v>0</v>
      </c>
      <c r="Y993" s="198">
        <f t="shared" si="53"/>
        <v>0</v>
      </c>
      <c r="AA993" s="7"/>
      <c r="AB993" s="7"/>
      <c r="AC993" s="7"/>
    </row>
    <row r="994" spans="2:29" x14ac:dyDescent="0.2">
      <c r="B994" s="194">
        <f>COUNTIFS(Candidates!$B$6:$B$3005,'Job Openings'!B996,Candidates!$J$6:$J$3005,Preferences!$I$21)</f>
        <v>0</v>
      </c>
      <c r="C994" s="63"/>
      <c r="D994" s="194" t="str">
        <f>IF(AND(B994=1,J994=1),IF('Job Openings'!H996-'Job Openings'!E996&lt;0,"",'Job Openings'!H996-'Job Openings'!E996),"")</f>
        <v/>
      </c>
      <c r="E994" s="185"/>
      <c r="F994" s="197" t="b">
        <f>IF(AND('Job Openings'!E996&gt;=$O$4,'Job Openings'!E996&lt;=$O$5),TRUE,FALSE)</f>
        <v>0</v>
      </c>
      <c r="G994" s="188" t="b">
        <f>IF(Dashboard!$M$6="",IF('Job Openings'!B996&lt;&gt;"",TRUE,FALSE),IF(Dashboard!$M$6='Job Openings'!B996,TRUE,FALSE))</f>
        <v>0</v>
      </c>
      <c r="H994" s="188" t="b">
        <f>IF(Dashboard!$H$7="",IF('Job Openings'!B996&lt;&gt;"",TRUE,FALSE),IF(Dashboard!$H$7='Job Openings'!C996,TRUE,FALSE))</f>
        <v>0</v>
      </c>
      <c r="I994" s="188" t="b">
        <f>IF(Dashboard!$H$6="",IF('Job Openings'!B996&lt;&gt;"",TRUE,FALSE),IF(Dashboard!$H$6='Job Openings'!F996,TRUE,FALSE))</f>
        <v>0</v>
      </c>
      <c r="J994" s="198">
        <f t="shared" si="51"/>
        <v>0</v>
      </c>
      <c r="K994" s="63"/>
      <c r="L994" s="63"/>
      <c r="M994" s="63"/>
      <c r="N994" s="63"/>
      <c r="O994" s="63"/>
      <c r="P994" s="63"/>
      <c r="R994" s="193" t="str">
        <f>IF(Candidates!H996="","",MONTH(Candidates!H996))</f>
        <v/>
      </c>
      <c r="S994" s="187" t="b">
        <f>IF(AND(YEAR(Candidates!H996)&gt;=applicationYear,YEAR(Candidates!H996)&lt;=applicationYear),TRUE,IF(applicationYear="",TRUE,FALSE))</f>
        <v>0</v>
      </c>
      <c r="T994" s="187" t="b">
        <f>IF(AND(Candidates!H996&gt;=$AJ$4,Candidates!H996&lt;=$AJ$5),TRUE,FALSE)</f>
        <v>0</v>
      </c>
      <c r="U994" s="187" t="b">
        <f>IF(Dashboard!$M$6="",IF(Candidates!B996&lt;&gt;"",TRUE,FALSE),IF(Dashboard!$M$6=Candidates!B996,TRUE,FALSE))</f>
        <v>0</v>
      </c>
      <c r="V994" s="187" t="b">
        <f>IF(Dashboard!$H$7="",IF(Candidates!B996&lt;&gt;"",TRUE,FALSE),IF(Dashboard!$H$7=Candidates!C996,TRUE,FALSE))</f>
        <v>0</v>
      </c>
      <c r="W994" s="217" t="b">
        <f>IF(Dashboard!$H$6="",IF(Candidates!B996&lt;&gt;"",TRUE,FALSE),IF(Dashboard!$H$6=Candidates!E996,TRUE,FALSE))</f>
        <v>0</v>
      </c>
      <c r="X994" s="187">
        <f t="shared" si="52"/>
        <v>0</v>
      </c>
      <c r="Y994" s="198">
        <f t="shared" si="53"/>
        <v>0</v>
      </c>
      <c r="AA994" s="7"/>
      <c r="AB994" s="7"/>
      <c r="AC994" s="7"/>
    </row>
    <row r="995" spans="2:29" x14ac:dyDescent="0.2">
      <c r="B995" s="194">
        <f>COUNTIFS(Candidates!$B$6:$B$3005,'Job Openings'!B997,Candidates!$J$6:$J$3005,Preferences!$I$21)</f>
        <v>0</v>
      </c>
      <c r="C995" s="63"/>
      <c r="D995" s="194" t="str">
        <f>IF(AND(B995=1,J995=1),IF('Job Openings'!H997-'Job Openings'!E997&lt;0,"",'Job Openings'!H997-'Job Openings'!E997),"")</f>
        <v/>
      </c>
      <c r="E995" s="185"/>
      <c r="F995" s="197" t="b">
        <f>IF(AND('Job Openings'!E997&gt;=$O$4,'Job Openings'!E997&lt;=$O$5),TRUE,FALSE)</f>
        <v>0</v>
      </c>
      <c r="G995" s="188" t="b">
        <f>IF(Dashboard!$M$6="",IF('Job Openings'!B997&lt;&gt;"",TRUE,FALSE),IF(Dashboard!$M$6='Job Openings'!B997,TRUE,FALSE))</f>
        <v>0</v>
      </c>
      <c r="H995" s="188" t="b">
        <f>IF(Dashboard!$H$7="",IF('Job Openings'!B997&lt;&gt;"",TRUE,FALSE),IF(Dashboard!$H$7='Job Openings'!C997,TRUE,FALSE))</f>
        <v>0</v>
      </c>
      <c r="I995" s="188" t="b">
        <f>IF(Dashboard!$H$6="",IF('Job Openings'!B997&lt;&gt;"",TRUE,FALSE),IF(Dashboard!$H$6='Job Openings'!F997,TRUE,FALSE))</f>
        <v>0</v>
      </c>
      <c r="J995" s="198">
        <f t="shared" si="51"/>
        <v>0</v>
      </c>
      <c r="K995" s="63"/>
      <c r="L995" s="63"/>
      <c r="M995" s="63"/>
      <c r="N995" s="63"/>
      <c r="O995" s="63"/>
      <c r="P995" s="63"/>
      <c r="R995" s="193" t="str">
        <f>IF(Candidates!H997="","",MONTH(Candidates!H997))</f>
        <v/>
      </c>
      <c r="S995" s="187" t="b">
        <f>IF(AND(YEAR(Candidates!H997)&gt;=applicationYear,YEAR(Candidates!H997)&lt;=applicationYear),TRUE,IF(applicationYear="",TRUE,FALSE))</f>
        <v>0</v>
      </c>
      <c r="T995" s="187" t="b">
        <f>IF(AND(Candidates!H997&gt;=$AJ$4,Candidates!H997&lt;=$AJ$5),TRUE,FALSE)</f>
        <v>0</v>
      </c>
      <c r="U995" s="187" t="b">
        <f>IF(Dashboard!$M$6="",IF(Candidates!B997&lt;&gt;"",TRUE,FALSE),IF(Dashboard!$M$6=Candidates!B997,TRUE,FALSE))</f>
        <v>0</v>
      </c>
      <c r="V995" s="187" t="b">
        <f>IF(Dashboard!$H$7="",IF(Candidates!B997&lt;&gt;"",TRUE,FALSE),IF(Dashboard!$H$7=Candidates!C997,TRUE,FALSE))</f>
        <v>0</v>
      </c>
      <c r="W995" s="217" t="b">
        <f>IF(Dashboard!$H$6="",IF(Candidates!B997&lt;&gt;"",TRUE,FALSE),IF(Dashboard!$H$6=Candidates!E997,TRUE,FALSE))</f>
        <v>0</v>
      </c>
      <c r="X995" s="187">
        <f t="shared" si="52"/>
        <v>0</v>
      </c>
      <c r="Y995" s="198">
        <f t="shared" si="53"/>
        <v>0</v>
      </c>
      <c r="AA995" s="7"/>
      <c r="AB995" s="7"/>
      <c r="AC995" s="7"/>
    </row>
    <row r="996" spans="2:29" x14ac:dyDescent="0.2">
      <c r="B996" s="194">
        <f>COUNTIFS(Candidates!$B$6:$B$3005,'Job Openings'!B998,Candidates!$J$6:$J$3005,Preferences!$I$21)</f>
        <v>0</v>
      </c>
      <c r="C996" s="63"/>
      <c r="D996" s="194" t="str">
        <f>IF(AND(B996=1,J996=1),IF('Job Openings'!H998-'Job Openings'!E998&lt;0,"",'Job Openings'!H998-'Job Openings'!E998),"")</f>
        <v/>
      </c>
      <c r="E996" s="185"/>
      <c r="F996" s="197" t="b">
        <f>IF(AND('Job Openings'!E998&gt;=$O$4,'Job Openings'!E998&lt;=$O$5),TRUE,FALSE)</f>
        <v>0</v>
      </c>
      <c r="G996" s="188" t="b">
        <f>IF(Dashboard!$M$6="",IF('Job Openings'!B998&lt;&gt;"",TRUE,FALSE),IF(Dashboard!$M$6='Job Openings'!B998,TRUE,FALSE))</f>
        <v>0</v>
      </c>
      <c r="H996" s="188" t="b">
        <f>IF(Dashboard!$H$7="",IF('Job Openings'!B998&lt;&gt;"",TRUE,FALSE),IF(Dashboard!$H$7='Job Openings'!C998,TRUE,FALSE))</f>
        <v>0</v>
      </c>
      <c r="I996" s="188" t="b">
        <f>IF(Dashboard!$H$6="",IF('Job Openings'!B998&lt;&gt;"",TRUE,FALSE),IF(Dashboard!$H$6='Job Openings'!F998,TRUE,FALSE))</f>
        <v>0</v>
      </c>
      <c r="J996" s="198">
        <f t="shared" si="51"/>
        <v>0</v>
      </c>
      <c r="K996" s="63"/>
      <c r="L996" s="63"/>
      <c r="M996" s="63"/>
      <c r="N996" s="63"/>
      <c r="O996" s="63"/>
      <c r="P996" s="63"/>
      <c r="R996" s="193" t="str">
        <f>IF(Candidates!H998="","",MONTH(Candidates!H998))</f>
        <v/>
      </c>
      <c r="S996" s="187" t="b">
        <f>IF(AND(YEAR(Candidates!H998)&gt;=applicationYear,YEAR(Candidates!H998)&lt;=applicationYear),TRUE,IF(applicationYear="",TRUE,FALSE))</f>
        <v>0</v>
      </c>
      <c r="T996" s="187" t="b">
        <f>IF(AND(Candidates!H998&gt;=$AJ$4,Candidates!H998&lt;=$AJ$5),TRUE,FALSE)</f>
        <v>0</v>
      </c>
      <c r="U996" s="187" t="b">
        <f>IF(Dashboard!$M$6="",IF(Candidates!B998&lt;&gt;"",TRUE,FALSE),IF(Dashboard!$M$6=Candidates!B998,TRUE,FALSE))</f>
        <v>0</v>
      </c>
      <c r="V996" s="187" t="b">
        <f>IF(Dashboard!$H$7="",IF(Candidates!B998&lt;&gt;"",TRUE,FALSE),IF(Dashboard!$H$7=Candidates!C998,TRUE,FALSE))</f>
        <v>0</v>
      </c>
      <c r="W996" s="217" t="b">
        <f>IF(Dashboard!$H$6="",IF(Candidates!B998&lt;&gt;"",TRUE,FALSE),IF(Dashboard!$H$6=Candidates!E998,TRUE,FALSE))</f>
        <v>0</v>
      </c>
      <c r="X996" s="187">
        <f t="shared" si="52"/>
        <v>0</v>
      </c>
      <c r="Y996" s="198">
        <f t="shared" si="53"/>
        <v>0</v>
      </c>
      <c r="AA996" s="7"/>
      <c r="AB996" s="7"/>
      <c r="AC996" s="7"/>
    </row>
    <row r="997" spans="2:29" x14ac:dyDescent="0.2">
      <c r="B997" s="194">
        <f>COUNTIFS(Candidates!$B$6:$B$3005,'Job Openings'!B999,Candidates!$J$6:$J$3005,Preferences!$I$21)</f>
        <v>0</v>
      </c>
      <c r="C997" s="63"/>
      <c r="D997" s="194" t="str">
        <f>IF(AND(B997=1,J997=1),IF('Job Openings'!H999-'Job Openings'!E999&lt;0,"",'Job Openings'!H999-'Job Openings'!E999),"")</f>
        <v/>
      </c>
      <c r="E997" s="185"/>
      <c r="F997" s="197" t="b">
        <f>IF(AND('Job Openings'!E999&gt;=$O$4,'Job Openings'!E999&lt;=$O$5),TRUE,FALSE)</f>
        <v>0</v>
      </c>
      <c r="G997" s="188" t="b">
        <f>IF(Dashboard!$M$6="",IF('Job Openings'!B999&lt;&gt;"",TRUE,FALSE),IF(Dashboard!$M$6='Job Openings'!B999,TRUE,FALSE))</f>
        <v>0</v>
      </c>
      <c r="H997" s="188" t="b">
        <f>IF(Dashboard!$H$7="",IF('Job Openings'!B999&lt;&gt;"",TRUE,FALSE),IF(Dashboard!$H$7='Job Openings'!C999,TRUE,FALSE))</f>
        <v>0</v>
      </c>
      <c r="I997" s="188" t="b">
        <f>IF(Dashboard!$H$6="",IF('Job Openings'!B999&lt;&gt;"",TRUE,FALSE),IF(Dashboard!$H$6='Job Openings'!F999,TRUE,FALSE))</f>
        <v>0</v>
      </c>
      <c r="J997" s="198">
        <f t="shared" si="51"/>
        <v>0</v>
      </c>
      <c r="K997" s="63"/>
      <c r="L997" s="63"/>
      <c r="M997" s="63"/>
      <c r="N997" s="63"/>
      <c r="O997" s="63"/>
      <c r="P997" s="63"/>
      <c r="R997" s="193" t="str">
        <f>IF(Candidates!H999="","",MONTH(Candidates!H999))</f>
        <v/>
      </c>
      <c r="S997" s="187" t="b">
        <f>IF(AND(YEAR(Candidates!H999)&gt;=applicationYear,YEAR(Candidates!H999)&lt;=applicationYear),TRUE,IF(applicationYear="",TRUE,FALSE))</f>
        <v>0</v>
      </c>
      <c r="T997" s="187" t="b">
        <f>IF(AND(Candidates!H999&gt;=$AJ$4,Candidates!H999&lt;=$AJ$5),TRUE,FALSE)</f>
        <v>0</v>
      </c>
      <c r="U997" s="187" t="b">
        <f>IF(Dashboard!$M$6="",IF(Candidates!B999&lt;&gt;"",TRUE,FALSE),IF(Dashboard!$M$6=Candidates!B999,TRUE,FALSE))</f>
        <v>0</v>
      </c>
      <c r="V997" s="187" t="b">
        <f>IF(Dashboard!$H$7="",IF(Candidates!B999&lt;&gt;"",TRUE,FALSE),IF(Dashboard!$H$7=Candidates!C999,TRUE,FALSE))</f>
        <v>0</v>
      </c>
      <c r="W997" s="217" t="b">
        <f>IF(Dashboard!$H$6="",IF(Candidates!B999&lt;&gt;"",TRUE,FALSE),IF(Dashboard!$H$6=Candidates!E999,TRUE,FALSE))</f>
        <v>0</v>
      </c>
      <c r="X997" s="187">
        <f t="shared" si="52"/>
        <v>0</v>
      </c>
      <c r="Y997" s="198">
        <f t="shared" si="53"/>
        <v>0</v>
      </c>
      <c r="AA997" s="7"/>
      <c r="AB997" s="7"/>
      <c r="AC997" s="7"/>
    </row>
    <row r="998" spans="2:29" x14ac:dyDescent="0.2">
      <c r="B998" s="194">
        <f>COUNTIFS(Candidates!$B$6:$B$3005,'Job Openings'!B1000,Candidates!$J$6:$J$3005,Preferences!$I$21)</f>
        <v>0</v>
      </c>
      <c r="C998" s="63"/>
      <c r="D998" s="194" t="str">
        <f>IF(AND(B998=1,J998=1),IF('Job Openings'!H1000-'Job Openings'!E1000&lt;0,"",'Job Openings'!H1000-'Job Openings'!E1000),"")</f>
        <v/>
      </c>
      <c r="E998" s="185"/>
      <c r="F998" s="197" t="b">
        <f>IF(AND('Job Openings'!E1000&gt;=$O$4,'Job Openings'!E1000&lt;=$O$5),TRUE,FALSE)</f>
        <v>0</v>
      </c>
      <c r="G998" s="188" t="b">
        <f>IF(Dashboard!$M$6="",IF('Job Openings'!B1000&lt;&gt;"",TRUE,FALSE),IF(Dashboard!$M$6='Job Openings'!B1000,TRUE,FALSE))</f>
        <v>0</v>
      </c>
      <c r="H998" s="188" t="b">
        <f>IF(Dashboard!$H$7="",IF('Job Openings'!B1000&lt;&gt;"",TRUE,FALSE),IF(Dashboard!$H$7='Job Openings'!C1000,TRUE,FALSE))</f>
        <v>0</v>
      </c>
      <c r="I998" s="188" t="b">
        <f>IF(Dashboard!$H$6="",IF('Job Openings'!B1000&lt;&gt;"",TRUE,FALSE),IF(Dashboard!$H$6='Job Openings'!F1000,TRUE,FALSE))</f>
        <v>0</v>
      </c>
      <c r="J998" s="198">
        <f t="shared" si="51"/>
        <v>0</v>
      </c>
      <c r="K998" s="63"/>
      <c r="L998" s="63"/>
      <c r="M998" s="63"/>
      <c r="N998" s="63"/>
      <c r="O998" s="63"/>
      <c r="P998" s="63"/>
      <c r="R998" s="193" t="str">
        <f>IF(Candidates!H1000="","",MONTH(Candidates!H1000))</f>
        <v/>
      </c>
      <c r="S998" s="187" t="b">
        <f>IF(AND(YEAR(Candidates!H1000)&gt;=applicationYear,YEAR(Candidates!H1000)&lt;=applicationYear),TRUE,IF(applicationYear="",TRUE,FALSE))</f>
        <v>0</v>
      </c>
      <c r="T998" s="187" t="b">
        <f>IF(AND(Candidates!H1000&gt;=$AJ$4,Candidates!H1000&lt;=$AJ$5),TRUE,FALSE)</f>
        <v>0</v>
      </c>
      <c r="U998" s="187" t="b">
        <f>IF(Dashboard!$M$6="",IF(Candidates!B1000&lt;&gt;"",TRUE,FALSE),IF(Dashboard!$M$6=Candidates!B1000,TRUE,FALSE))</f>
        <v>0</v>
      </c>
      <c r="V998" s="187" t="b">
        <f>IF(Dashboard!$H$7="",IF(Candidates!B1000&lt;&gt;"",TRUE,FALSE),IF(Dashboard!$H$7=Candidates!C1000,TRUE,FALSE))</f>
        <v>0</v>
      </c>
      <c r="W998" s="217" t="b">
        <f>IF(Dashboard!$H$6="",IF(Candidates!B1000&lt;&gt;"",TRUE,FALSE),IF(Dashboard!$H$6=Candidates!E1000,TRUE,FALSE))</f>
        <v>0</v>
      </c>
      <c r="X998" s="187">
        <f t="shared" si="52"/>
        <v>0</v>
      </c>
      <c r="Y998" s="198">
        <f t="shared" si="53"/>
        <v>0</v>
      </c>
      <c r="AA998" s="7"/>
      <c r="AB998" s="7"/>
      <c r="AC998" s="7"/>
    </row>
    <row r="999" spans="2:29" x14ac:dyDescent="0.2">
      <c r="B999" s="194">
        <f>COUNTIFS(Candidates!$B$6:$B$3005,'Job Openings'!B1001,Candidates!$J$6:$J$3005,Preferences!$I$21)</f>
        <v>0</v>
      </c>
      <c r="C999" s="63"/>
      <c r="D999" s="194" t="str">
        <f>IF(AND(B999=1,J999=1),IF('Job Openings'!H1001-'Job Openings'!E1001&lt;0,"",'Job Openings'!H1001-'Job Openings'!E1001),"")</f>
        <v/>
      </c>
      <c r="E999" s="185"/>
      <c r="F999" s="197" t="b">
        <f>IF(AND('Job Openings'!E1001&gt;=$O$4,'Job Openings'!E1001&lt;=$O$5),TRUE,FALSE)</f>
        <v>0</v>
      </c>
      <c r="G999" s="188" t="b">
        <f>IF(Dashboard!$M$6="",IF('Job Openings'!B1001&lt;&gt;"",TRUE,FALSE),IF(Dashboard!$M$6='Job Openings'!B1001,TRUE,FALSE))</f>
        <v>0</v>
      </c>
      <c r="H999" s="188" t="b">
        <f>IF(Dashboard!$H$7="",IF('Job Openings'!B1001&lt;&gt;"",TRUE,FALSE),IF(Dashboard!$H$7='Job Openings'!C1001,TRUE,FALSE))</f>
        <v>0</v>
      </c>
      <c r="I999" s="188" t="b">
        <f>IF(Dashboard!$H$6="",IF('Job Openings'!B1001&lt;&gt;"",TRUE,FALSE),IF(Dashboard!$H$6='Job Openings'!F1001,TRUE,FALSE))</f>
        <v>0</v>
      </c>
      <c r="J999" s="198">
        <f t="shared" si="51"/>
        <v>0</v>
      </c>
      <c r="K999" s="63"/>
      <c r="L999" s="63"/>
      <c r="M999" s="63"/>
      <c r="N999" s="63"/>
      <c r="O999" s="63"/>
      <c r="P999" s="63"/>
      <c r="R999" s="193" t="str">
        <f>IF(Candidates!H1001="","",MONTH(Candidates!H1001))</f>
        <v/>
      </c>
      <c r="S999" s="187" t="b">
        <f>IF(AND(YEAR(Candidates!H1001)&gt;=applicationYear,YEAR(Candidates!H1001)&lt;=applicationYear),TRUE,IF(applicationYear="",TRUE,FALSE))</f>
        <v>0</v>
      </c>
      <c r="T999" s="187" t="b">
        <f>IF(AND(Candidates!H1001&gt;=$AJ$4,Candidates!H1001&lt;=$AJ$5),TRUE,FALSE)</f>
        <v>0</v>
      </c>
      <c r="U999" s="187" t="b">
        <f>IF(Dashboard!$M$6="",IF(Candidates!B1001&lt;&gt;"",TRUE,FALSE),IF(Dashboard!$M$6=Candidates!B1001,TRUE,FALSE))</f>
        <v>0</v>
      </c>
      <c r="V999" s="187" t="b">
        <f>IF(Dashboard!$H$7="",IF(Candidates!B1001&lt;&gt;"",TRUE,FALSE),IF(Dashboard!$H$7=Candidates!C1001,TRUE,FALSE))</f>
        <v>0</v>
      </c>
      <c r="W999" s="217" t="b">
        <f>IF(Dashboard!$H$6="",IF(Candidates!B1001&lt;&gt;"",TRUE,FALSE),IF(Dashboard!$H$6=Candidates!E1001,TRUE,FALSE))</f>
        <v>0</v>
      </c>
      <c r="X999" s="187">
        <f t="shared" si="52"/>
        <v>0</v>
      </c>
      <c r="Y999" s="198">
        <f t="shared" si="53"/>
        <v>0</v>
      </c>
      <c r="AA999" s="7"/>
      <c r="AB999" s="7"/>
      <c r="AC999" s="7"/>
    </row>
    <row r="1000" spans="2:29" x14ac:dyDescent="0.2">
      <c r="B1000" s="194">
        <f>COUNTIFS(Candidates!$B$6:$B$3005,'Job Openings'!B1002,Candidates!$J$6:$J$3005,Preferences!$I$21)</f>
        <v>0</v>
      </c>
      <c r="C1000" s="63"/>
      <c r="D1000" s="194" t="str">
        <f>IF(AND(B1000=1,J1000=1),IF('Job Openings'!H1002-'Job Openings'!E1002&lt;0,"",'Job Openings'!H1002-'Job Openings'!E1002),"")</f>
        <v/>
      </c>
      <c r="E1000" s="185"/>
      <c r="F1000" s="197" t="b">
        <f>IF(AND('Job Openings'!E1002&gt;=$O$4,'Job Openings'!E1002&lt;=$O$5),TRUE,FALSE)</f>
        <v>0</v>
      </c>
      <c r="G1000" s="188" t="b">
        <f>IF(Dashboard!$M$6="",IF('Job Openings'!B1002&lt;&gt;"",TRUE,FALSE),IF(Dashboard!$M$6='Job Openings'!B1002,TRUE,FALSE))</f>
        <v>0</v>
      </c>
      <c r="H1000" s="188" t="b">
        <f>IF(Dashboard!$H$7="",IF('Job Openings'!B1002&lt;&gt;"",TRUE,FALSE),IF(Dashboard!$H$7='Job Openings'!C1002,TRUE,FALSE))</f>
        <v>0</v>
      </c>
      <c r="I1000" s="188" t="b">
        <f>IF(Dashboard!$H$6="",IF('Job Openings'!B1002&lt;&gt;"",TRUE,FALSE),IF(Dashboard!$H$6='Job Openings'!F1002,TRUE,FALSE))</f>
        <v>0</v>
      </c>
      <c r="J1000" s="198">
        <f t="shared" si="51"/>
        <v>0</v>
      </c>
      <c r="K1000" s="63"/>
      <c r="L1000" s="63"/>
      <c r="M1000" s="63"/>
      <c r="N1000" s="63"/>
      <c r="O1000" s="63"/>
      <c r="P1000" s="63"/>
      <c r="R1000" s="193" t="str">
        <f>IF(Candidates!H1002="","",MONTH(Candidates!H1002))</f>
        <v/>
      </c>
      <c r="S1000" s="187" t="b">
        <f>IF(AND(YEAR(Candidates!H1002)&gt;=applicationYear,YEAR(Candidates!H1002)&lt;=applicationYear),TRUE,IF(applicationYear="",TRUE,FALSE))</f>
        <v>0</v>
      </c>
      <c r="T1000" s="187" t="b">
        <f>IF(AND(Candidates!H1002&gt;=$AJ$4,Candidates!H1002&lt;=$AJ$5),TRUE,FALSE)</f>
        <v>0</v>
      </c>
      <c r="U1000" s="187" t="b">
        <f>IF(Dashboard!$M$6="",IF(Candidates!B1002&lt;&gt;"",TRUE,FALSE),IF(Dashboard!$M$6=Candidates!B1002,TRUE,FALSE))</f>
        <v>0</v>
      </c>
      <c r="V1000" s="187" t="b">
        <f>IF(Dashboard!$H$7="",IF(Candidates!B1002&lt;&gt;"",TRUE,FALSE),IF(Dashboard!$H$7=Candidates!C1002,TRUE,FALSE))</f>
        <v>0</v>
      </c>
      <c r="W1000" s="217" t="b">
        <f>IF(Dashboard!$H$6="",IF(Candidates!B1002&lt;&gt;"",TRUE,FALSE),IF(Dashboard!$H$6=Candidates!E1002,TRUE,FALSE))</f>
        <v>0</v>
      </c>
      <c r="X1000" s="187">
        <f t="shared" si="52"/>
        <v>0</v>
      </c>
      <c r="Y1000" s="198">
        <f t="shared" si="53"/>
        <v>0</v>
      </c>
      <c r="AA1000" s="7"/>
      <c r="AB1000" s="7"/>
      <c r="AC1000" s="7"/>
    </row>
    <row r="1001" spans="2:29" x14ac:dyDescent="0.2">
      <c r="B1001" s="194">
        <f>COUNTIFS(Candidates!$B$6:$B$3005,'Job Openings'!B1003,Candidates!$J$6:$J$3005,Preferences!$I$21)</f>
        <v>0</v>
      </c>
      <c r="C1001" s="63"/>
      <c r="D1001" s="194" t="str">
        <f>IF(AND(B1001=1,J1001=1),IF('Job Openings'!H1003-'Job Openings'!E1003&lt;0,"",'Job Openings'!H1003-'Job Openings'!E1003),"")</f>
        <v/>
      </c>
      <c r="E1001" s="185"/>
      <c r="F1001" s="197" t="b">
        <f>IF(AND('Job Openings'!E1003&gt;=$O$4,'Job Openings'!E1003&lt;=$O$5),TRUE,FALSE)</f>
        <v>0</v>
      </c>
      <c r="G1001" s="188" t="b">
        <f>IF(Dashboard!$M$6="",IF('Job Openings'!B1003&lt;&gt;"",TRUE,FALSE),IF(Dashboard!$M$6='Job Openings'!B1003,TRUE,FALSE))</f>
        <v>0</v>
      </c>
      <c r="H1001" s="188" t="b">
        <f>IF(Dashboard!$H$7="",IF('Job Openings'!B1003&lt;&gt;"",TRUE,FALSE),IF(Dashboard!$H$7='Job Openings'!C1003,TRUE,FALSE))</f>
        <v>0</v>
      </c>
      <c r="I1001" s="188" t="b">
        <f>IF(Dashboard!$H$6="",IF('Job Openings'!B1003&lt;&gt;"",TRUE,FALSE),IF(Dashboard!$H$6='Job Openings'!F1003,TRUE,FALSE))</f>
        <v>0</v>
      </c>
      <c r="J1001" s="198">
        <f t="shared" si="51"/>
        <v>0</v>
      </c>
      <c r="K1001" s="63"/>
      <c r="L1001" s="63"/>
      <c r="M1001" s="63"/>
      <c r="N1001" s="63"/>
      <c r="O1001" s="63"/>
      <c r="P1001" s="63"/>
      <c r="R1001" s="193" t="str">
        <f>IF(Candidates!H1003="","",MONTH(Candidates!H1003))</f>
        <v/>
      </c>
      <c r="S1001" s="187" t="b">
        <f>IF(AND(YEAR(Candidates!H1003)&gt;=applicationYear,YEAR(Candidates!H1003)&lt;=applicationYear),TRUE,IF(applicationYear="",TRUE,FALSE))</f>
        <v>0</v>
      </c>
      <c r="T1001" s="187" t="b">
        <f>IF(AND(Candidates!H1003&gt;=$AJ$4,Candidates!H1003&lt;=$AJ$5),TRUE,FALSE)</f>
        <v>0</v>
      </c>
      <c r="U1001" s="187" t="b">
        <f>IF(Dashboard!$M$6="",IF(Candidates!B1003&lt;&gt;"",TRUE,FALSE),IF(Dashboard!$M$6=Candidates!B1003,TRUE,FALSE))</f>
        <v>0</v>
      </c>
      <c r="V1001" s="187" t="b">
        <f>IF(Dashboard!$H$7="",IF(Candidates!B1003&lt;&gt;"",TRUE,FALSE),IF(Dashboard!$H$7=Candidates!C1003,TRUE,FALSE))</f>
        <v>0</v>
      </c>
      <c r="W1001" s="217" t="b">
        <f>IF(Dashboard!$H$6="",IF(Candidates!B1003&lt;&gt;"",TRUE,FALSE),IF(Dashboard!$H$6=Candidates!E1003,TRUE,FALSE))</f>
        <v>0</v>
      </c>
      <c r="X1001" s="187">
        <f t="shared" si="52"/>
        <v>0</v>
      </c>
      <c r="Y1001" s="198">
        <f t="shared" si="53"/>
        <v>0</v>
      </c>
      <c r="AA1001" s="7"/>
      <c r="AB1001" s="7"/>
      <c r="AC1001" s="7"/>
    </row>
    <row r="1002" spans="2:29" x14ac:dyDescent="0.2">
      <c r="B1002" s="194">
        <f>COUNTIFS(Candidates!$B$6:$B$3005,'Job Openings'!B1004,Candidates!$J$6:$J$3005,Preferences!$I$21)</f>
        <v>0</v>
      </c>
      <c r="C1002" s="63"/>
      <c r="D1002" s="194" t="str">
        <f>IF(AND(B1002=1,J1002=1),IF('Job Openings'!H1004-'Job Openings'!E1004&lt;0,"",'Job Openings'!H1004-'Job Openings'!E1004),"")</f>
        <v/>
      </c>
      <c r="E1002" s="185"/>
      <c r="F1002" s="197" t="b">
        <f>IF(AND('Job Openings'!E1004&gt;=$O$4,'Job Openings'!E1004&lt;=$O$5),TRUE,FALSE)</f>
        <v>0</v>
      </c>
      <c r="G1002" s="188" t="b">
        <f>IF(Dashboard!$M$6="",IF('Job Openings'!B1004&lt;&gt;"",TRUE,FALSE),IF(Dashboard!$M$6='Job Openings'!B1004,TRUE,FALSE))</f>
        <v>0</v>
      </c>
      <c r="H1002" s="188" t="b">
        <f>IF(Dashboard!$H$7="",IF('Job Openings'!B1004&lt;&gt;"",TRUE,FALSE),IF(Dashboard!$H$7='Job Openings'!C1004,TRUE,FALSE))</f>
        <v>0</v>
      </c>
      <c r="I1002" s="188" t="b">
        <f>IF(Dashboard!$H$6="",IF('Job Openings'!B1004&lt;&gt;"",TRUE,FALSE),IF(Dashboard!$H$6='Job Openings'!F1004,TRUE,FALSE))</f>
        <v>0</v>
      </c>
      <c r="J1002" s="198">
        <f t="shared" si="51"/>
        <v>0</v>
      </c>
      <c r="K1002" s="63"/>
      <c r="L1002" s="63"/>
      <c r="M1002" s="63"/>
      <c r="N1002" s="63"/>
      <c r="O1002" s="63"/>
      <c r="P1002" s="63"/>
      <c r="R1002" s="193" t="str">
        <f>IF(Candidates!H1004="","",MONTH(Candidates!H1004))</f>
        <v/>
      </c>
      <c r="S1002" s="187" t="b">
        <f>IF(AND(YEAR(Candidates!H1004)&gt;=applicationYear,YEAR(Candidates!H1004)&lt;=applicationYear),TRUE,IF(applicationYear="",TRUE,FALSE))</f>
        <v>0</v>
      </c>
      <c r="T1002" s="187" t="b">
        <f>IF(AND(Candidates!H1004&gt;=$AJ$4,Candidates!H1004&lt;=$AJ$5),TRUE,FALSE)</f>
        <v>0</v>
      </c>
      <c r="U1002" s="187" t="b">
        <f>IF(Dashboard!$M$6="",IF(Candidates!B1004&lt;&gt;"",TRUE,FALSE),IF(Dashboard!$M$6=Candidates!B1004,TRUE,FALSE))</f>
        <v>0</v>
      </c>
      <c r="V1002" s="187" t="b">
        <f>IF(Dashboard!$H$7="",IF(Candidates!B1004&lt;&gt;"",TRUE,FALSE),IF(Dashboard!$H$7=Candidates!C1004,TRUE,FALSE))</f>
        <v>0</v>
      </c>
      <c r="W1002" s="217" t="b">
        <f>IF(Dashboard!$H$6="",IF(Candidates!B1004&lt;&gt;"",TRUE,FALSE),IF(Dashboard!$H$6=Candidates!E1004,TRUE,FALSE))</f>
        <v>0</v>
      </c>
      <c r="X1002" s="187">
        <f t="shared" si="52"/>
        <v>0</v>
      </c>
      <c r="Y1002" s="198">
        <f t="shared" si="53"/>
        <v>0</v>
      </c>
      <c r="AA1002" s="7"/>
      <c r="AB1002" s="7"/>
      <c r="AC1002" s="7"/>
    </row>
    <row r="1003" spans="2:29" x14ac:dyDescent="0.2">
      <c r="B1003" s="196">
        <f>COUNTIFS(Candidates!$B$6:$B$3005,'Job Openings'!B1005,Candidates!$J$6:$J$3005,Preferences!$I$21)</f>
        <v>0</v>
      </c>
      <c r="C1003" s="63"/>
      <c r="D1003" s="196" t="str">
        <f>IF(AND(B1003=1,J1003=1),IF('Job Openings'!H1005-'Job Openings'!E1005&lt;0,"",'Job Openings'!H1005-'Job Openings'!E1005),"")</f>
        <v/>
      </c>
      <c r="E1003" s="185"/>
      <c r="F1003" s="202" t="b">
        <f>IF(AND('Job Openings'!E1005&gt;=$O$4,'Job Openings'!E1005&lt;=$O$5),TRUE,FALSE)</f>
        <v>0</v>
      </c>
      <c r="G1003" s="203" t="b">
        <f>IF(Dashboard!$M$6="",IF('Job Openings'!B1005&lt;&gt;"",TRUE,FALSE),IF(Dashboard!$M$6='Job Openings'!B1005,TRUE,FALSE))</f>
        <v>0</v>
      </c>
      <c r="H1003" s="203" t="b">
        <f>IF(Dashboard!$H$7="",IF('Job Openings'!B1005&lt;&gt;"",TRUE,FALSE),IF(Dashboard!$H$7='Job Openings'!C1005,TRUE,FALSE))</f>
        <v>0</v>
      </c>
      <c r="I1003" s="203" t="b">
        <f>IF(Dashboard!$H$6="",IF('Job Openings'!B1005&lt;&gt;"",TRUE,FALSE),IF(Dashboard!$H$6='Job Openings'!F1005,TRUE,FALSE))</f>
        <v>0</v>
      </c>
      <c r="J1003" s="204">
        <f t="shared" si="51"/>
        <v>0</v>
      </c>
      <c r="K1003" s="63"/>
      <c r="L1003" s="63"/>
      <c r="M1003" s="63"/>
      <c r="N1003" s="63"/>
      <c r="O1003" s="63"/>
      <c r="P1003" s="63"/>
      <c r="R1003" s="193" t="str">
        <f>IF(Candidates!H1005="","",MONTH(Candidates!H1005))</f>
        <v/>
      </c>
      <c r="S1003" s="187" t="b">
        <f>IF(AND(YEAR(Candidates!H1005)&gt;=applicationYear,YEAR(Candidates!H1005)&lt;=applicationYear),TRUE,IF(applicationYear="",TRUE,FALSE))</f>
        <v>0</v>
      </c>
      <c r="T1003" s="187" t="b">
        <f>IF(AND(Candidates!H1005&gt;=$AJ$4,Candidates!H1005&lt;=$AJ$5),TRUE,FALSE)</f>
        <v>0</v>
      </c>
      <c r="U1003" s="187" t="b">
        <f>IF(Dashboard!$M$6="",IF(Candidates!B1005&lt;&gt;"",TRUE,FALSE),IF(Dashboard!$M$6=Candidates!B1005,TRUE,FALSE))</f>
        <v>0</v>
      </c>
      <c r="V1003" s="187" t="b">
        <f>IF(Dashboard!$H$7="",IF(Candidates!B1005&lt;&gt;"",TRUE,FALSE),IF(Dashboard!$H$7=Candidates!C1005,TRUE,FALSE))</f>
        <v>0</v>
      </c>
      <c r="W1003" s="217" t="b">
        <f>IF(Dashboard!$H$6="",IF(Candidates!B1005&lt;&gt;"",TRUE,FALSE),IF(Dashboard!$H$6=Candidates!E1005,TRUE,FALSE))</f>
        <v>0</v>
      </c>
      <c r="X1003" s="187">
        <f t="shared" si="52"/>
        <v>0</v>
      </c>
      <c r="Y1003" s="198">
        <f t="shared" si="53"/>
        <v>0</v>
      </c>
      <c r="AA1003" s="7"/>
      <c r="AB1003" s="7"/>
      <c r="AC1003" s="7"/>
    </row>
    <row r="1004" spans="2:29" x14ac:dyDescent="0.2">
      <c r="R1004" s="193" t="str">
        <f>IF(Candidates!H1006="","",MONTH(Candidates!H1006))</f>
        <v/>
      </c>
      <c r="S1004" s="187" t="b">
        <f>IF(AND(YEAR(Candidates!H1006)&gt;=applicationYear,YEAR(Candidates!H1006)&lt;=applicationYear),TRUE,IF(applicationYear="",TRUE,FALSE))</f>
        <v>0</v>
      </c>
      <c r="T1004" s="187" t="b">
        <f>IF(AND(Candidates!H1006&gt;=$AJ$4,Candidates!H1006&lt;=$AJ$5),TRUE,FALSE)</f>
        <v>0</v>
      </c>
      <c r="U1004" s="187" t="b">
        <f>IF(Dashboard!$M$6="",IF(Candidates!B1006&lt;&gt;"",TRUE,FALSE),IF(Dashboard!$M$6=Candidates!B1006,TRUE,FALSE))</f>
        <v>0</v>
      </c>
      <c r="V1004" s="187" t="b">
        <f>IF(Dashboard!$H$7="",IF(Candidates!B1006&lt;&gt;"",TRUE,FALSE),IF(Dashboard!$H$7=Candidates!C1006,TRUE,FALSE))</f>
        <v>0</v>
      </c>
      <c r="W1004" s="217" t="b">
        <f>IF(Dashboard!$H$6="",IF(Candidates!B1006&lt;&gt;"",TRUE,FALSE),IF(Dashboard!$H$6=Candidates!E1006,TRUE,FALSE))</f>
        <v>0</v>
      </c>
      <c r="X1004" s="187">
        <f t="shared" si="52"/>
        <v>0</v>
      </c>
      <c r="Y1004" s="198">
        <f t="shared" si="53"/>
        <v>0</v>
      </c>
      <c r="AA1004" s="7"/>
      <c r="AB1004" s="7"/>
      <c r="AC1004" s="7"/>
    </row>
    <row r="1005" spans="2:29" x14ac:dyDescent="0.2">
      <c r="R1005" s="193" t="str">
        <f>IF(Candidates!H1007="","",MONTH(Candidates!H1007))</f>
        <v/>
      </c>
      <c r="S1005" s="187" t="b">
        <f>IF(AND(YEAR(Candidates!H1007)&gt;=applicationYear,YEAR(Candidates!H1007)&lt;=applicationYear),TRUE,IF(applicationYear="",TRUE,FALSE))</f>
        <v>0</v>
      </c>
      <c r="T1005" s="187" t="b">
        <f>IF(AND(Candidates!H1007&gt;=$AJ$4,Candidates!H1007&lt;=$AJ$5),TRUE,FALSE)</f>
        <v>0</v>
      </c>
      <c r="U1005" s="187" t="b">
        <f>IF(Dashboard!$M$6="",IF(Candidates!B1007&lt;&gt;"",TRUE,FALSE),IF(Dashboard!$M$6=Candidates!B1007,TRUE,FALSE))</f>
        <v>0</v>
      </c>
      <c r="V1005" s="187" t="b">
        <f>IF(Dashboard!$H$7="",IF(Candidates!B1007&lt;&gt;"",TRUE,FALSE),IF(Dashboard!$H$7=Candidates!C1007,TRUE,FALSE))</f>
        <v>0</v>
      </c>
      <c r="W1005" s="217" t="b">
        <f>IF(Dashboard!$H$6="",IF(Candidates!B1007&lt;&gt;"",TRUE,FALSE),IF(Dashboard!$H$6=Candidates!E1007,TRUE,FALSE))</f>
        <v>0</v>
      </c>
      <c r="X1005" s="187">
        <f t="shared" si="52"/>
        <v>0</v>
      </c>
      <c r="Y1005" s="198">
        <f t="shared" si="53"/>
        <v>0</v>
      </c>
      <c r="AA1005" s="7"/>
      <c r="AB1005" s="7"/>
      <c r="AC1005" s="7"/>
    </row>
    <row r="1006" spans="2:29" x14ac:dyDescent="0.2">
      <c r="R1006" s="193" t="str">
        <f>IF(Candidates!H1008="","",MONTH(Candidates!H1008))</f>
        <v/>
      </c>
      <c r="S1006" s="187" t="b">
        <f>IF(AND(YEAR(Candidates!H1008)&gt;=applicationYear,YEAR(Candidates!H1008)&lt;=applicationYear),TRUE,IF(applicationYear="",TRUE,FALSE))</f>
        <v>0</v>
      </c>
      <c r="T1006" s="187" t="b">
        <f>IF(AND(Candidates!H1008&gt;=$AJ$4,Candidates!H1008&lt;=$AJ$5),TRUE,FALSE)</f>
        <v>0</v>
      </c>
      <c r="U1006" s="187" t="b">
        <f>IF(Dashboard!$M$6="",IF(Candidates!B1008&lt;&gt;"",TRUE,FALSE),IF(Dashboard!$M$6=Candidates!B1008,TRUE,FALSE))</f>
        <v>0</v>
      </c>
      <c r="V1006" s="187" t="b">
        <f>IF(Dashboard!$H$7="",IF(Candidates!B1008&lt;&gt;"",TRUE,FALSE),IF(Dashboard!$H$7=Candidates!C1008,TRUE,FALSE))</f>
        <v>0</v>
      </c>
      <c r="W1006" s="217" t="b">
        <f>IF(Dashboard!$H$6="",IF(Candidates!B1008&lt;&gt;"",TRUE,FALSE),IF(Dashboard!$H$6=Candidates!E1008,TRUE,FALSE))</f>
        <v>0</v>
      </c>
      <c r="X1006" s="187">
        <f t="shared" si="52"/>
        <v>0</v>
      </c>
      <c r="Y1006" s="198">
        <f t="shared" si="53"/>
        <v>0</v>
      </c>
      <c r="AA1006" s="7"/>
      <c r="AB1006" s="7"/>
      <c r="AC1006" s="7"/>
    </row>
    <row r="1007" spans="2:29" x14ac:dyDescent="0.2">
      <c r="R1007" s="193" t="str">
        <f>IF(Candidates!H1009="","",MONTH(Candidates!H1009))</f>
        <v/>
      </c>
      <c r="S1007" s="187" t="b">
        <f>IF(AND(YEAR(Candidates!H1009)&gt;=applicationYear,YEAR(Candidates!H1009)&lt;=applicationYear),TRUE,IF(applicationYear="",TRUE,FALSE))</f>
        <v>0</v>
      </c>
      <c r="T1007" s="187" t="b">
        <f>IF(AND(Candidates!H1009&gt;=$AJ$4,Candidates!H1009&lt;=$AJ$5),TRUE,FALSE)</f>
        <v>0</v>
      </c>
      <c r="U1007" s="187" t="b">
        <f>IF(Dashboard!$M$6="",IF(Candidates!B1009&lt;&gt;"",TRUE,FALSE),IF(Dashboard!$M$6=Candidates!B1009,TRUE,FALSE))</f>
        <v>0</v>
      </c>
      <c r="V1007" s="187" t="b">
        <f>IF(Dashboard!$H$7="",IF(Candidates!B1009&lt;&gt;"",TRUE,FALSE),IF(Dashboard!$H$7=Candidates!C1009,TRUE,FALSE))</f>
        <v>0</v>
      </c>
      <c r="W1007" s="217" t="b">
        <f>IF(Dashboard!$H$6="",IF(Candidates!B1009&lt;&gt;"",TRUE,FALSE),IF(Dashboard!$H$6=Candidates!E1009,TRUE,FALSE))</f>
        <v>0</v>
      </c>
      <c r="X1007" s="187">
        <f t="shared" si="52"/>
        <v>0</v>
      </c>
      <c r="Y1007" s="198">
        <f t="shared" si="53"/>
        <v>0</v>
      </c>
      <c r="AA1007" s="7"/>
      <c r="AB1007" s="7"/>
      <c r="AC1007" s="7"/>
    </row>
    <row r="1008" spans="2:29" x14ac:dyDescent="0.2">
      <c r="R1008" s="193" t="str">
        <f>IF(Candidates!H1010="","",MONTH(Candidates!H1010))</f>
        <v/>
      </c>
      <c r="S1008" s="187" t="b">
        <f>IF(AND(YEAR(Candidates!H1010)&gt;=applicationYear,YEAR(Candidates!H1010)&lt;=applicationYear),TRUE,IF(applicationYear="",TRUE,FALSE))</f>
        <v>0</v>
      </c>
      <c r="T1008" s="187" t="b">
        <f>IF(AND(Candidates!H1010&gt;=$AJ$4,Candidates!H1010&lt;=$AJ$5),TRUE,FALSE)</f>
        <v>0</v>
      </c>
      <c r="U1008" s="187" t="b">
        <f>IF(Dashboard!$M$6="",IF(Candidates!B1010&lt;&gt;"",TRUE,FALSE),IF(Dashboard!$M$6=Candidates!B1010,TRUE,FALSE))</f>
        <v>0</v>
      </c>
      <c r="V1008" s="187" t="b">
        <f>IF(Dashboard!$H$7="",IF(Candidates!B1010&lt;&gt;"",TRUE,FALSE),IF(Dashboard!$H$7=Candidates!C1010,TRUE,FALSE))</f>
        <v>0</v>
      </c>
      <c r="W1008" s="217" t="b">
        <f>IF(Dashboard!$H$6="",IF(Candidates!B1010&lt;&gt;"",TRUE,FALSE),IF(Dashboard!$H$6=Candidates!E1010,TRUE,FALSE))</f>
        <v>0</v>
      </c>
      <c r="X1008" s="187">
        <f t="shared" si="52"/>
        <v>0</v>
      </c>
      <c r="Y1008" s="198">
        <f t="shared" si="53"/>
        <v>0</v>
      </c>
      <c r="AA1008" s="7"/>
      <c r="AB1008" s="7"/>
      <c r="AC1008" s="7"/>
    </row>
    <row r="1009" spans="18:29" x14ac:dyDescent="0.2">
      <c r="R1009" s="193" t="str">
        <f>IF(Candidates!H1011="","",MONTH(Candidates!H1011))</f>
        <v/>
      </c>
      <c r="S1009" s="187" t="b">
        <f>IF(AND(YEAR(Candidates!H1011)&gt;=applicationYear,YEAR(Candidates!H1011)&lt;=applicationYear),TRUE,IF(applicationYear="",TRUE,FALSE))</f>
        <v>0</v>
      </c>
      <c r="T1009" s="187" t="b">
        <f>IF(AND(Candidates!H1011&gt;=$AJ$4,Candidates!H1011&lt;=$AJ$5),TRUE,FALSE)</f>
        <v>0</v>
      </c>
      <c r="U1009" s="187" t="b">
        <f>IF(Dashboard!$M$6="",IF(Candidates!B1011&lt;&gt;"",TRUE,FALSE),IF(Dashboard!$M$6=Candidates!B1011,TRUE,FALSE))</f>
        <v>0</v>
      </c>
      <c r="V1009" s="187" t="b">
        <f>IF(Dashboard!$H$7="",IF(Candidates!B1011&lt;&gt;"",TRUE,FALSE),IF(Dashboard!$H$7=Candidates!C1011,TRUE,FALSE))</f>
        <v>0</v>
      </c>
      <c r="W1009" s="217" t="b">
        <f>IF(Dashboard!$H$6="",IF(Candidates!B1011&lt;&gt;"",TRUE,FALSE),IF(Dashboard!$H$6=Candidates!E1011,TRUE,FALSE))</f>
        <v>0</v>
      </c>
      <c r="X1009" s="187">
        <f t="shared" si="52"/>
        <v>0</v>
      </c>
      <c r="Y1009" s="198">
        <f t="shared" si="53"/>
        <v>0</v>
      </c>
      <c r="AA1009" s="7"/>
      <c r="AB1009" s="7"/>
      <c r="AC1009" s="7"/>
    </row>
    <row r="1010" spans="18:29" x14ac:dyDescent="0.2">
      <c r="R1010" s="193" t="str">
        <f>IF(Candidates!H1012="","",MONTH(Candidates!H1012))</f>
        <v/>
      </c>
      <c r="S1010" s="187" t="b">
        <f>IF(AND(YEAR(Candidates!H1012)&gt;=applicationYear,YEAR(Candidates!H1012)&lt;=applicationYear),TRUE,IF(applicationYear="",TRUE,FALSE))</f>
        <v>0</v>
      </c>
      <c r="T1010" s="187" t="b">
        <f>IF(AND(Candidates!H1012&gt;=$AJ$4,Candidates!H1012&lt;=$AJ$5),TRUE,FALSE)</f>
        <v>0</v>
      </c>
      <c r="U1010" s="187" t="b">
        <f>IF(Dashboard!$M$6="",IF(Candidates!B1012&lt;&gt;"",TRUE,FALSE),IF(Dashboard!$M$6=Candidates!B1012,TRUE,FALSE))</f>
        <v>0</v>
      </c>
      <c r="V1010" s="187" t="b">
        <f>IF(Dashboard!$H$7="",IF(Candidates!B1012&lt;&gt;"",TRUE,FALSE),IF(Dashboard!$H$7=Candidates!C1012,TRUE,FALSE))</f>
        <v>0</v>
      </c>
      <c r="W1010" s="217" t="b">
        <f>IF(Dashboard!$H$6="",IF(Candidates!B1012&lt;&gt;"",TRUE,FALSE),IF(Dashboard!$H$6=Candidates!E1012,TRUE,FALSE))</f>
        <v>0</v>
      </c>
      <c r="X1010" s="187">
        <f t="shared" si="52"/>
        <v>0</v>
      </c>
      <c r="Y1010" s="198">
        <f t="shared" si="53"/>
        <v>0</v>
      </c>
      <c r="AA1010" s="7"/>
      <c r="AB1010" s="7"/>
      <c r="AC1010" s="7"/>
    </row>
    <row r="1011" spans="18:29" x14ac:dyDescent="0.2">
      <c r="R1011" s="193" t="str">
        <f>IF(Candidates!H1013="","",MONTH(Candidates!H1013))</f>
        <v/>
      </c>
      <c r="S1011" s="187" t="b">
        <f>IF(AND(YEAR(Candidates!H1013)&gt;=applicationYear,YEAR(Candidates!H1013)&lt;=applicationYear),TRUE,IF(applicationYear="",TRUE,FALSE))</f>
        <v>0</v>
      </c>
      <c r="T1011" s="187" t="b">
        <f>IF(AND(Candidates!H1013&gt;=$AJ$4,Candidates!H1013&lt;=$AJ$5),TRUE,FALSE)</f>
        <v>0</v>
      </c>
      <c r="U1011" s="187" t="b">
        <f>IF(Dashboard!$M$6="",IF(Candidates!B1013&lt;&gt;"",TRUE,FALSE),IF(Dashboard!$M$6=Candidates!B1013,TRUE,FALSE))</f>
        <v>0</v>
      </c>
      <c r="V1011" s="187" t="b">
        <f>IF(Dashboard!$H$7="",IF(Candidates!B1013&lt;&gt;"",TRUE,FALSE),IF(Dashboard!$H$7=Candidates!C1013,TRUE,FALSE))</f>
        <v>0</v>
      </c>
      <c r="W1011" s="217" t="b">
        <f>IF(Dashboard!$H$6="",IF(Candidates!B1013&lt;&gt;"",TRUE,FALSE),IF(Dashboard!$H$6=Candidates!E1013,TRUE,FALSE))</f>
        <v>0</v>
      </c>
      <c r="X1011" s="187">
        <f t="shared" si="52"/>
        <v>0</v>
      </c>
      <c r="Y1011" s="198">
        <f t="shared" si="53"/>
        <v>0</v>
      </c>
      <c r="AA1011" s="7"/>
      <c r="AB1011" s="7"/>
      <c r="AC1011" s="7"/>
    </row>
    <row r="1012" spans="18:29" x14ac:dyDescent="0.2">
      <c r="R1012" s="193" t="str">
        <f>IF(Candidates!H1014="","",MONTH(Candidates!H1014))</f>
        <v/>
      </c>
      <c r="S1012" s="187" t="b">
        <f>IF(AND(YEAR(Candidates!H1014)&gt;=applicationYear,YEAR(Candidates!H1014)&lt;=applicationYear),TRUE,IF(applicationYear="",TRUE,FALSE))</f>
        <v>0</v>
      </c>
      <c r="T1012" s="187" t="b">
        <f>IF(AND(Candidates!H1014&gt;=$AJ$4,Candidates!H1014&lt;=$AJ$5),TRUE,FALSE)</f>
        <v>0</v>
      </c>
      <c r="U1012" s="187" t="b">
        <f>IF(Dashboard!$M$6="",IF(Candidates!B1014&lt;&gt;"",TRUE,FALSE),IF(Dashboard!$M$6=Candidates!B1014,TRUE,FALSE))</f>
        <v>0</v>
      </c>
      <c r="V1012" s="187" t="b">
        <f>IF(Dashboard!$H$7="",IF(Candidates!B1014&lt;&gt;"",TRUE,FALSE),IF(Dashboard!$H$7=Candidates!C1014,TRUE,FALSE))</f>
        <v>0</v>
      </c>
      <c r="W1012" s="217" t="b">
        <f>IF(Dashboard!$H$6="",IF(Candidates!B1014&lt;&gt;"",TRUE,FALSE),IF(Dashboard!$H$6=Candidates!E1014,TRUE,FALSE))</f>
        <v>0</v>
      </c>
      <c r="X1012" s="187">
        <f t="shared" si="52"/>
        <v>0</v>
      </c>
      <c r="Y1012" s="198">
        <f t="shared" si="53"/>
        <v>0</v>
      </c>
      <c r="AA1012" s="7"/>
      <c r="AB1012" s="7"/>
      <c r="AC1012" s="7"/>
    </row>
    <row r="1013" spans="18:29" x14ac:dyDescent="0.2">
      <c r="R1013" s="193" t="str">
        <f>IF(Candidates!H1015="","",MONTH(Candidates!H1015))</f>
        <v/>
      </c>
      <c r="S1013" s="187" t="b">
        <f>IF(AND(YEAR(Candidates!H1015)&gt;=applicationYear,YEAR(Candidates!H1015)&lt;=applicationYear),TRUE,IF(applicationYear="",TRUE,FALSE))</f>
        <v>0</v>
      </c>
      <c r="T1013" s="187" t="b">
        <f>IF(AND(Candidates!H1015&gt;=$AJ$4,Candidates!H1015&lt;=$AJ$5),TRUE,FALSE)</f>
        <v>0</v>
      </c>
      <c r="U1013" s="187" t="b">
        <f>IF(Dashboard!$M$6="",IF(Candidates!B1015&lt;&gt;"",TRUE,FALSE),IF(Dashboard!$M$6=Candidates!B1015,TRUE,FALSE))</f>
        <v>0</v>
      </c>
      <c r="V1013" s="187" t="b">
        <f>IF(Dashboard!$H$7="",IF(Candidates!B1015&lt;&gt;"",TRUE,FALSE),IF(Dashboard!$H$7=Candidates!C1015,TRUE,FALSE))</f>
        <v>0</v>
      </c>
      <c r="W1013" s="217" t="b">
        <f>IF(Dashboard!$H$6="",IF(Candidates!B1015&lt;&gt;"",TRUE,FALSE),IF(Dashboard!$H$6=Candidates!E1015,TRUE,FALSE))</f>
        <v>0</v>
      </c>
      <c r="X1013" s="187">
        <f t="shared" si="52"/>
        <v>0</v>
      </c>
      <c r="Y1013" s="198">
        <f t="shared" si="53"/>
        <v>0</v>
      </c>
      <c r="AA1013" s="7"/>
      <c r="AB1013" s="7"/>
      <c r="AC1013" s="7"/>
    </row>
    <row r="1014" spans="18:29" x14ac:dyDescent="0.2">
      <c r="R1014" s="193" t="str">
        <f>IF(Candidates!H1016="","",MONTH(Candidates!H1016))</f>
        <v/>
      </c>
      <c r="S1014" s="187" t="b">
        <f>IF(AND(YEAR(Candidates!H1016)&gt;=applicationYear,YEAR(Candidates!H1016)&lt;=applicationYear),TRUE,IF(applicationYear="",TRUE,FALSE))</f>
        <v>0</v>
      </c>
      <c r="T1014" s="187" t="b">
        <f>IF(AND(Candidates!H1016&gt;=$AJ$4,Candidates!H1016&lt;=$AJ$5),TRUE,FALSE)</f>
        <v>0</v>
      </c>
      <c r="U1014" s="187" t="b">
        <f>IF(Dashboard!$M$6="",IF(Candidates!B1016&lt;&gt;"",TRUE,FALSE),IF(Dashboard!$M$6=Candidates!B1016,TRUE,FALSE))</f>
        <v>0</v>
      </c>
      <c r="V1014" s="187" t="b">
        <f>IF(Dashboard!$H$7="",IF(Candidates!B1016&lt;&gt;"",TRUE,FALSE),IF(Dashboard!$H$7=Candidates!C1016,TRUE,FALSE))</f>
        <v>0</v>
      </c>
      <c r="W1014" s="217" t="b">
        <f>IF(Dashboard!$H$6="",IF(Candidates!B1016&lt;&gt;"",TRUE,FALSE),IF(Dashboard!$H$6=Candidates!E1016,TRUE,FALSE))</f>
        <v>0</v>
      </c>
      <c r="X1014" s="187">
        <f t="shared" si="52"/>
        <v>0</v>
      </c>
      <c r="Y1014" s="198">
        <f t="shared" si="53"/>
        <v>0</v>
      </c>
      <c r="AA1014" s="7"/>
      <c r="AB1014" s="7"/>
      <c r="AC1014" s="7"/>
    </row>
    <row r="1015" spans="18:29" x14ac:dyDescent="0.2">
      <c r="R1015" s="193" t="str">
        <f>IF(Candidates!H1017="","",MONTH(Candidates!H1017))</f>
        <v/>
      </c>
      <c r="S1015" s="187" t="b">
        <f>IF(AND(YEAR(Candidates!H1017)&gt;=applicationYear,YEAR(Candidates!H1017)&lt;=applicationYear),TRUE,IF(applicationYear="",TRUE,FALSE))</f>
        <v>0</v>
      </c>
      <c r="T1015" s="187" t="b">
        <f>IF(AND(Candidates!H1017&gt;=$AJ$4,Candidates!H1017&lt;=$AJ$5),TRUE,FALSE)</f>
        <v>0</v>
      </c>
      <c r="U1015" s="187" t="b">
        <f>IF(Dashboard!$M$6="",IF(Candidates!B1017&lt;&gt;"",TRUE,FALSE),IF(Dashboard!$M$6=Candidates!B1017,TRUE,FALSE))</f>
        <v>0</v>
      </c>
      <c r="V1015" s="187" t="b">
        <f>IF(Dashboard!$H$7="",IF(Candidates!B1017&lt;&gt;"",TRUE,FALSE),IF(Dashboard!$H$7=Candidates!C1017,TRUE,FALSE))</f>
        <v>0</v>
      </c>
      <c r="W1015" s="217" t="b">
        <f>IF(Dashboard!$H$6="",IF(Candidates!B1017&lt;&gt;"",TRUE,FALSE),IF(Dashboard!$H$6=Candidates!E1017,TRUE,FALSE))</f>
        <v>0</v>
      </c>
      <c r="X1015" s="187">
        <f t="shared" si="52"/>
        <v>0</v>
      </c>
      <c r="Y1015" s="198">
        <f t="shared" si="53"/>
        <v>0</v>
      </c>
      <c r="AA1015" s="7"/>
      <c r="AB1015" s="7"/>
      <c r="AC1015" s="7"/>
    </row>
    <row r="1016" spans="18:29" x14ac:dyDescent="0.2">
      <c r="R1016" s="193" t="str">
        <f>IF(Candidates!H1018="","",MONTH(Candidates!H1018))</f>
        <v/>
      </c>
      <c r="S1016" s="187" t="b">
        <f>IF(AND(YEAR(Candidates!H1018)&gt;=applicationYear,YEAR(Candidates!H1018)&lt;=applicationYear),TRUE,IF(applicationYear="",TRUE,FALSE))</f>
        <v>0</v>
      </c>
      <c r="T1016" s="187" t="b">
        <f>IF(AND(Candidates!H1018&gt;=$AJ$4,Candidates!H1018&lt;=$AJ$5),TRUE,FALSE)</f>
        <v>0</v>
      </c>
      <c r="U1016" s="187" t="b">
        <f>IF(Dashboard!$M$6="",IF(Candidates!B1018&lt;&gt;"",TRUE,FALSE),IF(Dashboard!$M$6=Candidates!B1018,TRUE,FALSE))</f>
        <v>0</v>
      </c>
      <c r="V1016" s="187" t="b">
        <f>IF(Dashboard!$H$7="",IF(Candidates!B1018&lt;&gt;"",TRUE,FALSE),IF(Dashboard!$H$7=Candidates!C1018,TRUE,FALSE))</f>
        <v>0</v>
      </c>
      <c r="W1016" s="217" t="b">
        <f>IF(Dashboard!$H$6="",IF(Candidates!B1018&lt;&gt;"",TRUE,FALSE),IF(Dashboard!$H$6=Candidates!E1018,TRUE,FALSE))</f>
        <v>0</v>
      </c>
      <c r="X1016" s="187">
        <f t="shared" si="52"/>
        <v>0</v>
      </c>
      <c r="Y1016" s="198">
        <f t="shared" si="53"/>
        <v>0</v>
      </c>
      <c r="AA1016" s="7"/>
      <c r="AB1016" s="7"/>
      <c r="AC1016" s="7"/>
    </row>
    <row r="1017" spans="18:29" x14ac:dyDescent="0.2">
      <c r="R1017" s="193" t="str">
        <f>IF(Candidates!H1019="","",MONTH(Candidates!H1019))</f>
        <v/>
      </c>
      <c r="S1017" s="187" t="b">
        <f>IF(AND(YEAR(Candidates!H1019)&gt;=applicationYear,YEAR(Candidates!H1019)&lt;=applicationYear),TRUE,IF(applicationYear="",TRUE,FALSE))</f>
        <v>0</v>
      </c>
      <c r="T1017" s="187" t="b">
        <f>IF(AND(Candidates!H1019&gt;=$AJ$4,Candidates!H1019&lt;=$AJ$5),TRUE,FALSE)</f>
        <v>0</v>
      </c>
      <c r="U1017" s="187" t="b">
        <f>IF(Dashboard!$M$6="",IF(Candidates!B1019&lt;&gt;"",TRUE,FALSE),IF(Dashboard!$M$6=Candidates!B1019,TRUE,FALSE))</f>
        <v>0</v>
      </c>
      <c r="V1017" s="187" t="b">
        <f>IF(Dashboard!$H$7="",IF(Candidates!B1019&lt;&gt;"",TRUE,FALSE),IF(Dashboard!$H$7=Candidates!C1019,TRUE,FALSE))</f>
        <v>0</v>
      </c>
      <c r="W1017" s="217" t="b">
        <f>IF(Dashboard!$H$6="",IF(Candidates!B1019&lt;&gt;"",TRUE,FALSE),IF(Dashboard!$H$6=Candidates!E1019,TRUE,FALSE))</f>
        <v>0</v>
      </c>
      <c r="X1017" s="187">
        <f t="shared" si="52"/>
        <v>0</v>
      </c>
      <c r="Y1017" s="198">
        <f t="shared" si="53"/>
        <v>0</v>
      </c>
      <c r="AA1017" s="7"/>
      <c r="AB1017" s="7"/>
      <c r="AC1017" s="7"/>
    </row>
    <row r="1018" spans="18:29" x14ac:dyDescent="0.2">
      <c r="R1018" s="193" t="str">
        <f>IF(Candidates!H1020="","",MONTH(Candidates!H1020))</f>
        <v/>
      </c>
      <c r="S1018" s="187" t="b">
        <f>IF(AND(YEAR(Candidates!H1020)&gt;=applicationYear,YEAR(Candidates!H1020)&lt;=applicationYear),TRUE,IF(applicationYear="",TRUE,FALSE))</f>
        <v>0</v>
      </c>
      <c r="T1018" s="187" t="b">
        <f>IF(AND(Candidates!H1020&gt;=$AJ$4,Candidates!H1020&lt;=$AJ$5),TRUE,FALSE)</f>
        <v>0</v>
      </c>
      <c r="U1018" s="187" t="b">
        <f>IF(Dashboard!$M$6="",IF(Candidates!B1020&lt;&gt;"",TRUE,FALSE),IF(Dashboard!$M$6=Candidates!B1020,TRUE,FALSE))</f>
        <v>0</v>
      </c>
      <c r="V1018" s="187" t="b">
        <f>IF(Dashboard!$H$7="",IF(Candidates!B1020&lt;&gt;"",TRUE,FALSE),IF(Dashboard!$H$7=Candidates!C1020,TRUE,FALSE))</f>
        <v>0</v>
      </c>
      <c r="W1018" s="217" t="b">
        <f>IF(Dashboard!$H$6="",IF(Candidates!B1020&lt;&gt;"",TRUE,FALSE),IF(Dashboard!$H$6=Candidates!E1020,TRUE,FALSE))</f>
        <v>0</v>
      </c>
      <c r="X1018" s="187">
        <f t="shared" si="52"/>
        <v>0</v>
      </c>
      <c r="Y1018" s="198">
        <f t="shared" si="53"/>
        <v>0</v>
      </c>
      <c r="AA1018" s="7"/>
      <c r="AB1018" s="7"/>
      <c r="AC1018" s="7"/>
    </row>
    <row r="1019" spans="18:29" x14ac:dyDescent="0.2">
      <c r="R1019" s="193" t="str">
        <f>IF(Candidates!H1021="","",MONTH(Candidates!H1021))</f>
        <v/>
      </c>
      <c r="S1019" s="187" t="b">
        <f>IF(AND(YEAR(Candidates!H1021)&gt;=applicationYear,YEAR(Candidates!H1021)&lt;=applicationYear),TRUE,IF(applicationYear="",TRUE,FALSE))</f>
        <v>0</v>
      </c>
      <c r="T1019" s="187" t="b">
        <f>IF(AND(Candidates!H1021&gt;=$AJ$4,Candidates!H1021&lt;=$AJ$5),TRUE,FALSE)</f>
        <v>0</v>
      </c>
      <c r="U1019" s="187" t="b">
        <f>IF(Dashboard!$M$6="",IF(Candidates!B1021&lt;&gt;"",TRUE,FALSE),IF(Dashboard!$M$6=Candidates!B1021,TRUE,FALSE))</f>
        <v>0</v>
      </c>
      <c r="V1019" s="187" t="b">
        <f>IF(Dashboard!$H$7="",IF(Candidates!B1021&lt;&gt;"",TRUE,FALSE),IF(Dashboard!$H$7=Candidates!C1021,TRUE,FALSE))</f>
        <v>0</v>
      </c>
      <c r="W1019" s="217" t="b">
        <f>IF(Dashboard!$H$6="",IF(Candidates!B1021&lt;&gt;"",TRUE,FALSE),IF(Dashboard!$H$6=Candidates!E1021,TRUE,FALSE))</f>
        <v>0</v>
      </c>
      <c r="X1019" s="187">
        <f t="shared" si="52"/>
        <v>0</v>
      </c>
      <c r="Y1019" s="198">
        <f t="shared" si="53"/>
        <v>0</v>
      </c>
      <c r="AA1019" s="7"/>
      <c r="AB1019" s="7"/>
      <c r="AC1019" s="7"/>
    </row>
    <row r="1020" spans="18:29" x14ac:dyDescent="0.2">
      <c r="R1020" s="193" t="str">
        <f>IF(Candidates!H1022="","",MONTH(Candidates!H1022))</f>
        <v/>
      </c>
      <c r="S1020" s="187" t="b">
        <f>IF(AND(YEAR(Candidates!H1022)&gt;=applicationYear,YEAR(Candidates!H1022)&lt;=applicationYear),TRUE,IF(applicationYear="",TRUE,FALSE))</f>
        <v>0</v>
      </c>
      <c r="T1020" s="187" t="b">
        <f>IF(AND(Candidates!H1022&gt;=$AJ$4,Candidates!H1022&lt;=$AJ$5),TRUE,FALSE)</f>
        <v>0</v>
      </c>
      <c r="U1020" s="187" t="b">
        <f>IF(Dashboard!$M$6="",IF(Candidates!B1022&lt;&gt;"",TRUE,FALSE),IF(Dashboard!$M$6=Candidates!B1022,TRUE,FALSE))</f>
        <v>0</v>
      </c>
      <c r="V1020" s="187" t="b">
        <f>IF(Dashboard!$H$7="",IF(Candidates!B1022&lt;&gt;"",TRUE,FALSE),IF(Dashboard!$H$7=Candidates!C1022,TRUE,FALSE))</f>
        <v>0</v>
      </c>
      <c r="W1020" s="217" t="b">
        <f>IF(Dashboard!$H$6="",IF(Candidates!B1022&lt;&gt;"",TRUE,FALSE),IF(Dashboard!$H$6=Candidates!E1022,TRUE,FALSE))</f>
        <v>0</v>
      </c>
      <c r="X1020" s="187">
        <f t="shared" si="52"/>
        <v>0</v>
      </c>
      <c r="Y1020" s="198">
        <f t="shared" si="53"/>
        <v>0</v>
      </c>
      <c r="AA1020" s="7"/>
      <c r="AB1020" s="7"/>
      <c r="AC1020" s="7"/>
    </row>
    <row r="1021" spans="18:29" x14ac:dyDescent="0.2">
      <c r="R1021" s="193" t="str">
        <f>IF(Candidates!H1023="","",MONTH(Candidates!H1023))</f>
        <v/>
      </c>
      <c r="S1021" s="187" t="b">
        <f>IF(AND(YEAR(Candidates!H1023)&gt;=applicationYear,YEAR(Candidates!H1023)&lt;=applicationYear),TRUE,IF(applicationYear="",TRUE,FALSE))</f>
        <v>0</v>
      </c>
      <c r="T1021" s="187" t="b">
        <f>IF(AND(Candidates!H1023&gt;=$AJ$4,Candidates!H1023&lt;=$AJ$5),TRUE,FALSE)</f>
        <v>0</v>
      </c>
      <c r="U1021" s="187" t="b">
        <f>IF(Dashboard!$M$6="",IF(Candidates!B1023&lt;&gt;"",TRUE,FALSE),IF(Dashboard!$M$6=Candidates!B1023,TRUE,FALSE))</f>
        <v>0</v>
      </c>
      <c r="V1021" s="187" t="b">
        <f>IF(Dashboard!$H$7="",IF(Candidates!B1023&lt;&gt;"",TRUE,FALSE),IF(Dashboard!$H$7=Candidates!C1023,TRUE,FALSE))</f>
        <v>0</v>
      </c>
      <c r="W1021" s="217" t="b">
        <f>IF(Dashboard!$H$6="",IF(Candidates!B1023&lt;&gt;"",TRUE,FALSE),IF(Dashboard!$H$6=Candidates!E1023,TRUE,FALSE))</f>
        <v>0</v>
      </c>
      <c r="X1021" s="187">
        <f t="shared" si="52"/>
        <v>0</v>
      </c>
      <c r="Y1021" s="198">
        <f t="shared" si="53"/>
        <v>0</v>
      </c>
      <c r="AA1021" s="7"/>
      <c r="AB1021" s="7"/>
      <c r="AC1021" s="7"/>
    </row>
    <row r="1022" spans="18:29" x14ac:dyDescent="0.2">
      <c r="R1022" s="193" t="str">
        <f>IF(Candidates!H1024="","",MONTH(Candidates!H1024))</f>
        <v/>
      </c>
      <c r="S1022" s="187" t="b">
        <f>IF(AND(YEAR(Candidates!H1024)&gt;=applicationYear,YEAR(Candidates!H1024)&lt;=applicationYear),TRUE,IF(applicationYear="",TRUE,FALSE))</f>
        <v>0</v>
      </c>
      <c r="T1022" s="187" t="b">
        <f>IF(AND(Candidates!H1024&gt;=$AJ$4,Candidates!H1024&lt;=$AJ$5),TRUE,FALSE)</f>
        <v>0</v>
      </c>
      <c r="U1022" s="187" t="b">
        <f>IF(Dashboard!$M$6="",IF(Candidates!B1024&lt;&gt;"",TRUE,FALSE),IF(Dashboard!$M$6=Candidates!B1024,TRUE,FALSE))</f>
        <v>0</v>
      </c>
      <c r="V1022" s="187" t="b">
        <f>IF(Dashboard!$H$7="",IF(Candidates!B1024&lt;&gt;"",TRUE,FALSE),IF(Dashboard!$H$7=Candidates!C1024,TRUE,FALSE))</f>
        <v>0</v>
      </c>
      <c r="W1022" s="217" t="b">
        <f>IF(Dashboard!$H$6="",IF(Candidates!B1024&lt;&gt;"",TRUE,FALSE),IF(Dashboard!$H$6=Candidates!E1024,TRUE,FALSE))</f>
        <v>0</v>
      </c>
      <c r="X1022" s="187">
        <f t="shared" si="52"/>
        <v>0</v>
      </c>
      <c r="Y1022" s="198">
        <f t="shared" si="53"/>
        <v>0</v>
      </c>
      <c r="AA1022" s="7"/>
      <c r="AB1022" s="7"/>
      <c r="AC1022" s="7"/>
    </row>
    <row r="1023" spans="18:29" x14ac:dyDescent="0.2">
      <c r="R1023" s="193" t="str">
        <f>IF(Candidates!H1025="","",MONTH(Candidates!H1025))</f>
        <v/>
      </c>
      <c r="S1023" s="187" t="b">
        <f>IF(AND(YEAR(Candidates!H1025)&gt;=applicationYear,YEAR(Candidates!H1025)&lt;=applicationYear),TRUE,IF(applicationYear="",TRUE,FALSE))</f>
        <v>0</v>
      </c>
      <c r="T1023" s="187" t="b">
        <f>IF(AND(Candidates!H1025&gt;=$AJ$4,Candidates!H1025&lt;=$AJ$5),TRUE,FALSE)</f>
        <v>0</v>
      </c>
      <c r="U1023" s="187" t="b">
        <f>IF(Dashboard!$M$6="",IF(Candidates!B1025&lt;&gt;"",TRUE,FALSE),IF(Dashboard!$M$6=Candidates!B1025,TRUE,FALSE))</f>
        <v>0</v>
      </c>
      <c r="V1023" s="187" t="b">
        <f>IF(Dashboard!$H$7="",IF(Candidates!B1025&lt;&gt;"",TRUE,FALSE),IF(Dashboard!$H$7=Candidates!C1025,TRUE,FALSE))</f>
        <v>0</v>
      </c>
      <c r="W1023" s="217" t="b">
        <f>IF(Dashboard!$H$6="",IF(Candidates!B1025&lt;&gt;"",TRUE,FALSE),IF(Dashboard!$H$6=Candidates!E1025,TRUE,FALSE))</f>
        <v>0</v>
      </c>
      <c r="X1023" s="187">
        <f t="shared" si="52"/>
        <v>0</v>
      </c>
      <c r="Y1023" s="198">
        <f t="shared" si="53"/>
        <v>0</v>
      </c>
      <c r="AA1023" s="7"/>
      <c r="AB1023" s="7"/>
      <c r="AC1023" s="7"/>
    </row>
    <row r="1024" spans="18:29" x14ac:dyDescent="0.2">
      <c r="R1024" s="193" t="str">
        <f>IF(Candidates!H1026="","",MONTH(Candidates!H1026))</f>
        <v/>
      </c>
      <c r="S1024" s="187" t="b">
        <f>IF(AND(YEAR(Candidates!H1026)&gt;=applicationYear,YEAR(Candidates!H1026)&lt;=applicationYear),TRUE,IF(applicationYear="",TRUE,FALSE))</f>
        <v>0</v>
      </c>
      <c r="T1024" s="187" t="b">
        <f>IF(AND(Candidates!H1026&gt;=$AJ$4,Candidates!H1026&lt;=$AJ$5),TRUE,FALSE)</f>
        <v>0</v>
      </c>
      <c r="U1024" s="187" t="b">
        <f>IF(Dashboard!$M$6="",IF(Candidates!B1026&lt;&gt;"",TRUE,FALSE),IF(Dashboard!$M$6=Candidates!B1026,TRUE,FALSE))</f>
        <v>0</v>
      </c>
      <c r="V1024" s="187" t="b">
        <f>IF(Dashboard!$H$7="",IF(Candidates!B1026&lt;&gt;"",TRUE,FALSE),IF(Dashboard!$H$7=Candidates!C1026,TRUE,FALSE))</f>
        <v>0</v>
      </c>
      <c r="W1024" s="217" t="b">
        <f>IF(Dashboard!$H$6="",IF(Candidates!B1026&lt;&gt;"",TRUE,FALSE),IF(Dashboard!$H$6=Candidates!E1026,TRUE,FALSE))</f>
        <v>0</v>
      </c>
      <c r="X1024" s="187">
        <f t="shared" si="52"/>
        <v>0</v>
      </c>
      <c r="Y1024" s="198">
        <f t="shared" si="53"/>
        <v>0</v>
      </c>
      <c r="AA1024" s="7"/>
      <c r="AB1024" s="7"/>
      <c r="AC1024" s="7"/>
    </row>
    <row r="1025" spans="18:29" x14ac:dyDescent="0.2">
      <c r="R1025" s="193" t="str">
        <f>IF(Candidates!H1027="","",MONTH(Candidates!H1027))</f>
        <v/>
      </c>
      <c r="S1025" s="187" t="b">
        <f>IF(AND(YEAR(Candidates!H1027)&gt;=applicationYear,YEAR(Candidates!H1027)&lt;=applicationYear),TRUE,IF(applicationYear="",TRUE,FALSE))</f>
        <v>0</v>
      </c>
      <c r="T1025" s="187" t="b">
        <f>IF(AND(Candidates!H1027&gt;=$AJ$4,Candidates!H1027&lt;=$AJ$5),TRUE,FALSE)</f>
        <v>0</v>
      </c>
      <c r="U1025" s="187" t="b">
        <f>IF(Dashboard!$M$6="",IF(Candidates!B1027&lt;&gt;"",TRUE,FALSE),IF(Dashboard!$M$6=Candidates!B1027,TRUE,FALSE))</f>
        <v>0</v>
      </c>
      <c r="V1025" s="187" t="b">
        <f>IF(Dashboard!$H$7="",IF(Candidates!B1027&lt;&gt;"",TRUE,FALSE),IF(Dashboard!$H$7=Candidates!C1027,TRUE,FALSE))</f>
        <v>0</v>
      </c>
      <c r="W1025" s="217" t="b">
        <f>IF(Dashboard!$H$6="",IF(Candidates!B1027&lt;&gt;"",TRUE,FALSE),IF(Dashboard!$H$6=Candidates!E1027,TRUE,FALSE))</f>
        <v>0</v>
      </c>
      <c r="X1025" s="187">
        <f t="shared" si="52"/>
        <v>0</v>
      </c>
      <c r="Y1025" s="198">
        <f t="shared" si="53"/>
        <v>0</v>
      </c>
      <c r="AA1025" s="7"/>
      <c r="AB1025" s="7"/>
      <c r="AC1025" s="7"/>
    </row>
    <row r="1026" spans="18:29" x14ac:dyDescent="0.2">
      <c r="R1026" s="193" t="str">
        <f>IF(Candidates!H1028="","",MONTH(Candidates!H1028))</f>
        <v/>
      </c>
      <c r="S1026" s="187" t="b">
        <f>IF(AND(YEAR(Candidates!H1028)&gt;=applicationYear,YEAR(Candidates!H1028)&lt;=applicationYear),TRUE,IF(applicationYear="",TRUE,FALSE))</f>
        <v>0</v>
      </c>
      <c r="T1026" s="187" t="b">
        <f>IF(AND(Candidates!H1028&gt;=$AJ$4,Candidates!H1028&lt;=$AJ$5),TRUE,FALSE)</f>
        <v>0</v>
      </c>
      <c r="U1026" s="187" t="b">
        <f>IF(Dashboard!$M$6="",IF(Candidates!B1028&lt;&gt;"",TRUE,FALSE),IF(Dashboard!$M$6=Candidates!B1028,TRUE,FALSE))</f>
        <v>0</v>
      </c>
      <c r="V1026" s="187" t="b">
        <f>IF(Dashboard!$H$7="",IF(Candidates!B1028&lt;&gt;"",TRUE,FALSE),IF(Dashboard!$H$7=Candidates!C1028,TRUE,FALSE))</f>
        <v>0</v>
      </c>
      <c r="W1026" s="217" t="b">
        <f>IF(Dashboard!$H$6="",IF(Candidates!B1028&lt;&gt;"",TRUE,FALSE),IF(Dashboard!$H$6=Candidates!E1028,TRUE,FALSE))</f>
        <v>0</v>
      </c>
      <c r="X1026" s="187">
        <f t="shared" si="52"/>
        <v>0</v>
      </c>
      <c r="Y1026" s="198">
        <f t="shared" si="53"/>
        <v>0</v>
      </c>
      <c r="AA1026" s="7"/>
      <c r="AB1026" s="7"/>
      <c r="AC1026" s="7"/>
    </row>
    <row r="1027" spans="18:29" x14ac:dyDescent="0.2">
      <c r="R1027" s="193" t="str">
        <f>IF(Candidates!H1029="","",MONTH(Candidates!H1029))</f>
        <v/>
      </c>
      <c r="S1027" s="187" t="b">
        <f>IF(AND(YEAR(Candidates!H1029)&gt;=applicationYear,YEAR(Candidates!H1029)&lt;=applicationYear),TRUE,IF(applicationYear="",TRUE,FALSE))</f>
        <v>0</v>
      </c>
      <c r="T1027" s="187" t="b">
        <f>IF(AND(Candidates!H1029&gt;=$AJ$4,Candidates!H1029&lt;=$AJ$5),TRUE,FALSE)</f>
        <v>0</v>
      </c>
      <c r="U1027" s="187" t="b">
        <f>IF(Dashboard!$M$6="",IF(Candidates!B1029&lt;&gt;"",TRUE,FALSE),IF(Dashboard!$M$6=Candidates!B1029,TRUE,FALSE))</f>
        <v>0</v>
      </c>
      <c r="V1027" s="187" t="b">
        <f>IF(Dashboard!$H$7="",IF(Candidates!B1029&lt;&gt;"",TRUE,FALSE),IF(Dashboard!$H$7=Candidates!C1029,TRUE,FALSE))</f>
        <v>0</v>
      </c>
      <c r="W1027" s="217" t="b">
        <f>IF(Dashboard!$H$6="",IF(Candidates!B1029&lt;&gt;"",TRUE,FALSE),IF(Dashboard!$H$6=Candidates!E1029,TRUE,FALSE))</f>
        <v>0</v>
      </c>
      <c r="X1027" s="187">
        <f t="shared" si="52"/>
        <v>0</v>
      </c>
      <c r="Y1027" s="198">
        <f t="shared" si="53"/>
        <v>0</v>
      </c>
      <c r="AA1027" s="7"/>
      <c r="AB1027" s="7"/>
      <c r="AC1027" s="7"/>
    </row>
    <row r="1028" spans="18:29" x14ac:dyDescent="0.2">
      <c r="R1028" s="193" t="str">
        <f>IF(Candidates!H1030="","",MONTH(Candidates!H1030))</f>
        <v/>
      </c>
      <c r="S1028" s="187" t="b">
        <f>IF(AND(YEAR(Candidates!H1030)&gt;=applicationYear,YEAR(Candidates!H1030)&lt;=applicationYear),TRUE,IF(applicationYear="",TRUE,FALSE))</f>
        <v>0</v>
      </c>
      <c r="T1028" s="187" t="b">
        <f>IF(AND(Candidates!H1030&gt;=$AJ$4,Candidates!H1030&lt;=$AJ$5),TRUE,FALSE)</f>
        <v>0</v>
      </c>
      <c r="U1028" s="187" t="b">
        <f>IF(Dashboard!$M$6="",IF(Candidates!B1030&lt;&gt;"",TRUE,FALSE),IF(Dashboard!$M$6=Candidates!B1030,TRUE,FALSE))</f>
        <v>0</v>
      </c>
      <c r="V1028" s="187" t="b">
        <f>IF(Dashboard!$H$7="",IF(Candidates!B1030&lt;&gt;"",TRUE,FALSE),IF(Dashboard!$H$7=Candidates!C1030,TRUE,FALSE))</f>
        <v>0</v>
      </c>
      <c r="W1028" s="217" t="b">
        <f>IF(Dashboard!$H$6="",IF(Candidates!B1030&lt;&gt;"",TRUE,FALSE),IF(Dashboard!$H$6=Candidates!E1030,TRUE,FALSE))</f>
        <v>0</v>
      </c>
      <c r="X1028" s="187">
        <f t="shared" si="52"/>
        <v>0</v>
      </c>
      <c r="Y1028" s="198">
        <f t="shared" si="53"/>
        <v>0</v>
      </c>
      <c r="AA1028" s="7"/>
      <c r="AB1028" s="7"/>
      <c r="AC1028" s="7"/>
    </row>
    <row r="1029" spans="18:29" x14ac:dyDescent="0.2">
      <c r="R1029" s="193" t="str">
        <f>IF(Candidates!H1031="","",MONTH(Candidates!H1031))</f>
        <v/>
      </c>
      <c r="S1029" s="187" t="b">
        <f>IF(AND(YEAR(Candidates!H1031)&gt;=applicationYear,YEAR(Candidates!H1031)&lt;=applicationYear),TRUE,IF(applicationYear="",TRUE,FALSE))</f>
        <v>0</v>
      </c>
      <c r="T1029" s="187" t="b">
        <f>IF(AND(Candidates!H1031&gt;=$AJ$4,Candidates!H1031&lt;=$AJ$5),TRUE,FALSE)</f>
        <v>0</v>
      </c>
      <c r="U1029" s="187" t="b">
        <f>IF(Dashboard!$M$6="",IF(Candidates!B1031&lt;&gt;"",TRUE,FALSE),IF(Dashboard!$M$6=Candidates!B1031,TRUE,FALSE))</f>
        <v>0</v>
      </c>
      <c r="V1029" s="187" t="b">
        <f>IF(Dashboard!$H$7="",IF(Candidates!B1031&lt;&gt;"",TRUE,FALSE),IF(Dashboard!$H$7=Candidates!C1031,TRUE,FALSE))</f>
        <v>0</v>
      </c>
      <c r="W1029" s="217" t="b">
        <f>IF(Dashboard!$H$6="",IF(Candidates!B1031&lt;&gt;"",TRUE,FALSE),IF(Dashboard!$H$6=Candidates!E1031,TRUE,FALSE))</f>
        <v>0</v>
      </c>
      <c r="X1029" s="187">
        <f t="shared" ref="X1029:X1092" si="54">W1029*V1029*U1029*T1029</f>
        <v>0</v>
      </c>
      <c r="Y1029" s="198">
        <f t="shared" ref="Y1029:Y1092" si="55">W1029*V1029*U1029*S1029</f>
        <v>0</v>
      </c>
      <c r="AA1029" s="7"/>
      <c r="AB1029" s="7"/>
      <c r="AC1029" s="7"/>
    </row>
    <row r="1030" spans="18:29" x14ac:dyDescent="0.2">
      <c r="R1030" s="193" t="str">
        <f>IF(Candidates!H1032="","",MONTH(Candidates!H1032))</f>
        <v/>
      </c>
      <c r="S1030" s="187" t="b">
        <f>IF(AND(YEAR(Candidates!H1032)&gt;=applicationYear,YEAR(Candidates!H1032)&lt;=applicationYear),TRUE,IF(applicationYear="",TRUE,FALSE))</f>
        <v>0</v>
      </c>
      <c r="T1030" s="187" t="b">
        <f>IF(AND(Candidates!H1032&gt;=$AJ$4,Candidates!H1032&lt;=$AJ$5),TRUE,FALSE)</f>
        <v>0</v>
      </c>
      <c r="U1030" s="187" t="b">
        <f>IF(Dashboard!$M$6="",IF(Candidates!B1032&lt;&gt;"",TRUE,FALSE),IF(Dashboard!$M$6=Candidates!B1032,TRUE,FALSE))</f>
        <v>0</v>
      </c>
      <c r="V1030" s="187" t="b">
        <f>IF(Dashboard!$H$7="",IF(Candidates!B1032&lt;&gt;"",TRUE,FALSE),IF(Dashboard!$H$7=Candidates!C1032,TRUE,FALSE))</f>
        <v>0</v>
      </c>
      <c r="W1030" s="217" t="b">
        <f>IF(Dashboard!$H$6="",IF(Candidates!B1032&lt;&gt;"",TRUE,FALSE),IF(Dashboard!$H$6=Candidates!E1032,TRUE,FALSE))</f>
        <v>0</v>
      </c>
      <c r="X1030" s="187">
        <f t="shared" si="54"/>
        <v>0</v>
      </c>
      <c r="Y1030" s="198">
        <f t="shared" si="55"/>
        <v>0</v>
      </c>
      <c r="AA1030" s="7"/>
      <c r="AB1030" s="7"/>
      <c r="AC1030" s="7"/>
    </row>
    <row r="1031" spans="18:29" x14ac:dyDescent="0.2">
      <c r="R1031" s="193" t="str">
        <f>IF(Candidates!H1033="","",MONTH(Candidates!H1033))</f>
        <v/>
      </c>
      <c r="S1031" s="187" t="b">
        <f>IF(AND(YEAR(Candidates!H1033)&gt;=applicationYear,YEAR(Candidates!H1033)&lt;=applicationYear),TRUE,IF(applicationYear="",TRUE,FALSE))</f>
        <v>0</v>
      </c>
      <c r="T1031" s="187" t="b">
        <f>IF(AND(Candidates!H1033&gt;=$AJ$4,Candidates!H1033&lt;=$AJ$5),TRUE,FALSE)</f>
        <v>0</v>
      </c>
      <c r="U1031" s="187" t="b">
        <f>IF(Dashboard!$M$6="",IF(Candidates!B1033&lt;&gt;"",TRUE,FALSE),IF(Dashboard!$M$6=Candidates!B1033,TRUE,FALSE))</f>
        <v>0</v>
      </c>
      <c r="V1031" s="187" t="b">
        <f>IF(Dashboard!$H$7="",IF(Candidates!B1033&lt;&gt;"",TRUE,FALSE),IF(Dashboard!$H$7=Candidates!C1033,TRUE,FALSE))</f>
        <v>0</v>
      </c>
      <c r="W1031" s="217" t="b">
        <f>IF(Dashboard!$H$6="",IF(Candidates!B1033&lt;&gt;"",TRUE,FALSE),IF(Dashboard!$H$6=Candidates!E1033,TRUE,FALSE))</f>
        <v>0</v>
      </c>
      <c r="X1031" s="187">
        <f t="shared" si="54"/>
        <v>0</v>
      </c>
      <c r="Y1031" s="198">
        <f t="shared" si="55"/>
        <v>0</v>
      </c>
      <c r="AA1031" s="7"/>
      <c r="AB1031" s="7"/>
      <c r="AC1031" s="7"/>
    </row>
    <row r="1032" spans="18:29" x14ac:dyDescent="0.2">
      <c r="R1032" s="193" t="str">
        <f>IF(Candidates!H1034="","",MONTH(Candidates!H1034))</f>
        <v/>
      </c>
      <c r="S1032" s="187" t="b">
        <f>IF(AND(YEAR(Candidates!H1034)&gt;=applicationYear,YEAR(Candidates!H1034)&lt;=applicationYear),TRUE,IF(applicationYear="",TRUE,FALSE))</f>
        <v>0</v>
      </c>
      <c r="T1032" s="187" t="b">
        <f>IF(AND(Candidates!H1034&gt;=$AJ$4,Candidates!H1034&lt;=$AJ$5),TRUE,FALSE)</f>
        <v>0</v>
      </c>
      <c r="U1032" s="187" t="b">
        <f>IF(Dashboard!$M$6="",IF(Candidates!B1034&lt;&gt;"",TRUE,FALSE),IF(Dashboard!$M$6=Candidates!B1034,TRUE,FALSE))</f>
        <v>0</v>
      </c>
      <c r="V1032" s="187" t="b">
        <f>IF(Dashboard!$H$7="",IF(Candidates!B1034&lt;&gt;"",TRUE,FALSE),IF(Dashboard!$H$7=Candidates!C1034,TRUE,FALSE))</f>
        <v>0</v>
      </c>
      <c r="W1032" s="217" t="b">
        <f>IF(Dashboard!$H$6="",IF(Candidates!B1034&lt;&gt;"",TRUE,FALSE),IF(Dashboard!$H$6=Candidates!E1034,TRUE,FALSE))</f>
        <v>0</v>
      </c>
      <c r="X1032" s="187">
        <f t="shared" si="54"/>
        <v>0</v>
      </c>
      <c r="Y1032" s="198">
        <f t="shared" si="55"/>
        <v>0</v>
      </c>
      <c r="AA1032" s="7"/>
      <c r="AB1032" s="7"/>
      <c r="AC1032" s="7"/>
    </row>
    <row r="1033" spans="18:29" x14ac:dyDescent="0.2">
      <c r="R1033" s="193" t="str">
        <f>IF(Candidates!H1035="","",MONTH(Candidates!H1035))</f>
        <v/>
      </c>
      <c r="S1033" s="187" t="b">
        <f>IF(AND(YEAR(Candidates!H1035)&gt;=applicationYear,YEAR(Candidates!H1035)&lt;=applicationYear),TRUE,IF(applicationYear="",TRUE,FALSE))</f>
        <v>0</v>
      </c>
      <c r="T1033" s="187" t="b">
        <f>IF(AND(Candidates!H1035&gt;=$AJ$4,Candidates!H1035&lt;=$AJ$5),TRUE,FALSE)</f>
        <v>0</v>
      </c>
      <c r="U1033" s="187" t="b">
        <f>IF(Dashboard!$M$6="",IF(Candidates!B1035&lt;&gt;"",TRUE,FALSE),IF(Dashboard!$M$6=Candidates!B1035,TRUE,FALSE))</f>
        <v>0</v>
      </c>
      <c r="V1033" s="187" t="b">
        <f>IF(Dashboard!$H$7="",IF(Candidates!B1035&lt;&gt;"",TRUE,FALSE),IF(Dashboard!$H$7=Candidates!C1035,TRUE,FALSE))</f>
        <v>0</v>
      </c>
      <c r="W1033" s="217" t="b">
        <f>IF(Dashboard!$H$6="",IF(Candidates!B1035&lt;&gt;"",TRUE,FALSE),IF(Dashboard!$H$6=Candidates!E1035,TRUE,FALSE))</f>
        <v>0</v>
      </c>
      <c r="X1033" s="187">
        <f t="shared" si="54"/>
        <v>0</v>
      </c>
      <c r="Y1033" s="198">
        <f t="shared" si="55"/>
        <v>0</v>
      </c>
      <c r="AA1033" s="7"/>
      <c r="AB1033" s="7"/>
      <c r="AC1033" s="7"/>
    </row>
    <row r="1034" spans="18:29" x14ac:dyDescent="0.2">
      <c r="R1034" s="193" t="str">
        <f>IF(Candidates!H1036="","",MONTH(Candidates!H1036))</f>
        <v/>
      </c>
      <c r="S1034" s="187" t="b">
        <f>IF(AND(YEAR(Candidates!H1036)&gt;=applicationYear,YEAR(Candidates!H1036)&lt;=applicationYear),TRUE,IF(applicationYear="",TRUE,FALSE))</f>
        <v>0</v>
      </c>
      <c r="T1034" s="187" t="b">
        <f>IF(AND(Candidates!H1036&gt;=$AJ$4,Candidates!H1036&lt;=$AJ$5),TRUE,FALSE)</f>
        <v>0</v>
      </c>
      <c r="U1034" s="187" t="b">
        <f>IF(Dashboard!$M$6="",IF(Candidates!B1036&lt;&gt;"",TRUE,FALSE),IF(Dashboard!$M$6=Candidates!B1036,TRUE,FALSE))</f>
        <v>0</v>
      </c>
      <c r="V1034" s="187" t="b">
        <f>IF(Dashboard!$H$7="",IF(Candidates!B1036&lt;&gt;"",TRUE,FALSE),IF(Dashboard!$H$7=Candidates!C1036,TRUE,FALSE))</f>
        <v>0</v>
      </c>
      <c r="W1034" s="217" t="b">
        <f>IF(Dashboard!$H$6="",IF(Candidates!B1036&lt;&gt;"",TRUE,FALSE),IF(Dashboard!$H$6=Candidates!E1036,TRUE,FALSE))</f>
        <v>0</v>
      </c>
      <c r="X1034" s="187">
        <f t="shared" si="54"/>
        <v>0</v>
      </c>
      <c r="Y1034" s="198">
        <f t="shared" si="55"/>
        <v>0</v>
      </c>
      <c r="AA1034" s="7"/>
      <c r="AB1034" s="7"/>
      <c r="AC1034" s="7"/>
    </row>
    <row r="1035" spans="18:29" x14ac:dyDescent="0.2">
      <c r="R1035" s="193" t="str">
        <f>IF(Candidates!H1037="","",MONTH(Candidates!H1037))</f>
        <v/>
      </c>
      <c r="S1035" s="187" t="b">
        <f>IF(AND(YEAR(Candidates!H1037)&gt;=applicationYear,YEAR(Candidates!H1037)&lt;=applicationYear),TRUE,IF(applicationYear="",TRUE,FALSE))</f>
        <v>0</v>
      </c>
      <c r="T1035" s="187" t="b">
        <f>IF(AND(Candidates!H1037&gt;=$AJ$4,Candidates!H1037&lt;=$AJ$5),TRUE,FALSE)</f>
        <v>0</v>
      </c>
      <c r="U1035" s="187" t="b">
        <f>IF(Dashboard!$M$6="",IF(Candidates!B1037&lt;&gt;"",TRUE,FALSE),IF(Dashboard!$M$6=Candidates!B1037,TRUE,FALSE))</f>
        <v>0</v>
      </c>
      <c r="V1035" s="187" t="b">
        <f>IF(Dashboard!$H$7="",IF(Candidates!B1037&lt;&gt;"",TRUE,FALSE),IF(Dashboard!$H$7=Candidates!C1037,TRUE,FALSE))</f>
        <v>0</v>
      </c>
      <c r="W1035" s="217" t="b">
        <f>IF(Dashboard!$H$6="",IF(Candidates!B1037&lt;&gt;"",TRUE,FALSE),IF(Dashboard!$H$6=Candidates!E1037,TRUE,FALSE))</f>
        <v>0</v>
      </c>
      <c r="X1035" s="187">
        <f t="shared" si="54"/>
        <v>0</v>
      </c>
      <c r="Y1035" s="198">
        <f t="shared" si="55"/>
        <v>0</v>
      </c>
      <c r="AA1035" s="7"/>
      <c r="AB1035" s="7"/>
      <c r="AC1035" s="7"/>
    </row>
    <row r="1036" spans="18:29" x14ac:dyDescent="0.2">
      <c r="R1036" s="193" t="str">
        <f>IF(Candidates!H1038="","",MONTH(Candidates!H1038))</f>
        <v/>
      </c>
      <c r="S1036" s="187" t="b">
        <f>IF(AND(YEAR(Candidates!H1038)&gt;=applicationYear,YEAR(Candidates!H1038)&lt;=applicationYear),TRUE,IF(applicationYear="",TRUE,FALSE))</f>
        <v>0</v>
      </c>
      <c r="T1036" s="187" t="b">
        <f>IF(AND(Candidates!H1038&gt;=$AJ$4,Candidates!H1038&lt;=$AJ$5),TRUE,FALSE)</f>
        <v>0</v>
      </c>
      <c r="U1036" s="187" t="b">
        <f>IF(Dashboard!$M$6="",IF(Candidates!B1038&lt;&gt;"",TRUE,FALSE),IF(Dashboard!$M$6=Candidates!B1038,TRUE,FALSE))</f>
        <v>0</v>
      </c>
      <c r="V1036" s="187" t="b">
        <f>IF(Dashboard!$H$7="",IF(Candidates!B1038&lt;&gt;"",TRUE,FALSE),IF(Dashboard!$H$7=Candidates!C1038,TRUE,FALSE))</f>
        <v>0</v>
      </c>
      <c r="W1036" s="217" t="b">
        <f>IF(Dashboard!$H$6="",IF(Candidates!B1038&lt;&gt;"",TRUE,FALSE),IF(Dashboard!$H$6=Candidates!E1038,TRUE,FALSE))</f>
        <v>0</v>
      </c>
      <c r="X1036" s="187">
        <f t="shared" si="54"/>
        <v>0</v>
      </c>
      <c r="Y1036" s="198">
        <f t="shared" si="55"/>
        <v>0</v>
      </c>
      <c r="AA1036" s="7"/>
      <c r="AB1036" s="7"/>
      <c r="AC1036" s="7"/>
    </row>
    <row r="1037" spans="18:29" x14ac:dyDescent="0.2">
      <c r="R1037" s="193" t="str">
        <f>IF(Candidates!H1039="","",MONTH(Candidates!H1039))</f>
        <v/>
      </c>
      <c r="S1037" s="187" t="b">
        <f>IF(AND(YEAR(Candidates!H1039)&gt;=applicationYear,YEAR(Candidates!H1039)&lt;=applicationYear),TRUE,IF(applicationYear="",TRUE,FALSE))</f>
        <v>0</v>
      </c>
      <c r="T1037" s="187" t="b">
        <f>IF(AND(Candidates!H1039&gt;=$AJ$4,Candidates!H1039&lt;=$AJ$5),TRUE,FALSE)</f>
        <v>0</v>
      </c>
      <c r="U1037" s="187" t="b">
        <f>IF(Dashboard!$M$6="",IF(Candidates!B1039&lt;&gt;"",TRUE,FALSE),IF(Dashboard!$M$6=Candidates!B1039,TRUE,FALSE))</f>
        <v>0</v>
      </c>
      <c r="V1037" s="187" t="b">
        <f>IF(Dashboard!$H$7="",IF(Candidates!B1039&lt;&gt;"",TRUE,FALSE),IF(Dashboard!$H$7=Candidates!C1039,TRUE,FALSE))</f>
        <v>0</v>
      </c>
      <c r="W1037" s="217" t="b">
        <f>IF(Dashboard!$H$6="",IF(Candidates!B1039&lt;&gt;"",TRUE,FALSE),IF(Dashboard!$H$6=Candidates!E1039,TRUE,FALSE))</f>
        <v>0</v>
      </c>
      <c r="X1037" s="187">
        <f t="shared" si="54"/>
        <v>0</v>
      </c>
      <c r="Y1037" s="198">
        <f t="shared" si="55"/>
        <v>0</v>
      </c>
      <c r="AA1037" s="7"/>
      <c r="AB1037" s="7"/>
      <c r="AC1037" s="7"/>
    </row>
    <row r="1038" spans="18:29" x14ac:dyDescent="0.2">
      <c r="R1038" s="193" t="str">
        <f>IF(Candidates!H1040="","",MONTH(Candidates!H1040))</f>
        <v/>
      </c>
      <c r="S1038" s="187" t="b">
        <f>IF(AND(YEAR(Candidates!H1040)&gt;=applicationYear,YEAR(Candidates!H1040)&lt;=applicationYear),TRUE,IF(applicationYear="",TRUE,FALSE))</f>
        <v>0</v>
      </c>
      <c r="T1038" s="187" t="b">
        <f>IF(AND(Candidates!H1040&gt;=$AJ$4,Candidates!H1040&lt;=$AJ$5),TRUE,FALSE)</f>
        <v>0</v>
      </c>
      <c r="U1038" s="187" t="b">
        <f>IF(Dashboard!$M$6="",IF(Candidates!B1040&lt;&gt;"",TRUE,FALSE),IF(Dashboard!$M$6=Candidates!B1040,TRUE,FALSE))</f>
        <v>0</v>
      </c>
      <c r="V1038" s="187" t="b">
        <f>IF(Dashboard!$H$7="",IF(Candidates!B1040&lt;&gt;"",TRUE,FALSE),IF(Dashboard!$H$7=Candidates!C1040,TRUE,FALSE))</f>
        <v>0</v>
      </c>
      <c r="W1038" s="217" t="b">
        <f>IF(Dashboard!$H$6="",IF(Candidates!B1040&lt;&gt;"",TRUE,FALSE),IF(Dashboard!$H$6=Candidates!E1040,TRUE,FALSE))</f>
        <v>0</v>
      </c>
      <c r="X1038" s="187">
        <f t="shared" si="54"/>
        <v>0</v>
      </c>
      <c r="Y1038" s="198">
        <f t="shared" si="55"/>
        <v>0</v>
      </c>
      <c r="AA1038" s="7"/>
      <c r="AB1038" s="7"/>
      <c r="AC1038" s="7"/>
    </row>
    <row r="1039" spans="18:29" x14ac:dyDescent="0.2">
      <c r="R1039" s="193" t="str">
        <f>IF(Candidates!H1041="","",MONTH(Candidates!H1041))</f>
        <v/>
      </c>
      <c r="S1039" s="187" t="b">
        <f>IF(AND(YEAR(Candidates!H1041)&gt;=applicationYear,YEAR(Candidates!H1041)&lt;=applicationYear),TRUE,IF(applicationYear="",TRUE,FALSE))</f>
        <v>0</v>
      </c>
      <c r="T1039" s="187" t="b">
        <f>IF(AND(Candidates!H1041&gt;=$AJ$4,Candidates!H1041&lt;=$AJ$5),TRUE,FALSE)</f>
        <v>0</v>
      </c>
      <c r="U1039" s="187" t="b">
        <f>IF(Dashboard!$M$6="",IF(Candidates!B1041&lt;&gt;"",TRUE,FALSE),IF(Dashboard!$M$6=Candidates!B1041,TRUE,FALSE))</f>
        <v>0</v>
      </c>
      <c r="V1039" s="187" t="b">
        <f>IF(Dashboard!$H$7="",IF(Candidates!B1041&lt;&gt;"",TRUE,FALSE),IF(Dashboard!$H$7=Candidates!C1041,TRUE,FALSE))</f>
        <v>0</v>
      </c>
      <c r="W1039" s="217" t="b">
        <f>IF(Dashboard!$H$6="",IF(Candidates!B1041&lt;&gt;"",TRUE,FALSE),IF(Dashboard!$H$6=Candidates!E1041,TRUE,FALSE))</f>
        <v>0</v>
      </c>
      <c r="X1039" s="187">
        <f t="shared" si="54"/>
        <v>0</v>
      </c>
      <c r="Y1039" s="198">
        <f t="shared" si="55"/>
        <v>0</v>
      </c>
      <c r="AA1039" s="7"/>
      <c r="AB1039" s="7"/>
      <c r="AC1039" s="7"/>
    </row>
    <row r="1040" spans="18:29" x14ac:dyDescent="0.2">
      <c r="R1040" s="193" t="str">
        <f>IF(Candidates!H1042="","",MONTH(Candidates!H1042))</f>
        <v/>
      </c>
      <c r="S1040" s="187" t="b">
        <f>IF(AND(YEAR(Candidates!H1042)&gt;=applicationYear,YEAR(Candidates!H1042)&lt;=applicationYear),TRUE,IF(applicationYear="",TRUE,FALSE))</f>
        <v>0</v>
      </c>
      <c r="T1040" s="187" t="b">
        <f>IF(AND(Candidates!H1042&gt;=$AJ$4,Candidates!H1042&lt;=$AJ$5),TRUE,FALSE)</f>
        <v>0</v>
      </c>
      <c r="U1040" s="187" t="b">
        <f>IF(Dashboard!$M$6="",IF(Candidates!B1042&lt;&gt;"",TRUE,FALSE),IF(Dashboard!$M$6=Candidates!B1042,TRUE,FALSE))</f>
        <v>0</v>
      </c>
      <c r="V1040" s="187" t="b">
        <f>IF(Dashboard!$H$7="",IF(Candidates!B1042&lt;&gt;"",TRUE,FALSE),IF(Dashboard!$H$7=Candidates!C1042,TRUE,FALSE))</f>
        <v>0</v>
      </c>
      <c r="W1040" s="217" t="b">
        <f>IF(Dashboard!$H$6="",IF(Candidates!B1042&lt;&gt;"",TRUE,FALSE),IF(Dashboard!$H$6=Candidates!E1042,TRUE,FALSE))</f>
        <v>0</v>
      </c>
      <c r="X1040" s="187">
        <f t="shared" si="54"/>
        <v>0</v>
      </c>
      <c r="Y1040" s="198">
        <f t="shared" si="55"/>
        <v>0</v>
      </c>
      <c r="AA1040" s="7"/>
      <c r="AB1040" s="7"/>
      <c r="AC1040" s="7"/>
    </row>
    <row r="1041" spans="18:29" x14ac:dyDescent="0.2">
      <c r="R1041" s="193" t="str">
        <f>IF(Candidates!H1043="","",MONTH(Candidates!H1043))</f>
        <v/>
      </c>
      <c r="S1041" s="187" t="b">
        <f>IF(AND(YEAR(Candidates!H1043)&gt;=applicationYear,YEAR(Candidates!H1043)&lt;=applicationYear),TRUE,IF(applicationYear="",TRUE,FALSE))</f>
        <v>0</v>
      </c>
      <c r="T1041" s="187" t="b">
        <f>IF(AND(Candidates!H1043&gt;=$AJ$4,Candidates!H1043&lt;=$AJ$5),TRUE,FALSE)</f>
        <v>0</v>
      </c>
      <c r="U1041" s="187" t="b">
        <f>IF(Dashboard!$M$6="",IF(Candidates!B1043&lt;&gt;"",TRUE,FALSE),IF(Dashboard!$M$6=Candidates!B1043,TRUE,FALSE))</f>
        <v>0</v>
      </c>
      <c r="V1041" s="187" t="b">
        <f>IF(Dashboard!$H$7="",IF(Candidates!B1043&lt;&gt;"",TRUE,FALSE),IF(Dashboard!$H$7=Candidates!C1043,TRUE,FALSE))</f>
        <v>0</v>
      </c>
      <c r="W1041" s="217" t="b">
        <f>IF(Dashboard!$H$6="",IF(Candidates!B1043&lt;&gt;"",TRUE,FALSE),IF(Dashboard!$H$6=Candidates!E1043,TRUE,FALSE))</f>
        <v>0</v>
      </c>
      <c r="X1041" s="187">
        <f t="shared" si="54"/>
        <v>0</v>
      </c>
      <c r="Y1041" s="198">
        <f t="shared" si="55"/>
        <v>0</v>
      </c>
      <c r="AA1041" s="7"/>
      <c r="AB1041" s="7"/>
      <c r="AC1041" s="7"/>
    </row>
    <row r="1042" spans="18:29" x14ac:dyDescent="0.2">
      <c r="R1042" s="193" t="str">
        <f>IF(Candidates!H1044="","",MONTH(Candidates!H1044))</f>
        <v/>
      </c>
      <c r="S1042" s="187" t="b">
        <f>IF(AND(YEAR(Candidates!H1044)&gt;=applicationYear,YEAR(Candidates!H1044)&lt;=applicationYear),TRUE,IF(applicationYear="",TRUE,FALSE))</f>
        <v>0</v>
      </c>
      <c r="T1042" s="187" t="b">
        <f>IF(AND(Candidates!H1044&gt;=$AJ$4,Candidates!H1044&lt;=$AJ$5),TRUE,FALSE)</f>
        <v>0</v>
      </c>
      <c r="U1042" s="187" t="b">
        <f>IF(Dashboard!$M$6="",IF(Candidates!B1044&lt;&gt;"",TRUE,FALSE),IF(Dashboard!$M$6=Candidates!B1044,TRUE,FALSE))</f>
        <v>0</v>
      </c>
      <c r="V1042" s="187" t="b">
        <f>IF(Dashboard!$H$7="",IF(Candidates!B1044&lt;&gt;"",TRUE,FALSE),IF(Dashboard!$H$7=Candidates!C1044,TRUE,FALSE))</f>
        <v>0</v>
      </c>
      <c r="W1042" s="217" t="b">
        <f>IF(Dashboard!$H$6="",IF(Candidates!B1044&lt;&gt;"",TRUE,FALSE),IF(Dashboard!$H$6=Candidates!E1044,TRUE,FALSE))</f>
        <v>0</v>
      </c>
      <c r="X1042" s="187">
        <f t="shared" si="54"/>
        <v>0</v>
      </c>
      <c r="Y1042" s="198">
        <f t="shared" si="55"/>
        <v>0</v>
      </c>
      <c r="AA1042" s="7"/>
      <c r="AB1042" s="7"/>
      <c r="AC1042" s="7"/>
    </row>
    <row r="1043" spans="18:29" x14ac:dyDescent="0.2">
      <c r="R1043" s="193" t="str">
        <f>IF(Candidates!H1045="","",MONTH(Candidates!H1045))</f>
        <v/>
      </c>
      <c r="S1043" s="187" t="b">
        <f>IF(AND(YEAR(Candidates!H1045)&gt;=applicationYear,YEAR(Candidates!H1045)&lt;=applicationYear),TRUE,IF(applicationYear="",TRUE,FALSE))</f>
        <v>0</v>
      </c>
      <c r="T1043" s="187" t="b">
        <f>IF(AND(Candidates!H1045&gt;=$AJ$4,Candidates!H1045&lt;=$AJ$5),TRUE,FALSE)</f>
        <v>0</v>
      </c>
      <c r="U1043" s="187" t="b">
        <f>IF(Dashboard!$M$6="",IF(Candidates!B1045&lt;&gt;"",TRUE,FALSE),IF(Dashboard!$M$6=Candidates!B1045,TRUE,FALSE))</f>
        <v>0</v>
      </c>
      <c r="V1043" s="187" t="b">
        <f>IF(Dashboard!$H$7="",IF(Candidates!B1045&lt;&gt;"",TRUE,FALSE),IF(Dashboard!$H$7=Candidates!C1045,TRUE,FALSE))</f>
        <v>0</v>
      </c>
      <c r="W1043" s="217" t="b">
        <f>IF(Dashboard!$H$6="",IF(Candidates!B1045&lt;&gt;"",TRUE,FALSE),IF(Dashboard!$H$6=Candidates!E1045,TRUE,FALSE))</f>
        <v>0</v>
      </c>
      <c r="X1043" s="187">
        <f t="shared" si="54"/>
        <v>0</v>
      </c>
      <c r="Y1043" s="198">
        <f t="shared" si="55"/>
        <v>0</v>
      </c>
      <c r="AA1043" s="7"/>
      <c r="AB1043" s="7"/>
      <c r="AC1043" s="7"/>
    </row>
    <row r="1044" spans="18:29" x14ac:dyDescent="0.2">
      <c r="R1044" s="193" t="str">
        <f>IF(Candidates!H1046="","",MONTH(Candidates!H1046))</f>
        <v/>
      </c>
      <c r="S1044" s="187" t="b">
        <f>IF(AND(YEAR(Candidates!H1046)&gt;=applicationYear,YEAR(Candidates!H1046)&lt;=applicationYear),TRUE,IF(applicationYear="",TRUE,FALSE))</f>
        <v>0</v>
      </c>
      <c r="T1044" s="187" t="b">
        <f>IF(AND(Candidates!H1046&gt;=$AJ$4,Candidates!H1046&lt;=$AJ$5),TRUE,FALSE)</f>
        <v>0</v>
      </c>
      <c r="U1044" s="187" t="b">
        <f>IF(Dashboard!$M$6="",IF(Candidates!B1046&lt;&gt;"",TRUE,FALSE),IF(Dashboard!$M$6=Candidates!B1046,TRUE,FALSE))</f>
        <v>0</v>
      </c>
      <c r="V1044" s="187" t="b">
        <f>IF(Dashboard!$H$7="",IF(Candidates!B1046&lt;&gt;"",TRUE,FALSE),IF(Dashboard!$H$7=Candidates!C1046,TRUE,FALSE))</f>
        <v>0</v>
      </c>
      <c r="W1044" s="217" t="b">
        <f>IF(Dashboard!$H$6="",IF(Candidates!B1046&lt;&gt;"",TRUE,FALSE),IF(Dashboard!$H$6=Candidates!E1046,TRUE,FALSE))</f>
        <v>0</v>
      </c>
      <c r="X1044" s="187">
        <f t="shared" si="54"/>
        <v>0</v>
      </c>
      <c r="Y1044" s="198">
        <f t="shared" si="55"/>
        <v>0</v>
      </c>
      <c r="AA1044" s="7"/>
      <c r="AB1044" s="7"/>
      <c r="AC1044" s="7"/>
    </row>
    <row r="1045" spans="18:29" x14ac:dyDescent="0.2">
      <c r="R1045" s="193" t="str">
        <f>IF(Candidates!H1047="","",MONTH(Candidates!H1047))</f>
        <v/>
      </c>
      <c r="S1045" s="187" t="b">
        <f>IF(AND(YEAR(Candidates!H1047)&gt;=applicationYear,YEAR(Candidates!H1047)&lt;=applicationYear),TRUE,IF(applicationYear="",TRUE,FALSE))</f>
        <v>0</v>
      </c>
      <c r="T1045" s="187" t="b">
        <f>IF(AND(Candidates!H1047&gt;=$AJ$4,Candidates!H1047&lt;=$AJ$5),TRUE,FALSE)</f>
        <v>0</v>
      </c>
      <c r="U1045" s="187" t="b">
        <f>IF(Dashboard!$M$6="",IF(Candidates!B1047&lt;&gt;"",TRUE,FALSE),IF(Dashboard!$M$6=Candidates!B1047,TRUE,FALSE))</f>
        <v>0</v>
      </c>
      <c r="V1045" s="187" t="b">
        <f>IF(Dashboard!$H$7="",IF(Candidates!B1047&lt;&gt;"",TRUE,FALSE),IF(Dashboard!$H$7=Candidates!C1047,TRUE,FALSE))</f>
        <v>0</v>
      </c>
      <c r="W1045" s="217" t="b">
        <f>IF(Dashboard!$H$6="",IF(Candidates!B1047&lt;&gt;"",TRUE,FALSE),IF(Dashboard!$H$6=Candidates!E1047,TRUE,FALSE))</f>
        <v>0</v>
      </c>
      <c r="X1045" s="187">
        <f t="shared" si="54"/>
        <v>0</v>
      </c>
      <c r="Y1045" s="198">
        <f t="shared" si="55"/>
        <v>0</v>
      </c>
      <c r="AA1045" s="7"/>
      <c r="AB1045" s="7"/>
      <c r="AC1045" s="7"/>
    </row>
    <row r="1046" spans="18:29" x14ac:dyDescent="0.2">
      <c r="R1046" s="193" t="str">
        <f>IF(Candidates!H1048="","",MONTH(Candidates!H1048))</f>
        <v/>
      </c>
      <c r="S1046" s="187" t="b">
        <f>IF(AND(YEAR(Candidates!H1048)&gt;=applicationYear,YEAR(Candidates!H1048)&lt;=applicationYear),TRUE,IF(applicationYear="",TRUE,FALSE))</f>
        <v>0</v>
      </c>
      <c r="T1046" s="187" t="b">
        <f>IF(AND(Candidates!H1048&gt;=$AJ$4,Candidates!H1048&lt;=$AJ$5),TRUE,FALSE)</f>
        <v>0</v>
      </c>
      <c r="U1046" s="187" t="b">
        <f>IF(Dashboard!$M$6="",IF(Candidates!B1048&lt;&gt;"",TRUE,FALSE),IF(Dashboard!$M$6=Candidates!B1048,TRUE,FALSE))</f>
        <v>0</v>
      </c>
      <c r="V1046" s="187" t="b">
        <f>IF(Dashboard!$H$7="",IF(Candidates!B1048&lt;&gt;"",TRUE,FALSE),IF(Dashboard!$H$7=Candidates!C1048,TRUE,FALSE))</f>
        <v>0</v>
      </c>
      <c r="W1046" s="217" t="b">
        <f>IF(Dashboard!$H$6="",IF(Candidates!B1048&lt;&gt;"",TRUE,FALSE),IF(Dashboard!$H$6=Candidates!E1048,TRUE,FALSE))</f>
        <v>0</v>
      </c>
      <c r="X1046" s="187">
        <f t="shared" si="54"/>
        <v>0</v>
      </c>
      <c r="Y1046" s="198">
        <f t="shared" si="55"/>
        <v>0</v>
      </c>
      <c r="AA1046" s="7"/>
      <c r="AB1046" s="7"/>
      <c r="AC1046" s="7"/>
    </row>
    <row r="1047" spans="18:29" x14ac:dyDescent="0.2">
      <c r="R1047" s="193" t="str">
        <f>IF(Candidates!H1049="","",MONTH(Candidates!H1049))</f>
        <v/>
      </c>
      <c r="S1047" s="187" t="b">
        <f>IF(AND(YEAR(Candidates!H1049)&gt;=applicationYear,YEAR(Candidates!H1049)&lt;=applicationYear),TRUE,IF(applicationYear="",TRUE,FALSE))</f>
        <v>0</v>
      </c>
      <c r="T1047" s="187" t="b">
        <f>IF(AND(Candidates!H1049&gt;=$AJ$4,Candidates!H1049&lt;=$AJ$5),TRUE,FALSE)</f>
        <v>0</v>
      </c>
      <c r="U1047" s="187" t="b">
        <f>IF(Dashboard!$M$6="",IF(Candidates!B1049&lt;&gt;"",TRUE,FALSE),IF(Dashboard!$M$6=Candidates!B1049,TRUE,FALSE))</f>
        <v>0</v>
      </c>
      <c r="V1047" s="187" t="b">
        <f>IF(Dashboard!$H$7="",IF(Candidates!B1049&lt;&gt;"",TRUE,FALSE),IF(Dashboard!$H$7=Candidates!C1049,TRUE,FALSE))</f>
        <v>0</v>
      </c>
      <c r="W1047" s="217" t="b">
        <f>IF(Dashboard!$H$6="",IF(Candidates!B1049&lt;&gt;"",TRUE,FALSE),IF(Dashboard!$H$6=Candidates!E1049,TRUE,FALSE))</f>
        <v>0</v>
      </c>
      <c r="X1047" s="187">
        <f t="shared" si="54"/>
        <v>0</v>
      </c>
      <c r="Y1047" s="198">
        <f t="shared" si="55"/>
        <v>0</v>
      </c>
      <c r="AA1047" s="7"/>
      <c r="AB1047" s="7"/>
      <c r="AC1047" s="7"/>
    </row>
    <row r="1048" spans="18:29" x14ac:dyDescent="0.2">
      <c r="R1048" s="193" t="str">
        <f>IF(Candidates!H1050="","",MONTH(Candidates!H1050))</f>
        <v/>
      </c>
      <c r="S1048" s="187" t="b">
        <f>IF(AND(YEAR(Candidates!H1050)&gt;=applicationYear,YEAR(Candidates!H1050)&lt;=applicationYear),TRUE,IF(applicationYear="",TRUE,FALSE))</f>
        <v>0</v>
      </c>
      <c r="T1048" s="187" t="b">
        <f>IF(AND(Candidates!H1050&gt;=$AJ$4,Candidates!H1050&lt;=$AJ$5),TRUE,FALSE)</f>
        <v>0</v>
      </c>
      <c r="U1048" s="187" t="b">
        <f>IF(Dashboard!$M$6="",IF(Candidates!B1050&lt;&gt;"",TRUE,FALSE),IF(Dashboard!$M$6=Candidates!B1050,TRUE,FALSE))</f>
        <v>0</v>
      </c>
      <c r="V1048" s="187" t="b">
        <f>IF(Dashboard!$H$7="",IF(Candidates!B1050&lt;&gt;"",TRUE,FALSE),IF(Dashboard!$H$7=Candidates!C1050,TRUE,FALSE))</f>
        <v>0</v>
      </c>
      <c r="W1048" s="217" t="b">
        <f>IF(Dashboard!$H$6="",IF(Candidates!B1050&lt;&gt;"",TRUE,FALSE),IF(Dashboard!$H$6=Candidates!E1050,TRUE,FALSE))</f>
        <v>0</v>
      </c>
      <c r="X1048" s="187">
        <f t="shared" si="54"/>
        <v>0</v>
      </c>
      <c r="Y1048" s="198">
        <f t="shared" si="55"/>
        <v>0</v>
      </c>
      <c r="AA1048" s="7"/>
      <c r="AB1048" s="7"/>
      <c r="AC1048" s="7"/>
    </row>
    <row r="1049" spans="18:29" x14ac:dyDescent="0.2">
      <c r="R1049" s="193" t="str">
        <f>IF(Candidates!H1051="","",MONTH(Candidates!H1051))</f>
        <v/>
      </c>
      <c r="S1049" s="187" t="b">
        <f>IF(AND(YEAR(Candidates!H1051)&gt;=applicationYear,YEAR(Candidates!H1051)&lt;=applicationYear),TRUE,IF(applicationYear="",TRUE,FALSE))</f>
        <v>0</v>
      </c>
      <c r="T1049" s="187" t="b">
        <f>IF(AND(Candidates!H1051&gt;=$AJ$4,Candidates!H1051&lt;=$AJ$5),TRUE,FALSE)</f>
        <v>0</v>
      </c>
      <c r="U1049" s="187" t="b">
        <f>IF(Dashboard!$M$6="",IF(Candidates!B1051&lt;&gt;"",TRUE,FALSE),IF(Dashboard!$M$6=Candidates!B1051,TRUE,FALSE))</f>
        <v>0</v>
      </c>
      <c r="V1049" s="187" t="b">
        <f>IF(Dashboard!$H$7="",IF(Candidates!B1051&lt;&gt;"",TRUE,FALSE),IF(Dashboard!$H$7=Candidates!C1051,TRUE,FALSE))</f>
        <v>0</v>
      </c>
      <c r="W1049" s="217" t="b">
        <f>IF(Dashboard!$H$6="",IF(Candidates!B1051&lt;&gt;"",TRUE,FALSE),IF(Dashboard!$H$6=Candidates!E1051,TRUE,FALSE))</f>
        <v>0</v>
      </c>
      <c r="X1049" s="187">
        <f t="shared" si="54"/>
        <v>0</v>
      </c>
      <c r="Y1049" s="198">
        <f t="shared" si="55"/>
        <v>0</v>
      </c>
      <c r="AA1049" s="7"/>
      <c r="AB1049" s="7"/>
      <c r="AC1049" s="7"/>
    </row>
    <row r="1050" spans="18:29" x14ac:dyDescent="0.2">
      <c r="R1050" s="193" t="str">
        <f>IF(Candidates!H1052="","",MONTH(Candidates!H1052))</f>
        <v/>
      </c>
      <c r="S1050" s="187" t="b">
        <f>IF(AND(YEAR(Candidates!H1052)&gt;=applicationYear,YEAR(Candidates!H1052)&lt;=applicationYear),TRUE,IF(applicationYear="",TRUE,FALSE))</f>
        <v>0</v>
      </c>
      <c r="T1050" s="187" t="b">
        <f>IF(AND(Candidates!H1052&gt;=$AJ$4,Candidates!H1052&lt;=$AJ$5),TRUE,FALSE)</f>
        <v>0</v>
      </c>
      <c r="U1050" s="187" t="b">
        <f>IF(Dashboard!$M$6="",IF(Candidates!B1052&lt;&gt;"",TRUE,FALSE),IF(Dashboard!$M$6=Candidates!B1052,TRUE,FALSE))</f>
        <v>0</v>
      </c>
      <c r="V1050" s="187" t="b">
        <f>IF(Dashboard!$H$7="",IF(Candidates!B1052&lt;&gt;"",TRUE,FALSE),IF(Dashboard!$H$7=Candidates!C1052,TRUE,FALSE))</f>
        <v>0</v>
      </c>
      <c r="W1050" s="217" t="b">
        <f>IF(Dashboard!$H$6="",IF(Candidates!B1052&lt;&gt;"",TRUE,FALSE),IF(Dashboard!$H$6=Candidates!E1052,TRUE,FALSE))</f>
        <v>0</v>
      </c>
      <c r="X1050" s="187">
        <f t="shared" si="54"/>
        <v>0</v>
      </c>
      <c r="Y1050" s="198">
        <f t="shared" si="55"/>
        <v>0</v>
      </c>
      <c r="AA1050" s="7"/>
      <c r="AB1050" s="7"/>
      <c r="AC1050" s="7"/>
    </row>
    <row r="1051" spans="18:29" x14ac:dyDescent="0.2">
      <c r="R1051" s="193" t="str">
        <f>IF(Candidates!H1053="","",MONTH(Candidates!H1053))</f>
        <v/>
      </c>
      <c r="S1051" s="187" t="b">
        <f>IF(AND(YEAR(Candidates!H1053)&gt;=applicationYear,YEAR(Candidates!H1053)&lt;=applicationYear),TRUE,IF(applicationYear="",TRUE,FALSE))</f>
        <v>0</v>
      </c>
      <c r="T1051" s="187" t="b">
        <f>IF(AND(Candidates!H1053&gt;=$AJ$4,Candidates!H1053&lt;=$AJ$5),TRUE,FALSE)</f>
        <v>0</v>
      </c>
      <c r="U1051" s="187" t="b">
        <f>IF(Dashboard!$M$6="",IF(Candidates!B1053&lt;&gt;"",TRUE,FALSE),IF(Dashboard!$M$6=Candidates!B1053,TRUE,FALSE))</f>
        <v>0</v>
      </c>
      <c r="V1051" s="187" t="b">
        <f>IF(Dashboard!$H$7="",IF(Candidates!B1053&lt;&gt;"",TRUE,FALSE),IF(Dashboard!$H$7=Candidates!C1053,TRUE,FALSE))</f>
        <v>0</v>
      </c>
      <c r="W1051" s="217" t="b">
        <f>IF(Dashboard!$H$6="",IF(Candidates!B1053&lt;&gt;"",TRUE,FALSE),IF(Dashboard!$H$6=Candidates!E1053,TRUE,FALSE))</f>
        <v>0</v>
      </c>
      <c r="X1051" s="187">
        <f t="shared" si="54"/>
        <v>0</v>
      </c>
      <c r="Y1051" s="198">
        <f t="shared" si="55"/>
        <v>0</v>
      </c>
      <c r="AA1051" s="7"/>
      <c r="AB1051" s="7"/>
      <c r="AC1051" s="7"/>
    </row>
    <row r="1052" spans="18:29" x14ac:dyDescent="0.2">
      <c r="R1052" s="193" t="str">
        <f>IF(Candidates!H1054="","",MONTH(Candidates!H1054))</f>
        <v/>
      </c>
      <c r="S1052" s="187" t="b">
        <f>IF(AND(YEAR(Candidates!H1054)&gt;=applicationYear,YEAR(Candidates!H1054)&lt;=applicationYear),TRUE,IF(applicationYear="",TRUE,FALSE))</f>
        <v>0</v>
      </c>
      <c r="T1052" s="187" t="b">
        <f>IF(AND(Candidates!H1054&gt;=$AJ$4,Candidates!H1054&lt;=$AJ$5),TRUE,FALSE)</f>
        <v>0</v>
      </c>
      <c r="U1052" s="187" t="b">
        <f>IF(Dashboard!$M$6="",IF(Candidates!B1054&lt;&gt;"",TRUE,FALSE),IF(Dashboard!$M$6=Candidates!B1054,TRUE,FALSE))</f>
        <v>0</v>
      </c>
      <c r="V1052" s="187" t="b">
        <f>IF(Dashboard!$H$7="",IF(Candidates!B1054&lt;&gt;"",TRUE,FALSE),IF(Dashboard!$H$7=Candidates!C1054,TRUE,FALSE))</f>
        <v>0</v>
      </c>
      <c r="W1052" s="217" t="b">
        <f>IF(Dashboard!$H$6="",IF(Candidates!B1054&lt;&gt;"",TRUE,FALSE),IF(Dashboard!$H$6=Candidates!E1054,TRUE,FALSE))</f>
        <v>0</v>
      </c>
      <c r="X1052" s="187">
        <f t="shared" si="54"/>
        <v>0</v>
      </c>
      <c r="Y1052" s="198">
        <f t="shared" si="55"/>
        <v>0</v>
      </c>
      <c r="AA1052" s="7"/>
      <c r="AB1052" s="7"/>
      <c r="AC1052" s="7"/>
    </row>
    <row r="1053" spans="18:29" x14ac:dyDescent="0.2">
      <c r="R1053" s="193" t="str">
        <f>IF(Candidates!H1055="","",MONTH(Candidates!H1055))</f>
        <v/>
      </c>
      <c r="S1053" s="187" t="b">
        <f>IF(AND(YEAR(Candidates!H1055)&gt;=applicationYear,YEAR(Candidates!H1055)&lt;=applicationYear),TRUE,IF(applicationYear="",TRUE,FALSE))</f>
        <v>0</v>
      </c>
      <c r="T1053" s="187" t="b">
        <f>IF(AND(Candidates!H1055&gt;=$AJ$4,Candidates!H1055&lt;=$AJ$5),TRUE,FALSE)</f>
        <v>0</v>
      </c>
      <c r="U1053" s="187" t="b">
        <f>IF(Dashboard!$M$6="",IF(Candidates!B1055&lt;&gt;"",TRUE,FALSE),IF(Dashboard!$M$6=Candidates!B1055,TRUE,FALSE))</f>
        <v>0</v>
      </c>
      <c r="V1053" s="187" t="b">
        <f>IF(Dashboard!$H$7="",IF(Candidates!B1055&lt;&gt;"",TRUE,FALSE),IF(Dashboard!$H$7=Candidates!C1055,TRUE,FALSE))</f>
        <v>0</v>
      </c>
      <c r="W1053" s="217" t="b">
        <f>IF(Dashboard!$H$6="",IF(Candidates!B1055&lt;&gt;"",TRUE,FALSE),IF(Dashboard!$H$6=Candidates!E1055,TRUE,FALSE))</f>
        <v>0</v>
      </c>
      <c r="X1053" s="187">
        <f t="shared" si="54"/>
        <v>0</v>
      </c>
      <c r="Y1053" s="198">
        <f t="shared" si="55"/>
        <v>0</v>
      </c>
      <c r="AA1053" s="7"/>
      <c r="AB1053" s="7"/>
      <c r="AC1053" s="7"/>
    </row>
    <row r="1054" spans="18:29" x14ac:dyDescent="0.2">
      <c r="R1054" s="193" t="str">
        <f>IF(Candidates!H1056="","",MONTH(Candidates!H1056))</f>
        <v/>
      </c>
      <c r="S1054" s="187" t="b">
        <f>IF(AND(YEAR(Candidates!H1056)&gt;=applicationYear,YEAR(Candidates!H1056)&lt;=applicationYear),TRUE,IF(applicationYear="",TRUE,FALSE))</f>
        <v>0</v>
      </c>
      <c r="T1054" s="187" t="b">
        <f>IF(AND(Candidates!H1056&gt;=$AJ$4,Candidates!H1056&lt;=$AJ$5),TRUE,FALSE)</f>
        <v>0</v>
      </c>
      <c r="U1054" s="187" t="b">
        <f>IF(Dashboard!$M$6="",IF(Candidates!B1056&lt;&gt;"",TRUE,FALSE),IF(Dashboard!$M$6=Candidates!B1056,TRUE,FALSE))</f>
        <v>0</v>
      </c>
      <c r="V1054" s="187" t="b">
        <f>IF(Dashboard!$H$7="",IF(Candidates!B1056&lt;&gt;"",TRUE,FALSE),IF(Dashboard!$H$7=Candidates!C1056,TRUE,FALSE))</f>
        <v>0</v>
      </c>
      <c r="W1054" s="217" t="b">
        <f>IF(Dashboard!$H$6="",IF(Candidates!B1056&lt;&gt;"",TRUE,FALSE),IF(Dashboard!$H$6=Candidates!E1056,TRUE,FALSE))</f>
        <v>0</v>
      </c>
      <c r="X1054" s="187">
        <f t="shared" si="54"/>
        <v>0</v>
      </c>
      <c r="Y1054" s="198">
        <f t="shared" si="55"/>
        <v>0</v>
      </c>
      <c r="AA1054" s="7"/>
      <c r="AB1054" s="7"/>
      <c r="AC1054" s="7"/>
    </row>
    <row r="1055" spans="18:29" x14ac:dyDescent="0.2">
      <c r="R1055" s="193" t="str">
        <f>IF(Candidates!H1057="","",MONTH(Candidates!H1057))</f>
        <v/>
      </c>
      <c r="S1055" s="187" t="b">
        <f>IF(AND(YEAR(Candidates!H1057)&gt;=applicationYear,YEAR(Candidates!H1057)&lt;=applicationYear),TRUE,IF(applicationYear="",TRUE,FALSE))</f>
        <v>0</v>
      </c>
      <c r="T1055" s="187" t="b">
        <f>IF(AND(Candidates!H1057&gt;=$AJ$4,Candidates!H1057&lt;=$AJ$5),TRUE,FALSE)</f>
        <v>0</v>
      </c>
      <c r="U1055" s="187" t="b">
        <f>IF(Dashboard!$M$6="",IF(Candidates!B1057&lt;&gt;"",TRUE,FALSE),IF(Dashboard!$M$6=Candidates!B1057,TRUE,FALSE))</f>
        <v>0</v>
      </c>
      <c r="V1055" s="187" t="b">
        <f>IF(Dashboard!$H$7="",IF(Candidates!B1057&lt;&gt;"",TRUE,FALSE),IF(Dashboard!$H$7=Candidates!C1057,TRUE,FALSE))</f>
        <v>0</v>
      </c>
      <c r="W1055" s="217" t="b">
        <f>IF(Dashboard!$H$6="",IF(Candidates!B1057&lt;&gt;"",TRUE,FALSE),IF(Dashboard!$H$6=Candidates!E1057,TRUE,FALSE))</f>
        <v>0</v>
      </c>
      <c r="X1055" s="187">
        <f t="shared" si="54"/>
        <v>0</v>
      </c>
      <c r="Y1055" s="198">
        <f t="shared" si="55"/>
        <v>0</v>
      </c>
      <c r="AA1055" s="7"/>
      <c r="AB1055" s="7"/>
      <c r="AC1055" s="7"/>
    </row>
    <row r="1056" spans="18:29" x14ac:dyDescent="0.2">
      <c r="R1056" s="193" t="str">
        <f>IF(Candidates!H1058="","",MONTH(Candidates!H1058))</f>
        <v/>
      </c>
      <c r="S1056" s="187" t="b">
        <f>IF(AND(YEAR(Candidates!H1058)&gt;=applicationYear,YEAR(Candidates!H1058)&lt;=applicationYear),TRUE,IF(applicationYear="",TRUE,FALSE))</f>
        <v>0</v>
      </c>
      <c r="T1056" s="187" t="b">
        <f>IF(AND(Candidates!H1058&gt;=$AJ$4,Candidates!H1058&lt;=$AJ$5),TRUE,FALSE)</f>
        <v>0</v>
      </c>
      <c r="U1056" s="187" t="b">
        <f>IF(Dashboard!$M$6="",IF(Candidates!B1058&lt;&gt;"",TRUE,FALSE),IF(Dashboard!$M$6=Candidates!B1058,TRUE,FALSE))</f>
        <v>0</v>
      </c>
      <c r="V1056" s="187" t="b">
        <f>IF(Dashboard!$H$7="",IF(Candidates!B1058&lt;&gt;"",TRUE,FALSE),IF(Dashboard!$H$7=Candidates!C1058,TRUE,FALSE))</f>
        <v>0</v>
      </c>
      <c r="W1056" s="217" t="b">
        <f>IF(Dashboard!$H$6="",IF(Candidates!B1058&lt;&gt;"",TRUE,FALSE),IF(Dashboard!$H$6=Candidates!E1058,TRUE,FALSE))</f>
        <v>0</v>
      </c>
      <c r="X1056" s="187">
        <f t="shared" si="54"/>
        <v>0</v>
      </c>
      <c r="Y1056" s="198">
        <f t="shared" si="55"/>
        <v>0</v>
      </c>
      <c r="AA1056" s="7"/>
      <c r="AB1056" s="7"/>
      <c r="AC1056" s="7"/>
    </row>
    <row r="1057" spans="18:29" x14ac:dyDescent="0.2">
      <c r="R1057" s="193" t="str">
        <f>IF(Candidates!H1059="","",MONTH(Candidates!H1059))</f>
        <v/>
      </c>
      <c r="S1057" s="187" t="b">
        <f>IF(AND(YEAR(Candidates!H1059)&gt;=applicationYear,YEAR(Candidates!H1059)&lt;=applicationYear),TRUE,IF(applicationYear="",TRUE,FALSE))</f>
        <v>0</v>
      </c>
      <c r="T1057" s="187" t="b">
        <f>IF(AND(Candidates!H1059&gt;=$AJ$4,Candidates!H1059&lt;=$AJ$5),TRUE,FALSE)</f>
        <v>0</v>
      </c>
      <c r="U1057" s="187" t="b">
        <f>IF(Dashboard!$M$6="",IF(Candidates!B1059&lt;&gt;"",TRUE,FALSE),IF(Dashboard!$M$6=Candidates!B1059,TRUE,FALSE))</f>
        <v>0</v>
      </c>
      <c r="V1057" s="187" t="b">
        <f>IF(Dashboard!$H$7="",IF(Candidates!B1059&lt;&gt;"",TRUE,FALSE),IF(Dashboard!$H$7=Candidates!C1059,TRUE,FALSE))</f>
        <v>0</v>
      </c>
      <c r="W1057" s="217" t="b">
        <f>IF(Dashboard!$H$6="",IF(Candidates!B1059&lt;&gt;"",TRUE,FALSE),IF(Dashboard!$H$6=Candidates!E1059,TRUE,FALSE))</f>
        <v>0</v>
      </c>
      <c r="X1057" s="187">
        <f t="shared" si="54"/>
        <v>0</v>
      </c>
      <c r="Y1057" s="198">
        <f t="shared" si="55"/>
        <v>0</v>
      </c>
      <c r="AA1057" s="7"/>
      <c r="AB1057" s="7"/>
      <c r="AC1057" s="7"/>
    </row>
    <row r="1058" spans="18:29" x14ac:dyDescent="0.2">
      <c r="R1058" s="193" t="str">
        <f>IF(Candidates!H1060="","",MONTH(Candidates!H1060))</f>
        <v/>
      </c>
      <c r="S1058" s="187" t="b">
        <f>IF(AND(YEAR(Candidates!H1060)&gt;=applicationYear,YEAR(Candidates!H1060)&lt;=applicationYear),TRUE,IF(applicationYear="",TRUE,FALSE))</f>
        <v>0</v>
      </c>
      <c r="T1058" s="187" t="b">
        <f>IF(AND(Candidates!H1060&gt;=$AJ$4,Candidates!H1060&lt;=$AJ$5),TRUE,FALSE)</f>
        <v>0</v>
      </c>
      <c r="U1058" s="187" t="b">
        <f>IF(Dashboard!$M$6="",IF(Candidates!B1060&lt;&gt;"",TRUE,FALSE),IF(Dashboard!$M$6=Candidates!B1060,TRUE,FALSE))</f>
        <v>0</v>
      </c>
      <c r="V1058" s="187" t="b">
        <f>IF(Dashboard!$H$7="",IF(Candidates!B1060&lt;&gt;"",TRUE,FALSE),IF(Dashboard!$H$7=Candidates!C1060,TRUE,FALSE))</f>
        <v>0</v>
      </c>
      <c r="W1058" s="217" t="b">
        <f>IF(Dashboard!$H$6="",IF(Candidates!B1060&lt;&gt;"",TRUE,FALSE),IF(Dashboard!$H$6=Candidates!E1060,TRUE,FALSE))</f>
        <v>0</v>
      </c>
      <c r="X1058" s="187">
        <f t="shared" si="54"/>
        <v>0</v>
      </c>
      <c r="Y1058" s="198">
        <f t="shared" si="55"/>
        <v>0</v>
      </c>
      <c r="AA1058" s="7"/>
      <c r="AB1058" s="7"/>
      <c r="AC1058" s="7"/>
    </row>
    <row r="1059" spans="18:29" x14ac:dyDescent="0.2">
      <c r="R1059" s="193" t="str">
        <f>IF(Candidates!H1061="","",MONTH(Candidates!H1061))</f>
        <v/>
      </c>
      <c r="S1059" s="187" t="b">
        <f>IF(AND(YEAR(Candidates!H1061)&gt;=applicationYear,YEAR(Candidates!H1061)&lt;=applicationYear),TRUE,IF(applicationYear="",TRUE,FALSE))</f>
        <v>0</v>
      </c>
      <c r="T1059" s="187" t="b">
        <f>IF(AND(Candidates!H1061&gt;=$AJ$4,Candidates!H1061&lt;=$AJ$5),TRUE,FALSE)</f>
        <v>0</v>
      </c>
      <c r="U1059" s="187" t="b">
        <f>IF(Dashboard!$M$6="",IF(Candidates!B1061&lt;&gt;"",TRUE,FALSE),IF(Dashboard!$M$6=Candidates!B1061,TRUE,FALSE))</f>
        <v>0</v>
      </c>
      <c r="V1059" s="187" t="b">
        <f>IF(Dashboard!$H$7="",IF(Candidates!B1061&lt;&gt;"",TRUE,FALSE),IF(Dashboard!$H$7=Candidates!C1061,TRUE,FALSE))</f>
        <v>0</v>
      </c>
      <c r="W1059" s="217" t="b">
        <f>IF(Dashboard!$H$6="",IF(Candidates!B1061&lt;&gt;"",TRUE,FALSE),IF(Dashboard!$H$6=Candidates!E1061,TRUE,FALSE))</f>
        <v>0</v>
      </c>
      <c r="X1059" s="187">
        <f t="shared" si="54"/>
        <v>0</v>
      </c>
      <c r="Y1059" s="198">
        <f t="shared" si="55"/>
        <v>0</v>
      </c>
      <c r="AA1059" s="7"/>
      <c r="AB1059" s="7"/>
      <c r="AC1059" s="7"/>
    </row>
    <row r="1060" spans="18:29" x14ac:dyDescent="0.2">
      <c r="R1060" s="193" t="str">
        <f>IF(Candidates!H1062="","",MONTH(Candidates!H1062))</f>
        <v/>
      </c>
      <c r="S1060" s="187" t="b">
        <f>IF(AND(YEAR(Candidates!H1062)&gt;=applicationYear,YEAR(Candidates!H1062)&lt;=applicationYear),TRUE,IF(applicationYear="",TRUE,FALSE))</f>
        <v>0</v>
      </c>
      <c r="T1060" s="187" t="b">
        <f>IF(AND(Candidates!H1062&gt;=$AJ$4,Candidates!H1062&lt;=$AJ$5),TRUE,FALSE)</f>
        <v>0</v>
      </c>
      <c r="U1060" s="187" t="b">
        <f>IF(Dashboard!$M$6="",IF(Candidates!B1062&lt;&gt;"",TRUE,FALSE),IF(Dashboard!$M$6=Candidates!B1062,TRUE,FALSE))</f>
        <v>0</v>
      </c>
      <c r="V1060" s="187" t="b">
        <f>IF(Dashboard!$H$7="",IF(Candidates!B1062&lt;&gt;"",TRUE,FALSE),IF(Dashboard!$H$7=Candidates!C1062,TRUE,FALSE))</f>
        <v>0</v>
      </c>
      <c r="W1060" s="217" t="b">
        <f>IF(Dashboard!$H$6="",IF(Candidates!B1062&lt;&gt;"",TRUE,FALSE),IF(Dashboard!$H$6=Candidates!E1062,TRUE,FALSE))</f>
        <v>0</v>
      </c>
      <c r="X1060" s="187">
        <f t="shared" si="54"/>
        <v>0</v>
      </c>
      <c r="Y1060" s="198">
        <f t="shared" si="55"/>
        <v>0</v>
      </c>
      <c r="AA1060" s="7"/>
      <c r="AB1060" s="7"/>
      <c r="AC1060" s="7"/>
    </row>
    <row r="1061" spans="18:29" x14ac:dyDescent="0.2">
      <c r="R1061" s="193" t="str">
        <f>IF(Candidates!H1063="","",MONTH(Candidates!H1063))</f>
        <v/>
      </c>
      <c r="S1061" s="187" t="b">
        <f>IF(AND(YEAR(Candidates!H1063)&gt;=applicationYear,YEAR(Candidates!H1063)&lt;=applicationYear),TRUE,IF(applicationYear="",TRUE,FALSE))</f>
        <v>0</v>
      </c>
      <c r="T1061" s="187" t="b">
        <f>IF(AND(Candidates!H1063&gt;=$AJ$4,Candidates!H1063&lt;=$AJ$5),TRUE,FALSE)</f>
        <v>0</v>
      </c>
      <c r="U1061" s="187" t="b">
        <f>IF(Dashboard!$M$6="",IF(Candidates!B1063&lt;&gt;"",TRUE,FALSE),IF(Dashboard!$M$6=Candidates!B1063,TRUE,FALSE))</f>
        <v>0</v>
      </c>
      <c r="V1061" s="187" t="b">
        <f>IF(Dashboard!$H$7="",IF(Candidates!B1063&lt;&gt;"",TRUE,FALSE),IF(Dashboard!$H$7=Candidates!C1063,TRUE,FALSE))</f>
        <v>0</v>
      </c>
      <c r="W1061" s="217" t="b">
        <f>IF(Dashboard!$H$6="",IF(Candidates!B1063&lt;&gt;"",TRUE,FALSE),IF(Dashboard!$H$6=Candidates!E1063,TRUE,FALSE))</f>
        <v>0</v>
      </c>
      <c r="X1061" s="187">
        <f t="shared" si="54"/>
        <v>0</v>
      </c>
      <c r="Y1061" s="198">
        <f t="shared" si="55"/>
        <v>0</v>
      </c>
      <c r="AA1061" s="7"/>
      <c r="AB1061" s="7"/>
      <c r="AC1061" s="7"/>
    </row>
    <row r="1062" spans="18:29" x14ac:dyDescent="0.2">
      <c r="R1062" s="193" t="str">
        <f>IF(Candidates!H1064="","",MONTH(Candidates!H1064))</f>
        <v/>
      </c>
      <c r="S1062" s="187" t="b">
        <f>IF(AND(YEAR(Candidates!H1064)&gt;=applicationYear,YEAR(Candidates!H1064)&lt;=applicationYear),TRUE,IF(applicationYear="",TRUE,FALSE))</f>
        <v>0</v>
      </c>
      <c r="T1062" s="187" t="b">
        <f>IF(AND(Candidates!H1064&gt;=$AJ$4,Candidates!H1064&lt;=$AJ$5),TRUE,FALSE)</f>
        <v>0</v>
      </c>
      <c r="U1062" s="187" t="b">
        <f>IF(Dashboard!$M$6="",IF(Candidates!B1064&lt;&gt;"",TRUE,FALSE),IF(Dashboard!$M$6=Candidates!B1064,TRUE,FALSE))</f>
        <v>0</v>
      </c>
      <c r="V1062" s="187" t="b">
        <f>IF(Dashboard!$H$7="",IF(Candidates!B1064&lt;&gt;"",TRUE,FALSE),IF(Dashboard!$H$7=Candidates!C1064,TRUE,FALSE))</f>
        <v>0</v>
      </c>
      <c r="W1062" s="217" t="b">
        <f>IF(Dashboard!$H$6="",IF(Candidates!B1064&lt;&gt;"",TRUE,FALSE),IF(Dashboard!$H$6=Candidates!E1064,TRUE,FALSE))</f>
        <v>0</v>
      </c>
      <c r="X1062" s="187">
        <f t="shared" si="54"/>
        <v>0</v>
      </c>
      <c r="Y1062" s="198">
        <f t="shared" si="55"/>
        <v>0</v>
      </c>
      <c r="AA1062" s="7"/>
      <c r="AB1062" s="7"/>
      <c r="AC1062" s="7"/>
    </row>
    <row r="1063" spans="18:29" x14ac:dyDescent="0.2">
      <c r="R1063" s="193" t="str">
        <f>IF(Candidates!H1065="","",MONTH(Candidates!H1065))</f>
        <v/>
      </c>
      <c r="S1063" s="187" t="b">
        <f>IF(AND(YEAR(Candidates!H1065)&gt;=applicationYear,YEAR(Candidates!H1065)&lt;=applicationYear),TRUE,IF(applicationYear="",TRUE,FALSE))</f>
        <v>0</v>
      </c>
      <c r="T1063" s="187" t="b">
        <f>IF(AND(Candidates!H1065&gt;=$AJ$4,Candidates!H1065&lt;=$AJ$5),TRUE,FALSE)</f>
        <v>0</v>
      </c>
      <c r="U1063" s="187" t="b">
        <f>IF(Dashboard!$M$6="",IF(Candidates!B1065&lt;&gt;"",TRUE,FALSE),IF(Dashboard!$M$6=Candidates!B1065,TRUE,FALSE))</f>
        <v>0</v>
      </c>
      <c r="V1063" s="187" t="b">
        <f>IF(Dashboard!$H$7="",IF(Candidates!B1065&lt;&gt;"",TRUE,FALSE),IF(Dashboard!$H$7=Candidates!C1065,TRUE,FALSE))</f>
        <v>0</v>
      </c>
      <c r="W1063" s="217" t="b">
        <f>IF(Dashboard!$H$6="",IF(Candidates!B1065&lt;&gt;"",TRUE,FALSE),IF(Dashboard!$H$6=Candidates!E1065,TRUE,FALSE))</f>
        <v>0</v>
      </c>
      <c r="X1063" s="187">
        <f t="shared" si="54"/>
        <v>0</v>
      </c>
      <c r="Y1063" s="198">
        <f t="shared" si="55"/>
        <v>0</v>
      </c>
      <c r="AA1063" s="7"/>
      <c r="AB1063" s="7"/>
      <c r="AC1063" s="7"/>
    </row>
    <row r="1064" spans="18:29" x14ac:dyDescent="0.2">
      <c r="R1064" s="193" t="str">
        <f>IF(Candidates!H1066="","",MONTH(Candidates!H1066))</f>
        <v/>
      </c>
      <c r="S1064" s="187" t="b">
        <f>IF(AND(YEAR(Candidates!H1066)&gt;=applicationYear,YEAR(Candidates!H1066)&lt;=applicationYear),TRUE,IF(applicationYear="",TRUE,FALSE))</f>
        <v>0</v>
      </c>
      <c r="T1064" s="187" t="b">
        <f>IF(AND(Candidates!H1066&gt;=$AJ$4,Candidates!H1066&lt;=$AJ$5),TRUE,FALSE)</f>
        <v>0</v>
      </c>
      <c r="U1064" s="187" t="b">
        <f>IF(Dashboard!$M$6="",IF(Candidates!B1066&lt;&gt;"",TRUE,FALSE),IF(Dashboard!$M$6=Candidates!B1066,TRUE,FALSE))</f>
        <v>0</v>
      </c>
      <c r="V1064" s="187" t="b">
        <f>IF(Dashboard!$H$7="",IF(Candidates!B1066&lt;&gt;"",TRUE,FALSE),IF(Dashboard!$H$7=Candidates!C1066,TRUE,FALSE))</f>
        <v>0</v>
      </c>
      <c r="W1064" s="217" t="b">
        <f>IF(Dashboard!$H$6="",IF(Candidates!B1066&lt;&gt;"",TRUE,FALSE),IF(Dashboard!$H$6=Candidates!E1066,TRUE,FALSE))</f>
        <v>0</v>
      </c>
      <c r="X1064" s="187">
        <f t="shared" si="54"/>
        <v>0</v>
      </c>
      <c r="Y1064" s="198">
        <f t="shared" si="55"/>
        <v>0</v>
      </c>
      <c r="AA1064" s="7"/>
      <c r="AB1064" s="7"/>
      <c r="AC1064" s="7"/>
    </row>
    <row r="1065" spans="18:29" x14ac:dyDescent="0.2">
      <c r="R1065" s="193" t="str">
        <f>IF(Candidates!H1067="","",MONTH(Candidates!H1067))</f>
        <v/>
      </c>
      <c r="S1065" s="187" t="b">
        <f>IF(AND(YEAR(Candidates!H1067)&gt;=applicationYear,YEAR(Candidates!H1067)&lt;=applicationYear),TRUE,IF(applicationYear="",TRUE,FALSE))</f>
        <v>0</v>
      </c>
      <c r="T1065" s="187" t="b">
        <f>IF(AND(Candidates!H1067&gt;=$AJ$4,Candidates!H1067&lt;=$AJ$5),TRUE,FALSE)</f>
        <v>0</v>
      </c>
      <c r="U1065" s="187" t="b">
        <f>IF(Dashboard!$M$6="",IF(Candidates!B1067&lt;&gt;"",TRUE,FALSE),IF(Dashboard!$M$6=Candidates!B1067,TRUE,FALSE))</f>
        <v>0</v>
      </c>
      <c r="V1065" s="187" t="b">
        <f>IF(Dashboard!$H$7="",IF(Candidates!B1067&lt;&gt;"",TRUE,FALSE),IF(Dashboard!$H$7=Candidates!C1067,TRUE,FALSE))</f>
        <v>0</v>
      </c>
      <c r="W1065" s="217" t="b">
        <f>IF(Dashboard!$H$6="",IF(Candidates!B1067&lt;&gt;"",TRUE,FALSE),IF(Dashboard!$H$6=Candidates!E1067,TRUE,FALSE))</f>
        <v>0</v>
      </c>
      <c r="X1065" s="187">
        <f t="shared" si="54"/>
        <v>0</v>
      </c>
      <c r="Y1065" s="198">
        <f t="shared" si="55"/>
        <v>0</v>
      </c>
      <c r="AA1065" s="7"/>
      <c r="AB1065" s="7"/>
      <c r="AC1065" s="7"/>
    </row>
    <row r="1066" spans="18:29" x14ac:dyDescent="0.2">
      <c r="R1066" s="193" t="str">
        <f>IF(Candidates!H1068="","",MONTH(Candidates!H1068))</f>
        <v/>
      </c>
      <c r="S1066" s="187" t="b">
        <f>IF(AND(YEAR(Candidates!H1068)&gt;=applicationYear,YEAR(Candidates!H1068)&lt;=applicationYear),TRUE,IF(applicationYear="",TRUE,FALSE))</f>
        <v>0</v>
      </c>
      <c r="T1066" s="187" t="b">
        <f>IF(AND(Candidates!H1068&gt;=$AJ$4,Candidates!H1068&lt;=$AJ$5),TRUE,FALSE)</f>
        <v>0</v>
      </c>
      <c r="U1066" s="187" t="b">
        <f>IF(Dashboard!$M$6="",IF(Candidates!B1068&lt;&gt;"",TRUE,FALSE),IF(Dashboard!$M$6=Candidates!B1068,TRUE,FALSE))</f>
        <v>0</v>
      </c>
      <c r="V1066" s="187" t="b">
        <f>IF(Dashboard!$H$7="",IF(Candidates!B1068&lt;&gt;"",TRUE,FALSE),IF(Dashboard!$H$7=Candidates!C1068,TRUE,FALSE))</f>
        <v>0</v>
      </c>
      <c r="W1066" s="217" t="b">
        <f>IF(Dashboard!$H$6="",IF(Candidates!B1068&lt;&gt;"",TRUE,FALSE),IF(Dashboard!$H$6=Candidates!E1068,TRUE,FALSE))</f>
        <v>0</v>
      </c>
      <c r="X1066" s="187">
        <f t="shared" si="54"/>
        <v>0</v>
      </c>
      <c r="Y1066" s="198">
        <f t="shared" si="55"/>
        <v>0</v>
      </c>
      <c r="AA1066" s="7"/>
      <c r="AB1066" s="7"/>
      <c r="AC1066" s="7"/>
    </row>
    <row r="1067" spans="18:29" x14ac:dyDescent="0.2">
      <c r="R1067" s="193" t="str">
        <f>IF(Candidates!H1069="","",MONTH(Candidates!H1069))</f>
        <v/>
      </c>
      <c r="S1067" s="187" t="b">
        <f>IF(AND(YEAR(Candidates!H1069)&gt;=applicationYear,YEAR(Candidates!H1069)&lt;=applicationYear),TRUE,IF(applicationYear="",TRUE,FALSE))</f>
        <v>0</v>
      </c>
      <c r="T1067" s="187" t="b">
        <f>IF(AND(Candidates!H1069&gt;=$AJ$4,Candidates!H1069&lt;=$AJ$5),TRUE,FALSE)</f>
        <v>0</v>
      </c>
      <c r="U1067" s="187" t="b">
        <f>IF(Dashboard!$M$6="",IF(Candidates!B1069&lt;&gt;"",TRUE,FALSE),IF(Dashboard!$M$6=Candidates!B1069,TRUE,FALSE))</f>
        <v>0</v>
      </c>
      <c r="V1067" s="187" t="b">
        <f>IF(Dashboard!$H$7="",IF(Candidates!B1069&lt;&gt;"",TRUE,FALSE),IF(Dashboard!$H$7=Candidates!C1069,TRUE,FALSE))</f>
        <v>0</v>
      </c>
      <c r="W1067" s="217" t="b">
        <f>IF(Dashboard!$H$6="",IF(Candidates!B1069&lt;&gt;"",TRUE,FALSE),IF(Dashboard!$H$6=Candidates!E1069,TRUE,FALSE))</f>
        <v>0</v>
      </c>
      <c r="X1067" s="187">
        <f t="shared" si="54"/>
        <v>0</v>
      </c>
      <c r="Y1067" s="198">
        <f t="shared" si="55"/>
        <v>0</v>
      </c>
      <c r="AA1067" s="7"/>
      <c r="AB1067" s="7"/>
      <c r="AC1067" s="7"/>
    </row>
    <row r="1068" spans="18:29" x14ac:dyDescent="0.2">
      <c r="R1068" s="193" t="str">
        <f>IF(Candidates!H1070="","",MONTH(Candidates!H1070))</f>
        <v/>
      </c>
      <c r="S1068" s="187" t="b">
        <f>IF(AND(YEAR(Candidates!H1070)&gt;=applicationYear,YEAR(Candidates!H1070)&lt;=applicationYear),TRUE,IF(applicationYear="",TRUE,FALSE))</f>
        <v>0</v>
      </c>
      <c r="T1068" s="187" t="b">
        <f>IF(AND(Candidates!H1070&gt;=$AJ$4,Candidates!H1070&lt;=$AJ$5),TRUE,FALSE)</f>
        <v>0</v>
      </c>
      <c r="U1068" s="187" t="b">
        <f>IF(Dashboard!$M$6="",IF(Candidates!B1070&lt;&gt;"",TRUE,FALSE),IF(Dashboard!$M$6=Candidates!B1070,TRUE,FALSE))</f>
        <v>0</v>
      </c>
      <c r="V1068" s="187" t="b">
        <f>IF(Dashboard!$H$7="",IF(Candidates!B1070&lt;&gt;"",TRUE,FALSE),IF(Dashboard!$H$7=Candidates!C1070,TRUE,FALSE))</f>
        <v>0</v>
      </c>
      <c r="W1068" s="217" t="b">
        <f>IF(Dashboard!$H$6="",IF(Candidates!B1070&lt;&gt;"",TRUE,FALSE),IF(Dashboard!$H$6=Candidates!E1070,TRUE,FALSE))</f>
        <v>0</v>
      </c>
      <c r="X1068" s="187">
        <f t="shared" si="54"/>
        <v>0</v>
      </c>
      <c r="Y1068" s="198">
        <f t="shared" si="55"/>
        <v>0</v>
      </c>
      <c r="AA1068" s="7"/>
      <c r="AB1068" s="7"/>
      <c r="AC1068" s="7"/>
    </row>
    <row r="1069" spans="18:29" x14ac:dyDescent="0.2">
      <c r="R1069" s="193" t="str">
        <f>IF(Candidates!H1071="","",MONTH(Candidates!H1071))</f>
        <v/>
      </c>
      <c r="S1069" s="187" t="b">
        <f>IF(AND(YEAR(Candidates!H1071)&gt;=applicationYear,YEAR(Candidates!H1071)&lt;=applicationYear),TRUE,IF(applicationYear="",TRUE,FALSE))</f>
        <v>0</v>
      </c>
      <c r="T1069" s="187" t="b">
        <f>IF(AND(Candidates!H1071&gt;=$AJ$4,Candidates!H1071&lt;=$AJ$5),TRUE,FALSE)</f>
        <v>0</v>
      </c>
      <c r="U1069" s="187" t="b">
        <f>IF(Dashboard!$M$6="",IF(Candidates!B1071&lt;&gt;"",TRUE,FALSE),IF(Dashboard!$M$6=Candidates!B1071,TRUE,FALSE))</f>
        <v>0</v>
      </c>
      <c r="V1069" s="187" t="b">
        <f>IF(Dashboard!$H$7="",IF(Candidates!B1071&lt;&gt;"",TRUE,FALSE),IF(Dashboard!$H$7=Candidates!C1071,TRUE,FALSE))</f>
        <v>0</v>
      </c>
      <c r="W1069" s="217" t="b">
        <f>IF(Dashboard!$H$6="",IF(Candidates!B1071&lt;&gt;"",TRUE,FALSE),IF(Dashboard!$H$6=Candidates!E1071,TRUE,FALSE))</f>
        <v>0</v>
      </c>
      <c r="X1069" s="187">
        <f t="shared" si="54"/>
        <v>0</v>
      </c>
      <c r="Y1069" s="198">
        <f t="shared" si="55"/>
        <v>0</v>
      </c>
      <c r="AA1069" s="7"/>
      <c r="AB1069" s="7"/>
      <c r="AC1069" s="7"/>
    </row>
    <row r="1070" spans="18:29" x14ac:dyDescent="0.2">
      <c r="R1070" s="193" t="str">
        <f>IF(Candidates!H1072="","",MONTH(Candidates!H1072))</f>
        <v/>
      </c>
      <c r="S1070" s="187" t="b">
        <f>IF(AND(YEAR(Candidates!H1072)&gt;=applicationYear,YEAR(Candidates!H1072)&lt;=applicationYear),TRUE,IF(applicationYear="",TRUE,FALSE))</f>
        <v>0</v>
      </c>
      <c r="T1070" s="187" t="b">
        <f>IF(AND(Candidates!H1072&gt;=$AJ$4,Candidates!H1072&lt;=$AJ$5),TRUE,FALSE)</f>
        <v>0</v>
      </c>
      <c r="U1070" s="187" t="b">
        <f>IF(Dashboard!$M$6="",IF(Candidates!B1072&lt;&gt;"",TRUE,FALSE),IF(Dashboard!$M$6=Candidates!B1072,TRUE,FALSE))</f>
        <v>0</v>
      </c>
      <c r="V1070" s="187" t="b">
        <f>IF(Dashboard!$H$7="",IF(Candidates!B1072&lt;&gt;"",TRUE,FALSE),IF(Dashboard!$H$7=Candidates!C1072,TRUE,FALSE))</f>
        <v>0</v>
      </c>
      <c r="W1070" s="217" t="b">
        <f>IF(Dashboard!$H$6="",IF(Candidates!B1072&lt;&gt;"",TRUE,FALSE),IF(Dashboard!$H$6=Candidates!E1072,TRUE,FALSE))</f>
        <v>0</v>
      </c>
      <c r="X1070" s="187">
        <f t="shared" si="54"/>
        <v>0</v>
      </c>
      <c r="Y1070" s="198">
        <f t="shared" si="55"/>
        <v>0</v>
      </c>
      <c r="AA1070" s="7"/>
      <c r="AB1070" s="7"/>
      <c r="AC1070" s="7"/>
    </row>
    <row r="1071" spans="18:29" x14ac:dyDescent="0.2">
      <c r="R1071" s="193" t="str">
        <f>IF(Candidates!H1073="","",MONTH(Candidates!H1073))</f>
        <v/>
      </c>
      <c r="S1071" s="187" t="b">
        <f>IF(AND(YEAR(Candidates!H1073)&gt;=applicationYear,YEAR(Candidates!H1073)&lt;=applicationYear),TRUE,IF(applicationYear="",TRUE,FALSE))</f>
        <v>0</v>
      </c>
      <c r="T1071" s="187" t="b">
        <f>IF(AND(Candidates!H1073&gt;=$AJ$4,Candidates!H1073&lt;=$AJ$5),TRUE,FALSE)</f>
        <v>0</v>
      </c>
      <c r="U1071" s="187" t="b">
        <f>IF(Dashboard!$M$6="",IF(Candidates!B1073&lt;&gt;"",TRUE,FALSE),IF(Dashboard!$M$6=Candidates!B1073,TRUE,FALSE))</f>
        <v>0</v>
      </c>
      <c r="V1071" s="187" t="b">
        <f>IF(Dashboard!$H$7="",IF(Candidates!B1073&lt;&gt;"",TRUE,FALSE),IF(Dashboard!$H$7=Candidates!C1073,TRUE,FALSE))</f>
        <v>0</v>
      </c>
      <c r="W1071" s="217" t="b">
        <f>IF(Dashboard!$H$6="",IF(Candidates!B1073&lt;&gt;"",TRUE,FALSE),IF(Dashboard!$H$6=Candidates!E1073,TRUE,FALSE))</f>
        <v>0</v>
      </c>
      <c r="X1071" s="187">
        <f t="shared" si="54"/>
        <v>0</v>
      </c>
      <c r="Y1071" s="198">
        <f t="shared" si="55"/>
        <v>0</v>
      </c>
      <c r="AA1071" s="7"/>
      <c r="AB1071" s="7"/>
      <c r="AC1071" s="7"/>
    </row>
    <row r="1072" spans="18:29" x14ac:dyDescent="0.2">
      <c r="R1072" s="193" t="str">
        <f>IF(Candidates!H1074="","",MONTH(Candidates!H1074))</f>
        <v/>
      </c>
      <c r="S1072" s="187" t="b">
        <f>IF(AND(YEAR(Candidates!H1074)&gt;=applicationYear,YEAR(Candidates!H1074)&lt;=applicationYear),TRUE,IF(applicationYear="",TRUE,FALSE))</f>
        <v>0</v>
      </c>
      <c r="T1072" s="187" t="b">
        <f>IF(AND(Candidates!H1074&gt;=$AJ$4,Candidates!H1074&lt;=$AJ$5),TRUE,FALSE)</f>
        <v>0</v>
      </c>
      <c r="U1072" s="187" t="b">
        <f>IF(Dashboard!$M$6="",IF(Candidates!B1074&lt;&gt;"",TRUE,FALSE),IF(Dashboard!$M$6=Candidates!B1074,TRUE,FALSE))</f>
        <v>0</v>
      </c>
      <c r="V1072" s="187" t="b">
        <f>IF(Dashboard!$H$7="",IF(Candidates!B1074&lt;&gt;"",TRUE,FALSE),IF(Dashboard!$H$7=Candidates!C1074,TRUE,FALSE))</f>
        <v>0</v>
      </c>
      <c r="W1072" s="217" t="b">
        <f>IF(Dashboard!$H$6="",IF(Candidates!B1074&lt;&gt;"",TRUE,FALSE),IF(Dashboard!$H$6=Candidates!E1074,TRUE,FALSE))</f>
        <v>0</v>
      </c>
      <c r="X1072" s="187">
        <f t="shared" si="54"/>
        <v>0</v>
      </c>
      <c r="Y1072" s="198">
        <f t="shared" si="55"/>
        <v>0</v>
      </c>
      <c r="AA1072" s="7"/>
      <c r="AB1072" s="7"/>
      <c r="AC1072" s="7"/>
    </row>
    <row r="1073" spans="18:29" x14ac:dyDescent="0.2">
      <c r="R1073" s="193" t="str">
        <f>IF(Candidates!H1075="","",MONTH(Candidates!H1075))</f>
        <v/>
      </c>
      <c r="S1073" s="187" t="b">
        <f>IF(AND(YEAR(Candidates!H1075)&gt;=applicationYear,YEAR(Candidates!H1075)&lt;=applicationYear),TRUE,IF(applicationYear="",TRUE,FALSE))</f>
        <v>0</v>
      </c>
      <c r="T1073" s="187" t="b">
        <f>IF(AND(Candidates!H1075&gt;=$AJ$4,Candidates!H1075&lt;=$AJ$5),TRUE,FALSE)</f>
        <v>0</v>
      </c>
      <c r="U1073" s="187" t="b">
        <f>IF(Dashboard!$M$6="",IF(Candidates!B1075&lt;&gt;"",TRUE,FALSE),IF(Dashboard!$M$6=Candidates!B1075,TRUE,FALSE))</f>
        <v>0</v>
      </c>
      <c r="V1073" s="187" t="b">
        <f>IF(Dashboard!$H$7="",IF(Candidates!B1075&lt;&gt;"",TRUE,FALSE),IF(Dashboard!$H$7=Candidates!C1075,TRUE,FALSE))</f>
        <v>0</v>
      </c>
      <c r="W1073" s="217" t="b">
        <f>IF(Dashboard!$H$6="",IF(Candidates!B1075&lt;&gt;"",TRUE,FALSE),IF(Dashboard!$H$6=Candidates!E1075,TRUE,FALSE))</f>
        <v>0</v>
      </c>
      <c r="X1073" s="187">
        <f t="shared" si="54"/>
        <v>0</v>
      </c>
      <c r="Y1073" s="198">
        <f t="shared" si="55"/>
        <v>0</v>
      </c>
      <c r="AA1073" s="7"/>
      <c r="AB1073" s="7"/>
      <c r="AC1073" s="7"/>
    </row>
    <row r="1074" spans="18:29" x14ac:dyDescent="0.2">
      <c r="R1074" s="193" t="str">
        <f>IF(Candidates!H1076="","",MONTH(Candidates!H1076))</f>
        <v/>
      </c>
      <c r="S1074" s="187" t="b">
        <f>IF(AND(YEAR(Candidates!H1076)&gt;=applicationYear,YEAR(Candidates!H1076)&lt;=applicationYear),TRUE,IF(applicationYear="",TRUE,FALSE))</f>
        <v>0</v>
      </c>
      <c r="T1074" s="187" t="b">
        <f>IF(AND(Candidates!H1076&gt;=$AJ$4,Candidates!H1076&lt;=$AJ$5),TRUE,FALSE)</f>
        <v>0</v>
      </c>
      <c r="U1074" s="187" t="b">
        <f>IF(Dashboard!$M$6="",IF(Candidates!B1076&lt;&gt;"",TRUE,FALSE),IF(Dashboard!$M$6=Candidates!B1076,TRUE,FALSE))</f>
        <v>0</v>
      </c>
      <c r="V1074" s="187" t="b">
        <f>IF(Dashboard!$H$7="",IF(Candidates!B1076&lt;&gt;"",TRUE,FALSE),IF(Dashboard!$H$7=Candidates!C1076,TRUE,FALSE))</f>
        <v>0</v>
      </c>
      <c r="W1074" s="217" t="b">
        <f>IF(Dashboard!$H$6="",IF(Candidates!B1076&lt;&gt;"",TRUE,FALSE),IF(Dashboard!$H$6=Candidates!E1076,TRUE,FALSE))</f>
        <v>0</v>
      </c>
      <c r="X1074" s="187">
        <f t="shared" si="54"/>
        <v>0</v>
      </c>
      <c r="Y1074" s="198">
        <f t="shared" si="55"/>
        <v>0</v>
      </c>
      <c r="AA1074" s="7"/>
      <c r="AB1074" s="7"/>
      <c r="AC1074" s="7"/>
    </row>
    <row r="1075" spans="18:29" x14ac:dyDescent="0.2">
      <c r="R1075" s="193" t="str">
        <f>IF(Candidates!H1077="","",MONTH(Candidates!H1077))</f>
        <v/>
      </c>
      <c r="S1075" s="187" t="b">
        <f>IF(AND(YEAR(Candidates!H1077)&gt;=applicationYear,YEAR(Candidates!H1077)&lt;=applicationYear),TRUE,IF(applicationYear="",TRUE,FALSE))</f>
        <v>0</v>
      </c>
      <c r="T1075" s="187" t="b">
        <f>IF(AND(Candidates!H1077&gt;=$AJ$4,Candidates!H1077&lt;=$AJ$5),TRUE,FALSE)</f>
        <v>0</v>
      </c>
      <c r="U1075" s="187" t="b">
        <f>IF(Dashboard!$M$6="",IF(Candidates!B1077&lt;&gt;"",TRUE,FALSE),IF(Dashboard!$M$6=Candidates!B1077,TRUE,FALSE))</f>
        <v>0</v>
      </c>
      <c r="V1075" s="187" t="b">
        <f>IF(Dashboard!$H$7="",IF(Candidates!B1077&lt;&gt;"",TRUE,FALSE),IF(Dashboard!$H$7=Candidates!C1077,TRUE,FALSE))</f>
        <v>0</v>
      </c>
      <c r="W1075" s="217" t="b">
        <f>IF(Dashboard!$H$6="",IF(Candidates!B1077&lt;&gt;"",TRUE,FALSE),IF(Dashboard!$H$6=Candidates!E1077,TRUE,FALSE))</f>
        <v>0</v>
      </c>
      <c r="X1075" s="187">
        <f t="shared" si="54"/>
        <v>0</v>
      </c>
      <c r="Y1075" s="198">
        <f t="shared" si="55"/>
        <v>0</v>
      </c>
      <c r="AA1075" s="7"/>
      <c r="AB1075" s="7"/>
      <c r="AC1075" s="7"/>
    </row>
    <row r="1076" spans="18:29" x14ac:dyDescent="0.2">
      <c r="R1076" s="193" t="str">
        <f>IF(Candidates!H1078="","",MONTH(Candidates!H1078))</f>
        <v/>
      </c>
      <c r="S1076" s="187" t="b">
        <f>IF(AND(YEAR(Candidates!H1078)&gt;=applicationYear,YEAR(Candidates!H1078)&lt;=applicationYear),TRUE,IF(applicationYear="",TRUE,FALSE))</f>
        <v>0</v>
      </c>
      <c r="T1076" s="187" t="b">
        <f>IF(AND(Candidates!H1078&gt;=$AJ$4,Candidates!H1078&lt;=$AJ$5),TRUE,FALSE)</f>
        <v>0</v>
      </c>
      <c r="U1076" s="187" t="b">
        <f>IF(Dashboard!$M$6="",IF(Candidates!B1078&lt;&gt;"",TRUE,FALSE),IF(Dashboard!$M$6=Candidates!B1078,TRUE,FALSE))</f>
        <v>0</v>
      </c>
      <c r="V1076" s="187" t="b">
        <f>IF(Dashboard!$H$7="",IF(Candidates!B1078&lt;&gt;"",TRUE,FALSE),IF(Dashboard!$H$7=Candidates!C1078,TRUE,FALSE))</f>
        <v>0</v>
      </c>
      <c r="W1076" s="217" t="b">
        <f>IF(Dashboard!$H$6="",IF(Candidates!B1078&lt;&gt;"",TRUE,FALSE),IF(Dashboard!$H$6=Candidates!E1078,TRUE,FALSE))</f>
        <v>0</v>
      </c>
      <c r="X1076" s="187">
        <f t="shared" si="54"/>
        <v>0</v>
      </c>
      <c r="Y1076" s="198">
        <f t="shared" si="55"/>
        <v>0</v>
      </c>
      <c r="AA1076" s="7"/>
      <c r="AB1076" s="7"/>
      <c r="AC1076" s="7"/>
    </row>
    <row r="1077" spans="18:29" x14ac:dyDescent="0.2">
      <c r="R1077" s="193" t="str">
        <f>IF(Candidates!H1079="","",MONTH(Candidates!H1079))</f>
        <v/>
      </c>
      <c r="S1077" s="187" t="b">
        <f>IF(AND(YEAR(Candidates!H1079)&gt;=applicationYear,YEAR(Candidates!H1079)&lt;=applicationYear),TRUE,IF(applicationYear="",TRUE,FALSE))</f>
        <v>0</v>
      </c>
      <c r="T1077" s="187" t="b">
        <f>IF(AND(Candidates!H1079&gt;=$AJ$4,Candidates!H1079&lt;=$AJ$5),TRUE,FALSE)</f>
        <v>0</v>
      </c>
      <c r="U1077" s="187" t="b">
        <f>IF(Dashboard!$M$6="",IF(Candidates!B1079&lt;&gt;"",TRUE,FALSE),IF(Dashboard!$M$6=Candidates!B1079,TRUE,FALSE))</f>
        <v>0</v>
      </c>
      <c r="V1077" s="187" t="b">
        <f>IF(Dashboard!$H$7="",IF(Candidates!B1079&lt;&gt;"",TRUE,FALSE),IF(Dashboard!$H$7=Candidates!C1079,TRUE,FALSE))</f>
        <v>0</v>
      </c>
      <c r="W1077" s="217" t="b">
        <f>IF(Dashboard!$H$6="",IF(Candidates!B1079&lt;&gt;"",TRUE,FALSE),IF(Dashboard!$H$6=Candidates!E1079,TRUE,FALSE))</f>
        <v>0</v>
      </c>
      <c r="X1077" s="187">
        <f t="shared" si="54"/>
        <v>0</v>
      </c>
      <c r="Y1077" s="198">
        <f t="shared" si="55"/>
        <v>0</v>
      </c>
      <c r="AA1077" s="7"/>
      <c r="AB1077" s="7"/>
      <c r="AC1077" s="7"/>
    </row>
    <row r="1078" spans="18:29" x14ac:dyDescent="0.2">
      <c r="R1078" s="193" t="str">
        <f>IF(Candidates!H1080="","",MONTH(Candidates!H1080))</f>
        <v/>
      </c>
      <c r="S1078" s="187" t="b">
        <f>IF(AND(YEAR(Candidates!H1080)&gt;=applicationYear,YEAR(Candidates!H1080)&lt;=applicationYear),TRUE,IF(applicationYear="",TRUE,FALSE))</f>
        <v>0</v>
      </c>
      <c r="T1078" s="187" t="b">
        <f>IF(AND(Candidates!H1080&gt;=$AJ$4,Candidates!H1080&lt;=$AJ$5),TRUE,FALSE)</f>
        <v>0</v>
      </c>
      <c r="U1078" s="187" t="b">
        <f>IF(Dashboard!$M$6="",IF(Candidates!B1080&lt;&gt;"",TRUE,FALSE),IF(Dashboard!$M$6=Candidates!B1080,TRUE,FALSE))</f>
        <v>0</v>
      </c>
      <c r="V1078" s="187" t="b">
        <f>IF(Dashboard!$H$7="",IF(Candidates!B1080&lt;&gt;"",TRUE,FALSE),IF(Dashboard!$H$7=Candidates!C1080,TRUE,FALSE))</f>
        <v>0</v>
      </c>
      <c r="W1078" s="217" t="b">
        <f>IF(Dashboard!$H$6="",IF(Candidates!B1080&lt;&gt;"",TRUE,FALSE),IF(Dashboard!$H$6=Candidates!E1080,TRUE,FALSE))</f>
        <v>0</v>
      </c>
      <c r="X1078" s="187">
        <f t="shared" si="54"/>
        <v>0</v>
      </c>
      <c r="Y1078" s="198">
        <f t="shared" si="55"/>
        <v>0</v>
      </c>
      <c r="AA1078" s="7"/>
      <c r="AB1078" s="7"/>
      <c r="AC1078" s="7"/>
    </row>
    <row r="1079" spans="18:29" x14ac:dyDescent="0.2">
      <c r="R1079" s="193" t="str">
        <f>IF(Candidates!H1081="","",MONTH(Candidates!H1081))</f>
        <v/>
      </c>
      <c r="S1079" s="187" t="b">
        <f>IF(AND(YEAR(Candidates!H1081)&gt;=applicationYear,YEAR(Candidates!H1081)&lt;=applicationYear),TRUE,IF(applicationYear="",TRUE,FALSE))</f>
        <v>0</v>
      </c>
      <c r="T1079" s="187" t="b">
        <f>IF(AND(Candidates!H1081&gt;=$AJ$4,Candidates!H1081&lt;=$AJ$5),TRUE,FALSE)</f>
        <v>0</v>
      </c>
      <c r="U1079" s="187" t="b">
        <f>IF(Dashboard!$M$6="",IF(Candidates!B1081&lt;&gt;"",TRUE,FALSE),IF(Dashboard!$M$6=Candidates!B1081,TRUE,FALSE))</f>
        <v>0</v>
      </c>
      <c r="V1079" s="187" t="b">
        <f>IF(Dashboard!$H$7="",IF(Candidates!B1081&lt;&gt;"",TRUE,FALSE),IF(Dashboard!$H$7=Candidates!C1081,TRUE,FALSE))</f>
        <v>0</v>
      </c>
      <c r="W1079" s="217" t="b">
        <f>IF(Dashboard!$H$6="",IF(Candidates!B1081&lt;&gt;"",TRUE,FALSE),IF(Dashboard!$H$6=Candidates!E1081,TRUE,FALSE))</f>
        <v>0</v>
      </c>
      <c r="X1079" s="187">
        <f t="shared" si="54"/>
        <v>0</v>
      </c>
      <c r="Y1079" s="198">
        <f t="shared" si="55"/>
        <v>0</v>
      </c>
      <c r="AA1079" s="7"/>
      <c r="AB1079" s="7"/>
      <c r="AC1079" s="7"/>
    </row>
    <row r="1080" spans="18:29" x14ac:dyDescent="0.2">
      <c r="R1080" s="193" t="str">
        <f>IF(Candidates!H1082="","",MONTH(Candidates!H1082))</f>
        <v/>
      </c>
      <c r="S1080" s="187" t="b">
        <f>IF(AND(YEAR(Candidates!H1082)&gt;=applicationYear,YEAR(Candidates!H1082)&lt;=applicationYear),TRUE,IF(applicationYear="",TRUE,FALSE))</f>
        <v>0</v>
      </c>
      <c r="T1080" s="187" t="b">
        <f>IF(AND(Candidates!H1082&gt;=$AJ$4,Candidates!H1082&lt;=$AJ$5),TRUE,FALSE)</f>
        <v>0</v>
      </c>
      <c r="U1080" s="187" t="b">
        <f>IF(Dashboard!$M$6="",IF(Candidates!B1082&lt;&gt;"",TRUE,FALSE),IF(Dashboard!$M$6=Candidates!B1082,TRUE,FALSE))</f>
        <v>0</v>
      </c>
      <c r="V1080" s="187" t="b">
        <f>IF(Dashboard!$H$7="",IF(Candidates!B1082&lt;&gt;"",TRUE,FALSE),IF(Dashboard!$H$7=Candidates!C1082,TRUE,FALSE))</f>
        <v>0</v>
      </c>
      <c r="W1080" s="217" t="b">
        <f>IF(Dashboard!$H$6="",IF(Candidates!B1082&lt;&gt;"",TRUE,FALSE),IF(Dashboard!$H$6=Candidates!E1082,TRUE,FALSE))</f>
        <v>0</v>
      </c>
      <c r="X1080" s="187">
        <f t="shared" si="54"/>
        <v>0</v>
      </c>
      <c r="Y1080" s="198">
        <f t="shared" si="55"/>
        <v>0</v>
      </c>
      <c r="AA1080" s="7"/>
      <c r="AB1080" s="7"/>
      <c r="AC1080" s="7"/>
    </row>
    <row r="1081" spans="18:29" x14ac:dyDescent="0.2">
      <c r="R1081" s="193" t="str">
        <f>IF(Candidates!H1083="","",MONTH(Candidates!H1083))</f>
        <v/>
      </c>
      <c r="S1081" s="187" t="b">
        <f>IF(AND(YEAR(Candidates!H1083)&gt;=applicationYear,YEAR(Candidates!H1083)&lt;=applicationYear),TRUE,IF(applicationYear="",TRUE,FALSE))</f>
        <v>0</v>
      </c>
      <c r="T1081" s="187" t="b">
        <f>IF(AND(Candidates!H1083&gt;=$AJ$4,Candidates!H1083&lt;=$AJ$5),TRUE,FALSE)</f>
        <v>0</v>
      </c>
      <c r="U1081" s="187" t="b">
        <f>IF(Dashboard!$M$6="",IF(Candidates!B1083&lt;&gt;"",TRUE,FALSE),IF(Dashboard!$M$6=Candidates!B1083,TRUE,FALSE))</f>
        <v>0</v>
      </c>
      <c r="V1081" s="187" t="b">
        <f>IF(Dashboard!$H$7="",IF(Candidates!B1083&lt;&gt;"",TRUE,FALSE),IF(Dashboard!$H$7=Candidates!C1083,TRUE,FALSE))</f>
        <v>0</v>
      </c>
      <c r="W1081" s="217" t="b">
        <f>IF(Dashboard!$H$6="",IF(Candidates!B1083&lt;&gt;"",TRUE,FALSE),IF(Dashboard!$H$6=Candidates!E1083,TRUE,FALSE))</f>
        <v>0</v>
      </c>
      <c r="X1081" s="187">
        <f t="shared" si="54"/>
        <v>0</v>
      </c>
      <c r="Y1081" s="198">
        <f t="shared" si="55"/>
        <v>0</v>
      </c>
      <c r="AA1081" s="7"/>
      <c r="AB1081" s="7"/>
      <c r="AC1081" s="7"/>
    </row>
    <row r="1082" spans="18:29" x14ac:dyDescent="0.2">
      <c r="R1082" s="193" t="str">
        <f>IF(Candidates!H1084="","",MONTH(Candidates!H1084))</f>
        <v/>
      </c>
      <c r="S1082" s="187" t="b">
        <f>IF(AND(YEAR(Candidates!H1084)&gt;=applicationYear,YEAR(Candidates!H1084)&lt;=applicationYear),TRUE,IF(applicationYear="",TRUE,FALSE))</f>
        <v>0</v>
      </c>
      <c r="T1082" s="187" t="b">
        <f>IF(AND(Candidates!H1084&gt;=$AJ$4,Candidates!H1084&lt;=$AJ$5),TRUE,FALSE)</f>
        <v>0</v>
      </c>
      <c r="U1082" s="187" t="b">
        <f>IF(Dashboard!$M$6="",IF(Candidates!B1084&lt;&gt;"",TRUE,FALSE),IF(Dashboard!$M$6=Candidates!B1084,TRUE,FALSE))</f>
        <v>0</v>
      </c>
      <c r="V1082" s="187" t="b">
        <f>IF(Dashboard!$H$7="",IF(Candidates!B1084&lt;&gt;"",TRUE,FALSE),IF(Dashboard!$H$7=Candidates!C1084,TRUE,FALSE))</f>
        <v>0</v>
      </c>
      <c r="W1082" s="217" t="b">
        <f>IF(Dashboard!$H$6="",IF(Candidates!B1084&lt;&gt;"",TRUE,FALSE),IF(Dashboard!$H$6=Candidates!E1084,TRUE,FALSE))</f>
        <v>0</v>
      </c>
      <c r="X1082" s="187">
        <f t="shared" si="54"/>
        <v>0</v>
      </c>
      <c r="Y1082" s="198">
        <f t="shared" si="55"/>
        <v>0</v>
      </c>
      <c r="AA1082" s="7"/>
      <c r="AB1082" s="7"/>
      <c r="AC1082" s="7"/>
    </row>
    <row r="1083" spans="18:29" x14ac:dyDescent="0.2">
      <c r="R1083" s="193" t="str">
        <f>IF(Candidates!H1085="","",MONTH(Candidates!H1085))</f>
        <v/>
      </c>
      <c r="S1083" s="187" t="b">
        <f>IF(AND(YEAR(Candidates!H1085)&gt;=applicationYear,YEAR(Candidates!H1085)&lt;=applicationYear),TRUE,IF(applicationYear="",TRUE,FALSE))</f>
        <v>0</v>
      </c>
      <c r="T1083" s="187" t="b">
        <f>IF(AND(Candidates!H1085&gt;=$AJ$4,Candidates!H1085&lt;=$AJ$5),TRUE,FALSE)</f>
        <v>0</v>
      </c>
      <c r="U1083" s="187" t="b">
        <f>IF(Dashboard!$M$6="",IF(Candidates!B1085&lt;&gt;"",TRUE,FALSE),IF(Dashboard!$M$6=Candidates!B1085,TRUE,FALSE))</f>
        <v>0</v>
      </c>
      <c r="V1083" s="187" t="b">
        <f>IF(Dashboard!$H$7="",IF(Candidates!B1085&lt;&gt;"",TRUE,FALSE),IF(Dashboard!$H$7=Candidates!C1085,TRUE,FALSE))</f>
        <v>0</v>
      </c>
      <c r="W1083" s="217" t="b">
        <f>IF(Dashboard!$H$6="",IF(Candidates!B1085&lt;&gt;"",TRUE,FALSE),IF(Dashboard!$H$6=Candidates!E1085,TRUE,FALSE))</f>
        <v>0</v>
      </c>
      <c r="X1083" s="187">
        <f t="shared" si="54"/>
        <v>0</v>
      </c>
      <c r="Y1083" s="198">
        <f t="shared" si="55"/>
        <v>0</v>
      </c>
      <c r="AA1083" s="7"/>
      <c r="AB1083" s="7"/>
      <c r="AC1083" s="7"/>
    </row>
    <row r="1084" spans="18:29" x14ac:dyDescent="0.2">
      <c r="R1084" s="193" t="str">
        <f>IF(Candidates!H1086="","",MONTH(Candidates!H1086))</f>
        <v/>
      </c>
      <c r="S1084" s="187" t="b">
        <f>IF(AND(YEAR(Candidates!H1086)&gt;=applicationYear,YEAR(Candidates!H1086)&lt;=applicationYear),TRUE,IF(applicationYear="",TRUE,FALSE))</f>
        <v>0</v>
      </c>
      <c r="T1084" s="187" t="b">
        <f>IF(AND(Candidates!H1086&gt;=$AJ$4,Candidates!H1086&lt;=$AJ$5),TRUE,FALSE)</f>
        <v>0</v>
      </c>
      <c r="U1084" s="187" t="b">
        <f>IF(Dashboard!$M$6="",IF(Candidates!B1086&lt;&gt;"",TRUE,FALSE),IF(Dashboard!$M$6=Candidates!B1086,TRUE,FALSE))</f>
        <v>0</v>
      </c>
      <c r="V1084" s="187" t="b">
        <f>IF(Dashboard!$H$7="",IF(Candidates!B1086&lt;&gt;"",TRUE,FALSE),IF(Dashboard!$H$7=Candidates!C1086,TRUE,FALSE))</f>
        <v>0</v>
      </c>
      <c r="W1084" s="217" t="b">
        <f>IF(Dashboard!$H$6="",IF(Candidates!B1086&lt;&gt;"",TRUE,FALSE),IF(Dashboard!$H$6=Candidates!E1086,TRUE,FALSE))</f>
        <v>0</v>
      </c>
      <c r="X1084" s="187">
        <f t="shared" si="54"/>
        <v>0</v>
      </c>
      <c r="Y1084" s="198">
        <f t="shared" si="55"/>
        <v>0</v>
      </c>
      <c r="AA1084" s="7"/>
      <c r="AB1084" s="7"/>
      <c r="AC1084" s="7"/>
    </row>
    <row r="1085" spans="18:29" x14ac:dyDescent="0.2">
      <c r="R1085" s="193" t="str">
        <f>IF(Candidates!H1087="","",MONTH(Candidates!H1087))</f>
        <v/>
      </c>
      <c r="S1085" s="187" t="b">
        <f>IF(AND(YEAR(Candidates!H1087)&gt;=applicationYear,YEAR(Candidates!H1087)&lt;=applicationYear),TRUE,IF(applicationYear="",TRUE,FALSE))</f>
        <v>0</v>
      </c>
      <c r="T1085" s="187" t="b">
        <f>IF(AND(Candidates!H1087&gt;=$AJ$4,Candidates!H1087&lt;=$AJ$5),TRUE,FALSE)</f>
        <v>0</v>
      </c>
      <c r="U1085" s="187" t="b">
        <f>IF(Dashboard!$M$6="",IF(Candidates!B1087&lt;&gt;"",TRUE,FALSE),IF(Dashboard!$M$6=Candidates!B1087,TRUE,FALSE))</f>
        <v>0</v>
      </c>
      <c r="V1085" s="187" t="b">
        <f>IF(Dashboard!$H$7="",IF(Candidates!B1087&lt;&gt;"",TRUE,FALSE),IF(Dashboard!$H$7=Candidates!C1087,TRUE,FALSE))</f>
        <v>0</v>
      </c>
      <c r="W1085" s="217" t="b">
        <f>IF(Dashboard!$H$6="",IF(Candidates!B1087&lt;&gt;"",TRUE,FALSE),IF(Dashboard!$H$6=Candidates!E1087,TRUE,FALSE))</f>
        <v>0</v>
      </c>
      <c r="X1085" s="187">
        <f t="shared" si="54"/>
        <v>0</v>
      </c>
      <c r="Y1085" s="198">
        <f t="shared" si="55"/>
        <v>0</v>
      </c>
      <c r="AA1085" s="7"/>
      <c r="AB1085" s="7"/>
      <c r="AC1085" s="7"/>
    </row>
    <row r="1086" spans="18:29" x14ac:dyDescent="0.2">
      <c r="R1086" s="193" t="str">
        <f>IF(Candidates!H1088="","",MONTH(Candidates!H1088))</f>
        <v/>
      </c>
      <c r="S1086" s="187" t="b">
        <f>IF(AND(YEAR(Candidates!H1088)&gt;=applicationYear,YEAR(Candidates!H1088)&lt;=applicationYear),TRUE,IF(applicationYear="",TRUE,FALSE))</f>
        <v>0</v>
      </c>
      <c r="T1086" s="187" t="b">
        <f>IF(AND(Candidates!H1088&gt;=$AJ$4,Candidates!H1088&lt;=$AJ$5),TRUE,FALSE)</f>
        <v>0</v>
      </c>
      <c r="U1086" s="187" t="b">
        <f>IF(Dashboard!$M$6="",IF(Candidates!B1088&lt;&gt;"",TRUE,FALSE),IF(Dashboard!$M$6=Candidates!B1088,TRUE,FALSE))</f>
        <v>0</v>
      </c>
      <c r="V1086" s="187" t="b">
        <f>IF(Dashboard!$H$7="",IF(Candidates!B1088&lt;&gt;"",TRUE,FALSE),IF(Dashboard!$H$7=Candidates!C1088,TRUE,FALSE))</f>
        <v>0</v>
      </c>
      <c r="W1086" s="217" t="b">
        <f>IF(Dashboard!$H$6="",IF(Candidates!B1088&lt;&gt;"",TRUE,FALSE),IF(Dashboard!$H$6=Candidates!E1088,TRUE,FALSE))</f>
        <v>0</v>
      </c>
      <c r="X1086" s="187">
        <f t="shared" si="54"/>
        <v>0</v>
      </c>
      <c r="Y1086" s="198">
        <f t="shared" si="55"/>
        <v>0</v>
      </c>
      <c r="AA1086" s="7"/>
      <c r="AB1086" s="7"/>
      <c r="AC1086" s="7"/>
    </row>
    <row r="1087" spans="18:29" x14ac:dyDescent="0.2">
      <c r="R1087" s="193" t="str">
        <f>IF(Candidates!H1089="","",MONTH(Candidates!H1089))</f>
        <v/>
      </c>
      <c r="S1087" s="187" t="b">
        <f>IF(AND(YEAR(Candidates!H1089)&gt;=applicationYear,YEAR(Candidates!H1089)&lt;=applicationYear),TRUE,IF(applicationYear="",TRUE,FALSE))</f>
        <v>0</v>
      </c>
      <c r="T1087" s="187" t="b">
        <f>IF(AND(Candidates!H1089&gt;=$AJ$4,Candidates!H1089&lt;=$AJ$5),TRUE,FALSE)</f>
        <v>0</v>
      </c>
      <c r="U1087" s="187" t="b">
        <f>IF(Dashboard!$M$6="",IF(Candidates!B1089&lt;&gt;"",TRUE,FALSE),IF(Dashboard!$M$6=Candidates!B1089,TRUE,FALSE))</f>
        <v>0</v>
      </c>
      <c r="V1087" s="187" t="b">
        <f>IF(Dashboard!$H$7="",IF(Candidates!B1089&lt;&gt;"",TRUE,FALSE),IF(Dashboard!$H$7=Candidates!C1089,TRUE,FALSE))</f>
        <v>0</v>
      </c>
      <c r="W1087" s="217" t="b">
        <f>IF(Dashboard!$H$6="",IF(Candidates!B1089&lt;&gt;"",TRUE,FALSE),IF(Dashboard!$H$6=Candidates!E1089,TRUE,FALSE))</f>
        <v>0</v>
      </c>
      <c r="X1087" s="187">
        <f t="shared" si="54"/>
        <v>0</v>
      </c>
      <c r="Y1087" s="198">
        <f t="shared" si="55"/>
        <v>0</v>
      </c>
      <c r="AA1087" s="7"/>
      <c r="AB1087" s="7"/>
      <c r="AC1087" s="7"/>
    </row>
    <row r="1088" spans="18:29" x14ac:dyDescent="0.2">
      <c r="R1088" s="193" t="str">
        <f>IF(Candidates!H1090="","",MONTH(Candidates!H1090))</f>
        <v/>
      </c>
      <c r="S1088" s="187" t="b">
        <f>IF(AND(YEAR(Candidates!H1090)&gt;=applicationYear,YEAR(Candidates!H1090)&lt;=applicationYear),TRUE,IF(applicationYear="",TRUE,FALSE))</f>
        <v>0</v>
      </c>
      <c r="T1088" s="187" t="b">
        <f>IF(AND(Candidates!H1090&gt;=$AJ$4,Candidates!H1090&lt;=$AJ$5),TRUE,FALSE)</f>
        <v>0</v>
      </c>
      <c r="U1088" s="187" t="b">
        <f>IF(Dashboard!$M$6="",IF(Candidates!B1090&lt;&gt;"",TRUE,FALSE),IF(Dashboard!$M$6=Candidates!B1090,TRUE,FALSE))</f>
        <v>0</v>
      </c>
      <c r="V1088" s="187" t="b">
        <f>IF(Dashboard!$H$7="",IF(Candidates!B1090&lt;&gt;"",TRUE,FALSE),IF(Dashboard!$H$7=Candidates!C1090,TRUE,FALSE))</f>
        <v>0</v>
      </c>
      <c r="W1088" s="217" t="b">
        <f>IF(Dashboard!$H$6="",IF(Candidates!B1090&lt;&gt;"",TRUE,FALSE),IF(Dashboard!$H$6=Candidates!E1090,TRUE,FALSE))</f>
        <v>0</v>
      </c>
      <c r="X1088" s="187">
        <f t="shared" si="54"/>
        <v>0</v>
      </c>
      <c r="Y1088" s="198">
        <f t="shared" si="55"/>
        <v>0</v>
      </c>
      <c r="AA1088" s="7"/>
      <c r="AB1088" s="7"/>
      <c r="AC1088" s="7"/>
    </row>
    <row r="1089" spans="18:29" x14ac:dyDescent="0.2">
      <c r="R1089" s="193" t="str">
        <f>IF(Candidates!H1091="","",MONTH(Candidates!H1091))</f>
        <v/>
      </c>
      <c r="S1089" s="187" t="b">
        <f>IF(AND(YEAR(Candidates!H1091)&gt;=applicationYear,YEAR(Candidates!H1091)&lt;=applicationYear),TRUE,IF(applicationYear="",TRUE,FALSE))</f>
        <v>0</v>
      </c>
      <c r="T1089" s="187" t="b">
        <f>IF(AND(Candidates!H1091&gt;=$AJ$4,Candidates!H1091&lt;=$AJ$5),TRUE,FALSE)</f>
        <v>0</v>
      </c>
      <c r="U1089" s="187" t="b">
        <f>IF(Dashboard!$M$6="",IF(Candidates!B1091&lt;&gt;"",TRUE,FALSE),IF(Dashboard!$M$6=Candidates!B1091,TRUE,FALSE))</f>
        <v>0</v>
      </c>
      <c r="V1089" s="187" t="b">
        <f>IF(Dashboard!$H$7="",IF(Candidates!B1091&lt;&gt;"",TRUE,FALSE),IF(Dashboard!$H$7=Candidates!C1091,TRUE,FALSE))</f>
        <v>0</v>
      </c>
      <c r="W1089" s="217" t="b">
        <f>IF(Dashboard!$H$6="",IF(Candidates!B1091&lt;&gt;"",TRUE,FALSE),IF(Dashboard!$H$6=Candidates!E1091,TRUE,FALSE))</f>
        <v>0</v>
      </c>
      <c r="X1089" s="187">
        <f t="shared" si="54"/>
        <v>0</v>
      </c>
      <c r="Y1089" s="198">
        <f t="shared" si="55"/>
        <v>0</v>
      </c>
      <c r="AA1089" s="7"/>
      <c r="AB1089" s="7"/>
      <c r="AC1089" s="7"/>
    </row>
    <row r="1090" spans="18:29" x14ac:dyDescent="0.2">
      <c r="R1090" s="193" t="str">
        <f>IF(Candidates!H1092="","",MONTH(Candidates!H1092))</f>
        <v/>
      </c>
      <c r="S1090" s="187" t="b">
        <f>IF(AND(YEAR(Candidates!H1092)&gt;=applicationYear,YEAR(Candidates!H1092)&lt;=applicationYear),TRUE,IF(applicationYear="",TRUE,FALSE))</f>
        <v>0</v>
      </c>
      <c r="T1090" s="187" t="b">
        <f>IF(AND(Candidates!H1092&gt;=$AJ$4,Candidates!H1092&lt;=$AJ$5),TRUE,FALSE)</f>
        <v>0</v>
      </c>
      <c r="U1090" s="187" t="b">
        <f>IF(Dashboard!$M$6="",IF(Candidates!B1092&lt;&gt;"",TRUE,FALSE),IF(Dashboard!$M$6=Candidates!B1092,TRUE,FALSE))</f>
        <v>0</v>
      </c>
      <c r="V1090" s="187" t="b">
        <f>IF(Dashboard!$H$7="",IF(Candidates!B1092&lt;&gt;"",TRUE,FALSE),IF(Dashboard!$H$7=Candidates!C1092,TRUE,FALSE))</f>
        <v>0</v>
      </c>
      <c r="W1090" s="217" t="b">
        <f>IF(Dashboard!$H$6="",IF(Candidates!B1092&lt;&gt;"",TRUE,FALSE),IF(Dashboard!$H$6=Candidates!E1092,TRUE,FALSE))</f>
        <v>0</v>
      </c>
      <c r="X1090" s="187">
        <f t="shared" si="54"/>
        <v>0</v>
      </c>
      <c r="Y1090" s="198">
        <f t="shared" si="55"/>
        <v>0</v>
      </c>
      <c r="AA1090" s="7"/>
      <c r="AB1090" s="7"/>
      <c r="AC1090" s="7"/>
    </row>
    <row r="1091" spans="18:29" x14ac:dyDescent="0.2">
      <c r="R1091" s="193" t="str">
        <f>IF(Candidates!H1093="","",MONTH(Candidates!H1093))</f>
        <v/>
      </c>
      <c r="S1091" s="187" t="b">
        <f>IF(AND(YEAR(Candidates!H1093)&gt;=applicationYear,YEAR(Candidates!H1093)&lt;=applicationYear),TRUE,IF(applicationYear="",TRUE,FALSE))</f>
        <v>0</v>
      </c>
      <c r="T1091" s="187" t="b">
        <f>IF(AND(Candidates!H1093&gt;=$AJ$4,Candidates!H1093&lt;=$AJ$5),TRUE,FALSE)</f>
        <v>0</v>
      </c>
      <c r="U1091" s="187" t="b">
        <f>IF(Dashboard!$M$6="",IF(Candidates!B1093&lt;&gt;"",TRUE,FALSE),IF(Dashboard!$M$6=Candidates!B1093,TRUE,FALSE))</f>
        <v>0</v>
      </c>
      <c r="V1091" s="187" t="b">
        <f>IF(Dashboard!$H$7="",IF(Candidates!B1093&lt;&gt;"",TRUE,FALSE),IF(Dashboard!$H$7=Candidates!C1093,TRUE,FALSE))</f>
        <v>0</v>
      </c>
      <c r="W1091" s="217" t="b">
        <f>IF(Dashboard!$H$6="",IF(Candidates!B1093&lt;&gt;"",TRUE,FALSE),IF(Dashboard!$H$6=Candidates!E1093,TRUE,FALSE))</f>
        <v>0</v>
      </c>
      <c r="X1091" s="187">
        <f t="shared" si="54"/>
        <v>0</v>
      </c>
      <c r="Y1091" s="198">
        <f t="shared" si="55"/>
        <v>0</v>
      </c>
      <c r="AA1091" s="7"/>
      <c r="AB1091" s="7"/>
      <c r="AC1091" s="7"/>
    </row>
    <row r="1092" spans="18:29" x14ac:dyDescent="0.2">
      <c r="R1092" s="193" t="str">
        <f>IF(Candidates!H1094="","",MONTH(Candidates!H1094))</f>
        <v/>
      </c>
      <c r="S1092" s="187" t="b">
        <f>IF(AND(YEAR(Candidates!H1094)&gt;=applicationYear,YEAR(Candidates!H1094)&lt;=applicationYear),TRUE,IF(applicationYear="",TRUE,FALSE))</f>
        <v>0</v>
      </c>
      <c r="T1092" s="187" t="b">
        <f>IF(AND(Candidates!H1094&gt;=$AJ$4,Candidates!H1094&lt;=$AJ$5),TRUE,FALSE)</f>
        <v>0</v>
      </c>
      <c r="U1092" s="187" t="b">
        <f>IF(Dashboard!$M$6="",IF(Candidates!B1094&lt;&gt;"",TRUE,FALSE),IF(Dashboard!$M$6=Candidates!B1094,TRUE,FALSE))</f>
        <v>0</v>
      </c>
      <c r="V1092" s="187" t="b">
        <f>IF(Dashboard!$H$7="",IF(Candidates!B1094&lt;&gt;"",TRUE,FALSE),IF(Dashboard!$H$7=Candidates!C1094,TRUE,FALSE))</f>
        <v>0</v>
      </c>
      <c r="W1092" s="217" t="b">
        <f>IF(Dashboard!$H$6="",IF(Candidates!B1094&lt;&gt;"",TRUE,FALSE),IF(Dashboard!$H$6=Candidates!E1094,TRUE,FALSE))</f>
        <v>0</v>
      </c>
      <c r="X1092" s="187">
        <f t="shared" si="54"/>
        <v>0</v>
      </c>
      <c r="Y1092" s="198">
        <f t="shared" si="55"/>
        <v>0</v>
      </c>
      <c r="AA1092" s="7"/>
      <c r="AB1092" s="7"/>
      <c r="AC1092" s="7"/>
    </row>
    <row r="1093" spans="18:29" x14ac:dyDescent="0.2">
      <c r="R1093" s="193" t="str">
        <f>IF(Candidates!H1095="","",MONTH(Candidates!H1095))</f>
        <v/>
      </c>
      <c r="S1093" s="187" t="b">
        <f>IF(AND(YEAR(Candidates!H1095)&gt;=applicationYear,YEAR(Candidates!H1095)&lt;=applicationYear),TRUE,IF(applicationYear="",TRUE,FALSE))</f>
        <v>0</v>
      </c>
      <c r="T1093" s="187" t="b">
        <f>IF(AND(Candidates!H1095&gt;=$AJ$4,Candidates!H1095&lt;=$AJ$5),TRUE,FALSE)</f>
        <v>0</v>
      </c>
      <c r="U1093" s="187" t="b">
        <f>IF(Dashboard!$M$6="",IF(Candidates!B1095&lt;&gt;"",TRUE,FALSE),IF(Dashboard!$M$6=Candidates!B1095,TRUE,FALSE))</f>
        <v>0</v>
      </c>
      <c r="V1093" s="187" t="b">
        <f>IF(Dashboard!$H$7="",IF(Candidates!B1095&lt;&gt;"",TRUE,FALSE),IF(Dashboard!$H$7=Candidates!C1095,TRUE,FALSE))</f>
        <v>0</v>
      </c>
      <c r="W1093" s="217" t="b">
        <f>IF(Dashboard!$H$6="",IF(Candidates!B1095&lt;&gt;"",TRUE,FALSE),IF(Dashboard!$H$6=Candidates!E1095,TRUE,FALSE))</f>
        <v>0</v>
      </c>
      <c r="X1093" s="187">
        <f t="shared" ref="X1093:X1156" si="56">W1093*V1093*U1093*T1093</f>
        <v>0</v>
      </c>
      <c r="Y1093" s="198">
        <f t="shared" ref="Y1093:Y1156" si="57">W1093*V1093*U1093*S1093</f>
        <v>0</v>
      </c>
      <c r="AA1093" s="7"/>
      <c r="AB1093" s="7"/>
      <c r="AC1093" s="7"/>
    </row>
    <row r="1094" spans="18:29" x14ac:dyDescent="0.2">
      <c r="R1094" s="193" t="str">
        <f>IF(Candidates!H1096="","",MONTH(Candidates!H1096))</f>
        <v/>
      </c>
      <c r="S1094" s="187" t="b">
        <f>IF(AND(YEAR(Candidates!H1096)&gt;=applicationYear,YEAR(Candidates!H1096)&lt;=applicationYear),TRUE,IF(applicationYear="",TRUE,FALSE))</f>
        <v>0</v>
      </c>
      <c r="T1094" s="187" t="b">
        <f>IF(AND(Candidates!H1096&gt;=$AJ$4,Candidates!H1096&lt;=$AJ$5),TRUE,FALSE)</f>
        <v>0</v>
      </c>
      <c r="U1094" s="187" t="b">
        <f>IF(Dashboard!$M$6="",IF(Candidates!B1096&lt;&gt;"",TRUE,FALSE),IF(Dashboard!$M$6=Candidates!B1096,TRUE,FALSE))</f>
        <v>0</v>
      </c>
      <c r="V1094" s="187" t="b">
        <f>IF(Dashboard!$H$7="",IF(Candidates!B1096&lt;&gt;"",TRUE,FALSE),IF(Dashboard!$H$7=Candidates!C1096,TRUE,FALSE))</f>
        <v>0</v>
      </c>
      <c r="W1094" s="217" t="b">
        <f>IF(Dashboard!$H$6="",IF(Candidates!B1096&lt;&gt;"",TRUE,FALSE),IF(Dashboard!$H$6=Candidates!E1096,TRUE,FALSE))</f>
        <v>0</v>
      </c>
      <c r="X1094" s="187">
        <f t="shared" si="56"/>
        <v>0</v>
      </c>
      <c r="Y1094" s="198">
        <f t="shared" si="57"/>
        <v>0</v>
      </c>
      <c r="AA1094" s="7"/>
      <c r="AB1094" s="7"/>
      <c r="AC1094" s="7"/>
    </row>
    <row r="1095" spans="18:29" x14ac:dyDescent="0.2">
      <c r="R1095" s="193" t="str">
        <f>IF(Candidates!H1097="","",MONTH(Candidates!H1097))</f>
        <v/>
      </c>
      <c r="S1095" s="187" t="b">
        <f>IF(AND(YEAR(Candidates!H1097)&gt;=applicationYear,YEAR(Candidates!H1097)&lt;=applicationYear),TRUE,IF(applicationYear="",TRUE,FALSE))</f>
        <v>0</v>
      </c>
      <c r="T1095" s="187" t="b">
        <f>IF(AND(Candidates!H1097&gt;=$AJ$4,Candidates!H1097&lt;=$AJ$5),TRUE,FALSE)</f>
        <v>0</v>
      </c>
      <c r="U1095" s="187" t="b">
        <f>IF(Dashboard!$M$6="",IF(Candidates!B1097&lt;&gt;"",TRUE,FALSE),IF(Dashboard!$M$6=Candidates!B1097,TRUE,FALSE))</f>
        <v>0</v>
      </c>
      <c r="V1095" s="187" t="b">
        <f>IF(Dashboard!$H$7="",IF(Candidates!B1097&lt;&gt;"",TRUE,FALSE),IF(Dashboard!$H$7=Candidates!C1097,TRUE,FALSE))</f>
        <v>0</v>
      </c>
      <c r="W1095" s="217" t="b">
        <f>IF(Dashboard!$H$6="",IF(Candidates!B1097&lt;&gt;"",TRUE,FALSE),IF(Dashboard!$H$6=Candidates!E1097,TRUE,FALSE))</f>
        <v>0</v>
      </c>
      <c r="X1095" s="187">
        <f t="shared" si="56"/>
        <v>0</v>
      </c>
      <c r="Y1095" s="198">
        <f t="shared" si="57"/>
        <v>0</v>
      </c>
      <c r="AA1095" s="7"/>
      <c r="AB1095" s="7"/>
      <c r="AC1095" s="7"/>
    </row>
    <row r="1096" spans="18:29" x14ac:dyDescent="0.2">
      <c r="R1096" s="193" t="str">
        <f>IF(Candidates!H1098="","",MONTH(Candidates!H1098))</f>
        <v/>
      </c>
      <c r="S1096" s="187" t="b">
        <f>IF(AND(YEAR(Candidates!H1098)&gt;=applicationYear,YEAR(Candidates!H1098)&lt;=applicationYear),TRUE,IF(applicationYear="",TRUE,FALSE))</f>
        <v>0</v>
      </c>
      <c r="T1096" s="187" t="b">
        <f>IF(AND(Candidates!H1098&gt;=$AJ$4,Candidates!H1098&lt;=$AJ$5),TRUE,FALSE)</f>
        <v>0</v>
      </c>
      <c r="U1096" s="187" t="b">
        <f>IF(Dashboard!$M$6="",IF(Candidates!B1098&lt;&gt;"",TRUE,FALSE),IF(Dashboard!$M$6=Candidates!B1098,TRUE,FALSE))</f>
        <v>0</v>
      </c>
      <c r="V1096" s="187" t="b">
        <f>IF(Dashboard!$H$7="",IF(Candidates!B1098&lt;&gt;"",TRUE,FALSE),IF(Dashboard!$H$7=Candidates!C1098,TRUE,FALSE))</f>
        <v>0</v>
      </c>
      <c r="W1096" s="217" t="b">
        <f>IF(Dashboard!$H$6="",IF(Candidates!B1098&lt;&gt;"",TRUE,FALSE),IF(Dashboard!$H$6=Candidates!E1098,TRUE,FALSE))</f>
        <v>0</v>
      </c>
      <c r="X1096" s="187">
        <f t="shared" si="56"/>
        <v>0</v>
      </c>
      <c r="Y1096" s="198">
        <f t="shared" si="57"/>
        <v>0</v>
      </c>
      <c r="AA1096" s="7"/>
      <c r="AB1096" s="7"/>
      <c r="AC1096" s="7"/>
    </row>
    <row r="1097" spans="18:29" x14ac:dyDescent="0.2">
      <c r="R1097" s="193" t="str">
        <f>IF(Candidates!H1099="","",MONTH(Candidates!H1099))</f>
        <v/>
      </c>
      <c r="S1097" s="187" t="b">
        <f>IF(AND(YEAR(Candidates!H1099)&gt;=applicationYear,YEAR(Candidates!H1099)&lt;=applicationYear),TRUE,IF(applicationYear="",TRUE,FALSE))</f>
        <v>0</v>
      </c>
      <c r="T1097" s="187" t="b">
        <f>IF(AND(Candidates!H1099&gt;=$AJ$4,Candidates!H1099&lt;=$AJ$5),TRUE,FALSE)</f>
        <v>0</v>
      </c>
      <c r="U1097" s="187" t="b">
        <f>IF(Dashboard!$M$6="",IF(Candidates!B1099&lt;&gt;"",TRUE,FALSE),IF(Dashboard!$M$6=Candidates!B1099,TRUE,FALSE))</f>
        <v>0</v>
      </c>
      <c r="V1097" s="187" t="b">
        <f>IF(Dashboard!$H$7="",IF(Candidates!B1099&lt;&gt;"",TRUE,FALSE),IF(Dashboard!$H$7=Candidates!C1099,TRUE,FALSE))</f>
        <v>0</v>
      </c>
      <c r="W1097" s="217" t="b">
        <f>IF(Dashboard!$H$6="",IF(Candidates!B1099&lt;&gt;"",TRUE,FALSE),IF(Dashboard!$H$6=Candidates!E1099,TRUE,FALSE))</f>
        <v>0</v>
      </c>
      <c r="X1097" s="187">
        <f t="shared" si="56"/>
        <v>0</v>
      </c>
      <c r="Y1097" s="198">
        <f t="shared" si="57"/>
        <v>0</v>
      </c>
      <c r="AA1097" s="7"/>
      <c r="AB1097" s="7"/>
      <c r="AC1097" s="7"/>
    </row>
    <row r="1098" spans="18:29" x14ac:dyDescent="0.2">
      <c r="R1098" s="193" t="str">
        <f>IF(Candidates!H1100="","",MONTH(Candidates!H1100))</f>
        <v/>
      </c>
      <c r="S1098" s="187" t="b">
        <f>IF(AND(YEAR(Candidates!H1100)&gt;=applicationYear,YEAR(Candidates!H1100)&lt;=applicationYear),TRUE,IF(applicationYear="",TRUE,FALSE))</f>
        <v>0</v>
      </c>
      <c r="T1098" s="187" t="b">
        <f>IF(AND(Candidates!H1100&gt;=$AJ$4,Candidates!H1100&lt;=$AJ$5),TRUE,FALSE)</f>
        <v>0</v>
      </c>
      <c r="U1098" s="187" t="b">
        <f>IF(Dashboard!$M$6="",IF(Candidates!B1100&lt;&gt;"",TRUE,FALSE),IF(Dashboard!$M$6=Candidates!B1100,TRUE,FALSE))</f>
        <v>0</v>
      </c>
      <c r="V1098" s="187" t="b">
        <f>IF(Dashboard!$H$7="",IF(Candidates!B1100&lt;&gt;"",TRUE,FALSE),IF(Dashboard!$H$7=Candidates!C1100,TRUE,FALSE))</f>
        <v>0</v>
      </c>
      <c r="W1098" s="217" t="b">
        <f>IF(Dashboard!$H$6="",IF(Candidates!B1100&lt;&gt;"",TRUE,FALSE),IF(Dashboard!$H$6=Candidates!E1100,TRUE,FALSE))</f>
        <v>0</v>
      </c>
      <c r="X1098" s="187">
        <f t="shared" si="56"/>
        <v>0</v>
      </c>
      <c r="Y1098" s="198">
        <f t="shared" si="57"/>
        <v>0</v>
      </c>
      <c r="AA1098" s="7"/>
      <c r="AB1098" s="7"/>
      <c r="AC1098" s="7"/>
    </row>
    <row r="1099" spans="18:29" x14ac:dyDescent="0.2">
      <c r="R1099" s="193" t="str">
        <f>IF(Candidates!H1101="","",MONTH(Candidates!H1101))</f>
        <v/>
      </c>
      <c r="S1099" s="187" t="b">
        <f>IF(AND(YEAR(Candidates!H1101)&gt;=applicationYear,YEAR(Candidates!H1101)&lt;=applicationYear),TRUE,IF(applicationYear="",TRUE,FALSE))</f>
        <v>0</v>
      </c>
      <c r="T1099" s="187" t="b">
        <f>IF(AND(Candidates!H1101&gt;=$AJ$4,Candidates!H1101&lt;=$AJ$5),TRUE,FALSE)</f>
        <v>0</v>
      </c>
      <c r="U1099" s="187" t="b">
        <f>IF(Dashboard!$M$6="",IF(Candidates!B1101&lt;&gt;"",TRUE,FALSE),IF(Dashboard!$M$6=Candidates!B1101,TRUE,FALSE))</f>
        <v>0</v>
      </c>
      <c r="V1099" s="187" t="b">
        <f>IF(Dashboard!$H$7="",IF(Candidates!B1101&lt;&gt;"",TRUE,FALSE),IF(Dashboard!$H$7=Candidates!C1101,TRUE,FALSE))</f>
        <v>0</v>
      </c>
      <c r="W1099" s="217" t="b">
        <f>IF(Dashboard!$H$6="",IF(Candidates!B1101&lt;&gt;"",TRUE,FALSE),IF(Dashboard!$H$6=Candidates!E1101,TRUE,FALSE))</f>
        <v>0</v>
      </c>
      <c r="X1099" s="187">
        <f t="shared" si="56"/>
        <v>0</v>
      </c>
      <c r="Y1099" s="198">
        <f t="shared" si="57"/>
        <v>0</v>
      </c>
      <c r="AA1099" s="7"/>
      <c r="AB1099" s="7"/>
      <c r="AC1099" s="7"/>
    </row>
    <row r="1100" spans="18:29" x14ac:dyDescent="0.2">
      <c r="R1100" s="193" t="str">
        <f>IF(Candidates!H1102="","",MONTH(Candidates!H1102))</f>
        <v/>
      </c>
      <c r="S1100" s="187" t="b">
        <f>IF(AND(YEAR(Candidates!H1102)&gt;=applicationYear,YEAR(Candidates!H1102)&lt;=applicationYear),TRUE,IF(applicationYear="",TRUE,FALSE))</f>
        <v>0</v>
      </c>
      <c r="T1100" s="187" t="b">
        <f>IF(AND(Candidates!H1102&gt;=$AJ$4,Candidates!H1102&lt;=$AJ$5),TRUE,FALSE)</f>
        <v>0</v>
      </c>
      <c r="U1100" s="187" t="b">
        <f>IF(Dashboard!$M$6="",IF(Candidates!B1102&lt;&gt;"",TRUE,FALSE),IF(Dashboard!$M$6=Candidates!B1102,TRUE,FALSE))</f>
        <v>0</v>
      </c>
      <c r="V1100" s="187" t="b">
        <f>IF(Dashboard!$H$7="",IF(Candidates!B1102&lt;&gt;"",TRUE,FALSE),IF(Dashboard!$H$7=Candidates!C1102,TRUE,FALSE))</f>
        <v>0</v>
      </c>
      <c r="W1100" s="217" t="b">
        <f>IF(Dashboard!$H$6="",IF(Candidates!B1102&lt;&gt;"",TRUE,FALSE),IF(Dashboard!$H$6=Candidates!E1102,TRUE,FALSE))</f>
        <v>0</v>
      </c>
      <c r="X1100" s="187">
        <f t="shared" si="56"/>
        <v>0</v>
      </c>
      <c r="Y1100" s="198">
        <f t="shared" si="57"/>
        <v>0</v>
      </c>
      <c r="AA1100" s="7"/>
      <c r="AB1100" s="7"/>
      <c r="AC1100" s="7"/>
    </row>
    <row r="1101" spans="18:29" x14ac:dyDescent="0.2">
      <c r="R1101" s="193" t="str">
        <f>IF(Candidates!H1103="","",MONTH(Candidates!H1103))</f>
        <v/>
      </c>
      <c r="S1101" s="187" t="b">
        <f>IF(AND(YEAR(Candidates!H1103)&gt;=applicationYear,YEAR(Candidates!H1103)&lt;=applicationYear),TRUE,IF(applicationYear="",TRUE,FALSE))</f>
        <v>0</v>
      </c>
      <c r="T1101" s="187" t="b">
        <f>IF(AND(Candidates!H1103&gt;=$AJ$4,Candidates!H1103&lt;=$AJ$5),TRUE,FALSE)</f>
        <v>0</v>
      </c>
      <c r="U1101" s="187" t="b">
        <f>IF(Dashboard!$M$6="",IF(Candidates!B1103&lt;&gt;"",TRUE,FALSE),IF(Dashboard!$M$6=Candidates!B1103,TRUE,FALSE))</f>
        <v>0</v>
      </c>
      <c r="V1101" s="187" t="b">
        <f>IF(Dashboard!$H$7="",IF(Candidates!B1103&lt;&gt;"",TRUE,FALSE),IF(Dashboard!$H$7=Candidates!C1103,TRUE,FALSE))</f>
        <v>0</v>
      </c>
      <c r="W1101" s="217" t="b">
        <f>IF(Dashboard!$H$6="",IF(Candidates!B1103&lt;&gt;"",TRUE,FALSE),IF(Dashboard!$H$6=Candidates!E1103,TRUE,FALSE))</f>
        <v>0</v>
      </c>
      <c r="X1101" s="187">
        <f t="shared" si="56"/>
        <v>0</v>
      </c>
      <c r="Y1101" s="198">
        <f t="shared" si="57"/>
        <v>0</v>
      </c>
      <c r="AA1101" s="7"/>
      <c r="AB1101" s="7"/>
      <c r="AC1101" s="7"/>
    </row>
    <row r="1102" spans="18:29" x14ac:dyDescent="0.2">
      <c r="R1102" s="193" t="str">
        <f>IF(Candidates!H1104="","",MONTH(Candidates!H1104))</f>
        <v/>
      </c>
      <c r="S1102" s="187" t="b">
        <f>IF(AND(YEAR(Candidates!H1104)&gt;=applicationYear,YEAR(Candidates!H1104)&lt;=applicationYear),TRUE,IF(applicationYear="",TRUE,FALSE))</f>
        <v>0</v>
      </c>
      <c r="T1102" s="187" t="b">
        <f>IF(AND(Candidates!H1104&gt;=$AJ$4,Candidates!H1104&lt;=$AJ$5),TRUE,FALSE)</f>
        <v>0</v>
      </c>
      <c r="U1102" s="187" t="b">
        <f>IF(Dashboard!$M$6="",IF(Candidates!B1104&lt;&gt;"",TRUE,FALSE),IF(Dashboard!$M$6=Candidates!B1104,TRUE,FALSE))</f>
        <v>0</v>
      </c>
      <c r="V1102" s="187" t="b">
        <f>IF(Dashboard!$H$7="",IF(Candidates!B1104&lt;&gt;"",TRUE,FALSE),IF(Dashboard!$H$7=Candidates!C1104,TRUE,FALSE))</f>
        <v>0</v>
      </c>
      <c r="W1102" s="217" t="b">
        <f>IF(Dashboard!$H$6="",IF(Candidates!B1104&lt;&gt;"",TRUE,FALSE),IF(Dashboard!$H$6=Candidates!E1104,TRUE,FALSE))</f>
        <v>0</v>
      </c>
      <c r="X1102" s="187">
        <f t="shared" si="56"/>
        <v>0</v>
      </c>
      <c r="Y1102" s="198">
        <f t="shared" si="57"/>
        <v>0</v>
      </c>
      <c r="AA1102" s="7"/>
      <c r="AB1102" s="7"/>
      <c r="AC1102" s="7"/>
    </row>
    <row r="1103" spans="18:29" x14ac:dyDescent="0.2">
      <c r="R1103" s="193" t="str">
        <f>IF(Candidates!H1105="","",MONTH(Candidates!H1105))</f>
        <v/>
      </c>
      <c r="S1103" s="187" t="b">
        <f>IF(AND(YEAR(Candidates!H1105)&gt;=applicationYear,YEAR(Candidates!H1105)&lt;=applicationYear),TRUE,IF(applicationYear="",TRUE,FALSE))</f>
        <v>0</v>
      </c>
      <c r="T1103" s="187" t="b">
        <f>IF(AND(Candidates!H1105&gt;=$AJ$4,Candidates!H1105&lt;=$AJ$5),TRUE,FALSE)</f>
        <v>0</v>
      </c>
      <c r="U1103" s="187" t="b">
        <f>IF(Dashboard!$M$6="",IF(Candidates!B1105&lt;&gt;"",TRUE,FALSE),IF(Dashboard!$M$6=Candidates!B1105,TRUE,FALSE))</f>
        <v>0</v>
      </c>
      <c r="V1103" s="187" t="b">
        <f>IF(Dashboard!$H$7="",IF(Candidates!B1105&lt;&gt;"",TRUE,FALSE),IF(Dashboard!$H$7=Candidates!C1105,TRUE,FALSE))</f>
        <v>0</v>
      </c>
      <c r="W1103" s="217" t="b">
        <f>IF(Dashboard!$H$6="",IF(Candidates!B1105&lt;&gt;"",TRUE,FALSE),IF(Dashboard!$H$6=Candidates!E1105,TRUE,FALSE))</f>
        <v>0</v>
      </c>
      <c r="X1103" s="187">
        <f t="shared" si="56"/>
        <v>0</v>
      </c>
      <c r="Y1103" s="198">
        <f t="shared" si="57"/>
        <v>0</v>
      </c>
      <c r="AA1103" s="7"/>
      <c r="AB1103" s="7"/>
      <c r="AC1103" s="7"/>
    </row>
    <row r="1104" spans="18:29" x14ac:dyDescent="0.2">
      <c r="R1104" s="193" t="str">
        <f>IF(Candidates!H1106="","",MONTH(Candidates!H1106))</f>
        <v/>
      </c>
      <c r="S1104" s="187" t="b">
        <f>IF(AND(YEAR(Candidates!H1106)&gt;=applicationYear,YEAR(Candidates!H1106)&lt;=applicationYear),TRUE,IF(applicationYear="",TRUE,FALSE))</f>
        <v>0</v>
      </c>
      <c r="T1104" s="187" t="b">
        <f>IF(AND(Candidates!H1106&gt;=$AJ$4,Candidates!H1106&lt;=$AJ$5),TRUE,FALSE)</f>
        <v>0</v>
      </c>
      <c r="U1104" s="187" t="b">
        <f>IF(Dashboard!$M$6="",IF(Candidates!B1106&lt;&gt;"",TRUE,FALSE),IF(Dashboard!$M$6=Candidates!B1106,TRUE,FALSE))</f>
        <v>0</v>
      </c>
      <c r="V1104" s="187" t="b">
        <f>IF(Dashboard!$H$7="",IF(Candidates!B1106&lt;&gt;"",TRUE,FALSE),IF(Dashboard!$H$7=Candidates!C1106,TRUE,FALSE))</f>
        <v>0</v>
      </c>
      <c r="W1104" s="217" t="b">
        <f>IF(Dashboard!$H$6="",IF(Candidates!B1106&lt;&gt;"",TRUE,FALSE),IF(Dashboard!$H$6=Candidates!E1106,TRUE,FALSE))</f>
        <v>0</v>
      </c>
      <c r="X1104" s="187">
        <f t="shared" si="56"/>
        <v>0</v>
      </c>
      <c r="Y1104" s="198">
        <f t="shared" si="57"/>
        <v>0</v>
      </c>
      <c r="AA1104" s="7"/>
      <c r="AB1104" s="7"/>
      <c r="AC1104" s="7"/>
    </row>
    <row r="1105" spans="18:29" x14ac:dyDescent="0.2">
      <c r="R1105" s="193" t="str">
        <f>IF(Candidates!H1107="","",MONTH(Candidates!H1107))</f>
        <v/>
      </c>
      <c r="S1105" s="187" t="b">
        <f>IF(AND(YEAR(Candidates!H1107)&gt;=applicationYear,YEAR(Candidates!H1107)&lt;=applicationYear),TRUE,IF(applicationYear="",TRUE,FALSE))</f>
        <v>0</v>
      </c>
      <c r="T1105" s="187" t="b">
        <f>IF(AND(Candidates!H1107&gt;=$AJ$4,Candidates!H1107&lt;=$AJ$5),TRUE,FALSE)</f>
        <v>0</v>
      </c>
      <c r="U1105" s="187" t="b">
        <f>IF(Dashboard!$M$6="",IF(Candidates!B1107&lt;&gt;"",TRUE,FALSE),IF(Dashboard!$M$6=Candidates!B1107,TRUE,FALSE))</f>
        <v>0</v>
      </c>
      <c r="V1105" s="187" t="b">
        <f>IF(Dashboard!$H$7="",IF(Candidates!B1107&lt;&gt;"",TRUE,FALSE),IF(Dashboard!$H$7=Candidates!C1107,TRUE,FALSE))</f>
        <v>0</v>
      </c>
      <c r="W1105" s="217" t="b">
        <f>IF(Dashboard!$H$6="",IF(Candidates!B1107&lt;&gt;"",TRUE,FALSE),IF(Dashboard!$H$6=Candidates!E1107,TRUE,FALSE))</f>
        <v>0</v>
      </c>
      <c r="X1105" s="187">
        <f t="shared" si="56"/>
        <v>0</v>
      </c>
      <c r="Y1105" s="198">
        <f t="shared" si="57"/>
        <v>0</v>
      </c>
      <c r="AA1105" s="7"/>
      <c r="AB1105" s="7"/>
      <c r="AC1105" s="7"/>
    </row>
    <row r="1106" spans="18:29" x14ac:dyDescent="0.2">
      <c r="R1106" s="193" t="str">
        <f>IF(Candidates!H1108="","",MONTH(Candidates!H1108))</f>
        <v/>
      </c>
      <c r="S1106" s="187" t="b">
        <f>IF(AND(YEAR(Candidates!H1108)&gt;=applicationYear,YEAR(Candidates!H1108)&lt;=applicationYear),TRUE,IF(applicationYear="",TRUE,FALSE))</f>
        <v>0</v>
      </c>
      <c r="T1106" s="187" t="b">
        <f>IF(AND(Candidates!H1108&gt;=$AJ$4,Candidates!H1108&lt;=$AJ$5),TRUE,FALSE)</f>
        <v>0</v>
      </c>
      <c r="U1106" s="187" t="b">
        <f>IF(Dashboard!$M$6="",IF(Candidates!B1108&lt;&gt;"",TRUE,FALSE),IF(Dashboard!$M$6=Candidates!B1108,TRUE,FALSE))</f>
        <v>0</v>
      </c>
      <c r="V1106" s="187" t="b">
        <f>IF(Dashboard!$H$7="",IF(Candidates!B1108&lt;&gt;"",TRUE,FALSE),IF(Dashboard!$H$7=Candidates!C1108,TRUE,FALSE))</f>
        <v>0</v>
      </c>
      <c r="W1106" s="217" t="b">
        <f>IF(Dashboard!$H$6="",IF(Candidates!B1108&lt;&gt;"",TRUE,FALSE),IF(Dashboard!$H$6=Candidates!E1108,TRUE,FALSE))</f>
        <v>0</v>
      </c>
      <c r="X1106" s="187">
        <f t="shared" si="56"/>
        <v>0</v>
      </c>
      <c r="Y1106" s="198">
        <f t="shared" si="57"/>
        <v>0</v>
      </c>
      <c r="AA1106" s="7"/>
      <c r="AB1106" s="7"/>
      <c r="AC1106" s="7"/>
    </row>
    <row r="1107" spans="18:29" x14ac:dyDescent="0.2">
      <c r="R1107" s="193" t="str">
        <f>IF(Candidates!H1109="","",MONTH(Candidates!H1109))</f>
        <v/>
      </c>
      <c r="S1107" s="187" t="b">
        <f>IF(AND(YEAR(Candidates!H1109)&gt;=applicationYear,YEAR(Candidates!H1109)&lt;=applicationYear),TRUE,IF(applicationYear="",TRUE,FALSE))</f>
        <v>0</v>
      </c>
      <c r="T1107" s="187" t="b">
        <f>IF(AND(Candidates!H1109&gt;=$AJ$4,Candidates!H1109&lt;=$AJ$5),TRUE,FALSE)</f>
        <v>0</v>
      </c>
      <c r="U1107" s="187" t="b">
        <f>IF(Dashboard!$M$6="",IF(Candidates!B1109&lt;&gt;"",TRUE,FALSE),IF(Dashboard!$M$6=Candidates!B1109,TRUE,FALSE))</f>
        <v>0</v>
      </c>
      <c r="V1107" s="187" t="b">
        <f>IF(Dashboard!$H$7="",IF(Candidates!B1109&lt;&gt;"",TRUE,FALSE),IF(Dashboard!$H$7=Candidates!C1109,TRUE,FALSE))</f>
        <v>0</v>
      </c>
      <c r="W1107" s="217" t="b">
        <f>IF(Dashboard!$H$6="",IF(Candidates!B1109&lt;&gt;"",TRUE,FALSE),IF(Dashboard!$H$6=Candidates!E1109,TRUE,FALSE))</f>
        <v>0</v>
      </c>
      <c r="X1107" s="187">
        <f t="shared" si="56"/>
        <v>0</v>
      </c>
      <c r="Y1107" s="198">
        <f t="shared" si="57"/>
        <v>0</v>
      </c>
      <c r="AA1107" s="7"/>
      <c r="AB1107" s="7"/>
      <c r="AC1107" s="7"/>
    </row>
    <row r="1108" spans="18:29" x14ac:dyDescent="0.2">
      <c r="R1108" s="193" t="str">
        <f>IF(Candidates!H1110="","",MONTH(Candidates!H1110))</f>
        <v/>
      </c>
      <c r="S1108" s="187" t="b">
        <f>IF(AND(YEAR(Candidates!H1110)&gt;=applicationYear,YEAR(Candidates!H1110)&lt;=applicationYear),TRUE,IF(applicationYear="",TRUE,FALSE))</f>
        <v>0</v>
      </c>
      <c r="T1108" s="187" t="b">
        <f>IF(AND(Candidates!H1110&gt;=$AJ$4,Candidates!H1110&lt;=$AJ$5),TRUE,FALSE)</f>
        <v>0</v>
      </c>
      <c r="U1108" s="187" t="b">
        <f>IF(Dashboard!$M$6="",IF(Candidates!B1110&lt;&gt;"",TRUE,FALSE),IF(Dashboard!$M$6=Candidates!B1110,TRUE,FALSE))</f>
        <v>0</v>
      </c>
      <c r="V1108" s="187" t="b">
        <f>IF(Dashboard!$H$7="",IF(Candidates!B1110&lt;&gt;"",TRUE,FALSE),IF(Dashboard!$H$7=Candidates!C1110,TRUE,FALSE))</f>
        <v>0</v>
      </c>
      <c r="W1108" s="217" t="b">
        <f>IF(Dashboard!$H$6="",IF(Candidates!B1110&lt;&gt;"",TRUE,FALSE),IF(Dashboard!$H$6=Candidates!E1110,TRUE,FALSE))</f>
        <v>0</v>
      </c>
      <c r="X1108" s="187">
        <f t="shared" si="56"/>
        <v>0</v>
      </c>
      <c r="Y1108" s="198">
        <f t="shared" si="57"/>
        <v>0</v>
      </c>
      <c r="AA1108" s="7"/>
      <c r="AB1108" s="7"/>
      <c r="AC1108" s="7"/>
    </row>
    <row r="1109" spans="18:29" x14ac:dyDescent="0.2">
      <c r="R1109" s="193" t="str">
        <f>IF(Candidates!H1111="","",MONTH(Candidates!H1111))</f>
        <v/>
      </c>
      <c r="S1109" s="187" t="b">
        <f>IF(AND(YEAR(Candidates!H1111)&gt;=applicationYear,YEAR(Candidates!H1111)&lt;=applicationYear),TRUE,IF(applicationYear="",TRUE,FALSE))</f>
        <v>0</v>
      </c>
      <c r="T1109" s="187" t="b">
        <f>IF(AND(Candidates!H1111&gt;=$AJ$4,Candidates!H1111&lt;=$AJ$5),TRUE,FALSE)</f>
        <v>0</v>
      </c>
      <c r="U1109" s="187" t="b">
        <f>IF(Dashboard!$M$6="",IF(Candidates!B1111&lt;&gt;"",TRUE,FALSE),IF(Dashboard!$M$6=Candidates!B1111,TRUE,FALSE))</f>
        <v>0</v>
      </c>
      <c r="V1109" s="187" t="b">
        <f>IF(Dashboard!$H$7="",IF(Candidates!B1111&lt;&gt;"",TRUE,FALSE),IF(Dashboard!$H$7=Candidates!C1111,TRUE,FALSE))</f>
        <v>0</v>
      </c>
      <c r="W1109" s="217" t="b">
        <f>IF(Dashboard!$H$6="",IF(Candidates!B1111&lt;&gt;"",TRUE,FALSE),IF(Dashboard!$H$6=Candidates!E1111,TRUE,FALSE))</f>
        <v>0</v>
      </c>
      <c r="X1109" s="187">
        <f t="shared" si="56"/>
        <v>0</v>
      </c>
      <c r="Y1109" s="198">
        <f t="shared" si="57"/>
        <v>0</v>
      </c>
      <c r="AA1109" s="7"/>
      <c r="AB1109" s="7"/>
      <c r="AC1109" s="7"/>
    </row>
    <row r="1110" spans="18:29" x14ac:dyDescent="0.2">
      <c r="R1110" s="193" t="str">
        <f>IF(Candidates!H1112="","",MONTH(Candidates!H1112))</f>
        <v/>
      </c>
      <c r="S1110" s="187" t="b">
        <f>IF(AND(YEAR(Candidates!H1112)&gt;=applicationYear,YEAR(Candidates!H1112)&lt;=applicationYear),TRUE,IF(applicationYear="",TRUE,FALSE))</f>
        <v>0</v>
      </c>
      <c r="T1110" s="187" t="b">
        <f>IF(AND(Candidates!H1112&gt;=$AJ$4,Candidates!H1112&lt;=$AJ$5),TRUE,FALSE)</f>
        <v>0</v>
      </c>
      <c r="U1110" s="187" t="b">
        <f>IF(Dashboard!$M$6="",IF(Candidates!B1112&lt;&gt;"",TRUE,FALSE),IF(Dashboard!$M$6=Candidates!B1112,TRUE,FALSE))</f>
        <v>0</v>
      </c>
      <c r="V1110" s="187" t="b">
        <f>IF(Dashboard!$H$7="",IF(Candidates!B1112&lt;&gt;"",TRUE,FALSE),IF(Dashboard!$H$7=Candidates!C1112,TRUE,FALSE))</f>
        <v>0</v>
      </c>
      <c r="W1110" s="217" t="b">
        <f>IF(Dashboard!$H$6="",IF(Candidates!B1112&lt;&gt;"",TRUE,FALSE),IF(Dashboard!$H$6=Candidates!E1112,TRUE,FALSE))</f>
        <v>0</v>
      </c>
      <c r="X1110" s="187">
        <f t="shared" si="56"/>
        <v>0</v>
      </c>
      <c r="Y1110" s="198">
        <f t="shared" si="57"/>
        <v>0</v>
      </c>
      <c r="AA1110" s="7"/>
      <c r="AB1110" s="7"/>
      <c r="AC1110" s="7"/>
    </row>
    <row r="1111" spans="18:29" x14ac:dyDescent="0.2">
      <c r="R1111" s="193" t="str">
        <f>IF(Candidates!H1113="","",MONTH(Candidates!H1113))</f>
        <v/>
      </c>
      <c r="S1111" s="187" t="b">
        <f>IF(AND(YEAR(Candidates!H1113)&gt;=applicationYear,YEAR(Candidates!H1113)&lt;=applicationYear),TRUE,IF(applicationYear="",TRUE,FALSE))</f>
        <v>0</v>
      </c>
      <c r="T1111" s="187" t="b">
        <f>IF(AND(Candidates!H1113&gt;=$AJ$4,Candidates!H1113&lt;=$AJ$5),TRUE,FALSE)</f>
        <v>0</v>
      </c>
      <c r="U1111" s="187" t="b">
        <f>IF(Dashboard!$M$6="",IF(Candidates!B1113&lt;&gt;"",TRUE,FALSE),IF(Dashboard!$M$6=Candidates!B1113,TRUE,FALSE))</f>
        <v>0</v>
      </c>
      <c r="V1111" s="187" t="b">
        <f>IF(Dashboard!$H$7="",IF(Candidates!B1113&lt;&gt;"",TRUE,FALSE),IF(Dashboard!$H$7=Candidates!C1113,TRUE,FALSE))</f>
        <v>0</v>
      </c>
      <c r="W1111" s="217" t="b">
        <f>IF(Dashboard!$H$6="",IF(Candidates!B1113&lt;&gt;"",TRUE,FALSE),IF(Dashboard!$H$6=Candidates!E1113,TRUE,FALSE))</f>
        <v>0</v>
      </c>
      <c r="X1111" s="187">
        <f t="shared" si="56"/>
        <v>0</v>
      </c>
      <c r="Y1111" s="198">
        <f t="shared" si="57"/>
        <v>0</v>
      </c>
      <c r="AA1111" s="7"/>
      <c r="AB1111" s="7"/>
      <c r="AC1111" s="7"/>
    </row>
    <row r="1112" spans="18:29" x14ac:dyDescent="0.2">
      <c r="R1112" s="193" t="str">
        <f>IF(Candidates!H1114="","",MONTH(Candidates!H1114))</f>
        <v/>
      </c>
      <c r="S1112" s="187" t="b">
        <f>IF(AND(YEAR(Candidates!H1114)&gt;=applicationYear,YEAR(Candidates!H1114)&lt;=applicationYear),TRUE,IF(applicationYear="",TRUE,FALSE))</f>
        <v>0</v>
      </c>
      <c r="T1112" s="187" t="b">
        <f>IF(AND(Candidates!H1114&gt;=$AJ$4,Candidates!H1114&lt;=$AJ$5),TRUE,FALSE)</f>
        <v>0</v>
      </c>
      <c r="U1112" s="187" t="b">
        <f>IF(Dashboard!$M$6="",IF(Candidates!B1114&lt;&gt;"",TRUE,FALSE),IF(Dashboard!$M$6=Candidates!B1114,TRUE,FALSE))</f>
        <v>0</v>
      </c>
      <c r="V1112" s="187" t="b">
        <f>IF(Dashboard!$H$7="",IF(Candidates!B1114&lt;&gt;"",TRUE,FALSE),IF(Dashboard!$H$7=Candidates!C1114,TRUE,FALSE))</f>
        <v>0</v>
      </c>
      <c r="W1112" s="217" t="b">
        <f>IF(Dashboard!$H$6="",IF(Candidates!B1114&lt;&gt;"",TRUE,FALSE),IF(Dashboard!$H$6=Candidates!E1114,TRUE,FALSE))</f>
        <v>0</v>
      </c>
      <c r="X1112" s="187">
        <f t="shared" si="56"/>
        <v>0</v>
      </c>
      <c r="Y1112" s="198">
        <f t="shared" si="57"/>
        <v>0</v>
      </c>
      <c r="AA1112" s="7"/>
      <c r="AB1112" s="7"/>
      <c r="AC1112" s="7"/>
    </row>
    <row r="1113" spans="18:29" x14ac:dyDescent="0.2">
      <c r="R1113" s="193" t="str">
        <f>IF(Candidates!H1115="","",MONTH(Candidates!H1115))</f>
        <v/>
      </c>
      <c r="S1113" s="187" t="b">
        <f>IF(AND(YEAR(Candidates!H1115)&gt;=applicationYear,YEAR(Candidates!H1115)&lt;=applicationYear),TRUE,IF(applicationYear="",TRUE,FALSE))</f>
        <v>0</v>
      </c>
      <c r="T1113" s="187" t="b">
        <f>IF(AND(Candidates!H1115&gt;=$AJ$4,Candidates!H1115&lt;=$AJ$5),TRUE,FALSE)</f>
        <v>0</v>
      </c>
      <c r="U1113" s="187" t="b">
        <f>IF(Dashboard!$M$6="",IF(Candidates!B1115&lt;&gt;"",TRUE,FALSE),IF(Dashboard!$M$6=Candidates!B1115,TRUE,FALSE))</f>
        <v>0</v>
      </c>
      <c r="V1113" s="187" t="b">
        <f>IF(Dashboard!$H$7="",IF(Candidates!B1115&lt;&gt;"",TRUE,FALSE),IF(Dashboard!$H$7=Candidates!C1115,TRUE,FALSE))</f>
        <v>0</v>
      </c>
      <c r="W1113" s="217" t="b">
        <f>IF(Dashboard!$H$6="",IF(Candidates!B1115&lt;&gt;"",TRUE,FALSE),IF(Dashboard!$H$6=Candidates!E1115,TRUE,FALSE))</f>
        <v>0</v>
      </c>
      <c r="X1113" s="187">
        <f t="shared" si="56"/>
        <v>0</v>
      </c>
      <c r="Y1113" s="198">
        <f t="shared" si="57"/>
        <v>0</v>
      </c>
      <c r="AA1113" s="7"/>
      <c r="AB1113" s="7"/>
      <c r="AC1113" s="7"/>
    </row>
    <row r="1114" spans="18:29" x14ac:dyDescent="0.2">
      <c r="R1114" s="193" t="str">
        <f>IF(Candidates!H1116="","",MONTH(Candidates!H1116))</f>
        <v/>
      </c>
      <c r="S1114" s="187" t="b">
        <f>IF(AND(YEAR(Candidates!H1116)&gt;=applicationYear,YEAR(Candidates!H1116)&lt;=applicationYear),TRUE,IF(applicationYear="",TRUE,FALSE))</f>
        <v>0</v>
      </c>
      <c r="T1114" s="187" t="b">
        <f>IF(AND(Candidates!H1116&gt;=$AJ$4,Candidates!H1116&lt;=$AJ$5),TRUE,FALSE)</f>
        <v>0</v>
      </c>
      <c r="U1114" s="187" t="b">
        <f>IF(Dashboard!$M$6="",IF(Candidates!B1116&lt;&gt;"",TRUE,FALSE),IF(Dashboard!$M$6=Candidates!B1116,TRUE,FALSE))</f>
        <v>0</v>
      </c>
      <c r="V1114" s="187" t="b">
        <f>IF(Dashboard!$H$7="",IF(Candidates!B1116&lt;&gt;"",TRUE,FALSE),IF(Dashboard!$H$7=Candidates!C1116,TRUE,FALSE))</f>
        <v>0</v>
      </c>
      <c r="W1114" s="217" t="b">
        <f>IF(Dashboard!$H$6="",IF(Candidates!B1116&lt;&gt;"",TRUE,FALSE),IF(Dashboard!$H$6=Candidates!E1116,TRUE,FALSE))</f>
        <v>0</v>
      </c>
      <c r="X1114" s="187">
        <f t="shared" si="56"/>
        <v>0</v>
      </c>
      <c r="Y1114" s="198">
        <f t="shared" si="57"/>
        <v>0</v>
      </c>
      <c r="AA1114" s="7"/>
      <c r="AB1114" s="7"/>
      <c r="AC1114" s="7"/>
    </row>
    <row r="1115" spans="18:29" x14ac:dyDescent="0.2">
      <c r="R1115" s="193" t="str">
        <f>IF(Candidates!H1117="","",MONTH(Candidates!H1117))</f>
        <v/>
      </c>
      <c r="S1115" s="187" t="b">
        <f>IF(AND(YEAR(Candidates!H1117)&gt;=applicationYear,YEAR(Candidates!H1117)&lt;=applicationYear),TRUE,IF(applicationYear="",TRUE,FALSE))</f>
        <v>0</v>
      </c>
      <c r="T1115" s="187" t="b">
        <f>IF(AND(Candidates!H1117&gt;=$AJ$4,Candidates!H1117&lt;=$AJ$5),TRUE,FALSE)</f>
        <v>0</v>
      </c>
      <c r="U1115" s="187" t="b">
        <f>IF(Dashboard!$M$6="",IF(Candidates!B1117&lt;&gt;"",TRUE,FALSE),IF(Dashboard!$M$6=Candidates!B1117,TRUE,FALSE))</f>
        <v>0</v>
      </c>
      <c r="V1115" s="187" t="b">
        <f>IF(Dashboard!$H$7="",IF(Candidates!B1117&lt;&gt;"",TRUE,FALSE),IF(Dashboard!$H$7=Candidates!C1117,TRUE,FALSE))</f>
        <v>0</v>
      </c>
      <c r="W1115" s="217" t="b">
        <f>IF(Dashboard!$H$6="",IF(Candidates!B1117&lt;&gt;"",TRUE,FALSE),IF(Dashboard!$H$6=Candidates!E1117,TRUE,FALSE))</f>
        <v>0</v>
      </c>
      <c r="X1115" s="187">
        <f t="shared" si="56"/>
        <v>0</v>
      </c>
      <c r="Y1115" s="198">
        <f t="shared" si="57"/>
        <v>0</v>
      </c>
      <c r="AA1115" s="7"/>
      <c r="AB1115" s="7"/>
      <c r="AC1115" s="7"/>
    </row>
    <row r="1116" spans="18:29" x14ac:dyDescent="0.2">
      <c r="R1116" s="193" t="str">
        <f>IF(Candidates!H1118="","",MONTH(Candidates!H1118))</f>
        <v/>
      </c>
      <c r="S1116" s="187" t="b">
        <f>IF(AND(YEAR(Candidates!H1118)&gt;=applicationYear,YEAR(Candidates!H1118)&lt;=applicationYear),TRUE,IF(applicationYear="",TRUE,FALSE))</f>
        <v>0</v>
      </c>
      <c r="T1116" s="187" t="b">
        <f>IF(AND(Candidates!H1118&gt;=$AJ$4,Candidates!H1118&lt;=$AJ$5),TRUE,FALSE)</f>
        <v>0</v>
      </c>
      <c r="U1116" s="187" t="b">
        <f>IF(Dashboard!$M$6="",IF(Candidates!B1118&lt;&gt;"",TRUE,FALSE),IF(Dashboard!$M$6=Candidates!B1118,TRUE,FALSE))</f>
        <v>0</v>
      </c>
      <c r="V1116" s="187" t="b">
        <f>IF(Dashboard!$H$7="",IF(Candidates!B1118&lt;&gt;"",TRUE,FALSE),IF(Dashboard!$H$7=Candidates!C1118,TRUE,FALSE))</f>
        <v>0</v>
      </c>
      <c r="W1116" s="217" t="b">
        <f>IF(Dashboard!$H$6="",IF(Candidates!B1118&lt;&gt;"",TRUE,FALSE),IF(Dashboard!$H$6=Candidates!E1118,TRUE,FALSE))</f>
        <v>0</v>
      </c>
      <c r="X1116" s="187">
        <f t="shared" si="56"/>
        <v>0</v>
      </c>
      <c r="Y1116" s="198">
        <f t="shared" si="57"/>
        <v>0</v>
      </c>
      <c r="AA1116" s="7"/>
      <c r="AB1116" s="7"/>
      <c r="AC1116" s="7"/>
    </row>
    <row r="1117" spans="18:29" x14ac:dyDescent="0.2">
      <c r="R1117" s="193" t="str">
        <f>IF(Candidates!H1119="","",MONTH(Candidates!H1119))</f>
        <v/>
      </c>
      <c r="S1117" s="187" t="b">
        <f>IF(AND(YEAR(Candidates!H1119)&gt;=applicationYear,YEAR(Candidates!H1119)&lt;=applicationYear),TRUE,IF(applicationYear="",TRUE,FALSE))</f>
        <v>0</v>
      </c>
      <c r="T1117" s="187" t="b">
        <f>IF(AND(Candidates!H1119&gt;=$AJ$4,Candidates!H1119&lt;=$AJ$5),TRUE,FALSE)</f>
        <v>0</v>
      </c>
      <c r="U1117" s="187" t="b">
        <f>IF(Dashboard!$M$6="",IF(Candidates!B1119&lt;&gt;"",TRUE,FALSE),IF(Dashboard!$M$6=Candidates!B1119,TRUE,FALSE))</f>
        <v>0</v>
      </c>
      <c r="V1117" s="187" t="b">
        <f>IF(Dashboard!$H$7="",IF(Candidates!B1119&lt;&gt;"",TRUE,FALSE),IF(Dashboard!$H$7=Candidates!C1119,TRUE,FALSE))</f>
        <v>0</v>
      </c>
      <c r="W1117" s="217" t="b">
        <f>IF(Dashboard!$H$6="",IF(Candidates!B1119&lt;&gt;"",TRUE,FALSE),IF(Dashboard!$H$6=Candidates!E1119,TRUE,FALSE))</f>
        <v>0</v>
      </c>
      <c r="X1117" s="187">
        <f t="shared" si="56"/>
        <v>0</v>
      </c>
      <c r="Y1117" s="198">
        <f t="shared" si="57"/>
        <v>0</v>
      </c>
      <c r="AA1117" s="7"/>
      <c r="AB1117" s="7"/>
      <c r="AC1117" s="7"/>
    </row>
    <row r="1118" spans="18:29" x14ac:dyDescent="0.2">
      <c r="R1118" s="193" t="str">
        <f>IF(Candidates!H1120="","",MONTH(Candidates!H1120))</f>
        <v/>
      </c>
      <c r="S1118" s="187" t="b">
        <f>IF(AND(YEAR(Candidates!H1120)&gt;=applicationYear,YEAR(Candidates!H1120)&lt;=applicationYear),TRUE,IF(applicationYear="",TRUE,FALSE))</f>
        <v>0</v>
      </c>
      <c r="T1118" s="187" t="b">
        <f>IF(AND(Candidates!H1120&gt;=$AJ$4,Candidates!H1120&lt;=$AJ$5),TRUE,FALSE)</f>
        <v>0</v>
      </c>
      <c r="U1118" s="187" t="b">
        <f>IF(Dashboard!$M$6="",IF(Candidates!B1120&lt;&gt;"",TRUE,FALSE),IF(Dashboard!$M$6=Candidates!B1120,TRUE,FALSE))</f>
        <v>0</v>
      </c>
      <c r="V1118" s="187" t="b">
        <f>IF(Dashboard!$H$7="",IF(Candidates!B1120&lt;&gt;"",TRUE,FALSE),IF(Dashboard!$H$7=Candidates!C1120,TRUE,FALSE))</f>
        <v>0</v>
      </c>
      <c r="W1118" s="217" t="b">
        <f>IF(Dashboard!$H$6="",IF(Candidates!B1120&lt;&gt;"",TRUE,FALSE),IF(Dashboard!$H$6=Candidates!E1120,TRUE,FALSE))</f>
        <v>0</v>
      </c>
      <c r="X1118" s="187">
        <f t="shared" si="56"/>
        <v>0</v>
      </c>
      <c r="Y1118" s="198">
        <f t="shared" si="57"/>
        <v>0</v>
      </c>
      <c r="AA1118" s="7"/>
      <c r="AB1118" s="7"/>
      <c r="AC1118" s="7"/>
    </row>
    <row r="1119" spans="18:29" x14ac:dyDescent="0.2">
      <c r="R1119" s="193" t="str">
        <f>IF(Candidates!H1121="","",MONTH(Candidates!H1121))</f>
        <v/>
      </c>
      <c r="S1119" s="187" t="b">
        <f>IF(AND(YEAR(Candidates!H1121)&gt;=applicationYear,YEAR(Candidates!H1121)&lt;=applicationYear),TRUE,IF(applicationYear="",TRUE,FALSE))</f>
        <v>0</v>
      </c>
      <c r="T1119" s="187" t="b">
        <f>IF(AND(Candidates!H1121&gt;=$AJ$4,Candidates!H1121&lt;=$AJ$5),TRUE,FALSE)</f>
        <v>0</v>
      </c>
      <c r="U1119" s="187" t="b">
        <f>IF(Dashboard!$M$6="",IF(Candidates!B1121&lt;&gt;"",TRUE,FALSE),IF(Dashboard!$M$6=Candidates!B1121,TRUE,FALSE))</f>
        <v>0</v>
      </c>
      <c r="V1119" s="187" t="b">
        <f>IF(Dashboard!$H$7="",IF(Candidates!B1121&lt;&gt;"",TRUE,FALSE),IF(Dashboard!$H$7=Candidates!C1121,TRUE,FALSE))</f>
        <v>0</v>
      </c>
      <c r="W1119" s="217" t="b">
        <f>IF(Dashboard!$H$6="",IF(Candidates!B1121&lt;&gt;"",TRUE,FALSE),IF(Dashboard!$H$6=Candidates!E1121,TRUE,FALSE))</f>
        <v>0</v>
      </c>
      <c r="X1119" s="187">
        <f t="shared" si="56"/>
        <v>0</v>
      </c>
      <c r="Y1119" s="198">
        <f t="shared" si="57"/>
        <v>0</v>
      </c>
      <c r="AA1119" s="7"/>
      <c r="AB1119" s="7"/>
      <c r="AC1119" s="7"/>
    </row>
    <row r="1120" spans="18:29" x14ac:dyDescent="0.2">
      <c r="R1120" s="193" t="str">
        <f>IF(Candidates!H1122="","",MONTH(Candidates!H1122))</f>
        <v/>
      </c>
      <c r="S1120" s="187" t="b">
        <f>IF(AND(YEAR(Candidates!H1122)&gt;=applicationYear,YEAR(Candidates!H1122)&lt;=applicationYear),TRUE,IF(applicationYear="",TRUE,FALSE))</f>
        <v>0</v>
      </c>
      <c r="T1120" s="187" t="b">
        <f>IF(AND(Candidates!H1122&gt;=$AJ$4,Candidates!H1122&lt;=$AJ$5),TRUE,FALSE)</f>
        <v>0</v>
      </c>
      <c r="U1120" s="187" t="b">
        <f>IF(Dashboard!$M$6="",IF(Candidates!B1122&lt;&gt;"",TRUE,FALSE),IF(Dashboard!$M$6=Candidates!B1122,TRUE,FALSE))</f>
        <v>0</v>
      </c>
      <c r="V1120" s="187" t="b">
        <f>IF(Dashboard!$H$7="",IF(Candidates!B1122&lt;&gt;"",TRUE,FALSE),IF(Dashboard!$H$7=Candidates!C1122,TRUE,FALSE))</f>
        <v>0</v>
      </c>
      <c r="W1120" s="217" t="b">
        <f>IF(Dashboard!$H$6="",IF(Candidates!B1122&lt;&gt;"",TRUE,FALSE),IF(Dashboard!$H$6=Candidates!E1122,TRUE,FALSE))</f>
        <v>0</v>
      </c>
      <c r="X1120" s="187">
        <f t="shared" si="56"/>
        <v>0</v>
      </c>
      <c r="Y1120" s="198">
        <f t="shared" si="57"/>
        <v>0</v>
      </c>
      <c r="AA1120" s="7"/>
      <c r="AB1120" s="7"/>
      <c r="AC1120" s="7"/>
    </row>
    <row r="1121" spans="18:29" x14ac:dyDescent="0.2">
      <c r="R1121" s="193" t="str">
        <f>IF(Candidates!H1123="","",MONTH(Candidates!H1123))</f>
        <v/>
      </c>
      <c r="S1121" s="187" t="b">
        <f>IF(AND(YEAR(Candidates!H1123)&gt;=applicationYear,YEAR(Candidates!H1123)&lt;=applicationYear),TRUE,IF(applicationYear="",TRUE,FALSE))</f>
        <v>0</v>
      </c>
      <c r="T1121" s="187" t="b">
        <f>IF(AND(Candidates!H1123&gt;=$AJ$4,Candidates!H1123&lt;=$AJ$5),TRUE,FALSE)</f>
        <v>0</v>
      </c>
      <c r="U1121" s="187" t="b">
        <f>IF(Dashboard!$M$6="",IF(Candidates!B1123&lt;&gt;"",TRUE,FALSE),IF(Dashboard!$M$6=Candidates!B1123,TRUE,FALSE))</f>
        <v>0</v>
      </c>
      <c r="V1121" s="187" t="b">
        <f>IF(Dashboard!$H$7="",IF(Candidates!B1123&lt;&gt;"",TRUE,FALSE),IF(Dashboard!$H$7=Candidates!C1123,TRUE,FALSE))</f>
        <v>0</v>
      </c>
      <c r="W1121" s="217" t="b">
        <f>IF(Dashboard!$H$6="",IF(Candidates!B1123&lt;&gt;"",TRUE,FALSE),IF(Dashboard!$H$6=Candidates!E1123,TRUE,FALSE))</f>
        <v>0</v>
      </c>
      <c r="X1121" s="187">
        <f t="shared" si="56"/>
        <v>0</v>
      </c>
      <c r="Y1121" s="198">
        <f t="shared" si="57"/>
        <v>0</v>
      </c>
      <c r="AA1121" s="7"/>
      <c r="AB1121" s="7"/>
      <c r="AC1121" s="7"/>
    </row>
    <row r="1122" spans="18:29" x14ac:dyDescent="0.2">
      <c r="R1122" s="193" t="str">
        <f>IF(Candidates!H1124="","",MONTH(Candidates!H1124))</f>
        <v/>
      </c>
      <c r="S1122" s="187" t="b">
        <f>IF(AND(YEAR(Candidates!H1124)&gt;=applicationYear,YEAR(Candidates!H1124)&lt;=applicationYear),TRUE,IF(applicationYear="",TRUE,FALSE))</f>
        <v>0</v>
      </c>
      <c r="T1122" s="187" t="b">
        <f>IF(AND(Candidates!H1124&gt;=$AJ$4,Candidates!H1124&lt;=$AJ$5),TRUE,FALSE)</f>
        <v>0</v>
      </c>
      <c r="U1122" s="187" t="b">
        <f>IF(Dashboard!$M$6="",IF(Candidates!B1124&lt;&gt;"",TRUE,FALSE),IF(Dashboard!$M$6=Candidates!B1124,TRUE,FALSE))</f>
        <v>0</v>
      </c>
      <c r="V1122" s="187" t="b">
        <f>IF(Dashboard!$H$7="",IF(Candidates!B1124&lt;&gt;"",TRUE,FALSE),IF(Dashboard!$H$7=Candidates!C1124,TRUE,FALSE))</f>
        <v>0</v>
      </c>
      <c r="W1122" s="217" t="b">
        <f>IF(Dashboard!$H$6="",IF(Candidates!B1124&lt;&gt;"",TRUE,FALSE),IF(Dashboard!$H$6=Candidates!E1124,TRUE,FALSE))</f>
        <v>0</v>
      </c>
      <c r="X1122" s="187">
        <f t="shared" si="56"/>
        <v>0</v>
      </c>
      <c r="Y1122" s="198">
        <f t="shared" si="57"/>
        <v>0</v>
      </c>
      <c r="AA1122" s="7"/>
      <c r="AB1122" s="7"/>
      <c r="AC1122" s="7"/>
    </row>
    <row r="1123" spans="18:29" x14ac:dyDescent="0.2">
      <c r="R1123" s="193" t="str">
        <f>IF(Candidates!H1125="","",MONTH(Candidates!H1125))</f>
        <v/>
      </c>
      <c r="S1123" s="187" t="b">
        <f>IF(AND(YEAR(Candidates!H1125)&gt;=applicationYear,YEAR(Candidates!H1125)&lt;=applicationYear),TRUE,IF(applicationYear="",TRUE,FALSE))</f>
        <v>0</v>
      </c>
      <c r="T1123" s="187" t="b">
        <f>IF(AND(Candidates!H1125&gt;=$AJ$4,Candidates!H1125&lt;=$AJ$5),TRUE,FALSE)</f>
        <v>0</v>
      </c>
      <c r="U1123" s="187" t="b">
        <f>IF(Dashboard!$M$6="",IF(Candidates!B1125&lt;&gt;"",TRUE,FALSE),IF(Dashboard!$M$6=Candidates!B1125,TRUE,FALSE))</f>
        <v>0</v>
      </c>
      <c r="V1123" s="187" t="b">
        <f>IF(Dashboard!$H$7="",IF(Candidates!B1125&lt;&gt;"",TRUE,FALSE),IF(Dashboard!$H$7=Candidates!C1125,TRUE,FALSE))</f>
        <v>0</v>
      </c>
      <c r="W1123" s="217" t="b">
        <f>IF(Dashboard!$H$6="",IF(Candidates!B1125&lt;&gt;"",TRUE,FALSE),IF(Dashboard!$H$6=Candidates!E1125,TRUE,FALSE))</f>
        <v>0</v>
      </c>
      <c r="X1123" s="187">
        <f t="shared" si="56"/>
        <v>0</v>
      </c>
      <c r="Y1123" s="198">
        <f t="shared" si="57"/>
        <v>0</v>
      </c>
      <c r="AA1123" s="7"/>
      <c r="AB1123" s="7"/>
      <c r="AC1123" s="7"/>
    </row>
    <row r="1124" spans="18:29" x14ac:dyDescent="0.2">
      <c r="R1124" s="193" t="str">
        <f>IF(Candidates!H1126="","",MONTH(Candidates!H1126))</f>
        <v/>
      </c>
      <c r="S1124" s="187" t="b">
        <f>IF(AND(YEAR(Candidates!H1126)&gt;=applicationYear,YEAR(Candidates!H1126)&lt;=applicationYear),TRUE,IF(applicationYear="",TRUE,FALSE))</f>
        <v>0</v>
      </c>
      <c r="T1124" s="187" t="b">
        <f>IF(AND(Candidates!H1126&gt;=$AJ$4,Candidates!H1126&lt;=$AJ$5),TRUE,FALSE)</f>
        <v>0</v>
      </c>
      <c r="U1124" s="187" t="b">
        <f>IF(Dashboard!$M$6="",IF(Candidates!B1126&lt;&gt;"",TRUE,FALSE),IF(Dashboard!$M$6=Candidates!B1126,TRUE,FALSE))</f>
        <v>0</v>
      </c>
      <c r="V1124" s="187" t="b">
        <f>IF(Dashboard!$H$7="",IF(Candidates!B1126&lt;&gt;"",TRUE,FALSE),IF(Dashboard!$H$7=Candidates!C1126,TRUE,FALSE))</f>
        <v>0</v>
      </c>
      <c r="W1124" s="217" t="b">
        <f>IF(Dashboard!$H$6="",IF(Candidates!B1126&lt;&gt;"",TRUE,FALSE),IF(Dashboard!$H$6=Candidates!E1126,TRUE,FALSE))</f>
        <v>0</v>
      </c>
      <c r="X1124" s="187">
        <f t="shared" si="56"/>
        <v>0</v>
      </c>
      <c r="Y1124" s="198">
        <f t="shared" si="57"/>
        <v>0</v>
      </c>
      <c r="AA1124" s="7"/>
      <c r="AB1124" s="7"/>
      <c r="AC1124" s="7"/>
    </row>
    <row r="1125" spans="18:29" x14ac:dyDescent="0.2">
      <c r="R1125" s="193" t="str">
        <f>IF(Candidates!H1127="","",MONTH(Candidates!H1127))</f>
        <v/>
      </c>
      <c r="S1125" s="187" t="b">
        <f>IF(AND(YEAR(Candidates!H1127)&gt;=applicationYear,YEAR(Candidates!H1127)&lt;=applicationYear),TRUE,IF(applicationYear="",TRUE,FALSE))</f>
        <v>0</v>
      </c>
      <c r="T1125" s="187" t="b">
        <f>IF(AND(Candidates!H1127&gt;=$AJ$4,Candidates!H1127&lt;=$AJ$5),TRUE,FALSE)</f>
        <v>0</v>
      </c>
      <c r="U1125" s="187" t="b">
        <f>IF(Dashboard!$M$6="",IF(Candidates!B1127&lt;&gt;"",TRUE,FALSE),IF(Dashboard!$M$6=Candidates!B1127,TRUE,FALSE))</f>
        <v>0</v>
      </c>
      <c r="V1125" s="187" t="b">
        <f>IF(Dashboard!$H$7="",IF(Candidates!B1127&lt;&gt;"",TRUE,FALSE),IF(Dashboard!$H$7=Candidates!C1127,TRUE,FALSE))</f>
        <v>0</v>
      </c>
      <c r="W1125" s="217" t="b">
        <f>IF(Dashboard!$H$6="",IF(Candidates!B1127&lt;&gt;"",TRUE,FALSE),IF(Dashboard!$H$6=Candidates!E1127,TRUE,FALSE))</f>
        <v>0</v>
      </c>
      <c r="X1125" s="187">
        <f t="shared" si="56"/>
        <v>0</v>
      </c>
      <c r="Y1125" s="198">
        <f t="shared" si="57"/>
        <v>0</v>
      </c>
      <c r="AA1125" s="7"/>
      <c r="AB1125" s="7"/>
      <c r="AC1125" s="7"/>
    </row>
    <row r="1126" spans="18:29" x14ac:dyDescent="0.2">
      <c r="R1126" s="193" t="str">
        <f>IF(Candidates!H1128="","",MONTH(Candidates!H1128))</f>
        <v/>
      </c>
      <c r="S1126" s="187" t="b">
        <f>IF(AND(YEAR(Candidates!H1128)&gt;=applicationYear,YEAR(Candidates!H1128)&lt;=applicationYear),TRUE,IF(applicationYear="",TRUE,FALSE))</f>
        <v>0</v>
      </c>
      <c r="T1126" s="187" t="b">
        <f>IF(AND(Candidates!H1128&gt;=$AJ$4,Candidates!H1128&lt;=$AJ$5),TRUE,FALSE)</f>
        <v>0</v>
      </c>
      <c r="U1126" s="187" t="b">
        <f>IF(Dashboard!$M$6="",IF(Candidates!B1128&lt;&gt;"",TRUE,FALSE),IF(Dashboard!$M$6=Candidates!B1128,TRUE,FALSE))</f>
        <v>0</v>
      </c>
      <c r="V1126" s="187" t="b">
        <f>IF(Dashboard!$H$7="",IF(Candidates!B1128&lt;&gt;"",TRUE,FALSE),IF(Dashboard!$H$7=Candidates!C1128,TRUE,FALSE))</f>
        <v>0</v>
      </c>
      <c r="W1126" s="217" t="b">
        <f>IF(Dashboard!$H$6="",IF(Candidates!B1128&lt;&gt;"",TRUE,FALSE),IF(Dashboard!$H$6=Candidates!E1128,TRUE,FALSE))</f>
        <v>0</v>
      </c>
      <c r="X1126" s="187">
        <f t="shared" si="56"/>
        <v>0</v>
      </c>
      <c r="Y1126" s="198">
        <f t="shared" si="57"/>
        <v>0</v>
      </c>
      <c r="AA1126" s="7"/>
      <c r="AB1126" s="7"/>
      <c r="AC1126" s="7"/>
    </row>
    <row r="1127" spans="18:29" x14ac:dyDescent="0.2">
      <c r="R1127" s="193" t="str">
        <f>IF(Candidates!H1129="","",MONTH(Candidates!H1129))</f>
        <v/>
      </c>
      <c r="S1127" s="187" t="b">
        <f>IF(AND(YEAR(Candidates!H1129)&gt;=applicationYear,YEAR(Candidates!H1129)&lt;=applicationYear),TRUE,IF(applicationYear="",TRUE,FALSE))</f>
        <v>0</v>
      </c>
      <c r="T1127" s="187" t="b">
        <f>IF(AND(Candidates!H1129&gt;=$AJ$4,Candidates!H1129&lt;=$AJ$5),TRUE,FALSE)</f>
        <v>0</v>
      </c>
      <c r="U1127" s="187" t="b">
        <f>IF(Dashboard!$M$6="",IF(Candidates!B1129&lt;&gt;"",TRUE,FALSE),IF(Dashboard!$M$6=Candidates!B1129,TRUE,FALSE))</f>
        <v>0</v>
      </c>
      <c r="V1127" s="187" t="b">
        <f>IF(Dashboard!$H$7="",IF(Candidates!B1129&lt;&gt;"",TRUE,FALSE),IF(Dashboard!$H$7=Candidates!C1129,TRUE,FALSE))</f>
        <v>0</v>
      </c>
      <c r="W1127" s="217" t="b">
        <f>IF(Dashboard!$H$6="",IF(Candidates!B1129&lt;&gt;"",TRUE,FALSE),IF(Dashboard!$H$6=Candidates!E1129,TRUE,FALSE))</f>
        <v>0</v>
      </c>
      <c r="X1127" s="187">
        <f t="shared" si="56"/>
        <v>0</v>
      </c>
      <c r="Y1127" s="198">
        <f t="shared" si="57"/>
        <v>0</v>
      </c>
      <c r="AA1127" s="7"/>
      <c r="AB1127" s="7"/>
      <c r="AC1127" s="7"/>
    </row>
    <row r="1128" spans="18:29" x14ac:dyDescent="0.2">
      <c r="R1128" s="193" t="str">
        <f>IF(Candidates!H1130="","",MONTH(Candidates!H1130))</f>
        <v/>
      </c>
      <c r="S1128" s="187" t="b">
        <f>IF(AND(YEAR(Candidates!H1130)&gt;=applicationYear,YEAR(Candidates!H1130)&lt;=applicationYear),TRUE,IF(applicationYear="",TRUE,FALSE))</f>
        <v>0</v>
      </c>
      <c r="T1128" s="187" t="b">
        <f>IF(AND(Candidates!H1130&gt;=$AJ$4,Candidates!H1130&lt;=$AJ$5),TRUE,FALSE)</f>
        <v>0</v>
      </c>
      <c r="U1128" s="187" t="b">
        <f>IF(Dashboard!$M$6="",IF(Candidates!B1130&lt;&gt;"",TRUE,FALSE),IF(Dashboard!$M$6=Candidates!B1130,TRUE,FALSE))</f>
        <v>0</v>
      </c>
      <c r="V1128" s="187" t="b">
        <f>IF(Dashboard!$H$7="",IF(Candidates!B1130&lt;&gt;"",TRUE,FALSE),IF(Dashboard!$H$7=Candidates!C1130,TRUE,FALSE))</f>
        <v>0</v>
      </c>
      <c r="W1128" s="217" t="b">
        <f>IF(Dashboard!$H$6="",IF(Candidates!B1130&lt;&gt;"",TRUE,FALSE),IF(Dashboard!$H$6=Candidates!E1130,TRUE,FALSE))</f>
        <v>0</v>
      </c>
      <c r="X1128" s="187">
        <f t="shared" si="56"/>
        <v>0</v>
      </c>
      <c r="Y1128" s="198">
        <f t="shared" si="57"/>
        <v>0</v>
      </c>
      <c r="AA1128" s="7"/>
      <c r="AB1128" s="7"/>
      <c r="AC1128" s="7"/>
    </row>
    <row r="1129" spans="18:29" x14ac:dyDescent="0.2">
      <c r="R1129" s="193" t="str">
        <f>IF(Candidates!H1131="","",MONTH(Candidates!H1131))</f>
        <v/>
      </c>
      <c r="S1129" s="187" t="b">
        <f>IF(AND(YEAR(Candidates!H1131)&gt;=applicationYear,YEAR(Candidates!H1131)&lt;=applicationYear),TRUE,IF(applicationYear="",TRUE,FALSE))</f>
        <v>0</v>
      </c>
      <c r="T1129" s="187" t="b">
        <f>IF(AND(Candidates!H1131&gt;=$AJ$4,Candidates!H1131&lt;=$AJ$5),TRUE,FALSE)</f>
        <v>0</v>
      </c>
      <c r="U1129" s="187" t="b">
        <f>IF(Dashboard!$M$6="",IF(Candidates!B1131&lt;&gt;"",TRUE,FALSE),IF(Dashboard!$M$6=Candidates!B1131,TRUE,FALSE))</f>
        <v>0</v>
      </c>
      <c r="V1129" s="187" t="b">
        <f>IF(Dashboard!$H$7="",IF(Candidates!B1131&lt;&gt;"",TRUE,FALSE),IF(Dashboard!$H$7=Candidates!C1131,TRUE,FALSE))</f>
        <v>0</v>
      </c>
      <c r="W1129" s="217" t="b">
        <f>IF(Dashboard!$H$6="",IF(Candidates!B1131&lt;&gt;"",TRUE,FALSE),IF(Dashboard!$H$6=Candidates!E1131,TRUE,FALSE))</f>
        <v>0</v>
      </c>
      <c r="X1129" s="187">
        <f t="shared" si="56"/>
        <v>0</v>
      </c>
      <c r="Y1129" s="198">
        <f t="shared" si="57"/>
        <v>0</v>
      </c>
      <c r="AA1129" s="7"/>
      <c r="AB1129" s="7"/>
      <c r="AC1129" s="7"/>
    </row>
    <row r="1130" spans="18:29" x14ac:dyDescent="0.2">
      <c r="R1130" s="193" t="str">
        <f>IF(Candidates!H1132="","",MONTH(Candidates!H1132))</f>
        <v/>
      </c>
      <c r="S1130" s="187" t="b">
        <f>IF(AND(YEAR(Candidates!H1132)&gt;=applicationYear,YEAR(Candidates!H1132)&lt;=applicationYear),TRUE,IF(applicationYear="",TRUE,FALSE))</f>
        <v>0</v>
      </c>
      <c r="T1130" s="187" t="b">
        <f>IF(AND(Candidates!H1132&gt;=$AJ$4,Candidates!H1132&lt;=$AJ$5),TRUE,FALSE)</f>
        <v>0</v>
      </c>
      <c r="U1130" s="187" t="b">
        <f>IF(Dashboard!$M$6="",IF(Candidates!B1132&lt;&gt;"",TRUE,FALSE),IF(Dashboard!$M$6=Candidates!B1132,TRUE,FALSE))</f>
        <v>0</v>
      </c>
      <c r="V1130" s="187" t="b">
        <f>IF(Dashboard!$H$7="",IF(Candidates!B1132&lt;&gt;"",TRUE,FALSE),IF(Dashboard!$H$7=Candidates!C1132,TRUE,FALSE))</f>
        <v>0</v>
      </c>
      <c r="W1130" s="217" t="b">
        <f>IF(Dashboard!$H$6="",IF(Candidates!B1132&lt;&gt;"",TRUE,FALSE),IF(Dashboard!$H$6=Candidates!E1132,TRUE,FALSE))</f>
        <v>0</v>
      </c>
      <c r="X1130" s="187">
        <f t="shared" si="56"/>
        <v>0</v>
      </c>
      <c r="Y1130" s="198">
        <f t="shared" si="57"/>
        <v>0</v>
      </c>
      <c r="AA1130" s="7"/>
      <c r="AB1130" s="7"/>
      <c r="AC1130" s="7"/>
    </row>
    <row r="1131" spans="18:29" x14ac:dyDescent="0.2">
      <c r="R1131" s="193" t="str">
        <f>IF(Candidates!H1133="","",MONTH(Candidates!H1133))</f>
        <v/>
      </c>
      <c r="S1131" s="187" t="b">
        <f>IF(AND(YEAR(Candidates!H1133)&gt;=applicationYear,YEAR(Candidates!H1133)&lt;=applicationYear),TRUE,IF(applicationYear="",TRUE,FALSE))</f>
        <v>0</v>
      </c>
      <c r="T1131" s="187" t="b">
        <f>IF(AND(Candidates!H1133&gt;=$AJ$4,Candidates!H1133&lt;=$AJ$5),TRUE,FALSE)</f>
        <v>0</v>
      </c>
      <c r="U1131" s="187" t="b">
        <f>IF(Dashboard!$M$6="",IF(Candidates!B1133&lt;&gt;"",TRUE,FALSE),IF(Dashboard!$M$6=Candidates!B1133,TRUE,FALSE))</f>
        <v>0</v>
      </c>
      <c r="V1131" s="187" t="b">
        <f>IF(Dashboard!$H$7="",IF(Candidates!B1133&lt;&gt;"",TRUE,FALSE),IF(Dashboard!$H$7=Candidates!C1133,TRUE,FALSE))</f>
        <v>0</v>
      </c>
      <c r="W1131" s="217" t="b">
        <f>IF(Dashboard!$H$6="",IF(Candidates!B1133&lt;&gt;"",TRUE,FALSE),IF(Dashboard!$H$6=Candidates!E1133,TRUE,FALSE))</f>
        <v>0</v>
      </c>
      <c r="X1131" s="187">
        <f t="shared" si="56"/>
        <v>0</v>
      </c>
      <c r="Y1131" s="198">
        <f t="shared" si="57"/>
        <v>0</v>
      </c>
      <c r="AA1131" s="7"/>
      <c r="AB1131" s="7"/>
      <c r="AC1131" s="7"/>
    </row>
    <row r="1132" spans="18:29" x14ac:dyDescent="0.2">
      <c r="R1132" s="193" t="str">
        <f>IF(Candidates!H1134="","",MONTH(Candidates!H1134))</f>
        <v/>
      </c>
      <c r="S1132" s="187" t="b">
        <f>IF(AND(YEAR(Candidates!H1134)&gt;=applicationYear,YEAR(Candidates!H1134)&lt;=applicationYear),TRUE,IF(applicationYear="",TRUE,FALSE))</f>
        <v>0</v>
      </c>
      <c r="T1132" s="187" t="b">
        <f>IF(AND(Candidates!H1134&gt;=$AJ$4,Candidates!H1134&lt;=$AJ$5),TRUE,FALSE)</f>
        <v>0</v>
      </c>
      <c r="U1132" s="187" t="b">
        <f>IF(Dashboard!$M$6="",IF(Candidates!B1134&lt;&gt;"",TRUE,FALSE),IF(Dashboard!$M$6=Candidates!B1134,TRUE,FALSE))</f>
        <v>0</v>
      </c>
      <c r="V1132" s="187" t="b">
        <f>IF(Dashboard!$H$7="",IF(Candidates!B1134&lt;&gt;"",TRUE,FALSE),IF(Dashboard!$H$7=Candidates!C1134,TRUE,FALSE))</f>
        <v>0</v>
      </c>
      <c r="W1132" s="217" t="b">
        <f>IF(Dashboard!$H$6="",IF(Candidates!B1134&lt;&gt;"",TRUE,FALSE),IF(Dashboard!$H$6=Candidates!E1134,TRUE,FALSE))</f>
        <v>0</v>
      </c>
      <c r="X1132" s="187">
        <f t="shared" si="56"/>
        <v>0</v>
      </c>
      <c r="Y1132" s="198">
        <f t="shared" si="57"/>
        <v>0</v>
      </c>
      <c r="AA1132" s="7"/>
      <c r="AB1132" s="7"/>
      <c r="AC1132" s="7"/>
    </row>
    <row r="1133" spans="18:29" x14ac:dyDescent="0.2">
      <c r="R1133" s="193" t="str">
        <f>IF(Candidates!H1135="","",MONTH(Candidates!H1135))</f>
        <v/>
      </c>
      <c r="S1133" s="187" t="b">
        <f>IF(AND(YEAR(Candidates!H1135)&gt;=applicationYear,YEAR(Candidates!H1135)&lt;=applicationYear),TRUE,IF(applicationYear="",TRUE,FALSE))</f>
        <v>0</v>
      </c>
      <c r="T1133" s="187" t="b">
        <f>IF(AND(Candidates!H1135&gt;=$AJ$4,Candidates!H1135&lt;=$AJ$5),TRUE,FALSE)</f>
        <v>0</v>
      </c>
      <c r="U1133" s="187" t="b">
        <f>IF(Dashboard!$M$6="",IF(Candidates!B1135&lt;&gt;"",TRUE,FALSE),IF(Dashboard!$M$6=Candidates!B1135,TRUE,FALSE))</f>
        <v>0</v>
      </c>
      <c r="V1133" s="187" t="b">
        <f>IF(Dashboard!$H$7="",IF(Candidates!B1135&lt;&gt;"",TRUE,FALSE),IF(Dashboard!$H$7=Candidates!C1135,TRUE,FALSE))</f>
        <v>0</v>
      </c>
      <c r="W1133" s="217" t="b">
        <f>IF(Dashboard!$H$6="",IF(Candidates!B1135&lt;&gt;"",TRUE,FALSE),IF(Dashboard!$H$6=Candidates!E1135,TRUE,FALSE))</f>
        <v>0</v>
      </c>
      <c r="X1133" s="187">
        <f t="shared" si="56"/>
        <v>0</v>
      </c>
      <c r="Y1133" s="198">
        <f t="shared" si="57"/>
        <v>0</v>
      </c>
      <c r="AA1133" s="7"/>
      <c r="AB1133" s="7"/>
      <c r="AC1133" s="7"/>
    </row>
    <row r="1134" spans="18:29" x14ac:dyDescent="0.2">
      <c r="R1134" s="193" t="str">
        <f>IF(Candidates!H1136="","",MONTH(Candidates!H1136))</f>
        <v/>
      </c>
      <c r="S1134" s="187" t="b">
        <f>IF(AND(YEAR(Candidates!H1136)&gt;=applicationYear,YEAR(Candidates!H1136)&lt;=applicationYear),TRUE,IF(applicationYear="",TRUE,FALSE))</f>
        <v>0</v>
      </c>
      <c r="T1134" s="187" t="b">
        <f>IF(AND(Candidates!H1136&gt;=$AJ$4,Candidates!H1136&lt;=$AJ$5),TRUE,FALSE)</f>
        <v>0</v>
      </c>
      <c r="U1134" s="187" t="b">
        <f>IF(Dashboard!$M$6="",IF(Candidates!B1136&lt;&gt;"",TRUE,FALSE),IF(Dashboard!$M$6=Candidates!B1136,TRUE,FALSE))</f>
        <v>0</v>
      </c>
      <c r="V1134" s="187" t="b">
        <f>IF(Dashboard!$H$7="",IF(Candidates!B1136&lt;&gt;"",TRUE,FALSE),IF(Dashboard!$H$7=Candidates!C1136,TRUE,FALSE))</f>
        <v>0</v>
      </c>
      <c r="W1134" s="217" t="b">
        <f>IF(Dashboard!$H$6="",IF(Candidates!B1136&lt;&gt;"",TRUE,FALSE),IF(Dashboard!$H$6=Candidates!E1136,TRUE,FALSE))</f>
        <v>0</v>
      </c>
      <c r="X1134" s="187">
        <f t="shared" si="56"/>
        <v>0</v>
      </c>
      <c r="Y1134" s="198">
        <f t="shared" si="57"/>
        <v>0</v>
      </c>
      <c r="AA1134" s="7"/>
      <c r="AB1134" s="7"/>
      <c r="AC1134" s="7"/>
    </row>
    <row r="1135" spans="18:29" x14ac:dyDescent="0.2">
      <c r="R1135" s="193" t="str">
        <f>IF(Candidates!H1137="","",MONTH(Candidates!H1137))</f>
        <v/>
      </c>
      <c r="S1135" s="187" t="b">
        <f>IF(AND(YEAR(Candidates!H1137)&gt;=applicationYear,YEAR(Candidates!H1137)&lt;=applicationYear),TRUE,IF(applicationYear="",TRUE,FALSE))</f>
        <v>0</v>
      </c>
      <c r="T1135" s="187" t="b">
        <f>IF(AND(Candidates!H1137&gt;=$AJ$4,Candidates!H1137&lt;=$AJ$5),TRUE,FALSE)</f>
        <v>0</v>
      </c>
      <c r="U1135" s="187" t="b">
        <f>IF(Dashboard!$M$6="",IF(Candidates!B1137&lt;&gt;"",TRUE,FALSE),IF(Dashboard!$M$6=Candidates!B1137,TRUE,FALSE))</f>
        <v>0</v>
      </c>
      <c r="V1135" s="187" t="b">
        <f>IF(Dashboard!$H$7="",IF(Candidates!B1137&lt;&gt;"",TRUE,FALSE),IF(Dashboard!$H$7=Candidates!C1137,TRUE,FALSE))</f>
        <v>0</v>
      </c>
      <c r="W1135" s="217" t="b">
        <f>IF(Dashboard!$H$6="",IF(Candidates!B1137&lt;&gt;"",TRUE,FALSE),IF(Dashboard!$H$6=Candidates!E1137,TRUE,FALSE))</f>
        <v>0</v>
      </c>
      <c r="X1135" s="187">
        <f t="shared" si="56"/>
        <v>0</v>
      </c>
      <c r="Y1135" s="198">
        <f t="shared" si="57"/>
        <v>0</v>
      </c>
      <c r="AA1135" s="7"/>
      <c r="AB1135" s="7"/>
      <c r="AC1135" s="7"/>
    </row>
    <row r="1136" spans="18:29" x14ac:dyDescent="0.2">
      <c r="R1136" s="193" t="str">
        <f>IF(Candidates!H1138="","",MONTH(Candidates!H1138))</f>
        <v/>
      </c>
      <c r="S1136" s="187" t="b">
        <f>IF(AND(YEAR(Candidates!H1138)&gt;=applicationYear,YEAR(Candidates!H1138)&lt;=applicationYear),TRUE,IF(applicationYear="",TRUE,FALSE))</f>
        <v>0</v>
      </c>
      <c r="T1136" s="187" t="b">
        <f>IF(AND(Candidates!H1138&gt;=$AJ$4,Candidates!H1138&lt;=$AJ$5),TRUE,FALSE)</f>
        <v>0</v>
      </c>
      <c r="U1136" s="187" t="b">
        <f>IF(Dashboard!$M$6="",IF(Candidates!B1138&lt;&gt;"",TRUE,FALSE),IF(Dashboard!$M$6=Candidates!B1138,TRUE,FALSE))</f>
        <v>0</v>
      </c>
      <c r="V1136" s="187" t="b">
        <f>IF(Dashboard!$H$7="",IF(Candidates!B1138&lt;&gt;"",TRUE,FALSE),IF(Dashboard!$H$7=Candidates!C1138,TRUE,FALSE))</f>
        <v>0</v>
      </c>
      <c r="W1136" s="217" t="b">
        <f>IF(Dashboard!$H$6="",IF(Candidates!B1138&lt;&gt;"",TRUE,FALSE),IF(Dashboard!$H$6=Candidates!E1138,TRUE,FALSE))</f>
        <v>0</v>
      </c>
      <c r="X1136" s="187">
        <f t="shared" si="56"/>
        <v>0</v>
      </c>
      <c r="Y1136" s="198">
        <f t="shared" si="57"/>
        <v>0</v>
      </c>
      <c r="AA1136" s="7"/>
      <c r="AB1136" s="7"/>
      <c r="AC1136" s="7"/>
    </row>
    <row r="1137" spans="18:29" x14ac:dyDescent="0.2">
      <c r="R1137" s="193" t="str">
        <f>IF(Candidates!H1139="","",MONTH(Candidates!H1139))</f>
        <v/>
      </c>
      <c r="S1137" s="187" t="b">
        <f>IF(AND(YEAR(Candidates!H1139)&gt;=applicationYear,YEAR(Candidates!H1139)&lt;=applicationYear),TRUE,IF(applicationYear="",TRUE,FALSE))</f>
        <v>0</v>
      </c>
      <c r="T1137" s="187" t="b">
        <f>IF(AND(Candidates!H1139&gt;=$AJ$4,Candidates!H1139&lt;=$AJ$5),TRUE,FALSE)</f>
        <v>0</v>
      </c>
      <c r="U1137" s="187" t="b">
        <f>IF(Dashboard!$M$6="",IF(Candidates!B1139&lt;&gt;"",TRUE,FALSE),IF(Dashboard!$M$6=Candidates!B1139,TRUE,FALSE))</f>
        <v>0</v>
      </c>
      <c r="V1137" s="187" t="b">
        <f>IF(Dashboard!$H$7="",IF(Candidates!B1139&lt;&gt;"",TRUE,FALSE),IF(Dashboard!$H$7=Candidates!C1139,TRUE,FALSE))</f>
        <v>0</v>
      </c>
      <c r="W1137" s="217" t="b">
        <f>IF(Dashboard!$H$6="",IF(Candidates!B1139&lt;&gt;"",TRUE,FALSE),IF(Dashboard!$H$6=Candidates!E1139,TRUE,FALSE))</f>
        <v>0</v>
      </c>
      <c r="X1137" s="187">
        <f t="shared" si="56"/>
        <v>0</v>
      </c>
      <c r="Y1137" s="198">
        <f t="shared" si="57"/>
        <v>0</v>
      </c>
      <c r="AA1137" s="7"/>
      <c r="AB1137" s="7"/>
      <c r="AC1137" s="7"/>
    </row>
    <row r="1138" spans="18:29" x14ac:dyDescent="0.2">
      <c r="R1138" s="193" t="str">
        <f>IF(Candidates!H1140="","",MONTH(Candidates!H1140))</f>
        <v/>
      </c>
      <c r="S1138" s="187" t="b">
        <f>IF(AND(YEAR(Candidates!H1140)&gt;=applicationYear,YEAR(Candidates!H1140)&lt;=applicationYear),TRUE,IF(applicationYear="",TRUE,FALSE))</f>
        <v>0</v>
      </c>
      <c r="T1138" s="187" t="b">
        <f>IF(AND(Candidates!H1140&gt;=$AJ$4,Candidates!H1140&lt;=$AJ$5),TRUE,FALSE)</f>
        <v>0</v>
      </c>
      <c r="U1138" s="187" t="b">
        <f>IF(Dashboard!$M$6="",IF(Candidates!B1140&lt;&gt;"",TRUE,FALSE),IF(Dashboard!$M$6=Candidates!B1140,TRUE,FALSE))</f>
        <v>0</v>
      </c>
      <c r="V1138" s="187" t="b">
        <f>IF(Dashboard!$H$7="",IF(Candidates!B1140&lt;&gt;"",TRUE,FALSE),IF(Dashboard!$H$7=Candidates!C1140,TRUE,FALSE))</f>
        <v>0</v>
      </c>
      <c r="W1138" s="217" t="b">
        <f>IF(Dashboard!$H$6="",IF(Candidates!B1140&lt;&gt;"",TRUE,FALSE),IF(Dashboard!$H$6=Candidates!E1140,TRUE,FALSE))</f>
        <v>0</v>
      </c>
      <c r="X1138" s="187">
        <f t="shared" si="56"/>
        <v>0</v>
      </c>
      <c r="Y1138" s="198">
        <f t="shared" si="57"/>
        <v>0</v>
      </c>
      <c r="AA1138" s="7"/>
      <c r="AB1138" s="7"/>
      <c r="AC1138" s="7"/>
    </row>
    <row r="1139" spans="18:29" x14ac:dyDescent="0.2">
      <c r="R1139" s="193" t="str">
        <f>IF(Candidates!H1141="","",MONTH(Candidates!H1141))</f>
        <v/>
      </c>
      <c r="S1139" s="187" t="b">
        <f>IF(AND(YEAR(Candidates!H1141)&gt;=applicationYear,YEAR(Candidates!H1141)&lt;=applicationYear),TRUE,IF(applicationYear="",TRUE,FALSE))</f>
        <v>0</v>
      </c>
      <c r="T1139" s="187" t="b">
        <f>IF(AND(Candidates!H1141&gt;=$AJ$4,Candidates!H1141&lt;=$AJ$5),TRUE,FALSE)</f>
        <v>0</v>
      </c>
      <c r="U1139" s="187" t="b">
        <f>IF(Dashboard!$M$6="",IF(Candidates!B1141&lt;&gt;"",TRUE,FALSE),IF(Dashboard!$M$6=Candidates!B1141,TRUE,FALSE))</f>
        <v>0</v>
      </c>
      <c r="V1139" s="187" t="b">
        <f>IF(Dashboard!$H$7="",IF(Candidates!B1141&lt;&gt;"",TRUE,FALSE),IF(Dashboard!$H$7=Candidates!C1141,TRUE,FALSE))</f>
        <v>0</v>
      </c>
      <c r="W1139" s="217" t="b">
        <f>IF(Dashboard!$H$6="",IF(Candidates!B1141&lt;&gt;"",TRUE,FALSE),IF(Dashboard!$H$6=Candidates!E1141,TRUE,FALSE))</f>
        <v>0</v>
      </c>
      <c r="X1139" s="187">
        <f t="shared" si="56"/>
        <v>0</v>
      </c>
      <c r="Y1139" s="198">
        <f t="shared" si="57"/>
        <v>0</v>
      </c>
      <c r="AA1139" s="7"/>
      <c r="AB1139" s="7"/>
      <c r="AC1139" s="7"/>
    </row>
    <row r="1140" spans="18:29" x14ac:dyDescent="0.2">
      <c r="R1140" s="193" t="str">
        <f>IF(Candidates!H1142="","",MONTH(Candidates!H1142))</f>
        <v/>
      </c>
      <c r="S1140" s="187" t="b">
        <f>IF(AND(YEAR(Candidates!H1142)&gt;=applicationYear,YEAR(Candidates!H1142)&lt;=applicationYear),TRUE,IF(applicationYear="",TRUE,FALSE))</f>
        <v>0</v>
      </c>
      <c r="T1140" s="187" t="b">
        <f>IF(AND(Candidates!H1142&gt;=$AJ$4,Candidates!H1142&lt;=$AJ$5),TRUE,FALSE)</f>
        <v>0</v>
      </c>
      <c r="U1140" s="187" t="b">
        <f>IF(Dashboard!$M$6="",IF(Candidates!B1142&lt;&gt;"",TRUE,FALSE),IF(Dashboard!$M$6=Candidates!B1142,TRUE,FALSE))</f>
        <v>0</v>
      </c>
      <c r="V1140" s="187" t="b">
        <f>IF(Dashboard!$H$7="",IF(Candidates!B1142&lt;&gt;"",TRUE,FALSE),IF(Dashboard!$H$7=Candidates!C1142,TRUE,FALSE))</f>
        <v>0</v>
      </c>
      <c r="W1140" s="217" t="b">
        <f>IF(Dashboard!$H$6="",IF(Candidates!B1142&lt;&gt;"",TRUE,FALSE),IF(Dashboard!$H$6=Candidates!E1142,TRUE,FALSE))</f>
        <v>0</v>
      </c>
      <c r="X1140" s="187">
        <f t="shared" si="56"/>
        <v>0</v>
      </c>
      <c r="Y1140" s="198">
        <f t="shared" si="57"/>
        <v>0</v>
      </c>
      <c r="AA1140" s="7"/>
      <c r="AB1140" s="7"/>
      <c r="AC1140" s="7"/>
    </row>
    <row r="1141" spans="18:29" x14ac:dyDescent="0.2">
      <c r="R1141" s="193" t="str">
        <f>IF(Candidates!H1143="","",MONTH(Candidates!H1143))</f>
        <v/>
      </c>
      <c r="S1141" s="187" t="b">
        <f>IF(AND(YEAR(Candidates!H1143)&gt;=applicationYear,YEAR(Candidates!H1143)&lt;=applicationYear),TRUE,IF(applicationYear="",TRUE,FALSE))</f>
        <v>0</v>
      </c>
      <c r="T1141" s="187" t="b">
        <f>IF(AND(Candidates!H1143&gt;=$AJ$4,Candidates!H1143&lt;=$AJ$5),TRUE,FALSE)</f>
        <v>0</v>
      </c>
      <c r="U1141" s="187" t="b">
        <f>IF(Dashboard!$M$6="",IF(Candidates!B1143&lt;&gt;"",TRUE,FALSE),IF(Dashboard!$M$6=Candidates!B1143,TRUE,FALSE))</f>
        <v>0</v>
      </c>
      <c r="V1141" s="187" t="b">
        <f>IF(Dashboard!$H$7="",IF(Candidates!B1143&lt;&gt;"",TRUE,FALSE),IF(Dashboard!$H$7=Candidates!C1143,TRUE,FALSE))</f>
        <v>0</v>
      </c>
      <c r="W1141" s="217" t="b">
        <f>IF(Dashboard!$H$6="",IF(Candidates!B1143&lt;&gt;"",TRUE,FALSE),IF(Dashboard!$H$6=Candidates!E1143,TRUE,FALSE))</f>
        <v>0</v>
      </c>
      <c r="X1141" s="187">
        <f t="shared" si="56"/>
        <v>0</v>
      </c>
      <c r="Y1141" s="198">
        <f t="shared" si="57"/>
        <v>0</v>
      </c>
      <c r="AA1141" s="7"/>
      <c r="AB1141" s="7"/>
      <c r="AC1141" s="7"/>
    </row>
    <row r="1142" spans="18:29" x14ac:dyDescent="0.2">
      <c r="R1142" s="193" t="str">
        <f>IF(Candidates!H1144="","",MONTH(Candidates!H1144))</f>
        <v/>
      </c>
      <c r="S1142" s="187" t="b">
        <f>IF(AND(YEAR(Candidates!H1144)&gt;=applicationYear,YEAR(Candidates!H1144)&lt;=applicationYear),TRUE,IF(applicationYear="",TRUE,FALSE))</f>
        <v>0</v>
      </c>
      <c r="T1142" s="187" t="b">
        <f>IF(AND(Candidates!H1144&gt;=$AJ$4,Candidates!H1144&lt;=$AJ$5),TRUE,FALSE)</f>
        <v>0</v>
      </c>
      <c r="U1142" s="187" t="b">
        <f>IF(Dashboard!$M$6="",IF(Candidates!B1144&lt;&gt;"",TRUE,FALSE),IF(Dashboard!$M$6=Candidates!B1144,TRUE,FALSE))</f>
        <v>0</v>
      </c>
      <c r="V1142" s="187" t="b">
        <f>IF(Dashboard!$H$7="",IF(Candidates!B1144&lt;&gt;"",TRUE,FALSE),IF(Dashboard!$H$7=Candidates!C1144,TRUE,FALSE))</f>
        <v>0</v>
      </c>
      <c r="W1142" s="217" t="b">
        <f>IF(Dashboard!$H$6="",IF(Candidates!B1144&lt;&gt;"",TRUE,FALSE),IF(Dashboard!$H$6=Candidates!E1144,TRUE,FALSE))</f>
        <v>0</v>
      </c>
      <c r="X1142" s="187">
        <f t="shared" si="56"/>
        <v>0</v>
      </c>
      <c r="Y1142" s="198">
        <f t="shared" si="57"/>
        <v>0</v>
      </c>
      <c r="AA1142" s="7"/>
      <c r="AB1142" s="7"/>
      <c r="AC1142" s="7"/>
    </row>
    <row r="1143" spans="18:29" x14ac:dyDescent="0.2">
      <c r="R1143" s="193" t="str">
        <f>IF(Candidates!H1145="","",MONTH(Candidates!H1145))</f>
        <v/>
      </c>
      <c r="S1143" s="187" t="b">
        <f>IF(AND(YEAR(Candidates!H1145)&gt;=applicationYear,YEAR(Candidates!H1145)&lt;=applicationYear),TRUE,IF(applicationYear="",TRUE,FALSE))</f>
        <v>0</v>
      </c>
      <c r="T1143" s="187" t="b">
        <f>IF(AND(Candidates!H1145&gt;=$AJ$4,Candidates!H1145&lt;=$AJ$5),TRUE,FALSE)</f>
        <v>0</v>
      </c>
      <c r="U1143" s="187" t="b">
        <f>IF(Dashboard!$M$6="",IF(Candidates!B1145&lt;&gt;"",TRUE,FALSE),IF(Dashboard!$M$6=Candidates!B1145,TRUE,FALSE))</f>
        <v>0</v>
      </c>
      <c r="V1143" s="187" t="b">
        <f>IF(Dashboard!$H$7="",IF(Candidates!B1145&lt;&gt;"",TRUE,FALSE),IF(Dashboard!$H$7=Candidates!C1145,TRUE,FALSE))</f>
        <v>0</v>
      </c>
      <c r="W1143" s="217" t="b">
        <f>IF(Dashboard!$H$6="",IF(Candidates!B1145&lt;&gt;"",TRUE,FALSE),IF(Dashboard!$H$6=Candidates!E1145,TRUE,FALSE))</f>
        <v>0</v>
      </c>
      <c r="X1143" s="187">
        <f t="shared" si="56"/>
        <v>0</v>
      </c>
      <c r="Y1143" s="198">
        <f t="shared" si="57"/>
        <v>0</v>
      </c>
      <c r="AA1143" s="7"/>
      <c r="AB1143" s="7"/>
      <c r="AC1143" s="7"/>
    </row>
    <row r="1144" spans="18:29" x14ac:dyDescent="0.2">
      <c r="R1144" s="193" t="str">
        <f>IF(Candidates!H1146="","",MONTH(Candidates!H1146))</f>
        <v/>
      </c>
      <c r="S1144" s="187" t="b">
        <f>IF(AND(YEAR(Candidates!H1146)&gt;=applicationYear,YEAR(Candidates!H1146)&lt;=applicationYear),TRUE,IF(applicationYear="",TRUE,FALSE))</f>
        <v>0</v>
      </c>
      <c r="T1144" s="187" t="b">
        <f>IF(AND(Candidates!H1146&gt;=$AJ$4,Candidates!H1146&lt;=$AJ$5),TRUE,FALSE)</f>
        <v>0</v>
      </c>
      <c r="U1144" s="187" t="b">
        <f>IF(Dashboard!$M$6="",IF(Candidates!B1146&lt;&gt;"",TRUE,FALSE),IF(Dashboard!$M$6=Candidates!B1146,TRUE,FALSE))</f>
        <v>0</v>
      </c>
      <c r="V1144" s="187" t="b">
        <f>IF(Dashboard!$H$7="",IF(Candidates!B1146&lt;&gt;"",TRUE,FALSE),IF(Dashboard!$H$7=Candidates!C1146,TRUE,FALSE))</f>
        <v>0</v>
      </c>
      <c r="W1144" s="217" t="b">
        <f>IF(Dashboard!$H$6="",IF(Candidates!B1146&lt;&gt;"",TRUE,FALSE),IF(Dashboard!$H$6=Candidates!E1146,TRUE,FALSE))</f>
        <v>0</v>
      </c>
      <c r="X1144" s="187">
        <f t="shared" si="56"/>
        <v>0</v>
      </c>
      <c r="Y1144" s="198">
        <f t="shared" si="57"/>
        <v>0</v>
      </c>
      <c r="AA1144" s="7"/>
      <c r="AB1144" s="7"/>
      <c r="AC1144" s="7"/>
    </row>
    <row r="1145" spans="18:29" x14ac:dyDescent="0.2">
      <c r="R1145" s="193" t="str">
        <f>IF(Candidates!H1147="","",MONTH(Candidates!H1147))</f>
        <v/>
      </c>
      <c r="S1145" s="187" t="b">
        <f>IF(AND(YEAR(Candidates!H1147)&gt;=applicationYear,YEAR(Candidates!H1147)&lt;=applicationYear),TRUE,IF(applicationYear="",TRUE,FALSE))</f>
        <v>0</v>
      </c>
      <c r="T1145" s="187" t="b">
        <f>IF(AND(Candidates!H1147&gt;=$AJ$4,Candidates!H1147&lt;=$AJ$5),TRUE,FALSE)</f>
        <v>0</v>
      </c>
      <c r="U1145" s="187" t="b">
        <f>IF(Dashboard!$M$6="",IF(Candidates!B1147&lt;&gt;"",TRUE,FALSE),IF(Dashboard!$M$6=Candidates!B1147,TRUE,FALSE))</f>
        <v>0</v>
      </c>
      <c r="V1145" s="187" t="b">
        <f>IF(Dashboard!$H$7="",IF(Candidates!B1147&lt;&gt;"",TRUE,FALSE),IF(Dashboard!$H$7=Candidates!C1147,TRUE,FALSE))</f>
        <v>0</v>
      </c>
      <c r="W1145" s="217" t="b">
        <f>IF(Dashboard!$H$6="",IF(Candidates!B1147&lt;&gt;"",TRUE,FALSE),IF(Dashboard!$H$6=Candidates!E1147,TRUE,FALSE))</f>
        <v>0</v>
      </c>
      <c r="X1145" s="187">
        <f t="shared" si="56"/>
        <v>0</v>
      </c>
      <c r="Y1145" s="198">
        <f t="shared" si="57"/>
        <v>0</v>
      </c>
      <c r="AA1145" s="7"/>
      <c r="AB1145" s="7"/>
      <c r="AC1145" s="7"/>
    </row>
    <row r="1146" spans="18:29" x14ac:dyDescent="0.2">
      <c r="R1146" s="193" t="str">
        <f>IF(Candidates!H1148="","",MONTH(Candidates!H1148))</f>
        <v/>
      </c>
      <c r="S1146" s="187" t="b">
        <f>IF(AND(YEAR(Candidates!H1148)&gt;=applicationYear,YEAR(Candidates!H1148)&lt;=applicationYear),TRUE,IF(applicationYear="",TRUE,FALSE))</f>
        <v>0</v>
      </c>
      <c r="T1146" s="187" t="b">
        <f>IF(AND(Candidates!H1148&gt;=$AJ$4,Candidates!H1148&lt;=$AJ$5),TRUE,FALSE)</f>
        <v>0</v>
      </c>
      <c r="U1146" s="187" t="b">
        <f>IF(Dashboard!$M$6="",IF(Candidates!B1148&lt;&gt;"",TRUE,FALSE),IF(Dashboard!$M$6=Candidates!B1148,TRUE,FALSE))</f>
        <v>0</v>
      </c>
      <c r="V1146" s="187" t="b">
        <f>IF(Dashboard!$H$7="",IF(Candidates!B1148&lt;&gt;"",TRUE,FALSE),IF(Dashboard!$H$7=Candidates!C1148,TRUE,FALSE))</f>
        <v>0</v>
      </c>
      <c r="W1146" s="217" t="b">
        <f>IF(Dashboard!$H$6="",IF(Candidates!B1148&lt;&gt;"",TRUE,FALSE),IF(Dashboard!$H$6=Candidates!E1148,TRUE,FALSE))</f>
        <v>0</v>
      </c>
      <c r="X1146" s="187">
        <f t="shared" si="56"/>
        <v>0</v>
      </c>
      <c r="Y1146" s="198">
        <f t="shared" si="57"/>
        <v>0</v>
      </c>
      <c r="AA1146" s="7"/>
      <c r="AB1146" s="7"/>
      <c r="AC1146" s="7"/>
    </row>
    <row r="1147" spans="18:29" x14ac:dyDescent="0.2">
      <c r="R1147" s="193" t="str">
        <f>IF(Candidates!H1149="","",MONTH(Candidates!H1149))</f>
        <v/>
      </c>
      <c r="S1147" s="187" t="b">
        <f>IF(AND(YEAR(Candidates!H1149)&gt;=applicationYear,YEAR(Candidates!H1149)&lt;=applicationYear),TRUE,IF(applicationYear="",TRUE,FALSE))</f>
        <v>0</v>
      </c>
      <c r="T1147" s="187" t="b">
        <f>IF(AND(Candidates!H1149&gt;=$AJ$4,Candidates!H1149&lt;=$AJ$5),TRUE,FALSE)</f>
        <v>0</v>
      </c>
      <c r="U1147" s="187" t="b">
        <f>IF(Dashboard!$M$6="",IF(Candidates!B1149&lt;&gt;"",TRUE,FALSE),IF(Dashboard!$M$6=Candidates!B1149,TRUE,FALSE))</f>
        <v>0</v>
      </c>
      <c r="V1147" s="187" t="b">
        <f>IF(Dashboard!$H$7="",IF(Candidates!B1149&lt;&gt;"",TRUE,FALSE),IF(Dashboard!$H$7=Candidates!C1149,TRUE,FALSE))</f>
        <v>0</v>
      </c>
      <c r="W1147" s="217" t="b">
        <f>IF(Dashboard!$H$6="",IF(Candidates!B1149&lt;&gt;"",TRUE,FALSE),IF(Dashboard!$H$6=Candidates!E1149,TRUE,FALSE))</f>
        <v>0</v>
      </c>
      <c r="X1147" s="187">
        <f t="shared" si="56"/>
        <v>0</v>
      </c>
      <c r="Y1147" s="198">
        <f t="shared" si="57"/>
        <v>0</v>
      </c>
      <c r="AA1147" s="7"/>
      <c r="AB1147" s="7"/>
      <c r="AC1147" s="7"/>
    </row>
    <row r="1148" spans="18:29" x14ac:dyDescent="0.2">
      <c r="R1148" s="193" t="str">
        <f>IF(Candidates!H1150="","",MONTH(Candidates!H1150))</f>
        <v/>
      </c>
      <c r="S1148" s="187" t="b">
        <f>IF(AND(YEAR(Candidates!H1150)&gt;=applicationYear,YEAR(Candidates!H1150)&lt;=applicationYear),TRUE,IF(applicationYear="",TRUE,FALSE))</f>
        <v>0</v>
      </c>
      <c r="T1148" s="187" t="b">
        <f>IF(AND(Candidates!H1150&gt;=$AJ$4,Candidates!H1150&lt;=$AJ$5),TRUE,FALSE)</f>
        <v>0</v>
      </c>
      <c r="U1148" s="187" t="b">
        <f>IF(Dashboard!$M$6="",IF(Candidates!B1150&lt;&gt;"",TRUE,FALSE),IF(Dashboard!$M$6=Candidates!B1150,TRUE,FALSE))</f>
        <v>0</v>
      </c>
      <c r="V1148" s="187" t="b">
        <f>IF(Dashboard!$H$7="",IF(Candidates!B1150&lt;&gt;"",TRUE,FALSE),IF(Dashboard!$H$7=Candidates!C1150,TRUE,FALSE))</f>
        <v>0</v>
      </c>
      <c r="W1148" s="217" t="b">
        <f>IF(Dashboard!$H$6="",IF(Candidates!B1150&lt;&gt;"",TRUE,FALSE),IF(Dashboard!$H$6=Candidates!E1150,TRUE,FALSE))</f>
        <v>0</v>
      </c>
      <c r="X1148" s="187">
        <f t="shared" si="56"/>
        <v>0</v>
      </c>
      <c r="Y1148" s="198">
        <f t="shared" si="57"/>
        <v>0</v>
      </c>
      <c r="AA1148" s="7"/>
      <c r="AB1148" s="7"/>
      <c r="AC1148" s="7"/>
    </row>
    <row r="1149" spans="18:29" x14ac:dyDescent="0.2">
      <c r="R1149" s="193" t="str">
        <f>IF(Candidates!H1151="","",MONTH(Candidates!H1151))</f>
        <v/>
      </c>
      <c r="S1149" s="187" t="b">
        <f>IF(AND(YEAR(Candidates!H1151)&gt;=applicationYear,YEAR(Candidates!H1151)&lt;=applicationYear),TRUE,IF(applicationYear="",TRUE,FALSE))</f>
        <v>0</v>
      </c>
      <c r="T1149" s="187" t="b">
        <f>IF(AND(Candidates!H1151&gt;=$AJ$4,Candidates!H1151&lt;=$AJ$5),TRUE,FALSE)</f>
        <v>0</v>
      </c>
      <c r="U1149" s="187" t="b">
        <f>IF(Dashboard!$M$6="",IF(Candidates!B1151&lt;&gt;"",TRUE,FALSE),IF(Dashboard!$M$6=Candidates!B1151,TRUE,FALSE))</f>
        <v>0</v>
      </c>
      <c r="V1149" s="187" t="b">
        <f>IF(Dashboard!$H$7="",IF(Candidates!B1151&lt;&gt;"",TRUE,FALSE),IF(Dashboard!$H$7=Candidates!C1151,TRUE,FALSE))</f>
        <v>0</v>
      </c>
      <c r="W1149" s="217" t="b">
        <f>IF(Dashboard!$H$6="",IF(Candidates!B1151&lt;&gt;"",TRUE,FALSE),IF(Dashboard!$H$6=Candidates!E1151,TRUE,FALSE))</f>
        <v>0</v>
      </c>
      <c r="X1149" s="187">
        <f t="shared" si="56"/>
        <v>0</v>
      </c>
      <c r="Y1149" s="198">
        <f t="shared" si="57"/>
        <v>0</v>
      </c>
      <c r="AA1149" s="7"/>
      <c r="AB1149" s="7"/>
      <c r="AC1149" s="7"/>
    </row>
    <row r="1150" spans="18:29" x14ac:dyDescent="0.2">
      <c r="R1150" s="193" t="str">
        <f>IF(Candidates!H1152="","",MONTH(Candidates!H1152))</f>
        <v/>
      </c>
      <c r="S1150" s="187" t="b">
        <f>IF(AND(YEAR(Candidates!H1152)&gt;=applicationYear,YEAR(Candidates!H1152)&lt;=applicationYear),TRUE,IF(applicationYear="",TRUE,FALSE))</f>
        <v>0</v>
      </c>
      <c r="T1150" s="187" t="b">
        <f>IF(AND(Candidates!H1152&gt;=$AJ$4,Candidates!H1152&lt;=$AJ$5),TRUE,FALSE)</f>
        <v>0</v>
      </c>
      <c r="U1150" s="187" t="b">
        <f>IF(Dashboard!$M$6="",IF(Candidates!B1152&lt;&gt;"",TRUE,FALSE),IF(Dashboard!$M$6=Candidates!B1152,TRUE,FALSE))</f>
        <v>0</v>
      </c>
      <c r="V1150" s="187" t="b">
        <f>IF(Dashboard!$H$7="",IF(Candidates!B1152&lt;&gt;"",TRUE,FALSE),IF(Dashboard!$H$7=Candidates!C1152,TRUE,FALSE))</f>
        <v>0</v>
      </c>
      <c r="W1150" s="217" t="b">
        <f>IF(Dashboard!$H$6="",IF(Candidates!B1152&lt;&gt;"",TRUE,FALSE),IF(Dashboard!$H$6=Candidates!E1152,TRUE,FALSE))</f>
        <v>0</v>
      </c>
      <c r="X1150" s="187">
        <f t="shared" si="56"/>
        <v>0</v>
      </c>
      <c r="Y1150" s="198">
        <f t="shared" si="57"/>
        <v>0</v>
      </c>
      <c r="AA1150" s="7"/>
      <c r="AB1150" s="7"/>
      <c r="AC1150" s="7"/>
    </row>
    <row r="1151" spans="18:29" x14ac:dyDescent="0.2">
      <c r="R1151" s="193" t="str">
        <f>IF(Candidates!H1153="","",MONTH(Candidates!H1153))</f>
        <v/>
      </c>
      <c r="S1151" s="187" t="b">
        <f>IF(AND(YEAR(Candidates!H1153)&gt;=applicationYear,YEAR(Candidates!H1153)&lt;=applicationYear),TRUE,IF(applicationYear="",TRUE,FALSE))</f>
        <v>0</v>
      </c>
      <c r="T1151" s="187" t="b">
        <f>IF(AND(Candidates!H1153&gt;=$AJ$4,Candidates!H1153&lt;=$AJ$5),TRUE,FALSE)</f>
        <v>0</v>
      </c>
      <c r="U1151" s="187" t="b">
        <f>IF(Dashboard!$M$6="",IF(Candidates!B1153&lt;&gt;"",TRUE,FALSE),IF(Dashboard!$M$6=Candidates!B1153,TRUE,FALSE))</f>
        <v>0</v>
      </c>
      <c r="V1151" s="187" t="b">
        <f>IF(Dashboard!$H$7="",IF(Candidates!B1153&lt;&gt;"",TRUE,FALSE),IF(Dashboard!$H$7=Candidates!C1153,TRUE,FALSE))</f>
        <v>0</v>
      </c>
      <c r="W1151" s="217" t="b">
        <f>IF(Dashboard!$H$6="",IF(Candidates!B1153&lt;&gt;"",TRUE,FALSE),IF(Dashboard!$H$6=Candidates!E1153,TRUE,FALSE))</f>
        <v>0</v>
      </c>
      <c r="X1151" s="187">
        <f t="shared" si="56"/>
        <v>0</v>
      </c>
      <c r="Y1151" s="198">
        <f t="shared" si="57"/>
        <v>0</v>
      </c>
      <c r="AA1151" s="7"/>
      <c r="AB1151" s="7"/>
      <c r="AC1151" s="7"/>
    </row>
    <row r="1152" spans="18:29" x14ac:dyDescent="0.2">
      <c r="R1152" s="193" t="str">
        <f>IF(Candidates!H1154="","",MONTH(Candidates!H1154))</f>
        <v/>
      </c>
      <c r="S1152" s="187" t="b">
        <f>IF(AND(YEAR(Candidates!H1154)&gt;=applicationYear,YEAR(Candidates!H1154)&lt;=applicationYear),TRUE,IF(applicationYear="",TRUE,FALSE))</f>
        <v>0</v>
      </c>
      <c r="T1152" s="187" t="b">
        <f>IF(AND(Candidates!H1154&gt;=$AJ$4,Candidates!H1154&lt;=$AJ$5),TRUE,FALSE)</f>
        <v>0</v>
      </c>
      <c r="U1152" s="187" t="b">
        <f>IF(Dashboard!$M$6="",IF(Candidates!B1154&lt;&gt;"",TRUE,FALSE),IF(Dashboard!$M$6=Candidates!B1154,TRUE,FALSE))</f>
        <v>0</v>
      </c>
      <c r="V1152" s="187" t="b">
        <f>IF(Dashboard!$H$7="",IF(Candidates!B1154&lt;&gt;"",TRUE,FALSE),IF(Dashboard!$H$7=Candidates!C1154,TRUE,FALSE))</f>
        <v>0</v>
      </c>
      <c r="W1152" s="217" t="b">
        <f>IF(Dashboard!$H$6="",IF(Candidates!B1154&lt;&gt;"",TRUE,FALSE),IF(Dashboard!$H$6=Candidates!E1154,TRUE,FALSE))</f>
        <v>0</v>
      </c>
      <c r="X1152" s="187">
        <f t="shared" si="56"/>
        <v>0</v>
      </c>
      <c r="Y1152" s="198">
        <f t="shared" si="57"/>
        <v>0</v>
      </c>
      <c r="AA1152" s="7"/>
      <c r="AB1152" s="7"/>
      <c r="AC1152" s="7"/>
    </row>
    <row r="1153" spans="18:29" x14ac:dyDescent="0.2">
      <c r="R1153" s="193" t="str">
        <f>IF(Candidates!H1155="","",MONTH(Candidates!H1155))</f>
        <v/>
      </c>
      <c r="S1153" s="187" t="b">
        <f>IF(AND(YEAR(Candidates!H1155)&gt;=applicationYear,YEAR(Candidates!H1155)&lt;=applicationYear),TRUE,IF(applicationYear="",TRUE,FALSE))</f>
        <v>0</v>
      </c>
      <c r="T1153" s="187" t="b">
        <f>IF(AND(Candidates!H1155&gt;=$AJ$4,Candidates!H1155&lt;=$AJ$5),TRUE,FALSE)</f>
        <v>0</v>
      </c>
      <c r="U1153" s="187" t="b">
        <f>IF(Dashboard!$M$6="",IF(Candidates!B1155&lt;&gt;"",TRUE,FALSE),IF(Dashboard!$M$6=Candidates!B1155,TRUE,FALSE))</f>
        <v>0</v>
      </c>
      <c r="V1153" s="187" t="b">
        <f>IF(Dashboard!$H$7="",IF(Candidates!B1155&lt;&gt;"",TRUE,FALSE),IF(Dashboard!$H$7=Candidates!C1155,TRUE,FALSE))</f>
        <v>0</v>
      </c>
      <c r="W1153" s="217" t="b">
        <f>IF(Dashboard!$H$6="",IF(Candidates!B1155&lt;&gt;"",TRUE,FALSE),IF(Dashboard!$H$6=Candidates!E1155,TRUE,FALSE))</f>
        <v>0</v>
      </c>
      <c r="X1153" s="187">
        <f t="shared" si="56"/>
        <v>0</v>
      </c>
      <c r="Y1153" s="198">
        <f t="shared" si="57"/>
        <v>0</v>
      </c>
      <c r="AA1153" s="7"/>
      <c r="AB1153" s="7"/>
      <c r="AC1153" s="7"/>
    </row>
    <row r="1154" spans="18:29" x14ac:dyDescent="0.2">
      <c r="R1154" s="193" t="str">
        <f>IF(Candidates!H1156="","",MONTH(Candidates!H1156))</f>
        <v/>
      </c>
      <c r="S1154" s="187" t="b">
        <f>IF(AND(YEAR(Candidates!H1156)&gt;=applicationYear,YEAR(Candidates!H1156)&lt;=applicationYear),TRUE,IF(applicationYear="",TRUE,FALSE))</f>
        <v>0</v>
      </c>
      <c r="T1154" s="187" t="b">
        <f>IF(AND(Candidates!H1156&gt;=$AJ$4,Candidates!H1156&lt;=$AJ$5),TRUE,FALSE)</f>
        <v>0</v>
      </c>
      <c r="U1154" s="187" t="b">
        <f>IF(Dashboard!$M$6="",IF(Candidates!B1156&lt;&gt;"",TRUE,FALSE),IF(Dashboard!$M$6=Candidates!B1156,TRUE,FALSE))</f>
        <v>0</v>
      </c>
      <c r="V1154" s="187" t="b">
        <f>IF(Dashboard!$H$7="",IF(Candidates!B1156&lt;&gt;"",TRUE,FALSE),IF(Dashboard!$H$7=Candidates!C1156,TRUE,FALSE))</f>
        <v>0</v>
      </c>
      <c r="W1154" s="217" t="b">
        <f>IF(Dashboard!$H$6="",IF(Candidates!B1156&lt;&gt;"",TRUE,FALSE),IF(Dashboard!$H$6=Candidates!E1156,TRUE,FALSE))</f>
        <v>0</v>
      </c>
      <c r="X1154" s="187">
        <f t="shared" si="56"/>
        <v>0</v>
      </c>
      <c r="Y1154" s="198">
        <f t="shared" si="57"/>
        <v>0</v>
      </c>
      <c r="AA1154" s="7"/>
      <c r="AB1154" s="7"/>
      <c r="AC1154" s="7"/>
    </row>
    <row r="1155" spans="18:29" x14ac:dyDescent="0.2">
      <c r="R1155" s="193" t="str">
        <f>IF(Candidates!H1157="","",MONTH(Candidates!H1157))</f>
        <v/>
      </c>
      <c r="S1155" s="187" t="b">
        <f>IF(AND(YEAR(Candidates!H1157)&gt;=applicationYear,YEAR(Candidates!H1157)&lt;=applicationYear),TRUE,IF(applicationYear="",TRUE,FALSE))</f>
        <v>0</v>
      </c>
      <c r="T1155" s="187" t="b">
        <f>IF(AND(Candidates!H1157&gt;=$AJ$4,Candidates!H1157&lt;=$AJ$5),TRUE,FALSE)</f>
        <v>0</v>
      </c>
      <c r="U1155" s="187" t="b">
        <f>IF(Dashboard!$M$6="",IF(Candidates!B1157&lt;&gt;"",TRUE,FALSE),IF(Dashboard!$M$6=Candidates!B1157,TRUE,FALSE))</f>
        <v>0</v>
      </c>
      <c r="V1155" s="187" t="b">
        <f>IF(Dashboard!$H$7="",IF(Candidates!B1157&lt;&gt;"",TRUE,FALSE),IF(Dashboard!$H$7=Candidates!C1157,TRUE,FALSE))</f>
        <v>0</v>
      </c>
      <c r="W1155" s="217" t="b">
        <f>IF(Dashboard!$H$6="",IF(Candidates!B1157&lt;&gt;"",TRUE,FALSE),IF(Dashboard!$H$6=Candidates!E1157,TRUE,FALSE))</f>
        <v>0</v>
      </c>
      <c r="X1155" s="187">
        <f t="shared" si="56"/>
        <v>0</v>
      </c>
      <c r="Y1155" s="198">
        <f t="shared" si="57"/>
        <v>0</v>
      </c>
      <c r="AA1155" s="7"/>
      <c r="AB1155" s="7"/>
      <c r="AC1155" s="7"/>
    </row>
    <row r="1156" spans="18:29" x14ac:dyDescent="0.2">
      <c r="R1156" s="193" t="str">
        <f>IF(Candidates!H1158="","",MONTH(Candidates!H1158))</f>
        <v/>
      </c>
      <c r="S1156" s="187" t="b">
        <f>IF(AND(YEAR(Candidates!H1158)&gt;=applicationYear,YEAR(Candidates!H1158)&lt;=applicationYear),TRUE,IF(applicationYear="",TRUE,FALSE))</f>
        <v>0</v>
      </c>
      <c r="T1156" s="187" t="b">
        <f>IF(AND(Candidates!H1158&gt;=$AJ$4,Candidates!H1158&lt;=$AJ$5),TRUE,FALSE)</f>
        <v>0</v>
      </c>
      <c r="U1156" s="187" t="b">
        <f>IF(Dashboard!$M$6="",IF(Candidates!B1158&lt;&gt;"",TRUE,FALSE),IF(Dashboard!$M$6=Candidates!B1158,TRUE,FALSE))</f>
        <v>0</v>
      </c>
      <c r="V1156" s="187" t="b">
        <f>IF(Dashboard!$H$7="",IF(Candidates!B1158&lt;&gt;"",TRUE,FALSE),IF(Dashboard!$H$7=Candidates!C1158,TRUE,FALSE))</f>
        <v>0</v>
      </c>
      <c r="W1156" s="217" t="b">
        <f>IF(Dashboard!$H$6="",IF(Candidates!B1158&lt;&gt;"",TRUE,FALSE),IF(Dashboard!$H$6=Candidates!E1158,TRUE,FALSE))</f>
        <v>0</v>
      </c>
      <c r="X1156" s="187">
        <f t="shared" si="56"/>
        <v>0</v>
      </c>
      <c r="Y1156" s="198">
        <f t="shared" si="57"/>
        <v>0</v>
      </c>
      <c r="AA1156" s="7"/>
      <c r="AB1156" s="7"/>
      <c r="AC1156" s="7"/>
    </row>
    <row r="1157" spans="18:29" x14ac:dyDescent="0.2">
      <c r="R1157" s="193" t="str">
        <f>IF(Candidates!H1159="","",MONTH(Candidates!H1159))</f>
        <v/>
      </c>
      <c r="S1157" s="187" t="b">
        <f>IF(AND(YEAR(Candidates!H1159)&gt;=applicationYear,YEAR(Candidates!H1159)&lt;=applicationYear),TRUE,IF(applicationYear="",TRUE,FALSE))</f>
        <v>0</v>
      </c>
      <c r="T1157" s="187" t="b">
        <f>IF(AND(Candidates!H1159&gt;=$AJ$4,Candidates!H1159&lt;=$AJ$5),TRUE,FALSE)</f>
        <v>0</v>
      </c>
      <c r="U1157" s="187" t="b">
        <f>IF(Dashboard!$M$6="",IF(Candidates!B1159&lt;&gt;"",TRUE,FALSE),IF(Dashboard!$M$6=Candidates!B1159,TRUE,FALSE))</f>
        <v>0</v>
      </c>
      <c r="V1157" s="187" t="b">
        <f>IF(Dashboard!$H$7="",IF(Candidates!B1159&lt;&gt;"",TRUE,FALSE),IF(Dashboard!$H$7=Candidates!C1159,TRUE,FALSE))</f>
        <v>0</v>
      </c>
      <c r="W1157" s="217" t="b">
        <f>IF(Dashboard!$H$6="",IF(Candidates!B1159&lt;&gt;"",TRUE,FALSE),IF(Dashboard!$H$6=Candidates!E1159,TRUE,FALSE))</f>
        <v>0</v>
      </c>
      <c r="X1157" s="187">
        <f t="shared" ref="X1157:X1220" si="58">W1157*V1157*U1157*T1157</f>
        <v>0</v>
      </c>
      <c r="Y1157" s="198">
        <f t="shared" ref="Y1157:Y1220" si="59">W1157*V1157*U1157*S1157</f>
        <v>0</v>
      </c>
      <c r="AA1157" s="7"/>
      <c r="AB1157" s="7"/>
      <c r="AC1157" s="7"/>
    </row>
    <row r="1158" spans="18:29" x14ac:dyDescent="0.2">
      <c r="R1158" s="193" t="str">
        <f>IF(Candidates!H1160="","",MONTH(Candidates!H1160))</f>
        <v/>
      </c>
      <c r="S1158" s="187" t="b">
        <f>IF(AND(YEAR(Candidates!H1160)&gt;=applicationYear,YEAR(Candidates!H1160)&lt;=applicationYear),TRUE,IF(applicationYear="",TRUE,FALSE))</f>
        <v>0</v>
      </c>
      <c r="T1158" s="187" t="b">
        <f>IF(AND(Candidates!H1160&gt;=$AJ$4,Candidates!H1160&lt;=$AJ$5),TRUE,FALSE)</f>
        <v>0</v>
      </c>
      <c r="U1158" s="187" t="b">
        <f>IF(Dashboard!$M$6="",IF(Candidates!B1160&lt;&gt;"",TRUE,FALSE),IF(Dashboard!$M$6=Candidates!B1160,TRUE,FALSE))</f>
        <v>0</v>
      </c>
      <c r="V1158" s="187" t="b">
        <f>IF(Dashboard!$H$7="",IF(Candidates!B1160&lt;&gt;"",TRUE,FALSE),IF(Dashboard!$H$7=Candidates!C1160,TRUE,FALSE))</f>
        <v>0</v>
      </c>
      <c r="W1158" s="217" t="b">
        <f>IF(Dashboard!$H$6="",IF(Candidates!B1160&lt;&gt;"",TRUE,FALSE),IF(Dashboard!$H$6=Candidates!E1160,TRUE,FALSE))</f>
        <v>0</v>
      </c>
      <c r="X1158" s="187">
        <f t="shared" si="58"/>
        <v>0</v>
      </c>
      <c r="Y1158" s="198">
        <f t="shared" si="59"/>
        <v>0</v>
      </c>
      <c r="AA1158" s="7"/>
      <c r="AB1158" s="7"/>
      <c r="AC1158" s="7"/>
    </row>
    <row r="1159" spans="18:29" x14ac:dyDescent="0.2">
      <c r="R1159" s="193" t="str">
        <f>IF(Candidates!H1161="","",MONTH(Candidates!H1161))</f>
        <v/>
      </c>
      <c r="S1159" s="187" t="b">
        <f>IF(AND(YEAR(Candidates!H1161)&gt;=applicationYear,YEAR(Candidates!H1161)&lt;=applicationYear),TRUE,IF(applicationYear="",TRUE,FALSE))</f>
        <v>0</v>
      </c>
      <c r="T1159" s="187" t="b">
        <f>IF(AND(Candidates!H1161&gt;=$AJ$4,Candidates!H1161&lt;=$AJ$5),TRUE,FALSE)</f>
        <v>0</v>
      </c>
      <c r="U1159" s="187" t="b">
        <f>IF(Dashboard!$M$6="",IF(Candidates!B1161&lt;&gt;"",TRUE,FALSE),IF(Dashboard!$M$6=Candidates!B1161,TRUE,FALSE))</f>
        <v>0</v>
      </c>
      <c r="V1159" s="187" t="b">
        <f>IF(Dashboard!$H$7="",IF(Candidates!B1161&lt;&gt;"",TRUE,FALSE),IF(Dashboard!$H$7=Candidates!C1161,TRUE,FALSE))</f>
        <v>0</v>
      </c>
      <c r="W1159" s="217" t="b">
        <f>IF(Dashboard!$H$6="",IF(Candidates!B1161&lt;&gt;"",TRUE,FALSE),IF(Dashboard!$H$6=Candidates!E1161,TRUE,FALSE))</f>
        <v>0</v>
      </c>
      <c r="X1159" s="187">
        <f t="shared" si="58"/>
        <v>0</v>
      </c>
      <c r="Y1159" s="198">
        <f t="shared" si="59"/>
        <v>0</v>
      </c>
      <c r="AA1159" s="7"/>
      <c r="AB1159" s="7"/>
      <c r="AC1159" s="7"/>
    </row>
    <row r="1160" spans="18:29" x14ac:dyDescent="0.2">
      <c r="R1160" s="193" t="str">
        <f>IF(Candidates!H1162="","",MONTH(Candidates!H1162))</f>
        <v/>
      </c>
      <c r="S1160" s="187" t="b">
        <f>IF(AND(YEAR(Candidates!H1162)&gt;=applicationYear,YEAR(Candidates!H1162)&lt;=applicationYear),TRUE,IF(applicationYear="",TRUE,FALSE))</f>
        <v>0</v>
      </c>
      <c r="T1160" s="187" t="b">
        <f>IF(AND(Candidates!H1162&gt;=$AJ$4,Candidates!H1162&lt;=$AJ$5),TRUE,FALSE)</f>
        <v>0</v>
      </c>
      <c r="U1160" s="187" t="b">
        <f>IF(Dashboard!$M$6="",IF(Candidates!B1162&lt;&gt;"",TRUE,FALSE),IF(Dashboard!$M$6=Candidates!B1162,TRUE,FALSE))</f>
        <v>0</v>
      </c>
      <c r="V1160" s="187" t="b">
        <f>IF(Dashboard!$H$7="",IF(Candidates!B1162&lt;&gt;"",TRUE,FALSE),IF(Dashboard!$H$7=Candidates!C1162,TRUE,FALSE))</f>
        <v>0</v>
      </c>
      <c r="W1160" s="217" t="b">
        <f>IF(Dashboard!$H$6="",IF(Candidates!B1162&lt;&gt;"",TRUE,FALSE),IF(Dashboard!$H$6=Candidates!E1162,TRUE,FALSE))</f>
        <v>0</v>
      </c>
      <c r="X1160" s="187">
        <f t="shared" si="58"/>
        <v>0</v>
      </c>
      <c r="Y1160" s="198">
        <f t="shared" si="59"/>
        <v>0</v>
      </c>
      <c r="AA1160" s="7"/>
      <c r="AB1160" s="7"/>
      <c r="AC1160" s="7"/>
    </row>
    <row r="1161" spans="18:29" x14ac:dyDescent="0.2">
      <c r="R1161" s="193" t="str">
        <f>IF(Candidates!H1163="","",MONTH(Candidates!H1163))</f>
        <v/>
      </c>
      <c r="S1161" s="187" t="b">
        <f>IF(AND(YEAR(Candidates!H1163)&gt;=applicationYear,YEAR(Candidates!H1163)&lt;=applicationYear),TRUE,IF(applicationYear="",TRUE,FALSE))</f>
        <v>0</v>
      </c>
      <c r="T1161" s="187" t="b">
        <f>IF(AND(Candidates!H1163&gt;=$AJ$4,Candidates!H1163&lt;=$AJ$5),TRUE,FALSE)</f>
        <v>0</v>
      </c>
      <c r="U1161" s="187" t="b">
        <f>IF(Dashboard!$M$6="",IF(Candidates!B1163&lt;&gt;"",TRUE,FALSE),IF(Dashboard!$M$6=Candidates!B1163,TRUE,FALSE))</f>
        <v>0</v>
      </c>
      <c r="V1161" s="187" t="b">
        <f>IF(Dashboard!$H$7="",IF(Candidates!B1163&lt;&gt;"",TRUE,FALSE),IF(Dashboard!$H$7=Candidates!C1163,TRUE,FALSE))</f>
        <v>0</v>
      </c>
      <c r="W1161" s="217" t="b">
        <f>IF(Dashboard!$H$6="",IF(Candidates!B1163&lt;&gt;"",TRUE,FALSE),IF(Dashboard!$H$6=Candidates!E1163,TRUE,FALSE))</f>
        <v>0</v>
      </c>
      <c r="X1161" s="187">
        <f t="shared" si="58"/>
        <v>0</v>
      </c>
      <c r="Y1161" s="198">
        <f t="shared" si="59"/>
        <v>0</v>
      </c>
      <c r="AA1161" s="7"/>
      <c r="AB1161" s="7"/>
      <c r="AC1161" s="7"/>
    </row>
    <row r="1162" spans="18:29" x14ac:dyDescent="0.2">
      <c r="R1162" s="193" t="str">
        <f>IF(Candidates!H1164="","",MONTH(Candidates!H1164))</f>
        <v/>
      </c>
      <c r="S1162" s="187" t="b">
        <f>IF(AND(YEAR(Candidates!H1164)&gt;=applicationYear,YEAR(Candidates!H1164)&lt;=applicationYear),TRUE,IF(applicationYear="",TRUE,FALSE))</f>
        <v>0</v>
      </c>
      <c r="T1162" s="187" t="b">
        <f>IF(AND(Candidates!H1164&gt;=$AJ$4,Candidates!H1164&lt;=$AJ$5),TRUE,FALSE)</f>
        <v>0</v>
      </c>
      <c r="U1162" s="187" t="b">
        <f>IF(Dashboard!$M$6="",IF(Candidates!B1164&lt;&gt;"",TRUE,FALSE),IF(Dashboard!$M$6=Candidates!B1164,TRUE,FALSE))</f>
        <v>0</v>
      </c>
      <c r="V1162" s="187" t="b">
        <f>IF(Dashboard!$H$7="",IF(Candidates!B1164&lt;&gt;"",TRUE,FALSE),IF(Dashboard!$H$7=Candidates!C1164,TRUE,FALSE))</f>
        <v>0</v>
      </c>
      <c r="W1162" s="217" t="b">
        <f>IF(Dashboard!$H$6="",IF(Candidates!B1164&lt;&gt;"",TRUE,FALSE),IF(Dashboard!$H$6=Candidates!E1164,TRUE,FALSE))</f>
        <v>0</v>
      </c>
      <c r="X1162" s="187">
        <f t="shared" si="58"/>
        <v>0</v>
      </c>
      <c r="Y1162" s="198">
        <f t="shared" si="59"/>
        <v>0</v>
      </c>
      <c r="AA1162" s="7"/>
      <c r="AB1162" s="7"/>
      <c r="AC1162" s="7"/>
    </row>
    <row r="1163" spans="18:29" x14ac:dyDescent="0.2">
      <c r="R1163" s="193" t="str">
        <f>IF(Candidates!H1165="","",MONTH(Candidates!H1165))</f>
        <v/>
      </c>
      <c r="S1163" s="187" t="b">
        <f>IF(AND(YEAR(Candidates!H1165)&gt;=applicationYear,YEAR(Candidates!H1165)&lt;=applicationYear),TRUE,IF(applicationYear="",TRUE,FALSE))</f>
        <v>0</v>
      </c>
      <c r="T1163" s="187" t="b">
        <f>IF(AND(Candidates!H1165&gt;=$AJ$4,Candidates!H1165&lt;=$AJ$5),TRUE,FALSE)</f>
        <v>0</v>
      </c>
      <c r="U1163" s="187" t="b">
        <f>IF(Dashboard!$M$6="",IF(Candidates!B1165&lt;&gt;"",TRUE,FALSE),IF(Dashboard!$M$6=Candidates!B1165,TRUE,FALSE))</f>
        <v>0</v>
      </c>
      <c r="V1163" s="187" t="b">
        <f>IF(Dashboard!$H$7="",IF(Candidates!B1165&lt;&gt;"",TRUE,FALSE),IF(Dashboard!$H$7=Candidates!C1165,TRUE,FALSE))</f>
        <v>0</v>
      </c>
      <c r="W1163" s="217" t="b">
        <f>IF(Dashboard!$H$6="",IF(Candidates!B1165&lt;&gt;"",TRUE,FALSE),IF(Dashboard!$H$6=Candidates!E1165,TRUE,FALSE))</f>
        <v>0</v>
      </c>
      <c r="X1163" s="187">
        <f t="shared" si="58"/>
        <v>0</v>
      </c>
      <c r="Y1163" s="198">
        <f t="shared" si="59"/>
        <v>0</v>
      </c>
      <c r="AA1163" s="7"/>
      <c r="AB1163" s="7"/>
      <c r="AC1163" s="7"/>
    </row>
    <row r="1164" spans="18:29" x14ac:dyDescent="0.2">
      <c r="R1164" s="193" t="str">
        <f>IF(Candidates!H1166="","",MONTH(Candidates!H1166))</f>
        <v/>
      </c>
      <c r="S1164" s="187" t="b">
        <f>IF(AND(YEAR(Candidates!H1166)&gt;=applicationYear,YEAR(Candidates!H1166)&lt;=applicationYear),TRUE,IF(applicationYear="",TRUE,FALSE))</f>
        <v>0</v>
      </c>
      <c r="T1164" s="187" t="b">
        <f>IF(AND(Candidates!H1166&gt;=$AJ$4,Candidates!H1166&lt;=$AJ$5),TRUE,FALSE)</f>
        <v>0</v>
      </c>
      <c r="U1164" s="187" t="b">
        <f>IF(Dashboard!$M$6="",IF(Candidates!B1166&lt;&gt;"",TRUE,FALSE),IF(Dashboard!$M$6=Candidates!B1166,TRUE,FALSE))</f>
        <v>0</v>
      </c>
      <c r="V1164" s="187" t="b">
        <f>IF(Dashboard!$H$7="",IF(Candidates!B1166&lt;&gt;"",TRUE,FALSE),IF(Dashboard!$H$7=Candidates!C1166,TRUE,FALSE))</f>
        <v>0</v>
      </c>
      <c r="W1164" s="217" t="b">
        <f>IF(Dashboard!$H$6="",IF(Candidates!B1166&lt;&gt;"",TRUE,FALSE),IF(Dashboard!$H$6=Candidates!E1166,TRUE,FALSE))</f>
        <v>0</v>
      </c>
      <c r="X1164" s="187">
        <f t="shared" si="58"/>
        <v>0</v>
      </c>
      <c r="Y1164" s="198">
        <f t="shared" si="59"/>
        <v>0</v>
      </c>
      <c r="AA1164" s="7"/>
      <c r="AB1164" s="7"/>
      <c r="AC1164" s="7"/>
    </row>
    <row r="1165" spans="18:29" x14ac:dyDescent="0.2">
      <c r="R1165" s="193" t="str">
        <f>IF(Candidates!H1167="","",MONTH(Candidates!H1167))</f>
        <v/>
      </c>
      <c r="S1165" s="187" t="b">
        <f>IF(AND(YEAR(Candidates!H1167)&gt;=applicationYear,YEAR(Candidates!H1167)&lt;=applicationYear),TRUE,IF(applicationYear="",TRUE,FALSE))</f>
        <v>0</v>
      </c>
      <c r="T1165" s="187" t="b">
        <f>IF(AND(Candidates!H1167&gt;=$AJ$4,Candidates!H1167&lt;=$AJ$5),TRUE,FALSE)</f>
        <v>0</v>
      </c>
      <c r="U1165" s="187" t="b">
        <f>IF(Dashboard!$M$6="",IF(Candidates!B1167&lt;&gt;"",TRUE,FALSE),IF(Dashboard!$M$6=Candidates!B1167,TRUE,FALSE))</f>
        <v>0</v>
      </c>
      <c r="V1165" s="187" t="b">
        <f>IF(Dashboard!$H$7="",IF(Candidates!B1167&lt;&gt;"",TRUE,FALSE),IF(Dashboard!$H$7=Candidates!C1167,TRUE,FALSE))</f>
        <v>0</v>
      </c>
      <c r="W1165" s="217" t="b">
        <f>IF(Dashboard!$H$6="",IF(Candidates!B1167&lt;&gt;"",TRUE,FALSE),IF(Dashboard!$H$6=Candidates!E1167,TRUE,FALSE))</f>
        <v>0</v>
      </c>
      <c r="X1165" s="187">
        <f t="shared" si="58"/>
        <v>0</v>
      </c>
      <c r="Y1165" s="198">
        <f t="shared" si="59"/>
        <v>0</v>
      </c>
      <c r="AA1165" s="7"/>
      <c r="AB1165" s="7"/>
      <c r="AC1165" s="7"/>
    </row>
    <row r="1166" spans="18:29" x14ac:dyDescent="0.2">
      <c r="R1166" s="193" t="str">
        <f>IF(Candidates!H1168="","",MONTH(Candidates!H1168))</f>
        <v/>
      </c>
      <c r="S1166" s="187" t="b">
        <f>IF(AND(YEAR(Candidates!H1168)&gt;=applicationYear,YEAR(Candidates!H1168)&lt;=applicationYear),TRUE,IF(applicationYear="",TRUE,FALSE))</f>
        <v>0</v>
      </c>
      <c r="T1166" s="187" t="b">
        <f>IF(AND(Candidates!H1168&gt;=$AJ$4,Candidates!H1168&lt;=$AJ$5),TRUE,FALSE)</f>
        <v>0</v>
      </c>
      <c r="U1166" s="187" t="b">
        <f>IF(Dashboard!$M$6="",IF(Candidates!B1168&lt;&gt;"",TRUE,FALSE),IF(Dashboard!$M$6=Candidates!B1168,TRUE,FALSE))</f>
        <v>0</v>
      </c>
      <c r="V1166" s="187" t="b">
        <f>IF(Dashboard!$H$7="",IF(Candidates!B1168&lt;&gt;"",TRUE,FALSE),IF(Dashboard!$H$7=Candidates!C1168,TRUE,FALSE))</f>
        <v>0</v>
      </c>
      <c r="W1166" s="217" t="b">
        <f>IF(Dashboard!$H$6="",IF(Candidates!B1168&lt;&gt;"",TRUE,FALSE),IF(Dashboard!$H$6=Candidates!E1168,TRUE,FALSE))</f>
        <v>0</v>
      </c>
      <c r="X1166" s="187">
        <f t="shared" si="58"/>
        <v>0</v>
      </c>
      <c r="Y1166" s="198">
        <f t="shared" si="59"/>
        <v>0</v>
      </c>
      <c r="AA1166" s="7"/>
      <c r="AB1166" s="7"/>
      <c r="AC1166" s="7"/>
    </row>
    <row r="1167" spans="18:29" x14ac:dyDescent="0.2">
      <c r="R1167" s="193" t="str">
        <f>IF(Candidates!H1169="","",MONTH(Candidates!H1169))</f>
        <v/>
      </c>
      <c r="S1167" s="187" t="b">
        <f>IF(AND(YEAR(Candidates!H1169)&gt;=applicationYear,YEAR(Candidates!H1169)&lt;=applicationYear),TRUE,IF(applicationYear="",TRUE,FALSE))</f>
        <v>0</v>
      </c>
      <c r="T1167" s="187" t="b">
        <f>IF(AND(Candidates!H1169&gt;=$AJ$4,Candidates!H1169&lt;=$AJ$5),TRUE,FALSE)</f>
        <v>0</v>
      </c>
      <c r="U1167" s="187" t="b">
        <f>IF(Dashboard!$M$6="",IF(Candidates!B1169&lt;&gt;"",TRUE,FALSE),IF(Dashboard!$M$6=Candidates!B1169,TRUE,FALSE))</f>
        <v>0</v>
      </c>
      <c r="V1167" s="187" t="b">
        <f>IF(Dashboard!$H$7="",IF(Candidates!B1169&lt;&gt;"",TRUE,FALSE),IF(Dashboard!$H$7=Candidates!C1169,TRUE,FALSE))</f>
        <v>0</v>
      </c>
      <c r="W1167" s="217" t="b">
        <f>IF(Dashboard!$H$6="",IF(Candidates!B1169&lt;&gt;"",TRUE,FALSE),IF(Dashboard!$H$6=Candidates!E1169,TRUE,FALSE))</f>
        <v>0</v>
      </c>
      <c r="X1167" s="187">
        <f t="shared" si="58"/>
        <v>0</v>
      </c>
      <c r="Y1167" s="198">
        <f t="shared" si="59"/>
        <v>0</v>
      </c>
      <c r="AA1167" s="7"/>
      <c r="AB1167" s="7"/>
      <c r="AC1167" s="7"/>
    </row>
    <row r="1168" spans="18:29" x14ac:dyDescent="0.2">
      <c r="R1168" s="193" t="str">
        <f>IF(Candidates!H1170="","",MONTH(Candidates!H1170))</f>
        <v/>
      </c>
      <c r="S1168" s="187" t="b">
        <f>IF(AND(YEAR(Candidates!H1170)&gt;=applicationYear,YEAR(Candidates!H1170)&lt;=applicationYear),TRUE,IF(applicationYear="",TRUE,FALSE))</f>
        <v>0</v>
      </c>
      <c r="T1168" s="187" t="b">
        <f>IF(AND(Candidates!H1170&gt;=$AJ$4,Candidates!H1170&lt;=$AJ$5),TRUE,FALSE)</f>
        <v>0</v>
      </c>
      <c r="U1168" s="187" t="b">
        <f>IF(Dashboard!$M$6="",IF(Candidates!B1170&lt;&gt;"",TRUE,FALSE),IF(Dashboard!$M$6=Candidates!B1170,TRUE,FALSE))</f>
        <v>0</v>
      </c>
      <c r="V1168" s="187" t="b">
        <f>IF(Dashboard!$H$7="",IF(Candidates!B1170&lt;&gt;"",TRUE,FALSE),IF(Dashboard!$H$7=Candidates!C1170,TRUE,FALSE))</f>
        <v>0</v>
      </c>
      <c r="W1168" s="217" t="b">
        <f>IF(Dashboard!$H$6="",IF(Candidates!B1170&lt;&gt;"",TRUE,FALSE),IF(Dashboard!$H$6=Candidates!E1170,TRUE,FALSE))</f>
        <v>0</v>
      </c>
      <c r="X1168" s="187">
        <f t="shared" si="58"/>
        <v>0</v>
      </c>
      <c r="Y1168" s="198">
        <f t="shared" si="59"/>
        <v>0</v>
      </c>
      <c r="AA1168" s="7"/>
      <c r="AB1168" s="7"/>
      <c r="AC1168" s="7"/>
    </row>
    <row r="1169" spans="18:29" x14ac:dyDescent="0.2">
      <c r="R1169" s="193" t="str">
        <f>IF(Candidates!H1171="","",MONTH(Candidates!H1171))</f>
        <v/>
      </c>
      <c r="S1169" s="187" t="b">
        <f>IF(AND(YEAR(Candidates!H1171)&gt;=applicationYear,YEAR(Candidates!H1171)&lt;=applicationYear),TRUE,IF(applicationYear="",TRUE,FALSE))</f>
        <v>0</v>
      </c>
      <c r="T1169" s="187" t="b">
        <f>IF(AND(Candidates!H1171&gt;=$AJ$4,Candidates!H1171&lt;=$AJ$5),TRUE,FALSE)</f>
        <v>0</v>
      </c>
      <c r="U1169" s="187" t="b">
        <f>IF(Dashboard!$M$6="",IF(Candidates!B1171&lt;&gt;"",TRUE,FALSE),IF(Dashboard!$M$6=Candidates!B1171,TRUE,FALSE))</f>
        <v>0</v>
      </c>
      <c r="V1169" s="187" t="b">
        <f>IF(Dashboard!$H$7="",IF(Candidates!B1171&lt;&gt;"",TRUE,FALSE),IF(Dashboard!$H$7=Candidates!C1171,TRUE,FALSE))</f>
        <v>0</v>
      </c>
      <c r="W1169" s="217" t="b">
        <f>IF(Dashboard!$H$6="",IF(Candidates!B1171&lt;&gt;"",TRUE,FALSE),IF(Dashboard!$H$6=Candidates!E1171,TRUE,FALSE))</f>
        <v>0</v>
      </c>
      <c r="X1169" s="187">
        <f t="shared" si="58"/>
        <v>0</v>
      </c>
      <c r="Y1169" s="198">
        <f t="shared" si="59"/>
        <v>0</v>
      </c>
      <c r="AA1169" s="7"/>
      <c r="AB1169" s="7"/>
      <c r="AC1169" s="7"/>
    </row>
    <row r="1170" spans="18:29" x14ac:dyDescent="0.2">
      <c r="R1170" s="193" t="str">
        <f>IF(Candidates!H1172="","",MONTH(Candidates!H1172))</f>
        <v/>
      </c>
      <c r="S1170" s="187" t="b">
        <f>IF(AND(YEAR(Candidates!H1172)&gt;=applicationYear,YEAR(Candidates!H1172)&lt;=applicationYear),TRUE,IF(applicationYear="",TRUE,FALSE))</f>
        <v>0</v>
      </c>
      <c r="T1170" s="187" t="b">
        <f>IF(AND(Candidates!H1172&gt;=$AJ$4,Candidates!H1172&lt;=$AJ$5),TRUE,FALSE)</f>
        <v>0</v>
      </c>
      <c r="U1170" s="187" t="b">
        <f>IF(Dashboard!$M$6="",IF(Candidates!B1172&lt;&gt;"",TRUE,FALSE),IF(Dashboard!$M$6=Candidates!B1172,TRUE,FALSE))</f>
        <v>0</v>
      </c>
      <c r="V1170" s="187" t="b">
        <f>IF(Dashboard!$H$7="",IF(Candidates!B1172&lt;&gt;"",TRUE,FALSE),IF(Dashboard!$H$7=Candidates!C1172,TRUE,FALSE))</f>
        <v>0</v>
      </c>
      <c r="W1170" s="217" t="b">
        <f>IF(Dashboard!$H$6="",IF(Candidates!B1172&lt;&gt;"",TRUE,FALSE),IF(Dashboard!$H$6=Candidates!E1172,TRUE,FALSE))</f>
        <v>0</v>
      </c>
      <c r="X1170" s="187">
        <f t="shared" si="58"/>
        <v>0</v>
      </c>
      <c r="Y1170" s="198">
        <f t="shared" si="59"/>
        <v>0</v>
      </c>
      <c r="AA1170" s="7"/>
      <c r="AB1170" s="7"/>
      <c r="AC1170" s="7"/>
    </row>
    <row r="1171" spans="18:29" x14ac:dyDescent="0.2">
      <c r="R1171" s="193" t="str">
        <f>IF(Candidates!H1173="","",MONTH(Candidates!H1173))</f>
        <v/>
      </c>
      <c r="S1171" s="187" t="b">
        <f>IF(AND(YEAR(Candidates!H1173)&gt;=applicationYear,YEAR(Candidates!H1173)&lt;=applicationYear),TRUE,IF(applicationYear="",TRUE,FALSE))</f>
        <v>0</v>
      </c>
      <c r="T1171" s="187" t="b">
        <f>IF(AND(Candidates!H1173&gt;=$AJ$4,Candidates!H1173&lt;=$AJ$5),TRUE,FALSE)</f>
        <v>0</v>
      </c>
      <c r="U1171" s="187" t="b">
        <f>IF(Dashboard!$M$6="",IF(Candidates!B1173&lt;&gt;"",TRUE,FALSE),IF(Dashboard!$M$6=Candidates!B1173,TRUE,FALSE))</f>
        <v>0</v>
      </c>
      <c r="V1171" s="187" t="b">
        <f>IF(Dashboard!$H$7="",IF(Candidates!B1173&lt;&gt;"",TRUE,FALSE),IF(Dashboard!$H$7=Candidates!C1173,TRUE,FALSE))</f>
        <v>0</v>
      </c>
      <c r="W1171" s="217" t="b">
        <f>IF(Dashboard!$H$6="",IF(Candidates!B1173&lt;&gt;"",TRUE,FALSE),IF(Dashboard!$H$6=Candidates!E1173,TRUE,FALSE))</f>
        <v>0</v>
      </c>
      <c r="X1171" s="187">
        <f t="shared" si="58"/>
        <v>0</v>
      </c>
      <c r="Y1171" s="198">
        <f t="shared" si="59"/>
        <v>0</v>
      </c>
      <c r="AA1171" s="7"/>
      <c r="AB1171" s="7"/>
      <c r="AC1171" s="7"/>
    </row>
    <row r="1172" spans="18:29" x14ac:dyDescent="0.2">
      <c r="R1172" s="193" t="str">
        <f>IF(Candidates!H1174="","",MONTH(Candidates!H1174))</f>
        <v/>
      </c>
      <c r="S1172" s="187" t="b">
        <f>IF(AND(YEAR(Candidates!H1174)&gt;=applicationYear,YEAR(Candidates!H1174)&lt;=applicationYear),TRUE,IF(applicationYear="",TRUE,FALSE))</f>
        <v>0</v>
      </c>
      <c r="T1172" s="187" t="b">
        <f>IF(AND(Candidates!H1174&gt;=$AJ$4,Candidates!H1174&lt;=$AJ$5),TRUE,FALSE)</f>
        <v>0</v>
      </c>
      <c r="U1172" s="187" t="b">
        <f>IF(Dashboard!$M$6="",IF(Candidates!B1174&lt;&gt;"",TRUE,FALSE),IF(Dashboard!$M$6=Candidates!B1174,TRUE,FALSE))</f>
        <v>0</v>
      </c>
      <c r="V1172" s="187" t="b">
        <f>IF(Dashboard!$H$7="",IF(Candidates!B1174&lt;&gt;"",TRUE,FALSE),IF(Dashboard!$H$7=Candidates!C1174,TRUE,FALSE))</f>
        <v>0</v>
      </c>
      <c r="W1172" s="217" t="b">
        <f>IF(Dashboard!$H$6="",IF(Candidates!B1174&lt;&gt;"",TRUE,FALSE),IF(Dashboard!$H$6=Candidates!E1174,TRUE,FALSE))</f>
        <v>0</v>
      </c>
      <c r="X1172" s="187">
        <f t="shared" si="58"/>
        <v>0</v>
      </c>
      <c r="Y1172" s="198">
        <f t="shared" si="59"/>
        <v>0</v>
      </c>
      <c r="AA1172" s="7"/>
      <c r="AB1172" s="7"/>
      <c r="AC1172" s="7"/>
    </row>
    <row r="1173" spans="18:29" x14ac:dyDescent="0.2">
      <c r="R1173" s="193" t="str">
        <f>IF(Candidates!H1175="","",MONTH(Candidates!H1175))</f>
        <v/>
      </c>
      <c r="S1173" s="187" t="b">
        <f>IF(AND(YEAR(Candidates!H1175)&gt;=applicationYear,YEAR(Candidates!H1175)&lt;=applicationYear),TRUE,IF(applicationYear="",TRUE,FALSE))</f>
        <v>0</v>
      </c>
      <c r="T1173" s="187" t="b">
        <f>IF(AND(Candidates!H1175&gt;=$AJ$4,Candidates!H1175&lt;=$AJ$5),TRUE,FALSE)</f>
        <v>0</v>
      </c>
      <c r="U1173" s="187" t="b">
        <f>IF(Dashboard!$M$6="",IF(Candidates!B1175&lt;&gt;"",TRUE,FALSE),IF(Dashboard!$M$6=Candidates!B1175,TRUE,FALSE))</f>
        <v>0</v>
      </c>
      <c r="V1173" s="187" t="b">
        <f>IF(Dashboard!$H$7="",IF(Candidates!B1175&lt;&gt;"",TRUE,FALSE),IF(Dashboard!$H$7=Candidates!C1175,TRUE,FALSE))</f>
        <v>0</v>
      </c>
      <c r="W1173" s="217" t="b">
        <f>IF(Dashboard!$H$6="",IF(Candidates!B1175&lt;&gt;"",TRUE,FALSE),IF(Dashboard!$H$6=Candidates!E1175,TRUE,FALSE))</f>
        <v>0</v>
      </c>
      <c r="X1173" s="187">
        <f t="shared" si="58"/>
        <v>0</v>
      </c>
      <c r="Y1173" s="198">
        <f t="shared" si="59"/>
        <v>0</v>
      </c>
      <c r="AA1173" s="7"/>
      <c r="AB1173" s="7"/>
      <c r="AC1173" s="7"/>
    </row>
    <row r="1174" spans="18:29" x14ac:dyDescent="0.2">
      <c r="R1174" s="193" t="str">
        <f>IF(Candidates!H1176="","",MONTH(Candidates!H1176))</f>
        <v/>
      </c>
      <c r="S1174" s="187" t="b">
        <f>IF(AND(YEAR(Candidates!H1176)&gt;=applicationYear,YEAR(Candidates!H1176)&lt;=applicationYear),TRUE,IF(applicationYear="",TRUE,FALSE))</f>
        <v>0</v>
      </c>
      <c r="T1174" s="187" t="b">
        <f>IF(AND(Candidates!H1176&gt;=$AJ$4,Candidates!H1176&lt;=$AJ$5),TRUE,FALSE)</f>
        <v>0</v>
      </c>
      <c r="U1174" s="187" t="b">
        <f>IF(Dashboard!$M$6="",IF(Candidates!B1176&lt;&gt;"",TRUE,FALSE),IF(Dashboard!$M$6=Candidates!B1176,TRUE,FALSE))</f>
        <v>0</v>
      </c>
      <c r="V1174" s="187" t="b">
        <f>IF(Dashboard!$H$7="",IF(Candidates!B1176&lt;&gt;"",TRUE,FALSE),IF(Dashboard!$H$7=Candidates!C1176,TRUE,FALSE))</f>
        <v>0</v>
      </c>
      <c r="W1174" s="217" t="b">
        <f>IF(Dashboard!$H$6="",IF(Candidates!B1176&lt;&gt;"",TRUE,FALSE),IF(Dashboard!$H$6=Candidates!E1176,TRUE,FALSE))</f>
        <v>0</v>
      </c>
      <c r="X1174" s="187">
        <f t="shared" si="58"/>
        <v>0</v>
      </c>
      <c r="Y1174" s="198">
        <f t="shared" si="59"/>
        <v>0</v>
      </c>
      <c r="AA1174" s="7"/>
      <c r="AB1174" s="7"/>
      <c r="AC1174" s="7"/>
    </row>
    <row r="1175" spans="18:29" x14ac:dyDescent="0.2">
      <c r="R1175" s="193" t="str">
        <f>IF(Candidates!H1177="","",MONTH(Candidates!H1177))</f>
        <v/>
      </c>
      <c r="S1175" s="187" t="b">
        <f>IF(AND(YEAR(Candidates!H1177)&gt;=applicationYear,YEAR(Candidates!H1177)&lt;=applicationYear),TRUE,IF(applicationYear="",TRUE,FALSE))</f>
        <v>0</v>
      </c>
      <c r="T1175" s="187" t="b">
        <f>IF(AND(Candidates!H1177&gt;=$AJ$4,Candidates!H1177&lt;=$AJ$5),TRUE,FALSE)</f>
        <v>0</v>
      </c>
      <c r="U1175" s="187" t="b">
        <f>IF(Dashboard!$M$6="",IF(Candidates!B1177&lt;&gt;"",TRUE,FALSE),IF(Dashboard!$M$6=Candidates!B1177,TRUE,FALSE))</f>
        <v>0</v>
      </c>
      <c r="V1175" s="187" t="b">
        <f>IF(Dashboard!$H$7="",IF(Candidates!B1177&lt;&gt;"",TRUE,FALSE),IF(Dashboard!$H$7=Candidates!C1177,TRUE,FALSE))</f>
        <v>0</v>
      </c>
      <c r="W1175" s="217" t="b">
        <f>IF(Dashboard!$H$6="",IF(Candidates!B1177&lt;&gt;"",TRUE,FALSE),IF(Dashboard!$H$6=Candidates!E1177,TRUE,FALSE))</f>
        <v>0</v>
      </c>
      <c r="X1175" s="187">
        <f t="shared" si="58"/>
        <v>0</v>
      </c>
      <c r="Y1175" s="198">
        <f t="shared" si="59"/>
        <v>0</v>
      </c>
      <c r="AA1175" s="7"/>
      <c r="AB1175" s="7"/>
      <c r="AC1175" s="7"/>
    </row>
    <row r="1176" spans="18:29" x14ac:dyDescent="0.2">
      <c r="R1176" s="193" t="str">
        <f>IF(Candidates!H1178="","",MONTH(Candidates!H1178))</f>
        <v/>
      </c>
      <c r="S1176" s="187" t="b">
        <f>IF(AND(YEAR(Candidates!H1178)&gt;=applicationYear,YEAR(Candidates!H1178)&lt;=applicationYear),TRUE,IF(applicationYear="",TRUE,FALSE))</f>
        <v>0</v>
      </c>
      <c r="T1176" s="187" t="b">
        <f>IF(AND(Candidates!H1178&gt;=$AJ$4,Candidates!H1178&lt;=$AJ$5),TRUE,FALSE)</f>
        <v>0</v>
      </c>
      <c r="U1176" s="187" t="b">
        <f>IF(Dashboard!$M$6="",IF(Candidates!B1178&lt;&gt;"",TRUE,FALSE),IF(Dashboard!$M$6=Candidates!B1178,TRUE,FALSE))</f>
        <v>0</v>
      </c>
      <c r="V1176" s="187" t="b">
        <f>IF(Dashboard!$H$7="",IF(Candidates!B1178&lt;&gt;"",TRUE,FALSE),IF(Dashboard!$H$7=Candidates!C1178,TRUE,FALSE))</f>
        <v>0</v>
      </c>
      <c r="W1176" s="217" t="b">
        <f>IF(Dashboard!$H$6="",IF(Candidates!B1178&lt;&gt;"",TRUE,FALSE),IF(Dashboard!$H$6=Candidates!E1178,TRUE,FALSE))</f>
        <v>0</v>
      </c>
      <c r="X1176" s="187">
        <f t="shared" si="58"/>
        <v>0</v>
      </c>
      <c r="Y1176" s="198">
        <f t="shared" si="59"/>
        <v>0</v>
      </c>
      <c r="AA1176" s="7"/>
      <c r="AB1176" s="7"/>
      <c r="AC1176" s="7"/>
    </row>
    <row r="1177" spans="18:29" x14ac:dyDescent="0.2">
      <c r="R1177" s="193" t="str">
        <f>IF(Candidates!H1179="","",MONTH(Candidates!H1179))</f>
        <v/>
      </c>
      <c r="S1177" s="187" t="b">
        <f>IF(AND(YEAR(Candidates!H1179)&gt;=applicationYear,YEAR(Candidates!H1179)&lt;=applicationYear),TRUE,IF(applicationYear="",TRUE,FALSE))</f>
        <v>0</v>
      </c>
      <c r="T1177" s="187" t="b">
        <f>IF(AND(Candidates!H1179&gt;=$AJ$4,Candidates!H1179&lt;=$AJ$5),TRUE,FALSE)</f>
        <v>0</v>
      </c>
      <c r="U1177" s="187" t="b">
        <f>IF(Dashboard!$M$6="",IF(Candidates!B1179&lt;&gt;"",TRUE,FALSE),IF(Dashboard!$M$6=Candidates!B1179,TRUE,FALSE))</f>
        <v>0</v>
      </c>
      <c r="V1177" s="187" t="b">
        <f>IF(Dashboard!$H$7="",IF(Candidates!B1179&lt;&gt;"",TRUE,FALSE),IF(Dashboard!$H$7=Candidates!C1179,TRUE,FALSE))</f>
        <v>0</v>
      </c>
      <c r="W1177" s="217" t="b">
        <f>IF(Dashboard!$H$6="",IF(Candidates!B1179&lt;&gt;"",TRUE,FALSE),IF(Dashboard!$H$6=Candidates!E1179,TRUE,FALSE))</f>
        <v>0</v>
      </c>
      <c r="X1177" s="187">
        <f t="shared" si="58"/>
        <v>0</v>
      </c>
      <c r="Y1177" s="198">
        <f t="shared" si="59"/>
        <v>0</v>
      </c>
      <c r="AA1177" s="7"/>
      <c r="AB1177" s="7"/>
      <c r="AC1177" s="7"/>
    </row>
    <row r="1178" spans="18:29" x14ac:dyDescent="0.2">
      <c r="R1178" s="193" t="str">
        <f>IF(Candidates!H1180="","",MONTH(Candidates!H1180))</f>
        <v/>
      </c>
      <c r="S1178" s="187" t="b">
        <f>IF(AND(YEAR(Candidates!H1180)&gt;=applicationYear,YEAR(Candidates!H1180)&lt;=applicationYear),TRUE,IF(applicationYear="",TRUE,FALSE))</f>
        <v>0</v>
      </c>
      <c r="T1178" s="187" t="b">
        <f>IF(AND(Candidates!H1180&gt;=$AJ$4,Candidates!H1180&lt;=$AJ$5),TRUE,FALSE)</f>
        <v>0</v>
      </c>
      <c r="U1178" s="187" t="b">
        <f>IF(Dashboard!$M$6="",IF(Candidates!B1180&lt;&gt;"",TRUE,FALSE),IF(Dashboard!$M$6=Candidates!B1180,TRUE,FALSE))</f>
        <v>0</v>
      </c>
      <c r="V1178" s="187" t="b">
        <f>IF(Dashboard!$H$7="",IF(Candidates!B1180&lt;&gt;"",TRUE,FALSE),IF(Dashboard!$H$7=Candidates!C1180,TRUE,FALSE))</f>
        <v>0</v>
      </c>
      <c r="W1178" s="217" t="b">
        <f>IF(Dashboard!$H$6="",IF(Candidates!B1180&lt;&gt;"",TRUE,FALSE),IF(Dashboard!$H$6=Candidates!E1180,TRUE,FALSE))</f>
        <v>0</v>
      </c>
      <c r="X1178" s="187">
        <f t="shared" si="58"/>
        <v>0</v>
      </c>
      <c r="Y1178" s="198">
        <f t="shared" si="59"/>
        <v>0</v>
      </c>
      <c r="AA1178" s="7"/>
      <c r="AB1178" s="7"/>
      <c r="AC1178" s="7"/>
    </row>
    <row r="1179" spans="18:29" x14ac:dyDescent="0.2">
      <c r="R1179" s="193" t="str">
        <f>IF(Candidates!H1181="","",MONTH(Candidates!H1181))</f>
        <v/>
      </c>
      <c r="S1179" s="187" t="b">
        <f>IF(AND(YEAR(Candidates!H1181)&gt;=applicationYear,YEAR(Candidates!H1181)&lt;=applicationYear),TRUE,IF(applicationYear="",TRUE,FALSE))</f>
        <v>0</v>
      </c>
      <c r="T1179" s="187" t="b">
        <f>IF(AND(Candidates!H1181&gt;=$AJ$4,Candidates!H1181&lt;=$AJ$5),TRUE,FALSE)</f>
        <v>0</v>
      </c>
      <c r="U1179" s="187" t="b">
        <f>IF(Dashboard!$M$6="",IF(Candidates!B1181&lt;&gt;"",TRUE,FALSE),IF(Dashboard!$M$6=Candidates!B1181,TRUE,FALSE))</f>
        <v>0</v>
      </c>
      <c r="V1179" s="187" t="b">
        <f>IF(Dashboard!$H$7="",IF(Candidates!B1181&lt;&gt;"",TRUE,FALSE),IF(Dashboard!$H$7=Candidates!C1181,TRUE,FALSE))</f>
        <v>0</v>
      </c>
      <c r="W1179" s="217" t="b">
        <f>IF(Dashboard!$H$6="",IF(Candidates!B1181&lt;&gt;"",TRUE,FALSE),IF(Dashboard!$H$6=Candidates!E1181,TRUE,FALSE))</f>
        <v>0</v>
      </c>
      <c r="X1179" s="187">
        <f t="shared" si="58"/>
        <v>0</v>
      </c>
      <c r="Y1179" s="198">
        <f t="shared" si="59"/>
        <v>0</v>
      </c>
      <c r="AA1179" s="7"/>
      <c r="AB1179" s="7"/>
      <c r="AC1179" s="7"/>
    </row>
    <row r="1180" spans="18:29" x14ac:dyDescent="0.2">
      <c r="R1180" s="193" t="str">
        <f>IF(Candidates!H1182="","",MONTH(Candidates!H1182))</f>
        <v/>
      </c>
      <c r="S1180" s="187" t="b">
        <f>IF(AND(YEAR(Candidates!H1182)&gt;=applicationYear,YEAR(Candidates!H1182)&lt;=applicationYear),TRUE,IF(applicationYear="",TRUE,FALSE))</f>
        <v>0</v>
      </c>
      <c r="T1180" s="187" t="b">
        <f>IF(AND(Candidates!H1182&gt;=$AJ$4,Candidates!H1182&lt;=$AJ$5),TRUE,FALSE)</f>
        <v>0</v>
      </c>
      <c r="U1180" s="187" t="b">
        <f>IF(Dashboard!$M$6="",IF(Candidates!B1182&lt;&gt;"",TRUE,FALSE),IF(Dashboard!$M$6=Candidates!B1182,TRUE,FALSE))</f>
        <v>0</v>
      </c>
      <c r="V1180" s="187" t="b">
        <f>IF(Dashboard!$H$7="",IF(Candidates!B1182&lt;&gt;"",TRUE,FALSE),IF(Dashboard!$H$7=Candidates!C1182,TRUE,FALSE))</f>
        <v>0</v>
      </c>
      <c r="W1180" s="217" t="b">
        <f>IF(Dashboard!$H$6="",IF(Candidates!B1182&lt;&gt;"",TRUE,FALSE),IF(Dashboard!$H$6=Candidates!E1182,TRUE,FALSE))</f>
        <v>0</v>
      </c>
      <c r="X1180" s="187">
        <f t="shared" si="58"/>
        <v>0</v>
      </c>
      <c r="Y1180" s="198">
        <f t="shared" si="59"/>
        <v>0</v>
      </c>
      <c r="AA1180" s="7"/>
      <c r="AB1180" s="7"/>
      <c r="AC1180" s="7"/>
    </row>
    <row r="1181" spans="18:29" x14ac:dyDescent="0.2">
      <c r="R1181" s="193" t="str">
        <f>IF(Candidates!H1183="","",MONTH(Candidates!H1183))</f>
        <v/>
      </c>
      <c r="S1181" s="187" t="b">
        <f>IF(AND(YEAR(Candidates!H1183)&gt;=applicationYear,YEAR(Candidates!H1183)&lt;=applicationYear),TRUE,IF(applicationYear="",TRUE,FALSE))</f>
        <v>0</v>
      </c>
      <c r="T1181" s="187" t="b">
        <f>IF(AND(Candidates!H1183&gt;=$AJ$4,Candidates!H1183&lt;=$AJ$5),TRUE,FALSE)</f>
        <v>0</v>
      </c>
      <c r="U1181" s="187" t="b">
        <f>IF(Dashboard!$M$6="",IF(Candidates!B1183&lt;&gt;"",TRUE,FALSE),IF(Dashboard!$M$6=Candidates!B1183,TRUE,FALSE))</f>
        <v>0</v>
      </c>
      <c r="V1181" s="187" t="b">
        <f>IF(Dashboard!$H$7="",IF(Candidates!B1183&lt;&gt;"",TRUE,FALSE),IF(Dashboard!$H$7=Candidates!C1183,TRUE,FALSE))</f>
        <v>0</v>
      </c>
      <c r="W1181" s="217" t="b">
        <f>IF(Dashboard!$H$6="",IF(Candidates!B1183&lt;&gt;"",TRUE,FALSE),IF(Dashboard!$H$6=Candidates!E1183,TRUE,FALSE))</f>
        <v>0</v>
      </c>
      <c r="X1181" s="187">
        <f t="shared" si="58"/>
        <v>0</v>
      </c>
      <c r="Y1181" s="198">
        <f t="shared" si="59"/>
        <v>0</v>
      </c>
      <c r="AA1181" s="7"/>
      <c r="AB1181" s="7"/>
      <c r="AC1181" s="7"/>
    </row>
    <row r="1182" spans="18:29" x14ac:dyDescent="0.2">
      <c r="R1182" s="193" t="str">
        <f>IF(Candidates!H1184="","",MONTH(Candidates!H1184))</f>
        <v/>
      </c>
      <c r="S1182" s="187" t="b">
        <f>IF(AND(YEAR(Candidates!H1184)&gt;=applicationYear,YEAR(Candidates!H1184)&lt;=applicationYear),TRUE,IF(applicationYear="",TRUE,FALSE))</f>
        <v>0</v>
      </c>
      <c r="T1182" s="187" t="b">
        <f>IF(AND(Candidates!H1184&gt;=$AJ$4,Candidates!H1184&lt;=$AJ$5),TRUE,FALSE)</f>
        <v>0</v>
      </c>
      <c r="U1182" s="187" t="b">
        <f>IF(Dashboard!$M$6="",IF(Candidates!B1184&lt;&gt;"",TRUE,FALSE),IF(Dashboard!$M$6=Candidates!B1184,TRUE,FALSE))</f>
        <v>0</v>
      </c>
      <c r="V1182" s="187" t="b">
        <f>IF(Dashboard!$H$7="",IF(Candidates!B1184&lt;&gt;"",TRUE,FALSE),IF(Dashboard!$H$7=Candidates!C1184,TRUE,FALSE))</f>
        <v>0</v>
      </c>
      <c r="W1182" s="217" t="b">
        <f>IF(Dashboard!$H$6="",IF(Candidates!B1184&lt;&gt;"",TRUE,FALSE),IF(Dashboard!$H$6=Candidates!E1184,TRUE,FALSE))</f>
        <v>0</v>
      </c>
      <c r="X1182" s="187">
        <f t="shared" si="58"/>
        <v>0</v>
      </c>
      <c r="Y1182" s="198">
        <f t="shared" si="59"/>
        <v>0</v>
      </c>
      <c r="AA1182" s="7"/>
      <c r="AB1182" s="7"/>
      <c r="AC1182" s="7"/>
    </row>
    <row r="1183" spans="18:29" x14ac:dyDescent="0.2">
      <c r="R1183" s="193" t="str">
        <f>IF(Candidates!H1185="","",MONTH(Candidates!H1185))</f>
        <v/>
      </c>
      <c r="S1183" s="187" t="b">
        <f>IF(AND(YEAR(Candidates!H1185)&gt;=applicationYear,YEAR(Candidates!H1185)&lt;=applicationYear),TRUE,IF(applicationYear="",TRUE,FALSE))</f>
        <v>0</v>
      </c>
      <c r="T1183" s="187" t="b">
        <f>IF(AND(Candidates!H1185&gt;=$AJ$4,Candidates!H1185&lt;=$AJ$5),TRUE,FALSE)</f>
        <v>0</v>
      </c>
      <c r="U1183" s="187" t="b">
        <f>IF(Dashboard!$M$6="",IF(Candidates!B1185&lt;&gt;"",TRUE,FALSE),IF(Dashboard!$M$6=Candidates!B1185,TRUE,FALSE))</f>
        <v>0</v>
      </c>
      <c r="V1183" s="187" t="b">
        <f>IF(Dashboard!$H$7="",IF(Candidates!B1185&lt;&gt;"",TRUE,FALSE),IF(Dashboard!$H$7=Candidates!C1185,TRUE,FALSE))</f>
        <v>0</v>
      </c>
      <c r="W1183" s="217" t="b">
        <f>IF(Dashboard!$H$6="",IF(Candidates!B1185&lt;&gt;"",TRUE,FALSE),IF(Dashboard!$H$6=Candidates!E1185,TRUE,FALSE))</f>
        <v>0</v>
      </c>
      <c r="X1183" s="187">
        <f t="shared" si="58"/>
        <v>0</v>
      </c>
      <c r="Y1183" s="198">
        <f t="shared" si="59"/>
        <v>0</v>
      </c>
      <c r="AA1183" s="7"/>
      <c r="AB1183" s="7"/>
      <c r="AC1183" s="7"/>
    </row>
    <row r="1184" spans="18:29" x14ac:dyDescent="0.2">
      <c r="R1184" s="193" t="str">
        <f>IF(Candidates!H1186="","",MONTH(Candidates!H1186))</f>
        <v/>
      </c>
      <c r="S1184" s="187" t="b">
        <f>IF(AND(YEAR(Candidates!H1186)&gt;=applicationYear,YEAR(Candidates!H1186)&lt;=applicationYear),TRUE,IF(applicationYear="",TRUE,FALSE))</f>
        <v>0</v>
      </c>
      <c r="T1184" s="187" t="b">
        <f>IF(AND(Candidates!H1186&gt;=$AJ$4,Candidates!H1186&lt;=$AJ$5),TRUE,FALSE)</f>
        <v>0</v>
      </c>
      <c r="U1184" s="187" t="b">
        <f>IF(Dashboard!$M$6="",IF(Candidates!B1186&lt;&gt;"",TRUE,FALSE),IF(Dashboard!$M$6=Candidates!B1186,TRUE,FALSE))</f>
        <v>0</v>
      </c>
      <c r="V1184" s="187" t="b">
        <f>IF(Dashboard!$H$7="",IF(Candidates!B1186&lt;&gt;"",TRUE,FALSE),IF(Dashboard!$H$7=Candidates!C1186,TRUE,FALSE))</f>
        <v>0</v>
      </c>
      <c r="W1184" s="217" t="b">
        <f>IF(Dashboard!$H$6="",IF(Candidates!B1186&lt;&gt;"",TRUE,FALSE),IF(Dashboard!$H$6=Candidates!E1186,TRUE,FALSE))</f>
        <v>0</v>
      </c>
      <c r="X1184" s="187">
        <f t="shared" si="58"/>
        <v>0</v>
      </c>
      <c r="Y1184" s="198">
        <f t="shared" si="59"/>
        <v>0</v>
      </c>
      <c r="AA1184" s="7"/>
      <c r="AB1184" s="7"/>
      <c r="AC1184" s="7"/>
    </row>
    <row r="1185" spans="18:29" x14ac:dyDescent="0.2">
      <c r="R1185" s="193" t="str">
        <f>IF(Candidates!H1187="","",MONTH(Candidates!H1187))</f>
        <v/>
      </c>
      <c r="S1185" s="187" t="b">
        <f>IF(AND(YEAR(Candidates!H1187)&gt;=applicationYear,YEAR(Candidates!H1187)&lt;=applicationYear),TRUE,IF(applicationYear="",TRUE,FALSE))</f>
        <v>0</v>
      </c>
      <c r="T1185" s="187" t="b">
        <f>IF(AND(Candidates!H1187&gt;=$AJ$4,Candidates!H1187&lt;=$AJ$5),TRUE,FALSE)</f>
        <v>0</v>
      </c>
      <c r="U1185" s="187" t="b">
        <f>IF(Dashboard!$M$6="",IF(Candidates!B1187&lt;&gt;"",TRUE,FALSE),IF(Dashboard!$M$6=Candidates!B1187,TRUE,FALSE))</f>
        <v>0</v>
      </c>
      <c r="V1185" s="187" t="b">
        <f>IF(Dashboard!$H$7="",IF(Candidates!B1187&lt;&gt;"",TRUE,FALSE),IF(Dashboard!$H$7=Candidates!C1187,TRUE,FALSE))</f>
        <v>0</v>
      </c>
      <c r="W1185" s="217" t="b">
        <f>IF(Dashboard!$H$6="",IF(Candidates!B1187&lt;&gt;"",TRUE,FALSE),IF(Dashboard!$H$6=Candidates!E1187,TRUE,FALSE))</f>
        <v>0</v>
      </c>
      <c r="X1185" s="187">
        <f t="shared" si="58"/>
        <v>0</v>
      </c>
      <c r="Y1185" s="198">
        <f t="shared" si="59"/>
        <v>0</v>
      </c>
      <c r="AA1185" s="7"/>
      <c r="AB1185" s="7"/>
      <c r="AC1185" s="7"/>
    </row>
    <row r="1186" spans="18:29" x14ac:dyDescent="0.2">
      <c r="R1186" s="193" t="str">
        <f>IF(Candidates!H1188="","",MONTH(Candidates!H1188))</f>
        <v/>
      </c>
      <c r="S1186" s="187" t="b">
        <f>IF(AND(YEAR(Candidates!H1188)&gt;=applicationYear,YEAR(Candidates!H1188)&lt;=applicationYear),TRUE,IF(applicationYear="",TRUE,FALSE))</f>
        <v>0</v>
      </c>
      <c r="T1186" s="187" t="b">
        <f>IF(AND(Candidates!H1188&gt;=$AJ$4,Candidates!H1188&lt;=$AJ$5),TRUE,FALSE)</f>
        <v>0</v>
      </c>
      <c r="U1186" s="187" t="b">
        <f>IF(Dashboard!$M$6="",IF(Candidates!B1188&lt;&gt;"",TRUE,FALSE),IF(Dashboard!$M$6=Candidates!B1188,TRUE,FALSE))</f>
        <v>0</v>
      </c>
      <c r="V1186" s="187" t="b">
        <f>IF(Dashboard!$H$7="",IF(Candidates!B1188&lt;&gt;"",TRUE,FALSE),IF(Dashboard!$H$7=Candidates!C1188,TRUE,FALSE))</f>
        <v>0</v>
      </c>
      <c r="W1186" s="217" t="b">
        <f>IF(Dashboard!$H$6="",IF(Candidates!B1188&lt;&gt;"",TRUE,FALSE),IF(Dashboard!$H$6=Candidates!E1188,TRUE,FALSE))</f>
        <v>0</v>
      </c>
      <c r="X1186" s="187">
        <f t="shared" si="58"/>
        <v>0</v>
      </c>
      <c r="Y1186" s="198">
        <f t="shared" si="59"/>
        <v>0</v>
      </c>
      <c r="AA1186" s="7"/>
      <c r="AB1186" s="7"/>
      <c r="AC1186" s="7"/>
    </row>
    <row r="1187" spans="18:29" x14ac:dyDescent="0.2">
      <c r="R1187" s="193" t="str">
        <f>IF(Candidates!H1189="","",MONTH(Candidates!H1189))</f>
        <v/>
      </c>
      <c r="S1187" s="187" t="b">
        <f>IF(AND(YEAR(Candidates!H1189)&gt;=applicationYear,YEAR(Candidates!H1189)&lt;=applicationYear),TRUE,IF(applicationYear="",TRUE,FALSE))</f>
        <v>0</v>
      </c>
      <c r="T1187" s="187" t="b">
        <f>IF(AND(Candidates!H1189&gt;=$AJ$4,Candidates!H1189&lt;=$AJ$5),TRUE,FALSE)</f>
        <v>0</v>
      </c>
      <c r="U1187" s="187" t="b">
        <f>IF(Dashboard!$M$6="",IF(Candidates!B1189&lt;&gt;"",TRUE,FALSE),IF(Dashboard!$M$6=Candidates!B1189,TRUE,FALSE))</f>
        <v>0</v>
      </c>
      <c r="V1187" s="187" t="b">
        <f>IF(Dashboard!$H$7="",IF(Candidates!B1189&lt;&gt;"",TRUE,FALSE),IF(Dashboard!$H$7=Candidates!C1189,TRUE,FALSE))</f>
        <v>0</v>
      </c>
      <c r="W1187" s="217" t="b">
        <f>IF(Dashboard!$H$6="",IF(Candidates!B1189&lt;&gt;"",TRUE,FALSE),IF(Dashboard!$H$6=Candidates!E1189,TRUE,FALSE))</f>
        <v>0</v>
      </c>
      <c r="X1187" s="187">
        <f t="shared" si="58"/>
        <v>0</v>
      </c>
      <c r="Y1187" s="198">
        <f t="shared" si="59"/>
        <v>0</v>
      </c>
      <c r="AA1187" s="7"/>
      <c r="AB1187" s="7"/>
      <c r="AC1187" s="7"/>
    </row>
    <row r="1188" spans="18:29" x14ac:dyDescent="0.2">
      <c r="R1188" s="193" t="str">
        <f>IF(Candidates!H1190="","",MONTH(Candidates!H1190))</f>
        <v/>
      </c>
      <c r="S1188" s="187" t="b">
        <f>IF(AND(YEAR(Candidates!H1190)&gt;=applicationYear,YEAR(Candidates!H1190)&lt;=applicationYear),TRUE,IF(applicationYear="",TRUE,FALSE))</f>
        <v>0</v>
      </c>
      <c r="T1188" s="187" t="b">
        <f>IF(AND(Candidates!H1190&gt;=$AJ$4,Candidates!H1190&lt;=$AJ$5),TRUE,FALSE)</f>
        <v>0</v>
      </c>
      <c r="U1188" s="187" t="b">
        <f>IF(Dashboard!$M$6="",IF(Candidates!B1190&lt;&gt;"",TRUE,FALSE),IF(Dashboard!$M$6=Candidates!B1190,TRUE,FALSE))</f>
        <v>0</v>
      </c>
      <c r="V1188" s="187" t="b">
        <f>IF(Dashboard!$H$7="",IF(Candidates!B1190&lt;&gt;"",TRUE,FALSE),IF(Dashboard!$H$7=Candidates!C1190,TRUE,FALSE))</f>
        <v>0</v>
      </c>
      <c r="W1188" s="217" t="b">
        <f>IF(Dashboard!$H$6="",IF(Candidates!B1190&lt;&gt;"",TRUE,FALSE),IF(Dashboard!$H$6=Candidates!E1190,TRUE,FALSE))</f>
        <v>0</v>
      </c>
      <c r="X1188" s="187">
        <f t="shared" si="58"/>
        <v>0</v>
      </c>
      <c r="Y1188" s="198">
        <f t="shared" si="59"/>
        <v>0</v>
      </c>
      <c r="AA1188" s="7"/>
      <c r="AB1188" s="7"/>
      <c r="AC1188" s="7"/>
    </row>
    <row r="1189" spans="18:29" x14ac:dyDescent="0.2">
      <c r="R1189" s="193" t="str">
        <f>IF(Candidates!H1191="","",MONTH(Candidates!H1191))</f>
        <v/>
      </c>
      <c r="S1189" s="187" t="b">
        <f>IF(AND(YEAR(Candidates!H1191)&gt;=applicationYear,YEAR(Candidates!H1191)&lt;=applicationYear),TRUE,IF(applicationYear="",TRUE,FALSE))</f>
        <v>0</v>
      </c>
      <c r="T1189" s="187" t="b">
        <f>IF(AND(Candidates!H1191&gt;=$AJ$4,Candidates!H1191&lt;=$AJ$5),TRUE,FALSE)</f>
        <v>0</v>
      </c>
      <c r="U1189" s="187" t="b">
        <f>IF(Dashboard!$M$6="",IF(Candidates!B1191&lt;&gt;"",TRUE,FALSE),IF(Dashboard!$M$6=Candidates!B1191,TRUE,FALSE))</f>
        <v>0</v>
      </c>
      <c r="V1189" s="187" t="b">
        <f>IF(Dashboard!$H$7="",IF(Candidates!B1191&lt;&gt;"",TRUE,FALSE),IF(Dashboard!$H$7=Candidates!C1191,TRUE,FALSE))</f>
        <v>0</v>
      </c>
      <c r="W1189" s="217" t="b">
        <f>IF(Dashboard!$H$6="",IF(Candidates!B1191&lt;&gt;"",TRUE,FALSE),IF(Dashboard!$H$6=Candidates!E1191,TRUE,FALSE))</f>
        <v>0</v>
      </c>
      <c r="X1189" s="187">
        <f t="shared" si="58"/>
        <v>0</v>
      </c>
      <c r="Y1189" s="198">
        <f t="shared" si="59"/>
        <v>0</v>
      </c>
      <c r="AA1189" s="7"/>
      <c r="AB1189" s="7"/>
      <c r="AC1189" s="7"/>
    </row>
    <row r="1190" spans="18:29" x14ac:dyDescent="0.2">
      <c r="R1190" s="193" t="str">
        <f>IF(Candidates!H1192="","",MONTH(Candidates!H1192))</f>
        <v/>
      </c>
      <c r="S1190" s="187" t="b">
        <f>IF(AND(YEAR(Candidates!H1192)&gt;=applicationYear,YEAR(Candidates!H1192)&lt;=applicationYear),TRUE,IF(applicationYear="",TRUE,FALSE))</f>
        <v>0</v>
      </c>
      <c r="T1190" s="187" t="b">
        <f>IF(AND(Candidates!H1192&gt;=$AJ$4,Candidates!H1192&lt;=$AJ$5),TRUE,FALSE)</f>
        <v>0</v>
      </c>
      <c r="U1190" s="187" t="b">
        <f>IF(Dashboard!$M$6="",IF(Candidates!B1192&lt;&gt;"",TRUE,FALSE),IF(Dashboard!$M$6=Candidates!B1192,TRUE,FALSE))</f>
        <v>0</v>
      </c>
      <c r="V1190" s="187" t="b">
        <f>IF(Dashboard!$H$7="",IF(Candidates!B1192&lt;&gt;"",TRUE,FALSE),IF(Dashboard!$H$7=Candidates!C1192,TRUE,FALSE))</f>
        <v>0</v>
      </c>
      <c r="W1190" s="217" t="b">
        <f>IF(Dashboard!$H$6="",IF(Candidates!B1192&lt;&gt;"",TRUE,FALSE),IF(Dashboard!$H$6=Candidates!E1192,TRUE,FALSE))</f>
        <v>0</v>
      </c>
      <c r="X1190" s="187">
        <f t="shared" si="58"/>
        <v>0</v>
      </c>
      <c r="Y1190" s="198">
        <f t="shared" si="59"/>
        <v>0</v>
      </c>
      <c r="AA1190" s="7"/>
      <c r="AB1190" s="7"/>
      <c r="AC1190" s="7"/>
    </row>
    <row r="1191" spans="18:29" x14ac:dyDescent="0.2">
      <c r="R1191" s="193" t="str">
        <f>IF(Candidates!H1193="","",MONTH(Candidates!H1193))</f>
        <v/>
      </c>
      <c r="S1191" s="187" t="b">
        <f>IF(AND(YEAR(Candidates!H1193)&gt;=applicationYear,YEAR(Candidates!H1193)&lt;=applicationYear),TRUE,IF(applicationYear="",TRUE,FALSE))</f>
        <v>0</v>
      </c>
      <c r="T1191" s="187" t="b">
        <f>IF(AND(Candidates!H1193&gt;=$AJ$4,Candidates!H1193&lt;=$AJ$5),TRUE,FALSE)</f>
        <v>0</v>
      </c>
      <c r="U1191" s="187" t="b">
        <f>IF(Dashboard!$M$6="",IF(Candidates!B1193&lt;&gt;"",TRUE,FALSE),IF(Dashboard!$M$6=Candidates!B1193,TRUE,FALSE))</f>
        <v>0</v>
      </c>
      <c r="V1191" s="187" t="b">
        <f>IF(Dashboard!$H$7="",IF(Candidates!B1193&lt;&gt;"",TRUE,FALSE),IF(Dashboard!$H$7=Candidates!C1193,TRUE,FALSE))</f>
        <v>0</v>
      </c>
      <c r="W1191" s="217" t="b">
        <f>IF(Dashboard!$H$6="",IF(Candidates!B1193&lt;&gt;"",TRUE,FALSE),IF(Dashboard!$H$6=Candidates!E1193,TRUE,FALSE))</f>
        <v>0</v>
      </c>
      <c r="X1191" s="187">
        <f t="shared" si="58"/>
        <v>0</v>
      </c>
      <c r="Y1191" s="198">
        <f t="shared" si="59"/>
        <v>0</v>
      </c>
      <c r="AA1191" s="7"/>
      <c r="AB1191" s="7"/>
      <c r="AC1191" s="7"/>
    </row>
    <row r="1192" spans="18:29" x14ac:dyDescent="0.2">
      <c r="R1192" s="193" t="str">
        <f>IF(Candidates!H1194="","",MONTH(Candidates!H1194))</f>
        <v/>
      </c>
      <c r="S1192" s="187" t="b">
        <f>IF(AND(YEAR(Candidates!H1194)&gt;=applicationYear,YEAR(Candidates!H1194)&lt;=applicationYear),TRUE,IF(applicationYear="",TRUE,FALSE))</f>
        <v>0</v>
      </c>
      <c r="T1192" s="187" t="b">
        <f>IF(AND(Candidates!H1194&gt;=$AJ$4,Candidates!H1194&lt;=$AJ$5),TRUE,FALSE)</f>
        <v>0</v>
      </c>
      <c r="U1192" s="187" t="b">
        <f>IF(Dashboard!$M$6="",IF(Candidates!B1194&lt;&gt;"",TRUE,FALSE),IF(Dashboard!$M$6=Candidates!B1194,TRUE,FALSE))</f>
        <v>0</v>
      </c>
      <c r="V1192" s="187" t="b">
        <f>IF(Dashboard!$H$7="",IF(Candidates!B1194&lt;&gt;"",TRUE,FALSE),IF(Dashboard!$H$7=Candidates!C1194,TRUE,FALSE))</f>
        <v>0</v>
      </c>
      <c r="W1192" s="217" t="b">
        <f>IF(Dashboard!$H$6="",IF(Candidates!B1194&lt;&gt;"",TRUE,FALSE),IF(Dashboard!$H$6=Candidates!E1194,TRUE,FALSE))</f>
        <v>0</v>
      </c>
      <c r="X1192" s="187">
        <f t="shared" si="58"/>
        <v>0</v>
      </c>
      <c r="Y1192" s="198">
        <f t="shared" si="59"/>
        <v>0</v>
      </c>
      <c r="AA1192" s="7"/>
      <c r="AB1192" s="7"/>
      <c r="AC1192" s="7"/>
    </row>
    <row r="1193" spans="18:29" x14ac:dyDescent="0.2">
      <c r="R1193" s="193" t="str">
        <f>IF(Candidates!H1195="","",MONTH(Candidates!H1195))</f>
        <v/>
      </c>
      <c r="S1193" s="187" t="b">
        <f>IF(AND(YEAR(Candidates!H1195)&gt;=applicationYear,YEAR(Candidates!H1195)&lt;=applicationYear),TRUE,IF(applicationYear="",TRUE,FALSE))</f>
        <v>0</v>
      </c>
      <c r="T1193" s="187" t="b">
        <f>IF(AND(Candidates!H1195&gt;=$AJ$4,Candidates!H1195&lt;=$AJ$5),TRUE,FALSE)</f>
        <v>0</v>
      </c>
      <c r="U1193" s="187" t="b">
        <f>IF(Dashboard!$M$6="",IF(Candidates!B1195&lt;&gt;"",TRUE,FALSE),IF(Dashboard!$M$6=Candidates!B1195,TRUE,FALSE))</f>
        <v>0</v>
      </c>
      <c r="V1193" s="187" t="b">
        <f>IF(Dashboard!$H$7="",IF(Candidates!B1195&lt;&gt;"",TRUE,FALSE),IF(Dashboard!$H$7=Candidates!C1195,TRUE,FALSE))</f>
        <v>0</v>
      </c>
      <c r="W1193" s="217" t="b">
        <f>IF(Dashboard!$H$6="",IF(Candidates!B1195&lt;&gt;"",TRUE,FALSE),IF(Dashboard!$H$6=Candidates!E1195,TRUE,FALSE))</f>
        <v>0</v>
      </c>
      <c r="X1193" s="187">
        <f t="shared" si="58"/>
        <v>0</v>
      </c>
      <c r="Y1193" s="198">
        <f t="shared" si="59"/>
        <v>0</v>
      </c>
      <c r="AA1193" s="7"/>
      <c r="AB1193" s="7"/>
      <c r="AC1193" s="7"/>
    </row>
    <row r="1194" spans="18:29" x14ac:dyDescent="0.2">
      <c r="R1194" s="193" t="str">
        <f>IF(Candidates!H1196="","",MONTH(Candidates!H1196))</f>
        <v/>
      </c>
      <c r="S1194" s="187" t="b">
        <f>IF(AND(YEAR(Candidates!H1196)&gt;=applicationYear,YEAR(Candidates!H1196)&lt;=applicationYear),TRUE,IF(applicationYear="",TRUE,FALSE))</f>
        <v>0</v>
      </c>
      <c r="T1194" s="187" t="b">
        <f>IF(AND(Candidates!H1196&gt;=$AJ$4,Candidates!H1196&lt;=$AJ$5),TRUE,FALSE)</f>
        <v>0</v>
      </c>
      <c r="U1194" s="187" t="b">
        <f>IF(Dashboard!$M$6="",IF(Candidates!B1196&lt;&gt;"",TRUE,FALSE),IF(Dashboard!$M$6=Candidates!B1196,TRUE,FALSE))</f>
        <v>0</v>
      </c>
      <c r="V1194" s="187" t="b">
        <f>IF(Dashboard!$H$7="",IF(Candidates!B1196&lt;&gt;"",TRUE,FALSE),IF(Dashboard!$H$7=Candidates!C1196,TRUE,FALSE))</f>
        <v>0</v>
      </c>
      <c r="W1194" s="217" t="b">
        <f>IF(Dashboard!$H$6="",IF(Candidates!B1196&lt;&gt;"",TRUE,FALSE),IF(Dashboard!$H$6=Candidates!E1196,TRUE,FALSE))</f>
        <v>0</v>
      </c>
      <c r="X1194" s="187">
        <f t="shared" si="58"/>
        <v>0</v>
      </c>
      <c r="Y1194" s="198">
        <f t="shared" si="59"/>
        <v>0</v>
      </c>
      <c r="AA1194" s="7"/>
      <c r="AB1194" s="7"/>
      <c r="AC1194" s="7"/>
    </row>
    <row r="1195" spans="18:29" x14ac:dyDescent="0.2">
      <c r="R1195" s="193" t="str">
        <f>IF(Candidates!H1197="","",MONTH(Candidates!H1197))</f>
        <v/>
      </c>
      <c r="S1195" s="187" t="b">
        <f>IF(AND(YEAR(Candidates!H1197)&gt;=applicationYear,YEAR(Candidates!H1197)&lt;=applicationYear),TRUE,IF(applicationYear="",TRUE,FALSE))</f>
        <v>0</v>
      </c>
      <c r="T1195" s="187" t="b">
        <f>IF(AND(Candidates!H1197&gt;=$AJ$4,Candidates!H1197&lt;=$AJ$5),TRUE,FALSE)</f>
        <v>0</v>
      </c>
      <c r="U1195" s="187" t="b">
        <f>IF(Dashboard!$M$6="",IF(Candidates!B1197&lt;&gt;"",TRUE,FALSE),IF(Dashboard!$M$6=Candidates!B1197,TRUE,FALSE))</f>
        <v>0</v>
      </c>
      <c r="V1195" s="187" t="b">
        <f>IF(Dashboard!$H$7="",IF(Candidates!B1197&lt;&gt;"",TRUE,FALSE),IF(Dashboard!$H$7=Candidates!C1197,TRUE,FALSE))</f>
        <v>0</v>
      </c>
      <c r="W1195" s="217" t="b">
        <f>IF(Dashboard!$H$6="",IF(Candidates!B1197&lt;&gt;"",TRUE,FALSE),IF(Dashboard!$H$6=Candidates!E1197,TRUE,FALSE))</f>
        <v>0</v>
      </c>
      <c r="X1195" s="187">
        <f t="shared" si="58"/>
        <v>0</v>
      </c>
      <c r="Y1195" s="198">
        <f t="shared" si="59"/>
        <v>0</v>
      </c>
      <c r="AA1195" s="7"/>
      <c r="AB1195" s="7"/>
      <c r="AC1195" s="7"/>
    </row>
    <row r="1196" spans="18:29" x14ac:dyDescent="0.2">
      <c r="R1196" s="193" t="str">
        <f>IF(Candidates!H1198="","",MONTH(Candidates!H1198))</f>
        <v/>
      </c>
      <c r="S1196" s="187" t="b">
        <f>IF(AND(YEAR(Candidates!H1198)&gt;=applicationYear,YEAR(Candidates!H1198)&lt;=applicationYear),TRUE,IF(applicationYear="",TRUE,FALSE))</f>
        <v>0</v>
      </c>
      <c r="T1196" s="187" t="b">
        <f>IF(AND(Candidates!H1198&gt;=$AJ$4,Candidates!H1198&lt;=$AJ$5),TRUE,FALSE)</f>
        <v>0</v>
      </c>
      <c r="U1196" s="187" t="b">
        <f>IF(Dashboard!$M$6="",IF(Candidates!B1198&lt;&gt;"",TRUE,FALSE),IF(Dashboard!$M$6=Candidates!B1198,TRUE,FALSE))</f>
        <v>0</v>
      </c>
      <c r="V1196" s="187" t="b">
        <f>IF(Dashboard!$H$7="",IF(Candidates!B1198&lt;&gt;"",TRUE,FALSE),IF(Dashboard!$H$7=Candidates!C1198,TRUE,FALSE))</f>
        <v>0</v>
      </c>
      <c r="W1196" s="217" t="b">
        <f>IF(Dashboard!$H$6="",IF(Candidates!B1198&lt;&gt;"",TRUE,FALSE),IF(Dashboard!$H$6=Candidates!E1198,TRUE,FALSE))</f>
        <v>0</v>
      </c>
      <c r="X1196" s="187">
        <f t="shared" si="58"/>
        <v>0</v>
      </c>
      <c r="Y1196" s="198">
        <f t="shared" si="59"/>
        <v>0</v>
      </c>
      <c r="AA1196" s="7"/>
      <c r="AB1196" s="7"/>
      <c r="AC1196" s="7"/>
    </row>
    <row r="1197" spans="18:29" x14ac:dyDescent="0.2">
      <c r="R1197" s="193" t="str">
        <f>IF(Candidates!H1199="","",MONTH(Candidates!H1199))</f>
        <v/>
      </c>
      <c r="S1197" s="187" t="b">
        <f>IF(AND(YEAR(Candidates!H1199)&gt;=applicationYear,YEAR(Candidates!H1199)&lt;=applicationYear),TRUE,IF(applicationYear="",TRUE,FALSE))</f>
        <v>0</v>
      </c>
      <c r="T1197" s="187" t="b">
        <f>IF(AND(Candidates!H1199&gt;=$AJ$4,Candidates!H1199&lt;=$AJ$5),TRUE,FALSE)</f>
        <v>0</v>
      </c>
      <c r="U1197" s="187" t="b">
        <f>IF(Dashboard!$M$6="",IF(Candidates!B1199&lt;&gt;"",TRUE,FALSE),IF(Dashboard!$M$6=Candidates!B1199,TRUE,FALSE))</f>
        <v>0</v>
      </c>
      <c r="V1197" s="187" t="b">
        <f>IF(Dashboard!$H$7="",IF(Candidates!B1199&lt;&gt;"",TRUE,FALSE),IF(Dashboard!$H$7=Candidates!C1199,TRUE,FALSE))</f>
        <v>0</v>
      </c>
      <c r="W1197" s="217" t="b">
        <f>IF(Dashboard!$H$6="",IF(Candidates!B1199&lt;&gt;"",TRUE,FALSE),IF(Dashboard!$H$6=Candidates!E1199,TRUE,FALSE))</f>
        <v>0</v>
      </c>
      <c r="X1197" s="187">
        <f t="shared" si="58"/>
        <v>0</v>
      </c>
      <c r="Y1197" s="198">
        <f t="shared" si="59"/>
        <v>0</v>
      </c>
      <c r="AA1197" s="7"/>
      <c r="AB1197" s="7"/>
      <c r="AC1197" s="7"/>
    </row>
    <row r="1198" spans="18:29" x14ac:dyDescent="0.2">
      <c r="R1198" s="193" t="str">
        <f>IF(Candidates!H1200="","",MONTH(Candidates!H1200))</f>
        <v/>
      </c>
      <c r="S1198" s="187" t="b">
        <f>IF(AND(YEAR(Candidates!H1200)&gt;=applicationYear,YEAR(Candidates!H1200)&lt;=applicationYear),TRUE,IF(applicationYear="",TRUE,FALSE))</f>
        <v>0</v>
      </c>
      <c r="T1198" s="187" t="b">
        <f>IF(AND(Candidates!H1200&gt;=$AJ$4,Candidates!H1200&lt;=$AJ$5),TRUE,FALSE)</f>
        <v>0</v>
      </c>
      <c r="U1198" s="187" t="b">
        <f>IF(Dashboard!$M$6="",IF(Candidates!B1200&lt;&gt;"",TRUE,FALSE),IF(Dashboard!$M$6=Candidates!B1200,TRUE,FALSE))</f>
        <v>0</v>
      </c>
      <c r="V1198" s="187" t="b">
        <f>IF(Dashboard!$H$7="",IF(Candidates!B1200&lt;&gt;"",TRUE,FALSE),IF(Dashboard!$H$7=Candidates!C1200,TRUE,FALSE))</f>
        <v>0</v>
      </c>
      <c r="W1198" s="217" t="b">
        <f>IF(Dashboard!$H$6="",IF(Candidates!B1200&lt;&gt;"",TRUE,FALSE),IF(Dashboard!$H$6=Candidates!E1200,TRUE,FALSE))</f>
        <v>0</v>
      </c>
      <c r="X1198" s="187">
        <f t="shared" si="58"/>
        <v>0</v>
      </c>
      <c r="Y1198" s="198">
        <f t="shared" si="59"/>
        <v>0</v>
      </c>
      <c r="AA1198" s="7"/>
      <c r="AB1198" s="7"/>
      <c r="AC1198" s="7"/>
    </row>
    <row r="1199" spans="18:29" x14ac:dyDescent="0.2">
      <c r="R1199" s="193" t="str">
        <f>IF(Candidates!H1201="","",MONTH(Candidates!H1201))</f>
        <v/>
      </c>
      <c r="S1199" s="187" t="b">
        <f>IF(AND(YEAR(Candidates!H1201)&gt;=applicationYear,YEAR(Candidates!H1201)&lt;=applicationYear),TRUE,IF(applicationYear="",TRUE,FALSE))</f>
        <v>0</v>
      </c>
      <c r="T1199" s="187" t="b">
        <f>IF(AND(Candidates!H1201&gt;=$AJ$4,Candidates!H1201&lt;=$AJ$5),TRUE,FALSE)</f>
        <v>0</v>
      </c>
      <c r="U1199" s="187" t="b">
        <f>IF(Dashboard!$M$6="",IF(Candidates!B1201&lt;&gt;"",TRUE,FALSE),IF(Dashboard!$M$6=Candidates!B1201,TRUE,FALSE))</f>
        <v>0</v>
      </c>
      <c r="V1199" s="187" t="b">
        <f>IF(Dashboard!$H$7="",IF(Candidates!B1201&lt;&gt;"",TRUE,FALSE),IF(Dashboard!$H$7=Candidates!C1201,TRUE,FALSE))</f>
        <v>0</v>
      </c>
      <c r="W1199" s="217" t="b">
        <f>IF(Dashboard!$H$6="",IF(Candidates!B1201&lt;&gt;"",TRUE,FALSE),IF(Dashboard!$H$6=Candidates!E1201,TRUE,FALSE))</f>
        <v>0</v>
      </c>
      <c r="X1199" s="187">
        <f t="shared" si="58"/>
        <v>0</v>
      </c>
      <c r="Y1199" s="198">
        <f t="shared" si="59"/>
        <v>0</v>
      </c>
      <c r="AA1199" s="7"/>
      <c r="AB1199" s="7"/>
      <c r="AC1199" s="7"/>
    </row>
    <row r="1200" spans="18:29" x14ac:dyDescent="0.2">
      <c r="R1200" s="193" t="str">
        <f>IF(Candidates!H1202="","",MONTH(Candidates!H1202))</f>
        <v/>
      </c>
      <c r="S1200" s="187" t="b">
        <f>IF(AND(YEAR(Candidates!H1202)&gt;=applicationYear,YEAR(Candidates!H1202)&lt;=applicationYear),TRUE,IF(applicationYear="",TRUE,FALSE))</f>
        <v>0</v>
      </c>
      <c r="T1200" s="187" t="b">
        <f>IF(AND(Candidates!H1202&gt;=$AJ$4,Candidates!H1202&lt;=$AJ$5),TRUE,FALSE)</f>
        <v>0</v>
      </c>
      <c r="U1200" s="187" t="b">
        <f>IF(Dashboard!$M$6="",IF(Candidates!B1202&lt;&gt;"",TRUE,FALSE),IF(Dashboard!$M$6=Candidates!B1202,TRUE,FALSE))</f>
        <v>0</v>
      </c>
      <c r="V1200" s="187" t="b">
        <f>IF(Dashboard!$H$7="",IF(Candidates!B1202&lt;&gt;"",TRUE,FALSE),IF(Dashboard!$H$7=Candidates!C1202,TRUE,FALSE))</f>
        <v>0</v>
      </c>
      <c r="W1200" s="217" t="b">
        <f>IF(Dashboard!$H$6="",IF(Candidates!B1202&lt;&gt;"",TRUE,FALSE),IF(Dashboard!$H$6=Candidates!E1202,TRUE,FALSE))</f>
        <v>0</v>
      </c>
      <c r="X1200" s="187">
        <f t="shared" si="58"/>
        <v>0</v>
      </c>
      <c r="Y1200" s="198">
        <f t="shared" si="59"/>
        <v>0</v>
      </c>
      <c r="AA1200" s="7"/>
      <c r="AB1200" s="7"/>
      <c r="AC1200" s="7"/>
    </row>
    <row r="1201" spans="18:29" x14ac:dyDescent="0.2">
      <c r="R1201" s="193" t="str">
        <f>IF(Candidates!H1203="","",MONTH(Candidates!H1203))</f>
        <v/>
      </c>
      <c r="S1201" s="187" t="b">
        <f>IF(AND(YEAR(Candidates!H1203)&gt;=applicationYear,YEAR(Candidates!H1203)&lt;=applicationYear),TRUE,IF(applicationYear="",TRUE,FALSE))</f>
        <v>0</v>
      </c>
      <c r="T1201" s="187" t="b">
        <f>IF(AND(Candidates!H1203&gt;=$AJ$4,Candidates!H1203&lt;=$AJ$5),TRUE,FALSE)</f>
        <v>0</v>
      </c>
      <c r="U1201" s="187" t="b">
        <f>IF(Dashboard!$M$6="",IF(Candidates!B1203&lt;&gt;"",TRUE,FALSE),IF(Dashboard!$M$6=Candidates!B1203,TRUE,FALSE))</f>
        <v>0</v>
      </c>
      <c r="V1201" s="187" t="b">
        <f>IF(Dashboard!$H$7="",IF(Candidates!B1203&lt;&gt;"",TRUE,FALSE),IF(Dashboard!$H$7=Candidates!C1203,TRUE,FALSE))</f>
        <v>0</v>
      </c>
      <c r="W1201" s="217" t="b">
        <f>IF(Dashboard!$H$6="",IF(Candidates!B1203&lt;&gt;"",TRUE,FALSE),IF(Dashboard!$H$6=Candidates!E1203,TRUE,FALSE))</f>
        <v>0</v>
      </c>
      <c r="X1201" s="187">
        <f t="shared" si="58"/>
        <v>0</v>
      </c>
      <c r="Y1201" s="198">
        <f t="shared" si="59"/>
        <v>0</v>
      </c>
      <c r="AA1201" s="7"/>
      <c r="AB1201" s="7"/>
      <c r="AC1201" s="7"/>
    </row>
    <row r="1202" spans="18:29" x14ac:dyDescent="0.2">
      <c r="R1202" s="193" t="str">
        <f>IF(Candidates!H1204="","",MONTH(Candidates!H1204))</f>
        <v/>
      </c>
      <c r="S1202" s="187" t="b">
        <f>IF(AND(YEAR(Candidates!H1204)&gt;=applicationYear,YEAR(Candidates!H1204)&lt;=applicationYear),TRUE,IF(applicationYear="",TRUE,FALSE))</f>
        <v>0</v>
      </c>
      <c r="T1202" s="187" t="b">
        <f>IF(AND(Candidates!H1204&gt;=$AJ$4,Candidates!H1204&lt;=$AJ$5),TRUE,FALSE)</f>
        <v>0</v>
      </c>
      <c r="U1202" s="187" t="b">
        <f>IF(Dashboard!$M$6="",IF(Candidates!B1204&lt;&gt;"",TRUE,FALSE),IF(Dashboard!$M$6=Candidates!B1204,TRUE,FALSE))</f>
        <v>0</v>
      </c>
      <c r="V1202" s="187" t="b">
        <f>IF(Dashboard!$H$7="",IF(Candidates!B1204&lt;&gt;"",TRUE,FALSE),IF(Dashboard!$H$7=Candidates!C1204,TRUE,FALSE))</f>
        <v>0</v>
      </c>
      <c r="W1202" s="217" t="b">
        <f>IF(Dashboard!$H$6="",IF(Candidates!B1204&lt;&gt;"",TRUE,FALSE),IF(Dashboard!$H$6=Candidates!E1204,TRUE,FALSE))</f>
        <v>0</v>
      </c>
      <c r="X1202" s="187">
        <f t="shared" si="58"/>
        <v>0</v>
      </c>
      <c r="Y1202" s="198">
        <f t="shared" si="59"/>
        <v>0</v>
      </c>
      <c r="AA1202" s="7"/>
      <c r="AB1202" s="7"/>
      <c r="AC1202" s="7"/>
    </row>
    <row r="1203" spans="18:29" x14ac:dyDescent="0.2">
      <c r="R1203" s="193" t="str">
        <f>IF(Candidates!H1205="","",MONTH(Candidates!H1205))</f>
        <v/>
      </c>
      <c r="S1203" s="187" t="b">
        <f>IF(AND(YEAR(Candidates!H1205)&gt;=applicationYear,YEAR(Candidates!H1205)&lt;=applicationYear),TRUE,IF(applicationYear="",TRUE,FALSE))</f>
        <v>0</v>
      </c>
      <c r="T1203" s="187" t="b">
        <f>IF(AND(Candidates!H1205&gt;=$AJ$4,Candidates!H1205&lt;=$AJ$5),TRUE,FALSE)</f>
        <v>0</v>
      </c>
      <c r="U1203" s="187" t="b">
        <f>IF(Dashboard!$M$6="",IF(Candidates!B1205&lt;&gt;"",TRUE,FALSE),IF(Dashboard!$M$6=Candidates!B1205,TRUE,FALSE))</f>
        <v>0</v>
      </c>
      <c r="V1203" s="187" t="b">
        <f>IF(Dashboard!$H$7="",IF(Candidates!B1205&lt;&gt;"",TRUE,FALSE),IF(Dashboard!$H$7=Candidates!C1205,TRUE,FALSE))</f>
        <v>0</v>
      </c>
      <c r="W1203" s="217" t="b">
        <f>IF(Dashboard!$H$6="",IF(Candidates!B1205&lt;&gt;"",TRUE,FALSE),IF(Dashboard!$H$6=Candidates!E1205,TRUE,FALSE))</f>
        <v>0</v>
      </c>
      <c r="X1203" s="187">
        <f t="shared" si="58"/>
        <v>0</v>
      </c>
      <c r="Y1203" s="198">
        <f t="shared" si="59"/>
        <v>0</v>
      </c>
      <c r="AA1203" s="7"/>
      <c r="AB1203" s="7"/>
      <c r="AC1203" s="7"/>
    </row>
    <row r="1204" spans="18:29" x14ac:dyDescent="0.2">
      <c r="R1204" s="193" t="str">
        <f>IF(Candidates!H1206="","",MONTH(Candidates!H1206))</f>
        <v/>
      </c>
      <c r="S1204" s="187" t="b">
        <f>IF(AND(YEAR(Candidates!H1206)&gt;=applicationYear,YEAR(Candidates!H1206)&lt;=applicationYear),TRUE,IF(applicationYear="",TRUE,FALSE))</f>
        <v>0</v>
      </c>
      <c r="T1204" s="187" t="b">
        <f>IF(AND(Candidates!H1206&gt;=$AJ$4,Candidates!H1206&lt;=$AJ$5),TRUE,FALSE)</f>
        <v>0</v>
      </c>
      <c r="U1204" s="187" t="b">
        <f>IF(Dashboard!$M$6="",IF(Candidates!B1206&lt;&gt;"",TRUE,FALSE),IF(Dashboard!$M$6=Candidates!B1206,TRUE,FALSE))</f>
        <v>0</v>
      </c>
      <c r="V1204" s="187" t="b">
        <f>IF(Dashboard!$H$7="",IF(Candidates!B1206&lt;&gt;"",TRUE,FALSE),IF(Dashboard!$H$7=Candidates!C1206,TRUE,FALSE))</f>
        <v>0</v>
      </c>
      <c r="W1204" s="217" t="b">
        <f>IF(Dashboard!$H$6="",IF(Candidates!B1206&lt;&gt;"",TRUE,FALSE),IF(Dashboard!$H$6=Candidates!E1206,TRUE,FALSE))</f>
        <v>0</v>
      </c>
      <c r="X1204" s="187">
        <f t="shared" si="58"/>
        <v>0</v>
      </c>
      <c r="Y1204" s="198">
        <f t="shared" si="59"/>
        <v>0</v>
      </c>
      <c r="AA1204" s="7"/>
      <c r="AB1204" s="7"/>
      <c r="AC1204" s="7"/>
    </row>
    <row r="1205" spans="18:29" x14ac:dyDescent="0.2">
      <c r="R1205" s="193" t="str">
        <f>IF(Candidates!H1207="","",MONTH(Candidates!H1207))</f>
        <v/>
      </c>
      <c r="S1205" s="187" t="b">
        <f>IF(AND(YEAR(Candidates!H1207)&gt;=applicationYear,YEAR(Candidates!H1207)&lt;=applicationYear),TRUE,IF(applicationYear="",TRUE,FALSE))</f>
        <v>0</v>
      </c>
      <c r="T1205" s="187" t="b">
        <f>IF(AND(Candidates!H1207&gt;=$AJ$4,Candidates!H1207&lt;=$AJ$5),TRUE,FALSE)</f>
        <v>0</v>
      </c>
      <c r="U1205" s="187" t="b">
        <f>IF(Dashboard!$M$6="",IF(Candidates!B1207&lt;&gt;"",TRUE,FALSE),IF(Dashboard!$M$6=Candidates!B1207,TRUE,FALSE))</f>
        <v>0</v>
      </c>
      <c r="V1205" s="187" t="b">
        <f>IF(Dashboard!$H$7="",IF(Candidates!B1207&lt;&gt;"",TRUE,FALSE),IF(Dashboard!$H$7=Candidates!C1207,TRUE,FALSE))</f>
        <v>0</v>
      </c>
      <c r="W1205" s="217" t="b">
        <f>IF(Dashboard!$H$6="",IF(Candidates!B1207&lt;&gt;"",TRUE,FALSE),IF(Dashboard!$H$6=Candidates!E1207,TRUE,FALSE))</f>
        <v>0</v>
      </c>
      <c r="X1205" s="187">
        <f t="shared" si="58"/>
        <v>0</v>
      </c>
      <c r="Y1205" s="198">
        <f t="shared" si="59"/>
        <v>0</v>
      </c>
      <c r="AA1205" s="7"/>
      <c r="AB1205" s="7"/>
      <c r="AC1205" s="7"/>
    </row>
    <row r="1206" spans="18:29" x14ac:dyDescent="0.2">
      <c r="R1206" s="193" t="str">
        <f>IF(Candidates!H1208="","",MONTH(Candidates!H1208))</f>
        <v/>
      </c>
      <c r="S1206" s="187" t="b">
        <f>IF(AND(YEAR(Candidates!H1208)&gt;=applicationYear,YEAR(Candidates!H1208)&lt;=applicationYear),TRUE,IF(applicationYear="",TRUE,FALSE))</f>
        <v>0</v>
      </c>
      <c r="T1206" s="187" t="b">
        <f>IF(AND(Candidates!H1208&gt;=$AJ$4,Candidates!H1208&lt;=$AJ$5),TRUE,FALSE)</f>
        <v>0</v>
      </c>
      <c r="U1206" s="187" t="b">
        <f>IF(Dashboard!$M$6="",IF(Candidates!B1208&lt;&gt;"",TRUE,FALSE),IF(Dashboard!$M$6=Candidates!B1208,TRUE,FALSE))</f>
        <v>0</v>
      </c>
      <c r="V1206" s="187" t="b">
        <f>IF(Dashboard!$H$7="",IF(Candidates!B1208&lt;&gt;"",TRUE,FALSE),IF(Dashboard!$H$7=Candidates!C1208,TRUE,FALSE))</f>
        <v>0</v>
      </c>
      <c r="W1206" s="217" t="b">
        <f>IF(Dashboard!$H$6="",IF(Candidates!B1208&lt;&gt;"",TRUE,FALSE),IF(Dashboard!$H$6=Candidates!E1208,TRUE,FALSE))</f>
        <v>0</v>
      </c>
      <c r="X1206" s="187">
        <f t="shared" si="58"/>
        <v>0</v>
      </c>
      <c r="Y1206" s="198">
        <f t="shared" si="59"/>
        <v>0</v>
      </c>
      <c r="AA1206" s="7"/>
      <c r="AB1206" s="7"/>
      <c r="AC1206" s="7"/>
    </row>
    <row r="1207" spans="18:29" x14ac:dyDescent="0.2">
      <c r="R1207" s="193" t="str">
        <f>IF(Candidates!H1209="","",MONTH(Candidates!H1209))</f>
        <v/>
      </c>
      <c r="S1207" s="187" t="b">
        <f>IF(AND(YEAR(Candidates!H1209)&gt;=applicationYear,YEAR(Candidates!H1209)&lt;=applicationYear),TRUE,IF(applicationYear="",TRUE,FALSE))</f>
        <v>0</v>
      </c>
      <c r="T1207" s="187" t="b">
        <f>IF(AND(Candidates!H1209&gt;=$AJ$4,Candidates!H1209&lt;=$AJ$5),TRUE,FALSE)</f>
        <v>0</v>
      </c>
      <c r="U1207" s="187" t="b">
        <f>IF(Dashboard!$M$6="",IF(Candidates!B1209&lt;&gt;"",TRUE,FALSE),IF(Dashboard!$M$6=Candidates!B1209,TRUE,FALSE))</f>
        <v>0</v>
      </c>
      <c r="V1207" s="187" t="b">
        <f>IF(Dashboard!$H$7="",IF(Candidates!B1209&lt;&gt;"",TRUE,FALSE),IF(Dashboard!$H$7=Candidates!C1209,TRUE,FALSE))</f>
        <v>0</v>
      </c>
      <c r="W1207" s="217" t="b">
        <f>IF(Dashboard!$H$6="",IF(Candidates!B1209&lt;&gt;"",TRUE,FALSE),IF(Dashboard!$H$6=Candidates!E1209,TRUE,FALSE))</f>
        <v>0</v>
      </c>
      <c r="X1207" s="187">
        <f t="shared" si="58"/>
        <v>0</v>
      </c>
      <c r="Y1207" s="198">
        <f t="shared" si="59"/>
        <v>0</v>
      </c>
      <c r="AA1207" s="7"/>
      <c r="AB1207" s="7"/>
      <c r="AC1207" s="7"/>
    </row>
    <row r="1208" spans="18:29" x14ac:dyDescent="0.2">
      <c r="R1208" s="193" t="str">
        <f>IF(Candidates!H1210="","",MONTH(Candidates!H1210))</f>
        <v/>
      </c>
      <c r="S1208" s="187" t="b">
        <f>IF(AND(YEAR(Candidates!H1210)&gt;=applicationYear,YEAR(Candidates!H1210)&lt;=applicationYear),TRUE,IF(applicationYear="",TRUE,FALSE))</f>
        <v>0</v>
      </c>
      <c r="T1208" s="187" t="b">
        <f>IF(AND(Candidates!H1210&gt;=$AJ$4,Candidates!H1210&lt;=$AJ$5),TRUE,FALSE)</f>
        <v>0</v>
      </c>
      <c r="U1208" s="187" t="b">
        <f>IF(Dashboard!$M$6="",IF(Candidates!B1210&lt;&gt;"",TRUE,FALSE),IF(Dashboard!$M$6=Candidates!B1210,TRUE,FALSE))</f>
        <v>0</v>
      </c>
      <c r="V1208" s="187" t="b">
        <f>IF(Dashboard!$H$7="",IF(Candidates!B1210&lt;&gt;"",TRUE,FALSE),IF(Dashboard!$H$7=Candidates!C1210,TRUE,FALSE))</f>
        <v>0</v>
      </c>
      <c r="W1208" s="217" t="b">
        <f>IF(Dashboard!$H$6="",IF(Candidates!B1210&lt;&gt;"",TRUE,FALSE),IF(Dashboard!$H$6=Candidates!E1210,TRUE,FALSE))</f>
        <v>0</v>
      </c>
      <c r="X1208" s="187">
        <f t="shared" si="58"/>
        <v>0</v>
      </c>
      <c r="Y1208" s="198">
        <f t="shared" si="59"/>
        <v>0</v>
      </c>
      <c r="AA1208" s="7"/>
      <c r="AB1208" s="7"/>
      <c r="AC1208" s="7"/>
    </row>
    <row r="1209" spans="18:29" x14ac:dyDescent="0.2">
      <c r="R1209" s="193" t="str">
        <f>IF(Candidates!H1211="","",MONTH(Candidates!H1211))</f>
        <v/>
      </c>
      <c r="S1209" s="187" t="b">
        <f>IF(AND(YEAR(Candidates!H1211)&gt;=applicationYear,YEAR(Candidates!H1211)&lt;=applicationYear),TRUE,IF(applicationYear="",TRUE,FALSE))</f>
        <v>0</v>
      </c>
      <c r="T1209" s="187" t="b">
        <f>IF(AND(Candidates!H1211&gt;=$AJ$4,Candidates!H1211&lt;=$AJ$5),TRUE,FALSE)</f>
        <v>0</v>
      </c>
      <c r="U1209" s="187" t="b">
        <f>IF(Dashboard!$M$6="",IF(Candidates!B1211&lt;&gt;"",TRUE,FALSE),IF(Dashboard!$M$6=Candidates!B1211,TRUE,FALSE))</f>
        <v>0</v>
      </c>
      <c r="V1209" s="187" t="b">
        <f>IF(Dashboard!$H$7="",IF(Candidates!B1211&lt;&gt;"",TRUE,FALSE),IF(Dashboard!$H$7=Candidates!C1211,TRUE,FALSE))</f>
        <v>0</v>
      </c>
      <c r="W1209" s="217" t="b">
        <f>IF(Dashboard!$H$6="",IF(Candidates!B1211&lt;&gt;"",TRUE,FALSE),IF(Dashboard!$H$6=Candidates!E1211,TRUE,FALSE))</f>
        <v>0</v>
      </c>
      <c r="X1209" s="187">
        <f t="shared" si="58"/>
        <v>0</v>
      </c>
      <c r="Y1209" s="198">
        <f t="shared" si="59"/>
        <v>0</v>
      </c>
      <c r="AA1209" s="7"/>
      <c r="AB1209" s="7"/>
      <c r="AC1209" s="7"/>
    </row>
    <row r="1210" spans="18:29" x14ac:dyDescent="0.2">
      <c r="R1210" s="193" t="str">
        <f>IF(Candidates!H1212="","",MONTH(Candidates!H1212))</f>
        <v/>
      </c>
      <c r="S1210" s="187" t="b">
        <f>IF(AND(YEAR(Candidates!H1212)&gt;=applicationYear,YEAR(Candidates!H1212)&lt;=applicationYear),TRUE,IF(applicationYear="",TRUE,FALSE))</f>
        <v>0</v>
      </c>
      <c r="T1210" s="187" t="b">
        <f>IF(AND(Candidates!H1212&gt;=$AJ$4,Candidates!H1212&lt;=$AJ$5),TRUE,FALSE)</f>
        <v>0</v>
      </c>
      <c r="U1210" s="187" t="b">
        <f>IF(Dashboard!$M$6="",IF(Candidates!B1212&lt;&gt;"",TRUE,FALSE),IF(Dashboard!$M$6=Candidates!B1212,TRUE,FALSE))</f>
        <v>0</v>
      </c>
      <c r="V1210" s="187" t="b">
        <f>IF(Dashboard!$H$7="",IF(Candidates!B1212&lt;&gt;"",TRUE,FALSE),IF(Dashboard!$H$7=Candidates!C1212,TRUE,FALSE))</f>
        <v>0</v>
      </c>
      <c r="W1210" s="217" t="b">
        <f>IF(Dashboard!$H$6="",IF(Candidates!B1212&lt;&gt;"",TRUE,FALSE),IF(Dashboard!$H$6=Candidates!E1212,TRUE,FALSE))</f>
        <v>0</v>
      </c>
      <c r="X1210" s="187">
        <f t="shared" si="58"/>
        <v>0</v>
      </c>
      <c r="Y1210" s="198">
        <f t="shared" si="59"/>
        <v>0</v>
      </c>
      <c r="AA1210" s="7"/>
      <c r="AB1210" s="7"/>
      <c r="AC1210" s="7"/>
    </row>
    <row r="1211" spans="18:29" x14ac:dyDescent="0.2">
      <c r="R1211" s="193" t="str">
        <f>IF(Candidates!H1213="","",MONTH(Candidates!H1213))</f>
        <v/>
      </c>
      <c r="S1211" s="187" t="b">
        <f>IF(AND(YEAR(Candidates!H1213)&gt;=applicationYear,YEAR(Candidates!H1213)&lt;=applicationYear),TRUE,IF(applicationYear="",TRUE,FALSE))</f>
        <v>0</v>
      </c>
      <c r="T1211" s="187" t="b">
        <f>IF(AND(Candidates!H1213&gt;=$AJ$4,Candidates!H1213&lt;=$AJ$5),TRUE,FALSE)</f>
        <v>0</v>
      </c>
      <c r="U1211" s="187" t="b">
        <f>IF(Dashboard!$M$6="",IF(Candidates!B1213&lt;&gt;"",TRUE,FALSE),IF(Dashboard!$M$6=Candidates!B1213,TRUE,FALSE))</f>
        <v>0</v>
      </c>
      <c r="V1211" s="187" t="b">
        <f>IF(Dashboard!$H$7="",IF(Candidates!B1213&lt;&gt;"",TRUE,FALSE),IF(Dashboard!$H$7=Candidates!C1213,TRUE,FALSE))</f>
        <v>0</v>
      </c>
      <c r="W1211" s="217" t="b">
        <f>IF(Dashboard!$H$6="",IF(Candidates!B1213&lt;&gt;"",TRUE,FALSE),IF(Dashboard!$H$6=Candidates!E1213,TRUE,FALSE))</f>
        <v>0</v>
      </c>
      <c r="X1211" s="187">
        <f t="shared" si="58"/>
        <v>0</v>
      </c>
      <c r="Y1211" s="198">
        <f t="shared" si="59"/>
        <v>0</v>
      </c>
      <c r="AA1211" s="7"/>
      <c r="AB1211" s="7"/>
      <c r="AC1211" s="7"/>
    </row>
    <row r="1212" spans="18:29" x14ac:dyDescent="0.2">
      <c r="R1212" s="193" t="str">
        <f>IF(Candidates!H1214="","",MONTH(Candidates!H1214))</f>
        <v/>
      </c>
      <c r="S1212" s="187" t="b">
        <f>IF(AND(YEAR(Candidates!H1214)&gt;=applicationYear,YEAR(Candidates!H1214)&lt;=applicationYear),TRUE,IF(applicationYear="",TRUE,FALSE))</f>
        <v>0</v>
      </c>
      <c r="T1212" s="187" t="b">
        <f>IF(AND(Candidates!H1214&gt;=$AJ$4,Candidates!H1214&lt;=$AJ$5),TRUE,FALSE)</f>
        <v>0</v>
      </c>
      <c r="U1212" s="187" t="b">
        <f>IF(Dashboard!$M$6="",IF(Candidates!B1214&lt;&gt;"",TRUE,FALSE),IF(Dashboard!$M$6=Candidates!B1214,TRUE,FALSE))</f>
        <v>0</v>
      </c>
      <c r="V1212" s="187" t="b">
        <f>IF(Dashboard!$H$7="",IF(Candidates!B1214&lt;&gt;"",TRUE,FALSE),IF(Dashboard!$H$7=Candidates!C1214,TRUE,FALSE))</f>
        <v>0</v>
      </c>
      <c r="W1212" s="217" t="b">
        <f>IF(Dashboard!$H$6="",IF(Candidates!B1214&lt;&gt;"",TRUE,FALSE),IF(Dashboard!$H$6=Candidates!E1214,TRUE,FALSE))</f>
        <v>0</v>
      </c>
      <c r="X1212" s="187">
        <f t="shared" si="58"/>
        <v>0</v>
      </c>
      <c r="Y1212" s="198">
        <f t="shared" si="59"/>
        <v>0</v>
      </c>
      <c r="AA1212" s="7"/>
      <c r="AB1212" s="7"/>
      <c r="AC1212" s="7"/>
    </row>
    <row r="1213" spans="18:29" x14ac:dyDescent="0.2">
      <c r="R1213" s="193" t="str">
        <f>IF(Candidates!H1215="","",MONTH(Candidates!H1215))</f>
        <v/>
      </c>
      <c r="S1213" s="187" t="b">
        <f>IF(AND(YEAR(Candidates!H1215)&gt;=applicationYear,YEAR(Candidates!H1215)&lt;=applicationYear),TRUE,IF(applicationYear="",TRUE,FALSE))</f>
        <v>0</v>
      </c>
      <c r="T1213" s="187" t="b">
        <f>IF(AND(Candidates!H1215&gt;=$AJ$4,Candidates!H1215&lt;=$AJ$5),TRUE,FALSE)</f>
        <v>0</v>
      </c>
      <c r="U1213" s="187" t="b">
        <f>IF(Dashboard!$M$6="",IF(Candidates!B1215&lt;&gt;"",TRUE,FALSE),IF(Dashboard!$M$6=Candidates!B1215,TRUE,FALSE))</f>
        <v>0</v>
      </c>
      <c r="V1213" s="187" t="b">
        <f>IF(Dashboard!$H$7="",IF(Candidates!B1215&lt;&gt;"",TRUE,FALSE),IF(Dashboard!$H$7=Candidates!C1215,TRUE,FALSE))</f>
        <v>0</v>
      </c>
      <c r="W1213" s="217" t="b">
        <f>IF(Dashboard!$H$6="",IF(Candidates!B1215&lt;&gt;"",TRUE,FALSE),IF(Dashboard!$H$6=Candidates!E1215,TRUE,FALSE))</f>
        <v>0</v>
      </c>
      <c r="X1213" s="187">
        <f t="shared" si="58"/>
        <v>0</v>
      </c>
      <c r="Y1213" s="198">
        <f t="shared" si="59"/>
        <v>0</v>
      </c>
      <c r="AA1213" s="7"/>
      <c r="AB1213" s="7"/>
      <c r="AC1213" s="7"/>
    </row>
    <row r="1214" spans="18:29" x14ac:dyDescent="0.2">
      <c r="R1214" s="193" t="str">
        <f>IF(Candidates!H1216="","",MONTH(Candidates!H1216))</f>
        <v/>
      </c>
      <c r="S1214" s="187" t="b">
        <f>IF(AND(YEAR(Candidates!H1216)&gt;=applicationYear,YEAR(Candidates!H1216)&lt;=applicationYear),TRUE,IF(applicationYear="",TRUE,FALSE))</f>
        <v>0</v>
      </c>
      <c r="T1214" s="187" t="b">
        <f>IF(AND(Candidates!H1216&gt;=$AJ$4,Candidates!H1216&lt;=$AJ$5),TRUE,FALSE)</f>
        <v>0</v>
      </c>
      <c r="U1214" s="187" t="b">
        <f>IF(Dashboard!$M$6="",IF(Candidates!B1216&lt;&gt;"",TRUE,FALSE),IF(Dashboard!$M$6=Candidates!B1216,TRUE,FALSE))</f>
        <v>0</v>
      </c>
      <c r="V1214" s="187" t="b">
        <f>IF(Dashboard!$H$7="",IF(Candidates!B1216&lt;&gt;"",TRUE,FALSE),IF(Dashboard!$H$7=Candidates!C1216,TRUE,FALSE))</f>
        <v>0</v>
      </c>
      <c r="W1214" s="217" t="b">
        <f>IF(Dashboard!$H$6="",IF(Candidates!B1216&lt;&gt;"",TRUE,FALSE),IF(Dashboard!$H$6=Candidates!E1216,TRUE,FALSE))</f>
        <v>0</v>
      </c>
      <c r="X1214" s="187">
        <f t="shared" si="58"/>
        <v>0</v>
      </c>
      <c r="Y1214" s="198">
        <f t="shared" si="59"/>
        <v>0</v>
      </c>
      <c r="AA1214" s="7"/>
      <c r="AB1214" s="7"/>
      <c r="AC1214" s="7"/>
    </row>
    <row r="1215" spans="18:29" x14ac:dyDescent="0.2">
      <c r="R1215" s="193" t="str">
        <f>IF(Candidates!H1217="","",MONTH(Candidates!H1217))</f>
        <v/>
      </c>
      <c r="S1215" s="187" t="b">
        <f>IF(AND(YEAR(Candidates!H1217)&gt;=applicationYear,YEAR(Candidates!H1217)&lt;=applicationYear),TRUE,IF(applicationYear="",TRUE,FALSE))</f>
        <v>0</v>
      </c>
      <c r="T1215" s="187" t="b">
        <f>IF(AND(Candidates!H1217&gt;=$AJ$4,Candidates!H1217&lt;=$AJ$5),TRUE,FALSE)</f>
        <v>0</v>
      </c>
      <c r="U1215" s="187" t="b">
        <f>IF(Dashboard!$M$6="",IF(Candidates!B1217&lt;&gt;"",TRUE,FALSE),IF(Dashboard!$M$6=Candidates!B1217,TRUE,FALSE))</f>
        <v>0</v>
      </c>
      <c r="V1215" s="187" t="b">
        <f>IF(Dashboard!$H$7="",IF(Candidates!B1217&lt;&gt;"",TRUE,FALSE),IF(Dashboard!$H$7=Candidates!C1217,TRUE,FALSE))</f>
        <v>0</v>
      </c>
      <c r="W1215" s="217" t="b">
        <f>IF(Dashboard!$H$6="",IF(Candidates!B1217&lt;&gt;"",TRUE,FALSE),IF(Dashboard!$H$6=Candidates!E1217,TRUE,FALSE))</f>
        <v>0</v>
      </c>
      <c r="X1215" s="187">
        <f t="shared" si="58"/>
        <v>0</v>
      </c>
      <c r="Y1215" s="198">
        <f t="shared" si="59"/>
        <v>0</v>
      </c>
      <c r="AA1215" s="7"/>
      <c r="AB1215" s="7"/>
      <c r="AC1215" s="7"/>
    </row>
    <row r="1216" spans="18:29" x14ac:dyDescent="0.2">
      <c r="R1216" s="193" t="str">
        <f>IF(Candidates!H1218="","",MONTH(Candidates!H1218))</f>
        <v/>
      </c>
      <c r="S1216" s="187" t="b">
        <f>IF(AND(YEAR(Candidates!H1218)&gt;=applicationYear,YEAR(Candidates!H1218)&lt;=applicationYear),TRUE,IF(applicationYear="",TRUE,FALSE))</f>
        <v>0</v>
      </c>
      <c r="T1216" s="187" t="b">
        <f>IF(AND(Candidates!H1218&gt;=$AJ$4,Candidates!H1218&lt;=$AJ$5),TRUE,FALSE)</f>
        <v>0</v>
      </c>
      <c r="U1216" s="187" t="b">
        <f>IF(Dashboard!$M$6="",IF(Candidates!B1218&lt;&gt;"",TRUE,FALSE),IF(Dashboard!$M$6=Candidates!B1218,TRUE,FALSE))</f>
        <v>0</v>
      </c>
      <c r="V1216" s="187" t="b">
        <f>IF(Dashboard!$H$7="",IF(Candidates!B1218&lt;&gt;"",TRUE,FALSE),IF(Dashboard!$H$7=Candidates!C1218,TRUE,FALSE))</f>
        <v>0</v>
      </c>
      <c r="W1216" s="217" t="b">
        <f>IF(Dashboard!$H$6="",IF(Candidates!B1218&lt;&gt;"",TRUE,FALSE),IF(Dashboard!$H$6=Candidates!E1218,TRUE,FALSE))</f>
        <v>0</v>
      </c>
      <c r="X1216" s="187">
        <f t="shared" si="58"/>
        <v>0</v>
      </c>
      <c r="Y1216" s="198">
        <f t="shared" si="59"/>
        <v>0</v>
      </c>
      <c r="AA1216" s="7"/>
      <c r="AB1216" s="7"/>
      <c r="AC1216" s="7"/>
    </row>
    <row r="1217" spans="18:29" x14ac:dyDescent="0.2">
      <c r="R1217" s="193" t="str">
        <f>IF(Candidates!H1219="","",MONTH(Candidates!H1219))</f>
        <v/>
      </c>
      <c r="S1217" s="187" t="b">
        <f>IF(AND(YEAR(Candidates!H1219)&gt;=applicationYear,YEAR(Candidates!H1219)&lt;=applicationYear),TRUE,IF(applicationYear="",TRUE,FALSE))</f>
        <v>0</v>
      </c>
      <c r="T1217" s="187" t="b">
        <f>IF(AND(Candidates!H1219&gt;=$AJ$4,Candidates!H1219&lt;=$AJ$5),TRUE,FALSE)</f>
        <v>0</v>
      </c>
      <c r="U1217" s="187" t="b">
        <f>IF(Dashboard!$M$6="",IF(Candidates!B1219&lt;&gt;"",TRUE,FALSE),IF(Dashboard!$M$6=Candidates!B1219,TRUE,FALSE))</f>
        <v>0</v>
      </c>
      <c r="V1217" s="187" t="b">
        <f>IF(Dashboard!$H$7="",IF(Candidates!B1219&lt;&gt;"",TRUE,FALSE),IF(Dashboard!$H$7=Candidates!C1219,TRUE,FALSE))</f>
        <v>0</v>
      </c>
      <c r="W1217" s="217" t="b">
        <f>IF(Dashboard!$H$6="",IF(Candidates!B1219&lt;&gt;"",TRUE,FALSE),IF(Dashboard!$H$6=Candidates!E1219,TRUE,FALSE))</f>
        <v>0</v>
      </c>
      <c r="X1217" s="187">
        <f t="shared" si="58"/>
        <v>0</v>
      </c>
      <c r="Y1217" s="198">
        <f t="shared" si="59"/>
        <v>0</v>
      </c>
      <c r="AA1217" s="7"/>
      <c r="AB1217" s="7"/>
      <c r="AC1217" s="7"/>
    </row>
    <row r="1218" spans="18:29" x14ac:dyDescent="0.2">
      <c r="R1218" s="193" t="str">
        <f>IF(Candidates!H1220="","",MONTH(Candidates!H1220))</f>
        <v/>
      </c>
      <c r="S1218" s="187" t="b">
        <f>IF(AND(YEAR(Candidates!H1220)&gt;=applicationYear,YEAR(Candidates!H1220)&lt;=applicationYear),TRUE,IF(applicationYear="",TRUE,FALSE))</f>
        <v>0</v>
      </c>
      <c r="T1218" s="187" t="b">
        <f>IF(AND(Candidates!H1220&gt;=$AJ$4,Candidates!H1220&lt;=$AJ$5),TRUE,FALSE)</f>
        <v>0</v>
      </c>
      <c r="U1218" s="187" t="b">
        <f>IF(Dashboard!$M$6="",IF(Candidates!B1220&lt;&gt;"",TRUE,FALSE),IF(Dashboard!$M$6=Candidates!B1220,TRUE,FALSE))</f>
        <v>0</v>
      </c>
      <c r="V1218" s="187" t="b">
        <f>IF(Dashboard!$H$7="",IF(Candidates!B1220&lt;&gt;"",TRUE,FALSE),IF(Dashboard!$H$7=Candidates!C1220,TRUE,FALSE))</f>
        <v>0</v>
      </c>
      <c r="W1218" s="217" t="b">
        <f>IF(Dashboard!$H$6="",IF(Candidates!B1220&lt;&gt;"",TRUE,FALSE),IF(Dashboard!$H$6=Candidates!E1220,TRUE,FALSE))</f>
        <v>0</v>
      </c>
      <c r="X1218" s="187">
        <f t="shared" si="58"/>
        <v>0</v>
      </c>
      <c r="Y1218" s="198">
        <f t="shared" si="59"/>
        <v>0</v>
      </c>
      <c r="AA1218" s="7"/>
      <c r="AB1218" s="7"/>
      <c r="AC1218" s="7"/>
    </row>
    <row r="1219" spans="18:29" x14ac:dyDescent="0.2">
      <c r="R1219" s="193" t="str">
        <f>IF(Candidates!H1221="","",MONTH(Candidates!H1221))</f>
        <v/>
      </c>
      <c r="S1219" s="187" t="b">
        <f>IF(AND(YEAR(Candidates!H1221)&gt;=applicationYear,YEAR(Candidates!H1221)&lt;=applicationYear),TRUE,IF(applicationYear="",TRUE,FALSE))</f>
        <v>0</v>
      </c>
      <c r="T1219" s="187" t="b">
        <f>IF(AND(Candidates!H1221&gt;=$AJ$4,Candidates!H1221&lt;=$AJ$5),TRUE,FALSE)</f>
        <v>0</v>
      </c>
      <c r="U1219" s="187" t="b">
        <f>IF(Dashboard!$M$6="",IF(Candidates!B1221&lt;&gt;"",TRUE,FALSE),IF(Dashboard!$M$6=Candidates!B1221,TRUE,FALSE))</f>
        <v>0</v>
      </c>
      <c r="V1219" s="187" t="b">
        <f>IF(Dashboard!$H$7="",IF(Candidates!B1221&lt;&gt;"",TRUE,FALSE),IF(Dashboard!$H$7=Candidates!C1221,TRUE,FALSE))</f>
        <v>0</v>
      </c>
      <c r="W1219" s="217" t="b">
        <f>IF(Dashboard!$H$6="",IF(Candidates!B1221&lt;&gt;"",TRUE,FALSE),IF(Dashboard!$H$6=Candidates!E1221,TRUE,FALSE))</f>
        <v>0</v>
      </c>
      <c r="X1219" s="187">
        <f t="shared" si="58"/>
        <v>0</v>
      </c>
      <c r="Y1219" s="198">
        <f t="shared" si="59"/>
        <v>0</v>
      </c>
      <c r="AA1219" s="7"/>
      <c r="AB1219" s="7"/>
      <c r="AC1219" s="7"/>
    </row>
    <row r="1220" spans="18:29" x14ac:dyDescent="0.2">
      <c r="R1220" s="193" t="str">
        <f>IF(Candidates!H1222="","",MONTH(Candidates!H1222))</f>
        <v/>
      </c>
      <c r="S1220" s="187" t="b">
        <f>IF(AND(YEAR(Candidates!H1222)&gt;=applicationYear,YEAR(Candidates!H1222)&lt;=applicationYear),TRUE,IF(applicationYear="",TRUE,FALSE))</f>
        <v>0</v>
      </c>
      <c r="T1220" s="187" t="b">
        <f>IF(AND(Candidates!H1222&gt;=$AJ$4,Candidates!H1222&lt;=$AJ$5),TRUE,FALSE)</f>
        <v>0</v>
      </c>
      <c r="U1220" s="187" t="b">
        <f>IF(Dashboard!$M$6="",IF(Candidates!B1222&lt;&gt;"",TRUE,FALSE),IF(Dashboard!$M$6=Candidates!B1222,TRUE,FALSE))</f>
        <v>0</v>
      </c>
      <c r="V1220" s="187" t="b">
        <f>IF(Dashboard!$H$7="",IF(Candidates!B1222&lt;&gt;"",TRUE,FALSE),IF(Dashboard!$H$7=Candidates!C1222,TRUE,FALSE))</f>
        <v>0</v>
      </c>
      <c r="W1220" s="217" t="b">
        <f>IF(Dashboard!$H$6="",IF(Candidates!B1222&lt;&gt;"",TRUE,FALSE),IF(Dashboard!$H$6=Candidates!E1222,TRUE,FALSE))</f>
        <v>0</v>
      </c>
      <c r="X1220" s="187">
        <f t="shared" si="58"/>
        <v>0</v>
      </c>
      <c r="Y1220" s="198">
        <f t="shared" si="59"/>
        <v>0</v>
      </c>
      <c r="AA1220" s="7"/>
      <c r="AB1220" s="7"/>
      <c r="AC1220" s="7"/>
    </row>
    <row r="1221" spans="18:29" x14ac:dyDescent="0.2">
      <c r="R1221" s="193" t="str">
        <f>IF(Candidates!H1223="","",MONTH(Candidates!H1223))</f>
        <v/>
      </c>
      <c r="S1221" s="187" t="b">
        <f>IF(AND(YEAR(Candidates!H1223)&gt;=applicationYear,YEAR(Candidates!H1223)&lt;=applicationYear),TRUE,IF(applicationYear="",TRUE,FALSE))</f>
        <v>0</v>
      </c>
      <c r="T1221" s="187" t="b">
        <f>IF(AND(Candidates!H1223&gt;=$AJ$4,Candidates!H1223&lt;=$AJ$5),TRUE,FALSE)</f>
        <v>0</v>
      </c>
      <c r="U1221" s="187" t="b">
        <f>IF(Dashboard!$M$6="",IF(Candidates!B1223&lt;&gt;"",TRUE,FALSE),IF(Dashboard!$M$6=Candidates!B1223,TRUE,FALSE))</f>
        <v>0</v>
      </c>
      <c r="V1221" s="187" t="b">
        <f>IF(Dashboard!$H$7="",IF(Candidates!B1223&lt;&gt;"",TRUE,FALSE),IF(Dashboard!$H$7=Candidates!C1223,TRUE,FALSE))</f>
        <v>0</v>
      </c>
      <c r="W1221" s="217" t="b">
        <f>IF(Dashboard!$H$6="",IF(Candidates!B1223&lt;&gt;"",TRUE,FALSE),IF(Dashboard!$H$6=Candidates!E1223,TRUE,FALSE))</f>
        <v>0</v>
      </c>
      <c r="X1221" s="187">
        <f t="shared" ref="X1221:X1284" si="60">W1221*V1221*U1221*T1221</f>
        <v>0</v>
      </c>
      <c r="Y1221" s="198">
        <f t="shared" ref="Y1221:Y1284" si="61">W1221*V1221*U1221*S1221</f>
        <v>0</v>
      </c>
      <c r="AA1221" s="7"/>
      <c r="AB1221" s="7"/>
      <c r="AC1221" s="7"/>
    </row>
    <row r="1222" spans="18:29" x14ac:dyDescent="0.2">
      <c r="R1222" s="193" t="str">
        <f>IF(Candidates!H1224="","",MONTH(Candidates!H1224))</f>
        <v/>
      </c>
      <c r="S1222" s="187" t="b">
        <f>IF(AND(YEAR(Candidates!H1224)&gt;=applicationYear,YEAR(Candidates!H1224)&lt;=applicationYear),TRUE,IF(applicationYear="",TRUE,FALSE))</f>
        <v>0</v>
      </c>
      <c r="T1222" s="187" t="b">
        <f>IF(AND(Candidates!H1224&gt;=$AJ$4,Candidates!H1224&lt;=$AJ$5),TRUE,FALSE)</f>
        <v>0</v>
      </c>
      <c r="U1222" s="187" t="b">
        <f>IF(Dashboard!$M$6="",IF(Candidates!B1224&lt;&gt;"",TRUE,FALSE),IF(Dashboard!$M$6=Candidates!B1224,TRUE,FALSE))</f>
        <v>0</v>
      </c>
      <c r="V1222" s="187" t="b">
        <f>IF(Dashboard!$H$7="",IF(Candidates!B1224&lt;&gt;"",TRUE,FALSE),IF(Dashboard!$H$7=Candidates!C1224,TRUE,FALSE))</f>
        <v>0</v>
      </c>
      <c r="W1222" s="217" t="b">
        <f>IF(Dashboard!$H$6="",IF(Candidates!B1224&lt;&gt;"",TRUE,FALSE),IF(Dashboard!$H$6=Candidates!E1224,TRUE,FALSE))</f>
        <v>0</v>
      </c>
      <c r="X1222" s="187">
        <f t="shared" si="60"/>
        <v>0</v>
      </c>
      <c r="Y1222" s="198">
        <f t="shared" si="61"/>
        <v>0</v>
      </c>
      <c r="AA1222" s="7"/>
      <c r="AB1222" s="7"/>
      <c r="AC1222" s="7"/>
    </row>
    <row r="1223" spans="18:29" x14ac:dyDescent="0.2">
      <c r="R1223" s="193" t="str">
        <f>IF(Candidates!H1225="","",MONTH(Candidates!H1225))</f>
        <v/>
      </c>
      <c r="S1223" s="187" t="b">
        <f>IF(AND(YEAR(Candidates!H1225)&gt;=applicationYear,YEAR(Candidates!H1225)&lt;=applicationYear),TRUE,IF(applicationYear="",TRUE,FALSE))</f>
        <v>0</v>
      </c>
      <c r="T1223" s="187" t="b">
        <f>IF(AND(Candidates!H1225&gt;=$AJ$4,Candidates!H1225&lt;=$AJ$5),TRUE,FALSE)</f>
        <v>0</v>
      </c>
      <c r="U1223" s="187" t="b">
        <f>IF(Dashboard!$M$6="",IF(Candidates!B1225&lt;&gt;"",TRUE,FALSE),IF(Dashboard!$M$6=Candidates!B1225,TRUE,FALSE))</f>
        <v>0</v>
      </c>
      <c r="V1223" s="187" t="b">
        <f>IF(Dashboard!$H$7="",IF(Candidates!B1225&lt;&gt;"",TRUE,FALSE),IF(Dashboard!$H$7=Candidates!C1225,TRUE,FALSE))</f>
        <v>0</v>
      </c>
      <c r="W1223" s="217" t="b">
        <f>IF(Dashboard!$H$6="",IF(Candidates!B1225&lt;&gt;"",TRUE,FALSE),IF(Dashboard!$H$6=Candidates!E1225,TRUE,FALSE))</f>
        <v>0</v>
      </c>
      <c r="X1223" s="187">
        <f t="shared" si="60"/>
        <v>0</v>
      </c>
      <c r="Y1223" s="198">
        <f t="shared" si="61"/>
        <v>0</v>
      </c>
      <c r="AA1223" s="7"/>
      <c r="AB1223" s="7"/>
      <c r="AC1223" s="7"/>
    </row>
    <row r="1224" spans="18:29" x14ac:dyDescent="0.2">
      <c r="R1224" s="193" t="str">
        <f>IF(Candidates!H1226="","",MONTH(Candidates!H1226))</f>
        <v/>
      </c>
      <c r="S1224" s="187" t="b">
        <f>IF(AND(YEAR(Candidates!H1226)&gt;=applicationYear,YEAR(Candidates!H1226)&lt;=applicationYear),TRUE,IF(applicationYear="",TRUE,FALSE))</f>
        <v>0</v>
      </c>
      <c r="T1224" s="187" t="b">
        <f>IF(AND(Candidates!H1226&gt;=$AJ$4,Candidates!H1226&lt;=$AJ$5),TRUE,FALSE)</f>
        <v>0</v>
      </c>
      <c r="U1224" s="187" t="b">
        <f>IF(Dashboard!$M$6="",IF(Candidates!B1226&lt;&gt;"",TRUE,FALSE),IF(Dashboard!$M$6=Candidates!B1226,TRUE,FALSE))</f>
        <v>0</v>
      </c>
      <c r="V1224" s="187" t="b">
        <f>IF(Dashboard!$H$7="",IF(Candidates!B1226&lt;&gt;"",TRUE,FALSE),IF(Dashboard!$H$7=Candidates!C1226,TRUE,FALSE))</f>
        <v>0</v>
      </c>
      <c r="W1224" s="217" t="b">
        <f>IF(Dashboard!$H$6="",IF(Candidates!B1226&lt;&gt;"",TRUE,FALSE),IF(Dashboard!$H$6=Candidates!E1226,TRUE,FALSE))</f>
        <v>0</v>
      </c>
      <c r="X1224" s="187">
        <f t="shared" si="60"/>
        <v>0</v>
      </c>
      <c r="Y1224" s="198">
        <f t="shared" si="61"/>
        <v>0</v>
      </c>
      <c r="AA1224" s="7"/>
      <c r="AB1224" s="7"/>
      <c r="AC1224" s="7"/>
    </row>
    <row r="1225" spans="18:29" x14ac:dyDescent="0.2">
      <c r="R1225" s="193" t="str">
        <f>IF(Candidates!H1227="","",MONTH(Candidates!H1227))</f>
        <v/>
      </c>
      <c r="S1225" s="187" t="b">
        <f>IF(AND(YEAR(Candidates!H1227)&gt;=applicationYear,YEAR(Candidates!H1227)&lt;=applicationYear),TRUE,IF(applicationYear="",TRUE,FALSE))</f>
        <v>0</v>
      </c>
      <c r="T1225" s="187" t="b">
        <f>IF(AND(Candidates!H1227&gt;=$AJ$4,Candidates!H1227&lt;=$AJ$5),TRUE,FALSE)</f>
        <v>0</v>
      </c>
      <c r="U1225" s="187" t="b">
        <f>IF(Dashboard!$M$6="",IF(Candidates!B1227&lt;&gt;"",TRUE,FALSE),IF(Dashboard!$M$6=Candidates!B1227,TRUE,FALSE))</f>
        <v>0</v>
      </c>
      <c r="V1225" s="187" t="b">
        <f>IF(Dashboard!$H$7="",IF(Candidates!B1227&lt;&gt;"",TRUE,FALSE),IF(Dashboard!$H$7=Candidates!C1227,TRUE,FALSE))</f>
        <v>0</v>
      </c>
      <c r="W1225" s="217" t="b">
        <f>IF(Dashboard!$H$6="",IF(Candidates!B1227&lt;&gt;"",TRUE,FALSE),IF(Dashboard!$H$6=Candidates!E1227,TRUE,FALSE))</f>
        <v>0</v>
      </c>
      <c r="X1225" s="187">
        <f t="shared" si="60"/>
        <v>0</v>
      </c>
      <c r="Y1225" s="198">
        <f t="shared" si="61"/>
        <v>0</v>
      </c>
      <c r="AA1225" s="7"/>
      <c r="AB1225" s="7"/>
      <c r="AC1225" s="7"/>
    </row>
    <row r="1226" spans="18:29" x14ac:dyDescent="0.2">
      <c r="R1226" s="193" t="str">
        <f>IF(Candidates!H1228="","",MONTH(Candidates!H1228))</f>
        <v/>
      </c>
      <c r="S1226" s="187" t="b">
        <f>IF(AND(YEAR(Candidates!H1228)&gt;=applicationYear,YEAR(Candidates!H1228)&lt;=applicationYear),TRUE,IF(applicationYear="",TRUE,FALSE))</f>
        <v>0</v>
      </c>
      <c r="T1226" s="187" t="b">
        <f>IF(AND(Candidates!H1228&gt;=$AJ$4,Candidates!H1228&lt;=$AJ$5),TRUE,FALSE)</f>
        <v>0</v>
      </c>
      <c r="U1226" s="187" t="b">
        <f>IF(Dashboard!$M$6="",IF(Candidates!B1228&lt;&gt;"",TRUE,FALSE),IF(Dashboard!$M$6=Candidates!B1228,TRUE,FALSE))</f>
        <v>0</v>
      </c>
      <c r="V1226" s="187" t="b">
        <f>IF(Dashboard!$H$7="",IF(Candidates!B1228&lt;&gt;"",TRUE,FALSE),IF(Dashboard!$H$7=Candidates!C1228,TRUE,FALSE))</f>
        <v>0</v>
      </c>
      <c r="W1226" s="217" t="b">
        <f>IF(Dashboard!$H$6="",IF(Candidates!B1228&lt;&gt;"",TRUE,FALSE),IF(Dashboard!$H$6=Candidates!E1228,TRUE,FALSE))</f>
        <v>0</v>
      </c>
      <c r="X1226" s="187">
        <f t="shared" si="60"/>
        <v>0</v>
      </c>
      <c r="Y1226" s="198">
        <f t="shared" si="61"/>
        <v>0</v>
      </c>
      <c r="AA1226" s="7"/>
      <c r="AB1226" s="7"/>
      <c r="AC1226" s="7"/>
    </row>
    <row r="1227" spans="18:29" x14ac:dyDescent="0.2">
      <c r="R1227" s="193" t="str">
        <f>IF(Candidates!H1229="","",MONTH(Candidates!H1229))</f>
        <v/>
      </c>
      <c r="S1227" s="187" t="b">
        <f>IF(AND(YEAR(Candidates!H1229)&gt;=applicationYear,YEAR(Candidates!H1229)&lt;=applicationYear),TRUE,IF(applicationYear="",TRUE,FALSE))</f>
        <v>0</v>
      </c>
      <c r="T1227" s="187" t="b">
        <f>IF(AND(Candidates!H1229&gt;=$AJ$4,Candidates!H1229&lt;=$AJ$5),TRUE,FALSE)</f>
        <v>0</v>
      </c>
      <c r="U1227" s="187" t="b">
        <f>IF(Dashboard!$M$6="",IF(Candidates!B1229&lt;&gt;"",TRUE,FALSE),IF(Dashboard!$M$6=Candidates!B1229,TRUE,FALSE))</f>
        <v>0</v>
      </c>
      <c r="V1227" s="187" t="b">
        <f>IF(Dashboard!$H$7="",IF(Candidates!B1229&lt;&gt;"",TRUE,FALSE),IF(Dashboard!$H$7=Candidates!C1229,TRUE,FALSE))</f>
        <v>0</v>
      </c>
      <c r="W1227" s="217" t="b">
        <f>IF(Dashboard!$H$6="",IF(Candidates!B1229&lt;&gt;"",TRUE,FALSE),IF(Dashboard!$H$6=Candidates!E1229,TRUE,FALSE))</f>
        <v>0</v>
      </c>
      <c r="X1227" s="187">
        <f t="shared" si="60"/>
        <v>0</v>
      </c>
      <c r="Y1227" s="198">
        <f t="shared" si="61"/>
        <v>0</v>
      </c>
      <c r="AA1227" s="7"/>
      <c r="AB1227" s="7"/>
      <c r="AC1227" s="7"/>
    </row>
    <row r="1228" spans="18:29" x14ac:dyDescent="0.2">
      <c r="R1228" s="193" t="str">
        <f>IF(Candidates!H1230="","",MONTH(Candidates!H1230))</f>
        <v/>
      </c>
      <c r="S1228" s="187" t="b">
        <f>IF(AND(YEAR(Candidates!H1230)&gt;=applicationYear,YEAR(Candidates!H1230)&lt;=applicationYear),TRUE,IF(applicationYear="",TRUE,FALSE))</f>
        <v>0</v>
      </c>
      <c r="T1228" s="187" t="b">
        <f>IF(AND(Candidates!H1230&gt;=$AJ$4,Candidates!H1230&lt;=$AJ$5),TRUE,FALSE)</f>
        <v>0</v>
      </c>
      <c r="U1228" s="187" t="b">
        <f>IF(Dashboard!$M$6="",IF(Candidates!B1230&lt;&gt;"",TRUE,FALSE),IF(Dashboard!$M$6=Candidates!B1230,TRUE,FALSE))</f>
        <v>0</v>
      </c>
      <c r="V1228" s="187" t="b">
        <f>IF(Dashboard!$H$7="",IF(Candidates!B1230&lt;&gt;"",TRUE,FALSE),IF(Dashboard!$H$7=Candidates!C1230,TRUE,FALSE))</f>
        <v>0</v>
      </c>
      <c r="W1228" s="217" t="b">
        <f>IF(Dashboard!$H$6="",IF(Candidates!B1230&lt;&gt;"",TRUE,FALSE),IF(Dashboard!$H$6=Candidates!E1230,TRUE,FALSE))</f>
        <v>0</v>
      </c>
      <c r="X1228" s="187">
        <f t="shared" si="60"/>
        <v>0</v>
      </c>
      <c r="Y1228" s="198">
        <f t="shared" si="61"/>
        <v>0</v>
      </c>
      <c r="AA1228" s="7"/>
      <c r="AB1228" s="7"/>
      <c r="AC1228" s="7"/>
    </row>
    <row r="1229" spans="18:29" x14ac:dyDescent="0.2">
      <c r="R1229" s="193" t="str">
        <f>IF(Candidates!H1231="","",MONTH(Candidates!H1231))</f>
        <v/>
      </c>
      <c r="S1229" s="187" t="b">
        <f>IF(AND(YEAR(Candidates!H1231)&gt;=applicationYear,YEAR(Candidates!H1231)&lt;=applicationYear),TRUE,IF(applicationYear="",TRUE,FALSE))</f>
        <v>0</v>
      </c>
      <c r="T1229" s="187" t="b">
        <f>IF(AND(Candidates!H1231&gt;=$AJ$4,Candidates!H1231&lt;=$AJ$5),TRUE,FALSE)</f>
        <v>0</v>
      </c>
      <c r="U1229" s="187" t="b">
        <f>IF(Dashboard!$M$6="",IF(Candidates!B1231&lt;&gt;"",TRUE,FALSE),IF(Dashboard!$M$6=Candidates!B1231,TRUE,FALSE))</f>
        <v>0</v>
      </c>
      <c r="V1229" s="187" t="b">
        <f>IF(Dashboard!$H$7="",IF(Candidates!B1231&lt;&gt;"",TRUE,FALSE),IF(Dashboard!$H$7=Candidates!C1231,TRUE,FALSE))</f>
        <v>0</v>
      </c>
      <c r="W1229" s="217" t="b">
        <f>IF(Dashboard!$H$6="",IF(Candidates!B1231&lt;&gt;"",TRUE,FALSE),IF(Dashboard!$H$6=Candidates!E1231,TRUE,FALSE))</f>
        <v>0</v>
      </c>
      <c r="X1229" s="187">
        <f t="shared" si="60"/>
        <v>0</v>
      </c>
      <c r="Y1229" s="198">
        <f t="shared" si="61"/>
        <v>0</v>
      </c>
      <c r="AA1229" s="7"/>
      <c r="AB1229" s="7"/>
      <c r="AC1229" s="7"/>
    </row>
    <row r="1230" spans="18:29" x14ac:dyDescent="0.2">
      <c r="R1230" s="193" t="str">
        <f>IF(Candidates!H1232="","",MONTH(Candidates!H1232))</f>
        <v/>
      </c>
      <c r="S1230" s="187" t="b">
        <f>IF(AND(YEAR(Candidates!H1232)&gt;=applicationYear,YEAR(Candidates!H1232)&lt;=applicationYear),TRUE,IF(applicationYear="",TRUE,FALSE))</f>
        <v>0</v>
      </c>
      <c r="T1230" s="187" t="b">
        <f>IF(AND(Candidates!H1232&gt;=$AJ$4,Candidates!H1232&lt;=$AJ$5),TRUE,FALSE)</f>
        <v>0</v>
      </c>
      <c r="U1230" s="187" t="b">
        <f>IF(Dashboard!$M$6="",IF(Candidates!B1232&lt;&gt;"",TRUE,FALSE),IF(Dashboard!$M$6=Candidates!B1232,TRUE,FALSE))</f>
        <v>0</v>
      </c>
      <c r="V1230" s="187" t="b">
        <f>IF(Dashboard!$H$7="",IF(Candidates!B1232&lt;&gt;"",TRUE,FALSE),IF(Dashboard!$H$7=Candidates!C1232,TRUE,FALSE))</f>
        <v>0</v>
      </c>
      <c r="W1230" s="217" t="b">
        <f>IF(Dashboard!$H$6="",IF(Candidates!B1232&lt;&gt;"",TRUE,FALSE),IF(Dashboard!$H$6=Candidates!E1232,TRUE,FALSE))</f>
        <v>0</v>
      </c>
      <c r="X1230" s="187">
        <f t="shared" si="60"/>
        <v>0</v>
      </c>
      <c r="Y1230" s="198">
        <f t="shared" si="61"/>
        <v>0</v>
      </c>
      <c r="AA1230" s="7"/>
      <c r="AB1230" s="7"/>
      <c r="AC1230" s="7"/>
    </row>
    <row r="1231" spans="18:29" x14ac:dyDescent="0.2">
      <c r="R1231" s="193" t="str">
        <f>IF(Candidates!H1233="","",MONTH(Candidates!H1233))</f>
        <v/>
      </c>
      <c r="S1231" s="187" t="b">
        <f>IF(AND(YEAR(Candidates!H1233)&gt;=applicationYear,YEAR(Candidates!H1233)&lt;=applicationYear),TRUE,IF(applicationYear="",TRUE,FALSE))</f>
        <v>0</v>
      </c>
      <c r="T1231" s="187" t="b">
        <f>IF(AND(Candidates!H1233&gt;=$AJ$4,Candidates!H1233&lt;=$AJ$5),TRUE,FALSE)</f>
        <v>0</v>
      </c>
      <c r="U1231" s="187" t="b">
        <f>IF(Dashboard!$M$6="",IF(Candidates!B1233&lt;&gt;"",TRUE,FALSE),IF(Dashboard!$M$6=Candidates!B1233,TRUE,FALSE))</f>
        <v>0</v>
      </c>
      <c r="V1231" s="187" t="b">
        <f>IF(Dashboard!$H$7="",IF(Candidates!B1233&lt;&gt;"",TRUE,FALSE),IF(Dashboard!$H$7=Candidates!C1233,TRUE,FALSE))</f>
        <v>0</v>
      </c>
      <c r="W1231" s="217" t="b">
        <f>IF(Dashboard!$H$6="",IF(Candidates!B1233&lt;&gt;"",TRUE,FALSE),IF(Dashboard!$H$6=Candidates!E1233,TRUE,FALSE))</f>
        <v>0</v>
      </c>
      <c r="X1231" s="187">
        <f t="shared" si="60"/>
        <v>0</v>
      </c>
      <c r="Y1231" s="198">
        <f t="shared" si="61"/>
        <v>0</v>
      </c>
      <c r="AA1231" s="7"/>
      <c r="AB1231" s="7"/>
      <c r="AC1231" s="7"/>
    </row>
    <row r="1232" spans="18:29" x14ac:dyDescent="0.2">
      <c r="R1232" s="193" t="str">
        <f>IF(Candidates!H1234="","",MONTH(Candidates!H1234))</f>
        <v/>
      </c>
      <c r="S1232" s="187" t="b">
        <f>IF(AND(YEAR(Candidates!H1234)&gt;=applicationYear,YEAR(Candidates!H1234)&lt;=applicationYear),TRUE,IF(applicationYear="",TRUE,FALSE))</f>
        <v>0</v>
      </c>
      <c r="T1232" s="187" t="b">
        <f>IF(AND(Candidates!H1234&gt;=$AJ$4,Candidates!H1234&lt;=$AJ$5),TRUE,FALSE)</f>
        <v>0</v>
      </c>
      <c r="U1232" s="187" t="b">
        <f>IF(Dashboard!$M$6="",IF(Candidates!B1234&lt;&gt;"",TRUE,FALSE),IF(Dashboard!$M$6=Candidates!B1234,TRUE,FALSE))</f>
        <v>0</v>
      </c>
      <c r="V1232" s="187" t="b">
        <f>IF(Dashboard!$H$7="",IF(Candidates!B1234&lt;&gt;"",TRUE,FALSE),IF(Dashboard!$H$7=Candidates!C1234,TRUE,FALSE))</f>
        <v>0</v>
      </c>
      <c r="W1232" s="217" t="b">
        <f>IF(Dashboard!$H$6="",IF(Candidates!B1234&lt;&gt;"",TRUE,FALSE),IF(Dashboard!$H$6=Candidates!E1234,TRUE,FALSE))</f>
        <v>0</v>
      </c>
      <c r="X1232" s="187">
        <f t="shared" si="60"/>
        <v>0</v>
      </c>
      <c r="Y1232" s="198">
        <f t="shared" si="61"/>
        <v>0</v>
      </c>
      <c r="AA1232" s="7"/>
      <c r="AB1232" s="7"/>
      <c r="AC1232" s="7"/>
    </row>
    <row r="1233" spans="18:29" x14ac:dyDescent="0.2">
      <c r="R1233" s="193" t="str">
        <f>IF(Candidates!H1235="","",MONTH(Candidates!H1235))</f>
        <v/>
      </c>
      <c r="S1233" s="187" t="b">
        <f>IF(AND(YEAR(Candidates!H1235)&gt;=applicationYear,YEAR(Candidates!H1235)&lt;=applicationYear),TRUE,IF(applicationYear="",TRUE,FALSE))</f>
        <v>0</v>
      </c>
      <c r="T1233" s="187" t="b">
        <f>IF(AND(Candidates!H1235&gt;=$AJ$4,Candidates!H1235&lt;=$AJ$5),TRUE,FALSE)</f>
        <v>0</v>
      </c>
      <c r="U1233" s="187" t="b">
        <f>IF(Dashboard!$M$6="",IF(Candidates!B1235&lt;&gt;"",TRUE,FALSE),IF(Dashboard!$M$6=Candidates!B1235,TRUE,FALSE))</f>
        <v>0</v>
      </c>
      <c r="V1233" s="187" t="b">
        <f>IF(Dashboard!$H$7="",IF(Candidates!B1235&lt;&gt;"",TRUE,FALSE),IF(Dashboard!$H$7=Candidates!C1235,TRUE,FALSE))</f>
        <v>0</v>
      </c>
      <c r="W1233" s="217" t="b">
        <f>IF(Dashboard!$H$6="",IF(Candidates!B1235&lt;&gt;"",TRUE,FALSE),IF(Dashboard!$H$6=Candidates!E1235,TRUE,FALSE))</f>
        <v>0</v>
      </c>
      <c r="X1233" s="187">
        <f t="shared" si="60"/>
        <v>0</v>
      </c>
      <c r="Y1233" s="198">
        <f t="shared" si="61"/>
        <v>0</v>
      </c>
      <c r="AA1233" s="7"/>
      <c r="AB1233" s="7"/>
      <c r="AC1233" s="7"/>
    </row>
    <row r="1234" spans="18:29" x14ac:dyDescent="0.2">
      <c r="R1234" s="193" t="str">
        <f>IF(Candidates!H1236="","",MONTH(Candidates!H1236))</f>
        <v/>
      </c>
      <c r="S1234" s="187" t="b">
        <f>IF(AND(YEAR(Candidates!H1236)&gt;=applicationYear,YEAR(Candidates!H1236)&lt;=applicationYear),TRUE,IF(applicationYear="",TRUE,FALSE))</f>
        <v>0</v>
      </c>
      <c r="T1234" s="187" t="b">
        <f>IF(AND(Candidates!H1236&gt;=$AJ$4,Candidates!H1236&lt;=$AJ$5),TRUE,FALSE)</f>
        <v>0</v>
      </c>
      <c r="U1234" s="187" t="b">
        <f>IF(Dashboard!$M$6="",IF(Candidates!B1236&lt;&gt;"",TRUE,FALSE),IF(Dashboard!$M$6=Candidates!B1236,TRUE,FALSE))</f>
        <v>0</v>
      </c>
      <c r="V1234" s="187" t="b">
        <f>IF(Dashboard!$H$7="",IF(Candidates!B1236&lt;&gt;"",TRUE,FALSE),IF(Dashboard!$H$7=Candidates!C1236,TRUE,FALSE))</f>
        <v>0</v>
      </c>
      <c r="W1234" s="217" t="b">
        <f>IF(Dashboard!$H$6="",IF(Candidates!B1236&lt;&gt;"",TRUE,FALSE),IF(Dashboard!$H$6=Candidates!E1236,TRUE,FALSE))</f>
        <v>0</v>
      </c>
      <c r="X1234" s="187">
        <f t="shared" si="60"/>
        <v>0</v>
      </c>
      <c r="Y1234" s="198">
        <f t="shared" si="61"/>
        <v>0</v>
      </c>
      <c r="AA1234" s="7"/>
      <c r="AB1234" s="7"/>
      <c r="AC1234" s="7"/>
    </row>
    <row r="1235" spans="18:29" x14ac:dyDescent="0.2">
      <c r="R1235" s="193" t="str">
        <f>IF(Candidates!H1237="","",MONTH(Candidates!H1237))</f>
        <v/>
      </c>
      <c r="S1235" s="187" t="b">
        <f>IF(AND(YEAR(Candidates!H1237)&gt;=applicationYear,YEAR(Candidates!H1237)&lt;=applicationYear),TRUE,IF(applicationYear="",TRUE,FALSE))</f>
        <v>0</v>
      </c>
      <c r="T1235" s="187" t="b">
        <f>IF(AND(Candidates!H1237&gt;=$AJ$4,Candidates!H1237&lt;=$AJ$5),TRUE,FALSE)</f>
        <v>0</v>
      </c>
      <c r="U1235" s="187" t="b">
        <f>IF(Dashboard!$M$6="",IF(Candidates!B1237&lt;&gt;"",TRUE,FALSE),IF(Dashboard!$M$6=Candidates!B1237,TRUE,FALSE))</f>
        <v>0</v>
      </c>
      <c r="V1235" s="187" t="b">
        <f>IF(Dashboard!$H$7="",IF(Candidates!B1237&lt;&gt;"",TRUE,FALSE),IF(Dashboard!$H$7=Candidates!C1237,TRUE,FALSE))</f>
        <v>0</v>
      </c>
      <c r="W1235" s="217" t="b">
        <f>IF(Dashboard!$H$6="",IF(Candidates!B1237&lt;&gt;"",TRUE,FALSE),IF(Dashboard!$H$6=Candidates!E1237,TRUE,FALSE))</f>
        <v>0</v>
      </c>
      <c r="X1235" s="187">
        <f t="shared" si="60"/>
        <v>0</v>
      </c>
      <c r="Y1235" s="198">
        <f t="shared" si="61"/>
        <v>0</v>
      </c>
      <c r="AA1235" s="7"/>
      <c r="AB1235" s="7"/>
      <c r="AC1235" s="7"/>
    </row>
    <row r="1236" spans="18:29" x14ac:dyDescent="0.2">
      <c r="R1236" s="193" t="str">
        <f>IF(Candidates!H1238="","",MONTH(Candidates!H1238))</f>
        <v/>
      </c>
      <c r="S1236" s="187" t="b">
        <f>IF(AND(YEAR(Candidates!H1238)&gt;=applicationYear,YEAR(Candidates!H1238)&lt;=applicationYear),TRUE,IF(applicationYear="",TRUE,FALSE))</f>
        <v>0</v>
      </c>
      <c r="T1236" s="187" t="b">
        <f>IF(AND(Candidates!H1238&gt;=$AJ$4,Candidates!H1238&lt;=$AJ$5),TRUE,FALSE)</f>
        <v>0</v>
      </c>
      <c r="U1236" s="187" t="b">
        <f>IF(Dashboard!$M$6="",IF(Candidates!B1238&lt;&gt;"",TRUE,FALSE),IF(Dashboard!$M$6=Candidates!B1238,TRUE,FALSE))</f>
        <v>0</v>
      </c>
      <c r="V1236" s="187" t="b">
        <f>IF(Dashboard!$H$7="",IF(Candidates!B1238&lt;&gt;"",TRUE,FALSE),IF(Dashboard!$H$7=Candidates!C1238,TRUE,FALSE))</f>
        <v>0</v>
      </c>
      <c r="W1236" s="217" t="b">
        <f>IF(Dashboard!$H$6="",IF(Candidates!B1238&lt;&gt;"",TRUE,FALSE),IF(Dashboard!$H$6=Candidates!E1238,TRUE,FALSE))</f>
        <v>0</v>
      </c>
      <c r="X1236" s="187">
        <f t="shared" si="60"/>
        <v>0</v>
      </c>
      <c r="Y1236" s="198">
        <f t="shared" si="61"/>
        <v>0</v>
      </c>
      <c r="AA1236" s="7"/>
      <c r="AB1236" s="7"/>
      <c r="AC1236" s="7"/>
    </row>
    <row r="1237" spans="18:29" x14ac:dyDescent="0.2">
      <c r="R1237" s="193" t="str">
        <f>IF(Candidates!H1239="","",MONTH(Candidates!H1239))</f>
        <v/>
      </c>
      <c r="S1237" s="187" t="b">
        <f>IF(AND(YEAR(Candidates!H1239)&gt;=applicationYear,YEAR(Candidates!H1239)&lt;=applicationYear),TRUE,IF(applicationYear="",TRUE,FALSE))</f>
        <v>0</v>
      </c>
      <c r="T1237" s="187" t="b">
        <f>IF(AND(Candidates!H1239&gt;=$AJ$4,Candidates!H1239&lt;=$AJ$5),TRUE,FALSE)</f>
        <v>0</v>
      </c>
      <c r="U1237" s="187" t="b">
        <f>IF(Dashboard!$M$6="",IF(Candidates!B1239&lt;&gt;"",TRUE,FALSE),IF(Dashboard!$M$6=Candidates!B1239,TRUE,FALSE))</f>
        <v>0</v>
      </c>
      <c r="V1237" s="187" t="b">
        <f>IF(Dashboard!$H$7="",IF(Candidates!B1239&lt;&gt;"",TRUE,FALSE),IF(Dashboard!$H$7=Candidates!C1239,TRUE,FALSE))</f>
        <v>0</v>
      </c>
      <c r="W1237" s="217" t="b">
        <f>IF(Dashboard!$H$6="",IF(Candidates!B1239&lt;&gt;"",TRUE,FALSE),IF(Dashboard!$H$6=Candidates!E1239,TRUE,FALSE))</f>
        <v>0</v>
      </c>
      <c r="X1237" s="187">
        <f t="shared" si="60"/>
        <v>0</v>
      </c>
      <c r="Y1237" s="198">
        <f t="shared" si="61"/>
        <v>0</v>
      </c>
      <c r="AA1237" s="7"/>
      <c r="AB1237" s="7"/>
      <c r="AC1237" s="7"/>
    </row>
    <row r="1238" spans="18:29" x14ac:dyDescent="0.2">
      <c r="R1238" s="193" t="str">
        <f>IF(Candidates!H1240="","",MONTH(Candidates!H1240))</f>
        <v/>
      </c>
      <c r="S1238" s="187" t="b">
        <f>IF(AND(YEAR(Candidates!H1240)&gt;=applicationYear,YEAR(Candidates!H1240)&lt;=applicationYear),TRUE,IF(applicationYear="",TRUE,FALSE))</f>
        <v>0</v>
      </c>
      <c r="T1238" s="187" t="b">
        <f>IF(AND(Candidates!H1240&gt;=$AJ$4,Candidates!H1240&lt;=$AJ$5),TRUE,FALSE)</f>
        <v>0</v>
      </c>
      <c r="U1238" s="187" t="b">
        <f>IF(Dashboard!$M$6="",IF(Candidates!B1240&lt;&gt;"",TRUE,FALSE),IF(Dashboard!$M$6=Candidates!B1240,TRUE,FALSE))</f>
        <v>0</v>
      </c>
      <c r="V1238" s="187" t="b">
        <f>IF(Dashboard!$H$7="",IF(Candidates!B1240&lt;&gt;"",TRUE,FALSE),IF(Dashboard!$H$7=Candidates!C1240,TRUE,FALSE))</f>
        <v>0</v>
      </c>
      <c r="W1238" s="217" t="b">
        <f>IF(Dashboard!$H$6="",IF(Candidates!B1240&lt;&gt;"",TRUE,FALSE),IF(Dashboard!$H$6=Candidates!E1240,TRUE,FALSE))</f>
        <v>0</v>
      </c>
      <c r="X1238" s="187">
        <f t="shared" si="60"/>
        <v>0</v>
      </c>
      <c r="Y1238" s="198">
        <f t="shared" si="61"/>
        <v>0</v>
      </c>
      <c r="AA1238" s="7"/>
      <c r="AB1238" s="7"/>
      <c r="AC1238" s="7"/>
    </row>
    <row r="1239" spans="18:29" x14ac:dyDescent="0.2">
      <c r="R1239" s="193" t="str">
        <f>IF(Candidates!H1241="","",MONTH(Candidates!H1241))</f>
        <v/>
      </c>
      <c r="S1239" s="187" t="b">
        <f>IF(AND(YEAR(Candidates!H1241)&gt;=applicationYear,YEAR(Candidates!H1241)&lt;=applicationYear),TRUE,IF(applicationYear="",TRUE,FALSE))</f>
        <v>0</v>
      </c>
      <c r="T1239" s="187" t="b">
        <f>IF(AND(Candidates!H1241&gt;=$AJ$4,Candidates!H1241&lt;=$AJ$5),TRUE,FALSE)</f>
        <v>0</v>
      </c>
      <c r="U1239" s="187" t="b">
        <f>IF(Dashboard!$M$6="",IF(Candidates!B1241&lt;&gt;"",TRUE,FALSE),IF(Dashboard!$M$6=Candidates!B1241,TRUE,FALSE))</f>
        <v>0</v>
      </c>
      <c r="V1239" s="187" t="b">
        <f>IF(Dashboard!$H$7="",IF(Candidates!B1241&lt;&gt;"",TRUE,FALSE),IF(Dashboard!$H$7=Candidates!C1241,TRUE,FALSE))</f>
        <v>0</v>
      </c>
      <c r="W1239" s="217" t="b">
        <f>IF(Dashboard!$H$6="",IF(Candidates!B1241&lt;&gt;"",TRUE,FALSE),IF(Dashboard!$H$6=Candidates!E1241,TRUE,FALSE))</f>
        <v>0</v>
      </c>
      <c r="X1239" s="187">
        <f t="shared" si="60"/>
        <v>0</v>
      </c>
      <c r="Y1239" s="198">
        <f t="shared" si="61"/>
        <v>0</v>
      </c>
      <c r="AA1239" s="7"/>
      <c r="AB1239" s="7"/>
      <c r="AC1239" s="7"/>
    </row>
    <row r="1240" spans="18:29" x14ac:dyDescent="0.2">
      <c r="R1240" s="193" t="str">
        <f>IF(Candidates!H1242="","",MONTH(Candidates!H1242))</f>
        <v/>
      </c>
      <c r="S1240" s="187" t="b">
        <f>IF(AND(YEAR(Candidates!H1242)&gt;=applicationYear,YEAR(Candidates!H1242)&lt;=applicationYear),TRUE,IF(applicationYear="",TRUE,FALSE))</f>
        <v>0</v>
      </c>
      <c r="T1240" s="187" t="b">
        <f>IF(AND(Candidates!H1242&gt;=$AJ$4,Candidates!H1242&lt;=$AJ$5),TRUE,FALSE)</f>
        <v>0</v>
      </c>
      <c r="U1240" s="187" t="b">
        <f>IF(Dashboard!$M$6="",IF(Candidates!B1242&lt;&gt;"",TRUE,FALSE),IF(Dashboard!$M$6=Candidates!B1242,TRUE,FALSE))</f>
        <v>0</v>
      </c>
      <c r="V1240" s="187" t="b">
        <f>IF(Dashboard!$H$7="",IF(Candidates!B1242&lt;&gt;"",TRUE,FALSE),IF(Dashboard!$H$7=Candidates!C1242,TRUE,FALSE))</f>
        <v>0</v>
      </c>
      <c r="W1240" s="217" t="b">
        <f>IF(Dashboard!$H$6="",IF(Candidates!B1242&lt;&gt;"",TRUE,FALSE),IF(Dashboard!$H$6=Candidates!E1242,TRUE,FALSE))</f>
        <v>0</v>
      </c>
      <c r="X1240" s="187">
        <f t="shared" si="60"/>
        <v>0</v>
      </c>
      <c r="Y1240" s="198">
        <f t="shared" si="61"/>
        <v>0</v>
      </c>
      <c r="AA1240" s="7"/>
      <c r="AB1240" s="7"/>
      <c r="AC1240" s="7"/>
    </row>
    <row r="1241" spans="18:29" x14ac:dyDescent="0.2">
      <c r="R1241" s="193" t="str">
        <f>IF(Candidates!H1243="","",MONTH(Candidates!H1243))</f>
        <v/>
      </c>
      <c r="S1241" s="187" t="b">
        <f>IF(AND(YEAR(Candidates!H1243)&gt;=applicationYear,YEAR(Candidates!H1243)&lt;=applicationYear),TRUE,IF(applicationYear="",TRUE,FALSE))</f>
        <v>0</v>
      </c>
      <c r="T1241" s="187" t="b">
        <f>IF(AND(Candidates!H1243&gt;=$AJ$4,Candidates!H1243&lt;=$AJ$5),TRUE,FALSE)</f>
        <v>0</v>
      </c>
      <c r="U1241" s="187" t="b">
        <f>IF(Dashboard!$M$6="",IF(Candidates!B1243&lt;&gt;"",TRUE,FALSE),IF(Dashboard!$M$6=Candidates!B1243,TRUE,FALSE))</f>
        <v>0</v>
      </c>
      <c r="V1241" s="187" t="b">
        <f>IF(Dashboard!$H$7="",IF(Candidates!B1243&lt;&gt;"",TRUE,FALSE),IF(Dashboard!$H$7=Candidates!C1243,TRUE,FALSE))</f>
        <v>0</v>
      </c>
      <c r="W1241" s="217" t="b">
        <f>IF(Dashboard!$H$6="",IF(Candidates!B1243&lt;&gt;"",TRUE,FALSE),IF(Dashboard!$H$6=Candidates!E1243,TRUE,FALSE))</f>
        <v>0</v>
      </c>
      <c r="X1241" s="187">
        <f t="shared" si="60"/>
        <v>0</v>
      </c>
      <c r="Y1241" s="198">
        <f t="shared" si="61"/>
        <v>0</v>
      </c>
      <c r="AA1241" s="7"/>
      <c r="AB1241" s="7"/>
      <c r="AC1241" s="7"/>
    </row>
    <row r="1242" spans="18:29" x14ac:dyDescent="0.2">
      <c r="R1242" s="193" t="str">
        <f>IF(Candidates!H1244="","",MONTH(Candidates!H1244))</f>
        <v/>
      </c>
      <c r="S1242" s="187" t="b">
        <f>IF(AND(YEAR(Candidates!H1244)&gt;=applicationYear,YEAR(Candidates!H1244)&lt;=applicationYear),TRUE,IF(applicationYear="",TRUE,FALSE))</f>
        <v>0</v>
      </c>
      <c r="T1242" s="187" t="b">
        <f>IF(AND(Candidates!H1244&gt;=$AJ$4,Candidates!H1244&lt;=$AJ$5),TRUE,FALSE)</f>
        <v>0</v>
      </c>
      <c r="U1242" s="187" t="b">
        <f>IF(Dashboard!$M$6="",IF(Candidates!B1244&lt;&gt;"",TRUE,FALSE),IF(Dashboard!$M$6=Candidates!B1244,TRUE,FALSE))</f>
        <v>0</v>
      </c>
      <c r="V1242" s="187" t="b">
        <f>IF(Dashboard!$H$7="",IF(Candidates!B1244&lt;&gt;"",TRUE,FALSE),IF(Dashboard!$H$7=Candidates!C1244,TRUE,FALSE))</f>
        <v>0</v>
      </c>
      <c r="W1242" s="217" t="b">
        <f>IF(Dashboard!$H$6="",IF(Candidates!B1244&lt;&gt;"",TRUE,FALSE),IF(Dashboard!$H$6=Candidates!E1244,TRUE,FALSE))</f>
        <v>0</v>
      </c>
      <c r="X1242" s="187">
        <f t="shared" si="60"/>
        <v>0</v>
      </c>
      <c r="Y1242" s="198">
        <f t="shared" si="61"/>
        <v>0</v>
      </c>
      <c r="AA1242" s="7"/>
      <c r="AB1242" s="7"/>
      <c r="AC1242" s="7"/>
    </row>
    <row r="1243" spans="18:29" x14ac:dyDescent="0.2">
      <c r="R1243" s="193" t="str">
        <f>IF(Candidates!H1245="","",MONTH(Candidates!H1245))</f>
        <v/>
      </c>
      <c r="S1243" s="187" t="b">
        <f>IF(AND(YEAR(Candidates!H1245)&gt;=applicationYear,YEAR(Candidates!H1245)&lt;=applicationYear),TRUE,IF(applicationYear="",TRUE,FALSE))</f>
        <v>0</v>
      </c>
      <c r="T1243" s="187" t="b">
        <f>IF(AND(Candidates!H1245&gt;=$AJ$4,Candidates!H1245&lt;=$AJ$5),TRUE,FALSE)</f>
        <v>0</v>
      </c>
      <c r="U1243" s="187" t="b">
        <f>IF(Dashboard!$M$6="",IF(Candidates!B1245&lt;&gt;"",TRUE,FALSE),IF(Dashboard!$M$6=Candidates!B1245,TRUE,FALSE))</f>
        <v>0</v>
      </c>
      <c r="V1243" s="187" t="b">
        <f>IF(Dashboard!$H$7="",IF(Candidates!B1245&lt;&gt;"",TRUE,FALSE),IF(Dashboard!$H$7=Candidates!C1245,TRUE,FALSE))</f>
        <v>0</v>
      </c>
      <c r="W1243" s="217" t="b">
        <f>IF(Dashboard!$H$6="",IF(Candidates!B1245&lt;&gt;"",TRUE,FALSE),IF(Dashboard!$H$6=Candidates!E1245,TRUE,FALSE))</f>
        <v>0</v>
      </c>
      <c r="X1243" s="187">
        <f t="shared" si="60"/>
        <v>0</v>
      </c>
      <c r="Y1243" s="198">
        <f t="shared" si="61"/>
        <v>0</v>
      </c>
      <c r="AA1243" s="7"/>
      <c r="AB1243" s="7"/>
      <c r="AC1243" s="7"/>
    </row>
    <row r="1244" spans="18:29" x14ac:dyDescent="0.2">
      <c r="R1244" s="193" t="str">
        <f>IF(Candidates!H1246="","",MONTH(Candidates!H1246))</f>
        <v/>
      </c>
      <c r="S1244" s="187" t="b">
        <f>IF(AND(YEAR(Candidates!H1246)&gt;=applicationYear,YEAR(Candidates!H1246)&lt;=applicationYear),TRUE,IF(applicationYear="",TRUE,FALSE))</f>
        <v>0</v>
      </c>
      <c r="T1244" s="187" t="b">
        <f>IF(AND(Candidates!H1246&gt;=$AJ$4,Candidates!H1246&lt;=$AJ$5),TRUE,FALSE)</f>
        <v>0</v>
      </c>
      <c r="U1244" s="187" t="b">
        <f>IF(Dashboard!$M$6="",IF(Candidates!B1246&lt;&gt;"",TRUE,FALSE),IF(Dashboard!$M$6=Candidates!B1246,TRUE,FALSE))</f>
        <v>0</v>
      </c>
      <c r="V1244" s="187" t="b">
        <f>IF(Dashboard!$H$7="",IF(Candidates!B1246&lt;&gt;"",TRUE,FALSE),IF(Dashboard!$H$7=Candidates!C1246,TRUE,FALSE))</f>
        <v>0</v>
      </c>
      <c r="W1244" s="217" t="b">
        <f>IF(Dashboard!$H$6="",IF(Candidates!B1246&lt;&gt;"",TRUE,FALSE),IF(Dashboard!$H$6=Candidates!E1246,TRUE,FALSE))</f>
        <v>0</v>
      </c>
      <c r="X1244" s="187">
        <f t="shared" si="60"/>
        <v>0</v>
      </c>
      <c r="Y1244" s="198">
        <f t="shared" si="61"/>
        <v>0</v>
      </c>
      <c r="AA1244" s="7"/>
      <c r="AB1244" s="7"/>
      <c r="AC1244" s="7"/>
    </row>
    <row r="1245" spans="18:29" x14ac:dyDescent="0.2">
      <c r="R1245" s="193" t="str">
        <f>IF(Candidates!H1247="","",MONTH(Candidates!H1247))</f>
        <v/>
      </c>
      <c r="S1245" s="187" t="b">
        <f>IF(AND(YEAR(Candidates!H1247)&gt;=applicationYear,YEAR(Candidates!H1247)&lt;=applicationYear),TRUE,IF(applicationYear="",TRUE,FALSE))</f>
        <v>0</v>
      </c>
      <c r="T1245" s="187" t="b">
        <f>IF(AND(Candidates!H1247&gt;=$AJ$4,Candidates!H1247&lt;=$AJ$5),TRUE,FALSE)</f>
        <v>0</v>
      </c>
      <c r="U1245" s="187" t="b">
        <f>IF(Dashboard!$M$6="",IF(Candidates!B1247&lt;&gt;"",TRUE,FALSE),IF(Dashboard!$M$6=Candidates!B1247,TRUE,FALSE))</f>
        <v>0</v>
      </c>
      <c r="V1245" s="187" t="b">
        <f>IF(Dashboard!$H$7="",IF(Candidates!B1247&lt;&gt;"",TRUE,FALSE),IF(Dashboard!$H$7=Candidates!C1247,TRUE,FALSE))</f>
        <v>0</v>
      </c>
      <c r="W1245" s="217" t="b">
        <f>IF(Dashboard!$H$6="",IF(Candidates!B1247&lt;&gt;"",TRUE,FALSE),IF(Dashboard!$H$6=Candidates!E1247,TRUE,FALSE))</f>
        <v>0</v>
      </c>
      <c r="X1245" s="187">
        <f t="shared" si="60"/>
        <v>0</v>
      </c>
      <c r="Y1245" s="198">
        <f t="shared" si="61"/>
        <v>0</v>
      </c>
      <c r="AA1245" s="7"/>
      <c r="AB1245" s="7"/>
      <c r="AC1245" s="7"/>
    </row>
    <row r="1246" spans="18:29" x14ac:dyDescent="0.2">
      <c r="R1246" s="193" t="str">
        <f>IF(Candidates!H1248="","",MONTH(Candidates!H1248))</f>
        <v/>
      </c>
      <c r="S1246" s="187" t="b">
        <f>IF(AND(YEAR(Candidates!H1248)&gt;=applicationYear,YEAR(Candidates!H1248)&lt;=applicationYear),TRUE,IF(applicationYear="",TRUE,FALSE))</f>
        <v>0</v>
      </c>
      <c r="T1246" s="187" t="b">
        <f>IF(AND(Candidates!H1248&gt;=$AJ$4,Candidates!H1248&lt;=$AJ$5),TRUE,FALSE)</f>
        <v>0</v>
      </c>
      <c r="U1246" s="187" t="b">
        <f>IF(Dashboard!$M$6="",IF(Candidates!B1248&lt;&gt;"",TRUE,FALSE),IF(Dashboard!$M$6=Candidates!B1248,TRUE,FALSE))</f>
        <v>0</v>
      </c>
      <c r="V1246" s="187" t="b">
        <f>IF(Dashboard!$H$7="",IF(Candidates!B1248&lt;&gt;"",TRUE,FALSE),IF(Dashboard!$H$7=Candidates!C1248,TRUE,FALSE))</f>
        <v>0</v>
      </c>
      <c r="W1246" s="217" t="b">
        <f>IF(Dashboard!$H$6="",IF(Candidates!B1248&lt;&gt;"",TRUE,FALSE),IF(Dashboard!$H$6=Candidates!E1248,TRUE,FALSE))</f>
        <v>0</v>
      </c>
      <c r="X1246" s="187">
        <f t="shared" si="60"/>
        <v>0</v>
      </c>
      <c r="Y1246" s="198">
        <f t="shared" si="61"/>
        <v>0</v>
      </c>
      <c r="AA1246" s="7"/>
      <c r="AB1246" s="7"/>
      <c r="AC1246" s="7"/>
    </row>
    <row r="1247" spans="18:29" x14ac:dyDescent="0.2">
      <c r="R1247" s="193" t="str">
        <f>IF(Candidates!H1249="","",MONTH(Candidates!H1249))</f>
        <v/>
      </c>
      <c r="S1247" s="187" t="b">
        <f>IF(AND(YEAR(Candidates!H1249)&gt;=applicationYear,YEAR(Candidates!H1249)&lt;=applicationYear),TRUE,IF(applicationYear="",TRUE,FALSE))</f>
        <v>0</v>
      </c>
      <c r="T1247" s="187" t="b">
        <f>IF(AND(Candidates!H1249&gt;=$AJ$4,Candidates!H1249&lt;=$AJ$5),TRUE,FALSE)</f>
        <v>0</v>
      </c>
      <c r="U1247" s="187" t="b">
        <f>IF(Dashboard!$M$6="",IF(Candidates!B1249&lt;&gt;"",TRUE,FALSE),IF(Dashboard!$M$6=Candidates!B1249,TRUE,FALSE))</f>
        <v>0</v>
      </c>
      <c r="V1247" s="187" t="b">
        <f>IF(Dashboard!$H$7="",IF(Candidates!B1249&lt;&gt;"",TRUE,FALSE),IF(Dashboard!$H$7=Candidates!C1249,TRUE,FALSE))</f>
        <v>0</v>
      </c>
      <c r="W1247" s="217" t="b">
        <f>IF(Dashboard!$H$6="",IF(Candidates!B1249&lt;&gt;"",TRUE,FALSE),IF(Dashboard!$H$6=Candidates!E1249,TRUE,FALSE))</f>
        <v>0</v>
      </c>
      <c r="X1247" s="187">
        <f t="shared" si="60"/>
        <v>0</v>
      </c>
      <c r="Y1247" s="198">
        <f t="shared" si="61"/>
        <v>0</v>
      </c>
      <c r="AA1247" s="7"/>
      <c r="AB1247" s="7"/>
      <c r="AC1247" s="7"/>
    </row>
    <row r="1248" spans="18:29" x14ac:dyDescent="0.2">
      <c r="R1248" s="193" t="str">
        <f>IF(Candidates!H1250="","",MONTH(Candidates!H1250))</f>
        <v/>
      </c>
      <c r="S1248" s="187" t="b">
        <f>IF(AND(YEAR(Candidates!H1250)&gt;=applicationYear,YEAR(Candidates!H1250)&lt;=applicationYear),TRUE,IF(applicationYear="",TRUE,FALSE))</f>
        <v>0</v>
      </c>
      <c r="T1248" s="187" t="b">
        <f>IF(AND(Candidates!H1250&gt;=$AJ$4,Candidates!H1250&lt;=$AJ$5),TRUE,FALSE)</f>
        <v>0</v>
      </c>
      <c r="U1248" s="187" t="b">
        <f>IF(Dashboard!$M$6="",IF(Candidates!B1250&lt;&gt;"",TRUE,FALSE),IF(Dashboard!$M$6=Candidates!B1250,TRUE,FALSE))</f>
        <v>0</v>
      </c>
      <c r="V1248" s="187" t="b">
        <f>IF(Dashboard!$H$7="",IF(Candidates!B1250&lt;&gt;"",TRUE,FALSE),IF(Dashboard!$H$7=Candidates!C1250,TRUE,FALSE))</f>
        <v>0</v>
      </c>
      <c r="W1248" s="217" t="b">
        <f>IF(Dashboard!$H$6="",IF(Candidates!B1250&lt;&gt;"",TRUE,FALSE),IF(Dashboard!$H$6=Candidates!E1250,TRUE,FALSE))</f>
        <v>0</v>
      </c>
      <c r="X1248" s="187">
        <f t="shared" si="60"/>
        <v>0</v>
      </c>
      <c r="Y1248" s="198">
        <f t="shared" si="61"/>
        <v>0</v>
      </c>
      <c r="AA1248" s="7"/>
      <c r="AB1248" s="7"/>
      <c r="AC1248" s="7"/>
    </row>
    <row r="1249" spans="18:29" x14ac:dyDescent="0.2">
      <c r="R1249" s="193" t="str">
        <f>IF(Candidates!H1251="","",MONTH(Candidates!H1251))</f>
        <v/>
      </c>
      <c r="S1249" s="187" t="b">
        <f>IF(AND(YEAR(Candidates!H1251)&gt;=applicationYear,YEAR(Candidates!H1251)&lt;=applicationYear),TRUE,IF(applicationYear="",TRUE,FALSE))</f>
        <v>0</v>
      </c>
      <c r="T1249" s="187" t="b">
        <f>IF(AND(Candidates!H1251&gt;=$AJ$4,Candidates!H1251&lt;=$AJ$5),TRUE,FALSE)</f>
        <v>0</v>
      </c>
      <c r="U1249" s="187" t="b">
        <f>IF(Dashboard!$M$6="",IF(Candidates!B1251&lt;&gt;"",TRUE,FALSE),IF(Dashboard!$M$6=Candidates!B1251,TRUE,FALSE))</f>
        <v>0</v>
      </c>
      <c r="V1249" s="187" t="b">
        <f>IF(Dashboard!$H$7="",IF(Candidates!B1251&lt;&gt;"",TRUE,FALSE),IF(Dashboard!$H$7=Candidates!C1251,TRUE,FALSE))</f>
        <v>0</v>
      </c>
      <c r="W1249" s="217" t="b">
        <f>IF(Dashboard!$H$6="",IF(Candidates!B1251&lt;&gt;"",TRUE,FALSE),IF(Dashboard!$H$6=Candidates!E1251,TRUE,FALSE))</f>
        <v>0</v>
      </c>
      <c r="X1249" s="187">
        <f t="shared" si="60"/>
        <v>0</v>
      </c>
      <c r="Y1249" s="198">
        <f t="shared" si="61"/>
        <v>0</v>
      </c>
      <c r="AA1249" s="7"/>
      <c r="AB1249" s="7"/>
      <c r="AC1249" s="7"/>
    </row>
    <row r="1250" spans="18:29" x14ac:dyDescent="0.2">
      <c r="R1250" s="193" t="str">
        <f>IF(Candidates!H1252="","",MONTH(Candidates!H1252))</f>
        <v/>
      </c>
      <c r="S1250" s="187" t="b">
        <f>IF(AND(YEAR(Candidates!H1252)&gt;=applicationYear,YEAR(Candidates!H1252)&lt;=applicationYear),TRUE,IF(applicationYear="",TRUE,FALSE))</f>
        <v>0</v>
      </c>
      <c r="T1250" s="187" t="b">
        <f>IF(AND(Candidates!H1252&gt;=$AJ$4,Candidates!H1252&lt;=$AJ$5),TRUE,FALSE)</f>
        <v>0</v>
      </c>
      <c r="U1250" s="187" t="b">
        <f>IF(Dashboard!$M$6="",IF(Candidates!B1252&lt;&gt;"",TRUE,FALSE),IF(Dashboard!$M$6=Candidates!B1252,TRUE,FALSE))</f>
        <v>0</v>
      </c>
      <c r="V1250" s="187" t="b">
        <f>IF(Dashboard!$H$7="",IF(Candidates!B1252&lt;&gt;"",TRUE,FALSE),IF(Dashboard!$H$7=Candidates!C1252,TRUE,FALSE))</f>
        <v>0</v>
      </c>
      <c r="W1250" s="217" t="b">
        <f>IF(Dashboard!$H$6="",IF(Candidates!B1252&lt;&gt;"",TRUE,FALSE),IF(Dashboard!$H$6=Candidates!E1252,TRUE,FALSE))</f>
        <v>0</v>
      </c>
      <c r="X1250" s="187">
        <f t="shared" si="60"/>
        <v>0</v>
      </c>
      <c r="Y1250" s="198">
        <f t="shared" si="61"/>
        <v>0</v>
      </c>
      <c r="AA1250" s="7"/>
      <c r="AB1250" s="7"/>
      <c r="AC1250" s="7"/>
    </row>
    <row r="1251" spans="18:29" x14ac:dyDescent="0.2">
      <c r="R1251" s="193" t="str">
        <f>IF(Candidates!H1253="","",MONTH(Candidates!H1253))</f>
        <v/>
      </c>
      <c r="S1251" s="187" t="b">
        <f>IF(AND(YEAR(Candidates!H1253)&gt;=applicationYear,YEAR(Candidates!H1253)&lt;=applicationYear),TRUE,IF(applicationYear="",TRUE,FALSE))</f>
        <v>0</v>
      </c>
      <c r="T1251" s="187" t="b">
        <f>IF(AND(Candidates!H1253&gt;=$AJ$4,Candidates!H1253&lt;=$AJ$5),TRUE,FALSE)</f>
        <v>0</v>
      </c>
      <c r="U1251" s="187" t="b">
        <f>IF(Dashboard!$M$6="",IF(Candidates!B1253&lt;&gt;"",TRUE,FALSE),IF(Dashboard!$M$6=Candidates!B1253,TRUE,FALSE))</f>
        <v>0</v>
      </c>
      <c r="V1251" s="187" t="b">
        <f>IF(Dashboard!$H$7="",IF(Candidates!B1253&lt;&gt;"",TRUE,FALSE),IF(Dashboard!$H$7=Candidates!C1253,TRUE,FALSE))</f>
        <v>0</v>
      </c>
      <c r="W1251" s="217" t="b">
        <f>IF(Dashboard!$H$6="",IF(Candidates!B1253&lt;&gt;"",TRUE,FALSE),IF(Dashboard!$H$6=Candidates!E1253,TRUE,FALSE))</f>
        <v>0</v>
      </c>
      <c r="X1251" s="187">
        <f t="shared" si="60"/>
        <v>0</v>
      </c>
      <c r="Y1251" s="198">
        <f t="shared" si="61"/>
        <v>0</v>
      </c>
      <c r="AA1251" s="7"/>
      <c r="AB1251" s="7"/>
      <c r="AC1251" s="7"/>
    </row>
    <row r="1252" spans="18:29" x14ac:dyDescent="0.2">
      <c r="R1252" s="193" t="str">
        <f>IF(Candidates!H1254="","",MONTH(Candidates!H1254))</f>
        <v/>
      </c>
      <c r="S1252" s="187" t="b">
        <f>IF(AND(YEAR(Candidates!H1254)&gt;=applicationYear,YEAR(Candidates!H1254)&lt;=applicationYear),TRUE,IF(applicationYear="",TRUE,FALSE))</f>
        <v>0</v>
      </c>
      <c r="T1252" s="187" t="b">
        <f>IF(AND(Candidates!H1254&gt;=$AJ$4,Candidates!H1254&lt;=$AJ$5),TRUE,FALSE)</f>
        <v>0</v>
      </c>
      <c r="U1252" s="187" t="b">
        <f>IF(Dashboard!$M$6="",IF(Candidates!B1254&lt;&gt;"",TRUE,FALSE),IF(Dashboard!$M$6=Candidates!B1254,TRUE,FALSE))</f>
        <v>0</v>
      </c>
      <c r="V1252" s="187" t="b">
        <f>IF(Dashboard!$H$7="",IF(Candidates!B1254&lt;&gt;"",TRUE,FALSE),IF(Dashboard!$H$7=Candidates!C1254,TRUE,FALSE))</f>
        <v>0</v>
      </c>
      <c r="W1252" s="217" t="b">
        <f>IF(Dashboard!$H$6="",IF(Candidates!B1254&lt;&gt;"",TRUE,FALSE),IF(Dashboard!$H$6=Candidates!E1254,TRUE,FALSE))</f>
        <v>0</v>
      </c>
      <c r="X1252" s="187">
        <f t="shared" si="60"/>
        <v>0</v>
      </c>
      <c r="Y1252" s="198">
        <f t="shared" si="61"/>
        <v>0</v>
      </c>
      <c r="AA1252" s="7"/>
      <c r="AB1252" s="7"/>
      <c r="AC1252" s="7"/>
    </row>
    <row r="1253" spans="18:29" x14ac:dyDescent="0.2">
      <c r="R1253" s="193" t="str">
        <f>IF(Candidates!H1255="","",MONTH(Candidates!H1255))</f>
        <v/>
      </c>
      <c r="S1253" s="187" t="b">
        <f>IF(AND(YEAR(Candidates!H1255)&gt;=applicationYear,YEAR(Candidates!H1255)&lt;=applicationYear),TRUE,IF(applicationYear="",TRUE,FALSE))</f>
        <v>0</v>
      </c>
      <c r="T1253" s="187" t="b">
        <f>IF(AND(Candidates!H1255&gt;=$AJ$4,Candidates!H1255&lt;=$AJ$5),TRUE,FALSE)</f>
        <v>0</v>
      </c>
      <c r="U1253" s="187" t="b">
        <f>IF(Dashboard!$M$6="",IF(Candidates!B1255&lt;&gt;"",TRUE,FALSE),IF(Dashboard!$M$6=Candidates!B1255,TRUE,FALSE))</f>
        <v>0</v>
      </c>
      <c r="V1253" s="187" t="b">
        <f>IF(Dashboard!$H$7="",IF(Candidates!B1255&lt;&gt;"",TRUE,FALSE),IF(Dashboard!$H$7=Candidates!C1255,TRUE,FALSE))</f>
        <v>0</v>
      </c>
      <c r="W1253" s="217" t="b">
        <f>IF(Dashboard!$H$6="",IF(Candidates!B1255&lt;&gt;"",TRUE,FALSE),IF(Dashboard!$H$6=Candidates!E1255,TRUE,FALSE))</f>
        <v>0</v>
      </c>
      <c r="X1253" s="187">
        <f t="shared" si="60"/>
        <v>0</v>
      </c>
      <c r="Y1253" s="198">
        <f t="shared" si="61"/>
        <v>0</v>
      </c>
      <c r="AA1253" s="7"/>
      <c r="AB1253" s="7"/>
      <c r="AC1253" s="7"/>
    </row>
    <row r="1254" spans="18:29" x14ac:dyDescent="0.2">
      <c r="R1254" s="193" t="str">
        <f>IF(Candidates!H1256="","",MONTH(Candidates!H1256))</f>
        <v/>
      </c>
      <c r="S1254" s="187" t="b">
        <f>IF(AND(YEAR(Candidates!H1256)&gt;=applicationYear,YEAR(Candidates!H1256)&lt;=applicationYear),TRUE,IF(applicationYear="",TRUE,FALSE))</f>
        <v>0</v>
      </c>
      <c r="T1254" s="187" t="b">
        <f>IF(AND(Candidates!H1256&gt;=$AJ$4,Candidates!H1256&lt;=$AJ$5),TRUE,FALSE)</f>
        <v>0</v>
      </c>
      <c r="U1254" s="187" t="b">
        <f>IF(Dashboard!$M$6="",IF(Candidates!B1256&lt;&gt;"",TRUE,FALSE),IF(Dashboard!$M$6=Candidates!B1256,TRUE,FALSE))</f>
        <v>0</v>
      </c>
      <c r="V1254" s="187" t="b">
        <f>IF(Dashboard!$H$7="",IF(Candidates!B1256&lt;&gt;"",TRUE,FALSE),IF(Dashboard!$H$7=Candidates!C1256,TRUE,FALSE))</f>
        <v>0</v>
      </c>
      <c r="W1254" s="217" t="b">
        <f>IF(Dashboard!$H$6="",IF(Candidates!B1256&lt;&gt;"",TRUE,FALSE),IF(Dashboard!$H$6=Candidates!E1256,TRUE,FALSE))</f>
        <v>0</v>
      </c>
      <c r="X1254" s="187">
        <f t="shared" si="60"/>
        <v>0</v>
      </c>
      <c r="Y1254" s="198">
        <f t="shared" si="61"/>
        <v>0</v>
      </c>
      <c r="AA1254" s="7"/>
      <c r="AB1254" s="7"/>
      <c r="AC1254" s="7"/>
    </row>
    <row r="1255" spans="18:29" x14ac:dyDescent="0.2">
      <c r="R1255" s="193" t="str">
        <f>IF(Candidates!H1257="","",MONTH(Candidates!H1257))</f>
        <v/>
      </c>
      <c r="S1255" s="187" t="b">
        <f>IF(AND(YEAR(Candidates!H1257)&gt;=applicationYear,YEAR(Candidates!H1257)&lt;=applicationYear),TRUE,IF(applicationYear="",TRUE,FALSE))</f>
        <v>0</v>
      </c>
      <c r="T1255" s="187" t="b">
        <f>IF(AND(Candidates!H1257&gt;=$AJ$4,Candidates!H1257&lt;=$AJ$5),TRUE,FALSE)</f>
        <v>0</v>
      </c>
      <c r="U1255" s="187" t="b">
        <f>IF(Dashboard!$M$6="",IF(Candidates!B1257&lt;&gt;"",TRUE,FALSE),IF(Dashboard!$M$6=Candidates!B1257,TRUE,FALSE))</f>
        <v>0</v>
      </c>
      <c r="V1255" s="187" t="b">
        <f>IF(Dashboard!$H$7="",IF(Candidates!B1257&lt;&gt;"",TRUE,FALSE),IF(Dashboard!$H$7=Candidates!C1257,TRUE,FALSE))</f>
        <v>0</v>
      </c>
      <c r="W1255" s="217" t="b">
        <f>IF(Dashboard!$H$6="",IF(Candidates!B1257&lt;&gt;"",TRUE,FALSE),IF(Dashboard!$H$6=Candidates!E1257,TRUE,FALSE))</f>
        <v>0</v>
      </c>
      <c r="X1255" s="187">
        <f t="shared" si="60"/>
        <v>0</v>
      </c>
      <c r="Y1255" s="198">
        <f t="shared" si="61"/>
        <v>0</v>
      </c>
      <c r="AA1255" s="7"/>
      <c r="AB1255" s="7"/>
      <c r="AC1255" s="7"/>
    </row>
    <row r="1256" spans="18:29" x14ac:dyDescent="0.2">
      <c r="R1256" s="193" t="str">
        <f>IF(Candidates!H1258="","",MONTH(Candidates!H1258))</f>
        <v/>
      </c>
      <c r="S1256" s="187" t="b">
        <f>IF(AND(YEAR(Candidates!H1258)&gt;=applicationYear,YEAR(Candidates!H1258)&lt;=applicationYear),TRUE,IF(applicationYear="",TRUE,FALSE))</f>
        <v>0</v>
      </c>
      <c r="T1256" s="187" t="b">
        <f>IF(AND(Candidates!H1258&gt;=$AJ$4,Candidates!H1258&lt;=$AJ$5),TRUE,FALSE)</f>
        <v>0</v>
      </c>
      <c r="U1256" s="187" t="b">
        <f>IF(Dashboard!$M$6="",IF(Candidates!B1258&lt;&gt;"",TRUE,FALSE),IF(Dashboard!$M$6=Candidates!B1258,TRUE,FALSE))</f>
        <v>0</v>
      </c>
      <c r="V1256" s="187" t="b">
        <f>IF(Dashboard!$H$7="",IF(Candidates!B1258&lt;&gt;"",TRUE,FALSE),IF(Dashboard!$H$7=Candidates!C1258,TRUE,FALSE))</f>
        <v>0</v>
      </c>
      <c r="W1256" s="217" t="b">
        <f>IF(Dashboard!$H$6="",IF(Candidates!B1258&lt;&gt;"",TRUE,FALSE),IF(Dashboard!$H$6=Candidates!E1258,TRUE,FALSE))</f>
        <v>0</v>
      </c>
      <c r="X1256" s="187">
        <f t="shared" si="60"/>
        <v>0</v>
      </c>
      <c r="Y1256" s="198">
        <f t="shared" si="61"/>
        <v>0</v>
      </c>
      <c r="AA1256" s="7"/>
      <c r="AB1256" s="7"/>
      <c r="AC1256" s="7"/>
    </row>
    <row r="1257" spans="18:29" x14ac:dyDescent="0.2">
      <c r="R1257" s="193" t="str">
        <f>IF(Candidates!H1259="","",MONTH(Candidates!H1259))</f>
        <v/>
      </c>
      <c r="S1257" s="187" t="b">
        <f>IF(AND(YEAR(Candidates!H1259)&gt;=applicationYear,YEAR(Candidates!H1259)&lt;=applicationYear),TRUE,IF(applicationYear="",TRUE,FALSE))</f>
        <v>0</v>
      </c>
      <c r="T1257" s="187" t="b">
        <f>IF(AND(Candidates!H1259&gt;=$AJ$4,Candidates!H1259&lt;=$AJ$5),TRUE,FALSE)</f>
        <v>0</v>
      </c>
      <c r="U1257" s="187" t="b">
        <f>IF(Dashboard!$M$6="",IF(Candidates!B1259&lt;&gt;"",TRUE,FALSE),IF(Dashboard!$M$6=Candidates!B1259,TRUE,FALSE))</f>
        <v>0</v>
      </c>
      <c r="V1257" s="187" t="b">
        <f>IF(Dashboard!$H$7="",IF(Candidates!B1259&lt;&gt;"",TRUE,FALSE),IF(Dashboard!$H$7=Candidates!C1259,TRUE,FALSE))</f>
        <v>0</v>
      </c>
      <c r="W1257" s="217" t="b">
        <f>IF(Dashboard!$H$6="",IF(Candidates!B1259&lt;&gt;"",TRUE,FALSE),IF(Dashboard!$H$6=Candidates!E1259,TRUE,FALSE))</f>
        <v>0</v>
      </c>
      <c r="X1257" s="187">
        <f t="shared" si="60"/>
        <v>0</v>
      </c>
      <c r="Y1257" s="198">
        <f t="shared" si="61"/>
        <v>0</v>
      </c>
      <c r="AA1257" s="7"/>
      <c r="AB1257" s="7"/>
      <c r="AC1257" s="7"/>
    </row>
    <row r="1258" spans="18:29" x14ac:dyDescent="0.2">
      <c r="R1258" s="193" t="str">
        <f>IF(Candidates!H1260="","",MONTH(Candidates!H1260))</f>
        <v/>
      </c>
      <c r="S1258" s="187" t="b">
        <f>IF(AND(YEAR(Candidates!H1260)&gt;=applicationYear,YEAR(Candidates!H1260)&lt;=applicationYear),TRUE,IF(applicationYear="",TRUE,FALSE))</f>
        <v>0</v>
      </c>
      <c r="T1258" s="187" t="b">
        <f>IF(AND(Candidates!H1260&gt;=$AJ$4,Candidates!H1260&lt;=$AJ$5),TRUE,FALSE)</f>
        <v>0</v>
      </c>
      <c r="U1258" s="187" t="b">
        <f>IF(Dashboard!$M$6="",IF(Candidates!B1260&lt;&gt;"",TRUE,FALSE),IF(Dashboard!$M$6=Candidates!B1260,TRUE,FALSE))</f>
        <v>0</v>
      </c>
      <c r="V1258" s="187" t="b">
        <f>IF(Dashboard!$H$7="",IF(Candidates!B1260&lt;&gt;"",TRUE,FALSE),IF(Dashboard!$H$7=Candidates!C1260,TRUE,FALSE))</f>
        <v>0</v>
      </c>
      <c r="W1258" s="217" t="b">
        <f>IF(Dashboard!$H$6="",IF(Candidates!B1260&lt;&gt;"",TRUE,FALSE),IF(Dashboard!$H$6=Candidates!E1260,TRUE,FALSE))</f>
        <v>0</v>
      </c>
      <c r="X1258" s="187">
        <f t="shared" si="60"/>
        <v>0</v>
      </c>
      <c r="Y1258" s="198">
        <f t="shared" si="61"/>
        <v>0</v>
      </c>
      <c r="AA1258" s="7"/>
      <c r="AB1258" s="7"/>
      <c r="AC1258" s="7"/>
    </row>
    <row r="1259" spans="18:29" x14ac:dyDescent="0.2">
      <c r="R1259" s="193" t="str">
        <f>IF(Candidates!H1261="","",MONTH(Candidates!H1261))</f>
        <v/>
      </c>
      <c r="S1259" s="187" t="b">
        <f>IF(AND(YEAR(Candidates!H1261)&gt;=applicationYear,YEAR(Candidates!H1261)&lt;=applicationYear),TRUE,IF(applicationYear="",TRUE,FALSE))</f>
        <v>0</v>
      </c>
      <c r="T1259" s="187" t="b">
        <f>IF(AND(Candidates!H1261&gt;=$AJ$4,Candidates!H1261&lt;=$AJ$5),TRUE,FALSE)</f>
        <v>0</v>
      </c>
      <c r="U1259" s="187" t="b">
        <f>IF(Dashboard!$M$6="",IF(Candidates!B1261&lt;&gt;"",TRUE,FALSE),IF(Dashboard!$M$6=Candidates!B1261,TRUE,FALSE))</f>
        <v>0</v>
      </c>
      <c r="V1259" s="187" t="b">
        <f>IF(Dashboard!$H$7="",IF(Candidates!B1261&lt;&gt;"",TRUE,FALSE),IF(Dashboard!$H$7=Candidates!C1261,TRUE,FALSE))</f>
        <v>0</v>
      </c>
      <c r="W1259" s="217" t="b">
        <f>IF(Dashboard!$H$6="",IF(Candidates!B1261&lt;&gt;"",TRUE,FALSE),IF(Dashboard!$H$6=Candidates!E1261,TRUE,FALSE))</f>
        <v>0</v>
      </c>
      <c r="X1259" s="187">
        <f t="shared" si="60"/>
        <v>0</v>
      </c>
      <c r="Y1259" s="198">
        <f t="shared" si="61"/>
        <v>0</v>
      </c>
      <c r="AA1259" s="7"/>
      <c r="AB1259" s="7"/>
      <c r="AC1259" s="7"/>
    </row>
    <row r="1260" spans="18:29" x14ac:dyDescent="0.2">
      <c r="R1260" s="193" t="str">
        <f>IF(Candidates!H1262="","",MONTH(Candidates!H1262))</f>
        <v/>
      </c>
      <c r="S1260" s="187" t="b">
        <f>IF(AND(YEAR(Candidates!H1262)&gt;=applicationYear,YEAR(Candidates!H1262)&lt;=applicationYear),TRUE,IF(applicationYear="",TRUE,FALSE))</f>
        <v>0</v>
      </c>
      <c r="T1260" s="187" t="b">
        <f>IF(AND(Candidates!H1262&gt;=$AJ$4,Candidates!H1262&lt;=$AJ$5),TRUE,FALSE)</f>
        <v>0</v>
      </c>
      <c r="U1260" s="187" t="b">
        <f>IF(Dashboard!$M$6="",IF(Candidates!B1262&lt;&gt;"",TRUE,FALSE),IF(Dashboard!$M$6=Candidates!B1262,TRUE,FALSE))</f>
        <v>0</v>
      </c>
      <c r="V1260" s="187" t="b">
        <f>IF(Dashboard!$H$7="",IF(Candidates!B1262&lt;&gt;"",TRUE,FALSE),IF(Dashboard!$H$7=Candidates!C1262,TRUE,FALSE))</f>
        <v>0</v>
      </c>
      <c r="W1260" s="217" t="b">
        <f>IF(Dashboard!$H$6="",IF(Candidates!B1262&lt;&gt;"",TRUE,FALSE),IF(Dashboard!$H$6=Candidates!E1262,TRUE,FALSE))</f>
        <v>0</v>
      </c>
      <c r="X1260" s="187">
        <f t="shared" si="60"/>
        <v>0</v>
      </c>
      <c r="Y1260" s="198">
        <f t="shared" si="61"/>
        <v>0</v>
      </c>
      <c r="AA1260" s="7"/>
      <c r="AB1260" s="7"/>
      <c r="AC1260" s="7"/>
    </row>
    <row r="1261" spans="18:29" x14ac:dyDescent="0.2">
      <c r="R1261" s="193" t="str">
        <f>IF(Candidates!H1263="","",MONTH(Candidates!H1263))</f>
        <v/>
      </c>
      <c r="S1261" s="187" t="b">
        <f>IF(AND(YEAR(Candidates!H1263)&gt;=applicationYear,YEAR(Candidates!H1263)&lt;=applicationYear),TRUE,IF(applicationYear="",TRUE,FALSE))</f>
        <v>0</v>
      </c>
      <c r="T1261" s="187" t="b">
        <f>IF(AND(Candidates!H1263&gt;=$AJ$4,Candidates!H1263&lt;=$AJ$5),TRUE,FALSE)</f>
        <v>0</v>
      </c>
      <c r="U1261" s="187" t="b">
        <f>IF(Dashboard!$M$6="",IF(Candidates!B1263&lt;&gt;"",TRUE,FALSE),IF(Dashboard!$M$6=Candidates!B1263,TRUE,FALSE))</f>
        <v>0</v>
      </c>
      <c r="V1261" s="187" t="b">
        <f>IF(Dashboard!$H$7="",IF(Candidates!B1263&lt;&gt;"",TRUE,FALSE),IF(Dashboard!$H$7=Candidates!C1263,TRUE,FALSE))</f>
        <v>0</v>
      </c>
      <c r="W1261" s="217" t="b">
        <f>IF(Dashboard!$H$6="",IF(Candidates!B1263&lt;&gt;"",TRUE,FALSE),IF(Dashboard!$H$6=Candidates!E1263,TRUE,FALSE))</f>
        <v>0</v>
      </c>
      <c r="X1261" s="187">
        <f t="shared" si="60"/>
        <v>0</v>
      </c>
      <c r="Y1261" s="198">
        <f t="shared" si="61"/>
        <v>0</v>
      </c>
      <c r="AA1261" s="7"/>
      <c r="AB1261" s="7"/>
      <c r="AC1261" s="7"/>
    </row>
    <row r="1262" spans="18:29" x14ac:dyDescent="0.2">
      <c r="R1262" s="193" t="str">
        <f>IF(Candidates!H1264="","",MONTH(Candidates!H1264))</f>
        <v/>
      </c>
      <c r="S1262" s="187" t="b">
        <f>IF(AND(YEAR(Candidates!H1264)&gt;=applicationYear,YEAR(Candidates!H1264)&lt;=applicationYear),TRUE,IF(applicationYear="",TRUE,FALSE))</f>
        <v>0</v>
      </c>
      <c r="T1262" s="187" t="b">
        <f>IF(AND(Candidates!H1264&gt;=$AJ$4,Candidates!H1264&lt;=$AJ$5),TRUE,FALSE)</f>
        <v>0</v>
      </c>
      <c r="U1262" s="187" t="b">
        <f>IF(Dashboard!$M$6="",IF(Candidates!B1264&lt;&gt;"",TRUE,FALSE),IF(Dashboard!$M$6=Candidates!B1264,TRUE,FALSE))</f>
        <v>0</v>
      </c>
      <c r="V1262" s="187" t="b">
        <f>IF(Dashboard!$H$7="",IF(Candidates!B1264&lt;&gt;"",TRUE,FALSE),IF(Dashboard!$H$7=Candidates!C1264,TRUE,FALSE))</f>
        <v>0</v>
      </c>
      <c r="W1262" s="217" t="b">
        <f>IF(Dashboard!$H$6="",IF(Candidates!B1264&lt;&gt;"",TRUE,FALSE),IF(Dashboard!$H$6=Candidates!E1264,TRUE,FALSE))</f>
        <v>0</v>
      </c>
      <c r="X1262" s="187">
        <f t="shared" si="60"/>
        <v>0</v>
      </c>
      <c r="Y1262" s="198">
        <f t="shared" si="61"/>
        <v>0</v>
      </c>
      <c r="AA1262" s="7"/>
      <c r="AB1262" s="7"/>
      <c r="AC1262" s="7"/>
    </row>
    <row r="1263" spans="18:29" x14ac:dyDescent="0.2">
      <c r="R1263" s="193" t="str">
        <f>IF(Candidates!H1265="","",MONTH(Candidates!H1265))</f>
        <v/>
      </c>
      <c r="S1263" s="187" t="b">
        <f>IF(AND(YEAR(Candidates!H1265)&gt;=applicationYear,YEAR(Candidates!H1265)&lt;=applicationYear),TRUE,IF(applicationYear="",TRUE,FALSE))</f>
        <v>0</v>
      </c>
      <c r="T1263" s="187" t="b">
        <f>IF(AND(Candidates!H1265&gt;=$AJ$4,Candidates!H1265&lt;=$AJ$5),TRUE,FALSE)</f>
        <v>0</v>
      </c>
      <c r="U1263" s="187" t="b">
        <f>IF(Dashboard!$M$6="",IF(Candidates!B1265&lt;&gt;"",TRUE,FALSE),IF(Dashboard!$M$6=Candidates!B1265,TRUE,FALSE))</f>
        <v>0</v>
      </c>
      <c r="V1263" s="187" t="b">
        <f>IF(Dashboard!$H$7="",IF(Candidates!B1265&lt;&gt;"",TRUE,FALSE),IF(Dashboard!$H$7=Candidates!C1265,TRUE,FALSE))</f>
        <v>0</v>
      </c>
      <c r="W1263" s="217" t="b">
        <f>IF(Dashboard!$H$6="",IF(Candidates!B1265&lt;&gt;"",TRUE,FALSE),IF(Dashboard!$H$6=Candidates!E1265,TRUE,FALSE))</f>
        <v>0</v>
      </c>
      <c r="X1263" s="187">
        <f t="shared" si="60"/>
        <v>0</v>
      </c>
      <c r="Y1263" s="198">
        <f t="shared" si="61"/>
        <v>0</v>
      </c>
      <c r="AA1263" s="7"/>
      <c r="AB1263" s="7"/>
      <c r="AC1263" s="7"/>
    </row>
    <row r="1264" spans="18:29" x14ac:dyDescent="0.2">
      <c r="R1264" s="193" t="str">
        <f>IF(Candidates!H1266="","",MONTH(Candidates!H1266))</f>
        <v/>
      </c>
      <c r="S1264" s="187" t="b">
        <f>IF(AND(YEAR(Candidates!H1266)&gt;=applicationYear,YEAR(Candidates!H1266)&lt;=applicationYear),TRUE,IF(applicationYear="",TRUE,FALSE))</f>
        <v>0</v>
      </c>
      <c r="T1264" s="187" t="b">
        <f>IF(AND(Candidates!H1266&gt;=$AJ$4,Candidates!H1266&lt;=$AJ$5),TRUE,FALSE)</f>
        <v>0</v>
      </c>
      <c r="U1264" s="187" t="b">
        <f>IF(Dashboard!$M$6="",IF(Candidates!B1266&lt;&gt;"",TRUE,FALSE),IF(Dashboard!$M$6=Candidates!B1266,TRUE,FALSE))</f>
        <v>0</v>
      </c>
      <c r="V1264" s="187" t="b">
        <f>IF(Dashboard!$H$7="",IF(Candidates!B1266&lt;&gt;"",TRUE,FALSE),IF(Dashboard!$H$7=Candidates!C1266,TRUE,FALSE))</f>
        <v>0</v>
      </c>
      <c r="W1264" s="217" t="b">
        <f>IF(Dashboard!$H$6="",IF(Candidates!B1266&lt;&gt;"",TRUE,FALSE),IF(Dashboard!$H$6=Candidates!E1266,TRUE,FALSE))</f>
        <v>0</v>
      </c>
      <c r="X1264" s="187">
        <f t="shared" si="60"/>
        <v>0</v>
      </c>
      <c r="Y1264" s="198">
        <f t="shared" si="61"/>
        <v>0</v>
      </c>
      <c r="AA1264" s="7"/>
      <c r="AB1264" s="7"/>
      <c r="AC1264" s="7"/>
    </row>
    <row r="1265" spans="18:29" x14ac:dyDescent="0.2">
      <c r="R1265" s="193" t="str">
        <f>IF(Candidates!H1267="","",MONTH(Candidates!H1267))</f>
        <v/>
      </c>
      <c r="S1265" s="187" t="b">
        <f>IF(AND(YEAR(Candidates!H1267)&gt;=applicationYear,YEAR(Candidates!H1267)&lt;=applicationYear),TRUE,IF(applicationYear="",TRUE,FALSE))</f>
        <v>0</v>
      </c>
      <c r="T1265" s="187" t="b">
        <f>IF(AND(Candidates!H1267&gt;=$AJ$4,Candidates!H1267&lt;=$AJ$5),TRUE,FALSE)</f>
        <v>0</v>
      </c>
      <c r="U1265" s="187" t="b">
        <f>IF(Dashboard!$M$6="",IF(Candidates!B1267&lt;&gt;"",TRUE,FALSE),IF(Dashboard!$M$6=Candidates!B1267,TRUE,FALSE))</f>
        <v>0</v>
      </c>
      <c r="V1265" s="187" t="b">
        <f>IF(Dashboard!$H$7="",IF(Candidates!B1267&lt;&gt;"",TRUE,FALSE),IF(Dashboard!$H$7=Candidates!C1267,TRUE,FALSE))</f>
        <v>0</v>
      </c>
      <c r="W1265" s="217" t="b">
        <f>IF(Dashboard!$H$6="",IF(Candidates!B1267&lt;&gt;"",TRUE,FALSE),IF(Dashboard!$H$6=Candidates!E1267,TRUE,FALSE))</f>
        <v>0</v>
      </c>
      <c r="X1265" s="187">
        <f t="shared" si="60"/>
        <v>0</v>
      </c>
      <c r="Y1265" s="198">
        <f t="shared" si="61"/>
        <v>0</v>
      </c>
      <c r="AA1265" s="7"/>
      <c r="AB1265" s="7"/>
      <c r="AC1265" s="7"/>
    </row>
    <row r="1266" spans="18:29" x14ac:dyDescent="0.2">
      <c r="R1266" s="193" t="str">
        <f>IF(Candidates!H1268="","",MONTH(Candidates!H1268))</f>
        <v/>
      </c>
      <c r="S1266" s="187" t="b">
        <f>IF(AND(YEAR(Candidates!H1268)&gt;=applicationYear,YEAR(Candidates!H1268)&lt;=applicationYear),TRUE,IF(applicationYear="",TRUE,FALSE))</f>
        <v>0</v>
      </c>
      <c r="T1266" s="187" t="b">
        <f>IF(AND(Candidates!H1268&gt;=$AJ$4,Candidates!H1268&lt;=$AJ$5),TRUE,FALSE)</f>
        <v>0</v>
      </c>
      <c r="U1266" s="187" t="b">
        <f>IF(Dashboard!$M$6="",IF(Candidates!B1268&lt;&gt;"",TRUE,FALSE),IF(Dashboard!$M$6=Candidates!B1268,TRUE,FALSE))</f>
        <v>0</v>
      </c>
      <c r="V1266" s="187" t="b">
        <f>IF(Dashboard!$H$7="",IF(Candidates!B1268&lt;&gt;"",TRUE,FALSE),IF(Dashboard!$H$7=Candidates!C1268,TRUE,FALSE))</f>
        <v>0</v>
      </c>
      <c r="W1266" s="217" t="b">
        <f>IF(Dashboard!$H$6="",IF(Candidates!B1268&lt;&gt;"",TRUE,FALSE),IF(Dashboard!$H$6=Candidates!E1268,TRUE,FALSE))</f>
        <v>0</v>
      </c>
      <c r="X1266" s="187">
        <f t="shared" si="60"/>
        <v>0</v>
      </c>
      <c r="Y1266" s="198">
        <f t="shared" si="61"/>
        <v>0</v>
      </c>
      <c r="AA1266" s="7"/>
      <c r="AB1266" s="7"/>
      <c r="AC1266" s="7"/>
    </row>
    <row r="1267" spans="18:29" x14ac:dyDescent="0.2">
      <c r="R1267" s="193" t="str">
        <f>IF(Candidates!H1269="","",MONTH(Candidates!H1269))</f>
        <v/>
      </c>
      <c r="S1267" s="187" t="b">
        <f>IF(AND(YEAR(Candidates!H1269)&gt;=applicationYear,YEAR(Candidates!H1269)&lt;=applicationYear),TRUE,IF(applicationYear="",TRUE,FALSE))</f>
        <v>0</v>
      </c>
      <c r="T1267" s="187" t="b">
        <f>IF(AND(Candidates!H1269&gt;=$AJ$4,Candidates!H1269&lt;=$AJ$5),TRUE,FALSE)</f>
        <v>0</v>
      </c>
      <c r="U1267" s="187" t="b">
        <f>IF(Dashboard!$M$6="",IF(Candidates!B1269&lt;&gt;"",TRUE,FALSE),IF(Dashboard!$M$6=Candidates!B1269,TRUE,FALSE))</f>
        <v>0</v>
      </c>
      <c r="V1267" s="187" t="b">
        <f>IF(Dashboard!$H$7="",IF(Candidates!B1269&lt;&gt;"",TRUE,FALSE),IF(Dashboard!$H$7=Candidates!C1269,TRUE,FALSE))</f>
        <v>0</v>
      </c>
      <c r="W1267" s="217" t="b">
        <f>IF(Dashboard!$H$6="",IF(Candidates!B1269&lt;&gt;"",TRUE,FALSE),IF(Dashboard!$H$6=Candidates!E1269,TRUE,FALSE))</f>
        <v>0</v>
      </c>
      <c r="X1267" s="187">
        <f t="shared" si="60"/>
        <v>0</v>
      </c>
      <c r="Y1267" s="198">
        <f t="shared" si="61"/>
        <v>0</v>
      </c>
      <c r="AA1267" s="7"/>
      <c r="AB1267" s="7"/>
      <c r="AC1267" s="7"/>
    </row>
    <row r="1268" spans="18:29" x14ac:dyDescent="0.2">
      <c r="R1268" s="193" t="str">
        <f>IF(Candidates!H1270="","",MONTH(Candidates!H1270))</f>
        <v/>
      </c>
      <c r="S1268" s="187" t="b">
        <f>IF(AND(YEAR(Candidates!H1270)&gt;=applicationYear,YEAR(Candidates!H1270)&lt;=applicationYear),TRUE,IF(applicationYear="",TRUE,FALSE))</f>
        <v>0</v>
      </c>
      <c r="T1268" s="187" t="b">
        <f>IF(AND(Candidates!H1270&gt;=$AJ$4,Candidates!H1270&lt;=$AJ$5),TRUE,FALSE)</f>
        <v>0</v>
      </c>
      <c r="U1268" s="187" t="b">
        <f>IF(Dashboard!$M$6="",IF(Candidates!B1270&lt;&gt;"",TRUE,FALSE),IF(Dashboard!$M$6=Candidates!B1270,TRUE,FALSE))</f>
        <v>0</v>
      </c>
      <c r="V1268" s="187" t="b">
        <f>IF(Dashboard!$H$7="",IF(Candidates!B1270&lt;&gt;"",TRUE,FALSE),IF(Dashboard!$H$7=Candidates!C1270,TRUE,FALSE))</f>
        <v>0</v>
      </c>
      <c r="W1268" s="217" t="b">
        <f>IF(Dashboard!$H$6="",IF(Candidates!B1270&lt;&gt;"",TRUE,FALSE),IF(Dashboard!$H$6=Candidates!E1270,TRUE,FALSE))</f>
        <v>0</v>
      </c>
      <c r="X1268" s="187">
        <f t="shared" si="60"/>
        <v>0</v>
      </c>
      <c r="Y1268" s="198">
        <f t="shared" si="61"/>
        <v>0</v>
      </c>
      <c r="AA1268" s="7"/>
      <c r="AB1268" s="7"/>
      <c r="AC1268" s="7"/>
    </row>
    <row r="1269" spans="18:29" x14ac:dyDescent="0.2">
      <c r="R1269" s="193" t="str">
        <f>IF(Candidates!H1271="","",MONTH(Candidates!H1271))</f>
        <v/>
      </c>
      <c r="S1269" s="187" t="b">
        <f>IF(AND(YEAR(Candidates!H1271)&gt;=applicationYear,YEAR(Candidates!H1271)&lt;=applicationYear),TRUE,IF(applicationYear="",TRUE,FALSE))</f>
        <v>0</v>
      </c>
      <c r="T1269" s="187" t="b">
        <f>IF(AND(Candidates!H1271&gt;=$AJ$4,Candidates!H1271&lt;=$AJ$5),TRUE,FALSE)</f>
        <v>0</v>
      </c>
      <c r="U1269" s="187" t="b">
        <f>IF(Dashboard!$M$6="",IF(Candidates!B1271&lt;&gt;"",TRUE,FALSE),IF(Dashboard!$M$6=Candidates!B1271,TRUE,FALSE))</f>
        <v>0</v>
      </c>
      <c r="V1269" s="187" t="b">
        <f>IF(Dashboard!$H$7="",IF(Candidates!B1271&lt;&gt;"",TRUE,FALSE),IF(Dashboard!$H$7=Candidates!C1271,TRUE,FALSE))</f>
        <v>0</v>
      </c>
      <c r="W1269" s="217" t="b">
        <f>IF(Dashboard!$H$6="",IF(Candidates!B1271&lt;&gt;"",TRUE,FALSE),IF(Dashboard!$H$6=Candidates!E1271,TRUE,FALSE))</f>
        <v>0</v>
      </c>
      <c r="X1269" s="187">
        <f t="shared" si="60"/>
        <v>0</v>
      </c>
      <c r="Y1269" s="198">
        <f t="shared" si="61"/>
        <v>0</v>
      </c>
      <c r="AA1269" s="7"/>
      <c r="AB1269" s="7"/>
      <c r="AC1269" s="7"/>
    </row>
    <row r="1270" spans="18:29" x14ac:dyDescent="0.2">
      <c r="R1270" s="193" t="str">
        <f>IF(Candidates!H1272="","",MONTH(Candidates!H1272))</f>
        <v/>
      </c>
      <c r="S1270" s="187" t="b">
        <f>IF(AND(YEAR(Candidates!H1272)&gt;=applicationYear,YEAR(Candidates!H1272)&lt;=applicationYear),TRUE,IF(applicationYear="",TRUE,FALSE))</f>
        <v>0</v>
      </c>
      <c r="T1270" s="187" t="b">
        <f>IF(AND(Candidates!H1272&gt;=$AJ$4,Candidates!H1272&lt;=$AJ$5),TRUE,FALSE)</f>
        <v>0</v>
      </c>
      <c r="U1270" s="187" t="b">
        <f>IF(Dashboard!$M$6="",IF(Candidates!B1272&lt;&gt;"",TRUE,FALSE),IF(Dashboard!$M$6=Candidates!B1272,TRUE,FALSE))</f>
        <v>0</v>
      </c>
      <c r="V1270" s="187" t="b">
        <f>IF(Dashboard!$H$7="",IF(Candidates!B1272&lt;&gt;"",TRUE,FALSE),IF(Dashboard!$H$7=Candidates!C1272,TRUE,FALSE))</f>
        <v>0</v>
      </c>
      <c r="W1270" s="217" t="b">
        <f>IF(Dashboard!$H$6="",IF(Candidates!B1272&lt;&gt;"",TRUE,FALSE),IF(Dashboard!$H$6=Candidates!E1272,TRUE,FALSE))</f>
        <v>0</v>
      </c>
      <c r="X1270" s="187">
        <f t="shared" si="60"/>
        <v>0</v>
      </c>
      <c r="Y1270" s="198">
        <f t="shared" si="61"/>
        <v>0</v>
      </c>
      <c r="AA1270" s="7"/>
      <c r="AB1270" s="7"/>
      <c r="AC1270" s="7"/>
    </row>
    <row r="1271" spans="18:29" x14ac:dyDescent="0.2">
      <c r="R1271" s="193" t="str">
        <f>IF(Candidates!H1273="","",MONTH(Candidates!H1273))</f>
        <v/>
      </c>
      <c r="S1271" s="187" t="b">
        <f>IF(AND(YEAR(Candidates!H1273)&gt;=applicationYear,YEAR(Candidates!H1273)&lt;=applicationYear),TRUE,IF(applicationYear="",TRUE,FALSE))</f>
        <v>0</v>
      </c>
      <c r="T1271" s="187" t="b">
        <f>IF(AND(Candidates!H1273&gt;=$AJ$4,Candidates!H1273&lt;=$AJ$5),TRUE,FALSE)</f>
        <v>0</v>
      </c>
      <c r="U1271" s="187" t="b">
        <f>IF(Dashboard!$M$6="",IF(Candidates!B1273&lt;&gt;"",TRUE,FALSE),IF(Dashboard!$M$6=Candidates!B1273,TRUE,FALSE))</f>
        <v>0</v>
      </c>
      <c r="V1271" s="187" t="b">
        <f>IF(Dashboard!$H$7="",IF(Candidates!B1273&lt;&gt;"",TRUE,FALSE),IF(Dashboard!$H$7=Candidates!C1273,TRUE,FALSE))</f>
        <v>0</v>
      </c>
      <c r="W1271" s="217" t="b">
        <f>IF(Dashboard!$H$6="",IF(Candidates!B1273&lt;&gt;"",TRUE,FALSE),IF(Dashboard!$H$6=Candidates!E1273,TRUE,FALSE))</f>
        <v>0</v>
      </c>
      <c r="X1271" s="187">
        <f t="shared" si="60"/>
        <v>0</v>
      </c>
      <c r="Y1271" s="198">
        <f t="shared" si="61"/>
        <v>0</v>
      </c>
      <c r="AA1271" s="7"/>
      <c r="AB1271" s="7"/>
      <c r="AC1271" s="7"/>
    </row>
    <row r="1272" spans="18:29" x14ac:dyDescent="0.2">
      <c r="R1272" s="193" t="str">
        <f>IF(Candidates!H1274="","",MONTH(Candidates!H1274))</f>
        <v/>
      </c>
      <c r="S1272" s="187" t="b">
        <f>IF(AND(YEAR(Candidates!H1274)&gt;=applicationYear,YEAR(Candidates!H1274)&lt;=applicationYear),TRUE,IF(applicationYear="",TRUE,FALSE))</f>
        <v>0</v>
      </c>
      <c r="T1272" s="187" t="b">
        <f>IF(AND(Candidates!H1274&gt;=$AJ$4,Candidates!H1274&lt;=$AJ$5),TRUE,FALSE)</f>
        <v>0</v>
      </c>
      <c r="U1272" s="187" t="b">
        <f>IF(Dashboard!$M$6="",IF(Candidates!B1274&lt;&gt;"",TRUE,FALSE),IF(Dashboard!$M$6=Candidates!B1274,TRUE,FALSE))</f>
        <v>0</v>
      </c>
      <c r="V1272" s="187" t="b">
        <f>IF(Dashboard!$H$7="",IF(Candidates!B1274&lt;&gt;"",TRUE,FALSE),IF(Dashboard!$H$7=Candidates!C1274,TRUE,FALSE))</f>
        <v>0</v>
      </c>
      <c r="W1272" s="217" t="b">
        <f>IF(Dashboard!$H$6="",IF(Candidates!B1274&lt;&gt;"",TRUE,FALSE),IF(Dashboard!$H$6=Candidates!E1274,TRUE,FALSE))</f>
        <v>0</v>
      </c>
      <c r="X1272" s="187">
        <f t="shared" si="60"/>
        <v>0</v>
      </c>
      <c r="Y1272" s="198">
        <f t="shared" si="61"/>
        <v>0</v>
      </c>
      <c r="AA1272" s="7"/>
      <c r="AB1272" s="7"/>
      <c r="AC1272" s="7"/>
    </row>
    <row r="1273" spans="18:29" x14ac:dyDescent="0.2">
      <c r="R1273" s="193" t="str">
        <f>IF(Candidates!H1275="","",MONTH(Candidates!H1275))</f>
        <v/>
      </c>
      <c r="S1273" s="187" t="b">
        <f>IF(AND(YEAR(Candidates!H1275)&gt;=applicationYear,YEAR(Candidates!H1275)&lt;=applicationYear),TRUE,IF(applicationYear="",TRUE,FALSE))</f>
        <v>0</v>
      </c>
      <c r="T1273" s="187" t="b">
        <f>IF(AND(Candidates!H1275&gt;=$AJ$4,Candidates!H1275&lt;=$AJ$5),TRUE,FALSE)</f>
        <v>0</v>
      </c>
      <c r="U1273" s="187" t="b">
        <f>IF(Dashboard!$M$6="",IF(Candidates!B1275&lt;&gt;"",TRUE,FALSE),IF(Dashboard!$M$6=Candidates!B1275,TRUE,FALSE))</f>
        <v>0</v>
      </c>
      <c r="V1273" s="187" t="b">
        <f>IF(Dashboard!$H$7="",IF(Candidates!B1275&lt;&gt;"",TRUE,FALSE),IF(Dashboard!$H$7=Candidates!C1275,TRUE,FALSE))</f>
        <v>0</v>
      </c>
      <c r="W1273" s="217" t="b">
        <f>IF(Dashboard!$H$6="",IF(Candidates!B1275&lt;&gt;"",TRUE,FALSE),IF(Dashboard!$H$6=Candidates!E1275,TRUE,FALSE))</f>
        <v>0</v>
      </c>
      <c r="X1273" s="187">
        <f t="shared" si="60"/>
        <v>0</v>
      </c>
      <c r="Y1273" s="198">
        <f t="shared" si="61"/>
        <v>0</v>
      </c>
      <c r="AA1273" s="7"/>
      <c r="AB1273" s="7"/>
      <c r="AC1273" s="7"/>
    </row>
    <row r="1274" spans="18:29" x14ac:dyDescent="0.2">
      <c r="R1274" s="193" t="str">
        <f>IF(Candidates!H1276="","",MONTH(Candidates!H1276))</f>
        <v/>
      </c>
      <c r="S1274" s="187" t="b">
        <f>IF(AND(YEAR(Candidates!H1276)&gt;=applicationYear,YEAR(Candidates!H1276)&lt;=applicationYear),TRUE,IF(applicationYear="",TRUE,FALSE))</f>
        <v>0</v>
      </c>
      <c r="T1274" s="187" t="b">
        <f>IF(AND(Candidates!H1276&gt;=$AJ$4,Candidates!H1276&lt;=$AJ$5),TRUE,FALSE)</f>
        <v>0</v>
      </c>
      <c r="U1274" s="187" t="b">
        <f>IF(Dashboard!$M$6="",IF(Candidates!B1276&lt;&gt;"",TRUE,FALSE),IF(Dashboard!$M$6=Candidates!B1276,TRUE,FALSE))</f>
        <v>0</v>
      </c>
      <c r="V1274" s="187" t="b">
        <f>IF(Dashboard!$H$7="",IF(Candidates!B1276&lt;&gt;"",TRUE,FALSE),IF(Dashboard!$H$7=Candidates!C1276,TRUE,FALSE))</f>
        <v>0</v>
      </c>
      <c r="W1274" s="217" t="b">
        <f>IF(Dashboard!$H$6="",IF(Candidates!B1276&lt;&gt;"",TRUE,FALSE),IF(Dashboard!$H$6=Candidates!E1276,TRUE,FALSE))</f>
        <v>0</v>
      </c>
      <c r="X1274" s="187">
        <f t="shared" si="60"/>
        <v>0</v>
      </c>
      <c r="Y1274" s="198">
        <f t="shared" si="61"/>
        <v>0</v>
      </c>
      <c r="AA1274" s="7"/>
      <c r="AB1274" s="7"/>
      <c r="AC1274" s="7"/>
    </row>
    <row r="1275" spans="18:29" x14ac:dyDescent="0.2">
      <c r="R1275" s="193" t="str">
        <f>IF(Candidates!H1277="","",MONTH(Candidates!H1277))</f>
        <v/>
      </c>
      <c r="S1275" s="187" t="b">
        <f>IF(AND(YEAR(Candidates!H1277)&gt;=applicationYear,YEAR(Candidates!H1277)&lt;=applicationYear),TRUE,IF(applicationYear="",TRUE,FALSE))</f>
        <v>0</v>
      </c>
      <c r="T1275" s="187" t="b">
        <f>IF(AND(Candidates!H1277&gt;=$AJ$4,Candidates!H1277&lt;=$AJ$5),TRUE,FALSE)</f>
        <v>0</v>
      </c>
      <c r="U1275" s="187" t="b">
        <f>IF(Dashboard!$M$6="",IF(Candidates!B1277&lt;&gt;"",TRUE,FALSE),IF(Dashboard!$M$6=Candidates!B1277,TRUE,FALSE))</f>
        <v>0</v>
      </c>
      <c r="V1275" s="187" t="b">
        <f>IF(Dashboard!$H$7="",IF(Candidates!B1277&lt;&gt;"",TRUE,FALSE),IF(Dashboard!$H$7=Candidates!C1277,TRUE,FALSE))</f>
        <v>0</v>
      </c>
      <c r="W1275" s="217" t="b">
        <f>IF(Dashboard!$H$6="",IF(Candidates!B1277&lt;&gt;"",TRUE,FALSE),IF(Dashboard!$H$6=Candidates!E1277,TRUE,FALSE))</f>
        <v>0</v>
      </c>
      <c r="X1275" s="187">
        <f t="shared" si="60"/>
        <v>0</v>
      </c>
      <c r="Y1275" s="198">
        <f t="shared" si="61"/>
        <v>0</v>
      </c>
      <c r="AA1275" s="7"/>
      <c r="AB1275" s="7"/>
      <c r="AC1275" s="7"/>
    </row>
    <row r="1276" spans="18:29" x14ac:dyDescent="0.2">
      <c r="R1276" s="193" t="str">
        <f>IF(Candidates!H1278="","",MONTH(Candidates!H1278))</f>
        <v/>
      </c>
      <c r="S1276" s="187" t="b">
        <f>IF(AND(YEAR(Candidates!H1278)&gt;=applicationYear,YEAR(Candidates!H1278)&lt;=applicationYear),TRUE,IF(applicationYear="",TRUE,FALSE))</f>
        <v>0</v>
      </c>
      <c r="T1276" s="187" t="b">
        <f>IF(AND(Candidates!H1278&gt;=$AJ$4,Candidates!H1278&lt;=$AJ$5),TRUE,FALSE)</f>
        <v>0</v>
      </c>
      <c r="U1276" s="187" t="b">
        <f>IF(Dashboard!$M$6="",IF(Candidates!B1278&lt;&gt;"",TRUE,FALSE),IF(Dashboard!$M$6=Candidates!B1278,TRUE,FALSE))</f>
        <v>0</v>
      </c>
      <c r="V1276" s="187" t="b">
        <f>IF(Dashboard!$H$7="",IF(Candidates!B1278&lt;&gt;"",TRUE,FALSE),IF(Dashboard!$H$7=Candidates!C1278,TRUE,FALSE))</f>
        <v>0</v>
      </c>
      <c r="W1276" s="217" t="b">
        <f>IF(Dashboard!$H$6="",IF(Candidates!B1278&lt;&gt;"",TRUE,FALSE),IF(Dashboard!$H$6=Candidates!E1278,TRUE,FALSE))</f>
        <v>0</v>
      </c>
      <c r="X1276" s="187">
        <f t="shared" si="60"/>
        <v>0</v>
      </c>
      <c r="Y1276" s="198">
        <f t="shared" si="61"/>
        <v>0</v>
      </c>
      <c r="AA1276" s="7"/>
      <c r="AB1276" s="7"/>
      <c r="AC1276" s="7"/>
    </row>
    <row r="1277" spans="18:29" x14ac:dyDescent="0.2">
      <c r="R1277" s="193" t="str">
        <f>IF(Candidates!H1279="","",MONTH(Candidates!H1279))</f>
        <v/>
      </c>
      <c r="S1277" s="187" t="b">
        <f>IF(AND(YEAR(Candidates!H1279)&gt;=applicationYear,YEAR(Candidates!H1279)&lt;=applicationYear),TRUE,IF(applicationYear="",TRUE,FALSE))</f>
        <v>0</v>
      </c>
      <c r="T1277" s="187" t="b">
        <f>IF(AND(Candidates!H1279&gt;=$AJ$4,Candidates!H1279&lt;=$AJ$5),TRUE,FALSE)</f>
        <v>0</v>
      </c>
      <c r="U1277" s="187" t="b">
        <f>IF(Dashboard!$M$6="",IF(Candidates!B1279&lt;&gt;"",TRUE,FALSE),IF(Dashboard!$M$6=Candidates!B1279,TRUE,FALSE))</f>
        <v>0</v>
      </c>
      <c r="V1277" s="187" t="b">
        <f>IF(Dashboard!$H$7="",IF(Candidates!B1279&lt;&gt;"",TRUE,FALSE),IF(Dashboard!$H$7=Candidates!C1279,TRUE,FALSE))</f>
        <v>0</v>
      </c>
      <c r="W1277" s="217" t="b">
        <f>IF(Dashboard!$H$6="",IF(Candidates!B1279&lt;&gt;"",TRUE,FALSE),IF(Dashboard!$H$6=Candidates!E1279,TRUE,FALSE))</f>
        <v>0</v>
      </c>
      <c r="X1277" s="187">
        <f t="shared" si="60"/>
        <v>0</v>
      </c>
      <c r="Y1277" s="198">
        <f t="shared" si="61"/>
        <v>0</v>
      </c>
      <c r="AA1277" s="7"/>
      <c r="AB1277" s="7"/>
      <c r="AC1277" s="7"/>
    </row>
    <row r="1278" spans="18:29" x14ac:dyDescent="0.2">
      <c r="R1278" s="193" t="str">
        <f>IF(Candidates!H1280="","",MONTH(Candidates!H1280))</f>
        <v/>
      </c>
      <c r="S1278" s="187" t="b">
        <f>IF(AND(YEAR(Candidates!H1280)&gt;=applicationYear,YEAR(Candidates!H1280)&lt;=applicationYear),TRUE,IF(applicationYear="",TRUE,FALSE))</f>
        <v>0</v>
      </c>
      <c r="T1278" s="187" t="b">
        <f>IF(AND(Candidates!H1280&gt;=$AJ$4,Candidates!H1280&lt;=$AJ$5),TRUE,FALSE)</f>
        <v>0</v>
      </c>
      <c r="U1278" s="187" t="b">
        <f>IF(Dashboard!$M$6="",IF(Candidates!B1280&lt;&gt;"",TRUE,FALSE),IF(Dashboard!$M$6=Candidates!B1280,TRUE,FALSE))</f>
        <v>0</v>
      </c>
      <c r="V1278" s="187" t="b">
        <f>IF(Dashboard!$H$7="",IF(Candidates!B1280&lt;&gt;"",TRUE,FALSE),IF(Dashboard!$H$7=Candidates!C1280,TRUE,FALSE))</f>
        <v>0</v>
      </c>
      <c r="W1278" s="217" t="b">
        <f>IF(Dashboard!$H$6="",IF(Candidates!B1280&lt;&gt;"",TRUE,FALSE),IF(Dashboard!$H$6=Candidates!E1280,TRUE,FALSE))</f>
        <v>0</v>
      </c>
      <c r="X1278" s="187">
        <f t="shared" si="60"/>
        <v>0</v>
      </c>
      <c r="Y1278" s="198">
        <f t="shared" si="61"/>
        <v>0</v>
      </c>
      <c r="AA1278" s="7"/>
      <c r="AB1278" s="7"/>
      <c r="AC1278" s="7"/>
    </row>
    <row r="1279" spans="18:29" x14ac:dyDescent="0.2">
      <c r="R1279" s="193" t="str">
        <f>IF(Candidates!H1281="","",MONTH(Candidates!H1281))</f>
        <v/>
      </c>
      <c r="S1279" s="187" t="b">
        <f>IF(AND(YEAR(Candidates!H1281)&gt;=applicationYear,YEAR(Candidates!H1281)&lt;=applicationYear),TRUE,IF(applicationYear="",TRUE,FALSE))</f>
        <v>0</v>
      </c>
      <c r="T1279" s="187" t="b">
        <f>IF(AND(Candidates!H1281&gt;=$AJ$4,Candidates!H1281&lt;=$AJ$5),TRUE,FALSE)</f>
        <v>0</v>
      </c>
      <c r="U1279" s="187" t="b">
        <f>IF(Dashboard!$M$6="",IF(Candidates!B1281&lt;&gt;"",TRUE,FALSE),IF(Dashboard!$M$6=Candidates!B1281,TRUE,FALSE))</f>
        <v>0</v>
      </c>
      <c r="V1279" s="187" t="b">
        <f>IF(Dashboard!$H$7="",IF(Candidates!B1281&lt;&gt;"",TRUE,FALSE),IF(Dashboard!$H$7=Candidates!C1281,TRUE,FALSE))</f>
        <v>0</v>
      </c>
      <c r="W1279" s="217" t="b">
        <f>IF(Dashboard!$H$6="",IF(Candidates!B1281&lt;&gt;"",TRUE,FALSE),IF(Dashboard!$H$6=Candidates!E1281,TRUE,FALSE))</f>
        <v>0</v>
      </c>
      <c r="X1279" s="187">
        <f t="shared" si="60"/>
        <v>0</v>
      </c>
      <c r="Y1279" s="198">
        <f t="shared" si="61"/>
        <v>0</v>
      </c>
      <c r="AA1279" s="7"/>
      <c r="AB1279" s="7"/>
      <c r="AC1279" s="7"/>
    </row>
    <row r="1280" spans="18:29" x14ac:dyDescent="0.2">
      <c r="R1280" s="193" t="str">
        <f>IF(Candidates!H1282="","",MONTH(Candidates!H1282))</f>
        <v/>
      </c>
      <c r="S1280" s="187" t="b">
        <f>IF(AND(YEAR(Candidates!H1282)&gt;=applicationYear,YEAR(Candidates!H1282)&lt;=applicationYear),TRUE,IF(applicationYear="",TRUE,FALSE))</f>
        <v>0</v>
      </c>
      <c r="T1280" s="187" t="b">
        <f>IF(AND(Candidates!H1282&gt;=$AJ$4,Candidates!H1282&lt;=$AJ$5),TRUE,FALSE)</f>
        <v>0</v>
      </c>
      <c r="U1280" s="187" t="b">
        <f>IF(Dashboard!$M$6="",IF(Candidates!B1282&lt;&gt;"",TRUE,FALSE),IF(Dashboard!$M$6=Candidates!B1282,TRUE,FALSE))</f>
        <v>0</v>
      </c>
      <c r="V1280" s="187" t="b">
        <f>IF(Dashboard!$H$7="",IF(Candidates!B1282&lt;&gt;"",TRUE,FALSE),IF(Dashboard!$H$7=Candidates!C1282,TRUE,FALSE))</f>
        <v>0</v>
      </c>
      <c r="W1280" s="217" t="b">
        <f>IF(Dashboard!$H$6="",IF(Candidates!B1282&lt;&gt;"",TRUE,FALSE),IF(Dashboard!$H$6=Candidates!E1282,TRUE,FALSE))</f>
        <v>0</v>
      </c>
      <c r="X1280" s="187">
        <f t="shared" si="60"/>
        <v>0</v>
      </c>
      <c r="Y1280" s="198">
        <f t="shared" si="61"/>
        <v>0</v>
      </c>
      <c r="AA1280" s="7"/>
      <c r="AB1280" s="7"/>
      <c r="AC1280" s="7"/>
    </row>
    <row r="1281" spans="18:29" x14ac:dyDescent="0.2">
      <c r="R1281" s="193" t="str">
        <f>IF(Candidates!H1283="","",MONTH(Candidates!H1283))</f>
        <v/>
      </c>
      <c r="S1281" s="187" t="b">
        <f>IF(AND(YEAR(Candidates!H1283)&gt;=applicationYear,YEAR(Candidates!H1283)&lt;=applicationYear),TRUE,IF(applicationYear="",TRUE,FALSE))</f>
        <v>0</v>
      </c>
      <c r="T1281" s="187" t="b">
        <f>IF(AND(Candidates!H1283&gt;=$AJ$4,Candidates!H1283&lt;=$AJ$5),TRUE,FALSE)</f>
        <v>0</v>
      </c>
      <c r="U1281" s="187" t="b">
        <f>IF(Dashboard!$M$6="",IF(Candidates!B1283&lt;&gt;"",TRUE,FALSE),IF(Dashboard!$M$6=Candidates!B1283,TRUE,FALSE))</f>
        <v>0</v>
      </c>
      <c r="V1281" s="187" t="b">
        <f>IF(Dashboard!$H$7="",IF(Candidates!B1283&lt;&gt;"",TRUE,FALSE),IF(Dashboard!$H$7=Candidates!C1283,TRUE,FALSE))</f>
        <v>0</v>
      </c>
      <c r="W1281" s="217" t="b">
        <f>IF(Dashboard!$H$6="",IF(Candidates!B1283&lt;&gt;"",TRUE,FALSE),IF(Dashboard!$H$6=Candidates!E1283,TRUE,FALSE))</f>
        <v>0</v>
      </c>
      <c r="X1281" s="187">
        <f t="shared" si="60"/>
        <v>0</v>
      </c>
      <c r="Y1281" s="198">
        <f t="shared" si="61"/>
        <v>0</v>
      </c>
      <c r="AA1281" s="7"/>
      <c r="AB1281" s="7"/>
      <c r="AC1281" s="7"/>
    </row>
    <row r="1282" spans="18:29" x14ac:dyDescent="0.2">
      <c r="R1282" s="193" t="str">
        <f>IF(Candidates!H1284="","",MONTH(Candidates!H1284))</f>
        <v/>
      </c>
      <c r="S1282" s="187" t="b">
        <f>IF(AND(YEAR(Candidates!H1284)&gt;=applicationYear,YEAR(Candidates!H1284)&lt;=applicationYear),TRUE,IF(applicationYear="",TRUE,FALSE))</f>
        <v>0</v>
      </c>
      <c r="T1282" s="187" t="b">
        <f>IF(AND(Candidates!H1284&gt;=$AJ$4,Candidates!H1284&lt;=$AJ$5),TRUE,FALSE)</f>
        <v>0</v>
      </c>
      <c r="U1282" s="187" t="b">
        <f>IF(Dashboard!$M$6="",IF(Candidates!B1284&lt;&gt;"",TRUE,FALSE),IF(Dashboard!$M$6=Candidates!B1284,TRUE,FALSE))</f>
        <v>0</v>
      </c>
      <c r="V1282" s="187" t="b">
        <f>IF(Dashboard!$H$7="",IF(Candidates!B1284&lt;&gt;"",TRUE,FALSE),IF(Dashboard!$H$7=Candidates!C1284,TRUE,FALSE))</f>
        <v>0</v>
      </c>
      <c r="W1282" s="217" t="b">
        <f>IF(Dashboard!$H$6="",IF(Candidates!B1284&lt;&gt;"",TRUE,FALSE),IF(Dashboard!$H$6=Candidates!E1284,TRUE,FALSE))</f>
        <v>0</v>
      </c>
      <c r="X1282" s="187">
        <f t="shared" si="60"/>
        <v>0</v>
      </c>
      <c r="Y1282" s="198">
        <f t="shared" si="61"/>
        <v>0</v>
      </c>
      <c r="AA1282" s="7"/>
      <c r="AB1282" s="7"/>
      <c r="AC1282" s="7"/>
    </row>
    <row r="1283" spans="18:29" x14ac:dyDescent="0.2">
      <c r="R1283" s="193" t="str">
        <f>IF(Candidates!H1285="","",MONTH(Candidates!H1285))</f>
        <v/>
      </c>
      <c r="S1283" s="187" t="b">
        <f>IF(AND(YEAR(Candidates!H1285)&gt;=applicationYear,YEAR(Candidates!H1285)&lt;=applicationYear),TRUE,IF(applicationYear="",TRUE,FALSE))</f>
        <v>0</v>
      </c>
      <c r="T1283" s="187" t="b">
        <f>IF(AND(Candidates!H1285&gt;=$AJ$4,Candidates!H1285&lt;=$AJ$5),TRUE,FALSE)</f>
        <v>0</v>
      </c>
      <c r="U1283" s="187" t="b">
        <f>IF(Dashboard!$M$6="",IF(Candidates!B1285&lt;&gt;"",TRUE,FALSE),IF(Dashboard!$M$6=Candidates!B1285,TRUE,FALSE))</f>
        <v>0</v>
      </c>
      <c r="V1283" s="187" t="b">
        <f>IF(Dashboard!$H$7="",IF(Candidates!B1285&lt;&gt;"",TRUE,FALSE),IF(Dashboard!$H$7=Candidates!C1285,TRUE,FALSE))</f>
        <v>0</v>
      </c>
      <c r="W1283" s="217" t="b">
        <f>IF(Dashboard!$H$6="",IF(Candidates!B1285&lt;&gt;"",TRUE,FALSE),IF(Dashboard!$H$6=Candidates!E1285,TRUE,FALSE))</f>
        <v>0</v>
      </c>
      <c r="X1283" s="187">
        <f t="shared" si="60"/>
        <v>0</v>
      </c>
      <c r="Y1283" s="198">
        <f t="shared" si="61"/>
        <v>0</v>
      </c>
      <c r="AA1283" s="7"/>
      <c r="AB1283" s="7"/>
      <c r="AC1283" s="7"/>
    </row>
    <row r="1284" spans="18:29" x14ac:dyDescent="0.2">
      <c r="R1284" s="193" t="str">
        <f>IF(Candidates!H1286="","",MONTH(Candidates!H1286))</f>
        <v/>
      </c>
      <c r="S1284" s="187" t="b">
        <f>IF(AND(YEAR(Candidates!H1286)&gt;=applicationYear,YEAR(Candidates!H1286)&lt;=applicationYear),TRUE,IF(applicationYear="",TRUE,FALSE))</f>
        <v>0</v>
      </c>
      <c r="T1284" s="187" t="b">
        <f>IF(AND(Candidates!H1286&gt;=$AJ$4,Candidates!H1286&lt;=$AJ$5),TRUE,FALSE)</f>
        <v>0</v>
      </c>
      <c r="U1284" s="187" t="b">
        <f>IF(Dashboard!$M$6="",IF(Candidates!B1286&lt;&gt;"",TRUE,FALSE),IF(Dashboard!$M$6=Candidates!B1286,TRUE,FALSE))</f>
        <v>0</v>
      </c>
      <c r="V1284" s="187" t="b">
        <f>IF(Dashboard!$H$7="",IF(Candidates!B1286&lt;&gt;"",TRUE,FALSE),IF(Dashboard!$H$7=Candidates!C1286,TRUE,FALSE))</f>
        <v>0</v>
      </c>
      <c r="W1284" s="217" t="b">
        <f>IF(Dashboard!$H$6="",IF(Candidates!B1286&lt;&gt;"",TRUE,FALSE),IF(Dashboard!$H$6=Candidates!E1286,TRUE,FALSE))</f>
        <v>0</v>
      </c>
      <c r="X1284" s="187">
        <f t="shared" si="60"/>
        <v>0</v>
      </c>
      <c r="Y1284" s="198">
        <f t="shared" si="61"/>
        <v>0</v>
      </c>
      <c r="AA1284" s="7"/>
      <c r="AB1284" s="7"/>
      <c r="AC1284" s="7"/>
    </row>
    <row r="1285" spans="18:29" x14ac:dyDescent="0.2">
      <c r="R1285" s="193" t="str">
        <f>IF(Candidates!H1287="","",MONTH(Candidates!H1287))</f>
        <v/>
      </c>
      <c r="S1285" s="187" t="b">
        <f>IF(AND(YEAR(Candidates!H1287)&gt;=applicationYear,YEAR(Candidates!H1287)&lt;=applicationYear),TRUE,IF(applicationYear="",TRUE,FALSE))</f>
        <v>0</v>
      </c>
      <c r="T1285" s="187" t="b">
        <f>IF(AND(Candidates!H1287&gt;=$AJ$4,Candidates!H1287&lt;=$AJ$5),TRUE,FALSE)</f>
        <v>0</v>
      </c>
      <c r="U1285" s="187" t="b">
        <f>IF(Dashboard!$M$6="",IF(Candidates!B1287&lt;&gt;"",TRUE,FALSE),IF(Dashboard!$M$6=Candidates!B1287,TRUE,FALSE))</f>
        <v>0</v>
      </c>
      <c r="V1285" s="187" t="b">
        <f>IF(Dashboard!$H$7="",IF(Candidates!B1287&lt;&gt;"",TRUE,FALSE),IF(Dashboard!$H$7=Candidates!C1287,TRUE,FALSE))</f>
        <v>0</v>
      </c>
      <c r="W1285" s="217" t="b">
        <f>IF(Dashboard!$H$6="",IF(Candidates!B1287&lt;&gt;"",TRUE,FALSE),IF(Dashboard!$H$6=Candidates!E1287,TRUE,FALSE))</f>
        <v>0</v>
      </c>
      <c r="X1285" s="187">
        <f t="shared" ref="X1285:X1348" si="62">W1285*V1285*U1285*T1285</f>
        <v>0</v>
      </c>
      <c r="Y1285" s="198">
        <f t="shared" ref="Y1285:Y1348" si="63">W1285*V1285*U1285*S1285</f>
        <v>0</v>
      </c>
      <c r="AA1285" s="7"/>
      <c r="AB1285" s="7"/>
      <c r="AC1285" s="7"/>
    </row>
    <row r="1286" spans="18:29" x14ac:dyDescent="0.2">
      <c r="R1286" s="193" t="str">
        <f>IF(Candidates!H1288="","",MONTH(Candidates!H1288))</f>
        <v/>
      </c>
      <c r="S1286" s="187" t="b">
        <f>IF(AND(YEAR(Candidates!H1288)&gt;=applicationYear,YEAR(Candidates!H1288)&lt;=applicationYear),TRUE,IF(applicationYear="",TRUE,FALSE))</f>
        <v>0</v>
      </c>
      <c r="T1286" s="187" t="b">
        <f>IF(AND(Candidates!H1288&gt;=$AJ$4,Candidates!H1288&lt;=$AJ$5),TRUE,FALSE)</f>
        <v>0</v>
      </c>
      <c r="U1286" s="187" t="b">
        <f>IF(Dashboard!$M$6="",IF(Candidates!B1288&lt;&gt;"",TRUE,FALSE),IF(Dashboard!$M$6=Candidates!B1288,TRUE,FALSE))</f>
        <v>0</v>
      </c>
      <c r="V1286" s="187" t="b">
        <f>IF(Dashboard!$H$7="",IF(Candidates!B1288&lt;&gt;"",TRUE,FALSE),IF(Dashboard!$H$7=Candidates!C1288,TRUE,FALSE))</f>
        <v>0</v>
      </c>
      <c r="W1286" s="217" t="b">
        <f>IF(Dashboard!$H$6="",IF(Candidates!B1288&lt;&gt;"",TRUE,FALSE),IF(Dashboard!$H$6=Candidates!E1288,TRUE,FALSE))</f>
        <v>0</v>
      </c>
      <c r="X1286" s="187">
        <f t="shared" si="62"/>
        <v>0</v>
      </c>
      <c r="Y1286" s="198">
        <f t="shared" si="63"/>
        <v>0</v>
      </c>
      <c r="AA1286" s="7"/>
      <c r="AB1286" s="7"/>
      <c r="AC1286" s="7"/>
    </row>
    <row r="1287" spans="18:29" x14ac:dyDescent="0.2">
      <c r="R1287" s="193" t="str">
        <f>IF(Candidates!H1289="","",MONTH(Candidates!H1289))</f>
        <v/>
      </c>
      <c r="S1287" s="187" t="b">
        <f>IF(AND(YEAR(Candidates!H1289)&gt;=applicationYear,YEAR(Candidates!H1289)&lt;=applicationYear),TRUE,IF(applicationYear="",TRUE,FALSE))</f>
        <v>0</v>
      </c>
      <c r="T1287" s="187" t="b">
        <f>IF(AND(Candidates!H1289&gt;=$AJ$4,Candidates!H1289&lt;=$AJ$5),TRUE,FALSE)</f>
        <v>0</v>
      </c>
      <c r="U1287" s="187" t="b">
        <f>IF(Dashboard!$M$6="",IF(Candidates!B1289&lt;&gt;"",TRUE,FALSE),IF(Dashboard!$M$6=Candidates!B1289,TRUE,FALSE))</f>
        <v>0</v>
      </c>
      <c r="V1287" s="187" t="b">
        <f>IF(Dashboard!$H$7="",IF(Candidates!B1289&lt;&gt;"",TRUE,FALSE),IF(Dashboard!$H$7=Candidates!C1289,TRUE,FALSE))</f>
        <v>0</v>
      </c>
      <c r="W1287" s="217" t="b">
        <f>IF(Dashboard!$H$6="",IF(Candidates!B1289&lt;&gt;"",TRUE,FALSE),IF(Dashboard!$H$6=Candidates!E1289,TRUE,FALSE))</f>
        <v>0</v>
      </c>
      <c r="X1287" s="187">
        <f t="shared" si="62"/>
        <v>0</v>
      </c>
      <c r="Y1287" s="198">
        <f t="shared" si="63"/>
        <v>0</v>
      </c>
      <c r="AA1287" s="7"/>
      <c r="AB1287" s="7"/>
      <c r="AC1287" s="7"/>
    </row>
    <row r="1288" spans="18:29" x14ac:dyDescent="0.2">
      <c r="R1288" s="193" t="str">
        <f>IF(Candidates!H1290="","",MONTH(Candidates!H1290))</f>
        <v/>
      </c>
      <c r="S1288" s="187" t="b">
        <f>IF(AND(YEAR(Candidates!H1290)&gt;=applicationYear,YEAR(Candidates!H1290)&lt;=applicationYear),TRUE,IF(applicationYear="",TRUE,FALSE))</f>
        <v>0</v>
      </c>
      <c r="T1288" s="187" t="b">
        <f>IF(AND(Candidates!H1290&gt;=$AJ$4,Candidates!H1290&lt;=$AJ$5),TRUE,FALSE)</f>
        <v>0</v>
      </c>
      <c r="U1288" s="187" t="b">
        <f>IF(Dashboard!$M$6="",IF(Candidates!B1290&lt;&gt;"",TRUE,FALSE),IF(Dashboard!$M$6=Candidates!B1290,TRUE,FALSE))</f>
        <v>0</v>
      </c>
      <c r="V1288" s="187" t="b">
        <f>IF(Dashboard!$H$7="",IF(Candidates!B1290&lt;&gt;"",TRUE,FALSE),IF(Dashboard!$H$7=Candidates!C1290,TRUE,FALSE))</f>
        <v>0</v>
      </c>
      <c r="W1288" s="217" t="b">
        <f>IF(Dashboard!$H$6="",IF(Candidates!B1290&lt;&gt;"",TRUE,FALSE),IF(Dashboard!$H$6=Candidates!E1290,TRUE,FALSE))</f>
        <v>0</v>
      </c>
      <c r="X1288" s="187">
        <f t="shared" si="62"/>
        <v>0</v>
      </c>
      <c r="Y1288" s="198">
        <f t="shared" si="63"/>
        <v>0</v>
      </c>
      <c r="AA1288" s="7"/>
      <c r="AB1288" s="7"/>
      <c r="AC1288" s="7"/>
    </row>
    <row r="1289" spans="18:29" x14ac:dyDescent="0.2">
      <c r="R1289" s="193" t="str">
        <f>IF(Candidates!H1291="","",MONTH(Candidates!H1291))</f>
        <v/>
      </c>
      <c r="S1289" s="187" t="b">
        <f>IF(AND(YEAR(Candidates!H1291)&gt;=applicationYear,YEAR(Candidates!H1291)&lt;=applicationYear),TRUE,IF(applicationYear="",TRUE,FALSE))</f>
        <v>0</v>
      </c>
      <c r="T1289" s="187" t="b">
        <f>IF(AND(Candidates!H1291&gt;=$AJ$4,Candidates!H1291&lt;=$AJ$5),TRUE,FALSE)</f>
        <v>0</v>
      </c>
      <c r="U1289" s="187" t="b">
        <f>IF(Dashboard!$M$6="",IF(Candidates!B1291&lt;&gt;"",TRUE,FALSE),IF(Dashboard!$M$6=Candidates!B1291,TRUE,FALSE))</f>
        <v>0</v>
      </c>
      <c r="V1289" s="187" t="b">
        <f>IF(Dashboard!$H$7="",IF(Candidates!B1291&lt;&gt;"",TRUE,FALSE),IF(Dashboard!$H$7=Candidates!C1291,TRUE,FALSE))</f>
        <v>0</v>
      </c>
      <c r="W1289" s="217" t="b">
        <f>IF(Dashboard!$H$6="",IF(Candidates!B1291&lt;&gt;"",TRUE,FALSE),IF(Dashboard!$H$6=Candidates!E1291,TRUE,FALSE))</f>
        <v>0</v>
      </c>
      <c r="X1289" s="187">
        <f t="shared" si="62"/>
        <v>0</v>
      </c>
      <c r="Y1289" s="198">
        <f t="shared" si="63"/>
        <v>0</v>
      </c>
      <c r="AA1289" s="7"/>
      <c r="AB1289" s="7"/>
      <c r="AC1289" s="7"/>
    </row>
    <row r="1290" spans="18:29" x14ac:dyDescent="0.2">
      <c r="R1290" s="193" t="str">
        <f>IF(Candidates!H1292="","",MONTH(Candidates!H1292))</f>
        <v/>
      </c>
      <c r="S1290" s="187" t="b">
        <f>IF(AND(YEAR(Candidates!H1292)&gt;=applicationYear,YEAR(Candidates!H1292)&lt;=applicationYear),TRUE,IF(applicationYear="",TRUE,FALSE))</f>
        <v>0</v>
      </c>
      <c r="T1290" s="187" t="b">
        <f>IF(AND(Candidates!H1292&gt;=$AJ$4,Candidates!H1292&lt;=$AJ$5),TRUE,FALSE)</f>
        <v>0</v>
      </c>
      <c r="U1290" s="187" t="b">
        <f>IF(Dashboard!$M$6="",IF(Candidates!B1292&lt;&gt;"",TRUE,FALSE),IF(Dashboard!$M$6=Candidates!B1292,TRUE,FALSE))</f>
        <v>0</v>
      </c>
      <c r="V1290" s="187" t="b">
        <f>IF(Dashboard!$H$7="",IF(Candidates!B1292&lt;&gt;"",TRUE,FALSE),IF(Dashboard!$H$7=Candidates!C1292,TRUE,FALSE))</f>
        <v>0</v>
      </c>
      <c r="W1290" s="217" t="b">
        <f>IF(Dashboard!$H$6="",IF(Candidates!B1292&lt;&gt;"",TRUE,FALSE),IF(Dashboard!$H$6=Candidates!E1292,TRUE,FALSE))</f>
        <v>0</v>
      </c>
      <c r="X1290" s="187">
        <f t="shared" si="62"/>
        <v>0</v>
      </c>
      <c r="Y1290" s="198">
        <f t="shared" si="63"/>
        <v>0</v>
      </c>
      <c r="AA1290" s="7"/>
      <c r="AB1290" s="7"/>
      <c r="AC1290" s="7"/>
    </row>
    <row r="1291" spans="18:29" x14ac:dyDescent="0.2">
      <c r="R1291" s="193" t="str">
        <f>IF(Candidates!H1293="","",MONTH(Candidates!H1293))</f>
        <v/>
      </c>
      <c r="S1291" s="187" t="b">
        <f>IF(AND(YEAR(Candidates!H1293)&gt;=applicationYear,YEAR(Candidates!H1293)&lt;=applicationYear),TRUE,IF(applicationYear="",TRUE,FALSE))</f>
        <v>0</v>
      </c>
      <c r="T1291" s="187" t="b">
        <f>IF(AND(Candidates!H1293&gt;=$AJ$4,Candidates!H1293&lt;=$AJ$5),TRUE,FALSE)</f>
        <v>0</v>
      </c>
      <c r="U1291" s="187" t="b">
        <f>IF(Dashboard!$M$6="",IF(Candidates!B1293&lt;&gt;"",TRUE,FALSE),IF(Dashboard!$M$6=Candidates!B1293,TRUE,FALSE))</f>
        <v>0</v>
      </c>
      <c r="V1291" s="187" t="b">
        <f>IF(Dashboard!$H$7="",IF(Candidates!B1293&lt;&gt;"",TRUE,FALSE),IF(Dashboard!$H$7=Candidates!C1293,TRUE,FALSE))</f>
        <v>0</v>
      </c>
      <c r="W1291" s="217" t="b">
        <f>IF(Dashboard!$H$6="",IF(Candidates!B1293&lt;&gt;"",TRUE,FALSE),IF(Dashboard!$H$6=Candidates!E1293,TRUE,FALSE))</f>
        <v>0</v>
      </c>
      <c r="X1291" s="187">
        <f t="shared" si="62"/>
        <v>0</v>
      </c>
      <c r="Y1291" s="198">
        <f t="shared" si="63"/>
        <v>0</v>
      </c>
      <c r="AA1291" s="7"/>
      <c r="AB1291" s="7"/>
      <c r="AC1291" s="7"/>
    </row>
    <row r="1292" spans="18:29" x14ac:dyDescent="0.2">
      <c r="R1292" s="193" t="str">
        <f>IF(Candidates!H1294="","",MONTH(Candidates!H1294))</f>
        <v/>
      </c>
      <c r="S1292" s="187" t="b">
        <f>IF(AND(YEAR(Candidates!H1294)&gt;=applicationYear,YEAR(Candidates!H1294)&lt;=applicationYear),TRUE,IF(applicationYear="",TRUE,FALSE))</f>
        <v>0</v>
      </c>
      <c r="T1292" s="187" t="b">
        <f>IF(AND(Candidates!H1294&gt;=$AJ$4,Candidates!H1294&lt;=$AJ$5),TRUE,FALSE)</f>
        <v>0</v>
      </c>
      <c r="U1292" s="187" t="b">
        <f>IF(Dashboard!$M$6="",IF(Candidates!B1294&lt;&gt;"",TRUE,FALSE),IF(Dashboard!$M$6=Candidates!B1294,TRUE,FALSE))</f>
        <v>0</v>
      </c>
      <c r="V1292" s="187" t="b">
        <f>IF(Dashboard!$H$7="",IF(Candidates!B1294&lt;&gt;"",TRUE,FALSE),IF(Dashboard!$H$7=Candidates!C1294,TRUE,FALSE))</f>
        <v>0</v>
      </c>
      <c r="W1292" s="217" t="b">
        <f>IF(Dashboard!$H$6="",IF(Candidates!B1294&lt;&gt;"",TRUE,FALSE),IF(Dashboard!$H$6=Candidates!E1294,TRUE,FALSE))</f>
        <v>0</v>
      </c>
      <c r="X1292" s="187">
        <f t="shared" si="62"/>
        <v>0</v>
      </c>
      <c r="Y1292" s="198">
        <f t="shared" si="63"/>
        <v>0</v>
      </c>
      <c r="AA1292" s="7"/>
      <c r="AB1292" s="7"/>
      <c r="AC1292" s="7"/>
    </row>
    <row r="1293" spans="18:29" x14ac:dyDescent="0.2">
      <c r="R1293" s="193" t="str">
        <f>IF(Candidates!H1295="","",MONTH(Candidates!H1295))</f>
        <v/>
      </c>
      <c r="S1293" s="187" t="b">
        <f>IF(AND(YEAR(Candidates!H1295)&gt;=applicationYear,YEAR(Candidates!H1295)&lt;=applicationYear),TRUE,IF(applicationYear="",TRUE,FALSE))</f>
        <v>0</v>
      </c>
      <c r="T1293" s="187" t="b">
        <f>IF(AND(Candidates!H1295&gt;=$AJ$4,Candidates!H1295&lt;=$AJ$5),TRUE,FALSE)</f>
        <v>0</v>
      </c>
      <c r="U1293" s="187" t="b">
        <f>IF(Dashboard!$M$6="",IF(Candidates!B1295&lt;&gt;"",TRUE,FALSE),IF(Dashboard!$M$6=Candidates!B1295,TRUE,FALSE))</f>
        <v>0</v>
      </c>
      <c r="V1293" s="187" t="b">
        <f>IF(Dashboard!$H$7="",IF(Candidates!B1295&lt;&gt;"",TRUE,FALSE),IF(Dashboard!$H$7=Candidates!C1295,TRUE,FALSE))</f>
        <v>0</v>
      </c>
      <c r="W1293" s="217" t="b">
        <f>IF(Dashboard!$H$6="",IF(Candidates!B1295&lt;&gt;"",TRUE,FALSE),IF(Dashboard!$H$6=Candidates!E1295,TRUE,FALSE))</f>
        <v>0</v>
      </c>
      <c r="X1293" s="187">
        <f t="shared" si="62"/>
        <v>0</v>
      </c>
      <c r="Y1293" s="198">
        <f t="shared" si="63"/>
        <v>0</v>
      </c>
      <c r="AA1293" s="7"/>
      <c r="AB1293" s="7"/>
      <c r="AC1293" s="7"/>
    </row>
    <row r="1294" spans="18:29" x14ac:dyDescent="0.2">
      <c r="R1294" s="193" t="str">
        <f>IF(Candidates!H1296="","",MONTH(Candidates!H1296))</f>
        <v/>
      </c>
      <c r="S1294" s="187" t="b">
        <f>IF(AND(YEAR(Candidates!H1296)&gt;=applicationYear,YEAR(Candidates!H1296)&lt;=applicationYear),TRUE,IF(applicationYear="",TRUE,FALSE))</f>
        <v>0</v>
      </c>
      <c r="T1294" s="187" t="b">
        <f>IF(AND(Candidates!H1296&gt;=$AJ$4,Candidates!H1296&lt;=$AJ$5),TRUE,FALSE)</f>
        <v>0</v>
      </c>
      <c r="U1294" s="187" t="b">
        <f>IF(Dashboard!$M$6="",IF(Candidates!B1296&lt;&gt;"",TRUE,FALSE),IF(Dashboard!$M$6=Candidates!B1296,TRUE,FALSE))</f>
        <v>0</v>
      </c>
      <c r="V1294" s="187" t="b">
        <f>IF(Dashboard!$H$7="",IF(Candidates!B1296&lt;&gt;"",TRUE,FALSE),IF(Dashboard!$H$7=Candidates!C1296,TRUE,FALSE))</f>
        <v>0</v>
      </c>
      <c r="W1294" s="217" t="b">
        <f>IF(Dashboard!$H$6="",IF(Candidates!B1296&lt;&gt;"",TRUE,FALSE),IF(Dashboard!$H$6=Candidates!E1296,TRUE,FALSE))</f>
        <v>0</v>
      </c>
      <c r="X1294" s="187">
        <f t="shared" si="62"/>
        <v>0</v>
      </c>
      <c r="Y1294" s="198">
        <f t="shared" si="63"/>
        <v>0</v>
      </c>
      <c r="AA1294" s="7"/>
      <c r="AB1294" s="7"/>
      <c r="AC1294" s="7"/>
    </row>
    <row r="1295" spans="18:29" x14ac:dyDescent="0.2">
      <c r="R1295" s="193" t="str">
        <f>IF(Candidates!H1297="","",MONTH(Candidates!H1297))</f>
        <v/>
      </c>
      <c r="S1295" s="187" t="b">
        <f>IF(AND(YEAR(Candidates!H1297)&gt;=applicationYear,YEAR(Candidates!H1297)&lt;=applicationYear),TRUE,IF(applicationYear="",TRUE,FALSE))</f>
        <v>0</v>
      </c>
      <c r="T1295" s="187" t="b">
        <f>IF(AND(Candidates!H1297&gt;=$AJ$4,Candidates!H1297&lt;=$AJ$5),TRUE,FALSE)</f>
        <v>0</v>
      </c>
      <c r="U1295" s="187" t="b">
        <f>IF(Dashboard!$M$6="",IF(Candidates!B1297&lt;&gt;"",TRUE,FALSE),IF(Dashboard!$M$6=Candidates!B1297,TRUE,FALSE))</f>
        <v>0</v>
      </c>
      <c r="V1295" s="187" t="b">
        <f>IF(Dashboard!$H$7="",IF(Candidates!B1297&lt;&gt;"",TRUE,FALSE),IF(Dashboard!$H$7=Candidates!C1297,TRUE,FALSE))</f>
        <v>0</v>
      </c>
      <c r="W1295" s="217" t="b">
        <f>IF(Dashboard!$H$6="",IF(Candidates!B1297&lt;&gt;"",TRUE,FALSE),IF(Dashboard!$H$6=Candidates!E1297,TRUE,FALSE))</f>
        <v>0</v>
      </c>
      <c r="X1295" s="187">
        <f t="shared" si="62"/>
        <v>0</v>
      </c>
      <c r="Y1295" s="198">
        <f t="shared" si="63"/>
        <v>0</v>
      </c>
      <c r="AA1295" s="7"/>
      <c r="AB1295" s="7"/>
      <c r="AC1295" s="7"/>
    </row>
    <row r="1296" spans="18:29" x14ac:dyDescent="0.2">
      <c r="R1296" s="193" t="str">
        <f>IF(Candidates!H1298="","",MONTH(Candidates!H1298))</f>
        <v/>
      </c>
      <c r="S1296" s="187" t="b">
        <f>IF(AND(YEAR(Candidates!H1298)&gt;=applicationYear,YEAR(Candidates!H1298)&lt;=applicationYear),TRUE,IF(applicationYear="",TRUE,FALSE))</f>
        <v>0</v>
      </c>
      <c r="T1296" s="187" t="b">
        <f>IF(AND(Candidates!H1298&gt;=$AJ$4,Candidates!H1298&lt;=$AJ$5),TRUE,FALSE)</f>
        <v>0</v>
      </c>
      <c r="U1296" s="187" t="b">
        <f>IF(Dashboard!$M$6="",IF(Candidates!B1298&lt;&gt;"",TRUE,FALSE),IF(Dashboard!$M$6=Candidates!B1298,TRUE,FALSE))</f>
        <v>0</v>
      </c>
      <c r="V1296" s="187" t="b">
        <f>IF(Dashboard!$H$7="",IF(Candidates!B1298&lt;&gt;"",TRUE,FALSE),IF(Dashboard!$H$7=Candidates!C1298,TRUE,FALSE))</f>
        <v>0</v>
      </c>
      <c r="W1296" s="217" t="b">
        <f>IF(Dashboard!$H$6="",IF(Candidates!B1298&lt;&gt;"",TRUE,FALSE),IF(Dashboard!$H$6=Candidates!E1298,TRUE,FALSE))</f>
        <v>0</v>
      </c>
      <c r="X1296" s="187">
        <f t="shared" si="62"/>
        <v>0</v>
      </c>
      <c r="Y1296" s="198">
        <f t="shared" si="63"/>
        <v>0</v>
      </c>
      <c r="AA1296" s="7"/>
      <c r="AB1296" s="7"/>
      <c r="AC1296" s="7"/>
    </row>
    <row r="1297" spans="18:29" x14ac:dyDescent="0.2">
      <c r="R1297" s="193" t="str">
        <f>IF(Candidates!H1299="","",MONTH(Candidates!H1299))</f>
        <v/>
      </c>
      <c r="S1297" s="187" t="b">
        <f>IF(AND(YEAR(Candidates!H1299)&gt;=applicationYear,YEAR(Candidates!H1299)&lt;=applicationYear),TRUE,IF(applicationYear="",TRUE,FALSE))</f>
        <v>0</v>
      </c>
      <c r="T1297" s="187" t="b">
        <f>IF(AND(Candidates!H1299&gt;=$AJ$4,Candidates!H1299&lt;=$AJ$5),TRUE,FALSE)</f>
        <v>0</v>
      </c>
      <c r="U1297" s="187" t="b">
        <f>IF(Dashboard!$M$6="",IF(Candidates!B1299&lt;&gt;"",TRUE,FALSE),IF(Dashboard!$M$6=Candidates!B1299,TRUE,FALSE))</f>
        <v>0</v>
      </c>
      <c r="V1297" s="187" t="b">
        <f>IF(Dashboard!$H$7="",IF(Candidates!B1299&lt;&gt;"",TRUE,FALSE),IF(Dashboard!$H$7=Candidates!C1299,TRUE,FALSE))</f>
        <v>0</v>
      </c>
      <c r="W1297" s="217" t="b">
        <f>IF(Dashboard!$H$6="",IF(Candidates!B1299&lt;&gt;"",TRUE,FALSE),IF(Dashboard!$H$6=Candidates!E1299,TRUE,FALSE))</f>
        <v>0</v>
      </c>
      <c r="X1297" s="187">
        <f t="shared" si="62"/>
        <v>0</v>
      </c>
      <c r="Y1297" s="198">
        <f t="shared" si="63"/>
        <v>0</v>
      </c>
      <c r="AA1297" s="7"/>
      <c r="AB1297" s="7"/>
      <c r="AC1297" s="7"/>
    </row>
    <row r="1298" spans="18:29" x14ac:dyDescent="0.2">
      <c r="R1298" s="193" t="str">
        <f>IF(Candidates!H1300="","",MONTH(Candidates!H1300))</f>
        <v/>
      </c>
      <c r="S1298" s="187" t="b">
        <f>IF(AND(YEAR(Candidates!H1300)&gt;=applicationYear,YEAR(Candidates!H1300)&lt;=applicationYear),TRUE,IF(applicationYear="",TRUE,FALSE))</f>
        <v>0</v>
      </c>
      <c r="T1298" s="187" t="b">
        <f>IF(AND(Candidates!H1300&gt;=$AJ$4,Candidates!H1300&lt;=$AJ$5),TRUE,FALSE)</f>
        <v>0</v>
      </c>
      <c r="U1298" s="187" t="b">
        <f>IF(Dashboard!$M$6="",IF(Candidates!B1300&lt;&gt;"",TRUE,FALSE),IF(Dashboard!$M$6=Candidates!B1300,TRUE,FALSE))</f>
        <v>0</v>
      </c>
      <c r="V1298" s="187" t="b">
        <f>IF(Dashboard!$H$7="",IF(Candidates!B1300&lt;&gt;"",TRUE,FALSE),IF(Dashboard!$H$7=Candidates!C1300,TRUE,FALSE))</f>
        <v>0</v>
      </c>
      <c r="W1298" s="217" t="b">
        <f>IF(Dashboard!$H$6="",IF(Candidates!B1300&lt;&gt;"",TRUE,FALSE),IF(Dashboard!$H$6=Candidates!E1300,TRUE,FALSE))</f>
        <v>0</v>
      </c>
      <c r="X1298" s="187">
        <f t="shared" si="62"/>
        <v>0</v>
      </c>
      <c r="Y1298" s="198">
        <f t="shared" si="63"/>
        <v>0</v>
      </c>
      <c r="AA1298" s="7"/>
      <c r="AB1298" s="7"/>
      <c r="AC1298" s="7"/>
    </row>
    <row r="1299" spans="18:29" x14ac:dyDescent="0.2">
      <c r="R1299" s="193" t="str">
        <f>IF(Candidates!H1301="","",MONTH(Candidates!H1301))</f>
        <v/>
      </c>
      <c r="S1299" s="187" t="b">
        <f>IF(AND(YEAR(Candidates!H1301)&gt;=applicationYear,YEAR(Candidates!H1301)&lt;=applicationYear),TRUE,IF(applicationYear="",TRUE,FALSE))</f>
        <v>0</v>
      </c>
      <c r="T1299" s="187" t="b">
        <f>IF(AND(Candidates!H1301&gt;=$AJ$4,Candidates!H1301&lt;=$AJ$5),TRUE,FALSE)</f>
        <v>0</v>
      </c>
      <c r="U1299" s="187" t="b">
        <f>IF(Dashboard!$M$6="",IF(Candidates!B1301&lt;&gt;"",TRUE,FALSE),IF(Dashboard!$M$6=Candidates!B1301,TRUE,FALSE))</f>
        <v>0</v>
      </c>
      <c r="V1299" s="187" t="b">
        <f>IF(Dashboard!$H$7="",IF(Candidates!B1301&lt;&gt;"",TRUE,FALSE),IF(Dashboard!$H$7=Candidates!C1301,TRUE,FALSE))</f>
        <v>0</v>
      </c>
      <c r="W1299" s="217" t="b">
        <f>IF(Dashboard!$H$6="",IF(Candidates!B1301&lt;&gt;"",TRUE,FALSE),IF(Dashboard!$H$6=Candidates!E1301,TRUE,FALSE))</f>
        <v>0</v>
      </c>
      <c r="X1299" s="187">
        <f t="shared" si="62"/>
        <v>0</v>
      </c>
      <c r="Y1299" s="198">
        <f t="shared" si="63"/>
        <v>0</v>
      </c>
      <c r="AA1299" s="7"/>
      <c r="AB1299" s="7"/>
      <c r="AC1299" s="7"/>
    </row>
    <row r="1300" spans="18:29" x14ac:dyDescent="0.2">
      <c r="R1300" s="193" t="str">
        <f>IF(Candidates!H1302="","",MONTH(Candidates!H1302))</f>
        <v/>
      </c>
      <c r="S1300" s="187" t="b">
        <f>IF(AND(YEAR(Candidates!H1302)&gt;=applicationYear,YEAR(Candidates!H1302)&lt;=applicationYear),TRUE,IF(applicationYear="",TRUE,FALSE))</f>
        <v>0</v>
      </c>
      <c r="T1300" s="187" t="b">
        <f>IF(AND(Candidates!H1302&gt;=$AJ$4,Candidates!H1302&lt;=$AJ$5),TRUE,FALSE)</f>
        <v>0</v>
      </c>
      <c r="U1300" s="187" t="b">
        <f>IF(Dashboard!$M$6="",IF(Candidates!B1302&lt;&gt;"",TRUE,FALSE),IF(Dashboard!$M$6=Candidates!B1302,TRUE,FALSE))</f>
        <v>0</v>
      </c>
      <c r="V1300" s="187" t="b">
        <f>IF(Dashboard!$H$7="",IF(Candidates!B1302&lt;&gt;"",TRUE,FALSE),IF(Dashboard!$H$7=Candidates!C1302,TRUE,FALSE))</f>
        <v>0</v>
      </c>
      <c r="W1300" s="217" t="b">
        <f>IF(Dashboard!$H$6="",IF(Candidates!B1302&lt;&gt;"",TRUE,FALSE),IF(Dashboard!$H$6=Candidates!E1302,TRUE,FALSE))</f>
        <v>0</v>
      </c>
      <c r="X1300" s="187">
        <f t="shared" si="62"/>
        <v>0</v>
      </c>
      <c r="Y1300" s="198">
        <f t="shared" si="63"/>
        <v>0</v>
      </c>
      <c r="AA1300" s="7"/>
      <c r="AB1300" s="7"/>
      <c r="AC1300" s="7"/>
    </row>
    <row r="1301" spans="18:29" x14ac:dyDescent="0.2">
      <c r="R1301" s="193" t="str">
        <f>IF(Candidates!H1303="","",MONTH(Candidates!H1303))</f>
        <v/>
      </c>
      <c r="S1301" s="187" t="b">
        <f>IF(AND(YEAR(Candidates!H1303)&gt;=applicationYear,YEAR(Candidates!H1303)&lt;=applicationYear),TRUE,IF(applicationYear="",TRUE,FALSE))</f>
        <v>0</v>
      </c>
      <c r="T1301" s="187" t="b">
        <f>IF(AND(Candidates!H1303&gt;=$AJ$4,Candidates!H1303&lt;=$AJ$5),TRUE,FALSE)</f>
        <v>0</v>
      </c>
      <c r="U1301" s="187" t="b">
        <f>IF(Dashboard!$M$6="",IF(Candidates!B1303&lt;&gt;"",TRUE,FALSE),IF(Dashboard!$M$6=Candidates!B1303,TRUE,FALSE))</f>
        <v>0</v>
      </c>
      <c r="V1301" s="187" t="b">
        <f>IF(Dashboard!$H$7="",IF(Candidates!B1303&lt;&gt;"",TRUE,FALSE),IF(Dashboard!$H$7=Candidates!C1303,TRUE,FALSE))</f>
        <v>0</v>
      </c>
      <c r="W1301" s="217" t="b">
        <f>IF(Dashboard!$H$6="",IF(Candidates!B1303&lt;&gt;"",TRUE,FALSE),IF(Dashboard!$H$6=Candidates!E1303,TRUE,FALSE))</f>
        <v>0</v>
      </c>
      <c r="X1301" s="187">
        <f t="shared" si="62"/>
        <v>0</v>
      </c>
      <c r="Y1301" s="198">
        <f t="shared" si="63"/>
        <v>0</v>
      </c>
      <c r="AA1301" s="7"/>
      <c r="AB1301" s="7"/>
      <c r="AC1301" s="7"/>
    </row>
    <row r="1302" spans="18:29" x14ac:dyDescent="0.2">
      <c r="R1302" s="193" t="str">
        <f>IF(Candidates!H1304="","",MONTH(Candidates!H1304))</f>
        <v/>
      </c>
      <c r="S1302" s="187" t="b">
        <f>IF(AND(YEAR(Candidates!H1304)&gt;=applicationYear,YEAR(Candidates!H1304)&lt;=applicationYear),TRUE,IF(applicationYear="",TRUE,FALSE))</f>
        <v>0</v>
      </c>
      <c r="T1302" s="187" t="b">
        <f>IF(AND(Candidates!H1304&gt;=$AJ$4,Candidates!H1304&lt;=$AJ$5),TRUE,FALSE)</f>
        <v>0</v>
      </c>
      <c r="U1302" s="187" t="b">
        <f>IF(Dashboard!$M$6="",IF(Candidates!B1304&lt;&gt;"",TRUE,FALSE),IF(Dashboard!$M$6=Candidates!B1304,TRUE,FALSE))</f>
        <v>0</v>
      </c>
      <c r="V1302" s="187" t="b">
        <f>IF(Dashboard!$H$7="",IF(Candidates!B1304&lt;&gt;"",TRUE,FALSE),IF(Dashboard!$H$7=Candidates!C1304,TRUE,FALSE))</f>
        <v>0</v>
      </c>
      <c r="W1302" s="217" t="b">
        <f>IF(Dashboard!$H$6="",IF(Candidates!B1304&lt;&gt;"",TRUE,FALSE),IF(Dashboard!$H$6=Candidates!E1304,TRUE,FALSE))</f>
        <v>0</v>
      </c>
      <c r="X1302" s="187">
        <f t="shared" si="62"/>
        <v>0</v>
      </c>
      <c r="Y1302" s="198">
        <f t="shared" si="63"/>
        <v>0</v>
      </c>
      <c r="AA1302" s="7"/>
      <c r="AB1302" s="7"/>
      <c r="AC1302" s="7"/>
    </row>
    <row r="1303" spans="18:29" x14ac:dyDescent="0.2">
      <c r="R1303" s="193" t="str">
        <f>IF(Candidates!H1305="","",MONTH(Candidates!H1305))</f>
        <v/>
      </c>
      <c r="S1303" s="187" t="b">
        <f>IF(AND(YEAR(Candidates!H1305)&gt;=applicationYear,YEAR(Candidates!H1305)&lt;=applicationYear),TRUE,IF(applicationYear="",TRUE,FALSE))</f>
        <v>0</v>
      </c>
      <c r="T1303" s="187" t="b">
        <f>IF(AND(Candidates!H1305&gt;=$AJ$4,Candidates!H1305&lt;=$AJ$5),TRUE,FALSE)</f>
        <v>0</v>
      </c>
      <c r="U1303" s="187" t="b">
        <f>IF(Dashboard!$M$6="",IF(Candidates!B1305&lt;&gt;"",TRUE,FALSE),IF(Dashboard!$M$6=Candidates!B1305,TRUE,FALSE))</f>
        <v>0</v>
      </c>
      <c r="V1303" s="187" t="b">
        <f>IF(Dashboard!$H$7="",IF(Candidates!B1305&lt;&gt;"",TRUE,FALSE),IF(Dashboard!$H$7=Candidates!C1305,TRUE,FALSE))</f>
        <v>0</v>
      </c>
      <c r="W1303" s="217" t="b">
        <f>IF(Dashboard!$H$6="",IF(Candidates!B1305&lt;&gt;"",TRUE,FALSE),IF(Dashboard!$H$6=Candidates!E1305,TRUE,FALSE))</f>
        <v>0</v>
      </c>
      <c r="X1303" s="187">
        <f t="shared" si="62"/>
        <v>0</v>
      </c>
      <c r="Y1303" s="198">
        <f t="shared" si="63"/>
        <v>0</v>
      </c>
      <c r="AA1303" s="7"/>
      <c r="AB1303" s="7"/>
      <c r="AC1303" s="7"/>
    </row>
    <row r="1304" spans="18:29" x14ac:dyDescent="0.2">
      <c r="R1304" s="193" t="str">
        <f>IF(Candidates!H1306="","",MONTH(Candidates!H1306))</f>
        <v/>
      </c>
      <c r="S1304" s="187" t="b">
        <f>IF(AND(YEAR(Candidates!H1306)&gt;=applicationYear,YEAR(Candidates!H1306)&lt;=applicationYear),TRUE,IF(applicationYear="",TRUE,FALSE))</f>
        <v>0</v>
      </c>
      <c r="T1304" s="187" t="b">
        <f>IF(AND(Candidates!H1306&gt;=$AJ$4,Candidates!H1306&lt;=$AJ$5),TRUE,FALSE)</f>
        <v>0</v>
      </c>
      <c r="U1304" s="187" t="b">
        <f>IF(Dashboard!$M$6="",IF(Candidates!B1306&lt;&gt;"",TRUE,FALSE),IF(Dashboard!$M$6=Candidates!B1306,TRUE,FALSE))</f>
        <v>0</v>
      </c>
      <c r="V1304" s="187" t="b">
        <f>IF(Dashboard!$H$7="",IF(Candidates!B1306&lt;&gt;"",TRUE,FALSE),IF(Dashboard!$H$7=Candidates!C1306,TRUE,FALSE))</f>
        <v>0</v>
      </c>
      <c r="W1304" s="217" t="b">
        <f>IF(Dashboard!$H$6="",IF(Candidates!B1306&lt;&gt;"",TRUE,FALSE),IF(Dashboard!$H$6=Candidates!E1306,TRUE,FALSE))</f>
        <v>0</v>
      </c>
      <c r="X1304" s="187">
        <f t="shared" si="62"/>
        <v>0</v>
      </c>
      <c r="Y1304" s="198">
        <f t="shared" si="63"/>
        <v>0</v>
      </c>
      <c r="AA1304" s="7"/>
      <c r="AB1304" s="7"/>
      <c r="AC1304" s="7"/>
    </row>
    <row r="1305" spans="18:29" x14ac:dyDescent="0.2">
      <c r="R1305" s="193" t="str">
        <f>IF(Candidates!H1307="","",MONTH(Candidates!H1307))</f>
        <v/>
      </c>
      <c r="S1305" s="187" t="b">
        <f>IF(AND(YEAR(Candidates!H1307)&gt;=applicationYear,YEAR(Candidates!H1307)&lt;=applicationYear),TRUE,IF(applicationYear="",TRUE,FALSE))</f>
        <v>0</v>
      </c>
      <c r="T1305" s="187" t="b">
        <f>IF(AND(Candidates!H1307&gt;=$AJ$4,Candidates!H1307&lt;=$AJ$5),TRUE,FALSE)</f>
        <v>0</v>
      </c>
      <c r="U1305" s="187" t="b">
        <f>IF(Dashboard!$M$6="",IF(Candidates!B1307&lt;&gt;"",TRUE,FALSE),IF(Dashboard!$M$6=Candidates!B1307,TRUE,FALSE))</f>
        <v>0</v>
      </c>
      <c r="V1305" s="187" t="b">
        <f>IF(Dashboard!$H$7="",IF(Candidates!B1307&lt;&gt;"",TRUE,FALSE),IF(Dashboard!$H$7=Candidates!C1307,TRUE,FALSE))</f>
        <v>0</v>
      </c>
      <c r="W1305" s="217" t="b">
        <f>IF(Dashboard!$H$6="",IF(Candidates!B1307&lt;&gt;"",TRUE,FALSE),IF(Dashboard!$H$6=Candidates!E1307,TRUE,FALSE))</f>
        <v>0</v>
      </c>
      <c r="X1305" s="187">
        <f t="shared" si="62"/>
        <v>0</v>
      </c>
      <c r="Y1305" s="198">
        <f t="shared" si="63"/>
        <v>0</v>
      </c>
      <c r="AA1305" s="7"/>
      <c r="AB1305" s="7"/>
      <c r="AC1305" s="7"/>
    </row>
    <row r="1306" spans="18:29" x14ac:dyDescent="0.2">
      <c r="R1306" s="193" t="str">
        <f>IF(Candidates!H1308="","",MONTH(Candidates!H1308))</f>
        <v/>
      </c>
      <c r="S1306" s="187" t="b">
        <f>IF(AND(YEAR(Candidates!H1308)&gt;=applicationYear,YEAR(Candidates!H1308)&lt;=applicationYear),TRUE,IF(applicationYear="",TRUE,FALSE))</f>
        <v>0</v>
      </c>
      <c r="T1306" s="187" t="b">
        <f>IF(AND(Candidates!H1308&gt;=$AJ$4,Candidates!H1308&lt;=$AJ$5),TRUE,FALSE)</f>
        <v>0</v>
      </c>
      <c r="U1306" s="187" t="b">
        <f>IF(Dashboard!$M$6="",IF(Candidates!B1308&lt;&gt;"",TRUE,FALSE),IF(Dashboard!$M$6=Candidates!B1308,TRUE,FALSE))</f>
        <v>0</v>
      </c>
      <c r="V1306" s="187" t="b">
        <f>IF(Dashboard!$H$7="",IF(Candidates!B1308&lt;&gt;"",TRUE,FALSE),IF(Dashboard!$H$7=Candidates!C1308,TRUE,FALSE))</f>
        <v>0</v>
      </c>
      <c r="W1306" s="217" t="b">
        <f>IF(Dashboard!$H$6="",IF(Candidates!B1308&lt;&gt;"",TRUE,FALSE),IF(Dashboard!$H$6=Candidates!E1308,TRUE,FALSE))</f>
        <v>0</v>
      </c>
      <c r="X1306" s="187">
        <f t="shared" si="62"/>
        <v>0</v>
      </c>
      <c r="Y1306" s="198">
        <f t="shared" si="63"/>
        <v>0</v>
      </c>
      <c r="AA1306" s="7"/>
      <c r="AB1306" s="7"/>
      <c r="AC1306" s="7"/>
    </row>
    <row r="1307" spans="18:29" x14ac:dyDescent="0.2">
      <c r="R1307" s="193" t="str">
        <f>IF(Candidates!H1309="","",MONTH(Candidates!H1309))</f>
        <v/>
      </c>
      <c r="S1307" s="187" t="b">
        <f>IF(AND(YEAR(Candidates!H1309)&gt;=applicationYear,YEAR(Candidates!H1309)&lt;=applicationYear),TRUE,IF(applicationYear="",TRUE,FALSE))</f>
        <v>0</v>
      </c>
      <c r="T1307" s="187" t="b">
        <f>IF(AND(Candidates!H1309&gt;=$AJ$4,Candidates!H1309&lt;=$AJ$5),TRUE,FALSE)</f>
        <v>0</v>
      </c>
      <c r="U1307" s="187" t="b">
        <f>IF(Dashboard!$M$6="",IF(Candidates!B1309&lt;&gt;"",TRUE,FALSE),IF(Dashboard!$M$6=Candidates!B1309,TRUE,FALSE))</f>
        <v>0</v>
      </c>
      <c r="V1307" s="187" t="b">
        <f>IF(Dashboard!$H$7="",IF(Candidates!B1309&lt;&gt;"",TRUE,FALSE),IF(Dashboard!$H$7=Candidates!C1309,TRUE,FALSE))</f>
        <v>0</v>
      </c>
      <c r="W1307" s="217" t="b">
        <f>IF(Dashboard!$H$6="",IF(Candidates!B1309&lt;&gt;"",TRUE,FALSE),IF(Dashboard!$H$6=Candidates!E1309,TRUE,FALSE))</f>
        <v>0</v>
      </c>
      <c r="X1307" s="187">
        <f t="shared" si="62"/>
        <v>0</v>
      </c>
      <c r="Y1307" s="198">
        <f t="shared" si="63"/>
        <v>0</v>
      </c>
      <c r="AA1307" s="7"/>
      <c r="AB1307" s="7"/>
      <c r="AC1307" s="7"/>
    </row>
    <row r="1308" spans="18:29" x14ac:dyDescent="0.2">
      <c r="R1308" s="193" t="str">
        <f>IF(Candidates!H1310="","",MONTH(Candidates!H1310))</f>
        <v/>
      </c>
      <c r="S1308" s="187" t="b">
        <f>IF(AND(YEAR(Candidates!H1310)&gt;=applicationYear,YEAR(Candidates!H1310)&lt;=applicationYear),TRUE,IF(applicationYear="",TRUE,FALSE))</f>
        <v>0</v>
      </c>
      <c r="T1308" s="187" t="b">
        <f>IF(AND(Candidates!H1310&gt;=$AJ$4,Candidates!H1310&lt;=$AJ$5),TRUE,FALSE)</f>
        <v>0</v>
      </c>
      <c r="U1308" s="187" t="b">
        <f>IF(Dashboard!$M$6="",IF(Candidates!B1310&lt;&gt;"",TRUE,FALSE),IF(Dashboard!$M$6=Candidates!B1310,TRUE,FALSE))</f>
        <v>0</v>
      </c>
      <c r="V1308" s="187" t="b">
        <f>IF(Dashboard!$H$7="",IF(Candidates!B1310&lt;&gt;"",TRUE,FALSE),IF(Dashboard!$H$7=Candidates!C1310,TRUE,FALSE))</f>
        <v>0</v>
      </c>
      <c r="W1308" s="217" t="b">
        <f>IF(Dashboard!$H$6="",IF(Candidates!B1310&lt;&gt;"",TRUE,FALSE),IF(Dashboard!$H$6=Candidates!E1310,TRUE,FALSE))</f>
        <v>0</v>
      </c>
      <c r="X1308" s="187">
        <f t="shared" si="62"/>
        <v>0</v>
      </c>
      <c r="Y1308" s="198">
        <f t="shared" si="63"/>
        <v>0</v>
      </c>
      <c r="AA1308" s="7"/>
      <c r="AB1308" s="7"/>
      <c r="AC1308" s="7"/>
    </row>
    <row r="1309" spans="18:29" x14ac:dyDescent="0.2">
      <c r="R1309" s="193" t="str">
        <f>IF(Candidates!H1311="","",MONTH(Candidates!H1311))</f>
        <v/>
      </c>
      <c r="S1309" s="187" t="b">
        <f>IF(AND(YEAR(Candidates!H1311)&gt;=applicationYear,YEAR(Candidates!H1311)&lt;=applicationYear),TRUE,IF(applicationYear="",TRUE,FALSE))</f>
        <v>0</v>
      </c>
      <c r="T1309" s="187" t="b">
        <f>IF(AND(Candidates!H1311&gt;=$AJ$4,Candidates!H1311&lt;=$AJ$5),TRUE,FALSE)</f>
        <v>0</v>
      </c>
      <c r="U1309" s="187" t="b">
        <f>IF(Dashboard!$M$6="",IF(Candidates!B1311&lt;&gt;"",TRUE,FALSE),IF(Dashboard!$M$6=Candidates!B1311,TRUE,FALSE))</f>
        <v>0</v>
      </c>
      <c r="V1309" s="187" t="b">
        <f>IF(Dashboard!$H$7="",IF(Candidates!B1311&lt;&gt;"",TRUE,FALSE),IF(Dashboard!$H$7=Candidates!C1311,TRUE,FALSE))</f>
        <v>0</v>
      </c>
      <c r="W1309" s="217" t="b">
        <f>IF(Dashboard!$H$6="",IF(Candidates!B1311&lt;&gt;"",TRUE,FALSE),IF(Dashboard!$H$6=Candidates!E1311,TRUE,FALSE))</f>
        <v>0</v>
      </c>
      <c r="X1309" s="187">
        <f t="shared" si="62"/>
        <v>0</v>
      </c>
      <c r="Y1309" s="198">
        <f t="shared" si="63"/>
        <v>0</v>
      </c>
      <c r="AA1309" s="7"/>
      <c r="AB1309" s="7"/>
      <c r="AC1309" s="7"/>
    </row>
    <row r="1310" spans="18:29" x14ac:dyDescent="0.2">
      <c r="R1310" s="193" t="str">
        <f>IF(Candidates!H1312="","",MONTH(Candidates!H1312))</f>
        <v/>
      </c>
      <c r="S1310" s="187" t="b">
        <f>IF(AND(YEAR(Candidates!H1312)&gt;=applicationYear,YEAR(Candidates!H1312)&lt;=applicationYear),TRUE,IF(applicationYear="",TRUE,FALSE))</f>
        <v>0</v>
      </c>
      <c r="T1310" s="187" t="b">
        <f>IF(AND(Candidates!H1312&gt;=$AJ$4,Candidates!H1312&lt;=$AJ$5),TRUE,FALSE)</f>
        <v>0</v>
      </c>
      <c r="U1310" s="187" t="b">
        <f>IF(Dashboard!$M$6="",IF(Candidates!B1312&lt;&gt;"",TRUE,FALSE),IF(Dashboard!$M$6=Candidates!B1312,TRUE,FALSE))</f>
        <v>0</v>
      </c>
      <c r="V1310" s="187" t="b">
        <f>IF(Dashboard!$H$7="",IF(Candidates!B1312&lt;&gt;"",TRUE,FALSE),IF(Dashboard!$H$7=Candidates!C1312,TRUE,FALSE))</f>
        <v>0</v>
      </c>
      <c r="W1310" s="217" t="b">
        <f>IF(Dashboard!$H$6="",IF(Candidates!B1312&lt;&gt;"",TRUE,FALSE),IF(Dashboard!$H$6=Candidates!E1312,TRUE,FALSE))</f>
        <v>0</v>
      </c>
      <c r="X1310" s="187">
        <f t="shared" si="62"/>
        <v>0</v>
      </c>
      <c r="Y1310" s="198">
        <f t="shared" si="63"/>
        <v>0</v>
      </c>
      <c r="AA1310" s="7"/>
      <c r="AB1310" s="7"/>
      <c r="AC1310" s="7"/>
    </row>
    <row r="1311" spans="18:29" x14ac:dyDescent="0.2">
      <c r="R1311" s="193" t="str">
        <f>IF(Candidates!H1313="","",MONTH(Candidates!H1313))</f>
        <v/>
      </c>
      <c r="S1311" s="187" t="b">
        <f>IF(AND(YEAR(Candidates!H1313)&gt;=applicationYear,YEAR(Candidates!H1313)&lt;=applicationYear),TRUE,IF(applicationYear="",TRUE,FALSE))</f>
        <v>0</v>
      </c>
      <c r="T1311" s="187" t="b">
        <f>IF(AND(Candidates!H1313&gt;=$AJ$4,Candidates!H1313&lt;=$AJ$5),TRUE,FALSE)</f>
        <v>0</v>
      </c>
      <c r="U1311" s="187" t="b">
        <f>IF(Dashboard!$M$6="",IF(Candidates!B1313&lt;&gt;"",TRUE,FALSE),IF(Dashboard!$M$6=Candidates!B1313,TRUE,FALSE))</f>
        <v>0</v>
      </c>
      <c r="V1311" s="187" t="b">
        <f>IF(Dashboard!$H$7="",IF(Candidates!B1313&lt;&gt;"",TRUE,FALSE),IF(Dashboard!$H$7=Candidates!C1313,TRUE,FALSE))</f>
        <v>0</v>
      </c>
      <c r="W1311" s="217" t="b">
        <f>IF(Dashboard!$H$6="",IF(Candidates!B1313&lt;&gt;"",TRUE,FALSE),IF(Dashboard!$H$6=Candidates!E1313,TRUE,FALSE))</f>
        <v>0</v>
      </c>
      <c r="X1311" s="187">
        <f t="shared" si="62"/>
        <v>0</v>
      </c>
      <c r="Y1311" s="198">
        <f t="shared" si="63"/>
        <v>0</v>
      </c>
      <c r="AA1311" s="7"/>
      <c r="AB1311" s="7"/>
      <c r="AC1311" s="7"/>
    </row>
    <row r="1312" spans="18:29" x14ac:dyDescent="0.2">
      <c r="R1312" s="193" t="str">
        <f>IF(Candidates!H1314="","",MONTH(Candidates!H1314))</f>
        <v/>
      </c>
      <c r="S1312" s="187" t="b">
        <f>IF(AND(YEAR(Candidates!H1314)&gt;=applicationYear,YEAR(Candidates!H1314)&lt;=applicationYear),TRUE,IF(applicationYear="",TRUE,FALSE))</f>
        <v>0</v>
      </c>
      <c r="T1312" s="187" t="b">
        <f>IF(AND(Candidates!H1314&gt;=$AJ$4,Candidates!H1314&lt;=$AJ$5),TRUE,FALSE)</f>
        <v>0</v>
      </c>
      <c r="U1312" s="187" t="b">
        <f>IF(Dashboard!$M$6="",IF(Candidates!B1314&lt;&gt;"",TRUE,FALSE),IF(Dashboard!$M$6=Candidates!B1314,TRUE,FALSE))</f>
        <v>0</v>
      </c>
      <c r="V1312" s="187" t="b">
        <f>IF(Dashboard!$H$7="",IF(Candidates!B1314&lt;&gt;"",TRUE,FALSE),IF(Dashboard!$H$7=Candidates!C1314,TRUE,FALSE))</f>
        <v>0</v>
      </c>
      <c r="W1312" s="217" t="b">
        <f>IF(Dashboard!$H$6="",IF(Candidates!B1314&lt;&gt;"",TRUE,FALSE),IF(Dashboard!$H$6=Candidates!E1314,TRUE,FALSE))</f>
        <v>0</v>
      </c>
      <c r="X1312" s="187">
        <f t="shared" si="62"/>
        <v>0</v>
      </c>
      <c r="Y1312" s="198">
        <f t="shared" si="63"/>
        <v>0</v>
      </c>
      <c r="AA1312" s="7"/>
      <c r="AB1312" s="7"/>
      <c r="AC1312" s="7"/>
    </row>
    <row r="1313" spans="18:29" x14ac:dyDescent="0.2">
      <c r="R1313" s="193" t="str">
        <f>IF(Candidates!H1315="","",MONTH(Candidates!H1315))</f>
        <v/>
      </c>
      <c r="S1313" s="187" t="b">
        <f>IF(AND(YEAR(Candidates!H1315)&gt;=applicationYear,YEAR(Candidates!H1315)&lt;=applicationYear),TRUE,IF(applicationYear="",TRUE,FALSE))</f>
        <v>0</v>
      </c>
      <c r="T1313" s="187" t="b">
        <f>IF(AND(Candidates!H1315&gt;=$AJ$4,Candidates!H1315&lt;=$AJ$5),TRUE,FALSE)</f>
        <v>0</v>
      </c>
      <c r="U1313" s="187" t="b">
        <f>IF(Dashboard!$M$6="",IF(Candidates!B1315&lt;&gt;"",TRUE,FALSE),IF(Dashboard!$M$6=Candidates!B1315,TRUE,FALSE))</f>
        <v>0</v>
      </c>
      <c r="V1313" s="187" t="b">
        <f>IF(Dashboard!$H$7="",IF(Candidates!B1315&lt;&gt;"",TRUE,FALSE),IF(Dashboard!$H$7=Candidates!C1315,TRUE,FALSE))</f>
        <v>0</v>
      </c>
      <c r="W1313" s="217" t="b">
        <f>IF(Dashboard!$H$6="",IF(Candidates!B1315&lt;&gt;"",TRUE,FALSE),IF(Dashboard!$H$6=Candidates!E1315,TRUE,FALSE))</f>
        <v>0</v>
      </c>
      <c r="X1313" s="187">
        <f t="shared" si="62"/>
        <v>0</v>
      </c>
      <c r="Y1313" s="198">
        <f t="shared" si="63"/>
        <v>0</v>
      </c>
      <c r="AA1313" s="7"/>
      <c r="AB1313" s="7"/>
      <c r="AC1313" s="7"/>
    </row>
    <row r="1314" spans="18:29" x14ac:dyDescent="0.2">
      <c r="R1314" s="193" t="str">
        <f>IF(Candidates!H1316="","",MONTH(Candidates!H1316))</f>
        <v/>
      </c>
      <c r="S1314" s="187" t="b">
        <f>IF(AND(YEAR(Candidates!H1316)&gt;=applicationYear,YEAR(Candidates!H1316)&lt;=applicationYear),TRUE,IF(applicationYear="",TRUE,FALSE))</f>
        <v>0</v>
      </c>
      <c r="T1314" s="187" t="b">
        <f>IF(AND(Candidates!H1316&gt;=$AJ$4,Candidates!H1316&lt;=$AJ$5),TRUE,FALSE)</f>
        <v>0</v>
      </c>
      <c r="U1314" s="187" t="b">
        <f>IF(Dashboard!$M$6="",IF(Candidates!B1316&lt;&gt;"",TRUE,FALSE),IF(Dashboard!$M$6=Candidates!B1316,TRUE,FALSE))</f>
        <v>0</v>
      </c>
      <c r="V1314" s="187" t="b">
        <f>IF(Dashboard!$H$7="",IF(Candidates!B1316&lt;&gt;"",TRUE,FALSE),IF(Dashboard!$H$7=Candidates!C1316,TRUE,FALSE))</f>
        <v>0</v>
      </c>
      <c r="W1314" s="217" t="b">
        <f>IF(Dashboard!$H$6="",IF(Candidates!B1316&lt;&gt;"",TRUE,FALSE),IF(Dashboard!$H$6=Candidates!E1316,TRUE,FALSE))</f>
        <v>0</v>
      </c>
      <c r="X1314" s="187">
        <f t="shared" si="62"/>
        <v>0</v>
      </c>
      <c r="Y1314" s="198">
        <f t="shared" si="63"/>
        <v>0</v>
      </c>
      <c r="AA1314" s="7"/>
      <c r="AB1314" s="7"/>
      <c r="AC1314" s="7"/>
    </row>
    <row r="1315" spans="18:29" x14ac:dyDescent="0.2">
      <c r="R1315" s="193" t="str">
        <f>IF(Candidates!H1317="","",MONTH(Candidates!H1317))</f>
        <v/>
      </c>
      <c r="S1315" s="187" t="b">
        <f>IF(AND(YEAR(Candidates!H1317)&gt;=applicationYear,YEAR(Candidates!H1317)&lt;=applicationYear),TRUE,IF(applicationYear="",TRUE,FALSE))</f>
        <v>0</v>
      </c>
      <c r="T1315" s="187" t="b">
        <f>IF(AND(Candidates!H1317&gt;=$AJ$4,Candidates!H1317&lt;=$AJ$5),TRUE,FALSE)</f>
        <v>0</v>
      </c>
      <c r="U1315" s="187" t="b">
        <f>IF(Dashboard!$M$6="",IF(Candidates!B1317&lt;&gt;"",TRUE,FALSE),IF(Dashboard!$M$6=Candidates!B1317,TRUE,FALSE))</f>
        <v>0</v>
      </c>
      <c r="V1315" s="187" t="b">
        <f>IF(Dashboard!$H$7="",IF(Candidates!B1317&lt;&gt;"",TRUE,FALSE),IF(Dashboard!$H$7=Candidates!C1317,TRUE,FALSE))</f>
        <v>0</v>
      </c>
      <c r="W1315" s="217" t="b">
        <f>IF(Dashboard!$H$6="",IF(Candidates!B1317&lt;&gt;"",TRUE,FALSE),IF(Dashboard!$H$6=Candidates!E1317,TRUE,FALSE))</f>
        <v>0</v>
      </c>
      <c r="X1315" s="187">
        <f t="shared" si="62"/>
        <v>0</v>
      </c>
      <c r="Y1315" s="198">
        <f t="shared" si="63"/>
        <v>0</v>
      </c>
      <c r="AA1315" s="7"/>
      <c r="AB1315" s="7"/>
      <c r="AC1315" s="7"/>
    </row>
    <row r="1316" spans="18:29" x14ac:dyDescent="0.2">
      <c r="R1316" s="193" t="str">
        <f>IF(Candidates!H1318="","",MONTH(Candidates!H1318))</f>
        <v/>
      </c>
      <c r="S1316" s="187" t="b">
        <f>IF(AND(YEAR(Candidates!H1318)&gt;=applicationYear,YEAR(Candidates!H1318)&lt;=applicationYear),TRUE,IF(applicationYear="",TRUE,FALSE))</f>
        <v>0</v>
      </c>
      <c r="T1316" s="187" t="b">
        <f>IF(AND(Candidates!H1318&gt;=$AJ$4,Candidates!H1318&lt;=$AJ$5),TRUE,FALSE)</f>
        <v>0</v>
      </c>
      <c r="U1316" s="187" t="b">
        <f>IF(Dashboard!$M$6="",IF(Candidates!B1318&lt;&gt;"",TRUE,FALSE),IF(Dashboard!$M$6=Candidates!B1318,TRUE,FALSE))</f>
        <v>0</v>
      </c>
      <c r="V1316" s="187" t="b">
        <f>IF(Dashboard!$H$7="",IF(Candidates!B1318&lt;&gt;"",TRUE,FALSE),IF(Dashboard!$H$7=Candidates!C1318,TRUE,FALSE))</f>
        <v>0</v>
      </c>
      <c r="W1316" s="217" t="b">
        <f>IF(Dashboard!$H$6="",IF(Candidates!B1318&lt;&gt;"",TRUE,FALSE),IF(Dashboard!$H$6=Candidates!E1318,TRUE,FALSE))</f>
        <v>0</v>
      </c>
      <c r="X1316" s="187">
        <f t="shared" si="62"/>
        <v>0</v>
      </c>
      <c r="Y1316" s="198">
        <f t="shared" si="63"/>
        <v>0</v>
      </c>
      <c r="AA1316" s="7"/>
      <c r="AB1316" s="7"/>
      <c r="AC1316" s="7"/>
    </row>
    <row r="1317" spans="18:29" x14ac:dyDescent="0.2">
      <c r="R1317" s="193" t="str">
        <f>IF(Candidates!H1319="","",MONTH(Candidates!H1319))</f>
        <v/>
      </c>
      <c r="S1317" s="187" t="b">
        <f>IF(AND(YEAR(Candidates!H1319)&gt;=applicationYear,YEAR(Candidates!H1319)&lt;=applicationYear),TRUE,IF(applicationYear="",TRUE,FALSE))</f>
        <v>0</v>
      </c>
      <c r="T1317" s="187" t="b">
        <f>IF(AND(Candidates!H1319&gt;=$AJ$4,Candidates!H1319&lt;=$AJ$5),TRUE,FALSE)</f>
        <v>0</v>
      </c>
      <c r="U1317" s="187" t="b">
        <f>IF(Dashboard!$M$6="",IF(Candidates!B1319&lt;&gt;"",TRUE,FALSE),IF(Dashboard!$M$6=Candidates!B1319,TRUE,FALSE))</f>
        <v>0</v>
      </c>
      <c r="V1317" s="187" t="b">
        <f>IF(Dashboard!$H$7="",IF(Candidates!B1319&lt;&gt;"",TRUE,FALSE),IF(Dashboard!$H$7=Candidates!C1319,TRUE,FALSE))</f>
        <v>0</v>
      </c>
      <c r="W1317" s="217" t="b">
        <f>IF(Dashboard!$H$6="",IF(Candidates!B1319&lt;&gt;"",TRUE,FALSE),IF(Dashboard!$H$6=Candidates!E1319,TRUE,FALSE))</f>
        <v>0</v>
      </c>
      <c r="X1317" s="187">
        <f t="shared" si="62"/>
        <v>0</v>
      </c>
      <c r="Y1317" s="198">
        <f t="shared" si="63"/>
        <v>0</v>
      </c>
      <c r="AA1317" s="7"/>
      <c r="AB1317" s="7"/>
      <c r="AC1317" s="7"/>
    </row>
    <row r="1318" spans="18:29" x14ac:dyDescent="0.2">
      <c r="R1318" s="193" t="str">
        <f>IF(Candidates!H1320="","",MONTH(Candidates!H1320))</f>
        <v/>
      </c>
      <c r="S1318" s="187" t="b">
        <f>IF(AND(YEAR(Candidates!H1320)&gt;=applicationYear,YEAR(Candidates!H1320)&lt;=applicationYear),TRUE,IF(applicationYear="",TRUE,FALSE))</f>
        <v>0</v>
      </c>
      <c r="T1318" s="187" t="b">
        <f>IF(AND(Candidates!H1320&gt;=$AJ$4,Candidates!H1320&lt;=$AJ$5),TRUE,FALSE)</f>
        <v>0</v>
      </c>
      <c r="U1318" s="187" t="b">
        <f>IF(Dashboard!$M$6="",IF(Candidates!B1320&lt;&gt;"",TRUE,FALSE),IF(Dashboard!$M$6=Candidates!B1320,TRUE,FALSE))</f>
        <v>0</v>
      </c>
      <c r="V1318" s="187" t="b">
        <f>IF(Dashboard!$H$7="",IF(Candidates!B1320&lt;&gt;"",TRUE,FALSE),IF(Dashboard!$H$7=Candidates!C1320,TRUE,FALSE))</f>
        <v>0</v>
      </c>
      <c r="W1318" s="217" t="b">
        <f>IF(Dashboard!$H$6="",IF(Candidates!B1320&lt;&gt;"",TRUE,FALSE),IF(Dashboard!$H$6=Candidates!E1320,TRUE,FALSE))</f>
        <v>0</v>
      </c>
      <c r="X1318" s="187">
        <f t="shared" si="62"/>
        <v>0</v>
      </c>
      <c r="Y1318" s="198">
        <f t="shared" si="63"/>
        <v>0</v>
      </c>
      <c r="AA1318" s="7"/>
      <c r="AB1318" s="7"/>
      <c r="AC1318" s="7"/>
    </row>
    <row r="1319" spans="18:29" x14ac:dyDescent="0.2">
      <c r="R1319" s="193" t="str">
        <f>IF(Candidates!H1321="","",MONTH(Candidates!H1321))</f>
        <v/>
      </c>
      <c r="S1319" s="187" t="b">
        <f>IF(AND(YEAR(Candidates!H1321)&gt;=applicationYear,YEAR(Candidates!H1321)&lt;=applicationYear),TRUE,IF(applicationYear="",TRUE,FALSE))</f>
        <v>0</v>
      </c>
      <c r="T1319" s="187" t="b">
        <f>IF(AND(Candidates!H1321&gt;=$AJ$4,Candidates!H1321&lt;=$AJ$5),TRUE,FALSE)</f>
        <v>0</v>
      </c>
      <c r="U1319" s="187" t="b">
        <f>IF(Dashboard!$M$6="",IF(Candidates!B1321&lt;&gt;"",TRUE,FALSE),IF(Dashboard!$M$6=Candidates!B1321,TRUE,FALSE))</f>
        <v>0</v>
      </c>
      <c r="V1319" s="187" t="b">
        <f>IF(Dashboard!$H$7="",IF(Candidates!B1321&lt;&gt;"",TRUE,FALSE),IF(Dashboard!$H$7=Candidates!C1321,TRUE,FALSE))</f>
        <v>0</v>
      </c>
      <c r="W1319" s="217" t="b">
        <f>IF(Dashboard!$H$6="",IF(Candidates!B1321&lt;&gt;"",TRUE,FALSE),IF(Dashboard!$H$6=Candidates!E1321,TRUE,FALSE))</f>
        <v>0</v>
      </c>
      <c r="X1319" s="187">
        <f t="shared" si="62"/>
        <v>0</v>
      </c>
      <c r="Y1319" s="198">
        <f t="shared" si="63"/>
        <v>0</v>
      </c>
      <c r="AA1319" s="7"/>
      <c r="AB1319" s="7"/>
      <c r="AC1319" s="7"/>
    </row>
    <row r="1320" spans="18:29" x14ac:dyDescent="0.2">
      <c r="R1320" s="193" t="str">
        <f>IF(Candidates!H1322="","",MONTH(Candidates!H1322))</f>
        <v/>
      </c>
      <c r="S1320" s="187" t="b">
        <f>IF(AND(YEAR(Candidates!H1322)&gt;=applicationYear,YEAR(Candidates!H1322)&lt;=applicationYear),TRUE,IF(applicationYear="",TRUE,FALSE))</f>
        <v>0</v>
      </c>
      <c r="T1320" s="187" t="b">
        <f>IF(AND(Candidates!H1322&gt;=$AJ$4,Candidates!H1322&lt;=$AJ$5),TRUE,FALSE)</f>
        <v>0</v>
      </c>
      <c r="U1320" s="187" t="b">
        <f>IF(Dashboard!$M$6="",IF(Candidates!B1322&lt;&gt;"",TRUE,FALSE),IF(Dashboard!$M$6=Candidates!B1322,TRUE,FALSE))</f>
        <v>0</v>
      </c>
      <c r="V1320" s="187" t="b">
        <f>IF(Dashboard!$H$7="",IF(Candidates!B1322&lt;&gt;"",TRUE,FALSE),IF(Dashboard!$H$7=Candidates!C1322,TRUE,FALSE))</f>
        <v>0</v>
      </c>
      <c r="W1320" s="217" t="b">
        <f>IF(Dashboard!$H$6="",IF(Candidates!B1322&lt;&gt;"",TRUE,FALSE),IF(Dashboard!$H$6=Candidates!E1322,TRUE,FALSE))</f>
        <v>0</v>
      </c>
      <c r="X1320" s="187">
        <f t="shared" si="62"/>
        <v>0</v>
      </c>
      <c r="Y1320" s="198">
        <f t="shared" si="63"/>
        <v>0</v>
      </c>
      <c r="AA1320" s="7"/>
      <c r="AB1320" s="7"/>
      <c r="AC1320" s="7"/>
    </row>
    <row r="1321" spans="18:29" x14ac:dyDescent="0.2">
      <c r="R1321" s="193" t="str">
        <f>IF(Candidates!H1323="","",MONTH(Candidates!H1323))</f>
        <v/>
      </c>
      <c r="S1321" s="187" t="b">
        <f>IF(AND(YEAR(Candidates!H1323)&gt;=applicationYear,YEAR(Candidates!H1323)&lt;=applicationYear),TRUE,IF(applicationYear="",TRUE,FALSE))</f>
        <v>0</v>
      </c>
      <c r="T1321" s="187" t="b">
        <f>IF(AND(Candidates!H1323&gt;=$AJ$4,Candidates!H1323&lt;=$AJ$5),TRUE,FALSE)</f>
        <v>0</v>
      </c>
      <c r="U1321" s="187" t="b">
        <f>IF(Dashboard!$M$6="",IF(Candidates!B1323&lt;&gt;"",TRUE,FALSE),IF(Dashboard!$M$6=Candidates!B1323,TRUE,FALSE))</f>
        <v>0</v>
      </c>
      <c r="V1321" s="187" t="b">
        <f>IF(Dashboard!$H$7="",IF(Candidates!B1323&lt;&gt;"",TRUE,FALSE),IF(Dashboard!$H$7=Candidates!C1323,TRUE,FALSE))</f>
        <v>0</v>
      </c>
      <c r="W1321" s="217" t="b">
        <f>IF(Dashboard!$H$6="",IF(Candidates!B1323&lt;&gt;"",TRUE,FALSE),IF(Dashboard!$H$6=Candidates!E1323,TRUE,FALSE))</f>
        <v>0</v>
      </c>
      <c r="X1321" s="187">
        <f t="shared" si="62"/>
        <v>0</v>
      </c>
      <c r="Y1321" s="198">
        <f t="shared" si="63"/>
        <v>0</v>
      </c>
      <c r="AA1321" s="7"/>
      <c r="AB1321" s="7"/>
      <c r="AC1321" s="7"/>
    </row>
    <row r="1322" spans="18:29" x14ac:dyDescent="0.2">
      <c r="R1322" s="193" t="str">
        <f>IF(Candidates!H1324="","",MONTH(Candidates!H1324))</f>
        <v/>
      </c>
      <c r="S1322" s="187" t="b">
        <f>IF(AND(YEAR(Candidates!H1324)&gt;=applicationYear,YEAR(Candidates!H1324)&lt;=applicationYear),TRUE,IF(applicationYear="",TRUE,FALSE))</f>
        <v>0</v>
      </c>
      <c r="T1322" s="187" t="b">
        <f>IF(AND(Candidates!H1324&gt;=$AJ$4,Candidates!H1324&lt;=$AJ$5),TRUE,FALSE)</f>
        <v>0</v>
      </c>
      <c r="U1322" s="187" t="b">
        <f>IF(Dashboard!$M$6="",IF(Candidates!B1324&lt;&gt;"",TRUE,FALSE),IF(Dashboard!$M$6=Candidates!B1324,TRUE,FALSE))</f>
        <v>0</v>
      </c>
      <c r="V1322" s="187" t="b">
        <f>IF(Dashboard!$H$7="",IF(Candidates!B1324&lt;&gt;"",TRUE,FALSE),IF(Dashboard!$H$7=Candidates!C1324,TRUE,FALSE))</f>
        <v>0</v>
      </c>
      <c r="W1322" s="217" t="b">
        <f>IF(Dashboard!$H$6="",IF(Candidates!B1324&lt;&gt;"",TRUE,FALSE),IF(Dashboard!$H$6=Candidates!E1324,TRUE,FALSE))</f>
        <v>0</v>
      </c>
      <c r="X1322" s="187">
        <f t="shared" si="62"/>
        <v>0</v>
      </c>
      <c r="Y1322" s="198">
        <f t="shared" si="63"/>
        <v>0</v>
      </c>
      <c r="AA1322" s="7"/>
      <c r="AB1322" s="7"/>
      <c r="AC1322" s="7"/>
    </row>
    <row r="1323" spans="18:29" x14ac:dyDescent="0.2">
      <c r="R1323" s="193" t="str">
        <f>IF(Candidates!H1325="","",MONTH(Candidates!H1325))</f>
        <v/>
      </c>
      <c r="S1323" s="187" t="b">
        <f>IF(AND(YEAR(Candidates!H1325)&gt;=applicationYear,YEAR(Candidates!H1325)&lt;=applicationYear),TRUE,IF(applicationYear="",TRUE,FALSE))</f>
        <v>0</v>
      </c>
      <c r="T1323" s="187" t="b">
        <f>IF(AND(Candidates!H1325&gt;=$AJ$4,Candidates!H1325&lt;=$AJ$5),TRUE,FALSE)</f>
        <v>0</v>
      </c>
      <c r="U1323" s="187" t="b">
        <f>IF(Dashboard!$M$6="",IF(Candidates!B1325&lt;&gt;"",TRUE,FALSE),IF(Dashboard!$M$6=Candidates!B1325,TRUE,FALSE))</f>
        <v>0</v>
      </c>
      <c r="V1323" s="187" t="b">
        <f>IF(Dashboard!$H$7="",IF(Candidates!B1325&lt;&gt;"",TRUE,FALSE),IF(Dashboard!$H$7=Candidates!C1325,TRUE,FALSE))</f>
        <v>0</v>
      </c>
      <c r="W1323" s="217" t="b">
        <f>IF(Dashboard!$H$6="",IF(Candidates!B1325&lt;&gt;"",TRUE,FALSE),IF(Dashboard!$H$6=Candidates!E1325,TRUE,FALSE))</f>
        <v>0</v>
      </c>
      <c r="X1323" s="187">
        <f t="shared" si="62"/>
        <v>0</v>
      </c>
      <c r="Y1323" s="198">
        <f t="shared" si="63"/>
        <v>0</v>
      </c>
      <c r="AA1323" s="7"/>
      <c r="AB1323" s="7"/>
      <c r="AC1323" s="7"/>
    </row>
    <row r="1324" spans="18:29" x14ac:dyDescent="0.2">
      <c r="R1324" s="193" t="str">
        <f>IF(Candidates!H1326="","",MONTH(Candidates!H1326))</f>
        <v/>
      </c>
      <c r="S1324" s="187" t="b">
        <f>IF(AND(YEAR(Candidates!H1326)&gt;=applicationYear,YEAR(Candidates!H1326)&lt;=applicationYear),TRUE,IF(applicationYear="",TRUE,FALSE))</f>
        <v>0</v>
      </c>
      <c r="T1324" s="187" t="b">
        <f>IF(AND(Candidates!H1326&gt;=$AJ$4,Candidates!H1326&lt;=$AJ$5),TRUE,FALSE)</f>
        <v>0</v>
      </c>
      <c r="U1324" s="187" t="b">
        <f>IF(Dashboard!$M$6="",IF(Candidates!B1326&lt;&gt;"",TRUE,FALSE),IF(Dashboard!$M$6=Candidates!B1326,TRUE,FALSE))</f>
        <v>0</v>
      </c>
      <c r="V1324" s="187" t="b">
        <f>IF(Dashboard!$H$7="",IF(Candidates!B1326&lt;&gt;"",TRUE,FALSE),IF(Dashboard!$H$7=Candidates!C1326,TRUE,FALSE))</f>
        <v>0</v>
      </c>
      <c r="W1324" s="217" t="b">
        <f>IF(Dashboard!$H$6="",IF(Candidates!B1326&lt;&gt;"",TRUE,FALSE),IF(Dashboard!$H$6=Candidates!E1326,TRUE,FALSE))</f>
        <v>0</v>
      </c>
      <c r="X1324" s="187">
        <f t="shared" si="62"/>
        <v>0</v>
      </c>
      <c r="Y1324" s="198">
        <f t="shared" si="63"/>
        <v>0</v>
      </c>
      <c r="AA1324" s="7"/>
      <c r="AB1324" s="7"/>
      <c r="AC1324" s="7"/>
    </row>
    <row r="1325" spans="18:29" x14ac:dyDescent="0.2">
      <c r="R1325" s="193" t="str">
        <f>IF(Candidates!H1327="","",MONTH(Candidates!H1327))</f>
        <v/>
      </c>
      <c r="S1325" s="187" t="b">
        <f>IF(AND(YEAR(Candidates!H1327)&gt;=applicationYear,YEAR(Candidates!H1327)&lt;=applicationYear),TRUE,IF(applicationYear="",TRUE,FALSE))</f>
        <v>0</v>
      </c>
      <c r="T1325" s="187" t="b">
        <f>IF(AND(Candidates!H1327&gt;=$AJ$4,Candidates!H1327&lt;=$AJ$5),TRUE,FALSE)</f>
        <v>0</v>
      </c>
      <c r="U1325" s="187" t="b">
        <f>IF(Dashboard!$M$6="",IF(Candidates!B1327&lt;&gt;"",TRUE,FALSE),IF(Dashboard!$M$6=Candidates!B1327,TRUE,FALSE))</f>
        <v>0</v>
      </c>
      <c r="V1325" s="187" t="b">
        <f>IF(Dashboard!$H$7="",IF(Candidates!B1327&lt;&gt;"",TRUE,FALSE),IF(Dashboard!$H$7=Candidates!C1327,TRUE,FALSE))</f>
        <v>0</v>
      </c>
      <c r="W1325" s="217" t="b">
        <f>IF(Dashboard!$H$6="",IF(Candidates!B1327&lt;&gt;"",TRUE,FALSE),IF(Dashboard!$H$6=Candidates!E1327,TRUE,FALSE))</f>
        <v>0</v>
      </c>
      <c r="X1325" s="187">
        <f t="shared" si="62"/>
        <v>0</v>
      </c>
      <c r="Y1325" s="198">
        <f t="shared" si="63"/>
        <v>0</v>
      </c>
      <c r="AA1325" s="7"/>
      <c r="AB1325" s="7"/>
      <c r="AC1325" s="7"/>
    </row>
    <row r="1326" spans="18:29" x14ac:dyDescent="0.2">
      <c r="R1326" s="193" t="str">
        <f>IF(Candidates!H1328="","",MONTH(Candidates!H1328))</f>
        <v/>
      </c>
      <c r="S1326" s="187" t="b">
        <f>IF(AND(YEAR(Candidates!H1328)&gt;=applicationYear,YEAR(Candidates!H1328)&lt;=applicationYear),TRUE,IF(applicationYear="",TRUE,FALSE))</f>
        <v>0</v>
      </c>
      <c r="T1326" s="187" t="b">
        <f>IF(AND(Candidates!H1328&gt;=$AJ$4,Candidates!H1328&lt;=$AJ$5),TRUE,FALSE)</f>
        <v>0</v>
      </c>
      <c r="U1326" s="187" t="b">
        <f>IF(Dashboard!$M$6="",IF(Candidates!B1328&lt;&gt;"",TRUE,FALSE),IF(Dashboard!$M$6=Candidates!B1328,TRUE,FALSE))</f>
        <v>0</v>
      </c>
      <c r="V1326" s="187" t="b">
        <f>IF(Dashboard!$H$7="",IF(Candidates!B1328&lt;&gt;"",TRUE,FALSE),IF(Dashboard!$H$7=Candidates!C1328,TRUE,FALSE))</f>
        <v>0</v>
      </c>
      <c r="W1326" s="217" t="b">
        <f>IF(Dashboard!$H$6="",IF(Candidates!B1328&lt;&gt;"",TRUE,FALSE),IF(Dashboard!$H$6=Candidates!E1328,TRUE,FALSE))</f>
        <v>0</v>
      </c>
      <c r="X1326" s="187">
        <f t="shared" si="62"/>
        <v>0</v>
      </c>
      <c r="Y1326" s="198">
        <f t="shared" si="63"/>
        <v>0</v>
      </c>
      <c r="AA1326" s="7"/>
      <c r="AB1326" s="7"/>
      <c r="AC1326" s="7"/>
    </row>
    <row r="1327" spans="18:29" x14ac:dyDescent="0.2">
      <c r="R1327" s="193" t="str">
        <f>IF(Candidates!H1329="","",MONTH(Candidates!H1329))</f>
        <v/>
      </c>
      <c r="S1327" s="187" t="b">
        <f>IF(AND(YEAR(Candidates!H1329)&gt;=applicationYear,YEAR(Candidates!H1329)&lt;=applicationYear),TRUE,IF(applicationYear="",TRUE,FALSE))</f>
        <v>0</v>
      </c>
      <c r="T1327" s="187" t="b">
        <f>IF(AND(Candidates!H1329&gt;=$AJ$4,Candidates!H1329&lt;=$AJ$5),TRUE,FALSE)</f>
        <v>0</v>
      </c>
      <c r="U1327" s="187" t="b">
        <f>IF(Dashboard!$M$6="",IF(Candidates!B1329&lt;&gt;"",TRUE,FALSE),IF(Dashboard!$M$6=Candidates!B1329,TRUE,FALSE))</f>
        <v>0</v>
      </c>
      <c r="V1327" s="187" t="b">
        <f>IF(Dashboard!$H$7="",IF(Candidates!B1329&lt;&gt;"",TRUE,FALSE),IF(Dashboard!$H$7=Candidates!C1329,TRUE,FALSE))</f>
        <v>0</v>
      </c>
      <c r="W1327" s="217" t="b">
        <f>IF(Dashboard!$H$6="",IF(Candidates!B1329&lt;&gt;"",TRUE,FALSE),IF(Dashboard!$H$6=Candidates!E1329,TRUE,FALSE))</f>
        <v>0</v>
      </c>
      <c r="X1327" s="187">
        <f t="shared" si="62"/>
        <v>0</v>
      </c>
      <c r="Y1327" s="198">
        <f t="shared" si="63"/>
        <v>0</v>
      </c>
      <c r="AA1327" s="7"/>
      <c r="AB1327" s="7"/>
      <c r="AC1327" s="7"/>
    </row>
    <row r="1328" spans="18:29" x14ac:dyDescent="0.2">
      <c r="R1328" s="193" t="str">
        <f>IF(Candidates!H1330="","",MONTH(Candidates!H1330))</f>
        <v/>
      </c>
      <c r="S1328" s="187" t="b">
        <f>IF(AND(YEAR(Candidates!H1330)&gt;=applicationYear,YEAR(Candidates!H1330)&lt;=applicationYear),TRUE,IF(applicationYear="",TRUE,FALSE))</f>
        <v>0</v>
      </c>
      <c r="T1328" s="187" t="b">
        <f>IF(AND(Candidates!H1330&gt;=$AJ$4,Candidates!H1330&lt;=$AJ$5),TRUE,FALSE)</f>
        <v>0</v>
      </c>
      <c r="U1328" s="187" t="b">
        <f>IF(Dashboard!$M$6="",IF(Candidates!B1330&lt;&gt;"",TRUE,FALSE),IF(Dashboard!$M$6=Candidates!B1330,TRUE,FALSE))</f>
        <v>0</v>
      </c>
      <c r="V1328" s="187" t="b">
        <f>IF(Dashboard!$H$7="",IF(Candidates!B1330&lt;&gt;"",TRUE,FALSE),IF(Dashboard!$H$7=Candidates!C1330,TRUE,FALSE))</f>
        <v>0</v>
      </c>
      <c r="W1328" s="217" t="b">
        <f>IF(Dashboard!$H$6="",IF(Candidates!B1330&lt;&gt;"",TRUE,FALSE),IF(Dashboard!$H$6=Candidates!E1330,TRUE,FALSE))</f>
        <v>0</v>
      </c>
      <c r="X1328" s="187">
        <f t="shared" si="62"/>
        <v>0</v>
      </c>
      <c r="Y1328" s="198">
        <f t="shared" si="63"/>
        <v>0</v>
      </c>
      <c r="AA1328" s="7"/>
      <c r="AB1328" s="7"/>
      <c r="AC1328" s="7"/>
    </row>
    <row r="1329" spans="18:29" x14ac:dyDescent="0.2">
      <c r="R1329" s="193" t="str">
        <f>IF(Candidates!H1331="","",MONTH(Candidates!H1331))</f>
        <v/>
      </c>
      <c r="S1329" s="187" t="b">
        <f>IF(AND(YEAR(Candidates!H1331)&gt;=applicationYear,YEAR(Candidates!H1331)&lt;=applicationYear),TRUE,IF(applicationYear="",TRUE,FALSE))</f>
        <v>0</v>
      </c>
      <c r="T1329" s="187" t="b">
        <f>IF(AND(Candidates!H1331&gt;=$AJ$4,Candidates!H1331&lt;=$AJ$5),TRUE,FALSE)</f>
        <v>0</v>
      </c>
      <c r="U1329" s="187" t="b">
        <f>IF(Dashboard!$M$6="",IF(Candidates!B1331&lt;&gt;"",TRUE,FALSE),IF(Dashboard!$M$6=Candidates!B1331,TRUE,FALSE))</f>
        <v>0</v>
      </c>
      <c r="V1329" s="187" t="b">
        <f>IF(Dashboard!$H$7="",IF(Candidates!B1331&lt;&gt;"",TRUE,FALSE),IF(Dashboard!$H$7=Candidates!C1331,TRUE,FALSE))</f>
        <v>0</v>
      </c>
      <c r="W1329" s="217" t="b">
        <f>IF(Dashboard!$H$6="",IF(Candidates!B1331&lt;&gt;"",TRUE,FALSE),IF(Dashboard!$H$6=Candidates!E1331,TRUE,FALSE))</f>
        <v>0</v>
      </c>
      <c r="X1329" s="187">
        <f t="shared" si="62"/>
        <v>0</v>
      </c>
      <c r="Y1329" s="198">
        <f t="shared" si="63"/>
        <v>0</v>
      </c>
      <c r="AA1329" s="7"/>
      <c r="AB1329" s="7"/>
      <c r="AC1329" s="7"/>
    </row>
    <row r="1330" spans="18:29" x14ac:dyDescent="0.2">
      <c r="R1330" s="193" t="str">
        <f>IF(Candidates!H1332="","",MONTH(Candidates!H1332))</f>
        <v/>
      </c>
      <c r="S1330" s="187" t="b">
        <f>IF(AND(YEAR(Candidates!H1332)&gt;=applicationYear,YEAR(Candidates!H1332)&lt;=applicationYear),TRUE,IF(applicationYear="",TRUE,FALSE))</f>
        <v>0</v>
      </c>
      <c r="T1330" s="187" t="b">
        <f>IF(AND(Candidates!H1332&gt;=$AJ$4,Candidates!H1332&lt;=$AJ$5),TRUE,FALSE)</f>
        <v>0</v>
      </c>
      <c r="U1330" s="187" t="b">
        <f>IF(Dashboard!$M$6="",IF(Candidates!B1332&lt;&gt;"",TRUE,FALSE),IF(Dashboard!$M$6=Candidates!B1332,TRUE,FALSE))</f>
        <v>0</v>
      </c>
      <c r="V1330" s="187" t="b">
        <f>IF(Dashboard!$H$7="",IF(Candidates!B1332&lt;&gt;"",TRUE,FALSE),IF(Dashboard!$H$7=Candidates!C1332,TRUE,FALSE))</f>
        <v>0</v>
      </c>
      <c r="W1330" s="217" t="b">
        <f>IF(Dashboard!$H$6="",IF(Candidates!B1332&lt;&gt;"",TRUE,FALSE),IF(Dashboard!$H$6=Candidates!E1332,TRUE,FALSE))</f>
        <v>0</v>
      </c>
      <c r="X1330" s="187">
        <f t="shared" si="62"/>
        <v>0</v>
      </c>
      <c r="Y1330" s="198">
        <f t="shared" si="63"/>
        <v>0</v>
      </c>
      <c r="AA1330" s="7"/>
      <c r="AB1330" s="7"/>
      <c r="AC1330" s="7"/>
    </row>
    <row r="1331" spans="18:29" x14ac:dyDescent="0.2">
      <c r="R1331" s="193" t="str">
        <f>IF(Candidates!H1333="","",MONTH(Candidates!H1333))</f>
        <v/>
      </c>
      <c r="S1331" s="187" t="b">
        <f>IF(AND(YEAR(Candidates!H1333)&gt;=applicationYear,YEAR(Candidates!H1333)&lt;=applicationYear),TRUE,IF(applicationYear="",TRUE,FALSE))</f>
        <v>0</v>
      </c>
      <c r="T1331" s="187" t="b">
        <f>IF(AND(Candidates!H1333&gt;=$AJ$4,Candidates!H1333&lt;=$AJ$5),TRUE,FALSE)</f>
        <v>0</v>
      </c>
      <c r="U1331" s="187" t="b">
        <f>IF(Dashboard!$M$6="",IF(Candidates!B1333&lt;&gt;"",TRUE,FALSE),IF(Dashboard!$M$6=Candidates!B1333,TRUE,FALSE))</f>
        <v>0</v>
      </c>
      <c r="V1331" s="187" t="b">
        <f>IF(Dashboard!$H$7="",IF(Candidates!B1333&lt;&gt;"",TRUE,FALSE),IF(Dashboard!$H$7=Candidates!C1333,TRUE,FALSE))</f>
        <v>0</v>
      </c>
      <c r="W1331" s="217" t="b">
        <f>IF(Dashboard!$H$6="",IF(Candidates!B1333&lt;&gt;"",TRUE,FALSE),IF(Dashboard!$H$6=Candidates!E1333,TRUE,FALSE))</f>
        <v>0</v>
      </c>
      <c r="X1331" s="187">
        <f t="shared" si="62"/>
        <v>0</v>
      </c>
      <c r="Y1331" s="198">
        <f t="shared" si="63"/>
        <v>0</v>
      </c>
      <c r="AA1331" s="7"/>
      <c r="AB1331" s="7"/>
      <c r="AC1331" s="7"/>
    </row>
    <row r="1332" spans="18:29" x14ac:dyDescent="0.2">
      <c r="R1332" s="193" t="str">
        <f>IF(Candidates!H1334="","",MONTH(Candidates!H1334))</f>
        <v/>
      </c>
      <c r="S1332" s="187" t="b">
        <f>IF(AND(YEAR(Candidates!H1334)&gt;=applicationYear,YEAR(Candidates!H1334)&lt;=applicationYear),TRUE,IF(applicationYear="",TRUE,FALSE))</f>
        <v>0</v>
      </c>
      <c r="T1332" s="187" t="b">
        <f>IF(AND(Candidates!H1334&gt;=$AJ$4,Candidates!H1334&lt;=$AJ$5),TRUE,FALSE)</f>
        <v>0</v>
      </c>
      <c r="U1332" s="187" t="b">
        <f>IF(Dashboard!$M$6="",IF(Candidates!B1334&lt;&gt;"",TRUE,FALSE),IF(Dashboard!$M$6=Candidates!B1334,TRUE,FALSE))</f>
        <v>0</v>
      </c>
      <c r="V1332" s="187" t="b">
        <f>IF(Dashboard!$H$7="",IF(Candidates!B1334&lt;&gt;"",TRUE,FALSE),IF(Dashboard!$H$7=Candidates!C1334,TRUE,FALSE))</f>
        <v>0</v>
      </c>
      <c r="W1332" s="217" t="b">
        <f>IF(Dashboard!$H$6="",IF(Candidates!B1334&lt;&gt;"",TRUE,FALSE),IF(Dashboard!$H$6=Candidates!E1334,TRUE,FALSE))</f>
        <v>0</v>
      </c>
      <c r="X1332" s="187">
        <f t="shared" si="62"/>
        <v>0</v>
      </c>
      <c r="Y1332" s="198">
        <f t="shared" si="63"/>
        <v>0</v>
      </c>
      <c r="AA1332" s="7"/>
      <c r="AB1332" s="7"/>
      <c r="AC1332" s="7"/>
    </row>
    <row r="1333" spans="18:29" x14ac:dyDescent="0.2">
      <c r="R1333" s="193" t="str">
        <f>IF(Candidates!H1335="","",MONTH(Candidates!H1335))</f>
        <v/>
      </c>
      <c r="S1333" s="187" t="b">
        <f>IF(AND(YEAR(Candidates!H1335)&gt;=applicationYear,YEAR(Candidates!H1335)&lt;=applicationYear),TRUE,IF(applicationYear="",TRUE,FALSE))</f>
        <v>0</v>
      </c>
      <c r="T1333" s="187" t="b">
        <f>IF(AND(Candidates!H1335&gt;=$AJ$4,Candidates!H1335&lt;=$AJ$5),TRUE,FALSE)</f>
        <v>0</v>
      </c>
      <c r="U1333" s="187" t="b">
        <f>IF(Dashboard!$M$6="",IF(Candidates!B1335&lt;&gt;"",TRUE,FALSE),IF(Dashboard!$M$6=Candidates!B1335,TRUE,FALSE))</f>
        <v>0</v>
      </c>
      <c r="V1333" s="187" t="b">
        <f>IF(Dashboard!$H$7="",IF(Candidates!B1335&lt;&gt;"",TRUE,FALSE),IF(Dashboard!$H$7=Candidates!C1335,TRUE,FALSE))</f>
        <v>0</v>
      </c>
      <c r="W1333" s="217" t="b">
        <f>IF(Dashboard!$H$6="",IF(Candidates!B1335&lt;&gt;"",TRUE,FALSE),IF(Dashboard!$H$6=Candidates!E1335,TRUE,FALSE))</f>
        <v>0</v>
      </c>
      <c r="X1333" s="187">
        <f t="shared" si="62"/>
        <v>0</v>
      </c>
      <c r="Y1333" s="198">
        <f t="shared" si="63"/>
        <v>0</v>
      </c>
      <c r="AA1333" s="7"/>
      <c r="AB1333" s="7"/>
      <c r="AC1333" s="7"/>
    </row>
    <row r="1334" spans="18:29" x14ac:dyDescent="0.2">
      <c r="R1334" s="193" t="str">
        <f>IF(Candidates!H1336="","",MONTH(Candidates!H1336))</f>
        <v/>
      </c>
      <c r="S1334" s="187" t="b">
        <f>IF(AND(YEAR(Candidates!H1336)&gt;=applicationYear,YEAR(Candidates!H1336)&lt;=applicationYear),TRUE,IF(applicationYear="",TRUE,FALSE))</f>
        <v>0</v>
      </c>
      <c r="T1334" s="187" t="b">
        <f>IF(AND(Candidates!H1336&gt;=$AJ$4,Candidates!H1336&lt;=$AJ$5),TRUE,FALSE)</f>
        <v>0</v>
      </c>
      <c r="U1334" s="187" t="b">
        <f>IF(Dashboard!$M$6="",IF(Candidates!B1336&lt;&gt;"",TRUE,FALSE),IF(Dashboard!$M$6=Candidates!B1336,TRUE,FALSE))</f>
        <v>0</v>
      </c>
      <c r="V1334" s="187" t="b">
        <f>IF(Dashboard!$H$7="",IF(Candidates!B1336&lt;&gt;"",TRUE,FALSE),IF(Dashboard!$H$7=Candidates!C1336,TRUE,FALSE))</f>
        <v>0</v>
      </c>
      <c r="W1334" s="217" t="b">
        <f>IF(Dashboard!$H$6="",IF(Candidates!B1336&lt;&gt;"",TRUE,FALSE),IF(Dashboard!$H$6=Candidates!E1336,TRUE,FALSE))</f>
        <v>0</v>
      </c>
      <c r="X1334" s="187">
        <f t="shared" si="62"/>
        <v>0</v>
      </c>
      <c r="Y1334" s="198">
        <f t="shared" si="63"/>
        <v>0</v>
      </c>
      <c r="AA1334" s="7"/>
      <c r="AB1334" s="7"/>
      <c r="AC1334" s="7"/>
    </row>
    <row r="1335" spans="18:29" x14ac:dyDescent="0.2">
      <c r="R1335" s="193" t="str">
        <f>IF(Candidates!H1337="","",MONTH(Candidates!H1337))</f>
        <v/>
      </c>
      <c r="S1335" s="187" t="b">
        <f>IF(AND(YEAR(Candidates!H1337)&gt;=applicationYear,YEAR(Candidates!H1337)&lt;=applicationYear),TRUE,IF(applicationYear="",TRUE,FALSE))</f>
        <v>0</v>
      </c>
      <c r="T1335" s="187" t="b">
        <f>IF(AND(Candidates!H1337&gt;=$AJ$4,Candidates!H1337&lt;=$AJ$5),TRUE,FALSE)</f>
        <v>0</v>
      </c>
      <c r="U1335" s="187" t="b">
        <f>IF(Dashboard!$M$6="",IF(Candidates!B1337&lt;&gt;"",TRUE,FALSE),IF(Dashboard!$M$6=Candidates!B1337,TRUE,FALSE))</f>
        <v>0</v>
      </c>
      <c r="V1335" s="187" t="b">
        <f>IF(Dashboard!$H$7="",IF(Candidates!B1337&lt;&gt;"",TRUE,FALSE),IF(Dashboard!$H$7=Candidates!C1337,TRUE,FALSE))</f>
        <v>0</v>
      </c>
      <c r="W1335" s="217" t="b">
        <f>IF(Dashboard!$H$6="",IF(Candidates!B1337&lt;&gt;"",TRUE,FALSE),IF(Dashboard!$H$6=Candidates!E1337,TRUE,FALSE))</f>
        <v>0</v>
      </c>
      <c r="X1335" s="187">
        <f t="shared" si="62"/>
        <v>0</v>
      </c>
      <c r="Y1335" s="198">
        <f t="shared" si="63"/>
        <v>0</v>
      </c>
      <c r="AA1335" s="7"/>
      <c r="AB1335" s="7"/>
      <c r="AC1335" s="7"/>
    </row>
    <row r="1336" spans="18:29" x14ac:dyDescent="0.2">
      <c r="R1336" s="193" t="str">
        <f>IF(Candidates!H1338="","",MONTH(Candidates!H1338))</f>
        <v/>
      </c>
      <c r="S1336" s="187" t="b">
        <f>IF(AND(YEAR(Candidates!H1338)&gt;=applicationYear,YEAR(Candidates!H1338)&lt;=applicationYear),TRUE,IF(applicationYear="",TRUE,FALSE))</f>
        <v>0</v>
      </c>
      <c r="T1336" s="187" t="b">
        <f>IF(AND(Candidates!H1338&gt;=$AJ$4,Candidates!H1338&lt;=$AJ$5),TRUE,FALSE)</f>
        <v>0</v>
      </c>
      <c r="U1336" s="187" t="b">
        <f>IF(Dashboard!$M$6="",IF(Candidates!B1338&lt;&gt;"",TRUE,FALSE),IF(Dashboard!$M$6=Candidates!B1338,TRUE,FALSE))</f>
        <v>0</v>
      </c>
      <c r="V1336" s="187" t="b">
        <f>IF(Dashboard!$H$7="",IF(Candidates!B1338&lt;&gt;"",TRUE,FALSE),IF(Dashboard!$H$7=Candidates!C1338,TRUE,FALSE))</f>
        <v>0</v>
      </c>
      <c r="W1336" s="217" t="b">
        <f>IF(Dashboard!$H$6="",IF(Candidates!B1338&lt;&gt;"",TRUE,FALSE),IF(Dashboard!$H$6=Candidates!E1338,TRUE,FALSE))</f>
        <v>0</v>
      </c>
      <c r="X1336" s="187">
        <f t="shared" si="62"/>
        <v>0</v>
      </c>
      <c r="Y1336" s="198">
        <f t="shared" si="63"/>
        <v>0</v>
      </c>
      <c r="AA1336" s="7"/>
      <c r="AB1336" s="7"/>
      <c r="AC1336" s="7"/>
    </row>
    <row r="1337" spans="18:29" x14ac:dyDescent="0.2">
      <c r="R1337" s="193" t="str">
        <f>IF(Candidates!H1339="","",MONTH(Candidates!H1339))</f>
        <v/>
      </c>
      <c r="S1337" s="187" t="b">
        <f>IF(AND(YEAR(Candidates!H1339)&gt;=applicationYear,YEAR(Candidates!H1339)&lt;=applicationYear),TRUE,IF(applicationYear="",TRUE,FALSE))</f>
        <v>0</v>
      </c>
      <c r="T1337" s="187" t="b">
        <f>IF(AND(Candidates!H1339&gt;=$AJ$4,Candidates!H1339&lt;=$AJ$5),TRUE,FALSE)</f>
        <v>0</v>
      </c>
      <c r="U1337" s="187" t="b">
        <f>IF(Dashboard!$M$6="",IF(Candidates!B1339&lt;&gt;"",TRUE,FALSE),IF(Dashboard!$M$6=Candidates!B1339,TRUE,FALSE))</f>
        <v>0</v>
      </c>
      <c r="V1337" s="187" t="b">
        <f>IF(Dashboard!$H$7="",IF(Candidates!B1339&lt;&gt;"",TRUE,FALSE),IF(Dashboard!$H$7=Candidates!C1339,TRUE,FALSE))</f>
        <v>0</v>
      </c>
      <c r="W1337" s="217" t="b">
        <f>IF(Dashboard!$H$6="",IF(Candidates!B1339&lt;&gt;"",TRUE,FALSE),IF(Dashboard!$H$6=Candidates!E1339,TRUE,FALSE))</f>
        <v>0</v>
      </c>
      <c r="X1337" s="187">
        <f t="shared" si="62"/>
        <v>0</v>
      </c>
      <c r="Y1337" s="198">
        <f t="shared" si="63"/>
        <v>0</v>
      </c>
      <c r="AA1337" s="7"/>
      <c r="AB1337" s="7"/>
      <c r="AC1337" s="7"/>
    </row>
    <row r="1338" spans="18:29" x14ac:dyDescent="0.2">
      <c r="R1338" s="193" t="str">
        <f>IF(Candidates!H1340="","",MONTH(Candidates!H1340))</f>
        <v/>
      </c>
      <c r="S1338" s="187" t="b">
        <f>IF(AND(YEAR(Candidates!H1340)&gt;=applicationYear,YEAR(Candidates!H1340)&lt;=applicationYear),TRUE,IF(applicationYear="",TRUE,FALSE))</f>
        <v>0</v>
      </c>
      <c r="T1338" s="187" t="b">
        <f>IF(AND(Candidates!H1340&gt;=$AJ$4,Candidates!H1340&lt;=$AJ$5),TRUE,FALSE)</f>
        <v>0</v>
      </c>
      <c r="U1338" s="187" t="b">
        <f>IF(Dashboard!$M$6="",IF(Candidates!B1340&lt;&gt;"",TRUE,FALSE),IF(Dashboard!$M$6=Candidates!B1340,TRUE,FALSE))</f>
        <v>0</v>
      </c>
      <c r="V1338" s="187" t="b">
        <f>IF(Dashboard!$H$7="",IF(Candidates!B1340&lt;&gt;"",TRUE,FALSE),IF(Dashboard!$H$7=Candidates!C1340,TRUE,FALSE))</f>
        <v>0</v>
      </c>
      <c r="W1338" s="217" t="b">
        <f>IF(Dashboard!$H$6="",IF(Candidates!B1340&lt;&gt;"",TRUE,FALSE),IF(Dashboard!$H$6=Candidates!E1340,TRUE,FALSE))</f>
        <v>0</v>
      </c>
      <c r="X1338" s="187">
        <f t="shared" si="62"/>
        <v>0</v>
      </c>
      <c r="Y1338" s="198">
        <f t="shared" si="63"/>
        <v>0</v>
      </c>
      <c r="AA1338" s="7"/>
      <c r="AB1338" s="7"/>
      <c r="AC1338" s="7"/>
    </row>
    <row r="1339" spans="18:29" x14ac:dyDescent="0.2">
      <c r="R1339" s="193" t="str">
        <f>IF(Candidates!H1341="","",MONTH(Candidates!H1341))</f>
        <v/>
      </c>
      <c r="S1339" s="187" t="b">
        <f>IF(AND(YEAR(Candidates!H1341)&gt;=applicationYear,YEAR(Candidates!H1341)&lt;=applicationYear),TRUE,IF(applicationYear="",TRUE,FALSE))</f>
        <v>0</v>
      </c>
      <c r="T1339" s="187" t="b">
        <f>IF(AND(Candidates!H1341&gt;=$AJ$4,Candidates!H1341&lt;=$AJ$5),TRUE,FALSE)</f>
        <v>0</v>
      </c>
      <c r="U1339" s="187" t="b">
        <f>IF(Dashboard!$M$6="",IF(Candidates!B1341&lt;&gt;"",TRUE,FALSE),IF(Dashboard!$M$6=Candidates!B1341,TRUE,FALSE))</f>
        <v>0</v>
      </c>
      <c r="V1339" s="187" t="b">
        <f>IF(Dashboard!$H$7="",IF(Candidates!B1341&lt;&gt;"",TRUE,FALSE),IF(Dashboard!$H$7=Candidates!C1341,TRUE,FALSE))</f>
        <v>0</v>
      </c>
      <c r="W1339" s="217" t="b">
        <f>IF(Dashboard!$H$6="",IF(Candidates!B1341&lt;&gt;"",TRUE,FALSE),IF(Dashboard!$H$6=Candidates!E1341,TRUE,FALSE))</f>
        <v>0</v>
      </c>
      <c r="X1339" s="187">
        <f t="shared" si="62"/>
        <v>0</v>
      </c>
      <c r="Y1339" s="198">
        <f t="shared" si="63"/>
        <v>0</v>
      </c>
      <c r="AA1339" s="7"/>
      <c r="AB1339" s="7"/>
      <c r="AC1339" s="7"/>
    </row>
    <row r="1340" spans="18:29" x14ac:dyDescent="0.2">
      <c r="R1340" s="193" t="str">
        <f>IF(Candidates!H1342="","",MONTH(Candidates!H1342))</f>
        <v/>
      </c>
      <c r="S1340" s="187" t="b">
        <f>IF(AND(YEAR(Candidates!H1342)&gt;=applicationYear,YEAR(Candidates!H1342)&lt;=applicationYear),TRUE,IF(applicationYear="",TRUE,FALSE))</f>
        <v>0</v>
      </c>
      <c r="T1340" s="187" t="b">
        <f>IF(AND(Candidates!H1342&gt;=$AJ$4,Candidates!H1342&lt;=$AJ$5),TRUE,FALSE)</f>
        <v>0</v>
      </c>
      <c r="U1340" s="187" t="b">
        <f>IF(Dashboard!$M$6="",IF(Candidates!B1342&lt;&gt;"",TRUE,FALSE),IF(Dashboard!$M$6=Candidates!B1342,TRUE,FALSE))</f>
        <v>0</v>
      </c>
      <c r="V1340" s="187" t="b">
        <f>IF(Dashboard!$H$7="",IF(Candidates!B1342&lt;&gt;"",TRUE,FALSE),IF(Dashboard!$H$7=Candidates!C1342,TRUE,FALSE))</f>
        <v>0</v>
      </c>
      <c r="W1340" s="217" t="b">
        <f>IF(Dashboard!$H$6="",IF(Candidates!B1342&lt;&gt;"",TRUE,FALSE),IF(Dashboard!$H$6=Candidates!E1342,TRUE,FALSE))</f>
        <v>0</v>
      </c>
      <c r="X1340" s="187">
        <f t="shared" si="62"/>
        <v>0</v>
      </c>
      <c r="Y1340" s="198">
        <f t="shared" si="63"/>
        <v>0</v>
      </c>
      <c r="AA1340" s="7"/>
      <c r="AB1340" s="7"/>
      <c r="AC1340" s="7"/>
    </row>
    <row r="1341" spans="18:29" x14ac:dyDescent="0.2">
      <c r="R1341" s="193" t="str">
        <f>IF(Candidates!H1343="","",MONTH(Candidates!H1343))</f>
        <v/>
      </c>
      <c r="S1341" s="187" t="b">
        <f>IF(AND(YEAR(Candidates!H1343)&gt;=applicationYear,YEAR(Candidates!H1343)&lt;=applicationYear),TRUE,IF(applicationYear="",TRUE,FALSE))</f>
        <v>0</v>
      </c>
      <c r="T1341" s="187" t="b">
        <f>IF(AND(Candidates!H1343&gt;=$AJ$4,Candidates!H1343&lt;=$AJ$5),TRUE,FALSE)</f>
        <v>0</v>
      </c>
      <c r="U1341" s="187" t="b">
        <f>IF(Dashboard!$M$6="",IF(Candidates!B1343&lt;&gt;"",TRUE,FALSE),IF(Dashboard!$M$6=Candidates!B1343,TRUE,FALSE))</f>
        <v>0</v>
      </c>
      <c r="V1341" s="187" t="b">
        <f>IF(Dashboard!$H$7="",IF(Candidates!B1343&lt;&gt;"",TRUE,FALSE),IF(Dashboard!$H$7=Candidates!C1343,TRUE,FALSE))</f>
        <v>0</v>
      </c>
      <c r="W1341" s="217" t="b">
        <f>IF(Dashboard!$H$6="",IF(Candidates!B1343&lt;&gt;"",TRUE,FALSE),IF(Dashboard!$H$6=Candidates!E1343,TRUE,FALSE))</f>
        <v>0</v>
      </c>
      <c r="X1341" s="187">
        <f t="shared" si="62"/>
        <v>0</v>
      </c>
      <c r="Y1341" s="198">
        <f t="shared" si="63"/>
        <v>0</v>
      </c>
      <c r="AA1341" s="7"/>
      <c r="AB1341" s="7"/>
      <c r="AC1341" s="7"/>
    </row>
    <row r="1342" spans="18:29" x14ac:dyDescent="0.2">
      <c r="R1342" s="193" t="str">
        <f>IF(Candidates!H1344="","",MONTH(Candidates!H1344))</f>
        <v/>
      </c>
      <c r="S1342" s="187" t="b">
        <f>IF(AND(YEAR(Candidates!H1344)&gt;=applicationYear,YEAR(Candidates!H1344)&lt;=applicationYear),TRUE,IF(applicationYear="",TRUE,FALSE))</f>
        <v>0</v>
      </c>
      <c r="T1342" s="187" t="b">
        <f>IF(AND(Candidates!H1344&gt;=$AJ$4,Candidates!H1344&lt;=$AJ$5),TRUE,FALSE)</f>
        <v>0</v>
      </c>
      <c r="U1342" s="187" t="b">
        <f>IF(Dashboard!$M$6="",IF(Candidates!B1344&lt;&gt;"",TRUE,FALSE),IF(Dashboard!$M$6=Candidates!B1344,TRUE,FALSE))</f>
        <v>0</v>
      </c>
      <c r="V1342" s="187" t="b">
        <f>IF(Dashboard!$H$7="",IF(Candidates!B1344&lt;&gt;"",TRUE,FALSE),IF(Dashboard!$H$7=Candidates!C1344,TRUE,FALSE))</f>
        <v>0</v>
      </c>
      <c r="W1342" s="217" t="b">
        <f>IF(Dashboard!$H$6="",IF(Candidates!B1344&lt;&gt;"",TRUE,FALSE),IF(Dashboard!$H$6=Candidates!E1344,TRUE,FALSE))</f>
        <v>0</v>
      </c>
      <c r="X1342" s="187">
        <f t="shared" si="62"/>
        <v>0</v>
      </c>
      <c r="Y1342" s="198">
        <f t="shared" si="63"/>
        <v>0</v>
      </c>
      <c r="AA1342" s="7"/>
      <c r="AB1342" s="7"/>
      <c r="AC1342" s="7"/>
    </row>
    <row r="1343" spans="18:29" x14ac:dyDescent="0.2">
      <c r="R1343" s="193" t="str">
        <f>IF(Candidates!H1345="","",MONTH(Candidates!H1345))</f>
        <v/>
      </c>
      <c r="S1343" s="187" t="b">
        <f>IF(AND(YEAR(Candidates!H1345)&gt;=applicationYear,YEAR(Candidates!H1345)&lt;=applicationYear),TRUE,IF(applicationYear="",TRUE,FALSE))</f>
        <v>0</v>
      </c>
      <c r="T1343" s="187" t="b">
        <f>IF(AND(Candidates!H1345&gt;=$AJ$4,Candidates!H1345&lt;=$AJ$5),TRUE,FALSE)</f>
        <v>0</v>
      </c>
      <c r="U1343" s="187" t="b">
        <f>IF(Dashboard!$M$6="",IF(Candidates!B1345&lt;&gt;"",TRUE,FALSE),IF(Dashboard!$M$6=Candidates!B1345,TRUE,FALSE))</f>
        <v>0</v>
      </c>
      <c r="V1343" s="187" t="b">
        <f>IF(Dashboard!$H$7="",IF(Candidates!B1345&lt;&gt;"",TRUE,FALSE),IF(Dashboard!$H$7=Candidates!C1345,TRUE,FALSE))</f>
        <v>0</v>
      </c>
      <c r="W1343" s="217" t="b">
        <f>IF(Dashboard!$H$6="",IF(Candidates!B1345&lt;&gt;"",TRUE,FALSE),IF(Dashboard!$H$6=Candidates!E1345,TRUE,FALSE))</f>
        <v>0</v>
      </c>
      <c r="X1343" s="187">
        <f t="shared" si="62"/>
        <v>0</v>
      </c>
      <c r="Y1343" s="198">
        <f t="shared" si="63"/>
        <v>0</v>
      </c>
      <c r="AA1343" s="7"/>
      <c r="AB1343" s="7"/>
      <c r="AC1343" s="7"/>
    </row>
    <row r="1344" spans="18:29" x14ac:dyDescent="0.2">
      <c r="R1344" s="193" t="str">
        <f>IF(Candidates!H1346="","",MONTH(Candidates!H1346))</f>
        <v/>
      </c>
      <c r="S1344" s="187" t="b">
        <f>IF(AND(YEAR(Candidates!H1346)&gt;=applicationYear,YEAR(Candidates!H1346)&lt;=applicationYear),TRUE,IF(applicationYear="",TRUE,FALSE))</f>
        <v>0</v>
      </c>
      <c r="T1344" s="187" t="b">
        <f>IF(AND(Candidates!H1346&gt;=$AJ$4,Candidates!H1346&lt;=$AJ$5),TRUE,FALSE)</f>
        <v>0</v>
      </c>
      <c r="U1344" s="187" t="b">
        <f>IF(Dashboard!$M$6="",IF(Candidates!B1346&lt;&gt;"",TRUE,FALSE),IF(Dashboard!$M$6=Candidates!B1346,TRUE,FALSE))</f>
        <v>0</v>
      </c>
      <c r="V1344" s="187" t="b">
        <f>IF(Dashboard!$H$7="",IF(Candidates!B1346&lt;&gt;"",TRUE,FALSE),IF(Dashboard!$H$7=Candidates!C1346,TRUE,FALSE))</f>
        <v>0</v>
      </c>
      <c r="W1344" s="217" t="b">
        <f>IF(Dashboard!$H$6="",IF(Candidates!B1346&lt;&gt;"",TRUE,FALSE),IF(Dashboard!$H$6=Candidates!E1346,TRUE,FALSE))</f>
        <v>0</v>
      </c>
      <c r="X1344" s="187">
        <f t="shared" si="62"/>
        <v>0</v>
      </c>
      <c r="Y1344" s="198">
        <f t="shared" si="63"/>
        <v>0</v>
      </c>
      <c r="AA1344" s="7"/>
      <c r="AB1344" s="7"/>
      <c r="AC1344" s="7"/>
    </row>
    <row r="1345" spans="18:29" x14ac:dyDescent="0.2">
      <c r="R1345" s="193" t="str">
        <f>IF(Candidates!H1347="","",MONTH(Candidates!H1347))</f>
        <v/>
      </c>
      <c r="S1345" s="187" t="b">
        <f>IF(AND(YEAR(Candidates!H1347)&gt;=applicationYear,YEAR(Candidates!H1347)&lt;=applicationYear),TRUE,IF(applicationYear="",TRUE,FALSE))</f>
        <v>0</v>
      </c>
      <c r="T1345" s="187" t="b">
        <f>IF(AND(Candidates!H1347&gt;=$AJ$4,Candidates!H1347&lt;=$AJ$5),TRUE,FALSE)</f>
        <v>0</v>
      </c>
      <c r="U1345" s="187" t="b">
        <f>IF(Dashboard!$M$6="",IF(Candidates!B1347&lt;&gt;"",TRUE,FALSE),IF(Dashboard!$M$6=Candidates!B1347,TRUE,FALSE))</f>
        <v>0</v>
      </c>
      <c r="V1345" s="187" t="b">
        <f>IF(Dashboard!$H$7="",IF(Candidates!B1347&lt;&gt;"",TRUE,FALSE),IF(Dashboard!$H$7=Candidates!C1347,TRUE,FALSE))</f>
        <v>0</v>
      </c>
      <c r="W1345" s="217" t="b">
        <f>IF(Dashboard!$H$6="",IF(Candidates!B1347&lt;&gt;"",TRUE,FALSE),IF(Dashboard!$H$6=Candidates!E1347,TRUE,FALSE))</f>
        <v>0</v>
      </c>
      <c r="X1345" s="187">
        <f t="shared" si="62"/>
        <v>0</v>
      </c>
      <c r="Y1345" s="198">
        <f t="shared" si="63"/>
        <v>0</v>
      </c>
      <c r="AA1345" s="7"/>
      <c r="AB1345" s="7"/>
      <c r="AC1345" s="7"/>
    </row>
    <row r="1346" spans="18:29" x14ac:dyDescent="0.2">
      <c r="R1346" s="193" t="str">
        <f>IF(Candidates!H1348="","",MONTH(Candidates!H1348))</f>
        <v/>
      </c>
      <c r="S1346" s="187" t="b">
        <f>IF(AND(YEAR(Candidates!H1348)&gt;=applicationYear,YEAR(Candidates!H1348)&lt;=applicationYear),TRUE,IF(applicationYear="",TRUE,FALSE))</f>
        <v>0</v>
      </c>
      <c r="T1346" s="187" t="b">
        <f>IF(AND(Candidates!H1348&gt;=$AJ$4,Candidates!H1348&lt;=$AJ$5),TRUE,FALSE)</f>
        <v>0</v>
      </c>
      <c r="U1346" s="187" t="b">
        <f>IF(Dashboard!$M$6="",IF(Candidates!B1348&lt;&gt;"",TRUE,FALSE),IF(Dashboard!$M$6=Candidates!B1348,TRUE,FALSE))</f>
        <v>0</v>
      </c>
      <c r="V1346" s="187" t="b">
        <f>IF(Dashboard!$H$7="",IF(Candidates!B1348&lt;&gt;"",TRUE,FALSE),IF(Dashboard!$H$7=Candidates!C1348,TRUE,FALSE))</f>
        <v>0</v>
      </c>
      <c r="W1346" s="217" t="b">
        <f>IF(Dashboard!$H$6="",IF(Candidates!B1348&lt;&gt;"",TRUE,FALSE),IF(Dashboard!$H$6=Candidates!E1348,TRUE,FALSE))</f>
        <v>0</v>
      </c>
      <c r="X1346" s="187">
        <f t="shared" si="62"/>
        <v>0</v>
      </c>
      <c r="Y1346" s="198">
        <f t="shared" si="63"/>
        <v>0</v>
      </c>
      <c r="AA1346" s="7"/>
      <c r="AB1346" s="7"/>
      <c r="AC1346" s="7"/>
    </row>
    <row r="1347" spans="18:29" x14ac:dyDescent="0.2">
      <c r="R1347" s="193" t="str">
        <f>IF(Candidates!H1349="","",MONTH(Candidates!H1349))</f>
        <v/>
      </c>
      <c r="S1347" s="187" t="b">
        <f>IF(AND(YEAR(Candidates!H1349)&gt;=applicationYear,YEAR(Candidates!H1349)&lt;=applicationYear),TRUE,IF(applicationYear="",TRUE,FALSE))</f>
        <v>0</v>
      </c>
      <c r="T1347" s="187" t="b">
        <f>IF(AND(Candidates!H1349&gt;=$AJ$4,Candidates!H1349&lt;=$AJ$5),TRUE,FALSE)</f>
        <v>0</v>
      </c>
      <c r="U1347" s="187" t="b">
        <f>IF(Dashboard!$M$6="",IF(Candidates!B1349&lt;&gt;"",TRUE,FALSE),IF(Dashboard!$M$6=Candidates!B1349,TRUE,FALSE))</f>
        <v>0</v>
      </c>
      <c r="V1347" s="187" t="b">
        <f>IF(Dashboard!$H$7="",IF(Candidates!B1349&lt;&gt;"",TRUE,FALSE),IF(Dashboard!$H$7=Candidates!C1349,TRUE,FALSE))</f>
        <v>0</v>
      </c>
      <c r="W1347" s="217" t="b">
        <f>IF(Dashboard!$H$6="",IF(Candidates!B1349&lt;&gt;"",TRUE,FALSE),IF(Dashboard!$H$6=Candidates!E1349,TRUE,FALSE))</f>
        <v>0</v>
      </c>
      <c r="X1347" s="187">
        <f t="shared" si="62"/>
        <v>0</v>
      </c>
      <c r="Y1347" s="198">
        <f t="shared" si="63"/>
        <v>0</v>
      </c>
      <c r="AA1347" s="7"/>
      <c r="AB1347" s="7"/>
      <c r="AC1347" s="7"/>
    </row>
    <row r="1348" spans="18:29" x14ac:dyDescent="0.2">
      <c r="R1348" s="193" t="str">
        <f>IF(Candidates!H1350="","",MONTH(Candidates!H1350))</f>
        <v/>
      </c>
      <c r="S1348" s="187" t="b">
        <f>IF(AND(YEAR(Candidates!H1350)&gt;=applicationYear,YEAR(Candidates!H1350)&lt;=applicationYear),TRUE,IF(applicationYear="",TRUE,FALSE))</f>
        <v>0</v>
      </c>
      <c r="T1348" s="187" t="b">
        <f>IF(AND(Candidates!H1350&gt;=$AJ$4,Candidates!H1350&lt;=$AJ$5),TRUE,FALSE)</f>
        <v>0</v>
      </c>
      <c r="U1348" s="187" t="b">
        <f>IF(Dashboard!$M$6="",IF(Candidates!B1350&lt;&gt;"",TRUE,FALSE),IF(Dashboard!$M$6=Candidates!B1350,TRUE,FALSE))</f>
        <v>0</v>
      </c>
      <c r="V1348" s="187" t="b">
        <f>IF(Dashboard!$H$7="",IF(Candidates!B1350&lt;&gt;"",TRUE,FALSE),IF(Dashboard!$H$7=Candidates!C1350,TRUE,FALSE))</f>
        <v>0</v>
      </c>
      <c r="W1348" s="217" t="b">
        <f>IF(Dashboard!$H$6="",IF(Candidates!B1350&lt;&gt;"",TRUE,FALSE),IF(Dashboard!$H$6=Candidates!E1350,TRUE,FALSE))</f>
        <v>0</v>
      </c>
      <c r="X1348" s="187">
        <f t="shared" si="62"/>
        <v>0</v>
      </c>
      <c r="Y1348" s="198">
        <f t="shared" si="63"/>
        <v>0</v>
      </c>
      <c r="AA1348" s="7"/>
      <c r="AB1348" s="7"/>
      <c r="AC1348" s="7"/>
    </row>
    <row r="1349" spans="18:29" x14ac:dyDescent="0.2">
      <c r="R1349" s="193" t="str">
        <f>IF(Candidates!H1351="","",MONTH(Candidates!H1351))</f>
        <v/>
      </c>
      <c r="S1349" s="187" t="b">
        <f>IF(AND(YEAR(Candidates!H1351)&gt;=applicationYear,YEAR(Candidates!H1351)&lt;=applicationYear),TRUE,IF(applicationYear="",TRUE,FALSE))</f>
        <v>0</v>
      </c>
      <c r="T1349" s="187" t="b">
        <f>IF(AND(Candidates!H1351&gt;=$AJ$4,Candidates!H1351&lt;=$AJ$5),TRUE,FALSE)</f>
        <v>0</v>
      </c>
      <c r="U1349" s="187" t="b">
        <f>IF(Dashboard!$M$6="",IF(Candidates!B1351&lt;&gt;"",TRUE,FALSE),IF(Dashboard!$M$6=Candidates!B1351,TRUE,FALSE))</f>
        <v>0</v>
      </c>
      <c r="V1349" s="187" t="b">
        <f>IF(Dashboard!$H$7="",IF(Candidates!B1351&lt;&gt;"",TRUE,FALSE),IF(Dashboard!$H$7=Candidates!C1351,TRUE,FALSE))</f>
        <v>0</v>
      </c>
      <c r="W1349" s="217" t="b">
        <f>IF(Dashboard!$H$6="",IF(Candidates!B1351&lt;&gt;"",TRUE,FALSE),IF(Dashboard!$H$6=Candidates!E1351,TRUE,FALSE))</f>
        <v>0</v>
      </c>
      <c r="X1349" s="187">
        <f t="shared" ref="X1349:X1412" si="64">W1349*V1349*U1349*T1349</f>
        <v>0</v>
      </c>
      <c r="Y1349" s="198">
        <f t="shared" ref="Y1349:Y1412" si="65">W1349*V1349*U1349*S1349</f>
        <v>0</v>
      </c>
      <c r="AA1349" s="7"/>
      <c r="AB1349" s="7"/>
      <c r="AC1349" s="7"/>
    </row>
    <row r="1350" spans="18:29" x14ac:dyDescent="0.2">
      <c r="R1350" s="193" t="str">
        <f>IF(Candidates!H1352="","",MONTH(Candidates!H1352))</f>
        <v/>
      </c>
      <c r="S1350" s="187" t="b">
        <f>IF(AND(YEAR(Candidates!H1352)&gt;=applicationYear,YEAR(Candidates!H1352)&lt;=applicationYear),TRUE,IF(applicationYear="",TRUE,FALSE))</f>
        <v>0</v>
      </c>
      <c r="T1350" s="187" t="b">
        <f>IF(AND(Candidates!H1352&gt;=$AJ$4,Candidates!H1352&lt;=$AJ$5),TRUE,FALSE)</f>
        <v>0</v>
      </c>
      <c r="U1350" s="187" t="b">
        <f>IF(Dashboard!$M$6="",IF(Candidates!B1352&lt;&gt;"",TRUE,FALSE),IF(Dashboard!$M$6=Candidates!B1352,TRUE,FALSE))</f>
        <v>0</v>
      </c>
      <c r="V1350" s="187" t="b">
        <f>IF(Dashboard!$H$7="",IF(Candidates!B1352&lt;&gt;"",TRUE,FALSE),IF(Dashboard!$H$7=Candidates!C1352,TRUE,FALSE))</f>
        <v>0</v>
      </c>
      <c r="W1350" s="217" t="b">
        <f>IF(Dashboard!$H$6="",IF(Candidates!B1352&lt;&gt;"",TRUE,FALSE),IF(Dashboard!$H$6=Candidates!E1352,TRUE,FALSE))</f>
        <v>0</v>
      </c>
      <c r="X1350" s="187">
        <f t="shared" si="64"/>
        <v>0</v>
      </c>
      <c r="Y1350" s="198">
        <f t="shared" si="65"/>
        <v>0</v>
      </c>
      <c r="AA1350" s="7"/>
      <c r="AB1350" s="7"/>
      <c r="AC1350" s="7"/>
    </row>
    <row r="1351" spans="18:29" x14ac:dyDescent="0.2">
      <c r="R1351" s="193" t="str">
        <f>IF(Candidates!H1353="","",MONTH(Candidates!H1353))</f>
        <v/>
      </c>
      <c r="S1351" s="187" t="b">
        <f>IF(AND(YEAR(Candidates!H1353)&gt;=applicationYear,YEAR(Candidates!H1353)&lt;=applicationYear),TRUE,IF(applicationYear="",TRUE,FALSE))</f>
        <v>0</v>
      </c>
      <c r="T1351" s="187" t="b">
        <f>IF(AND(Candidates!H1353&gt;=$AJ$4,Candidates!H1353&lt;=$AJ$5),TRUE,FALSE)</f>
        <v>0</v>
      </c>
      <c r="U1351" s="187" t="b">
        <f>IF(Dashboard!$M$6="",IF(Candidates!B1353&lt;&gt;"",TRUE,FALSE),IF(Dashboard!$M$6=Candidates!B1353,TRUE,FALSE))</f>
        <v>0</v>
      </c>
      <c r="V1351" s="187" t="b">
        <f>IF(Dashboard!$H$7="",IF(Candidates!B1353&lt;&gt;"",TRUE,FALSE),IF(Dashboard!$H$7=Candidates!C1353,TRUE,FALSE))</f>
        <v>0</v>
      </c>
      <c r="W1351" s="217" t="b">
        <f>IF(Dashboard!$H$6="",IF(Candidates!B1353&lt;&gt;"",TRUE,FALSE),IF(Dashboard!$H$6=Candidates!E1353,TRUE,FALSE))</f>
        <v>0</v>
      </c>
      <c r="X1351" s="187">
        <f t="shared" si="64"/>
        <v>0</v>
      </c>
      <c r="Y1351" s="198">
        <f t="shared" si="65"/>
        <v>0</v>
      </c>
      <c r="AA1351" s="7"/>
      <c r="AB1351" s="7"/>
      <c r="AC1351" s="7"/>
    </row>
    <row r="1352" spans="18:29" x14ac:dyDescent="0.2">
      <c r="R1352" s="193" t="str">
        <f>IF(Candidates!H1354="","",MONTH(Candidates!H1354))</f>
        <v/>
      </c>
      <c r="S1352" s="187" t="b">
        <f>IF(AND(YEAR(Candidates!H1354)&gt;=applicationYear,YEAR(Candidates!H1354)&lt;=applicationYear),TRUE,IF(applicationYear="",TRUE,FALSE))</f>
        <v>0</v>
      </c>
      <c r="T1352" s="187" t="b">
        <f>IF(AND(Candidates!H1354&gt;=$AJ$4,Candidates!H1354&lt;=$AJ$5),TRUE,FALSE)</f>
        <v>0</v>
      </c>
      <c r="U1352" s="187" t="b">
        <f>IF(Dashboard!$M$6="",IF(Candidates!B1354&lt;&gt;"",TRUE,FALSE),IF(Dashboard!$M$6=Candidates!B1354,TRUE,FALSE))</f>
        <v>0</v>
      </c>
      <c r="V1352" s="187" t="b">
        <f>IF(Dashboard!$H$7="",IF(Candidates!B1354&lt;&gt;"",TRUE,FALSE),IF(Dashboard!$H$7=Candidates!C1354,TRUE,FALSE))</f>
        <v>0</v>
      </c>
      <c r="W1352" s="217" t="b">
        <f>IF(Dashboard!$H$6="",IF(Candidates!B1354&lt;&gt;"",TRUE,FALSE),IF(Dashboard!$H$6=Candidates!E1354,TRUE,FALSE))</f>
        <v>0</v>
      </c>
      <c r="X1352" s="187">
        <f t="shared" si="64"/>
        <v>0</v>
      </c>
      <c r="Y1352" s="198">
        <f t="shared" si="65"/>
        <v>0</v>
      </c>
      <c r="AA1352" s="7"/>
      <c r="AB1352" s="7"/>
      <c r="AC1352" s="7"/>
    </row>
    <row r="1353" spans="18:29" x14ac:dyDescent="0.2">
      <c r="R1353" s="193" t="str">
        <f>IF(Candidates!H1355="","",MONTH(Candidates!H1355))</f>
        <v/>
      </c>
      <c r="S1353" s="187" t="b">
        <f>IF(AND(YEAR(Candidates!H1355)&gt;=applicationYear,YEAR(Candidates!H1355)&lt;=applicationYear),TRUE,IF(applicationYear="",TRUE,FALSE))</f>
        <v>0</v>
      </c>
      <c r="T1353" s="187" t="b">
        <f>IF(AND(Candidates!H1355&gt;=$AJ$4,Candidates!H1355&lt;=$AJ$5),TRUE,FALSE)</f>
        <v>0</v>
      </c>
      <c r="U1353" s="187" t="b">
        <f>IF(Dashboard!$M$6="",IF(Candidates!B1355&lt;&gt;"",TRUE,FALSE),IF(Dashboard!$M$6=Candidates!B1355,TRUE,FALSE))</f>
        <v>0</v>
      </c>
      <c r="V1353" s="187" t="b">
        <f>IF(Dashboard!$H$7="",IF(Candidates!B1355&lt;&gt;"",TRUE,FALSE),IF(Dashboard!$H$7=Candidates!C1355,TRUE,FALSE))</f>
        <v>0</v>
      </c>
      <c r="W1353" s="217" t="b">
        <f>IF(Dashboard!$H$6="",IF(Candidates!B1355&lt;&gt;"",TRUE,FALSE),IF(Dashboard!$H$6=Candidates!E1355,TRUE,FALSE))</f>
        <v>0</v>
      </c>
      <c r="X1353" s="187">
        <f t="shared" si="64"/>
        <v>0</v>
      </c>
      <c r="Y1353" s="198">
        <f t="shared" si="65"/>
        <v>0</v>
      </c>
      <c r="AA1353" s="7"/>
      <c r="AB1353" s="7"/>
      <c r="AC1353" s="7"/>
    </row>
    <row r="1354" spans="18:29" x14ac:dyDescent="0.2">
      <c r="R1354" s="193" t="str">
        <f>IF(Candidates!H1356="","",MONTH(Candidates!H1356))</f>
        <v/>
      </c>
      <c r="S1354" s="187" t="b">
        <f>IF(AND(YEAR(Candidates!H1356)&gt;=applicationYear,YEAR(Candidates!H1356)&lt;=applicationYear),TRUE,IF(applicationYear="",TRUE,FALSE))</f>
        <v>0</v>
      </c>
      <c r="T1354" s="187" t="b">
        <f>IF(AND(Candidates!H1356&gt;=$AJ$4,Candidates!H1356&lt;=$AJ$5),TRUE,FALSE)</f>
        <v>0</v>
      </c>
      <c r="U1354" s="187" t="b">
        <f>IF(Dashboard!$M$6="",IF(Candidates!B1356&lt;&gt;"",TRUE,FALSE),IF(Dashboard!$M$6=Candidates!B1356,TRUE,FALSE))</f>
        <v>0</v>
      </c>
      <c r="V1354" s="187" t="b">
        <f>IF(Dashboard!$H$7="",IF(Candidates!B1356&lt;&gt;"",TRUE,FALSE),IF(Dashboard!$H$7=Candidates!C1356,TRUE,FALSE))</f>
        <v>0</v>
      </c>
      <c r="W1354" s="217" t="b">
        <f>IF(Dashboard!$H$6="",IF(Candidates!B1356&lt;&gt;"",TRUE,FALSE),IF(Dashboard!$H$6=Candidates!E1356,TRUE,FALSE))</f>
        <v>0</v>
      </c>
      <c r="X1354" s="187">
        <f t="shared" si="64"/>
        <v>0</v>
      </c>
      <c r="Y1354" s="198">
        <f t="shared" si="65"/>
        <v>0</v>
      </c>
      <c r="AA1354" s="7"/>
      <c r="AB1354" s="7"/>
      <c r="AC1354" s="7"/>
    </row>
    <row r="1355" spans="18:29" x14ac:dyDescent="0.2">
      <c r="R1355" s="193" t="str">
        <f>IF(Candidates!H1357="","",MONTH(Candidates!H1357))</f>
        <v/>
      </c>
      <c r="S1355" s="187" t="b">
        <f>IF(AND(YEAR(Candidates!H1357)&gt;=applicationYear,YEAR(Candidates!H1357)&lt;=applicationYear),TRUE,IF(applicationYear="",TRUE,FALSE))</f>
        <v>0</v>
      </c>
      <c r="T1355" s="187" t="b">
        <f>IF(AND(Candidates!H1357&gt;=$AJ$4,Candidates!H1357&lt;=$AJ$5),TRUE,FALSE)</f>
        <v>0</v>
      </c>
      <c r="U1355" s="187" t="b">
        <f>IF(Dashboard!$M$6="",IF(Candidates!B1357&lt;&gt;"",TRUE,FALSE),IF(Dashboard!$M$6=Candidates!B1357,TRUE,FALSE))</f>
        <v>0</v>
      </c>
      <c r="V1355" s="187" t="b">
        <f>IF(Dashboard!$H$7="",IF(Candidates!B1357&lt;&gt;"",TRUE,FALSE),IF(Dashboard!$H$7=Candidates!C1357,TRUE,FALSE))</f>
        <v>0</v>
      </c>
      <c r="W1355" s="217" t="b">
        <f>IF(Dashboard!$H$6="",IF(Candidates!B1357&lt;&gt;"",TRUE,FALSE),IF(Dashboard!$H$6=Candidates!E1357,TRUE,FALSE))</f>
        <v>0</v>
      </c>
      <c r="X1355" s="187">
        <f t="shared" si="64"/>
        <v>0</v>
      </c>
      <c r="Y1355" s="198">
        <f t="shared" si="65"/>
        <v>0</v>
      </c>
      <c r="AA1355" s="7"/>
      <c r="AB1355" s="7"/>
      <c r="AC1355" s="7"/>
    </row>
    <row r="1356" spans="18:29" x14ac:dyDescent="0.2">
      <c r="R1356" s="193" t="str">
        <f>IF(Candidates!H1358="","",MONTH(Candidates!H1358))</f>
        <v/>
      </c>
      <c r="S1356" s="187" t="b">
        <f>IF(AND(YEAR(Candidates!H1358)&gt;=applicationYear,YEAR(Candidates!H1358)&lt;=applicationYear),TRUE,IF(applicationYear="",TRUE,FALSE))</f>
        <v>0</v>
      </c>
      <c r="T1356" s="187" t="b">
        <f>IF(AND(Candidates!H1358&gt;=$AJ$4,Candidates!H1358&lt;=$AJ$5),TRUE,FALSE)</f>
        <v>0</v>
      </c>
      <c r="U1356" s="187" t="b">
        <f>IF(Dashboard!$M$6="",IF(Candidates!B1358&lt;&gt;"",TRUE,FALSE),IF(Dashboard!$M$6=Candidates!B1358,TRUE,FALSE))</f>
        <v>0</v>
      </c>
      <c r="V1356" s="187" t="b">
        <f>IF(Dashboard!$H$7="",IF(Candidates!B1358&lt;&gt;"",TRUE,FALSE),IF(Dashboard!$H$7=Candidates!C1358,TRUE,FALSE))</f>
        <v>0</v>
      </c>
      <c r="W1356" s="217" t="b">
        <f>IF(Dashboard!$H$6="",IF(Candidates!B1358&lt;&gt;"",TRUE,FALSE),IF(Dashboard!$H$6=Candidates!E1358,TRUE,FALSE))</f>
        <v>0</v>
      </c>
      <c r="X1356" s="187">
        <f t="shared" si="64"/>
        <v>0</v>
      </c>
      <c r="Y1356" s="198">
        <f t="shared" si="65"/>
        <v>0</v>
      </c>
      <c r="AA1356" s="7"/>
      <c r="AB1356" s="7"/>
      <c r="AC1356" s="7"/>
    </row>
    <row r="1357" spans="18:29" x14ac:dyDescent="0.2">
      <c r="R1357" s="193" t="str">
        <f>IF(Candidates!H1359="","",MONTH(Candidates!H1359))</f>
        <v/>
      </c>
      <c r="S1357" s="187" t="b">
        <f>IF(AND(YEAR(Candidates!H1359)&gt;=applicationYear,YEAR(Candidates!H1359)&lt;=applicationYear),TRUE,IF(applicationYear="",TRUE,FALSE))</f>
        <v>0</v>
      </c>
      <c r="T1357" s="187" t="b">
        <f>IF(AND(Candidates!H1359&gt;=$AJ$4,Candidates!H1359&lt;=$AJ$5),TRUE,FALSE)</f>
        <v>0</v>
      </c>
      <c r="U1357" s="187" t="b">
        <f>IF(Dashboard!$M$6="",IF(Candidates!B1359&lt;&gt;"",TRUE,FALSE),IF(Dashboard!$M$6=Candidates!B1359,TRUE,FALSE))</f>
        <v>0</v>
      </c>
      <c r="V1357" s="187" t="b">
        <f>IF(Dashboard!$H$7="",IF(Candidates!B1359&lt;&gt;"",TRUE,FALSE),IF(Dashboard!$H$7=Candidates!C1359,TRUE,FALSE))</f>
        <v>0</v>
      </c>
      <c r="W1357" s="217" t="b">
        <f>IF(Dashboard!$H$6="",IF(Candidates!B1359&lt;&gt;"",TRUE,FALSE),IF(Dashboard!$H$6=Candidates!E1359,TRUE,FALSE))</f>
        <v>0</v>
      </c>
      <c r="X1357" s="187">
        <f t="shared" si="64"/>
        <v>0</v>
      </c>
      <c r="Y1357" s="198">
        <f t="shared" si="65"/>
        <v>0</v>
      </c>
      <c r="AA1357" s="7"/>
      <c r="AB1357" s="7"/>
      <c r="AC1357" s="7"/>
    </row>
    <row r="1358" spans="18:29" x14ac:dyDescent="0.2">
      <c r="R1358" s="193" t="str">
        <f>IF(Candidates!H1360="","",MONTH(Candidates!H1360))</f>
        <v/>
      </c>
      <c r="S1358" s="187" t="b">
        <f>IF(AND(YEAR(Candidates!H1360)&gt;=applicationYear,YEAR(Candidates!H1360)&lt;=applicationYear),TRUE,IF(applicationYear="",TRUE,FALSE))</f>
        <v>0</v>
      </c>
      <c r="T1358" s="187" t="b">
        <f>IF(AND(Candidates!H1360&gt;=$AJ$4,Candidates!H1360&lt;=$AJ$5),TRUE,FALSE)</f>
        <v>0</v>
      </c>
      <c r="U1358" s="187" t="b">
        <f>IF(Dashboard!$M$6="",IF(Candidates!B1360&lt;&gt;"",TRUE,FALSE),IF(Dashboard!$M$6=Candidates!B1360,TRUE,FALSE))</f>
        <v>0</v>
      </c>
      <c r="V1358" s="187" t="b">
        <f>IF(Dashboard!$H$7="",IF(Candidates!B1360&lt;&gt;"",TRUE,FALSE),IF(Dashboard!$H$7=Candidates!C1360,TRUE,FALSE))</f>
        <v>0</v>
      </c>
      <c r="W1358" s="217" t="b">
        <f>IF(Dashboard!$H$6="",IF(Candidates!B1360&lt;&gt;"",TRUE,FALSE),IF(Dashboard!$H$6=Candidates!E1360,TRUE,FALSE))</f>
        <v>0</v>
      </c>
      <c r="X1358" s="187">
        <f t="shared" si="64"/>
        <v>0</v>
      </c>
      <c r="Y1358" s="198">
        <f t="shared" si="65"/>
        <v>0</v>
      </c>
      <c r="AA1358" s="7"/>
      <c r="AB1358" s="7"/>
      <c r="AC1358" s="7"/>
    </row>
    <row r="1359" spans="18:29" x14ac:dyDescent="0.2">
      <c r="R1359" s="193" t="str">
        <f>IF(Candidates!H1361="","",MONTH(Candidates!H1361))</f>
        <v/>
      </c>
      <c r="S1359" s="187" t="b">
        <f>IF(AND(YEAR(Candidates!H1361)&gt;=applicationYear,YEAR(Candidates!H1361)&lt;=applicationYear),TRUE,IF(applicationYear="",TRUE,FALSE))</f>
        <v>0</v>
      </c>
      <c r="T1359" s="187" t="b">
        <f>IF(AND(Candidates!H1361&gt;=$AJ$4,Candidates!H1361&lt;=$AJ$5),TRUE,FALSE)</f>
        <v>0</v>
      </c>
      <c r="U1359" s="187" t="b">
        <f>IF(Dashboard!$M$6="",IF(Candidates!B1361&lt;&gt;"",TRUE,FALSE),IF(Dashboard!$M$6=Candidates!B1361,TRUE,FALSE))</f>
        <v>0</v>
      </c>
      <c r="V1359" s="187" t="b">
        <f>IF(Dashboard!$H$7="",IF(Candidates!B1361&lt;&gt;"",TRUE,FALSE),IF(Dashboard!$H$7=Candidates!C1361,TRUE,FALSE))</f>
        <v>0</v>
      </c>
      <c r="W1359" s="217" t="b">
        <f>IF(Dashboard!$H$6="",IF(Candidates!B1361&lt;&gt;"",TRUE,FALSE),IF(Dashboard!$H$6=Candidates!E1361,TRUE,FALSE))</f>
        <v>0</v>
      </c>
      <c r="X1359" s="187">
        <f t="shared" si="64"/>
        <v>0</v>
      </c>
      <c r="Y1359" s="198">
        <f t="shared" si="65"/>
        <v>0</v>
      </c>
      <c r="AA1359" s="7"/>
      <c r="AB1359" s="7"/>
      <c r="AC1359" s="7"/>
    </row>
    <row r="1360" spans="18:29" x14ac:dyDescent="0.2">
      <c r="R1360" s="193" t="str">
        <f>IF(Candidates!H1362="","",MONTH(Candidates!H1362))</f>
        <v/>
      </c>
      <c r="S1360" s="187" t="b">
        <f>IF(AND(YEAR(Candidates!H1362)&gt;=applicationYear,YEAR(Candidates!H1362)&lt;=applicationYear),TRUE,IF(applicationYear="",TRUE,FALSE))</f>
        <v>0</v>
      </c>
      <c r="T1360" s="187" t="b">
        <f>IF(AND(Candidates!H1362&gt;=$AJ$4,Candidates!H1362&lt;=$AJ$5),TRUE,FALSE)</f>
        <v>0</v>
      </c>
      <c r="U1360" s="187" t="b">
        <f>IF(Dashboard!$M$6="",IF(Candidates!B1362&lt;&gt;"",TRUE,FALSE),IF(Dashboard!$M$6=Candidates!B1362,TRUE,FALSE))</f>
        <v>0</v>
      </c>
      <c r="V1360" s="187" t="b">
        <f>IF(Dashboard!$H$7="",IF(Candidates!B1362&lt;&gt;"",TRUE,FALSE),IF(Dashboard!$H$7=Candidates!C1362,TRUE,FALSE))</f>
        <v>0</v>
      </c>
      <c r="W1360" s="217" t="b">
        <f>IF(Dashboard!$H$6="",IF(Candidates!B1362&lt;&gt;"",TRUE,FALSE),IF(Dashboard!$H$6=Candidates!E1362,TRUE,FALSE))</f>
        <v>0</v>
      </c>
      <c r="X1360" s="187">
        <f t="shared" si="64"/>
        <v>0</v>
      </c>
      <c r="Y1360" s="198">
        <f t="shared" si="65"/>
        <v>0</v>
      </c>
      <c r="AA1360" s="7"/>
      <c r="AB1360" s="7"/>
      <c r="AC1360" s="7"/>
    </row>
    <row r="1361" spans="18:29" x14ac:dyDescent="0.2">
      <c r="R1361" s="193" t="str">
        <f>IF(Candidates!H1363="","",MONTH(Candidates!H1363))</f>
        <v/>
      </c>
      <c r="S1361" s="187" t="b">
        <f>IF(AND(YEAR(Candidates!H1363)&gt;=applicationYear,YEAR(Candidates!H1363)&lt;=applicationYear),TRUE,IF(applicationYear="",TRUE,FALSE))</f>
        <v>0</v>
      </c>
      <c r="T1361" s="187" t="b">
        <f>IF(AND(Candidates!H1363&gt;=$AJ$4,Candidates!H1363&lt;=$AJ$5),TRUE,FALSE)</f>
        <v>0</v>
      </c>
      <c r="U1361" s="187" t="b">
        <f>IF(Dashboard!$M$6="",IF(Candidates!B1363&lt;&gt;"",TRUE,FALSE),IF(Dashboard!$M$6=Candidates!B1363,TRUE,FALSE))</f>
        <v>0</v>
      </c>
      <c r="V1361" s="187" t="b">
        <f>IF(Dashboard!$H$7="",IF(Candidates!B1363&lt;&gt;"",TRUE,FALSE),IF(Dashboard!$H$7=Candidates!C1363,TRUE,FALSE))</f>
        <v>0</v>
      </c>
      <c r="W1361" s="217" t="b">
        <f>IF(Dashboard!$H$6="",IF(Candidates!B1363&lt;&gt;"",TRUE,FALSE),IF(Dashboard!$H$6=Candidates!E1363,TRUE,FALSE))</f>
        <v>0</v>
      </c>
      <c r="X1361" s="187">
        <f t="shared" si="64"/>
        <v>0</v>
      </c>
      <c r="Y1361" s="198">
        <f t="shared" si="65"/>
        <v>0</v>
      </c>
      <c r="AA1361" s="7"/>
      <c r="AB1361" s="7"/>
      <c r="AC1361" s="7"/>
    </row>
    <row r="1362" spans="18:29" x14ac:dyDescent="0.2">
      <c r="R1362" s="193" t="str">
        <f>IF(Candidates!H1364="","",MONTH(Candidates!H1364))</f>
        <v/>
      </c>
      <c r="S1362" s="187" t="b">
        <f>IF(AND(YEAR(Candidates!H1364)&gt;=applicationYear,YEAR(Candidates!H1364)&lt;=applicationYear),TRUE,IF(applicationYear="",TRUE,FALSE))</f>
        <v>0</v>
      </c>
      <c r="T1362" s="187" t="b">
        <f>IF(AND(Candidates!H1364&gt;=$AJ$4,Candidates!H1364&lt;=$AJ$5),TRUE,FALSE)</f>
        <v>0</v>
      </c>
      <c r="U1362" s="187" t="b">
        <f>IF(Dashboard!$M$6="",IF(Candidates!B1364&lt;&gt;"",TRUE,FALSE),IF(Dashboard!$M$6=Candidates!B1364,TRUE,FALSE))</f>
        <v>0</v>
      </c>
      <c r="V1362" s="187" t="b">
        <f>IF(Dashboard!$H$7="",IF(Candidates!B1364&lt;&gt;"",TRUE,FALSE),IF(Dashboard!$H$7=Candidates!C1364,TRUE,FALSE))</f>
        <v>0</v>
      </c>
      <c r="W1362" s="217" t="b">
        <f>IF(Dashboard!$H$6="",IF(Candidates!B1364&lt;&gt;"",TRUE,FALSE),IF(Dashboard!$H$6=Candidates!E1364,TRUE,FALSE))</f>
        <v>0</v>
      </c>
      <c r="X1362" s="187">
        <f t="shared" si="64"/>
        <v>0</v>
      </c>
      <c r="Y1362" s="198">
        <f t="shared" si="65"/>
        <v>0</v>
      </c>
      <c r="AA1362" s="7"/>
      <c r="AB1362" s="7"/>
      <c r="AC1362" s="7"/>
    </row>
    <row r="1363" spans="18:29" x14ac:dyDescent="0.2">
      <c r="R1363" s="193" t="str">
        <f>IF(Candidates!H1365="","",MONTH(Candidates!H1365))</f>
        <v/>
      </c>
      <c r="S1363" s="187" t="b">
        <f>IF(AND(YEAR(Candidates!H1365)&gt;=applicationYear,YEAR(Candidates!H1365)&lt;=applicationYear),TRUE,IF(applicationYear="",TRUE,FALSE))</f>
        <v>0</v>
      </c>
      <c r="T1363" s="187" t="b">
        <f>IF(AND(Candidates!H1365&gt;=$AJ$4,Candidates!H1365&lt;=$AJ$5),TRUE,FALSE)</f>
        <v>0</v>
      </c>
      <c r="U1363" s="187" t="b">
        <f>IF(Dashboard!$M$6="",IF(Candidates!B1365&lt;&gt;"",TRUE,FALSE),IF(Dashboard!$M$6=Candidates!B1365,TRUE,FALSE))</f>
        <v>0</v>
      </c>
      <c r="V1363" s="187" t="b">
        <f>IF(Dashboard!$H$7="",IF(Candidates!B1365&lt;&gt;"",TRUE,FALSE),IF(Dashboard!$H$7=Candidates!C1365,TRUE,FALSE))</f>
        <v>0</v>
      </c>
      <c r="W1363" s="217" t="b">
        <f>IF(Dashboard!$H$6="",IF(Candidates!B1365&lt;&gt;"",TRUE,FALSE),IF(Dashboard!$H$6=Candidates!E1365,TRUE,FALSE))</f>
        <v>0</v>
      </c>
      <c r="X1363" s="187">
        <f t="shared" si="64"/>
        <v>0</v>
      </c>
      <c r="Y1363" s="198">
        <f t="shared" si="65"/>
        <v>0</v>
      </c>
      <c r="AA1363" s="7"/>
      <c r="AB1363" s="7"/>
      <c r="AC1363" s="7"/>
    </row>
    <row r="1364" spans="18:29" x14ac:dyDescent="0.2">
      <c r="R1364" s="193" t="str">
        <f>IF(Candidates!H1366="","",MONTH(Candidates!H1366))</f>
        <v/>
      </c>
      <c r="S1364" s="187" t="b">
        <f>IF(AND(YEAR(Candidates!H1366)&gt;=applicationYear,YEAR(Candidates!H1366)&lt;=applicationYear),TRUE,IF(applicationYear="",TRUE,FALSE))</f>
        <v>0</v>
      </c>
      <c r="T1364" s="187" t="b">
        <f>IF(AND(Candidates!H1366&gt;=$AJ$4,Candidates!H1366&lt;=$AJ$5),TRUE,FALSE)</f>
        <v>0</v>
      </c>
      <c r="U1364" s="187" t="b">
        <f>IF(Dashboard!$M$6="",IF(Candidates!B1366&lt;&gt;"",TRUE,FALSE),IF(Dashboard!$M$6=Candidates!B1366,TRUE,FALSE))</f>
        <v>0</v>
      </c>
      <c r="V1364" s="187" t="b">
        <f>IF(Dashboard!$H$7="",IF(Candidates!B1366&lt;&gt;"",TRUE,FALSE),IF(Dashboard!$H$7=Candidates!C1366,TRUE,FALSE))</f>
        <v>0</v>
      </c>
      <c r="W1364" s="217" t="b">
        <f>IF(Dashboard!$H$6="",IF(Candidates!B1366&lt;&gt;"",TRUE,FALSE),IF(Dashboard!$H$6=Candidates!E1366,TRUE,FALSE))</f>
        <v>0</v>
      </c>
      <c r="X1364" s="187">
        <f t="shared" si="64"/>
        <v>0</v>
      </c>
      <c r="Y1364" s="198">
        <f t="shared" si="65"/>
        <v>0</v>
      </c>
      <c r="AA1364" s="7"/>
      <c r="AB1364" s="7"/>
      <c r="AC1364" s="7"/>
    </row>
    <row r="1365" spans="18:29" x14ac:dyDescent="0.2">
      <c r="R1365" s="193" t="str">
        <f>IF(Candidates!H1367="","",MONTH(Candidates!H1367))</f>
        <v/>
      </c>
      <c r="S1365" s="187" t="b">
        <f>IF(AND(YEAR(Candidates!H1367)&gt;=applicationYear,YEAR(Candidates!H1367)&lt;=applicationYear),TRUE,IF(applicationYear="",TRUE,FALSE))</f>
        <v>0</v>
      </c>
      <c r="T1365" s="187" t="b">
        <f>IF(AND(Candidates!H1367&gt;=$AJ$4,Candidates!H1367&lt;=$AJ$5),TRUE,FALSE)</f>
        <v>0</v>
      </c>
      <c r="U1365" s="187" t="b">
        <f>IF(Dashboard!$M$6="",IF(Candidates!B1367&lt;&gt;"",TRUE,FALSE),IF(Dashboard!$M$6=Candidates!B1367,TRUE,FALSE))</f>
        <v>0</v>
      </c>
      <c r="V1365" s="187" t="b">
        <f>IF(Dashboard!$H$7="",IF(Candidates!B1367&lt;&gt;"",TRUE,FALSE),IF(Dashboard!$H$7=Candidates!C1367,TRUE,FALSE))</f>
        <v>0</v>
      </c>
      <c r="W1365" s="217" t="b">
        <f>IF(Dashboard!$H$6="",IF(Candidates!B1367&lt;&gt;"",TRUE,FALSE),IF(Dashboard!$H$6=Candidates!E1367,TRUE,FALSE))</f>
        <v>0</v>
      </c>
      <c r="X1365" s="187">
        <f t="shared" si="64"/>
        <v>0</v>
      </c>
      <c r="Y1365" s="198">
        <f t="shared" si="65"/>
        <v>0</v>
      </c>
      <c r="AA1365" s="7"/>
      <c r="AB1365" s="7"/>
      <c r="AC1365" s="7"/>
    </row>
    <row r="1366" spans="18:29" x14ac:dyDescent="0.2">
      <c r="R1366" s="193" t="str">
        <f>IF(Candidates!H1368="","",MONTH(Candidates!H1368))</f>
        <v/>
      </c>
      <c r="S1366" s="187" t="b">
        <f>IF(AND(YEAR(Candidates!H1368)&gt;=applicationYear,YEAR(Candidates!H1368)&lt;=applicationYear),TRUE,IF(applicationYear="",TRUE,FALSE))</f>
        <v>0</v>
      </c>
      <c r="T1366" s="187" t="b">
        <f>IF(AND(Candidates!H1368&gt;=$AJ$4,Candidates!H1368&lt;=$AJ$5),TRUE,FALSE)</f>
        <v>0</v>
      </c>
      <c r="U1366" s="187" t="b">
        <f>IF(Dashboard!$M$6="",IF(Candidates!B1368&lt;&gt;"",TRUE,FALSE),IF(Dashboard!$M$6=Candidates!B1368,TRUE,FALSE))</f>
        <v>0</v>
      </c>
      <c r="V1366" s="187" t="b">
        <f>IF(Dashboard!$H$7="",IF(Candidates!B1368&lt;&gt;"",TRUE,FALSE),IF(Dashboard!$H$7=Candidates!C1368,TRUE,FALSE))</f>
        <v>0</v>
      </c>
      <c r="W1366" s="217" t="b">
        <f>IF(Dashboard!$H$6="",IF(Candidates!B1368&lt;&gt;"",TRUE,FALSE),IF(Dashboard!$H$6=Candidates!E1368,TRUE,FALSE))</f>
        <v>0</v>
      </c>
      <c r="X1366" s="187">
        <f t="shared" si="64"/>
        <v>0</v>
      </c>
      <c r="Y1366" s="198">
        <f t="shared" si="65"/>
        <v>0</v>
      </c>
      <c r="AA1366" s="7"/>
      <c r="AB1366" s="7"/>
      <c r="AC1366" s="7"/>
    </row>
    <row r="1367" spans="18:29" x14ac:dyDescent="0.2">
      <c r="R1367" s="193" t="str">
        <f>IF(Candidates!H1369="","",MONTH(Candidates!H1369))</f>
        <v/>
      </c>
      <c r="S1367" s="187" t="b">
        <f>IF(AND(YEAR(Candidates!H1369)&gt;=applicationYear,YEAR(Candidates!H1369)&lt;=applicationYear),TRUE,IF(applicationYear="",TRUE,FALSE))</f>
        <v>0</v>
      </c>
      <c r="T1367" s="187" t="b">
        <f>IF(AND(Candidates!H1369&gt;=$AJ$4,Candidates!H1369&lt;=$AJ$5),TRUE,FALSE)</f>
        <v>0</v>
      </c>
      <c r="U1367" s="187" t="b">
        <f>IF(Dashboard!$M$6="",IF(Candidates!B1369&lt;&gt;"",TRUE,FALSE),IF(Dashboard!$M$6=Candidates!B1369,TRUE,FALSE))</f>
        <v>0</v>
      </c>
      <c r="V1367" s="187" t="b">
        <f>IF(Dashboard!$H$7="",IF(Candidates!B1369&lt;&gt;"",TRUE,FALSE),IF(Dashboard!$H$7=Candidates!C1369,TRUE,FALSE))</f>
        <v>0</v>
      </c>
      <c r="W1367" s="217" t="b">
        <f>IF(Dashboard!$H$6="",IF(Candidates!B1369&lt;&gt;"",TRUE,FALSE),IF(Dashboard!$H$6=Candidates!E1369,TRUE,FALSE))</f>
        <v>0</v>
      </c>
      <c r="X1367" s="187">
        <f t="shared" si="64"/>
        <v>0</v>
      </c>
      <c r="Y1367" s="198">
        <f t="shared" si="65"/>
        <v>0</v>
      </c>
      <c r="AA1367" s="7"/>
      <c r="AB1367" s="7"/>
      <c r="AC1367" s="7"/>
    </row>
    <row r="1368" spans="18:29" x14ac:dyDescent="0.2">
      <c r="R1368" s="193" t="str">
        <f>IF(Candidates!H1370="","",MONTH(Candidates!H1370))</f>
        <v/>
      </c>
      <c r="S1368" s="187" t="b">
        <f>IF(AND(YEAR(Candidates!H1370)&gt;=applicationYear,YEAR(Candidates!H1370)&lt;=applicationYear),TRUE,IF(applicationYear="",TRUE,FALSE))</f>
        <v>0</v>
      </c>
      <c r="T1368" s="187" t="b">
        <f>IF(AND(Candidates!H1370&gt;=$AJ$4,Candidates!H1370&lt;=$AJ$5),TRUE,FALSE)</f>
        <v>0</v>
      </c>
      <c r="U1368" s="187" t="b">
        <f>IF(Dashboard!$M$6="",IF(Candidates!B1370&lt;&gt;"",TRUE,FALSE),IF(Dashboard!$M$6=Candidates!B1370,TRUE,FALSE))</f>
        <v>0</v>
      </c>
      <c r="V1368" s="187" t="b">
        <f>IF(Dashboard!$H$7="",IF(Candidates!B1370&lt;&gt;"",TRUE,FALSE),IF(Dashboard!$H$7=Candidates!C1370,TRUE,FALSE))</f>
        <v>0</v>
      </c>
      <c r="W1368" s="217" t="b">
        <f>IF(Dashboard!$H$6="",IF(Candidates!B1370&lt;&gt;"",TRUE,FALSE),IF(Dashboard!$H$6=Candidates!E1370,TRUE,FALSE))</f>
        <v>0</v>
      </c>
      <c r="X1368" s="187">
        <f t="shared" si="64"/>
        <v>0</v>
      </c>
      <c r="Y1368" s="198">
        <f t="shared" si="65"/>
        <v>0</v>
      </c>
      <c r="AA1368" s="7"/>
      <c r="AB1368" s="7"/>
      <c r="AC1368" s="7"/>
    </row>
    <row r="1369" spans="18:29" x14ac:dyDescent="0.2">
      <c r="R1369" s="193" t="str">
        <f>IF(Candidates!H1371="","",MONTH(Candidates!H1371))</f>
        <v/>
      </c>
      <c r="S1369" s="187" t="b">
        <f>IF(AND(YEAR(Candidates!H1371)&gt;=applicationYear,YEAR(Candidates!H1371)&lt;=applicationYear),TRUE,IF(applicationYear="",TRUE,FALSE))</f>
        <v>0</v>
      </c>
      <c r="T1369" s="187" t="b">
        <f>IF(AND(Candidates!H1371&gt;=$AJ$4,Candidates!H1371&lt;=$AJ$5),TRUE,FALSE)</f>
        <v>0</v>
      </c>
      <c r="U1369" s="187" t="b">
        <f>IF(Dashboard!$M$6="",IF(Candidates!B1371&lt;&gt;"",TRUE,FALSE),IF(Dashboard!$M$6=Candidates!B1371,TRUE,FALSE))</f>
        <v>0</v>
      </c>
      <c r="V1369" s="187" t="b">
        <f>IF(Dashboard!$H$7="",IF(Candidates!B1371&lt;&gt;"",TRUE,FALSE),IF(Dashboard!$H$7=Candidates!C1371,TRUE,FALSE))</f>
        <v>0</v>
      </c>
      <c r="W1369" s="217" t="b">
        <f>IF(Dashboard!$H$6="",IF(Candidates!B1371&lt;&gt;"",TRUE,FALSE),IF(Dashboard!$H$6=Candidates!E1371,TRUE,FALSE))</f>
        <v>0</v>
      </c>
      <c r="X1369" s="187">
        <f t="shared" si="64"/>
        <v>0</v>
      </c>
      <c r="Y1369" s="198">
        <f t="shared" si="65"/>
        <v>0</v>
      </c>
      <c r="AA1369" s="7"/>
      <c r="AB1369" s="7"/>
      <c r="AC1369" s="7"/>
    </row>
    <row r="1370" spans="18:29" x14ac:dyDescent="0.2">
      <c r="R1370" s="193" t="str">
        <f>IF(Candidates!H1372="","",MONTH(Candidates!H1372))</f>
        <v/>
      </c>
      <c r="S1370" s="187" t="b">
        <f>IF(AND(YEAR(Candidates!H1372)&gt;=applicationYear,YEAR(Candidates!H1372)&lt;=applicationYear),TRUE,IF(applicationYear="",TRUE,FALSE))</f>
        <v>0</v>
      </c>
      <c r="T1370" s="187" t="b">
        <f>IF(AND(Candidates!H1372&gt;=$AJ$4,Candidates!H1372&lt;=$AJ$5),TRUE,FALSE)</f>
        <v>0</v>
      </c>
      <c r="U1370" s="187" t="b">
        <f>IF(Dashboard!$M$6="",IF(Candidates!B1372&lt;&gt;"",TRUE,FALSE),IF(Dashboard!$M$6=Candidates!B1372,TRUE,FALSE))</f>
        <v>0</v>
      </c>
      <c r="V1370" s="187" t="b">
        <f>IF(Dashboard!$H$7="",IF(Candidates!B1372&lt;&gt;"",TRUE,FALSE),IF(Dashboard!$H$7=Candidates!C1372,TRUE,FALSE))</f>
        <v>0</v>
      </c>
      <c r="W1370" s="217" t="b">
        <f>IF(Dashboard!$H$6="",IF(Candidates!B1372&lt;&gt;"",TRUE,FALSE),IF(Dashboard!$H$6=Candidates!E1372,TRUE,FALSE))</f>
        <v>0</v>
      </c>
      <c r="X1370" s="187">
        <f t="shared" si="64"/>
        <v>0</v>
      </c>
      <c r="Y1370" s="198">
        <f t="shared" si="65"/>
        <v>0</v>
      </c>
      <c r="AA1370" s="7"/>
      <c r="AB1370" s="7"/>
      <c r="AC1370" s="7"/>
    </row>
    <row r="1371" spans="18:29" x14ac:dyDescent="0.2">
      <c r="R1371" s="193" t="str">
        <f>IF(Candidates!H1373="","",MONTH(Candidates!H1373))</f>
        <v/>
      </c>
      <c r="S1371" s="187" t="b">
        <f>IF(AND(YEAR(Candidates!H1373)&gt;=applicationYear,YEAR(Candidates!H1373)&lt;=applicationYear),TRUE,IF(applicationYear="",TRUE,FALSE))</f>
        <v>0</v>
      </c>
      <c r="T1371" s="187" t="b">
        <f>IF(AND(Candidates!H1373&gt;=$AJ$4,Candidates!H1373&lt;=$AJ$5),TRUE,FALSE)</f>
        <v>0</v>
      </c>
      <c r="U1371" s="187" t="b">
        <f>IF(Dashboard!$M$6="",IF(Candidates!B1373&lt;&gt;"",TRUE,FALSE),IF(Dashboard!$M$6=Candidates!B1373,TRUE,FALSE))</f>
        <v>0</v>
      </c>
      <c r="V1371" s="187" t="b">
        <f>IF(Dashboard!$H$7="",IF(Candidates!B1373&lt;&gt;"",TRUE,FALSE),IF(Dashboard!$H$7=Candidates!C1373,TRUE,FALSE))</f>
        <v>0</v>
      </c>
      <c r="W1371" s="217" t="b">
        <f>IF(Dashboard!$H$6="",IF(Candidates!B1373&lt;&gt;"",TRUE,FALSE),IF(Dashboard!$H$6=Candidates!E1373,TRUE,FALSE))</f>
        <v>0</v>
      </c>
      <c r="X1371" s="187">
        <f t="shared" si="64"/>
        <v>0</v>
      </c>
      <c r="Y1371" s="198">
        <f t="shared" si="65"/>
        <v>0</v>
      </c>
      <c r="AA1371" s="7"/>
      <c r="AB1371" s="7"/>
      <c r="AC1371" s="7"/>
    </row>
    <row r="1372" spans="18:29" x14ac:dyDescent="0.2">
      <c r="R1372" s="193" t="str">
        <f>IF(Candidates!H1374="","",MONTH(Candidates!H1374))</f>
        <v/>
      </c>
      <c r="S1372" s="187" t="b">
        <f>IF(AND(YEAR(Candidates!H1374)&gt;=applicationYear,YEAR(Candidates!H1374)&lt;=applicationYear),TRUE,IF(applicationYear="",TRUE,FALSE))</f>
        <v>0</v>
      </c>
      <c r="T1372" s="187" t="b">
        <f>IF(AND(Candidates!H1374&gt;=$AJ$4,Candidates!H1374&lt;=$AJ$5),TRUE,FALSE)</f>
        <v>0</v>
      </c>
      <c r="U1372" s="187" t="b">
        <f>IF(Dashboard!$M$6="",IF(Candidates!B1374&lt;&gt;"",TRUE,FALSE),IF(Dashboard!$M$6=Candidates!B1374,TRUE,FALSE))</f>
        <v>0</v>
      </c>
      <c r="V1372" s="187" t="b">
        <f>IF(Dashboard!$H$7="",IF(Candidates!B1374&lt;&gt;"",TRUE,FALSE),IF(Dashboard!$H$7=Candidates!C1374,TRUE,FALSE))</f>
        <v>0</v>
      </c>
      <c r="W1372" s="217" t="b">
        <f>IF(Dashboard!$H$6="",IF(Candidates!B1374&lt;&gt;"",TRUE,FALSE),IF(Dashboard!$H$6=Candidates!E1374,TRUE,FALSE))</f>
        <v>0</v>
      </c>
      <c r="X1372" s="187">
        <f t="shared" si="64"/>
        <v>0</v>
      </c>
      <c r="Y1372" s="198">
        <f t="shared" si="65"/>
        <v>0</v>
      </c>
      <c r="AA1372" s="7"/>
      <c r="AB1372" s="7"/>
      <c r="AC1372" s="7"/>
    </row>
    <row r="1373" spans="18:29" x14ac:dyDescent="0.2">
      <c r="R1373" s="193" t="str">
        <f>IF(Candidates!H1375="","",MONTH(Candidates!H1375))</f>
        <v/>
      </c>
      <c r="S1373" s="187" t="b">
        <f>IF(AND(YEAR(Candidates!H1375)&gt;=applicationYear,YEAR(Candidates!H1375)&lt;=applicationYear),TRUE,IF(applicationYear="",TRUE,FALSE))</f>
        <v>0</v>
      </c>
      <c r="T1373" s="187" t="b">
        <f>IF(AND(Candidates!H1375&gt;=$AJ$4,Candidates!H1375&lt;=$AJ$5),TRUE,FALSE)</f>
        <v>0</v>
      </c>
      <c r="U1373" s="187" t="b">
        <f>IF(Dashboard!$M$6="",IF(Candidates!B1375&lt;&gt;"",TRUE,FALSE),IF(Dashboard!$M$6=Candidates!B1375,TRUE,FALSE))</f>
        <v>0</v>
      </c>
      <c r="V1373" s="187" t="b">
        <f>IF(Dashboard!$H$7="",IF(Candidates!B1375&lt;&gt;"",TRUE,FALSE),IF(Dashboard!$H$7=Candidates!C1375,TRUE,FALSE))</f>
        <v>0</v>
      </c>
      <c r="W1373" s="217" t="b">
        <f>IF(Dashboard!$H$6="",IF(Candidates!B1375&lt;&gt;"",TRUE,FALSE),IF(Dashboard!$H$6=Candidates!E1375,TRUE,FALSE))</f>
        <v>0</v>
      </c>
      <c r="X1373" s="187">
        <f t="shared" si="64"/>
        <v>0</v>
      </c>
      <c r="Y1373" s="198">
        <f t="shared" si="65"/>
        <v>0</v>
      </c>
      <c r="AA1373" s="7"/>
      <c r="AB1373" s="7"/>
      <c r="AC1373" s="7"/>
    </row>
    <row r="1374" spans="18:29" x14ac:dyDescent="0.2">
      <c r="R1374" s="193" t="str">
        <f>IF(Candidates!H1376="","",MONTH(Candidates!H1376))</f>
        <v/>
      </c>
      <c r="S1374" s="187" t="b">
        <f>IF(AND(YEAR(Candidates!H1376)&gt;=applicationYear,YEAR(Candidates!H1376)&lt;=applicationYear),TRUE,IF(applicationYear="",TRUE,FALSE))</f>
        <v>0</v>
      </c>
      <c r="T1374" s="187" t="b">
        <f>IF(AND(Candidates!H1376&gt;=$AJ$4,Candidates!H1376&lt;=$AJ$5),TRUE,FALSE)</f>
        <v>0</v>
      </c>
      <c r="U1374" s="187" t="b">
        <f>IF(Dashboard!$M$6="",IF(Candidates!B1376&lt;&gt;"",TRUE,FALSE),IF(Dashboard!$M$6=Candidates!B1376,TRUE,FALSE))</f>
        <v>0</v>
      </c>
      <c r="V1374" s="187" t="b">
        <f>IF(Dashboard!$H$7="",IF(Candidates!B1376&lt;&gt;"",TRUE,FALSE),IF(Dashboard!$H$7=Candidates!C1376,TRUE,FALSE))</f>
        <v>0</v>
      </c>
      <c r="W1374" s="217" t="b">
        <f>IF(Dashboard!$H$6="",IF(Candidates!B1376&lt;&gt;"",TRUE,FALSE),IF(Dashboard!$H$6=Candidates!E1376,TRUE,FALSE))</f>
        <v>0</v>
      </c>
      <c r="X1374" s="187">
        <f t="shared" si="64"/>
        <v>0</v>
      </c>
      <c r="Y1374" s="198">
        <f t="shared" si="65"/>
        <v>0</v>
      </c>
      <c r="AA1374" s="7"/>
      <c r="AB1374" s="7"/>
      <c r="AC1374" s="7"/>
    </row>
    <row r="1375" spans="18:29" x14ac:dyDescent="0.2">
      <c r="R1375" s="193" t="str">
        <f>IF(Candidates!H1377="","",MONTH(Candidates!H1377))</f>
        <v/>
      </c>
      <c r="S1375" s="187" t="b">
        <f>IF(AND(YEAR(Candidates!H1377)&gt;=applicationYear,YEAR(Candidates!H1377)&lt;=applicationYear),TRUE,IF(applicationYear="",TRUE,FALSE))</f>
        <v>0</v>
      </c>
      <c r="T1375" s="187" t="b">
        <f>IF(AND(Candidates!H1377&gt;=$AJ$4,Candidates!H1377&lt;=$AJ$5),TRUE,FALSE)</f>
        <v>0</v>
      </c>
      <c r="U1375" s="187" t="b">
        <f>IF(Dashboard!$M$6="",IF(Candidates!B1377&lt;&gt;"",TRUE,FALSE),IF(Dashboard!$M$6=Candidates!B1377,TRUE,FALSE))</f>
        <v>0</v>
      </c>
      <c r="V1375" s="187" t="b">
        <f>IF(Dashboard!$H$7="",IF(Candidates!B1377&lt;&gt;"",TRUE,FALSE),IF(Dashboard!$H$7=Candidates!C1377,TRUE,FALSE))</f>
        <v>0</v>
      </c>
      <c r="W1375" s="217" t="b">
        <f>IF(Dashboard!$H$6="",IF(Candidates!B1377&lt;&gt;"",TRUE,FALSE),IF(Dashboard!$H$6=Candidates!E1377,TRUE,FALSE))</f>
        <v>0</v>
      </c>
      <c r="X1375" s="187">
        <f t="shared" si="64"/>
        <v>0</v>
      </c>
      <c r="Y1375" s="198">
        <f t="shared" si="65"/>
        <v>0</v>
      </c>
      <c r="AA1375" s="7"/>
      <c r="AB1375" s="7"/>
      <c r="AC1375" s="7"/>
    </row>
    <row r="1376" spans="18:29" x14ac:dyDescent="0.2">
      <c r="R1376" s="193" t="str">
        <f>IF(Candidates!H1378="","",MONTH(Candidates!H1378))</f>
        <v/>
      </c>
      <c r="S1376" s="187" t="b">
        <f>IF(AND(YEAR(Candidates!H1378)&gt;=applicationYear,YEAR(Candidates!H1378)&lt;=applicationYear),TRUE,IF(applicationYear="",TRUE,FALSE))</f>
        <v>0</v>
      </c>
      <c r="T1376" s="187" t="b">
        <f>IF(AND(Candidates!H1378&gt;=$AJ$4,Candidates!H1378&lt;=$AJ$5),TRUE,FALSE)</f>
        <v>0</v>
      </c>
      <c r="U1376" s="187" t="b">
        <f>IF(Dashboard!$M$6="",IF(Candidates!B1378&lt;&gt;"",TRUE,FALSE),IF(Dashboard!$M$6=Candidates!B1378,TRUE,FALSE))</f>
        <v>0</v>
      </c>
      <c r="V1376" s="187" t="b">
        <f>IF(Dashboard!$H$7="",IF(Candidates!B1378&lt;&gt;"",TRUE,FALSE),IF(Dashboard!$H$7=Candidates!C1378,TRUE,FALSE))</f>
        <v>0</v>
      </c>
      <c r="W1376" s="217" t="b">
        <f>IF(Dashboard!$H$6="",IF(Candidates!B1378&lt;&gt;"",TRUE,FALSE),IF(Dashboard!$H$6=Candidates!E1378,TRUE,FALSE))</f>
        <v>0</v>
      </c>
      <c r="X1376" s="187">
        <f t="shared" si="64"/>
        <v>0</v>
      </c>
      <c r="Y1376" s="198">
        <f t="shared" si="65"/>
        <v>0</v>
      </c>
      <c r="AA1376" s="7"/>
      <c r="AB1376" s="7"/>
      <c r="AC1376" s="7"/>
    </row>
    <row r="1377" spans="18:29" x14ac:dyDescent="0.2">
      <c r="R1377" s="193" t="str">
        <f>IF(Candidates!H1379="","",MONTH(Candidates!H1379))</f>
        <v/>
      </c>
      <c r="S1377" s="187" t="b">
        <f>IF(AND(YEAR(Candidates!H1379)&gt;=applicationYear,YEAR(Candidates!H1379)&lt;=applicationYear),TRUE,IF(applicationYear="",TRUE,FALSE))</f>
        <v>0</v>
      </c>
      <c r="T1377" s="187" t="b">
        <f>IF(AND(Candidates!H1379&gt;=$AJ$4,Candidates!H1379&lt;=$AJ$5),TRUE,FALSE)</f>
        <v>0</v>
      </c>
      <c r="U1377" s="187" t="b">
        <f>IF(Dashboard!$M$6="",IF(Candidates!B1379&lt;&gt;"",TRUE,FALSE),IF(Dashboard!$M$6=Candidates!B1379,TRUE,FALSE))</f>
        <v>0</v>
      </c>
      <c r="V1377" s="187" t="b">
        <f>IF(Dashboard!$H$7="",IF(Candidates!B1379&lt;&gt;"",TRUE,FALSE),IF(Dashboard!$H$7=Candidates!C1379,TRUE,FALSE))</f>
        <v>0</v>
      </c>
      <c r="W1377" s="217" t="b">
        <f>IF(Dashboard!$H$6="",IF(Candidates!B1379&lt;&gt;"",TRUE,FALSE),IF(Dashboard!$H$6=Candidates!E1379,TRUE,FALSE))</f>
        <v>0</v>
      </c>
      <c r="X1377" s="187">
        <f t="shared" si="64"/>
        <v>0</v>
      </c>
      <c r="Y1377" s="198">
        <f t="shared" si="65"/>
        <v>0</v>
      </c>
      <c r="AA1377" s="7"/>
      <c r="AB1377" s="7"/>
      <c r="AC1377" s="7"/>
    </row>
    <row r="1378" spans="18:29" x14ac:dyDescent="0.2">
      <c r="R1378" s="193" t="str">
        <f>IF(Candidates!H1380="","",MONTH(Candidates!H1380))</f>
        <v/>
      </c>
      <c r="S1378" s="187" t="b">
        <f>IF(AND(YEAR(Candidates!H1380)&gt;=applicationYear,YEAR(Candidates!H1380)&lt;=applicationYear),TRUE,IF(applicationYear="",TRUE,FALSE))</f>
        <v>0</v>
      </c>
      <c r="T1378" s="187" t="b">
        <f>IF(AND(Candidates!H1380&gt;=$AJ$4,Candidates!H1380&lt;=$AJ$5),TRUE,FALSE)</f>
        <v>0</v>
      </c>
      <c r="U1378" s="187" t="b">
        <f>IF(Dashboard!$M$6="",IF(Candidates!B1380&lt;&gt;"",TRUE,FALSE),IF(Dashboard!$M$6=Candidates!B1380,TRUE,FALSE))</f>
        <v>0</v>
      </c>
      <c r="V1378" s="187" t="b">
        <f>IF(Dashboard!$H$7="",IF(Candidates!B1380&lt;&gt;"",TRUE,FALSE),IF(Dashboard!$H$7=Candidates!C1380,TRUE,FALSE))</f>
        <v>0</v>
      </c>
      <c r="W1378" s="217" t="b">
        <f>IF(Dashboard!$H$6="",IF(Candidates!B1380&lt;&gt;"",TRUE,FALSE),IF(Dashboard!$H$6=Candidates!E1380,TRUE,FALSE))</f>
        <v>0</v>
      </c>
      <c r="X1378" s="187">
        <f t="shared" si="64"/>
        <v>0</v>
      </c>
      <c r="Y1378" s="198">
        <f t="shared" si="65"/>
        <v>0</v>
      </c>
      <c r="AA1378" s="7"/>
      <c r="AB1378" s="7"/>
      <c r="AC1378" s="7"/>
    </row>
    <row r="1379" spans="18:29" x14ac:dyDescent="0.2">
      <c r="R1379" s="193" t="str">
        <f>IF(Candidates!H1381="","",MONTH(Candidates!H1381))</f>
        <v/>
      </c>
      <c r="S1379" s="187" t="b">
        <f>IF(AND(YEAR(Candidates!H1381)&gt;=applicationYear,YEAR(Candidates!H1381)&lt;=applicationYear),TRUE,IF(applicationYear="",TRUE,FALSE))</f>
        <v>0</v>
      </c>
      <c r="T1379" s="187" t="b">
        <f>IF(AND(Candidates!H1381&gt;=$AJ$4,Candidates!H1381&lt;=$AJ$5),TRUE,FALSE)</f>
        <v>0</v>
      </c>
      <c r="U1379" s="187" t="b">
        <f>IF(Dashboard!$M$6="",IF(Candidates!B1381&lt;&gt;"",TRUE,FALSE),IF(Dashboard!$M$6=Candidates!B1381,TRUE,FALSE))</f>
        <v>0</v>
      </c>
      <c r="V1379" s="187" t="b">
        <f>IF(Dashboard!$H$7="",IF(Candidates!B1381&lt;&gt;"",TRUE,FALSE),IF(Dashboard!$H$7=Candidates!C1381,TRUE,FALSE))</f>
        <v>0</v>
      </c>
      <c r="W1379" s="217" t="b">
        <f>IF(Dashboard!$H$6="",IF(Candidates!B1381&lt;&gt;"",TRUE,FALSE),IF(Dashboard!$H$6=Candidates!E1381,TRUE,FALSE))</f>
        <v>0</v>
      </c>
      <c r="X1379" s="187">
        <f t="shared" si="64"/>
        <v>0</v>
      </c>
      <c r="Y1379" s="198">
        <f t="shared" si="65"/>
        <v>0</v>
      </c>
      <c r="AA1379" s="7"/>
      <c r="AB1379" s="7"/>
      <c r="AC1379" s="7"/>
    </row>
    <row r="1380" spans="18:29" x14ac:dyDescent="0.2">
      <c r="R1380" s="193" t="str">
        <f>IF(Candidates!H1382="","",MONTH(Candidates!H1382))</f>
        <v/>
      </c>
      <c r="S1380" s="187" t="b">
        <f>IF(AND(YEAR(Candidates!H1382)&gt;=applicationYear,YEAR(Candidates!H1382)&lt;=applicationYear),TRUE,IF(applicationYear="",TRUE,FALSE))</f>
        <v>0</v>
      </c>
      <c r="T1380" s="187" t="b">
        <f>IF(AND(Candidates!H1382&gt;=$AJ$4,Candidates!H1382&lt;=$AJ$5),TRUE,FALSE)</f>
        <v>0</v>
      </c>
      <c r="U1380" s="187" t="b">
        <f>IF(Dashboard!$M$6="",IF(Candidates!B1382&lt;&gt;"",TRUE,FALSE),IF(Dashboard!$M$6=Candidates!B1382,TRUE,FALSE))</f>
        <v>0</v>
      </c>
      <c r="V1380" s="187" t="b">
        <f>IF(Dashboard!$H$7="",IF(Candidates!B1382&lt;&gt;"",TRUE,FALSE),IF(Dashboard!$H$7=Candidates!C1382,TRUE,FALSE))</f>
        <v>0</v>
      </c>
      <c r="W1380" s="217" t="b">
        <f>IF(Dashboard!$H$6="",IF(Candidates!B1382&lt;&gt;"",TRUE,FALSE),IF(Dashboard!$H$6=Candidates!E1382,TRUE,FALSE))</f>
        <v>0</v>
      </c>
      <c r="X1380" s="187">
        <f t="shared" si="64"/>
        <v>0</v>
      </c>
      <c r="Y1380" s="198">
        <f t="shared" si="65"/>
        <v>0</v>
      </c>
      <c r="AA1380" s="7"/>
      <c r="AB1380" s="7"/>
      <c r="AC1380" s="7"/>
    </row>
    <row r="1381" spans="18:29" x14ac:dyDescent="0.2">
      <c r="R1381" s="193" t="str">
        <f>IF(Candidates!H1383="","",MONTH(Candidates!H1383))</f>
        <v/>
      </c>
      <c r="S1381" s="187" t="b">
        <f>IF(AND(YEAR(Candidates!H1383)&gt;=applicationYear,YEAR(Candidates!H1383)&lt;=applicationYear),TRUE,IF(applicationYear="",TRUE,FALSE))</f>
        <v>0</v>
      </c>
      <c r="T1381" s="187" t="b">
        <f>IF(AND(Candidates!H1383&gt;=$AJ$4,Candidates!H1383&lt;=$AJ$5),TRUE,FALSE)</f>
        <v>0</v>
      </c>
      <c r="U1381" s="187" t="b">
        <f>IF(Dashboard!$M$6="",IF(Candidates!B1383&lt;&gt;"",TRUE,FALSE),IF(Dashboard!$M$6=Candidates!B1383,TRUE,FALSE))</f>
        <v>0</v>
      </c>
      <c r="V1381" s="187" t="b">
        <f>IF(Dashboard!$H$7="",IF(Candidates!B1383&lt;&gt;"",TRUE,FALSE),IF(Dashboard!$H$7=Candidates!C1383,TRUE,FALSE))</f>
        <v>0</v>
      </c>
      <c r="W1381" s="217" t="b">
        <f>IF(Dashboard!$H$6="",IF(Candidates!B1383&lt;&gt;"",TRUE,FALSE),IF(Dashboard!$H$6=Candidates!E1383,TRUE,FALSE))</f>
        <v>0</v>
      </c>
      <c r="X1381" s="187">
        <f t="shared" si="64"/>
        <v>0</v>
      </c>
      <c r="Y1381" s="198">
        <f t="shared" si="65"/>
        <v>0</v>
      </c>
      <c r="AA1381" s="7"/>
      <c r="AB1381" s="7"/>
      <c r="AC1381" s="7"/>
    </row>
    <row r="1382" spans="18:29" x14ac:dyDescent="0.2">
      <c r="R1382" s="193" t="str">
        <f>IF(Candidates!H1384="","",MONTH(Candidates!H1384))</f>
        <v/>
      </c>
      <c r="S1382" s="187" t="b">
        <f>IF(AND(YEAR(Candidates!H1384)&gt;=applicationYear,YEAR(Candidates!H1384)&lt;=applicationYear),TRUE,IF(applicationYear="",TRUE,FALSE))</f>
        <v>0</v>
      </c>
      <c r="T1382" s="187" t="b">
        <f>IF(AND(Candidates!H1384&gt;=$AJ$4,Candidates!H1384&lt;=$AJ$5),TRUE,FALSE)</f>
        <v>0</v>
      </c>
      <c r="U1382" s="187" t="b">
        <f>IF(Dashboard!$M$6="",IF(Candidates!B1384&lt;&gt;"",TRUE,FALSE),IF(Dashboard!$M$6=Candidates!B1384,TRUE,FALSE))</f>
        <v>0</v>
      </c>
      <c r="V1382" s="187" t="b">
        <f>IF(Dashboard!$H$7="",IF(Candidates!B1384&lt;&gt;"",TRUE,FALSE),IF(Dashboard!$H$7=Candidates!C1384,TRUE,FALSE))</f>
        <v>0</v>
      </c>
      <c r="W1382" s="217" t="b">
        <f>IF(Dashboard!$H$6="",IF(Candidates!B1384&lt;&gt;"",TRUE,FALSE),IF(Dashboard!$H$6=Candidates!E1384,TRUE,FALSE))</f>
        <v>0</v>
      </c>
      <c r="X1382" s="187">
        <f t="shared" si="64"/>
        <v>0</v>
      </c>
      <c r="Y1382" s="198">
        <f t="shared" si="65"/>
        <v>0</v>
      </c>
      <c r="AA1382" s="7"/>
      <c r="AB1382" s="7"/>
      <c r="AC1382" s="7"/>
    </row>
    <row r="1383" spans="18:29" x14ac:dyDescent="0.2">
      <c r="R1383" s="193" t="str">
        <f>IF(Candidates!H1385="","",MONTH(Candidates!H1385))</f>
        <v/>
      </c>
      <c r="S1383" s="187" t="b">
        <f>IF(AND(YEAR(Candidates!H1385)&gt;=applicationYear,YEAR(Candidates!H1385)&lt;=applicationYear),TRUE,IF(applicationYear="",TRUE,FALSE))</f>
        <v>0</v>
      </c>
      <c r="T1383" s="187" t="b">
        <f>IF(AND(Candidates!H1385&gt;=$AJ$4,Candidates!H1385&lt;=$AJ$5),TRUE,FALSE)</f>
        <v>0</v>
      </c>
      <c r="U1383" s="187" t="b">
        <f>IF(Dashboard!$M$6="",IF(Candidates!B1385&lt;&gt;"",TRUE,FALSE),IF(Dashboard!$M$6=Candidates!B1385,TRUE,FALSE))</f>
        <v>0</v>
      </c>
      <c r="V1383" s="187" t="b">
        <f>IF(Dashboard!$H$7="",IF(Candidates!B1385&lt;&gt;"",TRUE,FALSE),IF(Dashboard!$H$7=Candidates!C1385,TRUE,FALSE))</f>
        <v>0</v>
      </c>
      <c r="W1383" s="217" t="b">
        <f>IF(Dashboard!$H$6="",IF(Candidates!B1385&lt;&gt;"",TRUE,FALSE),IF(Dashboard!$H$6=Candidates!E1385,TRUE,FALSE))</f>
        <v>0</v>
      </c>
      <c r="X1383" s="187">
        <f t="shared" si="64"/>
        <v>0</v>
      </c>
      <c r="Y1383" s="198">
        <f t="shared" si="65"/>
        <v>0</v>
      </c>
      <c r="AA1383" s="7"/>
      <c r="AB1383" s="7"/>
      <c r="AC1383" s="7"/>
    </row>
    <row r="1384" spans="18:29" x14ac:dyDescent="0.2">
      <c r="R1384" s="193" t="str">
        <f>IF(Candidates!H1386="","",MONTH(Candidates!H1386))</f>
        <v/>
      </c>
      <c r="S1384" s="187" t="b">
        <f>IF(AND(YEAR(Candidates!H1386)&gt;=applicationYear,YEAR(Candidates!H1386)&lt;=applicationYear),TRUE,IF(applicationYear="",TRUE,FALSE))</f>
        <v>0</v>
      </c>
      <c r="T1384" s="187" t="b">
        <f>IF(AND(Candidates!H1386&gt;=$AJ$4,Candidates!H1386&lt;=$AJ$5),TRUE,FALSE)</f>
        <v>0</v>
      </c>
      <c r="U1384" s="187" t="b">
        <f>IF(Dashboard!$M$6="",IF(Candidates!B1386&lt;&gt;"",TRUE,FALSE),IF(Dashboard!$M$6=Candidates!B1386,TRUE,FALSE))</f>
        <v>0</v>
      </c>
      <c r="V1384" s="187" t="b">
        <f>IF(Dashboard!$H$7="",IF(Candidates!B1386&lt;&gt;"",TRUE,FALSE),IF(Dashboard!$H$7=Candidates!C1386,TRUE,FALSE))</f>
        <v>0</v>
      </c>
      <c r="W1384" s="217" t="b">
        <f>IF(Dashboard!$H$6="",IF(Candidates!B1386&lt;&gt;"",TRUE,FALSE),IF(Dashboard!$H$6=Candidates!E1386,TRUE,FALSE))</f>
        <v>0</v>
      </c>
      <c r="X1384" s="187">
        <f t="shared" si="64"/>
        <v>0</v>
      </c>
      <c r="Y1384" s="198">
        <f t="shared" si="65"/>
        <v>0</v>
      </c>
      <c r="AA1384" s="7"/>
      <c r="AB1384" s="7"/>
      <c r="AC1384" s="7"/>
    </row>
    <row r="1385" spans="18:29" x14ac:dyDescent="0.2">
      <c r="R1385" s="193" t="str">
        <f>IF(Candidates!H1387="","",MONTH(Candidates!H1387))</f>
        <v/>
      </c>
      <c r="S1385" s="187" t="b">
        <f>IF(AND(YEAR(Candidates!H1387)&gt;=applicationYear,YEAR(Candidates!H1387)&lt;=applicationYear),TRUE,IF(applicationYear="",TRUE,FALSE))</f>
        <v>0</v>
      </c>
      <c r="T1385" s="187" t="b">
        <f>IF(AND(Candidates!H1387&gt;=$AJ$4,Candidates!H1387&lt;=$AJ$5),TRUE,FALSE)</f>
        <v>0</v>
      </c>
      <c r="U1385" s="187" t="b">
        <f>IF(Dashboard!$M$6="",IF(Candidates!B1387&lt;&gt;"",TRUE,FALSE),IF(Dashboard!$M$6=Candidates!B1387,TRUE,FALSE))</f>
        <v>0</v>
      </c>
      <c r="V1385" s="187" t="b">
        <f>IF(Dashboard!$H$7="",IF(Candidates!B1387&lt;&gt;"",TRUE,FALSE),IF(Dashboard!$H$7=Candidates!C1387,TRUE,FALSE))</f>
        <v>0</v>
      </c>
      <c r="W1385" s="217" t="b">
        <f>IF(Dashboard!$H$6="",IF(Candidates!B1387&lt;&gt;"",TRUE,FALSE),IF(Dashboard!$H$6=Candidates!E1387,TRUE,FALSE))</f>
        <v>0</v>
      </c>
      <c r="X1385" s="187">
        <f t="shared" si="64"/>
        <v>0</v>
      </c>
      <c r="Y1385" s="198">
        <f t="shared" si="65"/>
        <v>0</v>
      </c>
      <c r="AA1385" s="7"/>
      <c r="AB1385" s="7"/>
      <c r="AC1385" s="7"/>
    </row>
    <row r="1386" spans="18:29" x14ac:dyDescent="0.2">
      <c r="R1386" s="193" t="str">
        <f>IF(Candidates!H1388="","",MONTH(Candidates!H1388))</f>
        <v/>
      </c>
      <c r="S1386" s="187" t="b">
        <f>IF(AND(YEAR(Candidates!H1388)&gt;=applicationYear,YEAR(Candidates!H1388)&lt;=applicationYear),TRUE,IF(applicationYear="",TRUE,FALSE))</f>
        <v>0</v>
      </c>
      <c r="T1386" s="187" t="b">
        <f>IF(AND(Candidates!H1388&gt;=$AJ$4,Candidates!H1388&lt;=$AJ$5),TRUE,FALSE)</f>
        <v>0</v>
      </c>
      <c r="U1386" s="187" t="b">
        <f>IF(Dashboard!$M$6="",IF(Candidates!B1388&lt;&gt;"",TRUE,FALSE),IF(Dashboard!$M$6=Candidates!B1388,TRUE,FALSE))</f>
        <v>0</v>
      </c>
      <c r="V1386" s="187" t="b">
        <f>IF(Dashboard!$H$7="",IF(Candidates!B1388&lt;&gt;"",TRUE,FALSE),IF(Dashboard!$H$7=Candidates!C1388,TRUE,FALSE))</f>
        <v>0</v>
      </c>
      <c r="W1386" s="217" t="b">
        <f>IF(Dashboard!$H$6="",IF(Candidates!B1388&lt;&gt;"",TRUE,FALSE),IF(Dashboard!$H$6=Candidates!E1388,TRUE,FALSE))</f>
        <v>0</v>
      </c>
      <c r="X1386" s="187">
        <f t="shared" si="64"/>
        <v>0</v>
      </c>
      <c r="Y1386" s="198">
        <f t="shared" si="65"/>
        <v>0</v>
      </c>
      <c r="AA1386" s="7"/>
      <c r="AB1386" s="7"/>
      <c r="AC1386" s="7"/>
    </row>
    <row r="1387" spans="18:29" x14ac:dyDescent="0.2">
      <c r="R1387" s="193" t="str">
        <f>IF(Candidates!H1389="","",MONTH(Candidates!H1389))</f>
        <v/>
      </c>
      <c r="S1387" s="187" t="b">
        <f>IF(AND(YEAR(Candidates!H1389)&gt;=applicationYear,YEAR(Candidates!H1389)&lt;=applicationYear),TRUE,IF(applicationYear="",TRUE,FALSE))</f>
        <v>0</v>
      </c>
      <c r="T1387" s="187" t="b">
        <f>IF(AND(Candidates!H1389&gt;=$AJ$4,Candidates!H1389&lt;=$AJ$5),TRUE,FALSE)</f>
        <v>0</v>
      </c>
      <c r="U1387" s="187" t="b">
        <f>IF(Dashboard!$M$6="",IF(Candidates!B1389&lt;&gt;"",TRUE,FALSE),IF(Dashboard!$M$6=Candidates!B1389,TRUE,FALSE))</f>
        <v>0</v>
      </c>
      <c r="V1387" s="187" t="b">
        <f>IF(Dashboard!$H$7="",IF(Candidates!B1389&lt;&gt;"",TRUE,FALSE),IF(Dashboard!$H$7=Candidates!C1389,TRUE,FALSE))</f>
        <v>0</v>
      </c>
      <c r="W1387" s="217" t="b">
        <f>IF(Dashboard!$H$6="",IF(Candidates!B1389&lt;&gt;"",TRUE,FALSE),IF(Dashboard!$H$6=Candidates!E1389,TRUE,FALSE))</f>
        <v>0</v>
      </c>
      <c r="X1387" s="187">
        <f t="shared" si="64"/>
        <v>0</v>
      </c>
      <c r="Y1387" s="198">
        <f t="shared" si="65"/>
        <v>0</v>
      </c>
      <c r="AA1387" s="7"/>
      <c r="AB1387" s="7"/>
      <c r="AC1387" s="7"/>
    </row>
    <row r="1388" spans="18:29" x14ac:dyDescent="0.2">
      <c r="R1388" s="193" t="str">
        <f>IF(Candidates!H1390="","",MONTH(Candidates!H1390))</f>
        <v/>
      </c>
      <c r="S1388" s="187" t="b">
        <f>IF(AND(YEAR(Candidates!H1390)&gt;=applicationYear,YEAR(Candidates!H1390)&lt;=applicationYear),TRUE,IF(applicationYear="",TRUE,FALSE))</f>
        <v>0</v>
      </c>
      <c r="T1388" s="187" t="b">
        <f>IF(AND(Candidates!H1390&gt;=$AJ$4,Candidates!H1390&lt;=$AJ$5),TRUE,FALSE)</f>
        <v>0</v>
      </c>
      <c r="U1388" s="187" t="b">
        <f>IF(Dashboard!$M$6="",IF(Candidates!B1390&lt;&gt;"",TRUE,FALSE),IF(Dashboard!$M$6=Candidates!B1390,TRUE,FALSE))</f>
        <v>0</v>
      </c>
      <c r="V1388" s="187" t="b">
        <f>IF(Dashboard!$H$7="",IF(Candidates!B1390&lt;&gt;"",TRUE,FALSE),IF(Dashboard!$H$7=Candidates!C1390,TRUE,FALSE))</f>
        <v>0</v>
      </c>
      <c r="W1388" s="217" t="b">
        <f>IF(Dashboard!$H$6="",IF(Candidates!B1390&lt;&gt;"",TRUE,FALSE),IF(Dashboard!$H$6=Candidates!E1390,TRUE,FALSE))</f>
        <v>0</v>
      </c>
      <c r="X1388" s="187">
        <f t="shared" si="64"/>
        <v>0</v>
      </c>
      <c r="Y1388" s="198">
        <f t="shared" si="65"/>
        <v>0</v>
      </c>
      <c r="AA1388" s="7"/>
      <c r="AB1388" s="7"/>
      <c r="AC1388" s="7"/>
    </row>
    <row r="1389" spans="18:29" x14ac:dyDescent="0.2">
      <c r="R1389" s="193" t="str">
        <f>IF(Candidates!H1391="","",MONTH(Candidates!H1391))</f>
        <v/>
      </c>
      <c r="S1389" s="187" t="b">
        <f>IF(AND(YEAR(Candidates!H1391)&gt;=applicationYear,YEAR(Candidates!H1391)&lt;=applicationYear),TRUE,IF(applicationYear="",TRUE,FALSE))</f>
        <v>0</v>
      </c>
      <c r="T1389" s="187" t="b">
        <f>IF(AND(Candidates!H1391&gt;=$AJ$4,Candidates!H1391&lt;=$AJ$5),TRUE,FALSE)</f>
        <v>0</v>
      </c>
      <c r="U1389" s="187" t="b">
        <f>IF(Dashboard!$M$6="",IF(Candidates!B1391&lt;&gt;"",TRUE,FALSE),IF(Dashboard!$M$6=Candidates!B1391,TRUE,FALSE))</f>
        <v>0</v>
      </c>
      <c r="V1389" s="187" t="b">
        <f>IF(Dashboard!$H$7="",IF(Candidates!B1391&lt;&gt;"",TRUE,FALSE),IF(Dashboard!$H$7=Candidates!C1391,TRUE,FALSE))</f>
        <v>0</v>
      </c>
      <c r="W1389" s="217" t="b">
        <f>IF(Dashboard!$H$6="",IF(Candidates!B1391&lt;&gt;"",TRUE,FALSE),IF(Dashboard!$H$6=Candidates!E1391,TRUE,FALSE))</f>
        <v>0</v>
      </c>
      <c r="X1389" s="187">
        <f t="shared" si="64"/>
        <v>0</v>
      </c>
      <c r="Y1389" s="198">
        <f t="shared" si="65"/>
        <v>0</v>
      </c>
      <c r="AA1389" s="7"/>
      <c r="AB1389" s="7"/>
      <c r="AC1389" s="7"/>
    </row>
    <row r="1390" spans="18:29" x14ac:dyDescent="0.2">
      <c r="R1390" s="193" t="str">
        <f>IF(Candidates!H1392="","",MONTH(Candidates!H1392))</f>
        <v/>
      </c>
      <c r="S1390" s="187" t="b">
        <f>IF(AND(YEAR(Candidates!H1392)&gt;=applicationYear,YEAR(Candidates!H1392)&lt;=applicationYear),TRUE,IF(applicationYear="",TRUE,FALSE))</f>
        <v>0</v>
      </c>
      <c r="T1390" s="187" t="b">
        <f>IF(AND(Candidates!H1392&gt;=$AJ$4,Candidates!H1392&lt;=$AJ$5),TRUE,FALSE)</f>
        <v>0</v>
      </c>
      <c r="U1390" s="187" t="b">
        <f>IF(Dashboard!$M$6="",IF(Candidates!B1392&lt;&gt;"",TRUE,FALSE),IF(Dashboard!$M$6=Candidates!B1392,TRUE,FALSE))</f>
        <v>0</v>
      </c>
      <c r="V1390" s="187" t="b">
        <f>IF(Dashboard!$H$7="",IF(Candidates!B1392&lt;&gt;"",TRUE,FALSE),IF(Dashboard!$H$7=Candidates!C1392,TRUE,FALSE))</f>
        <v>0</v>
      </c>
      <c r="W1390" s="217" t="b">
        <f>IF(Dashboard!$H$6="",IF(Candidates!B1392&lt;&gt;"",TRUE,FALSE),IF(Dashboard!$H$6=Candidates!E1392,TRUE,FALSE))</f>
        <v>0</v>
      </c>
      <c r="X1390" s="187">
        <f t="shared" si="64"/>
        <v>0</v>
      </c>
      <c r="Y1390" s="198">
        <f t="shared" si="65"/>
        <v>0</v>
      </c>
      <c r="AA1390" s="7"/>
      <c r="AB1390" s="7"/>
      <c r="AC1390" s="7"/>
    </row>
    <row r="1391" spans="18:29" x14ac:dyDescent="0.2">
      <c r="R1391" s="193" t="str">
        <f>IF(Candidates!H1393="","",MONTH(Candidates!H1393))</f>
        <v/>
      </c>
      <c r="S1391" s="187" t="b">
        <f>IF(AND(YEAR(Candidates!H1393)&gt;=applicationYear,YEAR(Candidates!H1393)&lt;=applicationYear),TRUE,IF(applicationYear="",TRUE,FALSE))</f>
        <v>0</v>
      </c>
      <c r="T1391" s="187" t="b">
        <f>IF(AND(Candidates!H1393&gt;=$AJ$4,Candidates!H1393&lt;=$AJ$5),TRUE,FALSE)</f>
        <v>0</v>
      </c>
      <c r="U1391" s="187" t="b">
        <f>IF(Dashboard!$M$6="",IF(Candidates!B1393&lt;&gt;"",TRUE,FALSE),IF(Dashboard!$M$6=Candidates!B1393,TRUE,FALSE))</f>
        <v>0</v>
      </c>
      <c r="V1391" s="187" t="b">
        <f>IF(Dashboard!$H$7="",IF(Candidates!B1393&lt;&gt;"",TRUE,FALSE),IF(Dashboard!$H$7=Candidates!C1393,TRUE,FALSE))</f>
        <v>0</v>
      </c>
      <c r="W1391" s="217" t="b">
        <f>IF(Dashboard!$H$6="",IF(Candidates!B1393&lt;&gt;"",TRUE,FALSE),IF(Dashboard!$H$6=Candidates!E1393,TRUE,FALSE))</f>
        <v>0</v>
      </c>
      <c r="X1391" s="187">
        <f t="shared" si="64"/>
        <v>0</v>
      </c>
      <c r="Y1391" s="198">
        <f t="shared" si="65"/>
        <v>0</v>
      </c>
      <c r="AA1391" s="7"/>
      <c r="AB1391" s="7"/>
      <c r="AC1391" s="7"/>
    </row>
    <row r="1392" spans="18:29" x14ac:dyDescent="0.2">
      <c r="R1392" s="193" t="str">
        <f>IF(Candidates!H1394="","",MONTH(Candidates!H1394))</f>
        <v/>
      </c>
      <c r="S1392" s="187" t="b">
        <f>IF(AND(YEAR(Candidates!H1394)&gt;=applicationYear,YEAR(Candidates!H1394)&lt;=applicationYear),TRUE,IF(applicationYear="",TRUE,FALSE))</f>
        <v>0</v>
      </c>
      <c r="T1392" s="187" t="b">
        <f>IF(AND(Candidates!H1394&gt;=$AJ$4,Candidates!H1394&lt;=$AJ$5),TRUE,FALSE)</f>
        <v>0</v>
      </c>
      <c r="U1392" s="187" t="b">
        <f>IF(Dashboard!$M$6="",IF(Candidates!B1394&lt;&gt;"",TRUE,FALSE),IF(Dashboard!$M$6=Candidates!B1394,TRUE,FALSE))</f>
        <v>0</v>
      </c>
      <c r="V1392" s="187" t="b">
        <f>IF(Dashboard!$H$7="",IF(Candidates!B1394&lt;&gt;"",TRUE,FALSE),IF(Dashboard!$H$7=Candidates!C1394,TRUE,FALSE))</f>
        <v>0</v>
      </c>
      <c r="W1392" s="217" t="b">
        <f>IF(Dashboard!$H$6="",IF(Candidates!B1394&lt;&gt;"",TRUE,FALSE),IF(Dashboard!$H$6=Candidates!E1394,TRUE,FALSE))</f>
        <v>0</v>
      </c>
      <c r="X1392" s="187">
        <f t="shared" si="64"/>
        <v>0</v>
      </c>
      <c r="Y1392" s="198">
        <f t="shared" si="65"/>
        <v>0</v>
      </c>
      <c r="AA1392" s="7"/>
      <c r="AB1392" s="7"/>
      <c r="AC1392" s="7"/>
    </row>
    <row r="1393" spans="18:29" x14ac:dyDescent="0.2">
      <c r="R1393" s="193" t="str">
        <f>IF(Candidates!H1395="","",MONTH(Candidates!H1395))</f>
        <v/>
      </c>
      <c r="S1393" s="187" t="b">
        <f>IF(AND(YEAR(Candidates!H1395)&gt;=applicationYear,YEAR(Candidates!H1395)&lt;=applicationYear),TRUE,IF(applicationYear="",TRUE,FALSE))</f>
        <v>0</v>
      </c>
      <c r="T1393" s="187" t="b">
        <f>IF(AND(Candidates!H1395&gt;=$AJ$4,Candidates!H1395&lt;=$AJ$5),TRUE,FALSE)</f>
        <v>0</v>
      </c>
      <c r="U1393" s="187" t="b">
        <f>IF(Dashboard!$M$6="",IF(Candidates!B1395&lt;&gt;"",TRUE,FALSE),IF(Dashboard!$M$6=Candidates!B1395,TRUE,FALSE))</f>
        <v>0</v>
      </c>
      <c r="V1393" s="187" t="b">
        <f>IF(Dashboard!$H$7="",IF(Candidates!B1395&lt;&gt;"",TRUE,FALSE),IF(Dashboard!$H$7=Candidates!C1395,TRUE,FALSE))</f>
        <v>0</v>
      </c>
      <c r="W1393" s="217" t="b">
        <f>IF(Dashboard!$H$6="",IF(Candidates!B1395&lt;&gt;"",TRUE,FALSE),IF(Dashboard!$H$6=Candidates!E1395,TRUE,FALSE))</f>
        <v>0</v>
      </c>
      <c r="X1393" s="187">
        <f t="shared" si="64"/>
        <v>0</v>
      </c>
      <c r="Y1393" s="198">
        <f t="shared" si="65"/>
        <v>0</v>
      </c>
      <c r="AA1393" s="7"/>
      <c r="AB1393" s="7"/>
      <c r="AC1393" s="7"/>
    </row>
    <row r="1394" spans="18:29" x14ac:dyDescent="0.2">
      <c r="R1394" s="193" t="str">
        <f>IF(Candidates!H1396="","",MONTH(Candidates!H1396))</f>
        <v/>
      </c>
      <c r="S1394" s="187" t="b">
        <f>IF(AND(YEAR(Candidates!H1396)&gt;=applicationYear,YEAR(Candidates!H1396)&lt;=applicationYear),TRUE,IF(applicationYear="",TRUE,FALSE))</f>
        <v>0</v>
      </c>
      <c r="T1394" s="187" t="b">
        <f>IF(AND(Candidates!H1396&gt;=$AJ$4,Candidates!H1396&lt;=$AJ$5),TRUE,FALSE)</f>
        <v>0</v>
      </c>
      <c r="U1394" s="187" t="b">
        <f>IF(Dashboard!$M$6="",IF(Candidates!B1396&lt;&gt;"",TRUE,FALSE),IF(Dashboard!$M$6=Candidates!B1396,TRUE,FALSE))</f>
        <v>0</v>
      </c>
      <c r="V1394" s="187" t="b">
        <f>IF(Dashboard!$H$7="",IF(Candidates!B1396&lt;&gt;"",TRUE,FALSE),IF(Dashboard!$H$7=Candidates!C1396,TRUE,FALSE))</f>
        <v>0</v>
      </c>
      <c r="W1394" s="217" t="b">
        <f>IF(Dashboard!$H$6="",IF(Candidates!B1396&lt;&gt;"",TRUE,FALSE),IF(Dashboard!$H$6=Candidates!E1396,TRUE,FALSE))</f>
        <v>0</v>
      </c>
      <c r="X1394" s="187">
        <f t="shared" si="64"/>
        <v>0</v>
      </c>
      <c r="Y1394" s="198">
        <f t="shared" si="65"/>
        <v>0</v>
      </c>
      <c r="AA1394" s="7"/>
      <c r="AB1394" s="7"/>
      <c r="AC1394" s="7"/>
    </row>
    <row r="1395" spans="18:29" x14ac:dyDescent="0.2">
      <c r="R1395" s="193" t="str">
        <f>IF(Candidates!H1397="","",MONTH(Candidates!H1397))</f>
        <v/>
      </c>
      <c r="S1395" s="187" t="b">
        <f>IF(AND(YEAR(Candidates!H1397)&gt;=applicationYear,YEAR(Candidates!H1397)&lt;=applicationYear),TRUE,IF(applicationYear="",TRUE,FALSE))</f>
        <v>0</v>
      </c>
      <c r="T1395" s="187" t="b">
        <f>IF(AND(Candidates!H1397&gt;=$AJ$4,Candidates!H1397&lt;=$AJ$5),TRUE,FALSE)</f>
        <v>0</v>
      </c>
      <c r="U1395" s="187" t="b">
        <f>IF(Dashboard!$M$6="",IF(Candidates!B1397&lt;&gt;"",TRUE,FALSE),IF(Dashboard!$M$6=Candidates!B1397,TRUE,FALSE))</f>
        <v>0</v>
      </c>
      <c r="V1395" s="187" t="b">
        <f>IF(Dashboard!$H$7="",IF(Candidates!B1397&lt;&gt;"",TRUE,FALSE),IF(Dashboard!$H$7=Candidates!C1397,TRUE,FALSE))</f>
        <v>0</v>
      </c>
      <c r="W1395" s="217" t="b">
        <f>IF(Dashboard!$H$6="",IF(Candidates!B1397&lt;&gt;"",TRUE,FALSE),IF(Dashboard!$H$6=Candidates!E1397,TRUE,FALSE))</f>
        <v>0</v>
      </c>
      <c r="X1395" s="187">
        <f t="shared" si="64"/>
        <v>0</v>
      </c>
      <c r="Y1395" s="198">
        <f t="shared" si="65"/>
        <v>0</v>
      </c>
      <c r="AA1395" s="7"/>
      <c r="AB1395" s="7"/>
      <c r="AC1395" s="7"/>
    </row>
    <row r="1396" spans="18:29" x14ac:dyDescent="0.2">
      <c r="R1396" s="193" t="str">
        <f>IF(Candidates!H1398="","",MONTH(Candidates!H1398))</f>
        <v/>
      </c>
      <c r="S1396" s="187" t="b">
        <f>IF(AND(YEAR(Candidates!H1398)&gt;=applicationYear,YEAR(Candidates!H1398)&lt;=applicationYear),TRUE,IF(applicationYear="",TRUE,FALSE))</f>
        <v>0</v>
      </c>
      <c r="T1396" s="187" t="b">
        <f>IF(AND(Candidates!H1398&gt;=$AJ$4,Candidates!H1398&lt;=$AJ$5),TRUE,FALSE)</f>
        <v>0</v>
      </c>
      <c r="U1396" s="187" t="b">
        <f>IF(Dashboard!$M$6="",IF(Candidates!B1398&lt;&gt;"",TRUE,FALSE),IF(Dashboard!$M$6=Candidates!B1398,TRUE,FALSE))</f>
        <v>0</v>
      </c>
      <c r="V1396" s="187" t="b">
        <f>IF(Dashboard!$H$7="",IF(Candidates!B1398&lt;&gt;"",TRUE,FALSE),IF(Dashboard!$H$7=Candidates!C1398,TRUE,FALSE))</f>
        <v>0</v>
      </c>
      <c r="W1396" s="217" t="b">
        <f>IF(Dashboard!$H$6="",IF(Candidates!B1398&lt;&gt;"",TRUE,FALSE),IF(Dashboard!$H$6=Candidates!E1398,TRUE,FALSE))</f>
        <v>0</v>
      </c>
      <c r="X1396" s="187">
        <f t="shared" si="64"/>
        <v>0</v>
      </c>
      <c r="Y1396" s="198">
        <f t="shared" si="65"/>
        <v>0</v>
      </c>
      <c r="AA1396" s="7"/>
      <c r="AB1396" s="7"/>
      <c r="AC1396" s="7"/>
    </row>
    <row r="1397" spans="18:29" x14ac:dyDescent="0.2">
      <c r="R1397" s="193" t="str">
        <f>IF(Candidates!H1399="","",MONTH(Candidates!H1399))</f>
        <v/>
      </c>
      <c r="S1397" s="187" t="b">
        <f>IF(AND(YEAR(Candidates!H1399)&gt;=applicationYear,YEAR(Candidates!H1399)&lt;=applicationYear),TRUE,IF(applicationYear="",TRUE,FALSE))</f>
        <v>0</v>
      </c>
      <c r="T1397" s="187" t="b">
        <f>IF(AND(Candidates!H1399&gt;=$AJ$4,Candidates!H1399&lt;=$AJ$5),TRUE,FALSE)</f>
        <v>0</v>
      </c>
      <c r="U1397" s="187" t="b">
        <f>IF(Dashboard!$M$6="",IF(Candidates!B1399&lt;&gt;"",TRUE,FALSE),IF(Dashboard!$M$6=Candidates!B1399,TRUE,FALSE))</f>
        <v>0</v>
      </c>
      <c r="V1397" s="187" t="b">
        <f>IF(Dashboard!$H$7="",IF(Candidates!B1399&lt;&gt;"",TRUE,FALSE),IF(Dashboard!$H$7=Candidates!C1399,TRUE,FALSE))</f>
        <v>0</v>
      </c>
      <c r="W1397" s="217" t="b">
        <f>IF(Dashboard!$H$6="",IF(Candidates!B1399&lt;&gt;"",TRUE,FALSE),IF(Dashboard!$H$6=Candidates!E1399,TRUE,FALSE))</f>
        <v>0</v>
      </c>
      <c r="X1397" s="187">
        <f t="shared" si="64"/>
        <v>0</v>
      </c>
      <c r="Y1397" s="198">
        <f t="shared" si="65"/>
        <v>0</v>
      </c>
      <c r="AA1397" s="7"/>
      <c r="AB1397" s="7"/>
      <c r="AC1397" s="7"/>
    </row>
    <row r="1398" spans="18:29" x14ac:dyDescent="0.2">
      <c r="R1398" s="193" t="str">
        <f>IF(Candidates!H1400="","",MONTH(Candidates!H1400))</f>
        <v/>
      </c>
      <c r="S1398" s="187" t="b">
        <f>IF(AND(YEAR(Candidates!H1400)&gt;=applicationYear,YEAR(Candidates!H1400)&lt;=applicationYear),TRUE,IF(applicationYear="",TRUE,FALSE))</f>
        <v>0</v>
      </c>
      <c r="T1398" s="187" t="b">
        <f>IF(AND(Candidates!H1400&gt;=$AJ$4,Candidates!H1400&lt;=$AJ$5),TRUE,FALSE)</f>
        <v>0</v>
      </c>
      <c r="U1398" s="187" t="b">
        <f>IF(Dashboard!$M$6="",IF(Candidates!B1400&lt;&gt;"",TRUE,FALSE),IF(Dashboard!$M$6=Candidates!B1400,TRUE,FALSE))</f>
        <v>0</v>
      </c>
      <c r="V1398" s="187" t="b">
        <f>IF(Dashboard!$H$7="",IF(Candidates!B1400&lt;&gt;"",TRUE,FALSE),IF(Dashboard!$H$7=Candidates!C1400,TRUE,FALSE))</f>
        <v>0</v>
      </c>
      <c r="W1398" s="217" t="b">
        <f>IF(Dashboard!$H$6="",IF(Candidates!B1400&lt;&gt;"",TRUE,FALSE),IF(Dashboard!$H$6=Candidates!E1400,TRUE,FALSE))</f>
        <v>0</v>
      </c>
      <c r="X1398" s="187">
        <f t="shared" si="64"/>
        <v>0</v>
      </c>
      <c r="Y1398" s="198">
        <f t="shared" si="65"/>
        <v>0</v>
      </c>
      <c r="AA1398" s="7"/>
      <c r="AB1398" s="7"/>
      <c r="AC1398" s="7"/>
    </row>
    <row r="1399" spans="18:29" x14ac:dyDescent="0.2">
      <c r="R1399" s="193" t="str">
        <f>IF(Candidates!H1401="","",MONTH(Candidates!H1401))</f>
        <v/>
      </c>
      <c r="S1399" s="187" t="b">
        <f>IF(AND(YEAR(Candidates!H1401)&gt;=applicationYear,YEAR(Candidates!H1401)&lt;=applicationYear),TRUE,IF(applicationYear="",TRUE,FALSE))</f>
        <v>0</v>
      </c>
      <c r="T1399" s="187" t="b">
        <f>IF(AND(Candidates!H1401&gt;=$AJ$4,Candidates!H1401&lt;=$AJ$5),TRUE,FALSE)</f>
        <v>0</v>
      </c>
      <c r="U1399" s="187" t="b">
        <f>IF(Dashboard!$M$6="",IF(Candidates!B1401&lt;&gt;"",TRUE,FALSE),IF(Dashboard!$M$6=Candidates!B1401,TRUE,FALSE))</f>
        <v>0</v>
      </c>
      <c r="V1399" s="187" t="b">
        <f>IF(Dashboard!$H$7="",IF(Candidates!B1401&lt;&gt;"",TRUE,FALSE),IF(Dashboard!$H$7=Candidates!C1401,TRUE,FALSE))</f>
        <v>0</v>
      </c>
      <c r="W1399" s="217" t="b">
        <f>IF(Dashboard!$H$6="",IF(Candidates!B1401&lt;&gt;"",TRUE,FALSE),IF(Dashboard!$H$6=Candidates!E1401,TRUE,FALSE))</f>
        <v>0</v>
      </c>
      <c r="X1399" s="187">
        <f t="shared" si="64"/>
        <v>0</v>
      </c>
      <c r="Y1399" s="198">
        <f t="shared" si="65"/>
        <v>0</v>
      </c>
      <c r="AA1399" s="7"/>
      <c r="AB1399" s="7"/>
      <c r="AC1399" s="7"/>
    </row>
    <row r="1400" spans="18:29" x14ac:dyDescent="0.2">
      <c r="R1400" s="193" t="str">
        <f>IF(Candidates!H1402="","",MONTH(Candidates!H1402))</f>
        <v/>
      </c>
      <c r="S1400" s="187" t="b">
        <f>IF(AND(YEAR(Candidates!H1402)&gt;=applicationYear,YEAR(Candidates!H1402)&lt;=applicationYear),TRUE,IF(applicationYear="",TRUE,FALSE))</f>
        <v>0</v>
      </c>
      <c r="T1400" s="187" t="b">
        <f>IF(AND(Candidates!H1402&gt;=$AJ$4,Candidates!H1402&lt;=$AJ$5),TRUE,FALSE)</f>
        <v>0</v>
      </c>
      <c r="U1400" s="187" t="b">
        <f>IF(Dashboard!$M$6="",IF(Candidates!B1402&lt;&gt;"",TRUE,FALSE),IF(Dashboard!$M$6=Candidates!B1402,TRUE,FALSE))</f>
        <v>0</v>
      </c>
      <c r="V1400" s="187" t="b">
        <f>IF(Dashboard!$H$7="",IF(Candidates!B1402&lt;&gt;"",TRUE,FALSE),IF(Dashboard!$H$7=Candidates!C1402,TRUE,FALSE))</f>
        <v>0</v>
      </c>
      <c r="W1400" s="217" t="b">
        <f>IF(Dashboard!$H$6="",IF(Candidates!B1402&lt;&gt;"",TRUE,FALSE),IF(Dashboard!$H$6=Candidates!E1402,TRUE,FALSE))</f>
        <v>0</v>
      </c>
      <c r="X1400" s="187">
        <f t="shared" si="64"/>
        <v>0</v>
      </c>
      <c r="Y1400" s="198">
        <f t="shared" si="65"/>
        <v>0</v>
      </c>
      <c r="AA1400" s="7"/>
      <c r="AB1400" s="7"/>
      <c r="AC1400" s="7"/>
    </row>
    <row r="1401" spans="18:29" x14ac:dyDescent="0.2">
      <c r="R1401" s="193" t="str">
        <f>IF(Candidates!H1403="","",MONTH(Candidates!H1403))</f>
        <v/>
      </c>
      <c r="S1401" s="187" t="b">
        <f>IF(AND(YEAR(Candidates!H1403)&gt;=applicationYear,YEAR(Candidates!H1403)&lt;=applicationYear),TRUE,IF(applicationYear="",TRUE,FALSE))</f>
        <v>0</v>
      </c>
      <c r="T1401" s="187" t="b">
        <f>IF(AND(Candidates!H1403&gt;=$AJ$4,Candidates!H1403&lt;=$AJ$5),TRUE,FALSE)</f>
        <v>0</v>
      </c>
      <c r="U1401" s="187" t="b">
        <f>IF(Dashboard!$M$6="",IF(Candidates!B1403&lt;&gt;"",TRUE,FALSE),IF(Dashboard!$M$6=Candidates!B1403,TRUE,FALSE))</f>
        <v>0</v>
      </c>
      <c r="V1401" s="187" t="b">
        <f>IF(Dashboard!$H$7="",IF(Candidates!B1403&lt;&gt;"",TRUE,FALSE),IF(Dashboard!$H$7=Candidates!C1403,TRUE,FALSE))</f>
        <v>0</v>
      </c>
      <c r="W1401" s="217" t="b">
        <f>IF(Dashboard!$H$6="",IF(Candidates!B1403&lt;&gt;"",TRUE,FALSE),IF(Dashboard!$H$6=Candidates!E1403,TRUE,FALSE))</f>
        <v>0</v>
      </c>
      <c r="X1401" s="187">
        <f t="shared" si="64"/>
        <v>0</v>
      </c>
      <c r="Y1401" s="198">
        <f t="shared" si="65"/>
        <v>0</v>
      </c>
      <c r="AA1401" s="7"/>
      <c r="AB1401" s="7"/>
      <c r="AC1401" s="7"/>
    </row>
    <row r="1402" spans="18:29" x14ac:dyDescent="0.2">
      <c r="R1402" s="193" t="str">
        <f>IF(Candidates!H1404="","",MONTH(Candidates!H1404))</f>
        <v/>
      </c>
      <c r="S1402" s="187" t="b">
        <f>IF(AND(YEAR(Candidates!H1404)&gt;=applicationYear,YEAR(Candidates!H1404)&lt;=applicationYear),TRUE,IF(applicationYear="",TRUE,FALSE))</f>
        <v>0</v>
      </c>
      <c r="T1402" s="187" t="b">
        <f>IF(AND(Candidates!H1404&gt;=$AJ$4,Candidates!H1404&lt;=$AJ$5),TRUE,FALSE)</f>
        <v>0</v>
      </c>
      <c r="U1402" s="187" t="b">
        <f>IF(Dashboard!$M$6="",IF(Candidates!B1404&lt;&gt;"",TRUE,FALSE),IF(Dashboard!$M$6=Candidates!B1404,TRUE,FALSE))</f>
        <v>0</v>
      </c>
      <c r="V1402" s="187" t="b">
        <f>IF(Dashboard!$H$7="",IF(Candidates!B1404&lt;&gt;"",TRUE,FALSE),IF(Dashboard!$H$7=Candidates!C1404,TRUE,FALSE))</f>
        <v>0</v>
      </c>
      <c r="W1402" s="217" t="b">
        <f>IF(Dashboard!$H$6="",IF(Candidates!B1404&lt;&gt;"",TRUE,FALSE),IF(Dashboard!$H$6=Candidates!E1404,TRUE,FALSE))</f>
        <v>0</v>
      </c>
      <c r="X1402" s="187">
        <f t="shared" si="64"/>
        <v>0</v>
      </c>
      <c r="Y1402" s="198">
        <f t="shared" si="65"/>
        <v>0</v>
      </c>
      <c r="AA1402" s="7"/>
      <c r="AB1402" s="7"/>
      <c r="AC1402" s="7"/>
    </row>
    <row r="1403" spans="18:29" x14ac:dyDescent="0.2">
      <c r="R1403" s="193" t="str">
        <f>IF(Candidates!H1405="","",MONTH(Candidates!H1405))</f>
        <v/>
      </c>
      <c r="S1403" s="187" t="b">
        <f>IF(AND(YEAR(Candidates!H1405)&gt;=applicationYear,YEAR(Candidates!H1405)&lt;=applicationYear),TRUE,IF(applicationYear="",TRUE,FALSE))</f>
        <v>0</v>
      </c>
      <c r="T1403" s="187" t="b">
        <f>IF(AND(Candidates!H1405&gt;=$AJ$4,Candidates!H1405&lt;=$AJ$5),TRUE,FALSE)</f>
        <v>0</v>
      </c>
      <c r="U1403" s="187" t="b">
        <f>IF(Dashboard!$M$6="",IF(Candidates!B1405&lt;&gt;"",TRUE,FALSE),IF(Dashboard!$M$6=Candidates!B1405,TRUE,FALSE))</f>
        <v>0</v>
      </c>
      <c r="V1403" s="187" t="b">
        <f>IF(Dashboard!$H$7="",IF(Candidates!B1405&lt;&gt;"",TRUE,FALSE),IF(Dashboard!$H$7=Candidates!C1405,TRUE,FALSE))</f>
        <v>0</v>
      </c>
      <c r="W1403" s="217" t="b">
        <f>IF(Dashboard!$H$6="",IF(Candidates!B1405&lt;&gt;"",TRUE,FALSE),IF(Dashboard!$H$6=Candidates!E1405,TRUE,FALSE))</f>
        <v>0</v>
      </c>
      <c r="X1403" s="187">
        <f t="shared" si="64"/>
        <v>0</v>
      </c>
      <c r="Y1403" s="198">
        <f t="shared" si="65"/>
        <v>0</v>
      </c>
      <c r="AA1403" s="7"/>
      <c r="AB1403" s="7"/>
      <c r="AC1403" s="7"/>
    </row>
    <row r="1404" spans="18:29" x14ac:dyDescent="0.2">
      <c r="R1404" s="193" t="str">
        <f>IF(Candidates!H1406="","",MONTH(Candidates!H1406))</f>
        <v/>
      </c>
      <c r="S1404" s="187" t="b">
        <f>IF(AND(YEAR(Candidates!H1406)&gt;=applicationYear,YEAR(Candidates!H1406)&lt;=applicationYear),TRUE,IF(applicationYear="",TRUE,FALSE))</f>
        <v>0</v>
      </c>
      <c r="T1404" s="187" t="b">
        <f>IF(AND(Candidates!H1406&gt;=$AJ$4,Candidates!H1406&lt;=$AJ$5),TRUE,FALSE)</f>
        <v>0</v>
      </c>
      <c r="U1404" s="187" t="b">
        <f>IF(Dashboard!$M$6="",IF(Candidates!B1406&lt;&gt;"",TRUE,FALSE),IF(Dashboard!$M$6=Candidates!B1406,TRUE,FALSE))</f>
        <v>0</v>
      </c>
      <c r="V1404" s="187" t="b">
        <f>IF(Dashboard!$H$7="",IF(Candidates!B1406&lt;&gt;"",TRUE,FALSE),IF(Dashboard!$H$7=Candidates!C1406,TRUE,FALSE))</f>
        <v>0</v>
      </c>
      <c r="W1404" s="217" t="b">
        <f>IF(Dashboard!$H$6="",IF(Candidates!B1406&lt;&gt;"",TRUE,FALSE),IF(Dashboard!$H$6=Candidates!E1406,TRUE,FALSE))</f>
        <v>0</v>
      </c>
      <c r="X1404" s="187">
        <f t="shared" si="64"/>
        <v>0</v>
      </c>
      <c r="Y1404" s="198">
        <f t="shared" si="65"/>
        <v>0</v>
      </c>
      <c r="AA1404" s="7"/>
      <c r="AB1404" s="7"/>
      <c r="AC1404" s="7"/>
    </row>
    <row r="1405" spans="18:29" x14ac:dyDescent="0.2">
      <c r="R1405" s="193" t="str">
        <f>IF(Candidates!H1407="","",MONTH(Candidates!H1407))</f>
        <v/>
      </c>
      <c r="S1405" s="187" t="b">
        <f>IF(AND(YEAR(Candidates!H1407)&gt;=applicationYear,YEAR(Candidates!H1407)&lt;=applicationYear),TRUE,IF(applicationYear="",TRUE,FALSE))</f>
        <v>0</v>
      </c>
      <c r="T1405" s="187" t="b">
        <f>IF(AND(Candidates!H1407&gt;=$AJ$4,Candidates!H1407&lt;=$AJ$5),TRUE,FALSE)</f>
        <v>0</v>
      </c>
      <c r="U1405" s="187" t="b">
        <f>IF(Dashboard!$M$6="",IF(Candidates!B1407&lt;&gt;"",TRUE,FALSE),IF(Dashboard!$M$6=Candidates!B1407,TRUE,FALSE))</f>
        <v>0</v>
      </c>
      <c r="V1405" s="187" t="b">
        <f>IF(Dashboard!$H$7="",IF(Candidates!B1407&lt;&gt;"",TRUE,FALSE),IF(Dashboard!$H$7=Candidates!C1407,TRUE,FALSE))</f>
        <v>0</v>
      </c>
      <c r="W1405" s="217" t="b">
        <f>IF(Dashboard!$H$6="",IF(Candidates!B1407&lt;&gt;"",TRUE,FALSE),IF(Dashboard!$H$6=Candidates!E1407,TRUE,FALSE))</f>
        <v>0</v>
      </c>
      <c r="X1405" s="187">
        <f t="shared" si="64"/>
        <v>0</v>
      </c>
      <c r="Y1405" s="198">
        <f t="shared" si="65"/>
        <v>0</v>
      </c>
      <c r="AA1405" s="7"/>
      <c r="AB1405" s="7"/>
      <c r="AC1405" s="7"/>
    </row>
    <row r="1406" spans="18:29" x14ac:dyDescent="0.2">
      <c r="R1406" s="193" t="str">
        <f>IF(Candidates!H1408="","",MONTH(Candidates!H1408))</f>
        <v/>
      </c>
      <c r="S1406" s="187" t="b">
        <f>IF(AND(YEAR(Candidates!H1408)&gt;=applicationYear,YEAR(Candidates!H1408)&lt;=applicationYear),TRUE,IF(applicationYear="",TRUE,FALSE))</f>
        <v>0</v>
      </c>
      <c r="T1406" s="187" t="b">
        <f>IF(AND(Candidates!H1408&gt;=$AJ$4,Candidates!H1408&lt;=$AJ$5),TRUE,FALSE)</f>
        <v>0</v>
      </c>
      <c r="U1406" s="187" t="b">
        <f>IF(Dashboard!$M$6="",IF(Candidates!B1408&lt;&gt;"",TRUE,FALSE),IF(Dashboard!$M$6=Candidates!B1408,TRUE,FALSE))</f>
        <v>0</v>
      </c>
      <c r="V1406" s="187" t="b">
        <f>IF(Dashboard!$H$7="",IF(Candidates!B1408&lt;&gt;"",TRUE,FALSE),IF(Dashboard!$H$7=Candidates!C1408,TRUE,FALSE))</f>
        <v>0</v>
      </c>
      <c r="W1406" s="217" t="b">
        <f>IF(Dashboard!$H$6="",IF(Candidates!B1408&lt;&gt;"",TRUE,FALSE),IF(Dashboard!$H$6=Candidates!E1408,TRUE,FALSE))</f>
        <v>0</v>
      </c>
      <c r="X1406" s="187">
        <f t="shared" si="64"/>
        <v>0</v>
      </c>
      <c r="Y1406" s="198">
        <f t="shared" si="65"/>
        <v>0</v>
      </c>
      <c r="AA1406" s="7"/>
      <c r="AB1406" s="7"/>
      <c r="AC1406" s="7"/>
    </row>
    <row r="1407" spans="18:29" x14ac:dyDescent="0.2">
      <c r="R1407" s="193" t="str">
        <f>IF(Candidates!H1409="","",MONTH(Candidates!H1409))</f>
        <v/>
      </c>
      <c r="S1407" s="187" t="b">
        <f>IF(AND(YEAR(Candidates!H1409)&gt;=applicationYear,YEAR(Candidates!H1409)&lt;=applicationYear),TRUE,IF(applicationYear="",TRUE,FALSE))</f>
        <v>0</v>
      </c>
      <c r="T1407" s="187" t="b">
        <f>IF(AND(Candidates!H1409&gt;=$AJ$4,Candidates!H1409&lt;=$AJ$5),TRUE,FALSE)</f>
        <v>0</v>
      </c>
      <c r="U1407" s="187" t="b">
        <f>IF(Dashboard!$M$6="",IF(Candidates!B1409&lt;&gt;"",TRUE,FALSE),IF(Dashboard!$M$6=Candidates!B1409,TRUE,FALSE))</f>
        <v>0</v>
      </c>
      <c r="V1407" s="187" t="b">
        <f>IF(Dashboard!$H$7="",IF(Candidates!B1409&lt;&gt;"",TRUE,FALSE),IF(Dashboard!$H$7=Candidates!C1409,TRUE,FALSE))</f>
        <v>0</v>
      </c>
      <c r="W1407" s="217" t="b">
        <f>IF(Dashboard!$H$6="",IF(Candidates!B1409&lt;&gt;"",TRUE,FALSE),IF(Dashboard!$H$6=Candidates!E1409,TRUE,FALSE))</f>
        <v>0</v>
      </c>
      <c r="X1407" s="187">
        <f t="shared" si="64"/>
        <v>0</v>
      </c>
      <c r="Y1407" s="198">
        <f t="shared" si="65"/>
        <v>0</v>
      </c>
      <c r="AA1407" s="7"/>
      <c r="AB1407" s="7"/>
      <c r="AC1407" s="7"/>
    </row>
    <row r="1408" spans="18:29" x14ac:dyDescent="0.2">
      <c r="R1408" s="193" t="str">
        <f>IF(Candidates!H1410="","",MONTH(Candidates!H1410))</f>
        <v/>
      </c>
      <c r="S1408" s="187" t="b">
        <f>IF(AND(YEAR(Candidates!H1410)&gt;=applicationYear,YEAR(Candidates!H1410)&lt;=applicationYear),TRUE,IF(applicationYear="",TRUE,FALSE))</f>
        <v>0</v>
      </c>
      <c r="T1408" s="187" t="b">
        <f>IF(AND(Candidates!H1410&gt;=$AJ$4,Candidates!H1410&lt;=$AJ$5),TRUE,FALSE)</f>
        <v>0</v>
      </c>
      <c r="U1408" s="187" t="b">
        <f>IF(Dashboard!$M$6="",IF(Candidates!B1410&lt;&gt;"",TRUE,FALSE),IF(Dashboard!$M$6=Candidates!B1410,TRUE,FALSE))</f>
        <v>0</v>
      </c>
      <c r="V1408" s="187" t="b">
        <f>IF(Dashboard!$H$7="",IF(Candidates!B1410&lt;&gt;"",TRUE,FALSE),IF(Dashboard!$H$7=Candidates!C1410,TRUE,FALSE))</f>
        <v>0</v>
      </c>
      <c r="W1408" s="217" t="b">
        <f>IF(Dashboard!$H$6="",IF(Candidates!B1410&lt;&gt;"",TRUE,FALSE),IF(Dashboard!$H$6=Candidates!E1410,TRUE,FALSE))</f>
        <v>0</v>
      </c>
      <c r="X1408" s="187">
        <f t="shared" si="64"/>
        <v>0</v>
      </c>
      <c r="Y1408" s="198">
        <f t="shared" si="65"/>
        <v>0</v>
      </c>
      <c r="AA1408" s="7"/>
      <c r="AB1408" s="7"/>
      <c r="AC1408" s="7"/>
    </row>
    <row r="1409" spans="18:29" x14ac:dyDescent="0.2">
      <c r="R1409" s="193" t="str">
        <f>IF(Candidates!H1411="","",MONTH(Candidates!H1411))</f>
        <v/>
      </c>
      <c r="S1409" s="187" t="b">
        <f>IF(AND(YEAR(Candidates!H1411)&gt;=applicationYear,YEAR(Candidates!H1411)&lt;=applicationYear),TRUE,IF(applicationYear="",TRUE,FALSE))</f>
        <v>0</v>
      </c>
      <c r="T1409" s="187" t="b">
        <f>IF(AND(Candidates!H1411&gt;=$AJ$4,Candidates!H1411&lt;=$AJ$5),TRUE,FALSE)</f>
        <v>0</v>
      </c>
      <c r="U1409" s="187" t="b">
        <f>IF(Dashboard!$M$6="",IF(Candidates!B1411&lt;&gt;"",TRUE,FALSE),IF(Dashboard!$M$6=Candidates!B1411,TRUE,FALSE))</f>
        <v>0</v>
      </c>
      <c r="V1409" s="187" t="b">
        <f>IF(Dashboard!$H$7="",IF(Candidates!B1411&lt;&gt;"",TRUE,FALSE),IF(Dashboard!$H$7=Candidates!C1411,TRUE,FALSE))</f>
        <v>0</v>
      </c>
      <c r="W1409" s="217" t="b">
        <f>IF(Dashboard!$H$6="",IF(Candidates!B1411&lt;&gt;"",TRUE,FALSE),IF(Dashboard!$H$6=Candidates!E1411,TRUE,FALSE))</f>
        <v>0</v>
      </c>
      <c r="X1409" s="187">
        <f t="shared" si="64"/>
        <v>0</v>
      </c>
      <c r="Y1409" s="198">
        <f t="shared" si="65"/>
        <v>0</v>
      </c>
      <c r="AA1409" s="7"/>
      <c r="AB1409" s="7"/>
      <c r="AC1409" s="7"/>
    </row>
    <row r="1410" spans="18:29" x14ac:dyDescent="0.2">
      <c r="R1410" s="193" t="str">
        <f>IF(Candidates!H1412="","",MONTH(Candidates!H1412))</f>
        <v/>
      </c>
      <c r="S1410" s="187" t="b">
        <f>IF(AND(YEAR(Candidates!H1412)&gt;=applicationYear,YEAR(Candidates!H1412)&lt;=applicationYear),TRUE,IF(applicationYear="",TRUE,FALSE))</f>
        <v>0</v>
      </c>
      <c r="T1410" s="187" t="b">
        <f>IF(AND(Candidates!H1412&gt;=$AJ$4,Candidates!H1412&lt;=$AJ$5),TRUE,FALSE)</f>
        <v>0</v>
      </c>
      <c r="U1410" s="187" t="b">
        <f>IF(Dashboard!$M$6="",IF(Candidates!B1412&lt;&gt;"",TRUE,FALSE),IF(Dashboard!$M$6=Candidates!B1412,TRUE,FALSE))</f>
        <v>0</v>
      </c>
      <c r="V1410" s="187" t="b">
        <f>IF(Dashboard!$H$7="",IF(Candidates!B1412&lt;&gt;"",TRUE,FALSE),IF(Dashboard!$H$7=Candidates!C1412,TRUE,FALSE))</f>
        <v>0</v>
      </c>
      <c r="W1410" s="217" t="b">
        <f>IF(Dashboard!$H$6="",IF(Candidates!B1412&lt;&gt;"",TRUE,FALSE),IF(Dashboard!$H$6=Candidates!E1412,TRUE,FALSE))</f>
        <v>0</v>
      </c>
      <c r="X1410" s="187">
        <f t="shared" si="64"/>
        <v>0</v>
      </c>
      <c r="Y1410" s="198">
        <f t="shared" si="65"/>
        <v>0</v>
      </c>
      <c r="AA1410" s="7"/>
      <c r="AB1410" s="7"/>
      <c r="AC1410" s="7"/>
    </row>
    <row r="1411" spans="18:29" x14ac:dyDescent="0.2">
      <c r="R1411" s="193" t="str">
        <f>IF(Candidates!H1413="","",MONTH(Candidates!H1413))</f>
        <v/>
      </c>
      <c r="S1411" s="187" t="b">
        <f>IF(AND(YEAR(Candidates!H1413)&gt;=applicationYear,YEAR(Candidates!H1413)&lt;=applicationYear),TRUE,IF(applicationYear="",TRUE,FALSE))</f>
        <v>0</v>
      </c>
      <c r="T1411" s="187" t="b">
        <f>IF(AND(Candidates!H1413&gt;=$AJ$4,Candidates!H1413&lt;=$AJ$5),TRUE,FALSE)</f>
        <v>0</v>
      </c>
      <c r="U1411" s="187" t="b">
        <f>IF(Dashboard!$M$6="",IF(Candidates!B1413&lt;&gt;"",TRUE,FALSE),IF(Dashboard!$M$6=Candidates!B1413,TRUE,FALSE))</f>
        <v>0</v>
      </c>
      <c r="V1411" s="187" t="b">
        <f>IF(Dashboard!$H$7="",IF(Candidates!B1413&lt;&gt;"",TRUE,FALSE),IF(Dashboard!$H$7=Candidates!C1413,TRUE,FALSE))</f>
        <v>0</v>
      </c>
      <c r="W1411" s="217" t="b">
        <f>IF(Dashboard!$H$6="",IF(Candidates!B1413&lt;&gt;"",TRUE,FALSE),IF(Dashboard!$H$6=Candidates!E1413,TRUE,FALSE))</f>
        <v>0</v>
      </c>
      <c r="X1411" s="187">
        <f t="shared" si="64"/>
        <v>0</v>
      </c>
      <c r="Y1411" s="198">
        <f t="shared" si="65"/>
        <v>0</v>
      </c>
      <c r="AA1411" s="7"/>
      <c r="AB1411" s="7"/>
      <c r="AC1411" s="7"/>
    </row>
    <row r="1412" spans="18:29" x14ac:dyDescent="0.2">
      <c r="R1412" s="193" t="str">
        <f>IF(Candidates!H1414="","",MONTH(Candidates!H1414))</f>
        <v/>
      </c>
      <c r="S1412" s="187" t="b">
        <f>IF(AND(YEAR(Candidates!H1414)&gt;=applicationYear,YEAR(Candidates!H1414)&lt;=applicationYear),TRUE,IF(applicationYear="",TRUE,FALSE))</f>
        <v>0</v>
      </c>
      <c r="T1412" s="187" t="b">
        <f>IF(AND(Candidates!H1414&gt;=$AJ$4,Candidates!H1414&lt;=$AJ$5),TRUE,FALSE)</f>
        <v>0</v>
      </c>
      <c r="U1412" s="187" t="b">
        <f>IF(Dashboard!$M$6="",IF(Candidates!B1414&lt;&gt;"",TRUE,FALSE),IF(Dashboard!$M$6=Candidates!B1414,TRUE,FALSE))</f>
        <v>0</v>
      </c>
      <c r="V1412" s="187" t="b">
        <f>IF(Dashboard!$H$7="",IF(Candidates!B1414&lt;&gt;"",TRUE,FALSE),IF(Dashboard!$H$7=Candidates!C1414,TRUE,FALSE))</f>
        <v>0</v>
      </c>
      <c r="W1412" s="217" t="b">
        <f>IF(Dashboard!$H$6="",IF(Candidates!B1414&lt;&gt;"",TRUE,FALSE),IF(Dashboard!$H$6=Candidates!E1414,TRUE,FALSE))</f>
        <v>0</v>
      </c>
      <c r="X1412" s="187">
        <f t="shared" si="64"/>
        <v>0</v>
      </c>
      <c r="Y1412" s="198">
        <f t="shared" si="65"/>
        <v>0</v>
      </c>
      <c r="AA1412" s="7"/>
      <c r="AB1412" s="7"/>
      <c r="AC1412" s="7"/>
    </row>
    <row r="1413" spans="18:29" x14ac:dyDescent="0.2">
      <c r="R1413" s="193" t="str">
        <f>IF(Candidates!H1415="","",MONTH(Candidates!H1415))</f>
        <v/>
      </c>
      <c r="S1413" s="187" t="b">
        <f>IF(AND(YEAR(Candidates!H1415)&gt;=applicationYear,YEAR(Candidates!H1415)&lt;=applicationYear),TRUE,IF(applicationYear="",TRUE,FALSE))</f>
        <v>0</v>
      </c>
      <c r="T1413" s="187" t="b">
        <f>IF(AND(Candidates!H1415&gt;=$AJ$4,Candidates!H1415&lt;=$AJ$5),TRUE,FALSE)</f>
        <v>0</v>
      </c>
      <c r="U1413" s="187" t="b">
        <f>IF(Dashboard!$M$6="",IF(Candidates!B1415&lt;&gt;"",TRUE,FALSE),IF(Dashboard!$M$6=Candidates!B1415,TRUE,FALSE))</f>
        <v>0</v>
      </c>
      <c r="V1413" s="187" t="b">
        <f>IF(Dashboard!$H$7="",IF(Candidates!B1415&lt;&gt;"",TRUE,FALSE),IF(Dashboard!$H$7=Candidates!C1415,TRUE,FALSE))</f>
        <v>0</v>
      </c>
      <c r="W1413" s="217" t="b">
        <f>IF(Dashboard!$H$6="",IF(Candidates!B1415&lt;&gt;"",TRUE,FALSE),IF(Dashboard!$H$6=Candidates!E1415,TRUE,FALSE))</f>
        <v>0</v>
      </c>
      <c r="X1413" s="187">
        <f t="shared" ref="X1413:X1476" si="66">W1413*V1413*U1413*T1413</f>
        <v>0</v>
      </c>
      <c r="Y1413" s="198">
        <f t="shared" ref="Y1413:Y1476" si="67">W1413*V1413*U1413*S1413</f>
        <v>0</v>
      </c>
      <c r="AA1413" s="7"/>
      <c r="AB1413" s="7"/>
      <c r="AC1413" s="7"/>
    </row>
    <row r="1414" spans="18:29" x14ac:dyDescent="0.2">
      <c r="R1414" s="193" t="str">
        <f>IF(Candidates!H1416="","",MONTH(Candidates!H1416))</f>
        <v/>
      </c>
      <c r="S1414" s="187" t="b">
        <f>IF(AND(YEAR(Candidates!H1416)&gt;=applicationYear,YEAR(Candidates!H1416)&lt;=applicationYear),TRUE,IF(applicationYear="",TRUE,FALSE))</f>
        <v>0</v>
      </c>
      <c r="T1414" s="187" t="b">
        <f>IF(AND(Candidates!H1416&gt;=$AJ$4,Candidates!H1416&lt;=$AJ$5),TRUE,FALSE)</f>
        <v>0</v>
      </c>
      <c r="U1414" s="187" t="b">
        <f>IF(Dashboard!$M$6="",IF(Candidates!B1416&lt;&gt;"",TRUE,FALSE),IF(Dashboard!$M$6=Candidates!B1416,TRUE,FALSE))</f>
        <v>0</v>
      </c>
      <c r="V1414" s="187" t="b">
        <f>IF(Dashboard!$H$7="",IF(Candidates!B1416&lt;&gt;"",TRUE,FALSE),IF(Dashboard!$H$7=Candidates!C1416,TRUE,FALSE))</f>
        <v>0</v>
      </c>
      <c r="W1414" s="217" t="b">
        <f>IF(Dashboard!$H$6="",IF(Candidates!B1416&lt;&gt;"",TRUE,FALSE),IF(Dashboard!$H$6=Candidates!E1416,TRUE,FALSE))</f>
        <v>0</v>
      </c>
      <c r="X1414" s="187">
        <f t="shared" si="66"/>
        <v>0</v>
      </c>
      <c r="Y1414" s="198">
        <f t="shared" si="67"/>
        <v>0</v>
      </c>
      <c r="AA1414" s="7"/>
      <c r="AB1414" s="7"/>
      <c r="AC1414" s="7"/>
    </row>
    <row r="1415" spans="18:29" x14ac:dyDescent="0.2">
      <c r="R1415" s="193" t="str">
        <f>IF(Candidates!H1417="","",MONTH(Candidates!H1417))</f>
        <v/>
      </c>
      <c r="S1415" s="187" t="b">
        <f>IF(AND(YEAR(Candidates!H1417)&gt;=applicationYear,YEAR(Candidates!H1417)&lt;=applicationYear),TRUE,IF(applicationYear="",TRUE,FALSE))</f>
        <v>0</v>
      </c>
      <c r="T1415" s="187" t="b">
        <f>IF(AND(Candidates!H1417&gt;=$AJ$4,Candidates!H1417&lt;=$AJ$5),TRUE,FALSE)</f>
        <v>0</v>
      </c>
      <c r="U1415" s="187" t="b">
        <f>IF(Dashboard!$M$6="",IF(Candidates!B1417&lt;&gt;"",TRUE,FALSE),IF(Dashboard!$M$6=Candidates!B1417,TRUE,FALSE))</f>
        <v>0</v>
      </c>
      <c r="V1415" s="187" t="b">
        <f>IF(Dashboard!$H$7="",IF(Candidates!B1417&lt;&gt;"",TRUE,FALSE),IF(Dashboard!$H$7=Candidates!C1417,TRUE,FALSE))</f>
        <v>0</v>
      </c>
      <c r="W1415" s="217" t="b">
        <f>IF(Dashboard!$H$6="",IF(Candidates!B1417&lt;&gt;"",TRUE,FALSE),IF(Dashboard!$H$6=Candidates!E1417,TRUE,FALSE))</f>
        <v>0</v>
      </c>
      <c r="X1415" s="187">
        <f t="shared" si="66"/>
        <v>0</v>
      </c>
      <c r="Y1415" s="198">
        <f t="shared" si="67"/>
        <v>0</v>
      </c>
      <c r="AA1415" s="7"/>
      <c r="AB1415" s="7"/>
      <c r="AC1415" s="7"/>
    </row>
    <row r="1416" spans="18:29" x14ac:dyDescent="0.2">
      <c r="R1416" s="193" t="str">
        <f>IF(Candidates!H1418="","",MONTH(Candidates!H1418))</f>
        <v/>
      </c>
      <c r="S1416" s="187" t="b">
        <f>IF(AND(YEAR(Candidates!H1418)&gt;=applicationYear,YEAR(Candidates!H1418)&lt;=applicationYear),TRUE,IF(applicationYear="",TRUE,FALSE))</f>
        <v>0</v>
      </c>
      <c r="T1416" s="187" t="b">
        <f>IF(AND(Candidates!H1418&gt;=$AJ$4,Candidates!H1418&lt;=$AJ$5),TRUE,FALSE)</f>
        <v>0</v>
      </c>
      <c r="U1416" s="187" t="b">
        <f>IF(Dashboard!$M$6="",IF(Candidates!B1418&lt;&gt;"",TRUE,FALSE),IF(Dashboard!$M$6=Candidates!B1418,TRUE,FALSE))</f>
        <v>0</v>
      </c>
      <c r="V1416" s="187" t="b">
        <f>IF(Dashboard!$H$7="",IF(Candidates!B1418&lt;&gt;"",TRUE,FALSE),IF(Dashboard!$H$7=Candidates!C1418,TRUE,FALSE))</f>
        <v>0</v>
      </c>
      <c r="W1416" s="217" t="b">
        <f>IF(Dashboard!$H$6="",IF(Candidates!B1418&lt;&gt;"",TRUE,FALSE),IF(Dashboard!$H$6=Candidates!E1418,TRUE,FALSE))</f>
        <v>0</v>
      </c>
      <c r="X1416" s="187">
        <f t="shared" si="66"/>
        <v>0</v>
      </c>
      <c r="Y1416" s="198">
        <f t="shared" si="67"/>
        <v>0</v>
      </c>
      <c r="AA1416" s="7"/>
      <c r="AB1416" s="7"/>
      <c r="AC1416" s="7"/>
    </row>
    <row r="1417" spans="18:29" x14ac:dyDescent="0.2">
      <c r="R1417" s="193" t="str">
        <f>IF(Candidates!H1419="","",MONTH(Candidates!H1419))</f>
        <v/>
      </c>
      <c r="S1417" s="187" t="b">
        <f>IF(AND(YEAR(Candidates!H1419)&gt;=applicationYear,YEAR(Candidates!H1419)&lt;=applicationYear),TRUE,IF(applicationYear="",TRUE,FALSE))</f>
        <v>0</v>
      </c>
      <c r="T1417" s="187" t="b">
        <f>IF(AND(Candidates!H1419&gt;=$AJ$4,Candidates!H1419&lt;=$AJ$5),TRUE,FALSE)</f>
        <v>0</v>
      </c>
      <c r="U1417" s="187" t="b">
        <f>IF(Dashboard!$M$6="",IF(Candidates!B1419&lt;&gt;"",TRUE,FALSE),IF(Dashboard!$M$6=Candidates!B1419,TRUE,FALSE))</f>
        <v>0</v>
      </c>
      <c r="V1417" s="187" t="b">
        <f>IF(Dashboard!$H$7="",IF(Candidates!B1419&lt;&gt;"",TRUE,FALSE),IF(Dashboard!$H$7=Candidates!C1419,TRUE,FALSE))</f>
        <v>0</v>
      </c>
      <c r="W1417" s="217" t="b">
        <f>IF(Dashboard!$H$6="",IF(Candidates!B1419&lt;&gt;"",TRUE,FALSE),IF(Dashboard!$H$6=Candidates!E1419,TRUE,FALSE))</f>
        <v>0</v>
      </c>
      <c r="X1417" s="187">
        <f t="shared" si="66"/>
        <v>0</v>
      </c>
      <c r="Y1417" s="198">
        <f t="shared" si="67"/>
        <v>0</v>
      </c>
      <c r="AA1417" s="7"/>
      <c r="AB1417" s="7"/>
      <c r="AC1417" s="7"/>
    </row>
    <row r="1418" spans="18:29" x14ac:dyDescent="0.2">
      <c r="R1418" s="193" t="str">
        <f>IF(Candidates!H1420="","",MONTH(Candidates!H1420))</f>
        <v/>
      </c>
      <c r="S1418" s="187" t="b">
        <f>IF(AND(YEAR(Candidates!H1420)&gt;=applicationYear,YEAR(Candidates!H1420)&lt;=applicationYear),TRUE,IF(applicationYear="",TRUE,FALSE))</f>
        <v>0</v>
      </c>
      <c r="T1418" s="187" t="b">
        <f>IF(AND(Candidates!H1420&gt;=$AJ$4,Candidates!H1420&lt;=$AJ$5),TRUE,FALSE)</f>
        <v>0</v>
      </c>
      <c r="U1418" s="187" t="b">
        <f>IF(Dashboard!$M$6="",IF(Candidates!B1420&lt;&gt;"",TRUE,FALSE),IF(Dashboard!$M$6=Candidates!B1420,TRUE,FALSE))</f>
        <v>0</v>
      </c>
      <c r="V1418" s="187" t="b">
        <f>IF(Dashboard!$H$7="",IF(Candidates!B1420&lt;&gt;"",TRUE,FALSE),IF(Dashboard!$H$7=Candidates!C1420,TRUE,FALSE))</f>
        <v>0</v>
      </c>
      <c r="W1418" s="217" t="b">
        <f>IF(Dashboard!$H$6="",IF(Candidates!B1420&lt;&gt;"",TRUE,FALSE),IF(Dashboard!$H$6=Candidates!E1420,TRUE,FALSE))</f>
        <v>0</v>
      </c>
      <c r="X1418" s="187">
        <f t="shared" si="66"/>
        <v>0</v>
      </c>
      <c r="Y1418" s="198">
        <f t="shared" si="67"/>
        <v>0</v>
      </c>
      <c r="AA1418" s="7"/>
      <c r="AB1418" s="7"/>
      <c r="AC1418" s="7"/>
    </row>
    <row r="1419" spans="18:29" x14ac:dyDescent="0.2">
      <c r="R1419" s="193" t="str">
        <f>IF(Candidates!H1421="","",MONTH(Candidates!H1421))</f>
        <v/>
      </c>
      <c r="S1419" s="187" t="b">
        <f>IF(AND(YEAR(Candidates!H1421)&gt;=applicationYear,YEAR(Candidates!H1421)&lt;=applicationYear),TRUE,IF(applicationYear="",TRUE,FALSE))</f>
        <v>0</v>
      </c>
      <c r="T1419" s="187" t="b">
        <f>IF(AND(Candidates!H1421&gt;=$AJ$4,Candidates!H1421&lt;=$AJ$5),TRUE,FALSE)</f>
        <v>0</v>
      </c>
      <c r="U1419" s="187" t="b">
        <f>IF(Dashboard!$M$6="",IF(Candidates!B1421&lt;&gt;"",TRUE,FALSE),IF(Dashboard!$M$6=Candidates!B1421,TRUE,FALSE))</f>
        <v>0</v>
      </c>
      <c r="V1419" s="187" t="b">
        <f>IF(Dashboard!$H$7="",IF(Candidates!B1421&lt;&gt;"",TRUE,FALSE),IF(Dashboard!$H$7=Candidates!C1421,TRUE,FALSE))</f>
        <v>0</v>
      </c>
      <c r="W1419" s="217" t="b">
        <f>IF(Dashboard!$H$6="",IF(Candidates!B1421&lt;&gt;"",TRUE,FALSE),IF(Dashboard!$H$6=Candidates!E1421,TRUE,FALSE))</f>
        <v>0</v>
      </c>
      <c r="X1419" s="187">
        <f t="shared" si="66"/>
        <v>0</v>
      </c>
      <c r="Y1419" s="198">
        <f t="shared" si="67"/>
        <v>0</v>
      </c>
      <c r="AA1419" s="7"/>
      <c r="AB1419" s="7"/>
      <c r="AC1419" s="7"/>
    </row>
    <row r="1420" spans="18:29" x14ac:dyDescent="0.2">
      <c r="R1420" s="193" t="str">
        <f>IF(Candidates!H1422="","",MONTH(Candidates!H1422))</f>
        <v/>
      </c>
      <c r="S1420" s="187" t="b">
        <f>IF(AND(YEAR(Candidates!H1422)&gt;=applicationYear,YEAR(Candidates!H1422)&lt;=applicationYear),TRUE,IF(applicationYear="",TRUE,FALSE))</f>
        <v>0</v>
      </c>
      <c r="T1420" s="187" t="b">
        <f>IF(AND(Candidates!H1422&gt;=$AJ$4,Candidates!H1422&lt;=$AJ$5),TRUE,FALSE)</f>
        <v>0</v>
      </c>
      <c r="U1420" s="187" t="b">
        <f>IF(Dashboard!$M$6="",IF(Candidates!B1422&lt;&gt;"",TRUE,FALSE),IF(Dashboard!$M$6=Candidates!B1422,TRUE,FALSE))</f>
        <v>0</v>
      </c>
      <c r="V1420" s="187" t="b">
        <f>IF(Dashboard!$H$7="",IF(Candidates!B1422&lt;&gt;"",TRUE,FALSE),IF(Dashboard!$H$7=Candidates!C1422,TRUE,FALSE))</f>
        <v>0</v>
      </c>
      <c r="W1420" s="217" t="b">
        <f>IF(Dashboard!$H$6="",IF(Candidates!B1422&lt;&gt;"",TRUE,FALSE),IF(Dashboard!$H$6=Candidates!E1422,TRUE,FALSE))</f>
        <v>0</v>
      </c>
      <c r="X1420" s="187">
        <f t="shared" si="66"/>
        <v>0</v>
      </c>
      <c r="Y1420" s="198">
        <f t="shared" si="67"/>
        <v>0</v>
      </c>
      <c r="AA1420" s="7"/>
      <c r="AB1420" s="7"/>
      <c r="AC1420" s="7"/>
    </row>
    <row r="1421" spans="18:29" x14ac:dyDescent="0.2">
      <c r="R1421" s="193" t="str">
        <f>IF(Candidates!H1423="","",MONTH(Candidates!H1423))</f>
        <v/>
      </c>
      <c r="S1421" s="187" t="b">
        <f>IF(AND(YEAR(Candidates!H1423)&gt;=applicationYear,YEAR(Candidates!H1423)&lt;=applicationYear),TRUE,IF(applicationYear="",TRUE,FALSE))</f>
        <v>0</v>
      </c>
      <c r="T1421" s="187" t="b">
        <f>IF(AND(Candidates!H1423&gt;=$AJ$4,Candidates!H1423&lt;=$AJ$5),TRUE,FALSE)</f>
        <v>0</v>
      </c>
      <c r="U1421" s="187" t="b">
        <f>IF(Dashboard!$M$6="",IF(Candidates!B1423&lt;&gt;"",TRUE,FALSE),IF(Dashboard!$M$6=Candidates!B1423,TRUE,FALSE))</f>
        <v>0</v>
      </c>
      <c r="V1421" s="187" t="b">
        <f>IF(Dashboard!$H$7="",IF(Candidates!B1423&lt;&gt;"",TRUE,FALSE),IF(Dashboard!$H$7=Candidates!C1423,TRUE,FALSE))</f>
        <v>0</v>
      </c>
      <c r="W1421" s="217" t="b">
        <f>IF(Dashboard!$H$6="",IF(Candidates!B1423&lt;&gt;"",TRUE,FALSE),IF(Dashboard!$H$6=Candidates!E1423,TRUE,FALSE))</f>
        <v>0</v>
      </c>
      <c r="X1421" s="187">
        <f t="shared" si="66"/>
        <v>0</v>
      </c>
      <c r="Y1421" s="198">
        <f t="shared" si="67"/>
        <v>0</v>
      </c>
      <c r="AA1421" s="7"/>
      <c r="AB1421" s="7"/>
      <c r="AC1421" s="7"/>
    </row>
    <row r="1422" spans="18:29" x14ac:dyDescent="0.2">
      <c r="R1422" s="193" t="str">
        <f>IF(Candidates!H1424="","",MONTH(Candidates!H1424))</f>
        <v/>
      </c>
      <c r="S1422" s="187" t="b">
        <f>IF(AND(YEAR(Candidates!H1424)&gt;=applicationYear,YEAR(Candidates!H1424)&lt;=applicationYear),TRUE,IF(applicationYear="",TRUE,FALSE))</f>
        <v>0</v>
      </c>
      <c r="T1422" s="187" t="b">
        <f>IF(AND(Candidates!H1424&gt;=$AJ$4,Candidates!H1424&lt;=$AJ$5),TRUE,FALSE)</f>
        <v>0</v>
      </c>
      <c r="U1422" s="187" t="b">
        <f>IF(Dashboard!$M$6="",IF(Candidates!B1424&lt;&gt;"",TRUE,FALSE),IF(Dashboard!$M$6=Candidates!B1424,TRUE,FALSE))</f>
        <v>0</v>
      </c>
      <c r="V1422" s="187" t="b">
        <f>IF(Dashboard!$H$7="",IF(Candidates!B1424&lt;&gt;"",TRUE,FALSE),IF(Dashboard!$H$7=Candidates!C1424,TRUE,FALSE))</f>
        <v>0</v>
      </c>
      <c r="W1422" s="217" t="b">
        <f>IF(Dashboard!$H$6="",IF(Candidates!B1424&lt;&gt;"",TRUE,FALSE),IF(Dashboard!$H$6=Candidates!E1424,TRUE,FALSE))</f>
        <v>0</v>
      </c>
      <c r="X1422" s="187">
        <f t="shared" si="66"/>
        <v>0</v>
      </c>
      <c r="Y1422" s="198">
        <f t="shared" si="67"/>
        <v>0</v>
      </c>
      <c r="AA1422" s="7"/>
      <c r="AB1422" s="7"/>
      <c r="AC1422" s="7"/>
    </row>
    <row r="1423" spans="18:29" x14ac:dyDescent="0.2">
      <c r="R1423" s="193" t="str">
        <f>IF(Candidates!H1425="","",MONTH(Candidates!H1425))</f>
        <v/>
      </c>
      <c r="S1423" s="187" t="b">
        <f>IF(AND(YEAR(Candidates!H1425)&gt;=applicationYear,YEAR(Candidates!H1425)&lt;=applicationYear),TRUE,IF(applicationYear="",TRUE,FALSE))</f>
        <v>0</v>
      </c>
      <c r="T1423" s="187" t="b">
        <f>IF(AND(Candidates!H1425&gt;=$AJ$4,Candidates!H1425&lt;=$AJ$5),TRUE,FALSE)</f>
        <v>0</v>
      </c>
      <c r="U1423" s="187" t="b">
        <f>IF(Dashboard!$M$6="",IF(Candidates!B1425&lt;&gt;"",TRUE,FALSE),IF(Dashboard!$M$6=Candidates!B1425,TRUE,FALSE))</f>
        <v>0</v>
      </c>
      <c r="V1423" s="187" t="b">
        <f>IF(Dashboard!$H$7="",IF(Candidates!B1425&lt;&gt;"",TRUE,FALSE),IF(Dashboard!$H$7=Candidates!C1425,TRUE,FALSE))</f>
        <v>0</v>
      </c>
      <c r="W1423" s="217" t="b">
        <f>IF(Dashboard!$H$6="",IF(Candidates!B1425&lt;&gt;"",TRUE,FALSE),IF(Dashboard!$H$6=Candidates!E1425,TRUE,FALSE))</f>
        <v>0</v>
      </c>
      <c r="X1423" s="187">
        <f t="shared" si="66"/>
        <v>0</v>
      </c>
      <c r="Y1423" s="198">
        <f t="shared" si="67"/>
        <v>0</v>
      </c>
      <c r="AA1423" s="7"/>
      <c r="AB1423" s="7"/>
      <c r="AC1423" s="7"/>
    </row>
    <row r="1424" spans="18:29" x14ac:dyDescent="0.2">
      <c r="R1424" s="193" t="str">
        <f>IF(Candidates!H1426="","",MONTH(Candidates!H1426))</f>
        <v/>
      </c>
      <c r="S1424" s="187" t="b">
        <f>IF(AND(YEAR(Candidates!H1426)&gt;=applicationYear,YEAR(Candidates!H1426)&lt;=applicationYear),TRUE,IF(applicationYear="",TRUE,FALSE))</f>
        <v>0</v>
      </c>
      <c r="T1424" s="187" t="b">
        <f>IF(AND(Candidates!H1426&gt;=$AJ$4,Candidates!H1426&lt;=$AJ$5),TRUE,FALSE)</f>
        <v>0</v>
      </c>
      <c r="U1424" s="187" t="b">
        <f>IF(Dashboard!$M$6="",IF(Candidates!B1426&lt;&gt;"",TRUE,FALSE),IF(Dashboard!$M$6=Candidates!B1426,TRUE,FALSE))</f>
        <v>0</v>
      </c>
      <c r="V1424" s="187" t="b">
        <f>IF(Dashboard!$H$7="",IF(Candidates!B1426&lt;&gt;"",TRUE,FALSE),IF(Dashboard!$H$7=Candidates!C1426,TRUE,FALSE))</f>
        <v>0</v>
      </c>
      <c r="W1424" s="217" t="b">
        <f>IF(Dashboard!$H$6="",IF(Candidates!B1426&lt;&gt;"",TRUE,FALSE),IF(Dashboard!$H$6=Candidates!E1426,TRUE,FALSE))</f>
        <v>0</v>
      </c>
      <c r="X1424" s="187">
        <f t="shared" si="66"/>
        <v>0</v>
      </c>
      <c r="Y1424" s="198">
        <f t="shared" si="67"/>
        <v>0</v>
      </c>
      <c r="AA1424" s="7"/>
      <c r="AB1424" s="7"/>
      <c r="AC1424" s="7"/>
    </row>
    <row r="1425" spans="18:29" x14ac:dyDescent="0.2">
      <c r="R1425" s="193" t="str">
        <f>IF(Candidates!H1427="","",MONTH(Candidates!H1427))</f>
        <v/>
      </c>
      <c r="S1425" s="187" t="b">
        <f>IF(AND(YEAR(Candidates!H1427)&gt;=applicationYear,YEAR(Candidates!H1427)&lt;=applicationYear),TRUE,IF(applicationYear="",TRUE,FALSE))</f>
        <v>0</v>
      </c>
      <c r="T1425" s="187" t="b">
        <f>IF(AND(Candidates!H1427&gt;=$AJ$4,Candidates!H1427&lt;=$AJ$5),TRUE,FALSE)</f>
        <v>0</v>
      </c>
      <c r="U1425" s="187" t="b">
        <f>IF(Dashboard!$M$6="",IF(Candidates!B1427&lt;&gt;"",TRUE,FALSE),IF(Dashboard!$M$6=Candidates!B1427,TRUE,FALSE))</f>
        <v>0</v>
      </c>
      <c r="V1425" s="187" t="b">
        <f>IF(Dashboard!$H$7="",IF(Candidates!B1427&lt;&gt;"",TRUE,FALSE),IF(Dashboard!$H$7=Candidates!C1427,TRUE,FALSE))</f>
        <v>0</v>
      </c>
      <c r="W1425" s="217" t="b">
        <f>IF(Dashboard!$H$6="",IF(Candidates!B1427&lt;&gt;"",TRUE,FALSE),IF(Dashboard!$H$6=Candidates!E1427,TRUE,FALSE))</f>
        <v>0</v>
      </c>
      <c r="X1425" s="187">
        <f t="shared" si="66"/>
        <v>0</v>
      </c>
      <c r="Y1425" s="198">
        <f t="shared" si="67"/>
        <v>0</v>
      </c>
      <c r="AA1425" s="7"/>
      <c r="AB1425" s="7"/>
      <c r="AC1425" s="7"/>
    </row>
    <row r="1426" spans="18:29" x14ac:dyDescent="0.2">
      <c r="R1426" s="193" t="str">
        <f>IF(Candidates!H1428="","",MONTH(Candidates!H1428))</f>
        <v/>
      </c>
      <c r="S1426" s="187" t="b">
        <f>IF(AND(YEAR(Candidates!H1428)&gt;=applicationYear,YEAR(Candidates!H1428)&lt;=applicationYear),TRUE,IF(applicationYear="",TRUE,FALSE))</f>
        <v>0</v>
      </c>
      <c r="T1426" s="187" t="b">
        <f>IF(AND(Candidates!H1428&gt;=$AJ$4,Candidates!H1428&lt;=$AJ$5),TRUE,FALSE)</f>
        <v>0</v>
      </c>
      <c r="U1426" s="187" t="b">
        <f>IF(Dashboard!$M$6="",IF(Candidates!B1428&lt;&gt;"",TRUE,FALSE),IF(Dashboard!$M$6=Candidates!B1428,TRUE,FALSE))</f>
        <v>0</v>
      </c>
      <c r="V1426" s="187" t="b">
        <f>IF(Dashboard!$H$7="",IF(Candidates!B1428&lt;&gt;"",TRUE,FALSE),IF(Dashboard!$H$7=Candidates!C1428,TRUE,FALSE))</f>
        <v>0</v>
      </c>
      <c r="W1426" s="217" t="b">
        <f>IF(Dashboard!$H$6="",IF(Candidates!B1428&lt;&gt;"",TRUE,FALSE),IF(Dashboard!$H$6=Candidates!E1428,TRUE,FALSE))</f>
        <v>0</v>
      </c>
      <c r="X1426" s="187">
        <f t="shared" si="66"/>
        <v>0</v>
      </c>
      <c r="Y1426" s="198">
        <f t="shared" si="67"/>
        <v>0</v>
      </c>
      <c r="AA1426" s="7"/>
      <c r="AB1426" s="7"/>
      <c r="AC1426" s="7"/>
    </row>
    <row r="1427" spans="18:29" x14ac:dyDescent="0.2">
      <c r="R1427" s="193" t="str">
        <f>IF(Candidates!H1429="","",MONTH(Candidates!H1429))</f>
        <v/>
      </c>
      <c r="S1427" s="187" t="b">
        <f>IF(AND(YEAR(Candidates!H1429)&gt;=applicationYear,YEAR(Candidates!H1429)&lt;=applicationYear),TRUE,IF(applicationYear="",TRUE,FALSE))</f>
        <v>0</v>
      </c>
      <c r="T1427" s="187" t="b">
        <f>IF(AND(Candidates!H1429&gt;=$AJ$4,Candidates!H1429&lt;=$AJ$5),TRUE,FALSE)</f>
        <v>0</v>
      </c>
      <c r="U1427" s="187" t="b">
        <f>IF(Dashboard!$M$6="",IF(Candidates!B1429&lt;&gt;"",TRUE,FALSE),IF(Dashboard!$M$6=Candidates!B1429,TRUE,FALSE))</f>
        <v>0</v>
      </c>
      <c r="V1427" s="187" t="b">
        <f>IF(Dashboard!$H$7="",IF(Candidates!B1429&lt;&gt;"",TRUE,FALSE),IF(Dashboard!$H$7=Candidates!C1429,TRUE,FALSE))</f>
        <v>0</v>
      </c>
      <c r="W1427" s="217" t="b">
        <f>IF(Dashboard!$H$6="",IF(Candidates!B1429&lt;&gt;"",TRUE,FALSE),IF(Dashboard!$H$6=Candidates!E1429,TRUE,FALSE))</f>
        <v>0</v>
      </c>
      <c r="X1427" s="187">
        <f t="shared" si="66"/>
        <v>0</v>
      </c>
      <c r="Y1427" s="198">
        <f t="shared" si="67"/>
        <v>0</v>
      </c>
      <c r="AA1427" s="7"/>
      <c r="AB1427" s="7"/>
      <c r="AC1427" s="7"/>
    </row>
    <row r="1428" spans="18:29" x14ac:dyDescent="0.2">
      <c r="R1428" s="193" t="str">
        <f>IF(Candidates!H1430="","",MONTH(Candidates!H1430))</f>
        <v/>
      </c>
      <c r="S1428" s="187" t="b">
        <f>IF(AND(YEAR(Candidates!H1430)&gt;=applicationYear,YEAR(Candidates!H1430)&lt;=applicationYear),TRUE,IF(applicationYear="",TRUE,FALSE))</f>
        <v>0</v>
      </c>
      <c r="T1428" s="187" t="b">
        <f>IF(AND(Candidates!H1430&gt;=$AJ$4,Candidates!H1430&lt;=$AJ$5),TRUE,FALSE)</f>
        <v>0</v>
      </c>
      <c r="U1428" s="187" t="b">
        <f>IF(Dashboard!$M$6="",IF(Candidates!B1430&lt;&gt;"",TRUE,FALSE),IF(Dashboard!$M$6=Candidates!B1430,TRUE,FALSE))</f>
        <v>0</v>
      </c>
      <c r="V1428" s="187" t="b">
        <f>IF(Dashboard!$H$7="",IF(Candidates!B1430&lt;&gt;"",TRUE,FALSE),IF(Dashboard!$H$7=Candidates!C1430,TRUE,FALSE))</f>
        <v>0</v>
      </c>
      <c r="W1428" s="217" t="b">
        <f>IF(Dashboard!$H$6="",IF(Candidates!B1430&lt;&gt;"",TRUE,FALSE),IF(Dashboard!$H$6=Candidates!E1430,TRUE,FALSE))</f>
        <v>0</v>
      </c>
      <c r="X1428" s="187">
        <f t="shared" si="66"/>
        <v>0</v>
      </c>
      <c r="Y1428" s="198">
        <f t="shared" si="67"/>
        <v>0</v>
      </c>
      <c r="AA1428" s="7"/>
      <c r="AB1428" s="7"/>
      <c r="AC1428" s="7"/>
    </row>
    <row r="1429" spans="18:29" x14ac:dyDescent="0.2">
      <c r="R1429" s="193" t="str">
        <f>IF(Candidates!H1431="","",MONTH(Candidates!H1431))</f>
        <v/>
      </c>
      <c r="S1429" s="187" t="b">
        <f>IF(AND(YEAR(Candidates!H1431)&gt;=applicationYear,YEAR(Candidates!H1431)&lt;=applicationYear),TRUE,IF(applicationYear="",TRUE,FALSE))</f>
        <v>0</v>
      </c>
      <c r="T1429" s="187" t="b">
        <f>IF(AND(Candidates!H1431&gt;=$AJ$4,Candidates!H1431&lt;=$AJ$5),TRUE,FALSE)</f>
        <v>0</v>
      </c>
      <c r="U1429" s="187" t="b">
        <f>IF(Dashboard!$M$6="",IF(Candidates!B1431&lt;&gt;"",TRUE,FALSE),IF(Dashboard!$M$6=Candidates!B1431,TRUE,FALSE))</f>
        <v>0</v>
      </c>
      <c r="V1429" s="187" t="b">
        <f>IF(Dashboard!$H$7="",IF(Candidates!B1431&lt;&gt;"",TRUE,FALSE),IF(Dashboard!$H$7=Candidates!C1431,TRUE,FALSE))</f>
        <v>0</v>
      </c>
      <c r="W1429" s="217" t="b">
        <f>IF(Dashboard!$H$6="",IF(Candidates!B1431&lt;&gt;"",TRUE,FALSE),IF(Dashboard!$H$6=Candidates!E1431,TRUE,FALSE))</f>
        <v>0</v>
      </c>
      <c r="X1429" s="187">
        <f t="shared" si="66"/>
        <v>0</v>
      </c>
      <c r="Y1429" s="198">
        <f t="shared" si="67"/>
        <v>0</v>
      </c>
      <c r="AA1429" s="7"/>
      <c r="AB1429" s="7"/>
      <c r="AC1429" s="7"/>
    </row>
    <row r="1430" spans="18:29" x14ac:dyDescent="0.2">
      <c r="R1430" s="193" t="str">
        <f>IF(Candidates!H1432="","",MONTH(Candidates!H1432))</f>
        <v/>
      </c>
      <c r="S1430" s="187" t="b">
        <f>IF(AND(YEAR(Candidates!H1432)&gt;=applicationYear,YEAR(Candidates!H1432)&lt;=applicationYear),TRUE,IF(applicationYear="",TRUE,FALSE))</f>
        <v>0</v>
      </c>
      <c r="T1430" s="187" t="b">
        <f>IF(AND(Candidates!H1432&gt;=$AJ$4,Candidates!H1432&lt;=$AJ$5),TRUE,FALSE)</f>
        <v>0</v>
      </c>
      <c r="U1430" s="187" t="b">
        <f>IF(Dashboard!$M$6="",IF(Candidates!B1432&lt;&gt;"",TRUE,FALSE),IF(Dashboard!$M$6=Candidates!B1432,TRUE,FALSE))</f>
        <v>0</v>
      </c>
      <c r="V1430" s="187" t="b">
        <f>IF(Dashboard!$H$7="",IF(Candidates!B1432&lt;&gt;"",TRUE,FALSE),IF(Dashboard!$H$7=Candidates!C1432,TRUE,FALSE))</f>
        <v>0</v>
      </c>
      <c r="W1430" s="217" t="b">
        <f>IF(Dashboard!$H$6="",IF(Candidates!B1432&lt;&gt;"",TRUE,FALSE),IF(Dashboard!$H$6=Candidates!E1432,TRUE,FALSE))</f>
        <v>0</v>
      </c>
      <c r="X1430" s="187">
        <f t="shared" si="66"/>
        <v>0</v>
      </c>
      <c r="Y1430" s="198">
        <f t="shared" si="67"/>
        <v>0</v>
      </c>
      <c r="AA1430" s="7"/>
      <c r="AB1430" s="7"/>
      <c r="AC1430" s="7"/>
    </row>
    <row r="1431" spans="18:29" x14ac:dyDescent="0.2">
      <c r="R1431" s="193" t="str">
        <f>IF(Candidates!H1433="","",MONTH(Candidates!H1433))</f>
        <v/>
      </c>
      <c r="S1431" s="187" t="b">
        <f>IF(AND(YEAR(Candidates!H1433)&gt;=applicationYear,YEAR(Candidates!H1433)&lt;=applicationYear),TRUE,IF(applicationYear="",TRUE,FALSE))</f>
        <v>0</v>
      </c>
      <c r="T1431" s="187" t="b">
        <f>IF(AND(Candidates!H1433&gt;=$AJ$4,Candidates!H1433&lt;=$AJ$5),TRUE,FALSE)</f>
        <v>0</v>
      </c>
      <c r="U1431" s="187" t="b">
        <f>IF(Dashboard!$M$6="",IF(Candidates!B1433&lt;&gt;"",TRUE,FALSE),IF(Dashboard!$M$6=Candidates!B1433,TRUE,FALSE))</f>
        <v>0</v>
      </c>
      <c r="V1431" s="187" t="b">
        <f>IF(Dashboard!$H$7="",IF(Candidates!B1433&lt;&gt;"",TRUE,FALSE),IF(Dashboard!$H$7=Candidates!C1433,TRUE,FALSE))</f>
        <v>0</v>
      </c>
      <c r="W1431" s="217" t="b">
        <f>IF(Dashboard!$H$6="",IF(Candidates!B1433&lt;&gt;"",TRUE,FALSE),IF(Dashboard!$H$6=Candidates!E1433,TRUE,FALSE))</f>
        <v>0</v>
      </c>
      <c r="X1431" s="187">
        <f t="shared" si="66"/>
        <v>0</v>
      </c>
      <c r="Y1431" s="198">
        <f t="shared" si="67"/>
        <v>0</v>
      </c>
      <c r="AA1431" s="7"/>
      <c r="AB1431" s="7"/>
      <c r="AC1431" s="7"/>
    </row>
    <row r="1432" spans="18:29" x14ac:dyDescent="0.2">
      <c r="R1432" s="193" t="str">
        <f>IF(Candidates!H1434="","",MONTH(Candidates!H1434))</f>
        <v/>
      </c>
      <c r="S1432" s="187" t="b">
        <f>IF(AND(YEAR(Candidates!H1434)&gt;=applicationYear,YEAR(Candidates!H1434)&lt;=applicationYear),TRUE,IF(applicationYear="",TRUE,FALSE))</f>
        <v>0</v>
      </c>
      <c r="T1432" s="187" t="b">
        <f>IF(AND(Candidates!H1434&gt;=$AJ$4,Candidates!H1434&lt;=$AJ$5),TRUE,FALSE)</f>
        <v>0</v>
      </c>
      <c r="U1432" s="187" t="b">
        <f>IF(Dashboard!$M$6="",IF(Candidates!B1434&lt;&gt;"",TRUE,FALSE),IF(Dashboard!$M$6=Candidates!B1434,TRUE,FALSE))</f>
        <v>0</v>
      </c>
      <c r="V1432" s="187" t="b">
        <f>IF(Dashboard!$H$7="",IF(Candidates!B1434&lt;&gt;"",TRUE,FALSE),IF(Dashboard!$H$7=Candidates!C1434,TRUE,FALSE))</f>
        <v>0</v>
      </c>
      <c r="W1432" s="217" t="b">
        <f>IF(Dashboard!$H$6="",IF(Candidates!B1434&lt;&gt;"",TRUE,FALSE),IF(Dashboard!$H$6=Candidates!E1434,TRUE,FALSE))</f>
        <v>0</v>
      </c>
      <c r="X1432" s="187">
        <f t="shared" si="66"/>
        <v>0</v>
      </c>
      <c r="Y1432" s="198">
        <f t="shared" si="67"/>
        <v>0</v>
      </c>
      <c r="AA1432" s="7"/>
      <c r="AB1432" s="7"/>
      <c r="AC1432" s="7"/>
    </row>
    <row r="1433" spans="18:29" x14ac:dyDescent="0.2">
      <c r="R1433" s="193" t="str">
        <f>IF(Candidates!H1435="","",MONTH(Candidates!H1435))</f>
        <v/>
      </c>
      <c r="S1433" s="187" t="b">
        <f>IF(AND(YEAR(Candidates!H1435)&gt;=applicationYear,YEAR(Candidates!H1435)&lt;=applicationYear),TRUE,IF(applicationYear="",TRUE,FALSE))</f>
        <v>0</v>
      </c>
      <c r="T1433" s="187" t="b">
        <f>IF(AND(Candidates!H1435&gt;=$AJ$4,Candidates!H1435&lt;=$AJ$5),TRUE,FALSE)</f>
        <v>0</v>
      </c>
      <c r="U1433" s="187" t="b">
        <f>IF(Dashboard!$M$6="",IF(Candidates!B1435&lt;&gt;"",TRUE,FALSE),IF(Dashboard!$M$6=Candidates!B1435,TRUE,FALSE))</f>
        <v>0</v>
      </c>
      <c r="V1433" s="187" t="b">
        <f>IF(Dashboard!$H$7="",IF(Candidates!B1435&lt;&gt;"",TRUE,FALSE),IF(Dashboard!$H$7=Candidates!C1435,TRUE,FALSE))</f>
        <v>0</v>
      </c>
      <c r="W1433" s="217" t="b">
        <f>IF(Dashboard!$H$6="",IF(Candidates!B1435&lt;&gt;"",TRUE,FALSE),IF(Dashboard!$H$6=Candidates!E1435,TRUE,FALSE))</f>
        <v>0</v>
      </c>
      <c r="X1433" s="187">
        <f t="shared" si="66"/>
        <v>0</v>
      </c>
      <c r="Y1433" s="198">
        <f t="shared" si="67"/>
        <v>0</v>
      </c>
      <c r="AA1433" s="7"/>
      <c r="AB1433" s="7"/>
      <c r="AC1433" s="7"/>
    </row>
    <row r="1434" spans="18:29" x14ac:dyDescent="0.2">
      <c r="R1434" s="193" t="str">
        <f>IF(Candidates!H1436="","",MONTH(Candidates!H1436))</f>
        <v/>
      </c>
      <c r="S1434" s="187" t="b">
        <f>IF(AND(YEAR(Candidates!H1436)&gt;=applicationYear,YEAR(Candidates!H1436)&lt;=applicationYear),TRUE,IF(applicationYear="",TRUE,FALSE))</f>
        <v>0</v>
      </c>
      <c r="T1434" s="187" t="b">
        <f>IF(AND(Candidates!H1436&gt;=$AJ$4,Candidates!H1436&lt;=$AJ$5),TRUE,FALSE)</f>
        <v>0</v>
      </c>
      <c r="U1434" s="187" t="b">
        <f>IF(Dashboard!$M$6="",IF(Candidates!B1436&lt;&gt;"",TRUE,FALSE),IF(Dashboard!$M$6=Candidates!B1436,TRUE,FALSE))</f>
        <v>0</v>
      </c>
      <c r="V1434" s="187" t="b">
        <f>IF(Dashboard!$H$7="",IF(Candidates!B1436&lt;&gt;"",TRUE,FALSE),IF(Dashboard!$H$7=Candidates!C1436,TRUE,FALSE))</f>
        <v>0</v>
      </c>
      <c r="W1434" s="217" t="b">
        <f>IF(Dashboard!$H$6="",IF(Candidates!B1436&lt;&gt;"",TRUE,FALSE),IF(Dashboard!$H$6=Candidates!E1436,TRUE,FALSE))</f>
        <v>0</v>
      </c>
      <c r="X1434" s="187">
        <f t="shared" si="66"/>
        <v>0</v>
      </c>
      <c r="Y1434" s="198">
        <f t="shared" si="67"/>
        <v>0</v>
      </c>
      <c r="AA1434" s="7"/>
      <c r="AB1434" s="7"/>
      <c r="AC1434" s="7"/>
    </row>
    <row r="1435" spans="18:29" x14ac:dyDescent="0.2">
      <c r="R1435" s="193" t="str">
        <f>IF(Candidates!H1437="","",MONTH(Candidates!H1437))</f>
        <v/>
      </c>
      <c r="S1435" s="187" t="b">
        <f>IF(AND(YEAR(Candidates!H1437)&gt;=applicationYear,YEAR(Candidates!H1437)&lt;=applicationYear),TRUE,IF(applicationYear="",TRUE,FALSE))</f>
        <v>0</v>
      </c>
      <c r="T1435" s="187" t="b">
        <f>IF(AND(Candidates!H1437&gt;=$AJ$4,Candidates!H1437&lt;=$AJ$5),TRUE,FALSE)</f>
        <v>0</v>
      </c>
      <c r="U1435" s="187" t="b">
        <f>IF(Dashboard!$M$6="",IF(Candidates!B1437&lt;&gt;"",TRUE,FALSE),IF(Dashboard!$M$6=Candidates!B1437,TRUE,FALSE))</f>
        <v>0</v>
      </c>
      <c r="V1435" s="187" t="b">
        <f>IF(Dashboard!$H$7="",IF(Candidates!B1437&lt;&gt;"",TRUE,FALSE),IF(Dashboard!$H$7=Candidates!C1437,TRUE,FALSE))</f>
        <v>0</v>
      </c>
      <c r="W1435" s="217" t="b">
        <f>IF(Dashboard!$H$6="",IF(Candidates!B1437&lt;&gt;"",TRUE,FALSE),IF(Dashboard!$H$6=Candidates!E1437,TRUE,FALSE))</f>
        <v>0</v>
      </c>
      <c r="X1435" s="187">
        <f t="shared" si="66"/>
        <v>0</v>
      </c>
      <c r="Y1435" s="198">
        <f t="shared" si="67"/>
        <v>0</v>
      </c>
      <c r="AA1435" s="7"/>
      <c r="AB1435" s="7"/>
      <c r="AC1435" s="7"/>
    </row>
    <row r="1436" spans="18:29" x14ac:dyDescent="0.2">
      <c r="R1436" s="193" t="str">
        <f>IF(Candidates!H1438="","",MONTH(Candidates!H1438))</f>
        <v/>
      </c>
      <c r="S1436" s="187" t="b">
        <f>IF(AND(YEAR(Candidates!H1438)&gt;=applicationYear,YEAR(Candidates!H1438)&lt;=applicationYear),TRUE,IF(applicationYear="",TRUE,FALSE))</f>
        <v>0</v>
      </c>
      <c r="T1436" s="187" t="b">
        <f>IF(AND(Candidates!H1438&gt;=$AJ$4,Candidates!H1438&lt;=$AJ$5),TRUE,FALSE)</f>
        <v>0</v>
      </c>
      <c r="U1436" s="187" t="b">
        <f>IF(Dashboard!$M$6="",IF(Candidates!B1438&lt;&gt;"",TRUE,FALSE),IF(Dashboard!$M$6=Candidates!B1438,TRUE,FALSE))</f>
        <v>0</v>
      </c>
      <c r="V1436" s="187" t="b">
        <f>IF(Dashboard!$H$7="",IF(Candidates!B1438&lt;&gt;"",TRUE,FALSE),IF(Dashboard!$H$7=Candidates!C1438,TRUE,FALSE))</f>
        <v>0</v>
      </c>
      <c r="W1436" s="217" t="b">
        <f>IF(Dashboard!$H$6="",IF(Candidates!B1438&lt;&gt;"",TRUE,FALSE),IF(Dashboard!$H$6=Candidates!E1438,TRUE,FALSE))</f>
        <v>0</v>
      </c>
      <c r="X1436" s="187">
        <f t="shared" si="66"/>
        <v>0</v>
      </c>
      <c r="Y1436" s="198">
        <f t="shared" si="67"/>
        <v>0</v>
      </c>
      <c r="AA1436" s="7"/>
      <c r="AB1436" s="7"/>
      <c r="AC1436" s="7"/>
    </row>
    <row r="1437" spans="18:29" x14ac:dyDescent="0.2">
      <c r="R1437" s="193" t="str">
        <f>IF(Candidates!H1439="","",MONTH(Candidates!H1439))</f>
        <v/>
      </c>
      <c r="S1437" s="187" t="b">
        <f>IF(AND(YEAR(Candidates!H1439)&gt;=applicationYear,YEAR(Candidates!H1439)&lt;=applicationYear),TRUE,IF(applicationYear="",TRUE,FALSE))</f>
        <v>0</v>
      </c>
      <c r="T1437" s="187" t="b">
        <f>IF(AND(Candidates!H1439&gt;=$AJ$4,Candidates!H1439&lt;=$AJ$5),TRUE,FALSE)</f>
        <v>0</v>
      </c>
      <c r="U1437" s="187" t="b">
        <f>IF(Dashboard!$M$6="",IF(Candidates!B1439&lt;&gt;"",TRUE,FALSE),IF(Dashboard!$M$6=Candidates!B1439,TRUE,FALSE))</f>
        <v>0</v>
      </c>
      <c r="V1437" s="187" t="b">
        <f>IF(Dashboard!$H$7="",IF(Candidates!B1439&lt;&gt;"",TRUE,FALSE),IF(Dashboard!$H$7=Candidates!C1439,TRUE,FALSE))</f>
        <v>0</v>
      </c>
      <c r="W1437" s="217" t="b">
        <f>IF(Dashboard!$H$6="",IF(Candidates!B1439&lt;&gt;"",TRUE,FALSE),IF(Dashboard!$H$6=Candidates!E1439,TRUE,FALSE))</f>
        <v>0</v>
      </c>
      <c r="X1437" s="187">
        <f t="shared" si="66"/>
        <v>0</v>
      </c>
      <c r="Y1437" s="198">
        <f t="shared" si="67"/>
        <v>0</v>
      </c>
      <c r="AA1437" s="7"/>
      <c r="AB1437" s="7"/>
      <c r="AC1437" s="7"/>
    </row>
    <row r="1438" spans="18:29" x14ac:dyDescent="0.2">
      <c r="R1438" s="193" t="str">
        <f>IF(Candidates!H1440="","",MONTH(Candidates!H1440))</f>
        <v/>
      </c>
      <c r="S1438" s="187" t="b">
        <f>IF(AND(YEAR(Candidates!H1440)&gt;=applicationYear,YEAR(Candidates!H1440)&lt;=applicationYear),TRUE,IF(applicationYear="",TRUE,FALSE))</f>
        <v>0</v>
      </c>
      <c r="T1438" s="187" t="b">
        <f>IF(AND(Candidates!H1440&gt;=$AJ$4,Candidates!H1440&lt;=$AJ$5),TRUE,FALSE)</f>
        <v>0</v>
      </c>
      <c r="U1438" s="187" t="b">
        <f>IF(Dashboard!$M$6="",IF(Candidates!B1440&lt;&gt;"",TRUE,FALSE),IF(Dashboard!$M$6=Candidates!B1440,TRUE,FALSE))</f>
        <v>0</v>
      </c>
      <c r="V1438" s="187" t="b">
        <f>IF(Dashboard!$H$7="",IF(Candidates!B1440&lt;&gt;"",TRUE,FALSE),IF(Dashboard!$H$7=Candidates!C1440,TRUE,FALSE))</f>
        <v>0</v>
      </c>
      <c r="W1438" s="217" t="b">
        <f>IF(Dashboard!$H$6="",IF(Candidates!B1440&lt;&gt;"",TRUE,FALSE),IF(Dashboard!$H$6=Candidates!E1440,TRUE,FALSE))</f>
        <v>0</v>
      </c>
      <c r="X1438" s="187">
        <f t="shared" si="66"/>
        <v>0</v>
      </c>
      <c r="Y1438" s="198">
        <f t="shared" si="67"/>
        <v>0</v>
      </c>
      <c r="AA1438" s="7"/>
      <c r="AB1438" s="7"/>
      <c r="AC1438" s="7"/>
    </row>
    <row r="1439" spans="18:29" x14ac:dyDescent="0.2">
      <c r="R1439" s="193" t="str">
        <f>IF(Candidates!H1441="","",MONTH(Candidates!H1441))</f>
        <v/>
      </c>
      <c r="S1439" s="187" t="b">
        <f>IF(AND(YEAR(Candidates!H1441)&gt;=applicationYear,YEAR(Candidates!H1441)&lt;=applicationYear),TRUE,IF(applicationYear="",TRUE,FALSE))</f>
        <v>0</v>
      </c>
      <c r="T1439" s="187" t="b">
        <f>IF(AND(Candidates!H1441&gt;=$AJ$4,Candidates!H1441&lt;=$AJ$5),TRUE,FALSE)</f>
        <v>0</v>
      </c>
      <c r="U1439" s="187" t="b">
        <f>IF(Dashboard!$M$6="",IF(Candidates!B1441&lt;&gt;"",TRUE,FALSE),IF(Dashboard!$M$6=Candidates!B1441,TRUE,FALSE))</f>
        <v>0</v>
      </c>
      <c r="V1439" s="187" t="b">
        <f>IF(Dashboard!$H$7="",IF(Candidates!B1441&lt;&gt;"",TRUE,FALSE),IF(Dashboard!$H$7=Candidates!C1441,TRUE,FALSE))</f>
        <v>0</v>
      </c>
      <c r="W1439" s="217" t="b">
        <f>IF(Dashboard!$H$6="",IF(Candidates!B1441&lt;&gt;"",TRUE,FALSE),IF(Dashboard!$H$6=Candidates!E1441,TRUE,FALSE))</f>
        <v>0</v>
      </c>
      <c r="X1439" s="187">
        <f t="shared" si="66"/>
        <v>0</v>
      </c>
      <c r="Y1439" s="198">
        <f t="shared" si="67"/>
        <v>0</v>
      </c>
      <c r="AA1439" s="7"/>
      <c r="AB1439" s="7"/>
      <c r="AC1439" s="7"/>
    </row>
    <row r="1440" spans="18:29" x14ac:dyDescent="0.2">
      <c r="R1440" s="193" t="str">
        <f>IF(Candidates!H1442="","",MONTH(Candidates!H1442))</f>
        <v/>
      </c>
      <c r="S1440" s="187" t="b">
        <f>IF(AND(YEAR(Candidates!H1442)&gt;=applicationYear,YEAR(Candidates!H1442)&lt;=applicationYear),TRUE,IF(applicationYear="",TRUE,FALSE))</f>
        <v>0</v>
      </c>
      <c r="T1440" s="187" t="b">
        <f>IF(AND(Candidates!H1442&gt;=$AJ$4,Candidates!H1442&lt;=$AJ$5),TRUE,FALSE)</f>
        <v>0</v>
      </c>
      <c r="U1440" s="187" t="b">
        <f>IF(Dashboard!$M$6="",IF(Candidates!B1442&lt;&gt;"",TRUE,FALSE),IF(Dashboard!$M$6=Candidates!B1442,TRUE,FALSE))</f>
        <v>0</v>
      </c>
      <c r="V1440" s="187" t="b">
        <f>IF(Dashboard!$H$7="",IF(Candidates!B1442&lt;&gt;"",TRUE,FALSE),IF(Dashboard!$H$7=Candidates!C1442,TRUE,FALSE))</f>
        <v>0</v>
      </c>
      <c r="W1440" s="217" t="b">
        <f>IF(Dashboard!$H$6="",IF(Candidates!B1442&lt;&gt;"",TRUE,FALSE),IF(Dashboard!$H$6=Candidates!E1442,TRUE,FALSE))</f>
        <v>0</v>
      </c>
      <c r="X1440" s="187">
        <f t="shared" si="66"/>
        <v>0</v>
      </c>
      <c r="Y1440" s="198">
        <f t="shared" si="67"/>
        <v>0</v>
      </c>
      <c r="AA1440" s="7"/>
      <c r="AB1440" s="7"/>
      <c r="AC1440" s="7"/>
    </row>
    <row r="1441" spans="18:29" x14ac:dyDescent="0.2">
      <c r="R1441" s="193" t="str">
        <f>IF(Candidates!H1443="","",MONTH(Candidates!H1443))</f>
        <v/>
      </c>
      <c r="S1441" s="187" t="b">
        <f>IF(AND(YEAR(Candidates!H1443)&gt;=applicationYear,YEAR(Candidates!H1443)&lt;=applicationYear),TRUE,IF(applicationYear="",TRUE,FALSE))</f>
        <v>0</v>
      </c>
      <c r="T1441" s="187" t="b">
        <f>IF(AND(Candidates!H1443&gt;=$AJ$4,Candidates!H1443&lt;=$AJ$5),TRUE,FALSE)</f>
        <v>0</v>
      </c>
      <c r="U1441" s="187" t="b">
        <f>IF(Dashboard!$M$6="",IF(Candidates!B1443&lt;&gt;"",TRUE,FALSE),IF(Dashboard!$M$6=Candidates!B1443,TRUE,FALSE))</f>
        <v>0</v>
      </c>
      <c r="V1441" s="187" t="b">
        <f>IF(Dashboard!$H$7="",IF(Candidates!B1443&lt;&gt;"",TRUE,FALSE),IF(Dashboard!$H$7=Candidates!C1443,TRUE,FALSE))</f>
        <v>0</v>
      </c>
      <c r="W1441" s="217" t="b">
        <f>IF(Dashboard!$H$6="",IF(Candidates!B1443&lt;&gt;"",TRUE,FALSE),IF(Dashboard!$H$6=Candidates!E1443,TRUE,FALSE))</f>
        <v>0</v>
      </c>
      <c r="X1441" s="187">
        <f t="shared" si="66"/>
        <v>0</v>
      </c>
      <c r="Y1441" s="198">
        <f t="shared" si="67"/>
        <v>0</v>
      </c>
      <c r="AA1441" s="7"/>
      <c r="AB1441" s="7"/>
      <c r="AC1441" s="7"/>
    </row>
    <row r="1442" spans="18:29" x14ac:dyDescent="0.2">
      <c r="R1442" s="193" t="str">
        <f>IF(Candidates!H1444="","",MONTH(Candidates!H1444))</f>
        <v/>
      </c>
      <c r="S1442" s="187" t="b">
        <f>IF(AND(YEAR(Candidates!H1444)&gt;=applicationYear,YEAR(Candidates!H1444)&lt;=applicationYear),TRUE,IF(applicationYear="",TRUE,FALSE))</f>
        <v>0</v>
      </c>
      <c r="T1442" s="187" t="b">
        <f>IF(AND(Candidates!H1444&gt;=$AJ$4,Candidates!H1444&lt;=$AJ$5),TRUE,FALSE)</f>
        <v>0</v>
      </c>
      <c r="U1442" s="187" t="b">
        <f>IF(Dashboard!$M$6="",IF(Candidates!B1444&lt;&gt;"",TRUE,FALSE),IF(Dashboard!$M$6=Candidates!B1444,TRUE,FALSE))</f>
        <v>0</v>
      </c>
      <c r="V1442" s="187" t="b">
        <f>IF(Dashboard!$H$7="",IF(Candidates!B1444&lt;&gt;"",TRUE,FALSE),IF(Dashboard!$H$7=Candidates!C1444,TRUE,FALSE))</f>
        <v>0</v>
      </c>
      <c r="W1442" s="217" t="b">
        <f>IF(Dashboard!$H$6="",IF(Candidates!B1444&lt;&gt;"",TRUE,FALSE),IF(Dashboard!$H$6=Candidates!E1444,TRUE,FALSE))</f>
        <v>0</v>
      </c>
      <c r="X1442" s="187">
        <f t="shared" si="66"/>
        <v>0</v>
      </c>
      <c r="Y1442" s="198">
        <f t="shared" si="67"/>
        <v>0</v>
      </c>
      <c r="AA1442" s="7"/>
      <c r="AB1442" s="7"/>
      <c r="AC1442" s="7"/>
    </row>
    <row r="1443" spans="18:29" x14ac:dyDescent="0.2">
      <c r="R1443" s="193" t="str">
        <f>IF(Candidates!H1445="","",MONTH(Candidates!H1445))</f>
        <v/>
      </c>
      <c r="S1443" s="187" t="b">
        <f>IF(AND(YEAR(Candidates!H1445)&gt;=applicationYear,YEAR(Candidates!H1445)&lt;=applicationYear),TRUE,IF(applicationYear="",TRUE,FALSE))</f>
        <v>0</v>
      </c>
      <c r="T1443" s="187" t="b">
        <f>IF(AND(Candidates!H1445&gt;=$AJ$4,Candidates!H1445&lt;=$AJ$5),TRUE,FALSE)</f>
        <v>0</v>
      </c>
      <c r="U1443" s="187" t="b">
        <f>IF(Dashboard!$M$6="",IF(Candidates!B1445&lt;&gt;"",TRUE,FALSE),IF(Dashboard!$M$6=Candidates!B1445,TRUE,FALSE))</f>
        <v>0</v>
      </c>
      <c r="V1443" s="187" t="b">
        <f>IF(Dashboard!$H$7="",IF(Candidates!B1445&lt;&gt;"",TRUE,FALSE),IF(Dashboard!$H$7=Candidates!C1445,TRUE,FALSE))</f>
        <v>0</v>
      </c>
      <c r="W1443" s="217" t="b">
        <f>IF(Dashboard!$H$6="",IF(Candidates!B1445&lt;&gt;"",TRUE,FALSE),IF(Dashboard!$H$6=Candidates!E1445,TRUE,FALSE))</f>
        <v>0</v>
      </c>
      <c r="X1443" s="187">
        <f t="shared" si="66"/>
        <v>0</v>
      </c>
      <c r="Y1443" s="198">
        <f t="shared" si="67"/>
        <v>0</v>
      </c>
      <c r="AA1443" s="7"/>
      <c r="AB1443" s="7"/>
      <c r="AC1443" s="7"/>
    </row>
    <row r="1444" spans="18:29" x14ac:dyDescent="0.2">
      <c r="R1444" s="193" t="str">
        <f>IF(Candidates!H1446="","",MONTH(Candidates!H1446))</f>
        <v/>
      </c>
      <c r="S1444" s="187" t="b">
        <f>IF(AND(YEAR(Candidates!H1446)&gt;=applicationYear,YEAR(Candidates!H1446)&lt;=applicationYear),TRUE,IF(applicationYear="",TRUE,FALSE))</f>
        <v>0</v>
      </c>
      <c r="T1444" s="187" t="b">
        <f>IF(AND(Candidates!H1446&gt;=$AJ$4,Candidates!H1446&lt;=$AJ$5),TRUE,FALSE)</f>
        <v>0</v>
      </c>
      <c r="U1444" s="187" t="b">
        <f>IF(Dashboard!$M$6="",IF(Candidates!B1446&lt;&gt;"",TRUE,FALSE),IF(Dashboard!$M$6=Candidates!B1446,TRUE,FALSE))</f>
        <v>0</v>
      </c>
      <c r="V1444" s="187" t="b">
        <f>IF(Dashboard!$H$7="",IF(Candidates!B1446&lt;&gt;"",TRUE,FALSE),IF(Dashboard!$H$7=Candidates!C1446,TRUE,FALSE))</f>
        <v>0</v>
      </c>
      <c r="W1444" s="217" t="b">
        <f>IF(Dashboard!$H$6="",IF(Candidates!B1446&lt;&gt;"",TRUE,FALSE),IF(Dashboard!$H$6=Candidates!E1446,TRUE,FALSE))</f>
        <v>0</v>
      </c>
      <c r="X1444" s="187">
        <f t="shared" si="66"/>
        <v>0</v>
      </c>
      <c r="Y1444" s="198">
        <f t="shared" si="67"/>
        <v>0</v>
      </c>
      <c r="AA1444" s="7"/>
      <c r="AB1444" s="7"/>
      <c r="AC1444" s="7"/>
    </row>
    <row r="1445" spans="18:29" x14ac:dyDescent="0.2">
      <c r="R1445" s="193" t="str">
        <f>IF(Candidates!H1447="","",MONTH(Candidates!H1447))</f>
        <v/>
      </c>
      <c r="S1445" s="187" t="b">
        <f>IF(AND(YEAR(Candidates!H1447)&gt;=applicationYear,YEAR(Candidates!H1447)&lt;=applicationYear),TRUE,IF(applicationYear="",TRUE,FALSE))</f>
        <v>0</v>
      </c>
      <c r="T1445" s="187" t="b">
        <f>IF(AND(Candidates!H1447&gt;=$AJ$4,Candidates!H1447&lt;=$AJ$5),TRUE,FALSE)</f>
        <v>0</v>
      </c>
      <c r="U1445" s="187" t="b">
        <f>IF(Dashboard!$M$6="",IF(Candidates!B1447&lt;&gt;"",TRUE,FALSE),IF(Dashboard!$M$6=Candidates!B1447,TRUE,FALSE))</f>
        <v>0</v>
      </c>
      <c r="V1445" s="187" t="b">
        <f>IF(Dashboard!$H$7="",IF(Candidates!B1447&lt;&gt;"",TRUE,FALSE),IF(Dashboard!$H$7=Candidates!C1447,TRUE,FALSE))</f>
        <v>0</v>
      </c>
      <c r="W1445" s="217" t="b">
        <f>IF(Dashboard!$H$6="",IF(Candidates!B1447&lt;&gt;"",TRUE,FALSE),IF(Dashboard!$H$6=Candidates!E1447,TRUE,FALSE))</f>
        <v>0</v>
      </c>
      <c r="X1445" s="187">
        <f t="shared" si="66"/>
        <v>0</v>
      </c>
      <c r="Y1445" s="198">
        <f t="shared" si="67"/>
        <v>0</v>
      </c>
      <c r="AA1445" s="7"/>
      <c r="AB1445" s="7"/>
      <c r="AC1445" s="7"/>
    </row>
    <row r="1446" spans="18:29" x14ac:dyDescent="0.2">
      <c r="R1446" s="193" t="str">
        <f>IF(Candidates!H1448="","",MONTH(Candidates!H1448))</f>
        <v/>
      </c>
      <c r="S1446" s="187" t="b">
        <f>IF(AND(YEAR(Candidates!H1448)&gt;=applicationYear,YEAR(Candidates!H1448)&lt;=applicationYear),TRUE,IF(applicationYear="",TRUE,FALSE))</f>
        <v>0</v>
      </c>
      <c r="T1446" s="187" t="b">
        <f>IF(AND(Candidates!H1448&gt;=$AJ$4,Candidates!H1448&lt;=$AJ$5),TRUE,FALSE)</f>
        <v>0</v>
      </c>
      <c r="U1446" s="187" t="b">
        <f>IF(Dashboard!$M$6="",IF(Candidates!B1448&lt;&gt;"",TRUE,FALSE),IF(Dashboard!$M$6=Candidates!B1448,TRUE,FALSE))</f>
        <v>0</v>
      </c>
      <c r="V1446" s="187" t="b">
        <f>IF(Dashboard!$H$7="",IF(Candidates!B1448&lt;&gt;"",TRUE,FALSE),IF(Dashboard!$H$7=Candidates!C1448,TRUE,FALSE))</f>
        <v>0</v>
      </c>
      <c r="W1446" s="217" t="b">
        <f>IF(Dashboard!$H$6="",IF(Candidates!B1448&lt;&gt;"",TRUE,FALSE),IF(Dashboard!$H$6=Candidates!E1448,TRUE,FALSE))</f>
        <v>0</v>
      </c>
      <c r="X1446" s="187">
        <f t="shared" si="66"/>
        <v>0</v>
      </c>
      <c r="Y1446" s="198">
        <f t="shared" si="67"/>
        <v>0</v>
      </c>
      <c r="AA1446" s="7"/>
      <c r="AB1446" s="7"/>
      <c r="AC1446" s="7"/>
    </row>
    <row r="1447" spans="18:29" x14ac:dyDescent="0.2">
      <c r="R1447" s="193" t="str">
        <f>IF(Candidates!H1449="","",MONTH(Candidates!H1449))</f>
        <v/>
      </c>
      <c r="S1447" s="187" t="b">
        <f>IF(AND(YEAR(Candidates!H1449)&gt;=applicationYear,YEAR(Candidates!H1449)&lt;=applicationYear),TRUE,IF(applicationYear="",TRUE,FALSE))</f>
        <v>0</v>
      </c>
      <c r="T1447" s="187" t="b">
        <f>IF(AND(Candidates!H1449&gt;=$AJ$4,Candidates!H1449&lt;=$AJ$5),TRUE,FALSE)</f>
        <v>0</v>
      </c>
      <c r="U1447" s="187" t="b">
        <f>IF(Dashboard!$M$6="",IF(Candidates!B1449&lt;&gt;"",TRUE,FALSE),IF(Dashboard!$M$6=Candidates!B1449,TRUE,FALSE))</f>
        <v>0</v>
      </c>
      <c r="V1447" s="187" t="b">
        <f>IF(Dashboard!$H$7="",IF(Candidates!B1449&lt;&gt;"",TRUE,FALSE),IF(Dashboard!$H$7=Candidates!C1449,TRUE,FALSE))</f>
        <v>0</v>
      </c>
      <c r="W1447" s="217" t="b">
        <f>IF(Dashboard!$H$6="",IF(Candidates!B1449&lt;&gt;"",TRUE,FALSE),IF(Dashboard!$H$6=Candidates!E1449,TRUE,FALSE))</f>
        <v>0</v>
      </c>
      <c r="X1447" s="187">
        <f t="shared" si="66"/>
        <v>0</v>
      </c>
      <c r="Y1447" s="198">
        <f t="shared" si="67"/>
        <v>0</v>
      </c>
      <c r="AA1447" s="7"/>
      <c r="AB1447" s="7"/>
      <c r="AC1447" s="7"/>
    </row>
    <row r="1448" spans="18:29" x14ac:dyDescent="0.2">
      <c r="R1448" s="193" t="str">
        <f>IF(Candidates!H1450="","",MONTH(Candidates!H1450))</f>
        <v/>
      </c>
      <c r="S1448" s="187" t="b">
        <f>IF(AND(YEAR(Candidates!H1450)&gt;=applicationYear,YEAR(Candidates!H1450)&lt;=applicationYear),TRUE,IF(applicationYear="",TRUE,FALSE))</f>
        <v>0</v>
      </c>
      <c r="T1448" s="187" t="b">
        <f>IF(AND(Candidates!H1450&gt;=$AJ$4,Candidates!H1450&lt;=$AJ$5),TRUE,FALSE)</f>
        <v>0</v>
      </c>
      <c r="U1448" s="187" t="b">
        <f>IF(Dashboard!$M$6="",IF(Candidates!B1450&lt;&gt;"",TRUE,FALSE),IF(Dashboard!$M$6=Candidates!B1450,TRUE,FALSE))</f>
        <v>0</v>
      </c>
      <c r="V1448" s="187" t="b">
        <f>IF(Dashboard!$H$7="",IF(Candidates!B1450&lt;&gt;"",TRUE,FALSE),IF(Dashboard!$H$7=Candidates!C1450,TRUE,FALSE))</f>
        <v>0</v>
      </c>
      <c r="W1448" s="217" t="b">
        <f>IF(Dashboard!$H$6="",IF(Candidates!B1450&lt;&gt;"",TRUE,FALSE),IF(Dashboard!$H$6=Candidates!E1450,TRUE,FALSE))</f>
        <v>0</v>
      </c>
      <c r="X1448" s="187">
        <f t="shared" si="66"/>
        <v>0</v>
      </c>
      <c r="Y1448" s="198">
        <f t="shared" si="67"/>
        <v>0</v>
      </c>
      <c r="AA1448" s="7"/>
      <c r="AB1448" s="7"/>
      <c r="AC1448" s="7"/>
    </row>
    <row r="1449" spans="18:29" x14ac:dyDescent="0.2">
      <c r="R1449" s="193" t="str">
        <f>IF(Candidates!H1451="","",MONTH(Candidates!H1451))</f>
        <v/>
      </c>
      <c r="S1449" s="187" t="b">
        <f>IF(AND(YEAR(Candidates!H1451)&gt;=applicationYear,YEAR(Candidates!H1451)&lt;=applicationYear),TRUE,IF(applicationYear="",TRUE,FALSE))</f>
        <v>0</v>
      </c>
      <c r="T1449" s="187" t="b">
        <f>IF(AND(Candidates!H1451&gt;=$AJ$4,Candidates!H1451&lt;=$AJ$5),TRUE,FALSE)</f>
        <v>0</v>
      </c>
      <c r="U1449" s="187" t="b">
        <f>IF(Dashboard!$M$6="",IF(Candidates!B1451&lt;&gt;"",TRUE,FALSE),IF(Dashboard!$M$6=Candidates!B1451,TRUE,FALSE))</f>
        <v>0</v>
      </c>
      <c r="V1449" s="187" t="b">
        <f>IF(Dashboard!$H$7="",IF(Candidates!B1451&lt;&gt;"",TRUE,FALSE),IF(Dashboard!$H$7=Candidates!C1451,TRUE,FALSE))</f>
        <v>0</v>
      </c>
      <c r="W1449" s="217" t="b">
        <f>IF(Dashboard!$H$6="",IF(Candidates!B1451&lt;&gt;"",TRUE,FALSE),IF(Dashboard!$H$6=Candidates!E1451,TRUE,FALSE))</f>
        <v>0</v>
      </c>
      <c r="X1449" s="187">
        <f t="shared" si="66"/>
        <v>0</v>
      </c>
      <c r="Y1449" s="198">
        <f t="shared" si="67"/>
        <v>0</v>
      </c>
      <c r="AA1449" s="7"/>
      <c r="AB1449" s="7"/>
      <c r="AC1449" s="7"/>
    </row>
    <row r="1450" spans="18:29" x14ac:dyDescent="0.2">
      <c r="R1450" s="193" t="str">
        <f>IF(Candidates!H1452="","",MONTH(Candidates!H1452))</f>
        <v/>
      </c>
      <c r="S1450" s="187" t="b">
        <f>IF(AND(YEAR(Candidates!H1452)&gt;=applicationYear,YEAR(Candidates!H1452)&lt;=applicationYear),TRUE,IF(applicationYear="",TRUE,FALSE))</f>
        <v>0</v>
      </c>
      <c r="T1450" s="187" t="b">
        <f>IF(AND(Candidates!H1452&gt;=$AJ$4,Candidates!H1452&lt;=$AJ$5),TRUE,FALSE)</f>
        <v>0</v>
      </c>
      <c r="U1450" s="187" t="b">
        <f>IF(Dashboard!$M$6="",IF(Candidates!B1452&lt;&gt;"",TRUE,FALSE),IF(Dashboard!$M$6=Candidates!B1452,TRUE,FALSE))</f>
        <v>0</v>
      </c>
      <c r="V1450" s="187" t="b">
        <f>IF(Dashboard!$H$7="",IF(Candidates!B1452&lt;&gt;"",TRUE,FALSE),IF(Dashboard!$H$7=Candidates!C1452,TRUE,FALSE))</f>
        <v>0</v>
      </c>
      <c r="W1450" s="217" t="b">
        <f>IF(Dashboard!$H$6="",IF(Candidates!B1452&lt;&gt;"",TRUE,FALSE),IF(Dashboard!$H$6=Candidates!E1452,TRUE,FALSE))</f>
        <v>0</v>
      </c>
      <c r="X1450" s="187">
        <f t="shared" si="66"/>
        <v>0</v>
      </c>
      <c r="Y1450" s="198">
        <f t="shared" si="67"/>
        <v>0</v>
      </c>
      <c r="AA1450" s="7"/>
      <c r="AB1450" s="7"/>
      <c r="AC1450" s="7"/>
    </row>
    <row r="1451" spans="18:29" x14ac:dyDescent="0.2">
      <c r="R1451" s="193" t="str">
        <f>IF(Candidates!H1453="","",MONTH(Candidates!H1453))</f>
        <v/>
      </c>
      <c r="S1451" s="187" t="b">
        <f>IF(AND(YEAR(Candidates!H1453)&gt;=applicationYear,YEAR(Candidates!H1453)&lt;=applicationYear),TRUE,IF(applicationYear="",TRUE,FALSE))</f>
        <v>0</v>
      </c>
      <c r="T1451" s="187" t="b">
        <f>IF(AND(Candidates!H1453&gt;=$AJ$4,Candidates!H1453&lt;=$AJ$5),TRUE,FALSE)</f>
        <v>0</v>
      </c>
      <c r="U1451" s="187" t="b">
        <f>IF(Dashboard!$M$6="",IF(Candidates!B1453&lt;&gt;"",TRUE,FALSE),IF(Dashboard!$M$6=Candidates!B1453,TRUE,FALSE))</f>
        <v>0</v>
      </c>
      <c r="V1451" s="187" t="b">
        <f>IF(Dashboard!$H$7="",IF(Candidates!B1453&lt;&gt;"",TRUE,FALSE),IF(Dashboard!$H$7=Candidates!C1453,TRUE,FALSE))</f>
        <v>0</v>
      </c>
      <c r="W1451" s="217" t="b">
        <f>IF(Dashboard!$H$6="",IF(Candidates!B1453&lt;&gt;"",TRUE,FALSE),IF(Dashboard!$H$6=Candidates!E1453,TRUE,FALSE))</f>
        <v>0</v>
      </c>
      <c r="X1451" s="187">
        <f t="shared" si="66"/>
        <v>0</v>
      </c>
      <c r="Y1451" s="198">
        <f t="shared" si="67"/>
        <v>0</v>
      </c>
      <c r="AA1451" s="7"/>
      <c r="AB1451" s="7"/>
      <c r="AC1451" s="7"/>
    </row>
    <row r="1452" spans="18:29" x14ac:dyDescent="0.2">
      <c r="R1452" s="193" t="str">
        <f>IF(Candidates!H1454="","",MONTH(Candidates!H1454))</f>
        <v/>
      </c>
      <c r="S1452" s="187" t="b">
        <f>IF(AND(YEAR(Candidates!H1454)&gt;=applicationYear,YEAR(Candidates!H1454)&lt;=applicationYear),TRUE,IF(applicationYear="",TRUE,FALSE))</f>
        <v>0</v>
      </c>
      <c r="T1452" s="187" t="b">
        <f>IF(AND(Candidates!H1454&gt;=$AJ$4,Candidates!H1454&lt;=$AJ$5),TRUE,FALSE)</f>
        <v>0</v>
      </c>
      <c r="U1452" s="187" t="b">
        <f>IF(Dashboard!$M$6="",IF(Candidates!B1454&lt;&gt;"",TRUE,FALSE),IF(Dashboard!$M$6=Candidates!B1454,TRUE,FALSE))</f>
        <v>0</v>
      </c>
      <c r="V1452" s="187" t="b">
        <f>IF(Dashboard!$H$7="",IF(Candidates!B1454&lt;&gt;"",TRUE,FALSE),IF(Dashboard!$H$7=Candidates!C1454,TRUE,FALSE))</f>
        <v>0</v>
      </c>
      <c r="W1452" s="217" t="b">
        <f>IF(Dashboard!$H$6="",IF(Candidates!B1454&lt;&gt;"",TRUE,FALSE),IF(Dashboard!$H$6=Candidates!E1454,TRUE,FALSE))</f>
        <v>0</v>
      </c>
      <c r="X1452" s="187">
        <f t="shared" si="66"/>
        <v>0</v>
      </c>
      <c r="Y1452" s="198">
        <f t="shared" si="67"/>
        <v>0</v>
      </c>
      <c r="AA1452" s="7"/>
      <c r="AB1452" s="7"/>
      <c r="AC1452" s="7"/>
    </row>
    <row r="1453" spans="18:29" x14ac:dyDescent="0.2">
      <c r="R1453" s="193" t="str">
        <f>IF(Candidates!H1455="","",MONTH(Candidates!H1455))</f>
        <v/>
      </c>
      <c r="S1453" s="187" t="b">
        <f>IF(AND(YEAR(Candidates!H1455)&gt;=applicationYear,YEAR(Candidates!H1455)&lt;=applicationYear),TRUE,IF(applicationYear="",TRUE,FALSE))</f>
        <v>0</v>
      </c>
      <c r="T1453" s="187" t="b">
        <f>IF(AND(Candidates!H1455&gt;=$AJ$4,Candidates!H1455&lt;=$AJ$5),TRUE,FALSE)</f>
        <v>0</v>
      </c>
      <c r="U1453" s="187" t="b">
        <f>IF(Dashboard!$M$6="",IF(Candidates!B1455&lt;&gt;"",TRUE,FALSE),IF(Dashboard!$M$6=Candidates!B1455,TRUE,FALSE))</f>
        <v>0</v>
      </c>
      <c r="V1453" s="187" t="b">
        <f>IF(Dashboard!$H$7="",IF(Candidates!B1455&lt;&gt;"",TRUE,FALSE),IF(Dashboard!$H$7=Candidates!C1455,TRUE,FALSE))</f>
        <v>0</v>
      </c>
      <c r="W1453" s="217" t="b">
        <f>IF(Dashboard!$H$6="",IF(Candidates!B1455&lt;&gt;"",TRUE,FALSE),IF(Dashboard!$H$6=Candidates!E1455,TRUE,FALSE))</f>
        <v>0</v>
      </c>
      <c r="X1453" s="187">
        <f t="shared" si="66"/>
        <v>0</v>
      </c>
      <c r="Y1453" s="198">
        <f t="shared" si="67"/>
        <v>0</v>
      </c>
      <c r="AA1453" s="7"/>
      <c r="AB1453" s="7"/>
      <c r="AC1453" s="7"/>
    </row>
    <row r="1454" spans="18:29" x14ac:dyDescent="0.2">
      <c r="R1454" s="193" t="str">
        <f>IF(Candidates!H1456="","",MONTH(Candidates!H1456))</f>
        <v/>
      </c>
      <c r="S1454" s="187" t="b">
        <f>IF(AND(YEAR(Candidates!H1456)&gt;=applicationYear,YEAR(Candidates!H1456)&lt;=applicationYear),TRUE,IF(applicationYear="",TRUE,FALSE))</f>
        <v>0</v>
      </c>
      <c r="T1454" s="187" t="b">
        <f>IF(AND(Candidates!H1456&gt;=$AJ$4,Candidates!H1456&lt;=$AJ$5),TRUE,FALSE)</f>
        <v>0</v>
      </c>
      <c r="U1454" s="187" t="b">
        <f>IF(Dashboard!$M$6="",IF(Candidates!B1456&lt;&gt;"",TRUE,FALSE),IF(Dashboard!$M$6=Candidates!B1456,TRUE,FALSE))</f>
        <v>0</v>
      </c>
      <c r="V1454" s="187" t="b">
        <f>IF(Dashboard!$H$7="",IF(Candidates!B1456&lt;&gt;"",TRUE,FALSE),IF(Dashboard!$H$7=Candidates!C1456,TRUE,FALSE))</f>
        <v>0</v>
      </c>
      <c r="W1454" s="217" t="b">
        <f>IF(Dashboard!$H$6="",IF(Candidates!B1456&lt;&gt;"",TRUE,FALSE),IF(Dashboard!$H$6=Candidates!E1456,TRUE,FALSE))</f>
        <v>0</v>
      </c>
      <c r="X1454" s="187">
        <f t="shared" si="66"/>
        <v>0</v>
      </c>
      <c r="Y1454" s="198">
        <f t="shared" si="67"/>
        <v>0</v>
      </c>
      <c r="AA1454" s="7"/>
      <c r="AB1454" s="7"/>
      <c r="AC1454" s="7"/>
    </row>
    <row r="1455" spans="18:29" x14ac:dyDescent="0.2">
      <c r="R1455" s="193" t="str">
        <f>IF(Candidates!H1457="","",MONTH(Candidates!H1457))</f>
        <v/>
      </c>
      <c r="S1455" s="187" t="b">
        <f>IF(AND(YEAR(Candidates!H1457)&gt;=applicationYear,YEAR(Candidates!H1457)&lt;=applicationYear),TRUE,IF(applicationYear="",TRUE,FALSE))</f>
        <v>0</v>
      </c>
      <c r="T1455" s="187" t="b">
        <f>IF(AND(Candidates!H1457&gt;=$AJ$4,Candidates!H1457&lt;=$AJ$5),TRUE,FALSE)</f>
        <v>0</v>
      </c>
      <c r="U1455" s="187" t="b">
        <f>IF(Dashboard!$M$6="",IF(Candidates!B1457&lt;&gt;"",TRUE,FALSE),IF(Dashboard!$M$6=Candidates!B1457,TRUE,FALSE))</f>
        <v>0</v>
      </c>
      <c r="V1455" s="187" t="b">
        <f>IF(Dashboard!$H$7="",IF(Candidates!B1457&lt;&gt;"",TRUE,FALSE),IF(Dashboard!$H$7=Candidates!C1457,TRUE,FALSE))</f>
        <v>0</v>
      </c>
      <c r="W1455" s="217" t="b">
        <f>IF(Dashboard!$H$6="",IF(Candidates!B1457&lt;&gt;"",TRUE,FALSE),IF(Dashboard!$H$6=Candidates!E1457,TRUE,FALSE))</f>
        <v>0</v>
      </c>
      <c r="X1455" s="187">
        <f t="shared" si="66"/>
        <v>0</v>
      </c>
      <c r="Y1455" s="198">
        <f t="shared" si="67"/>
        <v>0</v>
      </c>
      <c r="AA1455" s="7"/>
      <c r="AB1455" s="7"/>
      <c r="AC1455" s="7"/>
    </row>
    <row r="1456" spans="18:29" x14ac:dyDescent="0.2">
      <c r="R1456" s="193" t="str">
        <f>IF(Candidates!H1458="","",MONTH(Candidates!H1458))</f>
        <v/>
      </c>
      <c r="S1456" s="187" t="b">
        <f>IF(AND(YEAR(Candidates!H1458)&gt;=applicationYear,YEAR(Candidates!H1458)&lt;=applicationYear),TRUE,IF(applicationYear="",TRUE,FALSE))</f>
        <v>0</v>
      </c>
      <c r="T1456" s="187" t="b">
        <f>IF(AND(Candidates!H1458&gt;=$AJ$4,Candidates!H1458&lt;=$AJ$5),TRUE,FALSE)</f>
        <v>0</v>
      </c>
      <c r="U1456" s="187" t="b">
        <f>IF(Dashboard!$M$6="",IF(Candidates!B1458&lt;&gt;"",TRUE,FALSE),IF(Dashboard!$M$6=Candidates!B1458,TRUE,FALSE))</f>
        <v>0</v>
      </c>
      <c r="V1456" s="187" t="b">
        <f>IF(Dashboard!$H$7="",IF(Candidates!B1458&lt;&gt;"",TRUE,FALSE),IF(Dashboard!$H$7=Candidates!C1458,TRUE,FALSE))</f>
        <v>0</v>
      </c>
      <c r="W1456" s="217" t="b">
        <f>IF(Dashboard!$H$6="",IF(Candidates!B1458&lt;&gt;"",TRUE,FALSE),IF(Dashboard!$H$6=Candidates!E1458,TRUE,FALSE))</f>
        <v>0</v>
      </c>
      <c r="X1456" s="187">
        <f t="shared" si="66"/>
        <v>0</v>
      </c>
      <c r="Y1456" s="198">
        <f t="shared" si="67"/>
        <v>0</v>
      </c>
      <c r="AA1456" s="7"/>
      <c r="AB1456" s="7"/>
      <c r="AC1456" s="7"/>
    </row>
    <row r="1457" spans="18:29" x14ac:dyDescent="0.2">
      <c r="R1457" s="193" t="str">
        <f>IF(Candidates!H1459="","",MONTH(Candidates!H1459))</f>
        <v/>
      </c>
      <c r="S1457" s="187" t="b">
        <f>IF(AND(YEAR(Candidates!H1459)&gt;=applicationYear,YEAR(Candidates!H1459)&lt;=applicationYear),TRUE,IF(applicationYear="",TRUE,FALSE))</f>
        <v>0</v>
      </c>
      <c r="T1457" s="187" t="b">
        <f>IF(AND(Candidates!H1459&gt;=$AJ$4,Candidates!H1459&lt;=$AJ$5),TRUE,FALSE)</f>
        <v>0</v>
      </c>
      <c r="U1457" s="187" t="b">
        <f>IF(Dashboard!$M$6="",IF(Candidates!B1459&lt;&gt;"",TRUE,FALSE),IF(Dashboard!$M$6=Candidates!B1459,TRUE,FALSE))</f>
        <v>0</v>
      </c>
      <c r="V1457" s="187" t="b">
        <f>IF(Dashboard!$H$7="",IF(Candidates!B1459&lt;&gt;"",TRUE,FALSE),IF(Dashboard!$H$7=Candidates!C1459,TRUE,FALSE))</f>
        <v>0</v>
      </c>
      <c r="W1457" s="217" t="b">
        <f>IF(Dashboard!$H$6="",IF(Candidates!B1459&lt;&gt;"",TRUE,FALSE),IF(Dashboard!$H$6=Candidates!E1459,TRUE,FALSE))</f>
        <v>0</v>
      </c>
      <c r="X1457" s="187">
        <f t="shared" si="66"/>
        <v>0</v>
      </c>
      <c r="Y1457" s="198">
        <f t="shared" si="67"/>
        <v>0</v>
      </c>
      <c r="AA1457" s="7"/>
      <c r="AB1457" s="7"/>
      <c r="AC1457" s="7"/>
    </row>
    <row r="1458" spans="18:29" x14ac:dyDescent="0.2">
      <c r="R1458" s="193" t="str">
        <f>IF(Candidates!H1460="","",MONTH(Candidates!H1460))</f>
        <v/>
      </c>
      <c r="S1458" s="187" t="b">
        <f>IF(AND(YEAR(Candidates!H1460)&gt;=applicationYear,YEAR(Candidates!H1460)&lt;=applicationYear),TRUE,IF(applicationYear="",TRUE,FALSE))</f>
        <v>0</v>
      </c>
      <c r="T1458" s="187" t="b">
        <f>IF(AND(Candidates!H1460&gt;=$AJ$4,Candidates!H1460&lt;=$AJ$5),TRUE,FALSE)</f>
        <v>0</v>
      </c>
      <c r="U1458" s="187" t="b">
        <f>IF(Dashboard!$M$6="",IF(Candidates!B1460&lt;&gt;"",TRUE,FALSE),IF(Dashboard!$M$6=Candidates!B1460,TRUE,FALSE))</f>
        <v>0</v>
      </c>
      <c r="V1458" s="187" t="b">
        <f>IF(Dashboard!$H$7="",IF(Candidates!B1460&lt;&gt;"",TRUE,FALSE),IF(Dashboard!$H$7=Candidates!C1460,TRUE,FALSE))</f>
        <v>0</v>
      </c>
      <c r="W1458" s="217" t="b">
        <f>IF(Dashboard!$H$6="",IF(Candidates!B1460&lt;&gt;"",TRUE,FALSE),IF(Dashboard!$H$6=Candidates!E1460,TRUE,FALSE))</f>
        <v>0</v>
      </c>
      <c r="X1458" s="187">
        <f t="shared" si="66"/>
        <v>0</v>
      </c>
      <c r="Y1458" s="198">
        <f t="shared" si="67"/>
        <v>0</v>
      </c>
      <c r="AA1458" s="7"/>
      <c r="AB1458" s="7"/>
      <c r="AC1458" s="7"/>
    </row>
    <row r="1459" spans="18:29" x14ac:dyDescent="0.2">
      <c r="R1459" s="193" t="str">
        <f>IF(Candidates!H1461="","",MONTH(Candidates!H1461))</f>
        <v/>
      </c>
      <c r="S1459" s="187" t="b">
        <f>IF(AND(YEAR(Candidates!H1461)&gt;=applicationYear,YEAR(Candidates!H1461)&lt;=applicationYear),TRUE,IF(applicationYear="",TRUE,FALSE))</f>
        <v>0</v>
      </c>
      <c r="T1459" s="187" t="b">
        <f>IF(AND(Candidates!H1461&gt;=$AJ$4,Candidates!H1461&lt;=$AJ$5),TRUE,FALSE)</f>
        <v>0</v>
      </c>
      <c r="U1459" s="187" t="b">
        <f>IF(Dashboard!$M$6="",IF(Candidates!B1461&lt;&gt;"",TRUE,FALSE),IF(Dashboard!$M$6=Candidates!B1461,TRUE,FALSE))</f>
        <v>0</v>
      </c>
      <c r="V1459" s="187" t="b">
        <f>IF(Dashboard!$H$7="",IF(Candidates!B1461&lt;&gt;"",TRUE,FALSE),IF(Dashboard!$H$7=Candidates!C1461,TRUE,FALSE))</f>
        <v>0</v>
      </c>
      <c r="W1459" s="217" t="b">
        <f>IF(Dashboard!$H$6="",IF(Candidates!B1461&lt;&gt;"",TRUE,FALSE),IF(Dashboard!$H$6=Candidates!E1461,TRUE,FALSE))</f>
        <v>0</v>
      </c>
      <c r="X1459" s="187">
        <f t="shared" si="66"/>
        <v>0</v>
      </c>
      <c r="Y1459" s="198">
        <f t="shared" si="67"/>
        <v>0</v>
      </c>
      <c r="AA1459" s="7"/>
      <c r="AB1459" s="7"/>
      <c r="AC1459" s="7"/>
    </row>
    <row r="1460" spans="18:29" x14ac:dyDescent="0.2">
      <c r="R1460" s="193" t="str">
        <f>IF(Candidates!H1462="","",MONTH(Candidates!H1462))</f>
        <v/>
      </c>
      <c r="S1460" s="187" t="b">
        <f>IF(AND(YEAR(Candidates!H1462)&gt;=applicationYear,YEAR(Candidates!H1462)&lt;=applicationYear),TRUE,IF(applicationYear="",TRUE,FALSE))</f>
        <v>0</v>
      </c>
      <c r="T1460" s="187" t="b">
        <f>IF(AND(Candidates!H1462&gt;=$AJ$4,Candidates!H1462&lt;=$AJ$5),TRUE,FALSE)</f>
        <v>0</v>
      </c>
      <c r="U1460" s="187" t="b">
        <f>IF(Dashboard!$M$6="",IF(Candidates!B1462&lt;&gt;"",TRUE,FALSE),IF(Dashboard!$M$6=Candidates!B1462,TRUE,FALSE))</f>
        <v>0</v>
      </c>
      <c r="V1460" s="187" t="b">
        <f>IF(Dashboard!$H$7="",IF(Candidates!B1462&lt;&gt;"",TRUE,FALSE),IF(Dashboard!$H$7=Candidates!C1462,TRUE,FALSE))</f>
        <v>0</v>
      </c>
      <c r="W1460" s="217" t="b">
        <f>IF(Dashboard!$H$6="",IF(Candidates!B1462&lt;&gt;"",TRUE,FALSE),IF(Dashboard!$H$6=Candidates!E1462,TRUE,FALSE))</f>
        <v>0</v>
      </c>
      <c r="X1460" s="187">
        <f t="shared" si="66"/>
        <v>0</v>
      </c>
      <c r="Y1460" s="198">
        <f t="shared" si="67"/>
        <v>0</v>
      </c>
      <c r="AA1460" s="7"/>
      <c r="AB1460" s="7"/>
      <c r="AC1460" s="7"/>
    </row>
    <row r="1461" spans="18:29" x14ac:dyDescent="0.2">
      <c r="R1461" s="193" t="str">
        <f>IF(Candidates!H1463="","",MONTH(Candidates!H1463))</f>
        <v/>
      </c>
      <c r="S1461" s="187" t="b">
        <f>IF(AND(YEAR(Candidates!H1463)&gt;=applicationYear,YEAR(Candidates!H1463)&lt;=applicationYear),TRUE,IF(applicationYear="",TRUE,FALSE))</f>
        <v>0</v>
      </c>
      <c r="T1461" s="187" t="b">
        <f>IF(AND(Candidates!H1463&gt;=$AJ$4,Candidates!H1463&lt;=$AJ$5),TRUE,FALSE)</f>
        <v>0</v>
      </c>
      <c r="U1461" s="187" t="b">
        <f>IF(Dashboard!$M$6="",IF(Candidates!B1463&lt;&gt;"",TRUE,FALSE),IF(Dashboard!$M$6=Candidates!B1463,TRUE,FALSE))</f>
        <v>0</v>
      </c>
      <c r="V1461" s="187" t="b">
        <f>IF(Dashboard!$H$7="",IF(Candidates!B1463&lt;&gt;"",TRUE,FALSE),IF(Dashboard!$H$7=Candidates!C1463,TRUE,FALSE))</f>
        <v>0</v>
      </c>
      <c r="W1461" s="217" t="b">
        <f>IF(Dashboard!$H$6="",IF(Candidates!B1463&lt;&gt;"",TRUE,FALSE),IF(Dashboard!$H$6=Candidates!E1463,TRUE,FALSE))</f>
        <v>0</v>
      </c>
      <c r="X1461" s="187">
        <f t="shared" si="66"/>
        <v>0</v>
      </c>
      <c r="Y1461" s="198">
        <f t="shared" si="67"/>
        <v>0</v>
      </c>
      <c r="AA1461" s="7"/>
      <c r="AB1461" s="7"/>
      <c r="AC1461" s="7"/>
    </row>
    <row r="1462" spans="18:29" x14ac:dyDescent="0.2">
      <c r="R1462" s="193" t="str">
        <f>IF(Candidates!H1464="","",MONTH(Candidates!H1464))</f>
        <v/>
      </c>
      <c r="S1462" s="187" t="b">
        <f>IF(AND(YEAR(Candidates!H1464)&gt;=applicationYear,YEAR(Candidates!H1464)&lt;=applicationYear),TRUE,IF(applicationYear="",TRUE,FALSE))</f>
        <v>0</v>
      </c>
      <c r="T1462" s="187" t="b">
        <f>IF(AND(Candidates!H1464&gt;=$AJ$4,Candidates!H1464&lt;=$AJ$5),TRUE,FALSE)</f>
        <v>0</v>
      </c>
      <c r="U1462" s="187" t="b">
        <f>IF(Dashboard!$M$6="",IF(Candidates!B1464&lt;&gt;"",TRUE,FALSE),IF(Dashboard!$M$6=Candidates!B1464,TRUE,FALSE))</f>
        <v>0</v>
      </c>
      <c r="V1462" s="187" t="b">
        <f>IF(Dashboard!$H$7="",IF(Candidates!B1464&lt;&gt;"",TRUE,FALSE),IF(Dashboard!$H$7=Candidates!C1464,TRUE,FALSE))</f>
        <v>0</v>
      </c>
      <c r="W1462" s="217" t="b">
        <f>IF(Dashboard!$H$6="",IF(Candidates!B1464&lt;&gt;"",TRUE,FALSE),IF(Dashboard!$H$6=Candidates!E1464,TRUE,FALSE))</f>
        <v>0</v>
      </c>
      <c r="X1462" s="187">
        <f t="shared" si="66"/>
        <v>0</v>
      </c>
      <c r="Y1462" s="198">
        <f t="shared" si="67"/>
        <v>0</v>
      </c>
      <c r="AA1462" s="7"/>
      <c r="AB1462" s="7"/>
      <c r="AC1462" s="7"/>
    </row>
    <row r="1463" spans="18:29" x14ac:dyDescent="0.2">
      <c r="R1463" s="193" t="str">
        <f>IF(Candidates!H1465="","",MONTH(Candidates!H1465))</f>
        <v/>
      </c>
      <c r="S1463" s="187" t="b">
        <f>IF(AND(YEAR(Candidates!H1465)&gt;=applicationYear,YEAR(Candidates!H1465)&lt;=applicationYear),TRUE,IF(applicationYear="",TRUE,FALSE))</f>
        <v>0</v>
      </c>
      <c r="T1463" s="187" t="b">
        <f>IF(AND(Candidates!H1465&gt;=$AJ$4,Candidates!H1465&lt;=$AJ$5),TRUE,FALSE)</f>
        <v>0</v>
      </c>
      <c r="U1463" s="187" t="b">
        <f>IF(Dashboard!$M$6="",IF(Candidates!B1465&lt;&gt;"",TRUE,FALSE),IF(Dashboard!$M$6=Candidates!B1465,TRUE,FALSE))</f>
        <v>0</v>
      </c>
      <c r="V1463" s="187" t="b">
        <f>IF(Dashboard!$H$7="",IF(Candidates!B1465&lt;&gt;"",TRUE,FALSE),IF(Dashboard!$H$7=Candidates!C1465,TRUE,FALSE))</f>
        <v>0</v>
      </c>
      <c r="W1463" s="217" t="b">
        <f>IF(Dashboard!$H$6="",IF(Candidates!B1465&lt;&gt;"",TRUE,FALSE),IF(Dashboard!$H$6=Candidates!E1465,TRUE,FALSE))</f>
        <v>0</v>
      </c>
      <c r="X1463" s="187">
        <f t="shared" si="66"/>
        <v>0</v>
      </c>
      <c r="Y1463" s="198">
        <f t="shared" si="67"/>
        <v>0</v>
      </c>
      <c r="AA1463" s="7"/>
      <c r="AB1463" s="7"/>
      <c r="AC1463" s="7"/>
    </row>
    <row r="1464" spans="18:29" x14ac:dyDescent="0.2">
      <c r="R1464" s="193" t="str">
        <f>IF(Candidates!H1466="","",MONTH(Candidates!H1466))</f>
        <v/>
      </c>
      <c r="S1464" s="187" t="b">
        <f>IF(AND(YEAR(Candidates!H1466)&gt;=applicationYear,YEAR(Candidates!H1466)&lt;=applicationYear),TRUE,IF(applicationYear="",TRUE,FALSE))</f>
        <v>0</v>
      </c>
      <c r="T1464" s="187" t="b">
        <f>IF(AND(Candidates!H1466&gt;=$AJ$4,Candidates!H1466&lt;=$AJ$5),TRUE,FALSE)</f>
        <v>0</v>
      </c>
      <c r="U1464" s="187" t="b">
        <f>IF(Dashboard!$M$6="",IF(Candidates!B1466&lt;&gt;"",TRUE,FALSE),IF(Dashboard!$M$6=Candidates!B1466,TRUE,FALSE))</f>
        <v>0</v>
      </c>
      <c r="V1464" s="187" t="b">
        <f>IF(Dashboard!$H$7="",IF(Candidates!B1466&lt;&gt;"",TRUE,FALSE),IF(Dashboard!$H$7=Candidates!C1466,TRUE,FALSE))</f>
        <v>0</v>
      </c>
      <c r="W1464" s="217" t="b">
        <f>IF(Dashboard!$H$6="",IF(Candidates!B1466&lt;&gt;"",TRUE,FALSE),IF(Dashboard!$H$6=Candidates!E1466,TRUE,FALSE))</f>
        <v>0</v>
      </c>
      <c r="X1464" s="187">
        <f t="shared" si="66"/>
        <v>0</v>
      </c>
      <c r="Y1464" s="198">
        <f t="shared" si="67"/>
        <v>0</v>
      </c>
      <c r="AA1464" s="7"/>
      <c r="AB1464" s="7"/>
      <c r="AC1464" s="7"/>
    </row>
    <row r="1465" spans="18:29" x14ac:dyDescent="0.2">
      <c r="R1465" s="193" t="str">
        <f>IF(Candidates!H1467="","",MONTH(Candidates!H1467))</f>
        <v/>
      </c>
      <c r="S1465" s="187" t="b">
        <f>IF(AND(YEAR(Candidates!H1467)&gt;=applicationYear,YEAR(Candidates!H1467)&lt;=applicationYear),TRUE,IF(applicationYear="",TRUE,FALSE))</f>
        <v>0</v>
      </c>
      <c r="T1465" s="187" t="b">
        <f>IF(AND(Candidates!H1467&gt;=$AJ$4,Candidates!H1467&lt;=$AJ$5),TRUE,FALSE)</f>
        <v>0</v>
      </c>
      <c r="U1465" s="187" t="b">
        <f>IF(Dashboard!$M$6="",IF(Candidates!B1467&lt;&gt;"",TRUE,FALSE),IF(Dashboard!$M$6=Candidates!B1467,TRUE,FALSE))</f>
        <v>0</v>
      </c>
      <c r="V1465" s="187" t="b">
        <f>IF(Dashboard!$H$7="",IF(Candidates!B1467&lt;&gt;"",TRUE,FALSE),IF(Dashboard!$H$7=Candidates!C1467,TRUE,FALSE))</f>
        <v>0</v>
      </c>
      <c r="W1465" s="217" t="b">
        <f>IF(Dashboard!$H$6="",IF(Candidates!B1467&lt;&gt;"",TRUE,FALSE),IF(Dashboard!$H$6=Candidates!E1467,TRUE,FALSE))</f>
        <v>0</v>
      </c>
      <c r="X1465" s="187">
        <f t="shared" si="66"/>
        <v>0</v>
      </c>
      <c r="Y1465" s="198">
        <f t="shared" si="67"/>
        <v>0</v>
      </c>
      <c r="AA1465" s="7"/>
      <c r="AB1465" s="7"/>
      <c r="AC1465" s="7"/>
    </row>
    <row r="1466" spans="18:29" x14ac:dyDescent="0.2">
      <c r="R1466" s="193" t="str">
        <f>IF(Candidates!H1468="","",MONTH(Candidates!H1468))</f>
        <v/>
      </c>
      <c r="S1466" s="187" t="b">
        <f>IF(AND(YEAR(Candidates!H1468)&gt;=applicationYear,YEAR(Candidates!H1468)&lt;=applicationYear),TRUE,IF(applicationYear="",TRUE,FALSE))</f>
        <v>0</v>
      </c>
      <c r="T1466" s="187" t="b">
        <f>IF(AND(Candidates!H1468&gt;=$AJ$4,Candidates!H1468&lt;=$AJ$5),TRUE,FALSE)</f>
        <v>0</v>
      </c>
      <c r="U1466" s="187" t="b">
        <f>IF(Dashboard!$M$6="",IF(Candidates!B1468&lt;&gt;"",TRUE,FALSE),IF(Dashboard!$M$6=Candidates!B1468,TRUE,FALSE))</f>
        <v>0</v>
      </c>
      <c r="V1466" s="187" t="b">
        <f>IF(Dashboard!$H$7="",IF(Candidates!B1468&lt;&gt;"",TRUE,FALSE),IF(Dashboard!$H$7=Candidates!C1468,TRUE,FALSE))</f>
        <v>0</v>
      </c>
      <c r="W1466" s="217" t="b">
        <f>IF(Dashboard!$H$6="",IF(Candidates!B1468&lt;&gt;"",TRUE,FALSE),IF(Dashboard!$H$6=Candidates!E1468,TRUE,FALSE))</f>
        <v>0</v>
      </c>
      <c r="X1466" s="187">
        <f t="shared" si="66"/>
        <v>0</v>
      </c>
      <c r="Y1466" s="198">
        <f t="shared" si="67"/>
        <v>0</v>
      </c>
      <c r="AA1466" s="7"/>
      <c r="AB1466" s="7"/>
      <c r="AC1466" s="7"/>
    </row>
    <row r="1467" spans="18:29" x14ac:dyDescent="0.2">
      <c r="R1467" s="193" t="str">
        <f>IF(Candidates!H1469="","",MONTH(Candidates!H1469))</f>
        <v/>
      </c>
      <c r="S1467" s="187" t="b">
        <f>IF(AND(YEAR(Candidates!H1469)&gt;=applicationYear,YEAR(Candidates!H1469)&lt;=applicationYear),TRUE,IF(applicationYear="",TRUE,FALSE))</f>
        <v>0</v>
      </c>
      <c r="T1467" s="187" t="b">
        <f>IF(AND(Candidates!H1469&gt;=$AJ$4,Candidates!H1469&lt;=$AJ$5),TRUE,FALSE)</f>
        <v>0</v>
      </c>
      <c r="U1467" s="187" t="b">
        <f>IF(Dashboard!$M$6="",IF(Candidates!B1469&lt;&gt;"",TRUE,FALSE),IF(Dashboard!$M$6=Candidates!B1469,TRUE,FALSE))</f>
        <v>0</v>
      </c>
      <c r="V1467" s="187" t="b">
        <f>IF(Dashboard!$H$7="",IF(Candidates!B1469&lt;&gt;"",TRUE,FALSE),IF(Dashboard!$H$7=Candidates!C1469,TRUE,FALSE))</f>
        <v>0</v>
      </c>
      <c r="W1467" s="217" t="b">
        <f>IF(Dashboard!$H$6="",IF(Candidates!B1469&lt;&gt;"",TRUE,FALSE),IF(Dashboard!$H$6=Candidates!E1469,TRUE,FALSE))</f>
        <v>0</v>
      </c>
      <c r="X1467" s="187">
        <f t="shared" si="66"/>
        <v>0</v>
      </c>
      <c r="Y1467" s="198">
        <f t="shared" si="67"/>
        <v>0</v>
      </c>
      <c r="AA1467" s="7"/>
      <c r="AB1467" s="7"/>
      <c r="AC1467" s="7"/>
    </row>
    <row r="1468" spans="18:29" x14ac:dyDescent="0.2">
      <c r="R1468" s="193" t="str">
        <f>IF(Candidates!H1470="","",MONTH(Candidates!H1470))</f>
        <v/>
      </c>
      <c r="S1468" s="187" t="b">
        <f>IF(AND(YEAR(Candidates!H1470)&gt;=applicationYear,YEAR(Candidates!H1470)&lt;=applicationYear),TRUE,IF(applicationYear="",TRUE,FALSE))</f>
        <v>0</v>
      </c>
      <c r="T1468" s="187" t="b">
        <f>IF(AND(Candidates!H1470&gt;=$AJ$4,Candidates!H1470&lt;=$AJ$5),TRUE,FALSE)</f>
        <v>0</v>
      </c>
      <c r="U1468" s="187" t="b">
        <f>IF(Dashboard!$M$6="",IF(Candidates!B1470&lt;&gt;"",TRUE,FALSE),IF(Dashboard!$M$6=Candidates!B1470,TRUE,FALSE))</f>
        <v>0</v>
      </c>
      <c r="V1468" s="187" t="b">
        <f>IF(Dashboard!$H$7="",IF(Candidates!B1470&lt;&gt;"",TRUE,FALSE),IF(Dashboard!$H$7=Candidates!C1470,TRUE,FALSE))</f>
        <v>0</v>
      </c>
      <c r="W1468" s="217" t="b">
        <f>IF(Dashboard!$H$6="",IF(Candidates!B1470&lt;&gt;"",TRUE,FALSE),IF(Dashboard!$H$6=Candidates!E1470,TRUE,FALSE))</f>
        <v>0</v>
      </c>
      <c r="X1468" s="187">
        <f t="shared" si="66"/>
        <v>0</v>
      </c>
      <c r="Y1468" s="198">
        <f t="shared" si="67"/>
        <v>0</v>
      </c>
      <c r="AA1468" s="7"/>
      <c r="AB1468" s="7"/>
      <c r="AC1468" s="7"/>
    </row>
    <row r="1469" spans="18:29" x14ac:dyDescent="0.2">
      <c r="R1469" s="193" t="str">
        <f>IF(Candidates!H1471="","",MONTH(Candidates!H1471))</f>
        <v/>
      </c>
      <c r="S1469" s="187" t="b">
        <f>IF(AND(YEAR(Candidates!H1471)&gt;=applicationYear,YEAR(Candidates!H1471)&lt;=applicationYear),TRUE,IF(applicationYear="",TRUE,FALSE))</f>
        <v>0</v>
      </c>
      <c r="T1469" s="187" t="b">
        <f>IF(AND(Candidates!H1471&gt;=$AJ$4,Candidates!H1471&lt;=$AJ$5),TRUE,FALSE)</f>
        <v>0</v>
      </c>
      <c r="U1469" s="187" t="b">
        <f>IF(Dashboard!$M$6="",IF(Candidates!B1471&lt;&gt;"",TRUE,FALSE),IF(Dashboard!$M$6=Candidates!B1471,TRUE,FALSE))</f>
        <v>0</v>
      </c>
      <c r="V1469" s="187" t="b">
        <f>IF(Dashboard!$H$7="",IF(Candidates!B1471&lt;&gt;"",TRUE,FALSE),IF(Dashboard!$H$7=Candidates!C1471,TRUE,FALSE))</f>
        <v>0</v>
      </c>
      <c r="W1469" s="217" t="b">
        <f>IF(Dashboard!$H$6="",IF(Candidates!B1471&lt;&gt;"",TRUE,FALSE),IF(Dashboard!$H$6=Candidates!E1471,TRUE,FALSE))</f>
        <v>0</v>
      </c>
      <c r="X1469" s="187">
        <f t="shared" si="66"/>
        <v>0</v>
      </c>
      <c r="Y1469" s="198">
        <f t="shared" si="67"/>
        <v>0</v>
      </c>
      <c r="AA1469" s="7"/>
      <c r="AB1469" s="7"/>
      <c r="AC1469" s="7"/>
    </row>
    <row r="1470" spans="18:29" x14ac:dyDescent="0.2">
      <c r="R1470" s="193" t="str">
        <f>IF(Candidates!H1472="","",MONTH(Candidates!H1472))</f>
        <v/>
      </c>
      <c r="S1470" s="187" t="b">
        <f>IF(AND(YEAR(Candidates!H1472)&gt;=applicationYear,YEAR(Candidates!H1472)&lt;=applicationYear),TRUE,IF(applicationYear="",TRUE,FALSE))</f>
        <v>0</v>
      </c>
      <c r="T1470" s="187" t="b">
        <f>IF(AND(Candidates!H1472&gt;=$AJ$4,Candidates!H1472&lt;=$AJ$5),TRUE,FALSE)</f>
        <v>0</v>
      </c>
      <c r="U1470" s="187" t="b">
        <f>IF(Dashboard!$M$6="",IF(Candidates!B1472&lt;&gt;"",TRUE,FALSE),IF(Dashboard!$M$6=Candidates!B1472,TRUE,FALSE))</f>
        <v>0</v>
      </c>
      <c r="V1470" s="187" t="b">
        <f>IF(Dashboard!$H$7="",IF(Candidates!B1472&lt;&gt;"",TRUE,FALSE),IF(Dashboard!$H$7=Candidates!C1472,TRUE,FALSE))</f>
        <v>0</v>
      </c>
      <c r="W1470" s="217" t="b">
        <f>IF(Dashboard!$H$6="",IF(Candidates!B1472&lt;&gt;"",TRUE,FALSE),IF(Dashboard!$H$6=Candidates!E1472,TRUE,FALSE))</f>
        <v>0</v>
      </c>
      <c r="X1470" s="187">
        <f t="shared" si="66"/>
        <v>0</v>
      </c>
      <c r="Y1470" s="198">
        <f t="shared" si="67"/>
        <v>0</v>
      </c>
      <c r="AA1470" s="7"/>
      <c r="AB1470" s="7"/>
      <c r="AC1470" s="7"/>
    </row>
    <row r="1471" spans="18:29" x14ac:dyDescent="0.2">
      <c r="R1471" s="193" t="str">
        <f>IF(Candidates!H1473="","",MONTH(Candidates!H1473))</f>
        <v/>
      </c>
      <c r="S1471" s="187" t="b">
        <f>IF(AND(YEAR(Candidates!H1473)&gt;=applicationYear,YEAR(Candidates!H1473)&lt;=applicationYear),TRUE,IF(applicationYear="",TRUE,FALSE))</f>
        <v>0</v>
      </c>
      <c r="T1471" s="187" t="b">
        <f>IF(AND(Candidates!H1473&gt;=$AJ$4,Candidates!H1473&lt;=$AJ$5),TRUE,FALSE)</f>
        <v>0</v>
      </c>
      <c r="U1471" s="187" t="b">
        <f>IF(Dashboard!$M$6="",IF(Candidates!B1473&lt;&gt;"",TRUE,FALSE),IF(Dashboard!$M$6=Candidates!B1473,TRUE,FALSE))</f>
        <v>0</v>
      </c>
      <c r="V1471" s="187" t="b">
        <f>IF(Dashboard!$H$7="",IF(Candidates!B1473&lt;&gt;"",TRUE,FALSE),IF(Dashboard!$H$7=Candidates!C1473,TRUE,FALSE))</f>
        <v>0</v>
      </c>
      <c r="W1471" s="217" t="b">
        <f>IF(Dashboard!$H$6="",IF(Candidates!B1473&lt;&gt;"",TRUE,FALSE),IF(Dashboard!$H$6=Candidates!E1473,TRUE,FALSE))</f>
        <v>0</v>
      </c>
      <c r="X1471" s="187">
        <f t="shared" si="66"/>
        <v>0</v>
      </c>
      <c r="Y1471" s="198">
        <f t="shared" si="67"/>
        <v>0</v>
      </c>
      <c r="AA1471" s="7"/>
      <c r="AB1471" s="7"/>
      <c r="AC1471" s="7"/>
    </row>
    <row r="1472" spans="18:29" x14ac:dyDescent="0.2">
      <c r="R1472" s="193" t="str">
        <f>IF(Candidates!H1474="","",MONTH(Candidates!H1474))</f>
        <v/>
      </c>
      <c r="S1472" s="187" t="b">
        <f>IF(AND(YEAR(Candidates!H1474)&gt;=applicationYear,YEAR(Candidates!H1474)&lt;=applicationYear),TRUE,IF(applicationYear="",TRUE,FALSE))</f>
        <v>0</v>
      </c>
      <c r="T1472" s="187" t="b">
        <f>IF(AND(Candidates!H1474&gt;=$AJ$4,Candidates!H1474&lt;=$AJ$5),TRUE,FALSE)</f>
        <v>0</v>
      </c>
      <c r="U1472" s="187" t="b">
        <f>IF(Dashboard!$M$6="",IF(Candidates!B1474&lt;&gt;"",TRUE,FALSE),IF(Dashboard!$M$6=Candidates!B1474,TRUE,FALSE))</f>
        <v>0</v>
      </c>
      <c r="V1472" s="187" t="b">
        <f>IF(Dashboard!$H$7="",IF(Candidates!B1474&lt;&gt;"",TRUE,FALSE),IF(Dashboard!$H$7=Candidates!C1474,TRUE,FALSE))</f>
        <v>0</v>
      </c>
      <c r="W1472" s="217" t="b">
        <f>IF(Dashboard!$H$6="",IF(Candidates!B1474&lt;&gt;"",TRUE,FALSE),IF(Dashboard!$H$6=Candidates!E1474,TRUE,FALSE))</f>
        <v>0</v>
      </c>
      <c r="X1472" s="187">
        <f t="shared" si="66"/>
        <v>0</v>
      </c>
      <c r="Y1472" s="198">
        <f t="shared" si="67"/>
        <v>0</v>
      </c>
      <c r="AA1472" s="7"/>
      <c r="AB1472" s="7"/>
      <c r="AC1472" s="7"/>
    </row>
    <row r="1473" spans="18:29" x14ac:dyDescent="0.2">
      <c r="R1473" s="193" t="str">
        <f>IF(Candidates!H1475="","",MONTH(Candidates!H1475))</f>
        <v/>
      </c>
      <c r="S1473" s="187" t="b">
        <f>IF(AND(YEAR(Candidates!H1475)&gt;=applicationYear,YEAR(Candidates!H1475)&lt;=applicationYear),TRUE,IF(applicationYear="",TRUE,FALSE))</f>
        <v>0</v>
      </c>
      <c r="T1473" s="187" t="b">
        <f>IF(AND(Candidates!H1475&gt;=$AJ$4,Candidates!H1475&lt;=$AJ$5),TRUE,FALSE)</f>
        <v>0</v>
      </c>
      <c r="U1473" s="187" t="b">
        <f>IF(Dashboard!$M$6="",IF(Candidates!B1475&lt;&gt;"",TRUE,FALSE),IF(Dashboard!$M$6=Candidates!B1475,TRUE,FALSE))</f>
        <v>0</v>
      </c>
      <c r="V1473" s="187" t="b">
        <f>IF(Dashboard!$H$7="",IF(Candidates!B1475&lt;&gt;"",TRUE,FALSE),IF(Dashboard!$H$7=Candidates!C1475,TRUE,FALSE))</f>
        <v>0</v>
      </c>
      <c r="W1473" s="217" t="b">
        <f>IF(Dashboard!$H$6="",IF(Candidates!B1475&lt;&gt;"",TRUE,FALSE),IF(Dashboard!$H$6=Candidates!E1475,TRUE,FALSE))</f>
        <v>0</v>
      </c>
      <c r="X1473" s="187">
        <f t="shared" si="66"/>
        <v>0</v>
      </c>
      <c r="Y1473" s="198">
        <f t="shared" si="67"/>
        <v>0</v>
      </c>
      <c r="AA1473" s="7"/>
      <c r="AB1473" s="7"/>
      <c r="AC1473" s="7"/>
    </row>
    <row r="1474" spans="18:29" x14ac:dyDescent="0.2">
      <c r="R1474" s="193" t="str">
        <f>IF(Candidates!H1476="","",MONTH(Candidates!H1476))</f>
        <v/>
      </c>
      <c r="S1474" s="187" t="b">
        <f>IF(AND(YEAR(Candidates!H1476)&gt;=applicationYear,YEAR(Candidates!H1476)&lt;=applicationYear),TRUE,IF(applicationYear="",TRUE,FALSE))</f>
        <v>0</v>
      </c>
      <c r="T1474" s="187" t="b">
        <f>IF(AND(Candidates!H1476&gt;=$AJ$4,Candidates!H1476&lt;=$AJ$5),TRUE,FALSE)</f>
        <v>0</v>
      </c>
      <c r="U1474" s="187" t="b">
        <f>IF(Dashboard!$M$6="",IF(Candidates!B1476&lt;&gt;"",TRUE,FALSE),IF(Dashboard!$M$6=Candidates!B1476,TRUE,FALSE))</f>
        <v>0</v>
      </c>
      <c r="V1474" s="187" t="b">
        <f>IF(Dashboard!$H$7="",IF(Candidates!B1476&lt;&gt;"",TRUE,FALSE),IF(Dashboard!$H$7=Candidates!C1476,TRUE,FALSE))</f>
        <v>0</v>
      </c>
      <c r="W1474" s="217" t="b">
        <f>IF(Dashboard!$H$6="",IF(Candidates!B1476&lt;&gt;"",TRUE,FALSE),IF(Dashboard!$H$6=Candidates!E1476,TRUE,FALSE))</f>
        <v>0</v>
      </c>
      <c r="X1474" s="187">
        <f t="shared" si="66"/>
        <v>0</v>
      </c>
      <c r="Y1474" s="198">
        <f t="shared" si="67"/>
        <v>0</v>
      </c>
      <c r="AA1474" s="7"/>
      <c r="AB1474" s="7"/>
      <c r="AC1474" s="7"/>
    </row>
    <row r="1475" spans="18:29" x14ac:dyDescent="0.2">
      <c r="R1475" s="193" t="str">
        <f>IF(Candidates!H1477="","",MONTH(Candidates!H1477))</f>
        <v/>
      </c>
      <c r="S1475" s="187" t="b">
        <f>IF(AND(YEAR(Candidates!H1477)&gt;=applicationYear,YEAR(Candidates!H1477)&lt;=applicationYear),TRUE,IF(applicationYear="",TRUE,FALSE))</f>
        <v>0</v>
      </c>
      <c r="T1475" s="187" t="b">
        <f>IF(AND(Candidates!H1477&gt;=$AJ$4,Candidates!H1477&lt;=$AJ$5),TRUE,FALSE)</f>
        <v>0</v>
      </c>
      <c r="U1475" s="187" t="b">
        <f>IF(Dashboard!$M$6="",IF(Candidates!B1477&lt;&gt;"",TRUE,FALSE),IF(Dashboard!$M$6=Candidates!B1477,TRUE,FALSE))</f>
        <v>0</v>
      </c>
      <c r="V1475" s="187" t="b">
        <f>IF(Dashboard!$H$7="",IF(Candidates!B1477&lt;&gt;"",TRUE,FALSE),IF(Dashboard!$H$7=Candidates!C1477,TRUE,FALSE))</f>
        <v>0</v>
      </c>
      <c r="W1475" s="217" t="b">
        <f>IF(Dashboard!$H$6="",IF(Candidates!B1477&lt;&gt;"",TRUE,FALSE),IF(Dashboard!$H$6=Candidates!E1477,TRUE,FALSE))</f>
        <v>0</v>
      </c>
      <c r="X1475" s="187">
        <f t="shared" si="66"/>
        <v>0</v>
      </c>
      <c r="Y1475" s="198">
        <f t="shared" si="67"/>
        <v>0</v>
      </c>
      <c r="AA1475" s="7"/>
      <c r="AB1475" s="7"/>
      <c r="AC1475" s="7"/>
    </row>
    <row r="1476" spans="18:29" x14ac:dyDescent="0.2">
      <c r="R1476" s="193" t="str">
        <f>IF(Candidates!H1478="","",MONTH(Candidates!H1478))</f>
        <v/>
      </c>
      <c r="S1476" s="187" t="b">
        <f>IF(AND(YEAR(Candidates!H1478)&gt;=applicationYear,YEAR(Candidates!H1478)&lt;=applicationYear),TRUE,IF(applicationYear="",TRUE,FALSE))</f>
        <v>0</v>
      </c>
      <c r="T1476" s="187" t="b">
        <f>IF(AND(Candidates!H1478&gt;=$AJ$4,Candidates!H1478&lt;=$AJ$5),TRUE,FALSE)</f>
        <v>0</v>
      </c>
      <c r="U1476" s="187" t="b">
        <f>IF(Dashboard!$M$6="",IF(Candidates!B1478&lt;&gt;"",TRUE,FALSE),IF(Dashboard!$M$6=Candidates!B1478,TRUE,FALSE))</f>
        <v>0</v>
      </c>
      <c r="V1476" s="187" t="b">
        <f>IF(Dashboard!$H$7="",IF(Candidates!B1478&lt;&gt;"",TRUE,FALSE),IF(Dashboard!$H$7=Candidates!C1478,TRUE,FALSE))</f>
        <v>0</v>
      </c>
      <c r="W1476" s="217" t="b">
        <f>IF(Dashboard!$H$6="",IF(Candidates!B1478&lt;&gt;"",TRUE,FALSE),IF(Dashboard!$H$6=Candidates!E1478,TRUE,FALSE))</f>
        <v>0</v>
      </c>
      <c r="X1476" s="187">
        <f t="shared" si="66"/>
        <v>0</v>
      </c>
      <c r="Y1476" s="198">
        <f t="shared" si="67"/>
        <v>0</v>
      </c>
      <c r="AA1476" s="7"/>
      <c r="AB1476" s="7"/>
      <c r="AC1476" s="7"/>
    </row>
    <row r="1477" spans="18:29" x14ac:dyDescent="0.2">
      <c r="R1477" s="193" t="str">
        <f>IF(Candidates!H1479="","",MONTH(Candidates!H1479))</f>
        <v/>
      </c>
      <c r="S1477" s="187" t="b">
        <f>IF(AND(YEAR(Candidates!H1479)&gt;=applicationYear,YEAR(Candidates!H1479)&lt;=applicationYear),TRUE,IF(applicationYear="",TRUE,FALSE))</f>
        <v>0</v>
      </c>
      <c r="T1477" s="187" t="b">
        <f>IF(AND(Candidates!H1479&gt;=$AJ$4,Candidates!H1479&lt;=$AJ$5),TRUE,FALSE)</f>
        <v>0</v>
      </c>
      <c r="U1477" s="187" t="b">
        <f>IF(Dashboard!$M$6="",IF(Candidates!B1479&lt;&gt;"",TRUE,FALSE),IF(Dashboard!$M$6=Candidates!B1479,TRUE,FALSE))</f>
        <v>0</v>
      </c>
      <c r="V1477" s="187" t="b">
        <f>IF(Dashboard!$H$7="",IF(Candidates!B1479&lt;&gt;"",TRUE,FALSE),IF(Dashboard!$H$7=Candidates!C1479,TRUE,FALSE))</f>
        <v>0</v>
      </c>
      <c r="W1477" s="217" t="b">
        <f>IF(Dashboard!$H$6="",IF(Candidates!B1479&lt;&gt;"",TRUE,FALSE),IF(Dashboard!$H$6=Candidates!E1479,TRUE,FALSE))</f>
        <v>0</v>
      </c>
      <c r="X1477" s="187">
        <f t="shared" ref="X1477:X1540" si="68">W1477*V1477*U1477*T1477</f>
        <v>0</v>
      </c>
      <c r="Y1477" s="198">
        <f t="shared" ref="Y1477:Y1540" si="69">W1477*V1477*U1477*S1477</f>
        <v>0</v>
      </c>
      <c r="AA1477" s="7"/>
      <c r="AB1477" s="7"/>
      <c r="AC1477" s="7"/>
    </row>
    <row r="1478" spans="18:29" x14ac:dyDescent="0.2">
      <c r="R1478" s="193" t="str">
        <f>IF(Candidates!H1480="","",MONTH(Candidates!H1480))</f>
        <v/>
      </c>
      <c r="S1478" s="187" t="b">
        <f>IF(AND(YEAR(Candidates!H1480)&gt;=applicationYear,YEAR(Candidates!H1480)&lt;=applicationYear),TRUE,IF(applicationYear="",TRUE,FALSE))</f>
        <v>0</v>
      </c>
      <c r="T1478" s="187" t="b">
        <f>IF(AND(Candidates!H1480&gt;=$AJ$4,Candidates!H1480&lt;=$AJ$5),TRUE,FALSE)</f>
        <v>0</v>
      </c>
      <c r="U1478" s="187" t="b">
        <f>IF(Dashboard!$M$6="",IF(Candidates!B1480&lt;&gt;"",TRUE,FALSE),IF(Dashboard!$M$6=Candidates!B1480,TRUE,FALSE))</f>
        <v>0</v>
      </c>
      <c r="V1478" s="187" t="b">
        <f>IF(Dashboard!$H$7="",IF(Candidates!B1480&lt;&gt;"",TRUE,FALSE),IF(Dashboard!$H$7=Candidates!C1480,TRUE,FALSE))</f>
        <v>0</v>
      </c>
      <c r="W1478" s="217" t="b">
        <f>IF(Dashboard!$H$6="",IF(Candidates!B1480&lt;&gt;"",TRUE,FALSE),IF(Dashboard!$H$6=Candidates!E1480,TRUE,FALSE))</f>
        <v>0</v>
      </c>
      <c r="X1478" s="187">
        <f t="shared" si="68"/>
        <v>0</v>
      </c>
      <c r="Y1478" s="198">
        <f t="shared" si="69"/>
        <v>0</v>
      </c>
      <c r="AA1478" s="7"/>
      <c r="AB1478" s="7"/>
      <c r="AC1478" s="7"/>
    </row>
    <row r="1479" spans="18:29" x14ac:dyDescent="0.2">
      <c r="R1479" s="193" t="str">
        <f>IF(Candidates!H1481="","",MONTH(Candidates!H1481))</f>
        <v/>
      </c>
      <c r="S1479" s="187" t="b">
        <f>IF(AND(YEAR(Candidates!H1481)&gt;=applicationYear,YEAR(Candidates!H1481)&lt;=applicationYear),TRUE,IF(applicationYear="",TRUE,FALSE))</f>
        <v>0</v>
      </c>
      <c r="T1479" s="187" t="b">
        <f>IF(AND(Candidates!H1481&gt;=$AJ$4,Candidates!H1481&lt;=$AJ$5),TRUE,FALSE)</f>
        <v>0</v>
      </c>
      <c r="U1479" s="187" t="b">
        <f>IF(Dashboard!$M$6="",IF(Candidates!B1481&lt;&gt;"",TRUE,FALSE),IF(Dashboard!$M$6=Candidates!B1481,TRUE,FALSE))</f>
        <v>0</v>
      </c>
      <c r="V1479" s="187" t="b">
        <f>IF(Dashboard!$H$7="",IF(Candidates!B1481&lt;&gt;"",TRUE,FALSE),IF(Dashboard!$H$7=Candidates!C1481,TRUE,FALSE))</f>
        <v>0</v>
      </c>
      <c r="W1479" s="217" t="b">
        <f>IF(Dashboard!$H$6="",IF(Candidates!B1481&lt;&gt;"",TRUE,FALSE),IF(Dashboard!$H$6=Candidates!E1481,TRUE,FALSE))</f>
        <v>0</v>
      </c>
      <c r="X1479" s="187">
        <f t="shared" si="68"/>
        <v>0</v>
      </c>
      <c r="Y1479" s="198">
        <f t="shared" si="69"/>
        <v>0</v>
      </c>
      <c r="AA1479" s="7"/>
      <c r="AB1479" s="7"/>
      <c r="AC1479" s="7"/>
    </row>
    <row r="1480" spans="18:29" x14ac:dyDescent="0.2">
      <c r="R1480" s="193" t="str">
        <f>IF(Candidates!H1482="","",MONTH(Candidates!H1482))</f>
        <v/>
      </c>
      <c r="S1480" s="187" t="b">
        <f>IF(AND(YEAR(Candidates!H1482)&gt;=applicationYear,YEAR(Candidates!H1482)&lt;=applicationYear),TRUE,IF(applicationYear="",TRUE,FALSE))</f>
        <v>0</v>
      </c>
      <c r="T1480" s="187" t="b">
        <f>IF(AND(Candidates!H1482&gt;=$AJ$4,Candidates!H1482&lt;=$AJ$5),TRUE,FALSE)</f>
        <v>0</v>
      </c>
      <c r="U1480" s="187" t="b">
        <f>IF(Dashboard!$M$6="",IF(Candidates!B1482&lt;&gt;"",TRUE,FALSE),IF(Dashboard!$M$6=Candidates!B1482,TRUE,FALSE))</f>
        <v>0</v>
      </c>
      <c r="V1480" s="187" t="b">
        <f>IF(Dashboard!$H$7="",IF(Candidates!B1482&lt;&gt;"",TRUE,FALSE),IF(Dashboard!$H$7=Candidates!C1482,TRUE,FALSE))</f>
        <v>0</v>
      </c>
      <c r="W1480" s="217" t="b">
        <f>IF(Dashboard!$H$6="",IF(Candidates!B1482&lt;&gt;"",TRUE,FALSE),IF(Dashboard!$H$6=Candidates!E1482,TRUE,FALSE))</f>
        <v>0</v>
      </c>
      <c r="X1480" s="187">
        <f t="shared" si="68"/>
        <v>0</v>
      </c>
      <c r="Y1480" s="198">
        <f t="shared" si="69"/>
        <v>0</v>
      </c>
      <c r="AA1480" s="7"/>
      <c r="AB1480" s="7"/>
      <c r="AC1480" s="7"/>
    </row>
    <row r="1481" spans="18:29" x14ac:dyDescent="0.2">
      <c r="R1481" s="193" t="str">
        <f>IF(Candidates!H1483="","",MONTH(Candidates!H1483))</f>
        <v/>
      </c>
      <c r="S1481" s="187" t="b">
        <f>IF(AND(YEAR(Candidates!H1483)&gt;=applicationYear,YEAR(Candidates!H1483)&lt;=applicationYear),TRUE,IF(applicationYear="",TRUE,FALSE))</f>
        <v>0</v>
      </c>
      <c r="T1481" s="187" t="b">
        <f>IF(AND(Candidates!H1483&gt;=$AJ$4,Candidates!H1483&lt;=$AJ$5),TRUE,FALSE)</f>
        <v>0</v>
      </c>
      <c r="U1481" s="187" t="b">
        <f>IF(Dashboard!$M$6="",IF(Candidates!B1483&lt;&gt;"",TRUE,FALSE),IF(Dashboard!$M$6=Candidates!B1483,TRUE,FALSE))</f>
        <v>0</v>
      </c>
      <c r="V1481" s="187" t="b">
        <f>IF(Dashboard!$H$7="",IF(Candidates!B1483&lt;&gt;"",TRUE,FALSE),IF(Dashboard!$H$7=Candidates!C1483,TRUE,FALSE))</f>
        <v>0</v>
      </c>
      <c r="W1481" s="217" t="b">
        <f>IF(Dashboard!$H$6="",IF(Candidates!B1483&lt;&gt;"",TRUE,FALSE),IF(Dashboard!$H$6=Candidates!E1483,TRUE,FALSE))</f>
        <v>0</v>
      </c>
      <c r="X1481" s="187">
        <f t="shared" si="68"/>
        <v>0</v>
      </c>
      <c r="Y1481" s="198">
        <f t="shared" si="69"/>
        <v>0</v>
      </c>
      <c r="AA1481" s="7"/>
      <c r="AB1481" s="7"/>
      <c r="AC1481" s="7"/>
    </row>
    <row r="1482" spans="18:29" x14ac:dyDescent="0.2">
      <c r="R1482" s="193" t="str">
        <f>IF(Candidates!H1484="","",MONTH(Candidates!H1484))</f>
        <v/>
      </c>
      <c r="S1482" s="187" t="b">
        <f>IF(AND(YEAR(Candidates!H1484)&gt;=applicationYear,YEAR(Candidates!H1484)&lt;=applicationYear),TRUE,IF(applicationYear="",TRUE,FALSE))</f>
        <v>0</v>
      </c>
      <c r="T1482" s="187" t="b">
        <f>IF(AND(Candidates!H1484&gt;=$AJ$4,Candidates!H1484&lt;=$AJ$5),TRUE,FALSE)</f>
        <v>0</v>
      </c>
      <c r="U1482" s="187" t="b">
        <f>IF(Dashboard!$M$6="",IF(Candidates!B1484&lt;&gt;"",TRUE,FALSE),IF(Dashboard!$M$6=Candidates!B1484,TRUE,FALSE))</f>
        <v>0</v>
      </c>
      <c r="V1482" s="187" t="b">
        <f>IF(Dashboard!$H$7="",IF(Candidates!B1484&lt;&gt;"",TRUE,FALSE),IF(Dashboard!$H$7=Candidates!C1484,TRUE,FALSE))</f>
        <v>0</v>
      </c>
      <c r="W1482" s="217" t="b">
        <f>IF(Dashboard!$H$6="",IF(Candidates!B1484&lt;&gt;"",TRUE,FALSE),IF(Dashboard!$H$6=Candidates!E1484,TRUE,FALSE))</f>
        <v>0</v>
      </c>
      <c r="X1482" s="187">
        <f t="shared" si="68"/>
        <v>0</v>
      </c>
      <c r="Y1482" s="198">
        <f t="shared" si="69"/>
        <v>0</v>
      </c>
      <c r="AA1482" s="7"/>
      <c r="AB1482" s="7"/>
      <c r="AC1482" s="7"/>
    </row>
    <row r="1483" spans="18:29" x14ac:dyDescent="0.2">
      <c r="R1483" s="193" t="str">
        <f>IF(Candidates!H1485="","",MONTH(Candidates!H1485))</f>
        <v/>
      </c>
      <c r="S1483" s="187" t="b">
        <f>IF(AND(YEAR(Candidates!H1485)&gt;=applicationYear,YEAR(Candidates!H1485)&lt;=applicationYear),TRUE,IF(applicationYear="",TRUE,FALSE))</f>
        <v>0</v>
      </c>
      <c r="T1483" s="187" t="b">
        <f>IF(AND(Candidates!H1485&gt;=$AJ$4,Candidates!H1485&lt;=$AJ$5),TRUE,FALSE)</f>
        <v>0</v>
      </c>
      <c r="U1483" s="187" t="b">
        <f>IF(Dashboard!$M$6="",IF(Candidates!B1485&lt;&gt;"",TRUE,FALSE),IF(Dashboard!$M$6=Candidates!B1485,TRUE,FALSE))</f>
        <v>0</v>
      </c>
      <c r="V1483" s="187" t="b">
        <f>IF(Dashboard!$H$7="",IF(Candidates!B1485&lt;&gt;"",TRUE,FALSE),IF(Dashboard!$H$7=Candidates!C1485,TRUE,FALSE))</f>
        <v>0</v>
      </c>
      <c r="W1483" s="217" t="b">
        <f>IF(Dashboard!$H$6="",IF(Candidates!B1485&lt;&gt;"",TRUE,FALSE),IF(Dashboard!$H$6=Candidates!E1485,TRUE,FALSE))</f>
        <v>0</v>
      </c>
      <c r="X1483" s="187">
        <f t="shared" si="68"/>
        <v>0</v>
      </c>
      <c r="Y1483" s="198">
        <f t="shared" si="69"/>
        <v>0</v>
      </c>
      <c r="AA1483" s="7"/>
      <c r="AB1483" s="7"/>
      <c r="AC1483" s="7"/>
    </row>
    <row r="1484" spans="18:29" x14ac:dyDescent="0.2">
      <c r="R1484" s="193" t="str">
        <f>IF(Candidates!H1486="","",MONTH(Candidates!H1486))</f>
        <v/>
      </c>
      <c r="S1484" s="187" t="b">
        <f>IF(AND(YEAR(Candidates!H1486)&gt;=applicationYear,YEAR(Candidates!H1486)&lt;=applicationYear),TRUE,IF(applicationYear="",TRUE,FALSE))</f>
        <v>0</v>
      </c>
      <c r="T1484" s="187" t="b">
        <f>IF(AND(Candidates!H1486&gt;=$AJ$4,Candidates!H1486&lt;=$AJ$5),TRUE,FALSE)</f>
        <v>0</v>
      </c>
      <c r="U1484" s="187" t="b">
        <f>IF(Dashboard!$M$6="",IF(Candidates!B1486&lt;&gt;"",TRUE,FALSE),IF(Dashboard!$M$6=Candidates!B1486,TRUE,FALSE))</f>
        <v>0</v>
      </c>
      <c r="V1484" s="187" t="b">
        <f>IF(Dashboard!$H$7="",IF(Candidates!B1486&lt;&gt;"",TRUE,FALSE),IF(Dashboard!$H$7=Candidates!C1486,TRUE,FALSE))</f>
        <v>0</v>
      </c>
      <c r="W1484" s="217" t="b">
        <f>IF(Dashboard!$H$6="",IF(Candidates!B1486&lt;&gt;"",TRUE,FALSE),IF(Dashboard!$H$6=Candidates!E1486,TRUE,FALSE))</f>
        <v>0</v>
      </c>
      <c r="X1484" s="187">
        <f t="shared" si="68"/>
        <v>0</v>
      </c>
      <c r="Y1484" s="198">
        <f t="shared" si="69"/>
        <v>0</v>
      </c>
      <c r="AA1484" s="7"/>
      <c r="AB1484" s="7"/>
      <c r="AC1484" s="7"/>
    </row>
    <row r="1485" spans="18:29" x14ac:dyDescent="0.2">
      <c r="R1485" s="193" t="str">
        <f>IF(Candidates!H1487="","",MONTH(Candidates!H1487))</f>
        <v/>
      </c>
      <c r="S1485" s="187" t="b">
        <f>IF(AND(YEAR(Candidates!H1487)&gt;=applicationYear,YEAR(Candidates!H1487)&lt;=applicationYear),TRUE,IF(applicationYear="",TRUE,FALSE))</f>
        <v>0</v>
      </c>
      <c r="T1485" s="187" t="b">
        <f>IF(AND(Candidates!H1487&gt;=$AJ$4,Candidates!H1487&lt;=$AJ$5),TRUE,FALSE)</f>
        <v>0</v>
      </c>
      <c r="U1485" s="187" t="b">
        <f>IF(Dashboard!$M$6="",IF(Candidates!B1487&lt;&gt;"",TRUE,FALSE),IF(Dashboard!$M$6=Candidates!B1487,TRUE,FALSE))</f>
        <v>0</v>
      </c>
      <c r="V1485" s="187" t="b">
        <f>IF(Dashboard!$H$7="",IF(Candidates!B1487&lt;&gt;"",TRUE,FALSE),IF(Dashboard!$H$7=Candidates!C1487,TRUE,FALSE))</f>
        <v>0</v>
      </c>
      <c r="W1485" s="217" t="b">
        <f>IF(Dashboard!$H$6="",IF(Candidates!B1487&lt;&gt;"",TRUE,FALSE),IF(Dashboard!$H$6=Candidates!E1487,TRUE,FALSE))</f>
        <v>0</v>
      </c>
      <c r="X1485" s="187">
        <f t="shared" si="68"/>
        <v>0</v>
      </c>
      <c r="Y1485" s="198">
        <f t="shared" si="69"/>
        <v>0</v>
      </c>
      <c r="AA1485" s="7"/>
      <c r="AB1485" s="7"/>
      <c r="AC1485" s="7"/>
    </row>
    <row r="1486" spans="18:29" x14ac:dyDescent="0.2">
      <c r="R1486" s="193" t="str">
        <f>IF(Candidates!H1488="","",MONTH(Candidates!H1488))</f>
        <v/>
      </c>
      <c r="S1486" s="187" t="b">
        <f>IF(AND(YEAR(Candidates!H1488)&gt;=applicationYear,YEAR(Candidates!H1488)&lt;=applicationYear),TRUE,IF(applicationYear="",TRUE,FALSE))</f>
        <v>0</v>
      </c>
      <c r="T1486" s="187" t="b">
        <f>IF(AND(Candidates!H1488&gt;=$AJ$4,Candidates!H1488&lt;=$AJ$5),TRUE,FALSE)</f>
        <v>0</v>
      </c>
      <c r="U1486" s="187" t="b">
        <f>IF(Dashboard!$M$6="",IF(Candidates!B1488&lt;&gt;"",TRUE,FALSE),IF(Dashboard!$M$6=Candidates!B1488,TRUE,FALSE))</f>
        <v>0</v>
      </c>
      <c r="V1486" s="187" t="b">
        <f>IF(Dashboard!$H$7="",IF(Candidates!B1488&lt;&gt;"",TRUE,FALSE),IF(Dashboard!$H$7=Candidates!C1488,TRUE,FALSE))</f>
        <v>0</v>
      </c>
      <c r="W1486" s="217" t="b">
        <f>IF(Dashboard!$H$6="",IF(Candidates!B1488&lt;&gt;"",TRUE,FALSE),IF(Dashboard!$H$6=Candidates!E1488,TRUE,FALSE))</f>
        <v>0</v>
      </c>
      <c r="X1486" s="187">
        <f t="shared" si="68"/>
        <v>0</v>
      </c>
      <c r="Y1486" s="198">
        <f t="shared" si="69"/>
        <v>0</v>
      </c>
      <c r="AA1486" s="7"/>
      <c r="AB1486" s="7"/>
      <c r="AC1486" s="7"/>
    </row>
    <row r="1487" spans="18:29" x14ac:dyDescent="0.2">
      <c r="R1487" s="193" t="str">
        <f>IF(Candidates!H1489="","",MONTH(Candidates!H1489))</f>
        <v/>
      </c>
      <c r="S1487" s="187" t="b">
        <f>IF(AND(YEAR(Candidates!H1489)&gt;=applicationYear,YEAR(Candidates!H1489)&lt;=applicationYear),TRUE,IF(applicationYear="",TRUE,FALSE))</f>
        <v>0</v>
      </c>
      <c r="T1487" s="187" t="b">
        <f>IF(AND(Candidates!H1489&gt;=$AJ$4,Candidates!H1489&lt;=$AJ$5),TRUE,FALSE)</f>
        <v>0</v>
      </c>
      <c r="U1487" s="187" t="b">
        <f>IF(Dashboard!$M$6="",IF(Candidates!B1489&lt;&gt;"",TRUE,FALSE),IF(Dashboard!$M$6=Candidates!B1489,TRUE,FALSE))</f>
        <v>0</v>
      </c>
      <c r="V1487" s="187" t="b">
        <f>IF(Dashboard!$H$7="",IF(Candidates!B1489&lt;&gt;"",TRUE,FALSE),IF(Dashboard!$H$7=Candidates!C1489,TRUE,FALSE))</f>
        <v>0</v>
      </c>
      <c r="W1487" s="217" t="b">
        <f>IF(Dashboard!$H$6="",IF(Candidates!B1489&lt;&gt;"",TRUE,FALSE),IF(Dashboard!$H$6=Candidates!E1489,TRUE,FALSE))</f>
        <v>0</v>
      </c>
      <c r="X1487" s="187">
        <f t="shared" si="68"/>
        <v>0</v>
      </c>
      <c r="Y1487" s="198">
        <f t="shared" si="69"/>
        <v>0</v>
      </c>
      <c r="AA1487" s="7"/>
      <c r="AB1487" s="7"/>
      <c r="AC1487" s="7"/>
    </row>
    <row r="1488" spans="18:29" x14ac:dyDescent="0.2">
      <c r="R1488" s="193" t="str">
        <f>IF(Candidates!H1490="","",MONTH(Candidates!H1490))</f>
        <v/>
      </c>
      <c r="S1488" s="187" t="b">
        <f>IF(AND(YEAR(Candidates!H1490)&gt;=applicationYear,YEAR(Candidates!H1490)&lt;=applicationYear),TRUE,IF(applicationYear="",TRUE,FALSE))</f>
        <v>0</v>
      </c>
      <c r="T1488" s="187" t="b">
        <f>IF(AND(Candidates!H1490&gt;=$AJ$4,Candidates!H1490&lt;=$AJ$5),TRUE,FALSE)</f>
        <v>0</v>
      </c>
      <c r="U1488" s="187" t="b">
        <f>IF(Dashboard!$M$6="",IF(Candidates!B1490&lt;&gt;"",TRUE,FALSE),IF(Dashboard!$M$6=Candidates!B1490,TRUE,FALSE))</f>
        <v>0</v>
      </c>
      <c r="V1488" s="187" t="b">
        <f>IF(Dashboard!$H$7="",IF(Candidates!B1490&lt;&gt;"",TRUE,FALSE),IF(Dashboard!$H$7=Candidates!C1490,TRUE,FALSE))</f>
        <v>0</v>
      </c>
      <c r="W1488" s="217" t="b">
        <f>IF(Dashboard!$H$6="",IF(Candidates!B1490&lt;&gt;"",TRUE,FALSE),IF(Dashboard!$H$6=Candidates!E1490,TRUE,FALSE))</f>
        <v>0</v>
      </c>
      <c r="X1488" s="187">
        <f t="shared" si="68"/>
        <v>0</v>
      </c>
      <c r="Y1488" s="198">
        <f t="shared" si="69"/>
        <v>0</v>
      </c>
      <c r="AA1488" s="7"/>
      <c r="AB1488" s="7"/>
      <c r="AC1488" s="7"/>
    </row>
    <row r="1489" spans="18:29" x14ac:dyDescent="0.2">
      <c r="R1489" s="193" t="str">
        <f>IF(Candidates!H1491="","",MONTH(Candidates!H1491))</f>
        <v/>
      </c>
      <c r="S1489" s="187" t="b">
        <f>IF(AND(YEAR(Candidates!H1491)&gt;=applicationYear,YEAR(Candidates!H1491)&lt;=applicationYear),TRUE,IF(applicationYear="",TRUE,FALSE))</f>
        <v>0</v>
      </c>
      <c r="T1489" s="187" t="b">
        <f>IF(AND(Candidates!H1491&gt;=$AJ$4,Candidates!H1491&lt;=$AJ$5),TRUE,FALSE)</f>
        <v>0</v>
      </c>
      <c r="U1489" s="187" t="b">
        <f>IF(Dashboard!$M$6="",IF(Candidates!B1491&lt;&gt;"",TRUE,FALSE),IF(Dashboard!$M$6=Candidates!B1491,TRUE,FALSE))</f>
        <v>0</v>
      </c>
      <c r="V1489" s="187" t="b">
        <f>IF(Dashboard!$H$7="",IF(Candidates!B1491&lt;&gt;"",TRUE,FALSE),IF(Dashboard!$H$7=Candidates!C1491,TRUE,FALSE))</f>
        <v>0</v>
      </c>
      <c r="W1489" s="217" t="b">
        <f>IF(Dashboard!$H$6="",IF(Candidates!B1491&lt;&gt;"",TRUE,FALSE),IF(Dashboard!$H$6=Candidates!E1491,TRUE,FALSE))</f>
        <v>0</v>
      </c>
      <c r="X1489" s="187">
        <f t="shared" si="68"/>
        <v>0</v>
      </c>
      <c r="Y1489" s="198">
        <f t="shared" si="69"/>
        <v>0</v>
      </c>
      <c r="AA1489" s="7"/>
      <c r="AB1489" s="7"/>
      <c r="AC1489" s="7"/>
    </row>
    <row r="1490" spans="18:29" x14ac:dyDescent="0.2">
      <c r="R1490" s="193" t="str">
        <f>IF(Candidates!H1492="","",MONTH(Candidates!H1492))</f>
        <v/>
      </c>
      <c r="S1490" s="187" t="b">
        <f>IF(AND(YEAR(Candidates!H1492)&gt;=applicationYear,YEAR(Candidates!H1492)&lt;=applicationYear),TRUE,IF(applicationYear="",TRUE,FALSE))</f>
        <v>0</v>
      </c>
      <c r="T1490" s="187" t="b">
        <f>IF(AND(Candidates!H1492&gt;=$AJ$4,Candidates!H1492&lt;=$AJ$5),TRUE,FALSE)</f>
        <v>0</v>
      </c>
      <c r="U1490" s="187" t="b">
        <f>IF(Dashboard!$M$6="",IF(Candidates!B1492&lt;&gt;"",TRUE,FALSE),IF(Dashboard!$M$6=Candidates!B1492,TRUE,FALSE))</f>
        <v>0</v>
      </c>
      <c r="V1490" s="187" t="b">
        <f>IF(Dashboard!$H$7="",IF(Candidates!B1492&lt;&gt;"",TRUE,FALSE),IF(Dashboard!$H$7=Candidates!C1492,TRUE,FALSE))</f>
        <v>0</v>
      </c>
      <c r="W1490" s="217" t="b">
        <f>IF(Dashboard!$H$6="",IF(Candidates!B1492&lt;&gt;"",TRUE,FALSE),IF(Dashboard!$H$6=Candidates!E1492,TRUE,FALSE))</f>
        <v>0</v>
      </c>
      <c r="X1490" s="187">
        <f t="shared" si="68"/>
        <v>0</v>
      </c>
      <c r="Y1490" s="198">
        <f t="shared" si="69"/>
        <v>0</v>
      </c>
      <c r="AA1490" s="7"/>
      <c r="AB1490" s="7"/>
      <c r="AC1490" s="7"/>
    </row>
    <row r="1491" spans="18:29" x14ac:dyDescent="0.2">
      <c r="R1491" s="193" t="str">
        <f>IF(Candidates!H1493="","",MONTH(Candidates!H1493))</f>
        <v/>
      </c>
      <c r="S1491" s="187" t="b">
        <f>IF(AND(YEAR(Candidates!H1493)&gt;=applicationYear,YEAR(Candidates!H1493)&lt;=applicationYear),TRUE,IF(applicationYear="",TRUE,FALSE))</f>
        <v>0</v>
      </c>
      <c r="T1491" s="187" t="b">
        <f>IF(AND(Candidates!H1493&gt;=$AJ$4,Candidates!H1493&lt;=$AJ$5),TRUE,FALSE)</f>
        <v>0</v>
      </c>
      <c r="U1491" s="187" t="b">
        <f>IF(Dashboard!$M$6="",IF(Candidates!B1493&lt;&gt;"",TRUE,FALSE),IF(Dashboard!$M$6=Candidates!B1493,TRUE,FALSE))</f>
        <v>0</v>
      </c>
      <c r="V1491" s="187" t="b">
        <f>IF(Dashboard!$H$7="",IF(Candidates!B1493&lt;&gt;"",TRUE,FALSE),IF(Dashboard!$H$7=Candidates!C1493,TRUE,FALSE))</f>
        <v>0</v>
      </c>
      <c r="W1491" s="217" t="b">
        <f>IF(Dashboard!$H$6="",IF(Candidates!B1493&lt;&gt;"",TRUE,FALSE),IF(Dashboard!$H$6=Candidates!E1493,TRUE,FALSE))</f>
        <v>0</v>
      </c>
      <c r="X1491" s="187">
        <f t="shared" si="68"/>
        <v>0</v>
      </c>
      <c r="Y1491" s="198">
        <f t="shared" si="69"/>
        <v>0</v>
      </c>
      <c r="AA1491" s="7"/>
      <c r="AB1491" s="7"/>
      <c r="AC1491" s="7"/>
    </row>
    <row r="1492" spans="18:29" x14ac:dyDescent="0.2">
      <c r="R1492" s="193" t="str">
        <f>IF(Candidates!H1494="","",MONTH(Candidates!H1494))</f>
        <v/>
      </c>
      <c r="S1492" s="187" t="b">
        <f>IF(AND(YEAR(Candidates!H1494)&gt;=applicationYear,YEAR(Candidates!H1494)&lt;=applicationYear),TRUE,IF(applicationYear="",TRUE,FALSE))</f>
        <v>0</v>
      </c>
      <c r="T1492" s="187" t="b">
        <f>IF(AND(Candidates!H1494&gt;=$AJ$4,Candidates!H1494&lt;=$AJ$5),TRUE,FALSE)</f>
        <v>0</v>
      </c>
      <c r="U1492" s="187" t="b">
        <f>IF(Dashboard!$M$6="",IF(Candidates!B1494&lt;&gt;"",TRUE,FALSE),IF(Dashboard!$M$6=Candidates!B1494,TRUE,FALSE))</f>
        <v>0</v>
      </c>
      <c r="V1492" s="187" t="b">
        <f>IF(Dashboard!$H$7="",IF(Candidates!B1494&lt;&gt;"",TRUE,FALSE),IF(Dashboard!$H$7=Candidates!C1494,TRUE,FALSE))</f>
        <v>0</v>
      </c>
      <c r="W1492" s="217" t="b">
        <f>IF(Dashboard!$H$6="",IF(Candidates!B1494&lt;&gt;"",TRUE,FALSE),IF(Dashboard!$H$6=Candidates!E1494,TRUE,FALSE))</f>
        <v>0</v>
      </c>
      <c r="X1492" s="187">
        <f t="shared" si="68"/>
        <v>0</v>
      </c>
      <c r="Y1492" s="198">
        <f t="shared" si="69"/>
        <v>0</v>
      </c>
      <c r="AA1492" s="7"/>
      <c r="AB1492" s="7"/>
      <c r="AC1492" s="7"/>
    </row>
    <row r="1493" spans="18:29" x14ac:dyDescent="0.2">
      <c r="R1493" s="193" t="str">
        <f>IF(Candidates!H1495="","",MONTH(Candidates!H1495))</f>
        <v/>
      </c>
      <c r="S1493" s="187" t="b">
        <f>IF(AND(YEAR(Candidates!H1495)&gt;=applicationYear,YEAR(Candidates!H1495)&lt;=applicationYear),TRUE,IF(applicationYear="",TRUE,FALSE))</f>
        <v>0</v>
      </c>
      <c r="T1493" s="187" t="b">
        <f>IF(AND(Candidates!H1495&gt;=$AJ$4,Candidates!H1495&lt;=$AJ$5),TRUE,FALSE)</f>
        <v>0</v>
      </c>
      <c r="U1493" s="187" t="b">
        <f>IF(Dashboard!$M$6="",IF(Candidates!B1495&lt;&gt;"",TRUE,FALSE),IF(Dashboard!$M$6=Candidates!B1495,TRUE,FALSE))</f>
        <v>0</v>
      </c>
      <c r="V1493" s="187" t="b">
        <f>IF(Dashboard!$H$7="",IF(Candidates!B1495&lt;&gt;"",TRUE,FALSE),IF(Dashboard!$H$7=Candidates!C1495,TRUE,FALSE))</f>
        <v>0</v>
      </c>
      <c r="W1493" s="217" t="b">
        <f>IF(Dashboard!$H$6="",IF(Candidates!B1495&lt;&gt;"",TRUE,FALSE),IF(Dashboard!$H$6=Candidates!E1495,TRUE,FALSE))</f>
        <v>0</v>
      </c>
      <c r="X1493" s="187">
        <f t="shared" si="68"/>
        <v>0</v>
      </c>
      <c r="Y1493" s="198">
        <f t="shared" si="69"/>
        <v>0</v>
      </c>
      <c r="AA1493" s="7"/>
      <c r="AB1493" s="7"/>
      <c r="AC1493" s="7"/>
    </row>
    <row r="1494" spans="18:29" x14ac:dyDescent="0.2">
      <c r="R1494" s="193" t="str">
        <f>IF(Candidates!H1496="","",MONTH(Candidates!H1496))</f>
        <v/>
      </c>
      <c r="S1494" s="187" t="b">
        <f>IF(AND(YEAR(Candidates!H1496)&gt;=applicationYear,YEAR(Candidates!H1496)&lt;=applicationYear),TRUE,IF(applicationYear="",TRUE,FALSE))</f>
        <v>0</v>
      </c>
      <c r="T1494" s="187" t="b">
        <f>IF(AND(Candidates!H1496&gt;=$AJ$4,Candidates!H1496&lt;=$AJ$5),TRUE,FALSE)</f>
        <v>0</v>
      </c>
      <c r="U1494" s="187" t="b">
        <f>IF(Dashboard!$M$6="",IF(Candidates!B1496&lt;&gt;"",TRUE,FALSE),IF(Dashboard!$M$6=Candidates!B1496,TRUE,FALSE))</f>
        <v>0</v>
      </c>
      <c r="V1494" s="187" t="b">
        <f>IF(Dashboard!$H$7="",IF(Candidates!B1496&lt;&gt;"",TRUE,FALSE),IF(Dashboard!$H$7=Candidates!C1496,TRUE,FALSE))</f>
        <v>0</v>
      </c>
      <c r="W1494" s="217" t="b">
        <f>IF(Dashboard!$H$6="",IF(Candidates!B1496&lt;&gt;"",TRUE,FALSE),IF(Dashboard!$H$6=Candidates!E1496,TRUE,FALSE))</f>
        <v>0</v>
      </c>
      <c r="X1494" s="187">
        <f t="shared" si="68"/>
        <v>0</v>
      </c>
      <c r="Y1494" s="198">
        <f t="shared" si="69"/>
        <v>0</v>
      </c>
      <c r="AA1494" s="7"/>
      <c r="AB1494" s="7"/>
      <c r="AC1494" s="7"/>
    </row>
    <row r="1495" spans="18:29" x14ac:dyDescent="0.2">
      <c r="R1495" s="193" t="str">
        <f>IF(Candidates!H1497="","",MONTH(Candidates!H1497))</f>
        <v/>
      </c>
      <c r="S1495" s="187" t="b">
        <f>IF(AND(YEAR(Candidates!H1497)&gt;=applicationYear,YEAR(Candidates!H1497)&lt;=applicationYear),TRUE,IF(applicationYear="",TRUE,FALSE))</f>
        <v>0</v>
      </c>
      <c r="T1495" s="187" t="b">
        <f>IF(AND(Candidates!H1497&gt;=$AJ$4,Candidates!H1497&lt;=$AJ$5),TRUE,FALSE)</f>
        <v>0</v>
      </c>
      <c r="U1495" s="187" t="b">
        <f>IF(Dashboard!$M$6="",IF(Candidates!B1497&lt;&gt;"",TRUE,FALSE),IF(Dashboard!$M$6=Candidates!B1497,TRUE,FALSE))</f>
        <v>0</v>
      </c>
      <c r="V1495" s="187" t="b">
        <f>IF(Dashboard!$H$7="",IF(Candidates!B1497&lt;&gt;"",TRUE,FALSE),IF(Dashboard!$H$7=Candidates!C1497,TRUE,FALSE))</f>
        <v>0</v>
      </c>
      <c r="W1495" s="217" t="b">
        <f>IF(Dashboard!$H$6="",IF(Candidates!B1497&lt;&gt;"",TRUE,FALSE),IF(Dashboard!$H$6=Candidates!E1497,TRUE,FALSE))</f>
        <v>0</v>
      </c>
      <c r="X1495" s="187">
        <f t="shared" si="68"/>
        <v>0</v>
      </c>
      <c r="Y1495" s="198">
        <f t="shared" si="69"/>
        <v>0</v>
      </c>
      <c r="AA1495" s="7"/>
      <c r="AB1495" s="7"/>
      <c r="AC1495" s="7"/>
    </row>
    <row r="1496" spans="18:29" x14ac:dyDescent="0.2">
      <c r="R1496" s="193" t="str">
        <f>IF(Candidates!H1498="","",MONTH(Candidates!H1498))</f>
        <v/>
      </c>
      <c r="S1496" s="187" t="b">
        <f>IF(AND(YEAR(Candidates!H1498)&gt;=applicationYear,YEAR(Candidates!H1498)&lt;=applicationYear),TRUE,IF(applicationYear="",TRUE,FALSE))</f>
        <v>0</v>
      </c>
      <c r="T1496" s="187" t="b">
        <f>IF(AND(Candidates!H1498&gt;=$AJ$4,Candidates!H1498&lt;=$AJ$5),TRUE,FALSE)</f>
        <v>0</v>
      </c>
      <c r="U1496" s="187" t="b">
        <f>IF(Dashboard!$M$6="",IF(Candidates!B1498&lt;&gt;"",TRUE,FALSE),IF(Dashboard!$M$6=Candidates!B1498,TRUE,FALSE))</f>
        <v>0</v>
      </c>
      <c r="V1496" s="187" t="b">
        <f>IF(Dashboard!$H$7="",IF(Candidates!B1498&lt;&gt;"",TRUE,FALSE),IF(Dashboard!$H$7=Candidates!C1498,TRUE,FALSE))</f>
        <v>0</v>
      </c>
      <c r="W1496" s="217" t="b">
        <f>IF(Dashboard!$H$6="",IF(Candidates!B1498&lt;&gt;"",TRUE,FALSE),IF(Dashboard!$H$6=Candidates!E1498,TRUE,FALSE))</f>
        <v>0</v>
      </c>
      <c r="X1496" s="187">
        <f t="shared" si="68"/>
        <v>0</v>
      </c>
      <c r="Y1496" s="198">
        <f t="shared" si="69"/>
        <v>0</v>
      </c>
      <c r="AA1496" s="7"/>
      <c r="AB1496" s="7"/>
      <c r="AC1496" s="7"/>
    </row>
    <row r="1497" spans="18:29" x14ac:dyDescent="0.2">
      <c r="R1497" s="193" t="str">
        <f>IF(Candidates!H1499="","",MONTH(Candidates!H1499))</f>
        <v/>
      </c>
      <c r="S1497" s="187" t="b">
        <f>IF(AND(YEAR(Candidates!H1499)&gt;=applicationYear,YEAR(Candidates!H1499)&lt;=applicationYear),TRUE,IF(applicationYear="",TRUE,FALSE))</f>
        <v>0</v>
      </c>
      <c r="T1497" s="187" t="b">
        <f>IF(AND(Candidates!H1499&gt;=$AJ$4,Candidates!H1499&lt;=$AJ$5),TRUE,FALSE)</f>
        <v>0</v>
      </c>
      <c r="U1497" s="187" t="b">
        <f>IF(Dashboard!$M$6="",IF(Candidates!B1499&lt;&gt;"",TRUE,FALSE),IF(Dashboard!$M$6=Candidates!B1499,TRUE,FALSE))</f>
        <v>0</v>
      </c>
      <c r="V1497" s="187" t="b">
        <f>IF(Dashboard!$H$7="",IF(Candidates!B1499&lt;&gt;"",TRUE,FALSE),IF(Dashboard!$H$7=Candidates!C1499,TRUE,FALSE))</f>
        <v>0</v>
      </c>
      <c r="W1497" s="217" t="b">
        <f>IF(Dashboard!$H$6="",IF(Candidates!B1499&lt;&gt;"",TRUE,FALSE),IF(Dashboard!$H$6=Candidates!E1499,TRUE,FALSE))</f>
        <v>0</v>
      </c>
      <c r="X1497" s="187">
        <f t="shared" si="68"/>
        <v>0</v>
      </c>
      <c r="Y1497" s="198">
        <f t="shared" si="69"/>
        <v>0</v>
      </c>
      <c r="AA1497" s="7"/>
      <c r="AB1497" s="7"/>
      <c r="AC1497" s="7"/>
    </row>
    <row r="1498" spans="18:29" x14ac:dyDescent="0.2">
      <c r="R1498" s="193" t="str">
        <f>IF(Candidates!H1500="","",MONTH(Candidates!H1500))</f>
        <v/>
      </c>
      <c r="S1498" s="187" t="b">
        <f>IF(AND(YEAR(Candidates!H1500)&gt;=applicationYear,YEAR(Candidates!H1500)&lt;=applicationYear),TRUE,IF(applicationYear="",TRUE,FALSE))</f>
        <v>0</v>
      </c>
      <c r="T1498" s="187" t="b">
        <f>IF(AND(Candidates!H1500&gt;=$AJ$4,Candidates!H1500&lt;=$AJ$5),TRUE,FALSE)</f>
        <v>0</v>
      </c>
      <c r="U1498" s="187" t="b">
        <f>IF(Dashboard!$M$6="",IF(Candidates!B1500&lt;&gt;"",TRUE,FALSE),IF(Dashboard!$M$6=Candidates!B1500,TRUE,FALSE))</f>
        <v>0</v>
      </c>
      <c r="V1498" s="187" t="b">
        <f>IF(Dashboard!$H$7="",IF(Candidates!B1500&lt;&gt;"",TRUE,FALSE),IF(Dashboard!$H$7=Candidates!C1500,TRUE,FALSE))</f>
        <v>0</v>
      </c>
      <c r="W1498" s="217" t="b">
        <f>IF(Dashboard!$H$6="",IF(Candidates!B1500&lt;&gt;"",TRUE,FALSE),IF(Dashboard!$H$6=Candidates!E1500,TRUE,FALSE))</f>
        <v>0</v>
      </c>
      <c r="X1498" s="187">
        <f t="shared" si="68"/>
        <v>0</v>
      </c>
      <c r="Y1498" s="198">
        <f t="shared" si="69"/>
        <v>0</v>
      </c>
      <c r="AA1498" s="7"/>
      <c r="AB1498" s="7"/>
      <c r="AC1498" s="7"/>
    </row>
    <row r="1499" spans="18:29" x14ac:dyDescent="0.2">
      <c r="R1499" s="193" t="str">
        <f>IF(Candidates!H1501="","",MONTH(Candidates!H1501))</f>
        <v/>
      </c>
      <c r="S1499" s="187" t="b">
        <f>IF(AND(YEAR(Candidates!H1501)&gt;=applicationYear,YEAR(Candidates!H1501)&lt;=applicationYear),TRUE,IF(applicationYear="",TRUE,FALSE))</f>
        <v>0</v>
      </c>
      <c r="T1499" s="187" t="b">
        <f>IF(AND(Candidates!H1501&gt;=$AJ$4,Candidates!H1501&lt;=$AJ$5),TRUE,FALSE)</f>
        <v>0</v>
      </c>
      <c r="U1499" s="187" t="b">
        <f>IF(Dashboard!$M$6="",IF(Candidates!B1501&lt;&gt;"",TRUE,FALSE),IF(Dashboard!$M$6=Candidates!B1501,TRUE,FALSE))</f>
        <v>0</v>
      </c>
      <c r="V1499" s="187" t="b">
        <f>IF(Dashboard!$H$7="",IF(Candidates!B1501&lt;&gt;"",TRUE,FALSE),IF(Dashboard!$H$7=Candidates!C1501,TRUE,FALSE))</f>
        <v>0</v>
      </c>
      <c r="W1499" s="217" t="b">
        <f>IF(Dashboard!$H$6="",IF(Candidates!B1501&lt;&gt;"",TRUE,FALSE),IF(Dashboard!$H$6=Candidates!E1501,TRUE,FALSE))</f>
        <v>0</v>
      </c>
      <c r="X1499" s="187">
        <f t="shared" si="68"/>
        <v>0</v>
      </c>
      <c r="Y1499" s="198">
        <f t="shared" si="69"/>
        <v>0</v>
      </c>
      <c r="AA1499" s="7"/>
      <c r="AB1499" s="7"/>
      <c r="AC1499" s="7"/>
    </row>
    <row r="1500" spans="18:29" x14ac:dyDescent="0.2">
      <c r="R1500" s="193" t="str">
        <f>IF(Candidates!H1502="","",MONTH(Candidates!H1502))</f>
        <v/>
      </c>
      <c r="S1500" s="187" t="b">
        <f>IF(AND(YEAR(Candidates!H1502)&gt;=applicationYear,YEAR(Candidates!H1502)&lt;=applicationYear),TRUE,IF(applicationYear="",TRUE,FALSE))</f>
        <v>0</v>
      </c>
      <c r="T1500" s="187" t="b">
        <f>IF(AND(Candidates!H1502&gt;=$AJ$4,Candidates!H1502&lt;=$AJ$5),TRUE,FALSE)</f>
        <v>0</v>
      </c>
      <c r="U1500" s="187" t="b">
        <f>IF(Dashboard!$M$6="",IF(Candidates!B1502&lt;&gt;"",TRUE,FALSE),IF(Dashboard!$M$6=Candidates!B1502,TRUE,FALSE))</f>
        <v>0</v>
      </c>
      <c r="V1500" s="187" t="b">
        <f>IF(Dashboard!$H$7="",IF(Candidates!B1502&lt;&gt;"",TRUE,FALSE),IF(Dashboard!$H$7=Candidates!C1502,TRUE,FALSE))</f>
        <v>0</v>
      </c>
      <c r="W1500" s="217" t="b">
        <f>IF(Dashboard!$H$6="",IF(Candidates!B1502&lt;&gt;"",TRUE,FALSE),IF(Dashboard!$H$6=Candidates!E1502,TRUE,FALSE))</f>
        <v>0</v>
      </c>
      <c r="X1500" s="187">
        <f t="shared" si="68"/>
        <v>0</v>
      </c>
      <c r="Y1500" s="198">
        <f t="shared" si="69"/>
        <v>0</v>
      </c>
      <c r="AA1500" s="7"/>
      <c r="AB1500" s="7"/>
      <c r="AC1500" s="7"/>
    </row>
    <row r="1501" spans="18:29" x14ac:dyDescent="0.2">
      <c r="R1501" s="193" t="str">
        <f>IF(Candidates!H1503="","",MONTH(Candidates!H1503))</f>
        <v/>
      </c>
      <c r="S1501" s="187" t="b">
        <f>IF(AND(YEAR(Candidates!H1503)&gt;=applicationYear,YEAR(Candidates!H1503)&lt;=applicationYear),TRUE,IF(applicationYear="",TRUE,FALSE))</f>
        <v>0</v>
      </c>
      <c r="T1501" s="187" t="b">
        <f>IF(AND(Candidates!H1503&gt;=$AJ$4,Candidates!H1503&lt;=$AJ$5),TRUE,FALSE)</f>
        <v>0</v>
      </c>
      <c r="U1501" s="187" t="b">
        <f>IF(Dashboard!$M$6="",IF(Candidates!B1503&lt;&gt;"",TRUE,FALSE),IF(Dashboard!$M$6=Candidates!B1503,TRUE,FALSE))</f>
        <v>0</v>
      </c>
      <c r="V1501" s="187" t="b">
        <f>IF(Dashboard!$H$7="",IF(Candidates!B1503&lt;&gt;"",TRUE,FALSE),IF(Dashboard!$H$7=Candidates!C1503,TRUE,FALSE))</f>
        <v>0</v>
      </c>
      <c r="W1501" s="217" t="b">
        <f>IF(Dashboard!$H$6="",IF(Candidates!B1503&lt;&gt;"",TRUE,FALSE),IF(Dashboard!$H$6=Candidates!E1503,TRUE,FALSE))</f>
        <v>0</v>
      </c>
      <c r="X1501" s="187">
        <f t="shared" si="68"/>
        <v>0</v>
      </c>
      <c r="Y1501" s="198">
        <f t="shared" si="69"/>
        <v>0</v>
      </c>
      <c r="AA1501" s="7"/>
      <c r="AB1501" s="7"/>
      <c r="AC1501" s="7"/>
    </row>
    <row r="1502" spans="18:29" x14ac:dyDescent="0.2">
      <c r="R1502" s="193" t="str">
        <f>IF(Candidates!H1504="","",MONTH(Candidates!H1504))</f>
        <v/>
      </c>
      <c r="S1502" s="187" t="b">
        <f>IF(AND(YEAR(Candidates!H1504)&gt;=applicationYear,YEAR(Candidates!H1504)&lt;=applicationYear),TRUE,IF(applicationYear="",TRUE,FALSE))</f>
        <v>0</v>
      </c>
      <c r="T1502" s="187" t="b">
        <f>IF(AND(Candidates!H1504&gt;=$AJ$4,Candidates!H1504&lt;=$AJ$5),TRUE,FALSE)</f>
        <v>0</v>
      </c>
      <c r="U1502" s="187" t="b">
        <f>IF(Dashboard!$M$6="",IF(Candidates!B1504&lt;&gt;"",TRUE,FALSE),IF(Dashboard!$M$6=Candidates!B1504,TRUE,FALSE))</f>
        <v>0</v>
      </c>
      <c r="V1502" s="187" t="b">
        <f>IF(Dashboard!$H$7="",IF(Candidates!B1504&lt;&gt;"",TRUE,FALSE),IF(Dashboard!$H$7=Candidates!C1504,TRUE,FALSE))</f>
        <v>0</v>
      </c>
      <c r="W1502" s="217" t="b">
        <f>IF(Dashboard!$H$6="",IF(Candidates!B1504&lt;&gt;"",TRUE,FALSE),IF(Dashboard!$H$6=Candidates!E1504,TRUE,FALSE))</f>
        <v>0</v>
      </c>
      <c r="X1502" s="187">
        <f t="shared" si="68"/>
        <v>0</v>
      </c>
      <c r="Y1502" s="198">
        <f t="shared" si="69"/>
        <v>0</v>
      </c>
      <c r="AA1502" s="7"/>
      <c r="AB1502" s="7"/>
      <c r="AC1502" s="7"/>
    </row>
    <row r="1503" spans="18:29" x14ac:dyDescent="0.2">
      <c r="R1503" s="193" t="str">
        <f>IF(Candidates!H1505="","",MONTH(Candidates!H1505))</f>
        <v/>
      </c>
      <c r="S1503" s="187" t="b">
        <f>IF(AND(YEAR(Candidates!H1505)&gt;=applicationYear,YEAR(Candidates!H1505)&lt;=applicationYear),TRUE,IF(applicationYear="",TRUE,FALSE))</f>
        <v>0</v>
      </c>
      <c r="T1503" s="187" t="b">
        <f>IF(AND(Candidates!H1505&gt;=$AJ$4,Candidates!H1505&lt;=$AJ$5),TRUE,FALSE)</f>
        <v>0</v>
      </c>
      <c r="U1503" s="187" t="b">
        <f>IF(Dashboard!$M$6="",IF(Candidates!B1505&lt;&gt;"",TRUE,FALSE),IF(Dashboard!$M$6=Candidates!B1505,TRUE,FALSE))</f>
        <v>0</v>
      </c>
      <c r="V1503" s="187" t="b">
        <f>IF(Dashboard!$H$7="",IF(Candidates!B1505&lt;&gt;"",TRUE,FALSE),IF(Dashboard!$H$7=Candidates!C1505,TRUE,FALSE))</f>
        <v>0</v>
      </c>
      <c r="W1503" s="217" t="b">
        <f>IF(Dashboard!$H$6="",IF(Candidates!B1505&lt;&gt;"",TRUE,FALSE),IF(Dashboard!$H$6=Candidates!E1505,TRUE,FALSE))</f>
        <v>0</v>
      </c>
      <c r="X1503" s="187">
        <f t="shared" si="68"/>
        <v>0</v>
      </c>
      <c r="Y1503" s="198">
        <f t="shared" si="69"/>
        <v>0</v>
      </c>
      <c r="AA1503" s="7"/>
      <c r="AB1503" s="7"/>
      <c r="AC1503" s="7"/>
    </row>
    <row r="1504" spans="18:29" x14ac:dyDescent="0.2">
      <c r="R1504" s="193" t="str">
        <f>IF(Candidates!H1506="","",MONTH(Candidates!H1506))</f>
        <v/>
      </c>
      <c r="S1504" s="187" t="b">
        <f>IF(AND(YEAR(Candidates!H1506)&gt;=applicationYear,YEAR(Candidates!H1506)&lt;=applicationYear),TRUE,IF(applicationYear="",TRUE,FALSE))</f>
        <v>0</v>
      </c>
      <c r="T1504" s="187" t="b">
        <f>IF(AND(Candidates!H1506&gt;=$AJ$4,Candidates!H1506&lt;=$AJ$5),TRUE,FALSE)</f>
        <v>0</v>
      </c>
      <c r="U1504" s="187" t="b">
        <f>IF(Dashboard!$M$6="",IF(Candidates!B1506&lt;&gt;"",TRUE,FALSE),IF(Dashboard!$M$6=Candidates!B1506,TRUE,FALSE))</f>
        <v>0</v>
      </c>
      <c r="V1504" s="187" t="b">
        <f>IF(Dashboard!$H$7="",IF(Candidates!B1506&lt;&gt;"",TRUE,FALSE),IF(Dashboard!$H$7=Candidates!C1506,TRUE,FALSE))</f>
        <v>0</v>
      </c>
      <c r="W1504" s="217" t="b">
        <f>IF(Dashboard!$H$6="",IF(Candidates!B1506&lt;&gt;"",TRUE,FALSE),IF(Dashboard!$H$6=Candidates!E1506,TRUE,FALSE))</f>
        <v>0</v>
      </c>
      <c r="X1504" s="187">
        <f t="shared" si="68"/>
        <v>0</v>
      </c>
      <c r="Y1504" s="198">
        <f t="shared" si="69"/>
        <v>0</v>
      </c>
      <c r="AA1504" s="7"/>
      <c r="AB1504" s="7"/>
      <c r="AC1504" s="7"/>
    </row>
    <row r="1505" spans="18:29" x14ac:dyDescent="0.2">
      <c r="R1505" s="193" t="str">
        <f>IF(Candidates!H1507="","",MONTH(Candidates!H1507))</f>
        <v/>
      </c>
      <c r="S1505" s="187" t="b">
        <f>IF(AND(YEAR(Candidates!H1507)&gt;=applicationYear,YEAR(Candidates!H1507)&lt;=applicationYear),TRUE,IF(applicationYear="",TRUE,FALSE))</f>
        <v>0</v>
      </c>
      <c r="T1505" s="187" t="b">
        <f>IF(AND(Candidates!H1507&gt;=$AJ$4,Candidates!H1507&lt;=$AJ$5),TRUE,FALSE)</f>
        <v>0</v>
      </c>
      <c r="U1505" s="187" t="b">
        <f>IF(Dashboard!$M$6="",IF(Candidates!B1507&lt;&gt;"",TRUE,FALSE),IF(Dashboard!$M$6=Candidates!B1507,TRUE,FALSE))</f>
        <v>0</v>
      </c>
      <c r="V1505" s="187" t="b">
        <f>IF(Dashboard!$H$7="",IF(Candidates!B1507&lt;&gt;"",TRUE,FALSE),IF(Dashboard!$H$7=Candidates!C1507,TRUE,FALSE))</f>
        <v>0</v>
      </c>
      <c r="W1505" s="217" t="b">
        <f>IF(Dashboard!$H$6="",IF(Candidates!B1507&lt;&gt;"",TRUE,FALSE),IF(Dashboard!$H$6=Candidates!E1507,TRUE,FALSE))</f>
        <v>0</v>
      </c>
      <c r="X1505" s="187">
        <f t="shared" si="68"/>
        <v>0</v>
      </c>
      <c r="Y1505" s="198">
        <f t="shared" si="69"/>
        <v>0</v>
      </c>
      <c r="AA1505" s="7"/>
      <c r="AB1505" s="7"/>
      <c r="AC1505" s="7"/>
    </row>
    <row r="1506" spans="18:29" x14ac:dyDescent="0.2">
      <c r="R1506" s="193" t="str">
        <f>IF(Candidates!H1508="","",MONTH(Candidates!H1508))</f>
        <v/>
      </c>
      <c r="S1506" s="187" t="b">
        <f>IF(AND(YEAR(Candidates!H1508)&gt;=applicationYear,YEAR(Candidates!H1508)&lt;=applicationYear),TRUE,IF(applicationYear="",TRUE,FALSE))</f>
        <v>0</v>
      </c>
      <c r="T1506" s="187" t="b">
        <f>IF(AND(Candidates!H1508&gt;=$AJ$4,Candidates!H1508&lt;=$AJ$5),TRUE,FALSE)</f>
        <v>0</v>
      </c>
      <c r="U1506" s="187" t="b">
        <f>IF(Dashboard!$M$6="",IF(Candidates!B1508&lt;&gt;"",TRUE,FALSE),IF(Dashboard!$M$6=Candidates!B1508,TRUE,FALSE))</f>
        <v>0</v>
      </c>
      <c r="V1506" s="187" t="b">
        <f>IF(Dashboard!$H$7="",IF(Candidates!B1508&lt;&gt;"",TRUE,FALSE),IF(Dashboard!$H$7=Candidates!C1508,TRUE,FALSE))</f>
        <v>0</v>
      </c>
      <c r="W1506" s="217" t="b">
        <f>IF(Dashboard!$H$6="",IF(Candidates!B1508&lt;&gt;"",TRUE,FALSE),IF(Dashboard!$H$6=Candidates!E1508,TRUE,FALSE))</f>
        <v>0</v>
      </c>
      <c r="X1506" s="187">
        <f t="shared" si="68"/>
        <v>0</v>
      </c>
      <c r="Y1506" s="198">
        <f t="shared" si="69"/>
        <v>0</v>
      </c>
      <c r="AA1506" s="7"/>
      <c r="AB1506" s="7"/>
      <c r="AC1506" s="7"/>
    </row>
    <row r="1507" spans="18:29" x14ac:dyDescent="0.2">
      <c r="R1507" s="193" t="str">
        <f>IF(Candidates!H1509="","",MONTH(Candidates!H1509))</f>
        <v/>
      </c>
      <c r="S1507" s="187" t="b">
        <f>IF(AND(YEAR(Candidates!H1509)&gt;=applicationYear,YEAR(Candidates!H1509)&lt;=applicationYear),TRUE,IF(applicationYear="",TRUE,FALSE))</f>
        <v>0</v>
      </c>
      <c r="T1507" s="187" t="b">
        <f>IF(AND(Candidates!H1509&gt;=$AJ$4,Candidates!H1509&lt;=$AJ$5),TRUE,FALSE)</f>
        <v>0</v>
      </c>
      <c r="U1507" s="187" t="b">
        <f>IF(Dashboard!$M$6="",IF(Candidates!B1509&lt;&gt;"",TRUE,FALSE),IF(Dashboard!$M$6=Candidates!B1509,TRUE,FALSE))</f>
        <v>0</v>
      </c>
      <c r="V1507" s="187" t="b">
        <f>IF(Dashboard!$H$7="",IF(Candidates!B1509&lt;&gt;"",TRUE,FALSE),IF(Dashboard!$H$7=Candidates!C1509,TRUE,FALSE))</f>
        <v>0</v>
      </c>
      <c r="W1507" s="217" t="b">
        <f>IF(Dashboard!$H$6="",IF(Candidates!B1509&lt;&gt;"",TRUE,FALSE),IF(Dashboard!$H$6=Candidates!E1509,TRUE,FALSE))</f>
        <v>0</v>
      </c>
      <c r="X1507" s="187">
        <f t="shared" si="68"/>
        <v>0</v>
      </c>
      <c r="Y1507" s="198">
        <f t="shared" si="69"/>
        <v>0</v>
      </c>
      <c r="AA1507" s="7"/>
      <c r="AB1507" s="7"/>
      <c r="AC1507" s="7"/>
    </row>
    <row r="1508" spans="18:29" x14ac:dyDescent="0.2">
      <c r="R1508" s="193" t="str">
        <f>IF(Candidates!H1510="","",MONTH(Candidates!H1510))</f>
        <v/>
      </c>
      <c r="S1508" s="187" t="b">
        <f>IF(AND(YEAR(Candidates!H1510)&gt;=applicationYear,YEAR(Candidates!H1510)&lt;=applicationYear),TRUE,IF(applicationYear="",TRUE,FALSE))</f>
        <v>0</v>
      </c>
      <c r="T1508" s="187" t="b">
        <f>IF(AND(Candidates!H1510&gt;=$AJ$4,Candidates!H1510&lt;=$AJ$5),TRUE,FALSE)</f>
        <v>0</v>
      </c>
      <c r="U1508" s="187" t="b">
        <f>IF(Dashboard!$M$6="",IF(Candidates!B1510&lt;&gt;"",TRUE,FALSE),IF(Dashboard!$M$6=Candidates!B1510,TRUE,FALSE))</f>
        <v>0</v>
      </c>
      <c r="V1508" s="187" t="b">
        <f>IF(Dashboard!$H$7="",IF(Candidates!B1510&lt;&gt;"",TRUE,FALSE),IF(Dashboard!$H$7=Candidates!C1510,TRUE,FALSE))</f>
        <v>0</v>
      </c>
      <c r="W1508" s="217" t="b">
        <f>IF(Dashboard!$H$6="",IF(Candidates!B1510&lt;&gt;"",TRUE,FALSE),IF(Dashboard!$H$6=Candidates!E1510,TRUE,FALSE))</f>
        <v>0</v>
      </c>
      <c r="X1508" s="187">
        <f t="shared" si="68"/>
        <v>0</v>
      </c>
      <c r="Y1508" s="198">
        <f t="shared" si="69"/>
        <v>0</v>
      </c>
      <c r="AA1508" s="7"/>
      <c r="AB1508" s="7"/>
      <c r="AC1508" s="7"/>
    </row>
    <row r="1509" spans="18:29" x14ac:dyDescent="0.2">
      <c r="R1509" s="193" t="str">
        <f>IF(Candidates!H1511="","",MONTH(Candidates!H1511))</f>
        <v/>
      </c>
      <c r="S1509" s="187" t="b">
        <f>IF(AND(YEAR(Candidates!H1511)&gt;=applicationYear,YEAR(Candidates!H1511)&lt;=applicationYear),TRUE,IF(applicationYear="",TRUE,FALSE))</f>
        <v>0</v>
      </c>
      <c r="T1509" s="187" t="b">
        <f>IF(AND(Candidates!H1511&gt;=$AJ$4,Candidates!H1511&lt;=$AJ$5),TRUE,FALSE)</f>
        <v>0</v>
      </c>
      <c r="U1509" s="187" t="b">
        <f>IF(Dashboard!$M$6="",IF(Candidates!B1511&lt;&gt;"",TRUE,FALSE),IF(Dashboard!$M$6=Candidates!B1511,TRUE,FALSE))</f>
        <v>0</v>
      </c>
      <c r="V1509" s="187" t="b">
        <f>IF(Dashboard!$H$7="",IF(Candidates!B1511&lt;&gt;"",TRUE,FALSE),IF(Dashboard!$H$7=Candidates!C1511,TRUE,FALSE))</f>
        <v>0</v>
      </c>
      <c r="W1509" s="217" t="b">
        <f>IF(Dashboard!$H$6="",IF(Candidates!B1511&lt;&gt;"",TRUE,FALSE),IF(Dashboard!$H$6=Candidates!E1511,TRUE,FALSE))</f>
        <v>0</v>
      </c>
      <c r="X1509" s="187">
        <f t="shared" si="68"/>
        <v>0</v>
      </c>
      <c r="Y1509" s="198">
        <f t="shared" si="69"/>
        <v>0</v>
      </c>
      <c r="AA1509" s="7"/>
      <c r="AB1509" s="7"/>
      <c r="AC1509" s="7"/>
    </row>
    <row r="1510" spans="18:29" x14ac:dyDescent="0.2">
      <c r="R1510" s="193" t="str">
        <f>IF(Candidates!H1512="","",MONTH(Candidates!H1512))</f>
        <v/>
      </c>
      <c r="S1510" s="187" t="b">
        <f>IF(AND(YEAR(Candidates!H1512)&gt;=applicationYear,YEAR(Candidates!H1512)&lt;=applicationYear),TRUE,IF(applicationYear="",TRUE,FALSE))</f>
        <v>0</v>
      </c>
      <c r="T1510" s="187" t="b">
        <f>IF(AND(Candidates!H1512&gt;=$AJ$4,Candidates!H1512&lt;=$AJ$5),TRUE,FALSE)</f>
        <v>0</v>
      </c>
      <c r="U1510" s="187" t="b">
        <f>IF(Dashboard!$M$6="",IF(Candidates!B1512&lt;&gt;"",TRUE,FALSE),IF(Dashboard!$M$6=Candidates!B1512,TRUE,FALSE))</f>
        <v>0</v>
      </c>
      <c r="V1510" s="187" t="b">
        <f>IF(Dashboard!$H$7="",IF(Candidates!B1512&lt;&gt;"",TRUE,FALSE),IF(Dashboard!$H$7=Candidates!C1512,TRUE,FALSE))</f>
        <v>0</v>
      </c>
      <c r="W1510" s="217" t="b">
        <f>IF(Dashboard!$H$6="",IF(Candidates!B1512&lt;&gt;"",TRUE,FALSE),IF(Dashboard!$H$6=Candidates!E1512,TRUE,FALSE))</f>
        <v>0</v>
      </c>
      <c r="X1510" s="187">
        <f t="shared" si="68"/>
        <v>0</v>
      </c>
      <c r="Y1510" s="198">
        <f t="shared" si="69"/>
        <v>0</v>
      </c>
      <c r="AA1510" s="7"/>
      <c r="AB1510" s="7"/>
      <c r="AC1510" s="7"/>
    </row>
    <row r="1511" spans="18:29" x14ac:dyDescent="0.2">
      <c r="R1511" s="193" t="str">
        <f>IF(Candidates!H1513="","",MONTH(Candidates!H1513))</f>
        <v/>
      </c>
      <c r="S1511" s="187" t="b">
        <f>IF(AND(YEAR(Candidates!H1513)&gt;=applicationYear,YEAR(Candidates!H1513)&lt;=applicationYear),TRUE,IF(applicationYear="",TRUE,FALSE))</f>
        <v>0</v>
      </c>
      <c r="T1511" s="187" t="b">
        <f>IF(AND(Candidates!H1513&gt;=$AJ$4,Candidates!H1513&lt;=$AJ$5),TRUE,FALSE)</f>
        <v>0</v>
      </c>
      <c r="U1511" s="187" t="b">
        <f>IF(Dashboard!$M$6="",IF(Candidates!B1513&lt;&gt;"",TRUE,FALSE),IF(Dashboard!$M$6=Candidates!B1513,TRUE,FALSE))</f>
        <v>0</v>
      </c>
      <c r="V1511" s="187" t="b">
        <f>IF(Dashboard!$H$7="",IF(Candidates!B1513&lt;&gt;"",TRUE,FALSE),IF(Dashboard!$H$7=Candidates!C1513,TRUE,FALSE))</f>
        <v>0</v>
      </c>
      <c r="W1511" s="217" t="b">
        <f>IF(Dashboard!$H$6="",IF(Candidates!B1513&lt;&gt;"",TRUE,FALSE),IF(Dashboard!$H$6=Candidates!E1513,TRUE,FALSE))</f>
        <v>0</v>
      </c>
      <c r="X1511" s="187">
        <f t="shared" si="68"/>
        <v>0</v>
      </c>
      <c r="Y1511" s="198">
        <f t="shared" si="69"/>
        <v>0</v>
      </c>
      <c r="AA1511" s="7"/>
      <c r="AB1511" s="7"/>
      <c r="AC1511" s="7"/>
    </row>
    <row r="1512" spans="18:29" x14ac:dyDescent="0.2">
      <c r="R1512" s="193" t="str">
        <f>IF(Candidates!H1514="","",MONTH(Candidates!H1514))</f>
        <v/>
      </c>
      <c r="S1512" s="187" t="b">
        <f>IF(AND(YEAR(Candidates!H1514)&gt;=applicationYear,YEAR(Candidates!H1514)&lt;=applicationYear),TRUE,IF(applicationYear="",TRUE,FALSE))</f>
        <v>0</v>
      </c>
      <c r="T1512" s="187" t="b">
        <f>IF(AND(Candidates!H1514&gt;=$AJ$4,Candidates!H1514&lt;=$AJ$5),TRUE,FALSE)</f>
        <v>0</v>
      </c>
      <c r="U1512" s="187" t="b">
        <f>IF(Dashboard!$M$6="",IF(Candidates!B1514&lt;&gt;"",TRUE,FALSE),IF(Dashboard!$M$6=Candidates!B1514,TRUE,FALSE))</f>
        <v>0</v>
      </c>
      <c r="V1512" s="187" t="b">
        <f>IF(Dashboard!$H$7="",IF(Candidates!B1514&lt;&gt;"",TRUE,FALSE),IF(Dashboard!$H$7=Candidates!C1514,TRUE,FALSE))</f>
        <v>0</v>
      </c>
      <c r="W1512" s="217" t="b">
        <f>IF(Dashboard!$H$6="",IF(Candidates!B1514&lt;&gt;"",TRUE,FALSE),IF(Dashboard!$H$6=Candidates!E1514,TRUE,FALSE))</f>
        <v>0</v>
      </c>
      <c r="X1512" s="187">
        <f t="shared" si="68"/>
        <v>0</v>
      </c>
      <c r="Y1512" s="198">
        <f t="shared" si="69"/>
        <v>0</v>
      </c>
      <c r="AA1512" s="7"/>
      <c r="AB1512" s="7"/>
      <c r="AC1512" s="7"/>
    </row>
    <row r="1513" spans="18:29" x14ac:dyDescent="0.2">
      <c r="R1513" s="193" t="str">
        <f>IF(Candidates!H1515="","",MONTH(Candidates!H1515))</f>
        <v/>
      </c>
      <c r="S1513" s="187" t="b">
        <f>IF(AND(YEAR(Candidates!H1515)&gt;=applicationYear,YEAR(Candidates!H1515)&lt;=applicationYear),TRUE,IF(applicationYear="",TRUE,FALSE))</f>
        <v>0</v>
      </c>
      <c r="T1513" s="187" t="b">
        <f>IF(AND(Candidates!H1515&gt;=$AJ$4,Candidates!H1515&lt;=$AJ$5),TRUE,FALSE)</f>
        <v>0</v>
      </c>
      <c r="U1513" s="187" t="b">
        <f>IF(Dashboard!$M$6="",IF(Candidates!B1515&lt;&gt;"",TRUE,FALSE),IF(Dashboard!$M$6=Candidates!B1515,TRUE,FALSE))</f>
        <v>0</v>
      </c>
      <c r="V1513" s="187" t="b">
        <f>IF(Dashboard!$H$7="",IF(Candidates!B1515&lt;&gt;"",TRUE,FALSE),IF(Dashboard!$H$7=Candidates!C1515,TRUE,FALSE))</f>
        <v>0</v>
      </c>
      <c r="W1513" s="217" t="b">
        <f>IF(Dashboard!$H$6="",IF(Candidates!B1515&lt;&gt;"",TRUE,FALSE),IF(Dashboard!$H$6=Candidates!E1515,TRUE,FALSE))</f>
        <v>0</v>
      </c>
      <c r="X1513" s="187">
        <f t="shared" si="68"/>
        <v>0</v>
      </c>
      <c r="Y1513" s="198">
        <f t="shared" si="69"/>
        <v>0</v>
      </c>
      <c r="AA1513" s="7"/>
      <c r="AB1513" s="7"/>
      <c r="AC1513" s="7"/>
    </row>
    <row r="1514" spans="18:29" x14ac:dyDescent="0.2">
      <c r="R1514" s="193" t="str">
        <f>IF(Candidates!H1516="","",MONTH(Candidates!H1516))</f>
        <v/>
      </c>
      <c r="S1514" s="187" t="b">
        <f>IF(AND(YEAR(Candidates!H1516)&gt;=applicationYear,YEAR(Candidates!H1516)&lt;=applicationYear),TRUE,IF(applicationYear="",TRUE,FALSE))</f>
        <v>0</v>
      </c>
      <c r="T1514" s="187" t="b">
        <f>IF(AND(Candidates!H1516&gt;=$AJ$4,Candidates!H1516&lt;=$AJ$5),TRUE,FALSE)</f>
        <v>0</v>
      </c>
      <c r="U1514" s="187" t="b">
        <f>IF(Dashboard!$M$6="",IF(Candidates!B1516&lt;&gt;"",TRUE,FALSE),IF(Dashboard!$M$6=Candidates!B1516,TRUE,FALSE))</f>
        <v>0</v>
      </c>
      <c r="V1514" s="187" t="b">
        <f>IF(Dashboard!$H$7="",IF(Candidates!B1516&lt;&gt;"",TRUE,FALSE),IF(Dashboard!$H$7=Candidates!C1516,TRUE,FALSE))</f>
        <v>0</v>
      </c>
      <c r="W1514" s="217" t="b">
        <f>IF(Dashboard!$H$6="",IF(Candidates!B1516&lt;&gt;"",TRUE,FALSE),IF(Dashboard!$H$6=Candidates!E1516,TRUE,FALSE))</f>
        <v>0</v>
      </c>
      <c r="X1514" s="187">
        <f t="shared" si="68"/>
        <v>0</v>
      </c>
      <c r="Y1514" s="198">
        <f t="shared" si="69"/>
        <v>0</v>
      </c>
      <c r="AA1514" s="7"/>
      <c r="AB1514" s="7"/>
      <c r="AC1514" s="7"/>
    </row>
    <row r="1515" spans="18:29" x14ac:dyDescent="0.2">
      <c r="R1515" s="193" t="str">
        <f>IF(Candidates!H1517="","",MONTH(Candidates!H1517))</f>
        <v/>
      </c>
      <c r="S1515" s="187" t="b">
        <f>IF(AND(YEAR(Candidates!H1517)&gt;=applicationYear,YEAR(Candidates!H1517)&lt;=applicationYear),TRUE,IF(applicationYear="",TRUE,FALSE))</f>
        <v>0</v>
      </c>
      <c r="T1515" s="187" t="b">
        <f>IF(AND(Candidates!H1517&gt;=$AJ$4,Candidates!H1517&lt;=$AJ$5),TRUE,FALSE)</f>
        <v>0</v>
      </c>
      <c r="U1515" s="187" t="b">
        <f>IF(Dashboard!$M$6="",IF(Candidates!B1517&lt;&gt;"",TRUE,FALSE),IF(Dashboard!$M$6=Candidates!B1517,TRUE,FALSE))</f>
        <v>0</v>
      </c>
      <c r="V1515" s="187" t="b">
        <f>IF(Dashboard!$H$7="",IF(Candidates!B1517&lt;&gt;"",TRUE,FALSE),IF(Dashboard!$H$7=Candidates!C1517,TRUE,FALSE))</f>
        <v>0</v>
      </c>
      <c r="W1515" s="217" t="b">
        <f>IF(Dashboard!$H$6="",IF(Candidates!B1517&lt;&gt;"",TRUE,FALSE),IF(Dashboard!$H$6=Candidates!E1517,TRUE,FALSE))</f>
        <v>0</v>
      </c>
      <c r="X1515" s="187">
        <f t="shared" si="68"/>
        <v>0</v>
      </c>
      <c r="Y1515" s="198">
        <f t="shared" si="69"/>
        <v>0</v>
      </c>
      <c r="AA1515" s="7"/>
      <c r="AB1515" s="7"/>
      <c r="AC1515" s="7"/>
    </row>
    <row r="1516" spans="18:29" x14ac:dyDescent="0.2">
      <c r="R1516" s="193" t="str">
        <f>IF(Candidates!H1518="","",MONTH(Candidates!H1518))</f>
        <v/>
      </c>
      <c r="S1516" s="187" t="b">
        <f>IF(AND(YEAR(Candidates!H1518)&gt;=applicationYear,YEAR(Candidates!H1518)&lt;=applicationYear),TRUE,IF(applicationYear="",TRUE,FALSE))</f>
        <v>0</v>
      </c>
      <c r="T1516" s="187" t="b">
        <f>IF(AND(Candidates!H1518&gt;=$AJ$4,Candidates!H1518&lt;=$AJ$5),TRUE,FALSE)</f>
        <v>0</v>
      </c>
      <c r="U1516" s="187" t="b">
        <f>IF(Dashboard!$M$6="",IF(Candidates!B1518&lt;&gt;"",TRUE,FALSE),IF(Dashboard!$M$6=Candidates!B1518,TRUE,FALSE))</f>
        <v>0</v>
      </c>
      <c r="V1516" s="187" t="b">
        <f>IF(Dashboard!$H$7="",IF(Candidates!B1518&lt;&gt;"",TRUE,FALSE),IF(Dashboard!$H$7=Candidates!C1518,TRUE,FALSE))</f>
        <v>0</v>
      </c>
      <c r="W1516" s="217" t="b">
        <f>IF(Dashboard!$H$6="",IF(Candidates!B1518&lt;&gt;"",TRUE,FALSE),IF(Dashboard!$H$6=Candidates!E1518,TRUE,FALSE))</f>
        <v>0</v>
      </c>
      <c r="X1516" s="187">
        <f t="shared" si="68"/>
        <v>0</v>
      </c>
      <c r="Y1516" s="198">
        <f t="shared" si="69"/>
        <v>0</v>
      </c>
      <c r="AA1516" s="7"/>
      <c r="AB1516" s="7"/>
      <c r="AC1516" s="7"/>
    </row>
    <row r="1517" spans="18:29" x14ac:dyDescent="0.2">
      <c r="R1517" s="193" t="str">
        <f>IF(Candidates!H1519="","",MONTH(Candidates!H1519))</f>
        <v/>
      </c>
      <c r="S1517" s="187" t="b">
        <f>IF(AND(YEAR(Candidates!H1519)&gt;=applicationYear,YEAR(Candidates!H1519)&lt;=applicationYear),TRUE,IF(applicationYear="",TRUE,FALSE))</f>
        <v>0</v>
      </c>
      <c r="T1517" s="187" t="b">
        <f>IF(AND(Candidates!H1519&gt;=$AJ$4,Candidates!H1519&lt;=$AJ$5),TRUE,FALSE)</f>
        <v>0</v>
      </c>
      <c r="U1517" s="187" t="b">
        <f>IF(Dashboard!$M$6="",IF(Candidates!B1519&lt;&gt;"",TRUE,FALSE),IF(Dashboard!$M$6=Candidates!B1519,TRUE,FALSE))</f>
        <v>0</v>
      </c>
      <c r="V1517" s="187" t="b">
        <f>IF(Dashboard!$H$7="",IF(Candidates!B1519&lt;&gt;"",TRUE,FALSE),IF(Dashboard!$H$7=Candidates!C1519,TRUE,FALSE))</f>
        <v>0</v>
      </c>
      <c r="W1517" s="217" t="b">
        <f>IF(Dashboard!$H$6="",IF(Candidates!B1519&lt;&gt;"",TRUE,FALSE),IF(Dashboard!$H$6=Candidates!E1519,TRUE,FALSE))</f>
        <v>0</v>
      </c>
      <c r="X1517" s="187">
        <f t="shared" si="68"/>
        <v>0</v>
      </c>
      <c r="Y1517" s="198">
        <f t="shared" si="69"/>
        <v>0</v>
      </c>
      <c r="AA1517" s="7"/>
      <c r="AB1517" s="7"/>
      <c r="AC1517" s="7"/>
    </row>
    <row r="1518" spans="18:29" x14ac:dyDescent="0.2">
      <c r="R1518" s="193" t="str">
        <f>IF(Candidates!H1520="","",MONTH(Candidates!H1520))</f>
        <v/>
      </c>
      <c r="S1518" s="187" t="b">
        <f>IF(AND(YEAR(Candidates!H1520)&gt;=applicationYear,YEAR(Candidates!H1520)&lt;=applicationYear),TRUE,IF(applicationYear="",TRUE,FALSE))</f>
        <v>0</v>
      </c>
      <c r="T1518" s="187" t="b">
        <f>IF(AND(Candidates!H1520&gt;=$AJ$4,Candidates!H1520&lt;=$AJ$5),TRUE,FALSE)</f>
        <v>0</v>
      </c>
      <c r="U1518" s="187" t="b">
        <f>IF(Dashboard!$M$6="",IF(Candidates!B1520&lt;&gt;"",TRUE,FALSE),IF(Dashboard!$M$6=Candidates!B1520,TRUE,FALSE))</f>
        <v>0</v>
      </c>
      <c r="V1518" s="187" t="b">
        <f>IF(Dashboard!$H$7="",IF(Candidates!B1520&lt;&gt;"",TRUE,FALSE),IF(Dashboard!$H$7=Candidates!C1520,TRUE,FALSE))</f>
        <v>0</v>
      </c>
      <c r="W1518" s="217" t="b">
        <f>IF(Dashboard!$H$6="",IF(Candidates!B1520&lt;&gt;"",TRUE,FALSE),IF(Dashboard!$H$6=Candidates!E1520,TRUE,FALSE))</f>
        <v>0</v>
      </c>
      <c r="X1518" s="187">
        <f t="shared" si="68"/>
        <v>0</v>
      </c>
      <c r="Y1518" s="198">
        <f t="shared" si="69"/>
        <v>0</v>
      </c>
      <c r="AA1518" s="7"/>
      <c r="AB1518" s="7"/>
      <c r="AC1518" s="7"/>
    </row>
    <row r="1519" spans="18:29" x14ac:dyDescent="0.2">
      <c r="R1519" s="193" t="str">
        <f>IF(Candidates!H1521="","",MONTH(Candidates!H1521))</f>
        <v/>
      </c>
      <c r="S1519" s="187" t="b">
        <f>IF(AND(YEAR(Candidates!H1521)&gt;=applicationYear,YEAR(Candidates!H1521)&lt;=applicationYear),TRUE,IF(applicationYear="",TRUE,FALSE))</f>
        <v>0</v>
      </c>
      <c r="T1519" s="187" t="b">
        <f>IF(AND(Candidates!H1521&gt;=$AJ$4,Candidates!H1521&lt;=$AJ$5),TRUE,FALSE)</f>
        <v>0</v>
      </c>
      <c r="U1519" s="187" t="b">
        <f>IF(Dashboard!$M$6="",IF(Candidates!B1521&lt;&gt;"",TRUE,FALSE),IF(Dashboard!$M$6=Candidates!B1521,TRUE,FALSE))</f>
        <v>0</v>
      </c>
      <c r="V1519" s="187" t="b">
        <f>IF(Dashboard!$H$7="",IF(Candidates!B1521&lt;&gt;"",TRUE,FALSE),IF(Dashboard!$H$7=Candidates!C1521,TRUE,FALSE))</f>
        <v>0</v>
      </c>
      <c r="W1519" s="217" t="b">
        <f>IF(Dashboard!$H$6="",IF(Candidates!B1521&lt;&gt;"",TRUE,FALSE),IF(Dashboard!$H$6=Candidates!E1521,TRUE,FALSE))</f>
        <v>0</v>
      </c>
      <c r="X1519" s="187">
        <f t="shared" si="68"/>
        <v>0</v>
      </c>
      <c r="Y1519" s="198">
        <f t="shared" si="69"/>
        <v>0</v>
      </c>
      <c r="AA1519" s="7"/>
      <c r="AB1519" s="7"/>
      <c r="AC1519" s="7"/>
    </row>
    <row r="1520" spans="18:29" x14ac:dyDescent="0.2">
      <c r="R1520" s="193" t="str">
        <f>IF(Candidates!H1522="","",MONTH(Candidates!H1522))</f>
        <v/>
      </c>
      <c r="S1520" s="187" t="b">
        <f>IF(AND(YEAR(Candidates!H1522)&gt;=applicationYear,YEAR(Candidates!H1522)&lt;=applicationYear),TRUE,IF(applicationYear="",TRUE,FALSE))</f>
        <v>0</v>
      </c>
      <c r="T1520" s="187" t="b">
        <f>IF(AND(Candidates!H1522&gt;=$AJ$4,Candidates!H1522&lt;=$AJ$5),TRUE,FALSE)</f>
        <v>0</v>
      </c>
      <c r="U1520" s="187" t="b">
        <f>IF(Dashboard!$M$6="",IF(Candidates!B1522&lt;&gt;"",TRUE,FALSE),IF(Dashboard!$M$6=Candidates!B1522,TRUE,FALSE))</f>
        <v>0</v>
      </c>
      <c r="V1520" s="187" t="b">
        <f>IF(Dashboard!$H$7="",IF(Candidates!B1522&lt;&gt;"",TRUE,FALSE),IF(Dashboard!$H$7=Candidates!C1522,TRUE,FALSE))</f>
        <v>0</v>
      </c>
      <c r="W1520" s="217" t="b">
        <f>IF(Dashboard!$H$6="",IF(Candidates!B1522&lt;&gt;"",TRUE,FALSE),IF(Dashboard!$H$6=Candidates!E1522,TRUE,FALSE))</f>
        <v>0</v>
      </c>
      <c r="X1520" s="187">
        <f t="shared" si="68"/>
        <v>0</v>
      </c>
      <c r="Y1520" s="198">
        <f t="shared" si="69"/>
        <v>0</v>
      </c>
      <c r="AA1520" s="7"/>
      <c r="AB1520" s="7"/>
      <c r="AC1520" s="7"/>
    </row>
    <row r="1521" spans="18:29" x14ac:dyDescent="0.2">
      <c r="R1521" s="193" t="str">
        <f>IF(Candidates!H1523="","",MONTH(Candidates!H1523))</f>
        <v/>
      </c>
      <c r="S1521" s="187" t="b">
        <f>IF(AND(YEAR(Candidates!H1523)&gt;=applicationYear,YEAR(Candidates!H1523)&lt;=applicationYear),TRUE,IF(applicationYear="",TRUE,FALSE))</f>
        <v>0</v>
      </c>
      <c r="T1521" s="187" t="b">
        <f>IF(AND(Candidates!H1523&gt;=$AJ$4,Candidates!H1523&lt;=$AJ$5),TRUE,FALSE)</f>
        <v>0</v>
      </c>
      <c r="U1521" s="187" t="b">
        <f>IF(Dashboard!$M$6="",IF(Candidates!B1523&lt;&gt;"",TRUE,FALSE),IF(Dashboard!$M$6=Candidates!B1523,TRUE,FALSE))</f>
        <v>0</v>
      </c>
      <c r="V1521" s="187" t="b">
        <f>IF(Dashboard!$H$7="",IF(Candidates!B1523&lt;&gt;"",TRUE,FALSE),IF(Dashboard!$H$7=Candidates!C1523,TRUE,FALSE))</f>
        <v>0</v>
      </c>
      <c r="W1521" s="217" t="b">
        <f>IF(Dashboard!$H$6="",IF(Candidates!B1523&lt;&gt;"",TRUE,FALSE),IF(Dashboard!$H$6=Candidates!E1523,TRUE,FALSE))</f>
        <v>0</v>
      </c>
      <c r="X1521" s="187">
        <f t="shared" si="68"/>
        <v>0</v>
      </c>
      <c r="Y1521" s="198">
        <f t="shared" si="69"/>
        <v>0</v>
      </c>
      <c r="AA1521" s="7"/>
      <c r="AB1521" s="7"/>
      <c r="AC1521" s="7"/>
    </row>
    <row r="1522" spans="18:29" x14ac:dyDescent="0.2">
      <c r="R1522" s="193" t="str">
        <f>IF(Candidates!H1524="","",MONTH(Candidates!H1524))</f>
        <v/>
      </c>
      <c r="S1522" s="187" t="b">
        <f>IF(AND(YEAR(Candidates!H1524)&gt;=applicationYear,YEAR(Candidates!H1524)&lt;=applicationYear),TRUE,IF(applicationYear="",TRUE,FALSE))</f>
        <v>0</v>
      </c>
      <c r="T1522" s="187" t="b">
        <f>IF(AND(Candidates!H1524&gt;=$AJ$4,Candidates!H1524&lt;=$AJ$5),TRUE,FALSE)</f>
        <v>0</v>
      </c>
      <c r="U1522" s="187" t="b">
        <f>IF(Dashboard!$M$6="",IF(Candidates!B1524&lt;&gt;"",TRUE,FALSE),IF(Dashboard!$M$6=Candidates!B1524,TRUE,FALSE))</f>
        <v>0</v>
      </c>
      <c r="V1522" s="187" t="b">
        <f>IF(Dashboard!$H$7="",IF(Candidates!B1524&lt;&gt;"",TRUE,FALSE),IF(Dashboard!$H$7=Candidates!C1524,TRUE,FALSE))</f>
        <v>0</v>
      </c>
      <c r="W1522" s="217" t="b">
        <f>IF(Dashboard!$H$6="",IF(Candidates!B1524&lt;&gt;"",TRUE,FALSE),IF(Dashboard!$H$6=Candidates!E1524,TRUE,FALSE))</f>
        <v>0</v>
      </c>
      <c r="X1522" s="187">
        <f t="shared" si="68"/>
        <v>0</v>
      </c>
      <c r="Y1522" s="198">
        <f t="shared" si="69"/>
        <v>0</v>
      </c>
      <c r="AA1522" s="7"/>
      <c r="AB1522" s="7"/>
      <c r="AC1522" s="7"/>
    </row>
    <row r="1523" spans="18:29" x14ac:dyDescent="0.2">
      <c r="R1523" s="193" t="str">
        <f>IF(Candidates!H1525="","",MONTH(Candidates!H1525))</f>
        <v/>
      </c>
      <c r="S1523" s="187" t="b">
        <f>IF(AND(YEAR(Candidates!H1525)&gt;=applicationYear,YEAR(Candidates!H1525)&lt;=applicationYear),TRUE,IF(applicationYear="",TRUE,FALSE))</f>
        <v>0</v>
      </c>
      <c r="T1523" s="187" t="b">
        <f>IF(AND(Candidates!H1525&gt;=$AJ$4,Candidates!H1525&lt;=$AJ$5),TRUE,FALSE)</f>
        <v>0</v>
      </c>
      <c r="U1523" s="187" t="b">
        <f>IF(Dashboard!$M$6="",IF(Candidates!B1525&lt;&gt;"",TRUE,FALSE),IF(Dashboard!$M$6=Candidates!B1525,TRUE,FALSE))</f>
        <v>0</v>
      </c>
      <c r="V1523" s="187" t="b">
        <f>IF(Dashboard!$H$7="",IF(Candidates!B1525&lt;&gt;"",TRUE,FALSE),IF(Dashboard!$H$7=Candidates!C1525,TRUE,FALSE))</f>
        <v>0</v>
      </c>
      <c r="W1523" s="217" t="b">
        <f>IF(Dashboard!$H$6="",IF(Candidates!B1525&lt;&gt;"",TRUE,FALSE),IF(Dashboard!$H$6=Candidates!E1525,TRUE,FALSE))</f>
        <v>0</v>
      </c>
      <c r="X1523" s="187">
        <f t="shared" si="68"/>
        <v>0</v>
      </c>
      <c r="Y1523" s="198">
        <f t="shared" si="69"/>
        <v>0</v>
      </c>
      <c r="AA1523" s="7"/>
      <c r="AB1523" s="7"/>
      <c r="AC1523" s="7"/>
    </row>
    <row r="1524" spans="18:29" x14ac:dyDescent="0.2">
      <c r="R1524" s="193" t="str">
        <f>IF(Candidates!H1526="","",MONTH(Candidates!H1526))</f>
        <v/>
      </c>
      <c r="S1524" s="187" t="b">
        <f>IF(AND(YEAR(Candidates!H1526)&gt;=applicationYear,YEAR(Candidates!H1526)&lt;=applicationYear),TRUE,IF(applicationYear="",TRUE,FALSE))</f>
        <v>0</v>
      </c>
      <c r="T1524" s="187" t="b">
        <f>IF(AND(Candidates!H1526&gt;=$AJ$4,Candidates!H1526&lt;=$AJ$5),TRUE,FALSE)</f>
        <v>0</v>
      </c>
      <c r="U1524" s="187" t="b">
        <f>IF(Dashboard!$M$6="",IF(Candidates!B1526&lt;&gt;"",TRUE,FALSE),IF(Dashboard!$M$6=Candidates!B1526,TRUE,FALSE))</f>
        <v>0</v>
      </c>
      <c r="V1524" s="187" t="b">
        <f>IF(Dashboard!$H$7="",IF(Candidates!B1526&lt;&gt;"",TRUE,FALSE),IF(Dashboard!$H$7=Candidates!C1526,TRUE,FALSE))</f>
        <v>0</v>
      </c>
      <c r="W1524" s="217" t="b">
        <f>IF(Dashboard!$H$6="",IF(Candidates!B1526&lt;&gt;"",TRUE,FALSE),IF(Dashboard!$H$6=Candidates!E1526,TRUE,FALSE))</f>
        <v>0</v>
      </c>
      <c r="X1524" s="187">
        <f t="shared" si="68"/>
        <v>0</v>
      </c>
      <c r="Y1524" s="198">
        <f t="shared" si="69"/>
        <v>0</v>
      </c>
      <c r="AA1524" s="7"/>
      <c r="AB1524" s="7"/>
      <c r="AC1524" s="7"/>
    </row>
    <row r="1525" spans="18:29" x14ac:dyDescent="0.2">
      <c r="R1525" s="193" t="str">
        <f>IF(Candidates!H1527="","",MONTH(Candidates!H1527))</f>
        <v/>
      </c>
      <c r="S1525" s="187" t="b">
        <f>IF(AND(YEAR(Candidates!H1527)&gt;=applicationYear,YEAR(Candidates!H1527)&lt;=applicationYear),TRUE,IF(applicationYear="",TRUE,FALSE))</f>
        <v>0</v>
      </c>
      <c r="T1525" s="187" t="b">
        <f>IF(AND(Candidates!H1527&gt;=$AJ$4,Candidates!H1527&lt;=$AJ$5),TRUE,FALSE)</f>
        <v>0</v>
      </c>
      <c r="U1525" s="187" t="b">
        <f>IF(Dashboard!$M$6="",IF(Candidates!B1527&lt;&gt;"",TRUE,FALSE),IF(Dashboard!$M$6=Candidates!B1527,TRUE,FALSE))</f>
        <v>0</v>
      </c>
      <c r="V1525" s="187" t="b">
        <f>IF(Dashboard!$H$7="",IF(Candidates!B1527&lt;&gt;"",TRUE,FALSE),IF(Dashboard!$H$7=Candidates!C1527,TRUE,FALSE))</f>
        <v>0</v>
      </c>
      <c r="W1525" s="217" t="b">
        <f>IF(Dashboard!$H$6="",IF(Candidates!B1527&lt;&gt;"",TRUE,FALSE),IF(Dashboard!$H$6=Candidates!E1527,TRUE,FALSE))</f>
        <v>0</v>
      </c>
      <c r="X1525" s="187">
        <f t="shared" si="68"/>
        <v>0</v>
      </c>
      <c r="Y1525" s="198">
        <f t="shared" si="69"/>
        <v>0</v>
      </c>
      <c r="AA1525" s="7"/>
      <c r="AB1525" s="7"/>
      <c r="AC1525" s="7"/>
    </row>
    <row r="1526" spans="18:29" x14ac:dyDescent="0.2">
      <c r="R1526" s="193" t="str">
        <f>IF(Candidates!H1528="","",MONTH(Candidates!H1528))</f>
        <v/>
      </c>
      <c r="S1526" s="187" t="b">
        <f>IF(AND(YEAR(Candidates!H1528)&gt;=applicationYear,YEAR(Candidates!H1528)&lt;=applicationYear),TRUE,IF(applicationYear="",TRUE,FALSE))</f>
        <v>0</v>
      </c>
      <c r="T1526" s="187" t="b">
        <f>IF(AND(Candidates!H1528&gt;=$AJ$4,Candidates!H1528&lt;=$AJ$5),TRUE,FALSE)</f>
        <v>0</v>
      </c>
      <c r="U1526" s="187" t="b">
        <f>IF(Dashboard!$M$6="",IF(Candidates!B1528&lt;&gt;"",TRUE,FALSE),IF(Dashboard!$M$6=Candidates!B1528,TRUE,FALSE))</f>
        <v>0</v>
      </c>
      <c r="V1526" s="187" t="b">
        <f>IF(Dashboard!$H$7="",IF(Candidates!B1528&lt;&gt;"",TRUE,FALSE),IF(Dashboard!$H$7=Candidates!C1528,TRUE,FALSE))</f>
        <v>0</v>
      </c>
      <c r="W1526" s="217" t="b">
        <f>IF(Dashboard!$H$6="",IF(Candidates!B1528&lt;&gt;"",TRUE,FALSE),IF(Dashboard!$H$6=Candidates!E1528,TRUE,FALSE))</f>
        <v>0</v>
      </c>
      <c r="X1526" s="187">
        <f t="shared" si="68"/>
        <v>0</v>
      </c>
      <c r="Y1526" s="198">
        <f t="shared" si="69"/>
        <v>0</v>
      </c>
      <c r="AA1526" s="7"/>
      <c r="AB1526" s="7"/>
      <c r="AC1526" s="7"/>
    </row>
    <row r="1527" spans="18:29" x14ac:dyDescent="0.2">
      <c r="R1527" s="193" t="str">
        <f>IF(Candidates!H1529="","",MONTH(Candidates!H1529))</f>
        <v/>
      </c>
      <c r="S1527" s="187" t="b">
        <f>IF(AND(YEAR(Candidates!H1529)&gt;=applicationYear,YEAR(Candidates!H1529)&lt;=applicationYear),TRUE,IF(applicationYear="",TRUE,FALSE))</f>
        <v>0</v>
      </c>
      <c r="T1527" s="187" t="b">
        <f>IF(AND(Candidates!H1529&gt;=$AJ$4,Candidates!H1529&lt;=$AJ$5),TRUE,FALSE)</f>
        <v>0</v>
      </c>
      <c r="U1527" s="187" t="b">
        <f>IF(Dashboard!$M$6="",IF(Candidates!B1529&lt;&gt;"",TRUE,FALSE),IF(Dashboard!$M$6=Candidates!B1529,TRUE,FALSE))</f>
        <v>0</v>
      </c>
      <c r="V1527" s="187" t="b">
        <f>IF(Dashboard!$H$7="",IF(Candidates!B1529&lt;&gt;"",TRUE,FALSE),IF(Dashboard!$H$7=Candidates!C1529,TRUE,FALSE))</f>
        <v>0</v>
      </c>
      <c r="W1527" s="217" t="b">
        <f>IF(Dashboard!$H$6="",IF(Candidates!B1529&lt;&gt;"",TRUE,FALSE),IF(Dashboard!$H$6=Candidates!E1529,TRUE,FALSE))</f>
        <v>0</v>
      </c>
      <c r="X1527" s="187">
        <f t="shared" si="68"/>
        <v>0</v>
      </c>
      <c r="Y1527" s="198">
        <f t="shared" si="69"/>
        <v>0</v>
      </c>
      <c r="AA1527" s="7"/>
      <c r="AB1527" s="7"/>
      <c r="AC1527" s="7"/>
    </row>
    <row r="1528" spans="18:29" x14ac:dyDescent="0.2">
      <c r="R1528" s="193" t="str">
        <f>IF(Candidates!H1530="","",MONTH(Candidates!H1530))</f>
        <v/>
      </c>
      <c r="S1528" s="187" t="b">
        <f>IF(AND(YEAR(Candidates!H1530)&gt;=applicationYear,YEAR(Candidates!H1530)&lt;=applicationYear),TRUE,IF(applicationYear="",TRUE,FALSE))</f>
        <v>0</v>
      </c>
      <c r="T1528" s="187" t="b">
        <f>IF(AND(Candidates!H1530&gt;=$AJ$4,Candidates!H1530&lt;=$AJ$5),TRUE,FALSE)</f>
        <v>0</v>
      </c>
      <c r="U1528" s="187" t="b">
        <f>IF(Dashboard!$M$6="",IF(Candidates!B1530&lt;&gt;"",TRUE,FALSE),IF(Dashboard!$M$6=Candidates!B1530,TRUE,FALSE))</f>
        <v>0</v>
      </c>
      <c r="V1528" s="187" t="b">
        <f>IF(Dashboard!$H$7="",IF(Candidates!B1530&lt;&gt;"",TRUE,FALSE),IF(Dashboard!$H$7=Candidates!C1530,TRUE,FALSE))</f>
        <v>0</v>
      </c>
      <c r="W1528" s="217" t="b">
        <f>IF(Dashboard!$H$6="",IF(Candidates!B1530&lt;&gt;"",TRUE,FALSE),IF(Dashboard!$H$6=Candidates!E1530,TRUE,FALSE))</f>
        <v>0</v>
      </c>
      <c r="X1528" s="187">
        <f t="shared" si="68"/>
        <v>0</v>
      </c>
      <c r="Y1528" s="198">
        <f t="shared" si="69"/>
        <v>0</v>
      </c>
      <c r="AA1528" s="7"/>
      <c r="AB1528" s="7"/>
      <c r="AC1528" s="7"/>
    </row>
    <row r="1529" spans="18:29" x14ac:dyDescent="0.2">
      <c r="R1529" s="193" t="str">
        <f>IF(Candidates!H1531="","",MONTH(Candidates!H1531))</f>
        <v/>
      </c>
      <c r="S1529" s="187" t="b">
        <f>IF(AND(YEAR(Candidates!H1531)&gt;=applicationYear,YEAR(Candidates!H1531)&lt;=applicationYear),TRUE,IF(applicationYear="",TRUE,FALSE))</f>
        <v>0</v>
      </c>
      <c r="T1529" s="187" t="b">
        <f>IF(AND(Candidates!H1531&gt;=$AJ$4,Candidates!H1531&lt;=$AJ$5),TRUE,FALSE)</f>
        <v>0</v>
      </c>
      <c r="U1529" s="187" t="b">
        <f>IF(Dashboard!$M$6="",IF(Candidates!B1531&lt;&gt;"",TRUE,FALSE),IF(Dashboard!$M$6=Candidates!B1531,TRUE,FALSE))</f>
        <v>0</v>
      </c>
      <c r="V1529" s="187" t="b">
        <f>IF(Dashboard!$H$7="",IF(Candidates!B1531&lt;&gt;"",TRUE,FALSE),IF(Dashboard!$H$7=Candidates!C1531,TRUE,FALSE))</f>
        <v>0</v>
      </c>
      <c r="W1529" s="217" t="b">
        <f>IF(Dashboard!$H$6="",IF(Candidates!B1531&lt;&gt;"",TRUE,FALSE),IF(Dashboard!$H$6=Candidates!E1531,TRUE,FALSE))</f>
        <v>0</v>
      </c>
      <c r="X1529" s="187">
        <f t="shared" si="68"/>
        <v>0</v>
      </c>
      <c r="Y1529" s="198">
        <f t="shared" si="69"/>
        <v>0</v>
      </c>
      <c r="AA1529" s="7"/>
      <c r="AB1529" s="7"/>
      <c r="AC1529" s="7"/>
    </row>
    <row r="1530" spans="18:29" x14ac:dyDescent="0.2">
      <c r="R1530" s="193" t="str">
        <f>IF(Candidates!H1532="","",MONTH(Candidates!H1532))</f>
        <v/>
      </c>
      <c r="S1530" s="187" t="b">
        <f>IF(AND(YEAR(Candidates!H1532)&gt;=applicationYear,YEAR(Candidates!H1532)&lt;=applicationYear),TRUE,IF(applicationYear="",TRUE,FALSE))</f>
        <v>0</v>
      </c>
      <c r="T1530" s="187" t="b">
        <f>IF(AND(Candidates!H1532&gt;=$AJ$4,Candidates!H1532&lt;=$AJ$5),TRUE,FALSE)</f>
        <v>0</v>
      </c>
      <c r="U1530" s="187" t="b">
        <f>IF(Dashboard!$M$6="",IF(Candidates!B1532&lt;&gt;"",TRUE,FALSE),IF(Dashboard!$M$6=Candidates!B1532,TRUE,FALSE))</f>
        <v>0</v>
      </c>
      <c r="V1530" s="187" t="b">
        <f>IF(Dashboard!$H$7="",IF(Candidates!B1532&lt;&gt;"",TRUE,FALSE),IF(Dashboard!$H$7=Candidates!C1532,TRUE,FALSE))</f>
        <v>0</v>
      </c>
      <c r="W1530" s="217" t="b">
        <f>IF(Dashboard!$H$6="",IF(Candidates!B1532&lt;&gt;"",TRUE,FALSE),IF(Dashboard!$H$6=Candidates!E1532,TRUE,FALSE))</f>
        <v>0</v>
      </c>
      <c r="X1530" s="187">
        <f t="shared" si="68"/>
        <v>0</v>
      </c>
      <c r="Y1530" s="198">
        <f t="shared" si="69"/>
        <v>0</v>
      </c>
      <c r="AA1530" s="7"/>
      <c r="AB1530" s="7"/>
      <c r="AC1530" s="7"/>
    </row>
    <row r="1531" spans="18:29" x14ac:dyDescent="0.2">
      <c r="R1531" s="193" t="str">
        <f>IF(Candidates!H1533="","",MONTH(Candidates!H1533))</f>
        <v/>
      </c>
      <c r="S1531" s="187" t="b">
        <f>IF(AND(YEAR(Candidates!H1533)&gt;=applicationYear,YEAR(Candidates!H1533)&lt;=applicationYear),TRUE,IF(applicationYear="",TRUE,FALSE))</f>
        <v>0</v>
      </c>
      <c r="T1531" s="187" t="b">
        <f>IF(AND(Candidates!H1533&gt;=$AJ$4,Candidates!H1533&lt;=$AJ$5),TRUE,FALSE)</f>
        <v>0</v>
      </c>
      <c r="U1531" s="187" t="b">
        <f>IF(Dashboard!$M$6="",IF(Candidates!B1533&lt;&gt;"",TRUE,FALSE),IF(Dashboard!$M$6=Candidates!B1533,TRUE,FALSE))</f>
        <v>0</v>
      </c>
      <c r="V1531" s="187" t="b">
        <f>IF(Dashboard!$H$7="",IF(Candidates!B1533&lt;&gt;"",TRUE,FALSE),IF(Dashboard!$H$7=Candidates!C1533,TRUE,FALSE))</f>
        <v>0</v>
      </c>
      <c r="W1531" s="217" t="b">
        <f>IF(Dashboard!$H$6="",IF(Candidates!B1533&lt;&gt;"",TRUE,FALSE),IF(Dashboard!$H$6=Candidates!E1533,TRUE,FALSE))</f>
        <v>0</v>
      </c>
      <c r="X1531" s="187">
        <f t="shared" si="68"/>
        <v>0</v>
      </c>
      <c r="Y1531" s="198">
        <f t="shared" si="69"/>
        <v>0</v>
      </c>
      <c r="AA1531" s="7"/>
      <c r="AB1531" s="7"/>
      <c r="AC1531" s="7"/>
    </row>
    <row r="1532" spans="18:29" x14ac:dyDescent="0.2">
      <c r="R1532" s="193" t="str">
        <f>IF(Candidates!H1534="","",MONTH(Candidates!H1534))</f>
        <v/>
      </c>
      <c r="S1532" s="187" t="b">
        <f>IF(AND(YEAR(Candidates!H1534)&gt;=applicationYear,YEAR(Candidates!H1534)&lt;=applicationYear),TRUE,IF(applicationYear="",TRUE,FALSE))</f>
        <v>0</v>
      </c>
      <c r="T1532" s="187" t="b">
        <f>IF(AND(Candidates!H1534&gt;=$AJ$4,Candidates!H1534&lt;=$AJ$5),TRUE,FALSE)</f>
        <v>0</v>
      </c>
      <c r="U1532" s="187" t="b">
        <f>IF(Dashboard!$M$6="",IF(Candidates!B1534&lt;&gt;"",TRUE,FALSE),IF(Dashboard!$M$6=Candidates!B1534,TRUE,FALSE))</f>
        <v>0</v>
      </c>
      <c r="V1532" s="187" t="b">
        <f>IF(Dashboard!$H$7="",IF(Candidates!B1534&lt;&gt;"",TRUE,FALSE),IF(Dashboard!$H$7=Candidates!C1534,TRUE,FALSE))</f>
        <v>0</v>
      </c>
      <c r="W1532" s="217" t="b">
        <f>IF(Dashboard!$H$6="",IF(Candidates!B1534&lt;&gt;"",TRUE,FALSE),IF(Dashboard!$H$6=Candidates!E1534,TRUE,FALSE))</f>
        <v>0</v>
      </c>
      <c r="X1532" s="187">
        <f t="shared" si="68"/>
        <v>0</v>
      </c>
      <c r="Y1532" s="198">
        <f t="shared" si="69"/>
        <v>0</v>
      </c>
      <c r="AA1532" s="7"/>
      <c r="AB1532" s="7"/>
      <c r="AC1532" s="7"/>
    </row>
    <row r="1533" spans="18:29" x14ac:dyDescent="0.2">
      <c r="R1533" s="193" t="str">
        <f>IF(Candidates!H1535="","",MONTH(Candidates!H1535))</f>
        <v/>
      </c>
      <c r="S1533" s="187" t="b">
        <f>IF(AND(YEAR(Candidates!H1535)&gt;=applicationYear,YEAR(Candidates!H1535)&lt;=applicationYear),TRUE,IF(applicationYear="",TRUE,FALSE))</f>
        <v>0</v>
      </c>
      <c r="T1533" s="187" t="b">
        <f>IF(AND(Candidates!H1535&gt;=$AJ$4,Candidates!H1535&lt;=$AJ$5),TRUE,FALSE)</f>
        <v>0</v>
      </c>
      <c r="U1533" s="187" t="b">
        <f>IF(Dashboard!$M$6="",IF(Candidates!B1535&lt;&gt;"",TRUE,FALSE),IF(Dashboard!$M$6=Candidates!B1535,TRUE,FALSE))</f>
        <v>0</v>
      </c>
      <c r="V1533" s="187" t="b">
        <f>IF(Dashboard!$H$7="",IF(Candidates!B1535&lt;&gt;"",TRUE,FALSE),IF(Dashboard!$H$7=Candidates!C1535,TRUE,FALSE))</f>
        <v>0</v>
      </c>
      <c r="W1533" s="217" t="b">
        <f>IF(Dashboard!$H$6="",IF(Candidates!B1535&lt;&gt;"",TRUE,FALSE),IF(Dashboard!$H$6=Candidates!E1535,TRUE,FALSE))</f>
        <v>0</v>
      </c>
      <c r="X1533" s="187">
        <f t="shared" si="68"/>
        <v>0</v>
      </c>
      <c r="Y1533" s="198">
        <f t="shared" si="69"/>
        <v>0</v>
      </c>
      <c r="AA1533" s="7"/>
      <c r="AB1533" s="7"/>
      <c r="AC1533" s="7"/>
    </row>
    <row r="1534" spans="18:29" x14ac:dyDescent="0.2">
      <c r="R1534" s="193" t="str">
        <f>IF(Candidates!H1536="","",MONTH(Candidates!H1536))</f>
        <v/>
      </c>
      <c r="S1534" s="187" t="b">
        <f>IF(AND(YEAR(Candidates!H1536)&gt;=applicationYear,YEAR(Candidates!H1536)&lt;=applicationYear),TRUE,IF(applicationYear="",TRUE,FALSE))</f>
        <v>0</v>
      </c>
      <c r="T1534" s="187" t="b">
        <f>IF(AND(Candidates!H1536&gt;=$AJ$4,Candidates!H1536&lt;=$AJ$5),TRUE,FALSE)</f>
        <v>0</v>
      </c>
      <c r="U1534" s="187" t="b">
        <f>IF(Dashboard!$M$6="",IF(Candidates!B1536&lt;&gt;"",TRUE,FALSE),IF(Dashboard!$M$6=Candidates!B1536,TRUE,FALSE))</f>
        <v>0</v>
      </c>
      <c r="V1534" s="187" t="b">
        <f>IF(Dashboard!$H$7="",IF(Candidates!B1536&lt;&gt;"",TRUE,FALSE),IF(Dashboard!$H$7=Candidates!C1536,TRUE,FALSE))</f>
        <v>0</v>
      </c>
      <c r="W1534" s="217" t="b">
        <f>IF(Dashboard!$H$6="",IF(Candidates!B1536&lt;&gt;"",TRUE,FALSE),IF(Dashboard!$H$6=Candidates!E1536,TRUE,FALSE))</f>
        <v>0</v>
      </c>
      <c r="X1534" s="187">
        <f t="shared" si="68"/>
        <v>0</v>
      </c>
      <c r="Y1534" s="198">
        <f t="shared" si="69"/>
        <v>0</v>
      </c>
      <c r="AA1534" s="7"/>
      <c r="AB1534" s="7"/>
      <c r="AC1534" s="7"/>
    </row>
    <row r="1535" spans="18:29" x14ac:dyDescent="0.2">
      <c r="R1535" s="193" t="str">
        <f>IF(Candidates!H1537="","",MONTH(Candidates!H1537))</f>
        <v/>
      </c>
      <c r="S1535" s="187" t="b">
        <f>IF(AND(YEAR(Candidates!H1537)&gt;=applicationYear,YEAR(Candidates!H1537)&lt;=applicationYear),TRUE,IF(applicationYear="",TRUE,FALSE))</f>
        <v>0</v>
      </c>
      <c r="T1535" s="187" t="b">
        <f>IF(AND(Candidates!H1537&gt;=$AJ$4,Candidates!H1537&lt;=$AJ$5),TRUE,FALSE)</f>
        <v>0</v>
      </c>
      <c r="U1535" s="187" t="b">
        <f>IF(Dashboard!$M$6="",IF(Candidates!B1537&lt;&gt;"",TRUE,FALSE),IF(Dashboard!$M$6=Candidates!B1537,TRUE,FALSE))</f>
        <v>0</v>
      </c>
      <c r="V1535" s="187" t="b">
        <f>IF(Dashboard!$H$7="",IF(Candidates!B1537&lt;&gt;"",TRUE,FALSE),IF(Dashboard!$H$7=Candidates!C1537,TRUE,FALSE))</f>
        <v>0</v>
      </c>
      <c r="W1535" s="217" t="b">
        <f>IF(Dashboard!$H$6="",IF(Candidates!B1537&lt;&gt;"",TRUE,FALSE),IF(Dashboard!$H$6=Candidates!E1537,TRUE,FALSE))</f>
        <v>0</v>
      </c>
      <c r="X1535" s="187">
        <f t="shared" si="68"/>
        <v>0</v>
      </c>
      <c r="Y1535" s="198">
        <f t="shared" si="69"/>
        <v>0</v>
      </c>
      <c r="AA1535" s="7"/>
      <c r="AB1535" s="7"/>
      <c r="AC1535" s="7"/>
    </row>
    <row r="1536" spans="18:29" x14ac:dyDescent="0.2">
      <c r="R1536" s="193" t="str">
        <f>IF(Candidates!H1538="","",MONTH(Candidates!H1538))</f>
        <v/>
      </c>
      <c r="S1536" s="187" t="b">
        <f>IF(AND(YEAR(Candidates!H1538)&gt;=applicationYear,YEAR(Candidates!H1538)&lt;=applicationYear),TRUE,IF(applicationYear="",TRUE,FALSE))</f>
        <v>0</v>
      </c>
      <c r="T1536" s="187" t="b">
        <f>IF(AND(Candidates!H1538&gt;=$AJ$4,Candidates!H1538&lt;=$AJ$5),TRUE,FALSE)</f>
        <v>0</v>
      </c>
      <c r="U1536" s="187" t="b">
        <f>IF(Dashboard!$M$6="",IF(Candidates!B1538&lt;&gt;"",TRUE,FALSE),IF(Dashboard!$M$6=Candidates!B1538,TRUE,FALSE))</f>
        <v>0</v>
      </c>
      <c r="V1536" s="187" t="b">
        <f>IF(Dashboard!$H$7="",IF(Candidates!B1538&lt;&gt;"",TRUE,FALSE),IF(Dashboard!$H$7=Candidates!C1538,TRUE,FALSE))</f>
        <v>0</v>
      </c>
      <c r="W1536" s="217" t="b">
        <f>IF(Dashboard!$H$6="",IF(Candidates!B1538&lt;&gt;"",TRUE,FALSE),IF(Dashboard!$H$6=Candidates!E1538,TRUE,FALSE))</f>
        <v>0</v>
      </c>
      <c r="X1536" s="187">
        <f t="shared" si="68"/>
        <v>0</v>
      </c>
      <c r="Y1536" s="198">
        <f t="shared" si="69"/>
        <v>0</v>
      </c>
      <c r="AA1536" s="7"/>
      <c r="AB1536" s="7"/>
      <c r="AC1536" s="7"/>
    </row>
    <row r="1537" spans="18:29" x14ac:dyDescent="0.2">
      <c r="R1537" s="193" t="str">
        <f>IF(Candidates!H1539="","",MONTH(Candidates!H1539))</f>
        <v/>
      </c>
      <c r="S1537" s="187" t="b">
        <f>IF(AND(YEAR(Candidates!H1539)&gt;=applicationYear,YEAR(Candidates!H1539)&lt;=applicationYear),TRUE,IF(applicationYear="",TRUE,FALSE))</f>
        <v>0</v>
      </c>
      <c r="T1537" s="187" t="b">
        <f>IF(AND(Candidates!H1539&gt;=$AJ$4,Candidates!H1539&lt;=$AJ$5),TRUE,FALSE)</f>
        <v>0</v>
      </c>
      <c r="U1537" s="187" t="b">
        <f>IF(Dashboard!$M$6="",IF(Candidates!B1539&lt;&gt;"",TRUE,FALSE),IF(Dashboard!$M$6=Candidates!B1539,TRUE,FALSE))</f>
        <v>0</v>
      </c>
      <c r="V1537" s="187" t="b">
        <f>IF(Dashboard!$H$7="",IF(Candidates!B1539&lt;&gt;"",TRUE,FALSE),IF(Dashboard!$H$7=Candidates!C1539,TRUE,FALSE))</f>
        <v>0</v>
      </c>
      <c r="W1537" s="217" t="b">
        <f>IF(Dashboard!$H$6="",IF(Candidates!B1539&lt;&gt;"",TRUE,FALSE),IF(Dashboard!$H$6=Candidates!E1539,TRUE,FALSE))</f>
        <v>0</v>
      </c>
      <c r="X1537" s="187">
        <f t="shared" si="68"/>
        <v>0</v>
      </c>
      <c r="Y1537" s="198">
        <f t="shared" si="69"/>
        <v>0</v>
      </c>
      <c r="AA1537" s="7"/>
      <c r="AB1537" s="7"/>
      <c r="AC1537" s="7"/>
    </row>
    <row r="1538" spans="18:29" x14ac:dyDescent="0.2">
      <c r="R1538" s="193" t="str">
        <f>IF(Candidates!H1540="","",MONTH(Candidates!H1540))</f>
        <v/>
      </c>
      <c r="S1538" s="187" t="b">
        <f>IF(AND(YEAR(Candidates!H1540)&gt;=applicationYear,YEAR(Candidates!H1540)&lt;=applicationYear),TRUE,IF(applicationYear="",TRUE,FALSE))</f>
        <v>0</v>
      </c>
      <c r="T1538" s="187" t="b">
        <f>IF(AND(Candidates!H1540&gt;=$AJ$4,Candidates!H1540&lt;=$AJ$5),TRUE,FALSE)</f>
        <v>0</v>
      </c>
      <c r="U1538" s="187" t="b">
        <f>IF(Dashboard!$M$6="",IF(Candidates!B1540&lt;&gt;"",TRUE,FALSE),IF(Dashboard!$M$6=Candidates!B1540,TRUE,FALSE))</f>
        <v>0</v>
      </c>
      <c r="V1538" s="187" t="b">
        <f>IF(Dashboard!$H$7="",IF(Candidates!B1540&lt;&gt;"",TRUE,FALSE),IF(Dashboard!$H$7=Candidates!C1540,TRUE,FALSE))</f>
        <v>0</v>
      </c>
      <c r="W1538" s="217" t="b">
        <f>IF(Dashboard!$H$6="",IF(Candidates!B1540&lt;&gt;"",TRUE,FALSE),IF(Dashboard!$H$6=Candidates!E1540,TRUE,FALSE))</f>
        <v>0</v>
      </c>
      <c r="X1538" s="187">
        <f t="shared" si="68"/>
        <v>0</v>
      </c>
      <c r="Y1538" s="198">
        <f t="shared" si="69"/>
        <v>0</v>
      </c>
      <c r="AA1538" s="7"/>
      <c r="AB1538" s="7"/>
      <c r="AC1538" s="7"/>
    </row>
    <row r="1539" spans="18:29" x14ac:dyDescent="0.2">
      <c r="R1539" s="193" t="str">
        <f>IF(Candidates!H1541="","",MONTH(Candidates!H1541))</f>
        <v/>
      </c>
      <c r="S1539" s="187" t="b">
        <f>IF(AND(YEAR(Candidates!H1541)&gt;=applicationYear,YEAR(Candidates!H1541)&lt;=applicationYear),TRUE,IF(applicationYear="",TRUE,FALSE))</f>
        <v>0</v>
      </c>
      <c r="T1539" s="187" t="b">
        <f>IF(AND(Candidates!H1541&gt;=$AJ$4,Candidates!H1541&lt;=$AJ$5),TRUE,FALSE)</f>
        <v>0</v>
      </c>
      <c r="U1539" s="187" t="b">
        <f>IF(Dashboard!$M$6="",IF(Candidates!B1541&lt;&gt;"",TRUE,FALSE),IF(Dashboard!$M$6=Candidates!B1541,TRUE,FALSE))</f>
        <v>0</v>
      </c>
      <c r="V1539" s="187" t="b">
        <f>IF(Dashboard!$H$7="",IF(Candidates!B1541&lt;&gt;"",TRUE,FALSE),IF(Dashboard!$H$7=Candidates!C1541,TRUE,FALSE))</f>
        <v>0</v>
      </c>
      <c r="W1539" s="217" t="b">
        <f>IF(Dashboard!$H$6="",IF(Candidates!B1541&lt;&gt;"",TRUE,FALSE),IF(Dashboard!$H$6=Candidates!E1541,TRUE,FALSE))</f>
        <v>0</v>
      </c>
      <c r="X1539" s="187">
        <f t="shared" si="68"/>
        <v>0</v>
      </c>
      <c r="Y1539" s="198">
        <f t="shared" si="69"/>
        <v>0</v>
      </c>
      <c r="AA1539" s="7"/>
      <c r="AB1539" s="7"/>
      <c r="AC1539" s="7"/>
    </row>
    <row r="1540" spans="18:29" x14ac:dyDescent="0.2">
      <c r="R1540" s="193" t="str">
        <f>IF(Candidates!H1542="","",MONTH(Candidates!H1542))</f>
        <v/>
      </c>
      <c r="S1540" s="187" t="b">
        <f>IF(AND(YEAR(Candidates!H1542)&gt;=applicationYear,YEAR(Candidates!H1542)&lt;=applicationYear),TRUE,IF(applicationYear="",TRUE,FALSE))</f>
        <v>0</v>
      </c>
      <c r="T1540" s="187" t="b">
        <f>IF(AND(Candidates!H1542&gt;=$AJ$4,Candidates!H1542&lt;=$AJ$5),TRUE,FALSE)</f>
        <v>0</v>
      </c>
      <c r="U1540" s="187" t="b">
        <f>IF(Dashboard!$M$6="",IF(Candidates!B1542&lt;&gt;"",TRUE,FALSE),IF(Dashboard!$M$6=Candidates!B1542,TRUE,FALSE))</f>
        <v>0</v>
      </c>
      <c r="V1540" s="187" t="b">
        <f>IF(Dashboard!$H$7="",IF(Candidates!B1542&lt;&gt;"",TRUE,FALSE),IF(Dashboard!$H$7=Candidates!C1542,TRUE,FALSE))</f>
        <v>0</v>
      </c>
      <c r="W1540" s="217" t="b">
        <f>IF(Dashboard!$H$6="",IF(Candidates!B1542&lt;&gt;"",TRUE,FALSE),IF(Dashboard!$H$6=Candidates!E1542,TRUE,FALSE))</f>
        <v>0</v>
      </c>
      <c r="X1540" s="187">
        <f t="shared" si="68"/>
        <v>0</v>
      </c>
      <c r="Y1540" s="198">
        <f t="shared" si="69"/>
        <v>0</v>
      </c>
      <c r="AA1540" s="7"/>
      <c r="AB1540" s="7"/>
      <c r="AC1540" s="7"/>
    </row>
    <row r="1541" spans="18:29" x14ac:dyDescent="0.2">
      <c r="R1541" s="193" t="str">
        <f>IF(Candidates!H1543="","",MONTH(Candidates!H1543))</f>
        <v/>
      </c>
      <c r="S1541" s="187" t="b">
        <f>IF(AND(YEAR(Candidates!H1543)&gt;=applicationYear,YEAR(Candidates!H1543)&lt;=applicationYear),TRUE,IF(applicationYear="",TRUE,FALSE))</f>
        <v>0</v>
      </c>
      <c r="T1541" s="187" t="b">
        <f>IF(AND(Candidates!H1543&gt;=$AJ$4,Candidates!H1543&lt;=$AJ$5),TRUE,FALSE)</f>
        <v>0</v>
      </c>
      <c r="U1541" s="187" t="b">
        <f>IF(Dashboard!$M$6="",IF(Candidates!B1543&lt;&gt;"",TRUE,FALSE),IF(Dashboard!$M$6=Candidates!B1543,TRUE,FALSE))</f>
        <v>0</v>
      </c>
      <c r="V1541" s="187" t="b">
        <f>IF(Dashboard!$H$7="",IF(Candidates!B1543&lt;&gt;"",TRUE,FALSE),IF(Dashboard!$H$7=Candidates!C1543,TRUE,FALSE))</f>
        <v>0</v>
      </c>
      <c r="W1541" s="217" t="b">
        <f>IF(Dashboard!$H$6="",IF(Candidates!B1543&lt;&gt;"",TRUE,FALSE),IF(Dashboard!$H$6=Candidates!E1543,TRUE,FALSE))</f>
        <v>0</v>
      </c>
      <c r="X1541" s="187">
        <f t="shared" ref="X1541:X1604" si="70">W1541*V1541*U1541*T1541</f>
        <v>0</v>
      </c>
      <c r="Y1541" s="198">
        <f t="shared" ref="Y1541:Y1604" si="71">W1541*V1541*U1541*S1541</f>
        <v>0</v>
      </c>
      <c r="AA1541" s="7"/>
      <c r="AB1541" s="7"/>
      <c r="AC1541" s="7"/>
    </row>
    <row r="1542" spans="18:29" x14ac:dyDescent="0.2">
      <c r="R1542" s="193" t="str">
        <f>IF(Candidates!H1544="","",MONTH(Candidates!H1544))</f>
        <v/>
      </c>
      <c r="S1542" s="187" t="b">
        <f>IF(AND(YEAR(Candidates!H1544)&gt;=applicationYear,YEAR(Candidates!H1544)&lt;=applicationYear),TRUE,IF(applicationYear="",TRUE,FALSE))</f>
        <v>0</v>
      </c>
      <c r="T1542" s="187" t="b">
        <f>IF(AND(Candidates!H1544&gt;=$AJ$4,Candidates!H1544&lt;=$AJ$5),TRUE,FALSE)</f>
        <v>0</v>
      </c>
      <c r="U1542" s="187" t="b">
        <f>IF(Dashboard!$M$6="",IF(Candidates!B1544&lt;&gt;"",TRUE,FALSE),IF(Dashboard!$M$6=Candidates!B1544,TRUE,FALSE))</f>
        <v>0</v>
      </c>
      <c r="V1542" s="187" t="b">
        <f>IF(Dashboard!$H$7="",IF(Candidates!B1544&lt;&gt;"",TRUE,FALSE),IF(Dashboard!$H$7=Candidates!C1544,TRUE,FALSE))</f>
        <v>0</v>
      </c>
      <c r="W1542" s="217" t="b">
        <f>IF(Dashboard!$H$6="",IF(Candidates!B1544&lt;&gt;"",TRUE,FALSE),IF(Dashboard!$H$6=Candidates!E1544,TRUE,FALSE))</f>
        <v>0</v>
      </c>
      <c r="X1542" s="187">
        <f t="shared" si="70"/>
        <v>0</v>
      </c>
      <c r="Y1542" s="198">
        <f t="shared" si="71"/>
        <v>0</v>
      </c>
      <c r="AA1542" s="7"/>
      <c r="AB1542" s="7"/>
      <c r="AC1542" s="7"/>
    </row>
    <row r="1543" spans="18:29" x14ac:dyDescent="0.2">
      <c r="R1543" s="193" t="str">
        <f>IF(Candidates!H1545="","",MONTH(Candidates!H1545))</f>
        <v/>
      </c>
      <c r="S1543" s="187" t="b">
        <f>IF(AND(YEAR(Candidates!H1545)&gt;=applicationYear,YEAR(Candidates!H1545)&lt;=applicationYear),TRUE,IF(applicationYear="",TRUE,FALSE))</f>
        <v>0</v>
      </c>
      <c r="T1543" s="187" t="b">
        <f>IF(AND(Candidates!H1545&gt;=$AJ$4,Candidates!H1545&lt;=$AJ$5),TRUE,FALSE)</f>
        <v>0</v>
      </c>
      <c r="U1543" s="187" t="b">
        <f>IF(Dashboard!$M$6="",IF(Candidates!B1545&lt;&gt;"",TRUE,FALSE),IF(Dashboard!$M$6=Candidates!B1545,TRUE,FALSE))</f>
        <v>0</v>
      </c>
      <c r="V1543" s="187" t="b">
        <f>IF(Dashboard!$H$7="",IF(Candidates!B1545&lt;&gt;"",TRUE,FALSE),IF(Dashboard!$H$7=Candidates!C1545,TRUE,FALSE))</f>
        <v>0</v>
      </c>
      <c r="W1543" s="217" t="b">
        <f>IF(Dashboard!$H$6="",IF(Candidates!B1545&lt;&gt;"",TRUE,FALSE),IF(Dashboard!$H$6=Candidates!E1545,TRUE,FALSE))</f>
        <v>0</v>
      </c>
      <c r="X1543" s="187">
        <f t="shared" si="70"/>
        <v>0</v>
      </c>
      <c r="Y1543" s="198">
        <f t="shared" si="71"/>
        <v>0</v>
      </c>
      <c r="AA1543" s="7"/>
      <c r="AB1543" s="7"/>
      <c r="AC1543" s="7"/>
    </row>
    <row r="1544" spans="18:29" x14ac:dyDescent="0.2">
      <c r="R1544" s="193" t="str">
        <f>IF(Candidates!H1546="","",MONTH(Candidates!H1546))</f>
        <v/>
      </c>
      <c r="S1544" s="187" t="b">
        <f>IF(AND(YEAR(Candidates!H1546)&gt;=applicationYear,YEAR(Candidates!H1546)&lt;=applicationYear),TRUE,IF(applicationYear="",TRUE,FALSE))</f>
        <v>0</v>
      </c>
      <c r="T1544" s="187" t="b">
        <f>IF(AND(Candidates!H1546&gt;=$AJ$4,Candidates!H1546&lt;=$AJ$5),TRUE,FALSE)</f>
        <v>0</v>
      </c>
      <c r="U1544" s="187" t="b">
        <f>IF(Dashboard!$M$6="",IF(Candidates!B1546&lt;&gt;"",TRUE,FALSE),IF(Dashboard!$M$6=Candidates!B1546,TRUE,FALSE))</f>
        <v>0</v>
      </c>
      <c r="V1544" s="187" t="b">
        <f>IF(Dashboard!$H$7="",IF(Candidates!B1546&lt;&gt;"",TRUE,FALSE),IF(Dashboard!$H$7=Candidates!C1546,TRUE,FALSE))</f>
        <v>0</v>
      </c>
      <c r="W1544" s="217" t="b">
        <f>IF(Dashboard!$H$6="",IF(Candidates!B1546&lt;&gt;"",TRUE,FALSE),IF(Dashboard!$H$6=Candidates!E1546,TRUE,FALSE))</f>
        <v>0</v>
      </c>
      <c r="X1544" s="187">
        <f t="shared" si="70"/>
        <v>0</v>
      </c>
      <c r="Y1544" s="198">
        <f t="shared" si="71"/>
        <v>0</v>
      </c>
      <c r="AA1544" s="7"/>
      <c r="AB1544" s="7"/>
      <c r="AC1544" s="7"/>
    </row>
    <row r="1545" spans="18:29" x14ac:dyDescent="0.2">
      <c r="R1545" s="193" t="str">
        <f>IF(Candidates!H1547="","",MONTH(Candidates!H1547))</f>
        <v/>
      </c>
      <c r="S1545" s="187" t="b">
        <f>IF(AND(YEAR(Candidates!H1547)&gt;=applicationYear,YEAR(Candidates!H1547)&lt;=applicationYear),TRUE,IF(applicationYear="",TRUE,FALSE))</f>
        <v>0</v>
      </c>
      <c r="T1545" s="187" t="b">
        <f>IF(AND(Candidates!H1547&gt;=$AJ$4,Candidates!H1547&lt;=$AJ$5),TRUE,FALSE)</f>
        <v>0</v>
      </c>
      <c r="U1545" s="187" t="b">
        <f>IF(Dashboard!$M$6="",IF(Candidates!B1547&lt;&gt;"",TRUE,FALSE),IF(Dashboard!$M$6=Candidates!B1547,TRUE,FALSE))</f>
        <v>0</v>
      </c>
      <c r="V1545" s="187" t="b">
        <f>IF(Dashboard!$H$7="",IF(Candidates!B1547&lt;&gt;"",TRUE,FALSE),IF(Dashboard!$H$7=Candidates!C1547,TRUE,FALSE))</f>
        <v>0</v>
      </c>
      <c r="W1545" s="217" t="b">
        <f>IF(Dashboard!$H$6="",IF(Candidates!B1547&lt;&gt;"",TRUE,FALSE),IF(Dashboard!$H$6=Candidates!E1547,TRUE,FALSE))</f>
        <v>0</v>
      </c>
      <c r="X1545" s="187">
        <f t="shared" si="70"/>
        <v>0</v>
      </c>
      <c r="Y1545" s="198">
        <f t="shared" si="71"/>
        <v>0</v>
      </c>
      <c r="AA1545" s="7"/>
      <c r="AB1545" s="7"/>
      <c r="AC1545" s="7"/>
    </row>
    <row r="1546" spans="18:29" x14ac:dyDescent="0.2">
      <c r="R1546" s="193" t="str">
        <f>IF(Candidates!H1548="","",MONTH(Candidates!H1548))</f>
        <v/>
      </c>
      <c r="S1546" s="187" t="b">
        <f>IF(AND(YEAR(Candidates!H1548)&gt;=applicationYear,YEAR(Candidates!H1548)&lt;=applicationYear),TRUE,IF(applicationYear="",TRUE,FALSE))</f>
        <v>0</v>
      </c>
      <c r="T1546" s="187" t="b">
        <f>IF(AND(Candidates!H1548&gt;=$AJ$4,Candidates!H1548&lt;=$AJ$5),TRUE,FALSE)</f>
        <v>0</v>
      </c>
      <c r="U1546" s="187" t="b">
        <f>IF(Dashboard!$M$6="",IF(Candidates!B1548&lt;&gt;"",TRUE,FALSE),IF(Dashboard!$M$6=Candidates!B1548,TRUE,FALSE))</f>
        <v>0</v>
      </c>
      <c r="V1546" s="187" t="b">
        <f>IF(Dashboard!$H$7="",IF(Candidates!B1548&lt;&gt;"",TRUE,FALSE),IF(Dashboard!$H$7=Candidates!C1548,TRUE,FALSE))</f>
        <v>0</v>
      </c>
      <c r="W1546" s="217" t="b">
        <f>IF(Dashboard!$H$6="",IF(Candidates!B1548&lt;&gt;"",TRUE,FALSE),IF(Dashboard!$H$6=Candidates!E1548,TRUE,FALSE))</f>
        <v>0</v>
      </c>
      <c r="X1546" s="187">
        <f t="shared" si="70"/>
        <v>0</v>
      </c>
      <c r="Y1546" s="198">
        <f t="shared" si="71"/>
        <v>0</v>
      </c>
      <c r="AA1546" s="7"/>
      <c r="AB1546" s="7"/>
      <c r="AC1546" s="7"/>
    </row>
    <row r="1547" spans="18:29" x14ac:dyDescent="0.2">
      <c r="R1547" s="193" t="str">
        <f>IF(Candidates!H1549="","",MONTH(Candidates!H1549))</f>
        <v/>
      </c>
      <c r="S1547" s="187" t="b">
        <f>IF(AND(YEAR(Candidates!H1549)&gt;=applicationYear,YEAR(Candidates!H1549)&lt;=applicationYear),TRUE,IF(applicationYear="",TRUE,FALSE))</f>
        <v>0</v>
      </c>
      <c r="T1547" s="187" t="b">
        <f>IF(AND(Candidates!H1549&gt;=$AJ$4,Candidates!H1549&lt;=$AJ$5),TRUE,FALSE)</f>
        <v>0</v>
      </c>
      <c r="U1547" s="187" t="b">
        <f>IF(Dashboard!$M$6="",IF(Candidates!B1549&lt;&gt;"",TRUE,FALSE),IF(Dashboard!$M$6=Candidates!B1549,TRUE,FALSE))</f>
        <v>0</v>
      </c>
      <c r="V1547" s="187" t="b">
        <f>IF(Dashboard!$H$7="",IF(Candidates!B1549&lt;&gt;"",TRUE,FALSE),IF(Dashboard!$H$7=Candidates!C1549,TRUE,FALSE))</f>
        <v>0</v>
      </c>
      <c r="W1547" s="217" t="b">
        <f>IF(Dashboard!$H$6="",IF(Candidates!B1549&lt;&gt;"",TRUE,FALSE),IF(Dashboard!$H$6=Candidates!E1549,TRUE,FALSE))</f>
        <v>0</v>
      </c>
      <c r="X1547" s="187">
        <f t="shared" si="70"/>
        <v>0</v>
      </c>
      <c r="Y1547" s="198">
        <f t="shared" si="71"/>
        <v>0</v>
      </c>
      <c r="AA1547" s="7"/>
      <c r="AB1547" s="7"/>
      <c r="AC1547" s="7"/>
    </row>
    <row r="1548" spans="18:29" x14ac:dyDescent="0.2">
      <c r="R1548" s="193" t="str">
        <f>IF(Candidates!H1550="","",MONTH(Candidates!H1550))</f>
        <v/>
      </c>
      <c r="S1548" s="187" t="b">
        <f>IF(AND(YEAR(Candidates!H1550)&gt;=applicationYear,YEAR(Candidates!H1550)&lt;=applicationYear),TRUE,IF(applicationYear="",TRUE,FALSE))</f>
        <v>0</v>
      </c>
      <c r="T1548" s="187" t="b">
        <f>IF(AND(Candidates!H1550&gt;=$AJ$4,Candidates!H1550&lt;=$AJ$5),TRUE,FALSE)</f>
        <v>0</v>
      </c>
      <c r="U1548" s="187" t="b">
        <f>IF(Dashboard!$M$6="",IF(Candidates!B1550&lt;&gt;"",TRUE,FALSE),IF(Dashboard!$M$6=Candidates!B1550,TRUE,FALSE))</f>
        <v>0</v>
      </c>
      <c r="V1548" s="187" t="b">
        <f>IF(Dashboard!$H$7="",IF(Candidates!B1550&lt;&gt;"",TRUE,FALSE),IF(Dashboard!$H$7=Candidates!C1550,TRUE,FALSE))</f>
        <v>0</v>
      </c>
      <c r="W1548" s="217" t="b">
        <f>IF(Dashboard!$H$6="",IF(Candidates!B1550&lt;&gt;"",TRUE,FALSE),IF(Dashboard!$H$6=Candidates!E1550,TRUE,FALSE))</f>
        <v>0</v>
      </c>
      <c r="X1548" s="187">
        <f t="shared" si="70"/>
        <v>0</v>
      </c>
      <c r="Y1548" s="198">
        <f t="shared" si="71"/>
        <v>0</v>
      </c>
      <c r="AA1548" s="7"/>
      <c r="AB1548" s="7"/>
      <c r="AC1548" s="7"/>
    </row>
    <row r="1549" spans="18:29" x14ac:dyDescent="0.2">
      <c r="R1549" s="193" t="str">
        <f>IF(Candidates!H1551="","",MONTH(Candidates!H1551))</f>
        <v/>
      </c>
      <c r="S1549" s="187" t="b">
        <f>IF(AND(YEAR(Candidates!H1551)&gt;=applicationYear,YEAR(Candidates!H1551)&lt;=applicationYear),TRUE,IF(applicationYear="",TRUE,FALSE))</f>
        <v>0</v>
      </c>
      <c r="T1549" s="187" t="b">
        <f>IF(AND(Candidates!H1551&gt;=$AJ$4,Candidates!H1551&lt;=$AJ$5),TRUE,FALSE)</f>
        <v>0</v>
      </c>
      <c r="U1549" s="187" t="b">
        <f>IF(Dashboard!$M$6="",IF(Candidates!B1551&lt;&gt;"",TRUE,FALSE),IF(Dashboard!$M$6=Candidates!B1551,TRUE,FALSE))</f>
        <v>0</v>
      </c>
      <c r="V1549" s="187" t="b">
        <f>IF(Dashboard!$H$7="",IF(Candidates!B1551&lt;&gt;"",TRUE,FALSE),IF(Dashboard!$H$7=Candidates!C1551,TRUE,FALSE))</f>
        <v>0</v>
      </c>
      <c r="W1549" s="217" t="b">
        <f>IF(Dashboard!$H$6="",IF(Candidates!B1551&lt;&gt;"",TRUE,FALSE),IF(Dashboard!$H$6=Candidates!E1551,TRUE,FALSE))</f>
        <v>0</v>
      </c>
      <c r="X1549" s="187">
        <f t="shared" si="70"/>
        <v>0</v>
      </c>
      <c r="Y1549" s="198">
        <f t="shared" si="71"/>
        <v>0</v>
      </c>
      <c r="AA1549" s="7"/>
      <c r="AB1549" s="7"/>
      <c r="AC1549" s="7"/>
    </row>
    <row r="1550" spans="18:29" x14ac:dyDescent="0.2">
      <c r="R1550" s="193" t="str">
        <f>IF(Candidates!H1552="","",MONTH(Candidates!H1552))</f>
        <v/>
      </c>
      <c r="S1550" s="187" t="b">
        <f>IF(AND(YEAR(Candidates!H1552)&gt;=applicationYear,YEAR(Candidates!H1552)&lt;=applicationYear),TRUE,IF(applicationYear="",TRUE,FALSE))</f>
        <v>0</v>
      </c>
      <c r="T1550" s="187" t="b">
        <f>IF(AND(Candidates!H1552&gt;=$AJ$4,Candidates!H1552&lt;=$AJ$5),TRUE,FALSE)</f>
        <v>0</v>
      </c>
      <c r="U1550" s="187" t="b">
        <f>IF(Dashboard!$M$6="",IF(Candidates!B1552&lt;&gt;"",TRUE,FALSE),IF(Dashboard!$M$6=Candidates!B1552,TRUE,FALSE))</f>
        <v>0</v>
      </c>
      <c r="V1550" s="187" t="b">
        <f>IF(Dashboard!$H$7="",IF(Candidates!B1552&lt;&gt;"",TRUE,FALSE),IF(Dashboard!$H$7=Candidates!C1552,TRUE,FALSE))</f>
        <v>0</v>
      </c>
      <c r="W1550" s="217" t="b">
        <f>IF(Dashboard!$H$6="",IF(Candidates!B1552&lt;&gt;"",TRUE,FALSE),IF(Dashboard!$H$6=Candidates!E1552,TRUE,FALSE))</f>
        <v>0</v>
      </c>
      <c r="X1550" s="187">
        <f t="shared" si="70"/>
        <v>0</v>
      </c>
      <c r="Y1550" s="198">
        <f t="shared" si="71"/>
        <v>0</v>
      </c>
      <c r="AA1550" s="7"/>
      <c r="AB1550" s="7"/>
      <c r="AC1550" s="7"/>
    </row>
    <row r="1551" spans="18:29" x14ac:dyDescent="0.2">
      <c r="R1551" s="193" t="str">
        <f>IF(Candidates!H1553="","",MONTH(Candidates!H1553))</f>
        <v/>
      </c>
      <c r="S1551" s="187" t="b">
        <f>IF(AND(YEAR(Candidates!H1553)&gt;=applicationYear,YEAR(Candidates!H1553)&lt;=applicationYear),TRUE,IF(applicationYear="",TRUE,FALSE))</f>
        <v>0</v>
      </c>
      <c r="T1551" s="187" t="b">
        <f>IF(AND(Candidates!H1553&gt;=$AJ$4,Candidates!H1553&lt;=$AJ$5),TRUE,FALSE)</f>
        <v>0</v>
      </c>
      <c r="U1551" s="187" t="b">
        <f>IF(Dashboard!$M$6="",IF(Candidates!B1553&lt;&gt;"",TRUE,FALSE),IF(Dashboard!$M$6=Candidates!B1553,TRUE,FALSE))</f>
        <v>0</v>
      </c>
      <c r="V1551" s="187" t="b">
        <f>IF(Dashboard!$H$7="",IF(Candidates!B1553&lt;&gt;"",TRUE,FALSE),IF(Dashboard!$H$7=Candidates!C1553,TRUE,FALSE))</f>
        <v>0</v>
      </c>
      <c r="W1551" s="217" t="b">
        <f>IF(Dashboard!$H$6="",IF(Candidates!B1553&lt;&gt;"",TRUE,FALSE),IF(Dashboard!$H$6=Candidates!E1553,TRUE,FALSE))</f>
        <v>0</v>
      </c>
      <c r="X1551" s="187">
        <f t="shared" si="70"/>
        <v>0</v>
      </c>
      <c r="Y1551" s="198">
        <f t="shared" si="71"/>
        <v>0</v>
      </c>
      <c r="AA1551" s="7"/>
      <c r="AB1551" s="7"/>
      <c r="AC1551" s="7"/>
    </row>
    <row r="1552" spans="18:29" x14ac:dyDescent="0.2">
      <c r="R1552" s="193" t="str">
        <f>IF(Candidates!H1554="","",MONTH(Candidates!H1554))</f>
        <v/>
      </c>
      <c r="S1552" s="187" t="b">
        <f>IF(AND(YEAR(Candidates!H1554)&gt;=applicationYear,YEAR(Candidates!H1554)&lt;=applicationYear),TRUE,IF(applicationYear="",TRUE,FALSE))</f>
        <v>0</v>
      </c>
      <c r="T1552" s="187" t="b">
        <f>IF(AND(Candidates!H1554&gt;=$AJ$4,Candidates!H1554&lt;=$AJ$5),TRUE,FALSE)</f>
        <v>0</v>
      </c>
      <c r="U1552" s="187" t="b">
        <f>IF(Dashboard!$M$6="",IF(Candidates!B1554&lt;&gt;"",TRUE,FALSE),IF(Dashboard!$M$6=Candidates!B1554,TRUE,FALSE))</f>
        <v>0</v>
      </c>
      <c r="V1552" s="187" t="b">
        <f>IF(Dashboard!$H$7="",IF(Candidates!B1554&lt;&gt;"",TRUE,FALSE),IF(Dashboard!$H$7=Candidates!C1554,TRUE,FALSE))</f>
        <v>0</v>
      </c>
      <c r="W1552" s="217" t="b">
        <f>IF(Dashboard!$H$6="",IF(Candidates!B1554&lt;&gt;"",TRUE,FALSE),IF(Dashboard!$H$6=Candidates!E1554,TRUE,FALSE))</f>
        <v>0</v>
      </c>
      <c r="X1552" s="187">
        <f t="shared" si="70"/>
        <v>0</v>
      </c>
      <c r="Y1552" s="198">
        <f t="shared" si="71"/>
        <v>0</v>
      </c>
      <c r="AA1552" s="7"/>
      <c r="AB1552" s="7"/>
      <c r="AC1552" s="7"/>
    </row>
    <row r="1553" spans="18:29" x14ac:dyDescent="0.2">
      <c r="R1553" s="193" t="str">
        <f>IF(Candidates!H1555="","",MONTH(Candidates!H1555))</f>
        <v/>
      </c>
      <c r="S1553" s="187" t="b">
        <f>IF(AND(YEAR(Candidates!H1555)&gt;=applicationYear,YEAR(Candidates!H1555)&lt;=applicationYear),TRUE,IF(applicationYear="",TRUE,FALSE))</f>
        <v>0</v>
      </c>
      <c r="T1553" s="187" t="b">
        <f>IF(AND(Candidates!H1555&gt;=$AJ$4,Candidates!H1555&lt;=$AJ$5),TRUE,FALSE)</f>
        <v>0</v>
      </c>
      <c r="U1553" s="187" t="b">
        <f>IF(Dashboard!$M$6="",IF(Candidates!B1555&lt;&gt;"",TRUE,FALSE),IF(Dashboard!$M$6=Candidates!B1555,TRUE,FALSE))</f>
        <v>0</v>
      </c>
      <c r="V1553" s="187" t="b">
        <f>IF(Dashboard!$H$7="",IF(Candidates!B1555&lt;&gt;"",TRUE,FALSE),IF(Dashboard!$H$7=Candidates!C1555,TRUE,FALSE))</f>
        <v>0</v>
      </c>
      <c r="W1553" s="217" t="b">
        <f>IF(Dashboard!$H$6="",IF(Candidates!B1555&lt;&gt;"",TRUE,FALSE),IF(Dashboard!$H$6=Candidates!E1555,TRUE,FALSE))</f>
        <v>0</v>
      </c>
      <c r="X1553" s="187">
        <f t="shared" si="70"/>
        <v>0</v>
      </c>
      <c r="Y1553" s="198">
        <f t="shared" si="71"/>
        <v>0</v>
      </c>
      <c r="AA1553" s="7"/>
      <c r="AB1553" s="7"/>
      <c r="AC1553" s="7"/>
    </row>
    <row r="1554" spans="18:29" x14ac:dyDescent="0.2">
      <c r="R1554" s="193" t="str">
        <f>IF(Candidates!H1556="","",MONTH(Candidates!H1556))</f>
        <v/>
      </c>
      <c r="S1554" s="187" t="b">
        <f>IF(AND(YEAR(Candidates!H1556)&gt;=applicationYear,YEAR(Candidates!H1556)&lt;=applicationYear),TRUE,IF(applicationYear="",TRUE,FALSE))</f>
        <v>0</v>
      </c>
      <c r="T1554" s="187" t="b">
        <f>IF(AND(Candidates!H1556&gt;=$AJ$4,Candidates!H1556&lt;=$AJ$5),TRUE,FALSE)</f>
        <v>0</v>
      </c>
      <c r="U1554" s="187" t="b">
        <f>IF(Dashboard!$M$6="",IF(Candidates!B1556&lt;&gt;"",TRUE,FALSE),IF(Dashboard!$M$6=Candidates!B1556,TRUE,FALSE))</f>
        <v>0</v>
      </c>
      <c r="V1554" s="187" t="b">
        <f>IF(Dashboard!$H$7="",IF(Candidates!B1556&lt;&gt;"",TRUE,FALSE),IF(Dashboard!$H$7=Candidates!C1556,TRUE,FALSE))</f>
        <v>0</v>
      </c>
      <c r="W1554" s="217" t="b">
        <f>IF(Dashboard!$H$6="",IF(Candidates!B1556&lt;&gt;"",TRUE,FALSE),IF(Dashboard!$H$6=Candidates!E1556,TRUE,FALSE))</f>
        <v>0</v>
      </c>
      <c r="X1554" s="187">
        <f t="shared" si="70"/>
        <v>0</v>
      </c>
      <c r="Y1554" s="198">
        <f t="shared" si="71"/>
        <v>0</v>
      </c>
      <c r="AA1554" s="7"/>
      <c r="AB1554" s="7"/>
      <c r="AC1554" s="7"/>
    </row>
    <row r="1555" spans="18:29" x14ac:dyDescent="0.2">
      <c r="R1555" s="193" t="str">
        <f>IF(Candidates!H1557="","",MONTH(Candidates!H1557))</f>
        <v/>
      </c>
      <c r="S1555" s="187" t="b">
        <f>IF(AND(YEAR(Candidates!H1557)&gt;=applicationYear,YEAR(Candidates!H1557)&lt;=applicationYear),TRUE,IF(applicationYear="",TRUE,FALSE))</f>
        <v>0</v>
      </c>
      <c r="T1555" s="187" t="b">
        <f>IF(AND(Candidates!H1557&gt;=$AJ$4,Candidates!H1557&lt;=$AJ$5),TRUE,FALSE)</f>
        <v>0</v>
      </c>
      <c r="U1555" s="187" t="b">
        <f>IF(Dashboard!$M$6="",IF(Candidates!B1557&lt;&gt;"",TRUE,FALSE),IF(Dashboard!$M$6=Candidates!B1557,TRUE,FALSE))</f>
        <v>0</v>
      </c>
      <c r="V1555" s="187" t="b">
        <f>IF(Dashboard!$H$7="",IF(Candidates!B1557&lt;&gt;"",TRUE,FALSE),IF(Dashboard!$H$7=Candidates!C1557,TRUE,FALSE))</f>
        <v>0</v>
      </c>
      <c r="W1555" s="217" t="b">
        <f>IF(Dashboard!$H$6="",IF(Candidates!B1557&lt;&gt;"",TRUE,FALSE),IF(Dashboard!$H$6=Candidates!E1557,TRUE,FALSE))</f>
        <v>0</v>
      </c>
      <c r="X1555" s="187">
        <f t="shared" si="70"/>
        <v>0</v>
      </c>
      <c r="Y1555" s="198">
        <f t="shared" si="71"/>
        <v>0</v>
      </c>
      <c r="AA1555" s="7"/>
      <c r="AB1555" s="7"/>
      <c r="AC1555" s="7"/>
    </row>
    <row r="1556" spans="18:29" x14ac:dyDescent="0.2">
      <c r="R1556" s="193" t="str">
        <f>IF(Candidates!H1558="","",MONTH(Candidates!H1558))</f>
        <v/>
      </c>
      <c r="S1556" s="187" t="b">
        <f>IF(AND(YEAR(Candidates!H1558)&gt;=applicationYear,YEAR(Candidates!H1558)&lt;=applicationYear),TRUE,IF(applicationYear="",TRUE,FALSE))</f>
        <v>0</v>
      </c>
      <c r="T1556" s="187" t="b">
        <f>IF(AND(Candidates!H1558&gt;=$AJ$4,Candidates!H1558&lt;=$AJ$5),TRUE,FALSE)</f>
        <v>0</v>
      </c>
      <c r="U1556" s="187" t="b">
        <f>IF(Dashboard!$M$6="",IF(Candidates!B1558&lt;&gt;"",TRUE,FALSE),IF(Dashboard!$M$6=Candidates!B1558,TRUE,FALSE))</f>
        <v>0</v>
      </c>
      <c r="V1556" s="187" t="b">
        <f>IF(Dashboard!$H$7="",IF(Candidates!B1558&lt;&gt;"",TRUE,FALSE),IF(Dashboard!$H$7=Candidates!C1558,TRUE,FALSE))</f>
        <v>0</v>
      </c>
      <c r="W1556" s="217" t="b">
        <f>IF(Dashboard!$H$6="",IF(Candidates!B1558&lt;&gt;"",TRUE,FALSE),IF(Dashboard!$H$6=Candidates!E1558,TRUE,FALSE))</f>
        <v>0</v>
      </c>
      <c r="X1556" s="187">
        <f t="shared" si="70"/>
        <v>0</v>
      </c>
      <c r="Y1556" s="198">
        <f t="shared" si="71"/>
        <v>0</v>
      </c>
      <c r="AA1556" s="7"/>
      <c r="AB1556" s="7"/>
      <c r="AC1556" s="7"/>
    </row>
    <row r="1557" spans="18:29" x14ac:dyDescent="0.2">
      <c r="R1557" s="193" t="str">
        <f>IF(Candidates!H1559="","",MONTH(Candidates!H1559))</f>
        <v/>
      </c>
      <c r="S1557" s="187" t="b">
        <f>IF(AND(YEAR(Candidates!H1559)&gt;=applicationYear,YEAR(Candidates!H1559)&lt;=applicationYear),TRUE,IF(applicationYear="",TRUE,FALSE))</f>
        <v>0</v>
      </c>
      <c r="T1557" s="187" t="b">
        <f>IF(AND(Candidates!H1559&gt;=$AJ$4,Candidates!H1559&lt;=$AJ$5),TRUE,FALSE)</f>
        <v>0</v>
      </c>
      <c r="U1557" s="187" t="b">
        <f>IF(Dashboard!$M$6="",IF(Candidates!B1559&lt;&gt;"",TRUE,FALSE),IF(Dashboard!$M$6=Candidates!B1559,TRUE,FALSE))</f>
        <v>0</v>
      </c>
      <c r="V1557" s="187" t="b">
        <f>IF(Dashboard!$H$7="",IF(Candidates!B1559&lt;&gt;"",TRUE,FALSE),IF(Dashboard!$H$7=Candidates!C1559,TRUE,FALSE))</f>
        <v>0</v>
      </c>
      <c r="W1557" s="217" t="b">
        <f>IF(Dashboard!$H$6="",IF(Candidates!B1559&lt;&gt;"",TRUE,FALSE),IF(Dashboard!$H$6=Candidates!E1559,TRUE,FALSE))</f>
        <v>0</v>
      </c>
      <c r="X1557" s="187">
        <f t="shared" si="70"/>
        <v>0</v>
      </c>
      <c r="Y1557" s="198">
        <f t="shared" si="71"/>
        <v>0</v>
      </c>
      <c r="AA1557" s="7"/>
      <c r="AB1557" s="7"/>
      <c r="AC1557" s="7"/>
    </row>
    <row r="1558" spans="18:29" x14ac:dyDescent="0.2">
      <c r="R1558" s="193" t="str">
        <f>IF(Candidates!H1560="","",MONTH(Candidates!H1560))</f>
        <v/>
      </c>
      <c r="S1558" s="187" t="b">
        <f>IF(AND(YEAR(Candidates!H1560)&gt;=applicationYear,YEAR(Candidates!H1560)&lt;=applicationYear),TRUE,IF(applicationYear="",TRUE,FALSE))</f>
        <v>0</v>
      </c>
      <c r="T1558" s="187" t="b">
        <f>IF(AND(Candidates!H1560&gt;=$AJ$4,Candidates!H1560&lt;=$AJ$5),TRUE,FALSE)</f>
        <v>0</v>
      </c>
      <c r="U1558" s="187" t="b">
        <f>IF(Dashboard!$M$6="",IF(Candidates!B1560&lt;&gt;"",TRUE,FALSE),IF(Dashboard!$M$6=Candidates!B1560,TRUE,FALSE))</f>
        <v>0</v>
      </c>
      <c r="V1558" s="187" t="b">
        <f>IF(Dashboard!$H$7="",IF(Candidates!B1560&lt;&gt;"",TRUE,FALSE),IF(Dashboard!$H$7=Candidates!C1560,TRUE,FALSE))</f>
        <v>0</v>
      </c>
      <c r="W1558" s="217" t="b">
        <f>IF(Dashboard!$H$6="",IF(Candidates!B1560&lt;&gt;"",TRUE,FALSE),IF(Dashboard!$H$6=Candidates!E1560,TRUE,FALSE))</f>
        <v>0</v>
      </c>
      <c r="X1558" s="187">
        <f t="shared" si="70"/>
        <v>0</v>
      </c>
      <c r="Y1558" s="198">
        <f t="shared" si="71"/>
        <v>0</v>
      </c>
      <c r="AA1558" s="7"/>
      <c r="AB1558" s="7"/>
      <c r="AC1558" s="7"/>
    </row>
    <row r="1559" spans="18:29" x14ac:dyDescent="0.2">
      <c r="R1559" s="193" t="str">
        <f>IF(Candidates!H1561="","",MONTH(Candidates!H1561))</f>
        <v/>
      </c>
      <c r="S1559" s="187" t="b">
        <f>IF(AND(YEAR(Candidates!H1561)&gt;=applicationYear,YEAR(Candidates!H1561)&lt;=applicationYear),TRUE,IF(applicationYear="",TRUE,FALSE))</f>
        <v>0</v>
      </c>
      <c r="T1559" s="187" t="b">
        <f>IF(AND(Candidates!H1561&gt;=$AJ$4,Candidates!H1561&lt;=$AJ$5),TRUE,FALSE)</f>
        <v>0</v>
      </c>
      <c r="U1559" s="187" t="b">
        <f>IF(Dashboard!$M$6="",IF(Candidates!B1561&lt;&gt;"",TRUE,FALSE),IF(Dashboard!$M$6=Candidates!B1561,TRUE,FALSE))</f>
        <v>0</v>
      </c>
      <c r="V1559" s="187" t="b">
        <f>IF(Dashboard!$H$7="",IF(Candidates!B1561&lt;&gt;"",TRUE,FALSE),IF(Dashboard!$H$7=Candidates!C1561,TRUE,FALSE))</f>
        <v>0</v>
      </c>
      <c r="W1559" s="217" t="b">
        <f>IF(Dashboard!$H$6="",IF(Candidates!B1561&lt;&gt;"",TRUE,FALSE),IF(Dashboard!$H$6=Candidates!E1561,TRUE,FALSE))</f>
        <v>0</v>
      </c>
      <c r="X1559" s="187">
        <f t="shared" si="70"/>
        <v>0</v>
      </c>
      <c r="Y1559" s="198">
        <f t="shared" si="71"/>
        <v>0</v>
      </c>
      <c r="AA1559" s="7"/>
      <c r="AB1559" s="7"/>
      <c r="AC1559" s="7"/>
    </row>
    <row r="1560" spans="18:29" x14ac:dyDescent="0.2">
      <c r="R1560" s="193" t="str">
        <f>IF(Candidates!H1562="","",MONTH(Candidates!H1562))</f>
        <v/>
      </c>
      <c r="S1560" s="187" t="b">
        <f>IF(AND(YEAR(Candidates!H1562)&gt;=applicationYear,YEAR(Candidates!H1562)&lt;=applicationYear),TRUE,IF(applicationYear="",TRUE,FALSE))</f>
        <v>0</v>
      </c>
      <c r="T1560" s="187" t="b">
        <f>IF(AND(Candidates!H1562&gt;=$AJ$4,Candidates!H1562&lt;=$AJ$5),TRUE,FALSE)</f>
        <v>0</v>
      </c>
      <c r="U1560" s="187" t="b">
        <f>IF(Dashboard!$M$6="",IF(Candidates!B1562&lt;&gt;"",TRUE,FALSE),IF(Dashboard!$M$6=Candidates!B1562,TRUE,FALSE))</f>
        <v>0</v>
      </c>
      <c r="V1560" s="187" t="b">
        <f>IF(Dashboard!$H$7="",IF(Candidates!B1562&lt;&gt;"",TRUE,FALSE),IF(Dashboard!$H$7=Candidates!C1562,TRUE,FALSE))</f>
        <v>0</v>
      </c>
      <c r="W1560" s="217" t="b">
        <f>IF(Dashboard!$H$6="",IF(Candidates!B1562&lt;&gt;"",TRUE,FALSE),IF(Dashboard!$H$6=Candidates!E1562,TRUE,FALSE))</f>
        <v>0</v>
      </c>
      <c r="X1560" s="187">
        <f t="shared" si="70"/>
        <v>0</v>
      </c>
      <c r="Y1560" s="198">
        <f t="shared" si="71"/>
        <v>0</v>
      </c>
      <c r="AA1560" s="7"/>
      <c r="AB1560" s="7"/>
      <c r="AC1560" s="7"/>
    </row>
    <row r="1561" spans="18:29" x14ac:dyDescent="0.2">
      <c r="R1561" s="193" t="str">
        <f>IF(Candidates!H1563="","",MONTH(Candidates!H1563))</f>
        <v/>
      </c>
      <c r="S1561" s="187" t="b">
        <f>IF(AND(YEAR(Candidates!H1563)&gt;=applicationYear,YEAR(Candidates!H1563)&lt;=applicationYear),TRUE,IF(applicationYear="",TRUE,FALSE))</f>
        <v>0</v>
      </c>
      <c r="T1561" s="187" t="b">
        <f>IF(AND(Candidates!H1563&gt;=$AJ$4,Candidates!H1563&lt;=$AJ$5),TRUE,FALSE)</f>
        <v>0</v>
      </c>
      <c r="U1561" s="187" t="b">
        <f>IF(Dashboard!$M$6="",IF(Candidates!B1563&lt;&gt;"",TRUE,FALSE),IF(Dashboard!$M$6=Candidates!B1563,TRUE,FALSE))</f>
        <v>0</v>
      </c>
      <c r="V1561" s="187" t="b">
        <f>IF(Dashboard!$H$7="",IF(Candidates!B1563&lt;&gt;"",TRUE,FALSE),IF(Dashboard!$H$7=Candidates!C1563,TRUE,FALSE))</f>
        <v>0</v>
      </c>
      <c r="W1561" s="217" t="b">
        <f>IF(Dashboard!$H$6="",IF(Candidates!B1563&lt;&gt;"",TRUE,FALSE),IF(Dashboard!$H$6=Candidates!E1563,TRUE,FALSE))</f>
        <v>0</v>
      </c>
      <c r="X1561" s="187">
        <f t="shared" si="70"/>
        <v>0</v>
      </c>
      <c r="Y1561" s="198">
        <f t="shared" si="71"/>
        <v>0</v>
      </c>
      <c r="AA1561" s="7"/>
      <c r="AB1561" s="7"/>
      <c r="AC1561" s="7"/>
    </row>
    <row r="1562" spans="18:29" x14ac:dyDescent="0.2">
      <c r="R1562" s="193" t="str">
        <f>IF(Candidates!H1564="","",MONTH(Candidates!H1564))</f>
        <v/>
      </c>
      <c r="S1562" s="187" t="b">
        <f>IF(AND(YEAR(Candidates!H1564)&gt;=applicationYear,YEAR(Candidates!H1564)&lt;=applicationYear),TRUE,IF(applicationYear="",TRUE,FALSE))</f>
        <v>0</v>
      </c>
      <c r="T1562" s="187" t="b">
        <f>IF(AND(Candidates!H1564&gt;=$AJ$4,Candidates!H1564&lt;=$AJ$5),TRUE,FALSE)</f>
        <v>0</v>
      </c>
      <c r="U1562" s="187" t="b">
        <f>IF(Dashboard!$M$6="",IF(Candidates!B1564&lt;&gt;"",TRUE,FALSE),IF(Dashboard!$M$6=Candidates!B1564,TRUE,FALSE))</f>
        <v>0</v>
      </c>
      <c r="V1562" s="187" t="b">
        <f>IF(Dashboard!$H$7="",IF(Candidates!B1564&lt;&gt;"",TRUE,FALSE),IF(Dashboard!$H$7=Candidates!C1564,TRUE,FALSE))</f>
        <v>0</v>
      </c>
      <c r="W1562" s="217" t="b">
        <f>IF(Dashboard!$H$6="",IF(Candidates!B1564&lt;&gt;"",TRUE,FALSE),IF(Dashboard!$H$6=Candidates!E1564,TRUE,FALSE))</f>
        <v>0</v>
      </c>
      <c r="X1562" s="187">
        <f t="shared" si="70"/>
        <v>0</v>
      </c>
      <c r="Y1562" s="198">
        <f t="shared" si="71"/>
        <v>0</v>
      </c>
      <c r="AA1562" s="7"/>
      <c r="AB1562" s="7"/>
      <c r="AC1562" s="7"/>
    </row>
    <row r="1563" spans="18:29" x14ac:dyDescent="0.2">
      <c r="R1563" s="193" t="str">
        <f>IF(Candidates!H1565="","",MONTH(Candidates!H1565))</f>
        <v/>
      </c>
      <c r="S1563" s="187" t="b">
        <f>IF(AND(YEAR(Candidates!H1565)&gt;=applicationYear,YEAR(Candidates!H1565)&lt;=applicationYear),TRUE,IF(applicationYear="",TRUE,FALSE))</f>
        <v>0</v>
      </c>
      <c r="T1563" s="187" t="b">
        <f>IF(AND(Candidates!H1565&gt;=$AJ$4,Candidates!H1565&lt;=$AJ$5),TRUE,FALSE)</f>
        <v>0</v>
      </c>
      <c r="U1563" s="187" t="b">
        <f>IF(Dashboard!$M$6="",IF(Candidates!B1565&lt;&gt;"",TRUE,FALSE),IF(Dashboard!$M$6=Candidates!B1565,TRUE,FALSE))</f>
        <v>0</v>
      </c>
      <c r="V1563" s="187" t="b">
        <f>IF(Dashboard!$H$7="",IF(Candidates!B1565&lt;&gt;"",TRUE,FALSE),IF(Dashboard!$H$7=Candidates!C1565,TRUE,FALSE))</f>
        <v>0</v>
      </c>
      <c r="W1563" s="217" t="b">
        <f>IF(Dashboard!$H$6="",IF(Candidates!B1565&lt;&gt;"",TRUE,FALSE),IF(Dashboard!$H$6=Candidates!E1565,TRUE,FALSE))</f>
        <v>0</v>
      </c>
      <c r="X1563" s="187">
        <f t="shared" si="70"/>
        <v>0</v>
      </c>
      <c r="Y1563" s="198">
        <f t="shared" si="71"/>
        <v>0</v>
      </c>
      <c r="AA1563" s="7"/>
      <c r="AB1563" s="7"/>
      <c r="AC1563" s="7"/>
    </row>
    <row r="1564" spans="18:29" x14ac:dyDescent="0.2">
      <c r="R1564" s="193" t="str">
        <f>IF(Candidates!H1566="","",MONTH(Candidates!H1566))</f>
        <v/>
      </c>
      <c r="S1564" s="187" t="b">
        <f>IF(AND(YEAR(Candidates!H1566)&gt;=applicationYear,YEAR(Candidates!H1566)&lt;=applicationYear),TRUE,IF(applicationYear="",TRUE,FALSE))</f>
        <v>0</v>
      </c>
      <c r="T1564" s="187" t="b">
        <f>IF(AND(Candidates!H1566&gt;=$AJ$4,Candidates!H1566&lt;=$AJ$5),TRUE,FALSE)</f>
        <v>0</v>
      </c>
      <c r="U1564" s="187" t="b">
        <f>IF(Dashboard!$M$6="",IF(Candidates!B1566&lt;&gt;"",TRUE,FALSE),IF(Dashboard!$M$6=Candidates!B1566,TRUE,FALSE))</f>
        <v>0</v>
      </c>
      <c r="V1564" s="187" t="b">
        <f>IF(Dashboard!$H$7="",IF(Candidates!B1566&lt;&gt;"",TRUE,FALSE),IF(Dashboard!$H$7=Candidates!C1566,TRUE,FALSE))</f>
        <v>0</v>
      </c>
      <c r="W1564" s="217" t="b">
        <f>IF(Dashboard!$H$6="",IF(Candidates!B1566&lt;&gt;"",TRUE,FALSE),IF(Dashboard!$H$6=Candidates!E1566,TRUE,FALSE))</f>
        <v>0</v>
      </c>
      <c r="X1564" s="187">
        <f t="shared" si="70"/>
        <v>0</v>
      </c>
      <c r="Y1564" s="198">
        <f t="shared" si="71"/>
        <v>0</v>
      </c>
      <c r="AA1564" s="7"/>
      <c r="AB1564" s="7"/>
      <c r="AC1564" s="7"/>
    </row>
    <row r="1565" spans="18:29" x14ac:dyDescent="0.2">
      <c r="R1565" s="193" t="str">
        <f>IF(Candidates!H1567="","",MONTH(Candidates!H1567))</f>
        <v/>
      </c>
      <c r="S1565" s="187" t="b">
        <f>IF(AND(YEAR(Candidates!H1567)&gt;=applicationYear,YEAR(Candidates!H1567)&lt;=applicationYear),TRUE,IF(applicationYear="",TRUE,FALSE))</f>
        <v>0</v>
      </c>
      <c r="T1565" s="187" t="b">
        <f>IF(AND(Candidates!H1567&gt;=$AJ$4,Candidates!H1567&lt;=$AJ$5),TRUE,FALSE)</f>
        <v>0</v>
      </c>
      <c r="U1565" s="187" t="b">
        <f>IF(Dashboard!$M$6="",IF(Candidates!B1567&lt;&gt;"",TRUE,FALSE),IF(Dashboard!$M$6=Candidates!B1567,TRUE,FALSE))</f>
        <v>0</v>
      </c>
      <c r="V1565" s="187" t="b">
        <f>IF(Dashboard!$H$7="",IF(Candidates!B1567&lt;&gt;"",TRUE,FALSE),IF(Dashboard!$H$7=Candidates!C1567,TRUE,FALSE))</f>
        <v>0</v>
      </c>
      <c r="W1565" s="217" t="b">
        <f>IF(Dashboard!$H$6="",IF(Candidates!B1567&lt;&gt;"",TRUE,FALSE),IF(Dashboard!$H$6=Candidates!E1567,TRUE,FALSE))</f>
        <v>0</v>
      </c>
      <c r="X1565" s="187">
        <f t="shared" si="70"/>
        <v>0</v>
      </c>
      <c r="Y1565" s="198">
        <f t="shared" si="71"/>
        <v>0</v>
      </c>
      <c r="AA1565" s="7"/>
      <c r="AB1565" s="7"/>
      <c r="AC1565" s="7"/>
    </row>
    <row r="1566" spans="18:29" x14ac:dyDescent="0.2">
      <c r="R1566" s="193" t="str">
        <f>IF(Candidates!H1568="","",MONTH(Candidates!H1568))</f>
        <v/>
      </c>
      <c r="S1566" s="187" t="b">
        <f>IF(AND(YEAR(Candidates!H1568)&gt;=applicationYear,YEAR(Candidates!H1568)&lt;=applicationYear),TRUE,IF(applicationYear="",TRUE,FALSE))</f>
        <v>0</v>
      </c>
      <c r="T1566" s="187" t="b">
        <f>IF(AND(Candidates!H1568&gt;=$AJ$4,Candidates!H1568&lt;=$AJ$5),TRUE,FALSE)</f>
        <v>0</v>
      </c>
      <c r="U1566" s="187" t="b">
        <f>IF(Dashboard!$M$6="",IF(Candidates!B1568&lt;&gt;"",TRUE,FALSE),IF(Dashboard!$M$6=Candidates!B1568,TRUE,FALSE))</f>
        <v>0</v>
      </c>
      <c r="V1566" s="187" t="b">
        <f>IF(Dashboard!$H$7="",IF(Candidates!B1568&lt;&gt;"",TRUE,FALSE),IF(Dashboard!$H$7=Candidates!C1568,TRUE,FALSE))</f>
        <v>0</v>
      </c>
      <c r="W1566" s="217" t="b">
        <f>IF(Dashboard!$H$6="",IF(Candidates!B1568&lt;&gt;"",TRUE,FALSE),IF(Dashboard!$H$6=Candidates!E1568,TRUE,FALSE))</f>
        <v>0</v>
      </c>
      <c r="X1566" s="187">
        <f t="shared" si="70"/>
        <v>0</v>
      </c>
      <c r="Y1566" s="198">
        <f t="shared" si="71"/>
        <v>0</v>
      </c>
      <c r="AA1566" s="7"/>
      <c r="AB1566" s="7"/>
      <c r="AC1566" s="7"/>
    </row>
    <row r="1567" spans="18:29" x14ac:dyDescent="0.2">
      <c r="R1567" s="193" t="str">
        <f>IF(Candidates!H1569="","",MONTH(Candidates!H1569))</f>
        <v/>
      </c>
      <c r="S1567" s="187" t="b">
        <f>IF(AND(YEAR(Candidates!H1569)&gt;=applicationYear,YEAR(Candidates!H1569)&lt;=applicationYear),TRUE,IF(applicationYear="",TRUE,FALSE))</f>
        <v>0</v>
      </c>
      <c r="T1567" s="187" t="b">
        <f>IF(AND(Candidates!H1569&gt;=$AJ$4,Candidates!H1569&lt;=$AJ$5),TRUE,FALSE)</f>
        <v>0</v>
      </c>
      <c r="U1567" s="187" t="b">
        <f>IF(Dashboard!$M$6="",IF(Candidates!B1569&lt;&gt;"",TRUE,FALSE),IF(Dashboard!$M$6=Candidates!B1569,TRUE,FALSE))</f>
        <v>0</v>
      </c>
      <c r="V1567" s="187" t="b">
        <f>IF(Dashboard!$H$7="",IF(Candidates!B1569&lt;&gt;"",TRUE,FALSE),IF(Dashboard!$H$7=Candidates!C1569,TRUE,FALSE))</f>
        <v>0</v>
      </c>
      <c r="W1567" s="217" t="b">
        <f>IF(Dashboard!$H$6="",IF(Candidates!B1569&lt;&gt;"",TRUE,FALSE),IF(Dashboard!$H$6=Candidates!E1569,TRUE,FALSE))</f>
        <v>0</v>
      </c>
      <c r="X1567" s="187">
        <f t="shared" si="70"/>
        <v>0</v>
      </c>
      <c r="Y1567" s="198">
        <f t="shared" si="71"/>
        <v>0</v>
      </c>
      <c r="AA1567" s="7"/>
      <c r="AB1567" s="7"/>
      <c r="AC1567" s="7"/>
    </row>
    <row r="1568" spans="18:29" x14ac:dyDescent="0.2">
      <c r="R1568" s="193" t="str">
        <f>IF(Candidates!H1570="","",MONTH(Candidates!H1570))</f>
        <v/>
      </c>
      <c r="S1568" s="187" t="b">
        <f>IF(AND(YEAR(Candidates!H1570)&gt;=applicationYear,YEAR(Candidates!H1570)&lt;=applicationYear),TRUE,IF(applicationYear="",TRUE,FALSE))</f>
        <v>0</v>
      </c>
      <c r="T1568" s="187" t="b">
        <f>IF(AND(Candidates!H1570&gt;=$AJ$4,Candidates!H1570&lt;=$AJ$5),TRUE,FALSE)</f>
        <v>0</v>
      </c>
      <c r="U1568" s="187" t="b">
        <f>IF(Dashboard!$M$6="",IF(Candidates!B1570&lt;&gt;"",TRUE,FALSE),IF(Dashboard!$M$6=Candidates!B1570,TRUE,FALSE))</f>
        <v>0</v>
      </c>
      <c r="V1568" s="187" t="b">
        <f>IF(Dashboard!$H$7="",IF(Candidates!B1570&lt;&gt;"",TRUE,FALSE),IF(Dashboard!$H$7=Candidates!C1570,TRUE,FALSE))</f>
        <v>0</v>
      </c>
      <c r="W1568" s="217" t="b">
        <f>IF(Dashboard!$H$6="",IF(Candidates!B1570&lt;&gt;"",TRUE,FALSE),IF(Dashboard!$H$6=Candidates!E1570,TRUE,FALSE))</f>
        <v>0</v>
      </c>
      <c r="X1568" s="187">
        <f t="shared" si="70"/>
        <v>0</v>
      </c>
      <c r="Y1568" s="198">
        <f t="shared" si="71"/>
        <v>0</v>
      </c>
      <c r="AA1568" s="7"/>
      <c r="AB1568" s="7"/>
      <c r="AC1568" s="7"/>
    </row>
    <row r="1569" spans="18:29" x14ac:dyDescent="0.2">
      <c r="R1569" s="193" t="str">
        <f>IF(Candidates!H1571="","",MONTH(Candidates!H1571))</f>
        <v/>
      </c>
      <c r="S1569" s="187" t="b">
        <f>IF(AND(YEAR(Candidates!H1571)&gt;=applicationYear,YEAR(Candidates!H1571)&lt;=applicationYear),TRUE,IF(applicationYear="",TRUE,FALSE))</f>
        <v>0</v>
      </c>
      <c r="T1569" s="187" t="b">
        <f>IF(AND(Candidates!H1571&gt;=$AJ$4,Candidates!H1571&lt;=$AJ$5),TRUE,FALSE)</f>
        <v>0</v>
      </c>
      <c r="U1569" s="187" t="b">
        <f>IF(Dashboard!$M$6="",IF(Candidates!B1571&lt;&gt;"",TRUE,FALSE),IF(Dashboard!$M$6=Candidates!B1571,TRUE,FALSE))</f>
        <v>0</v>
      </c>
      <c r="V1569" s="187" t="b">
        <f>IF(Dashboard!$H$7="",IF(Candidates!B1571&lt;&gt;"",TRUE,FALSE),IF(Dashboard!$H$7=Candidates!C1571,TRUE,FALSE))</f>
        <v>0</v>
      </c>
      <c r="W1569" s="217" t="b">
        <f>IF(Dashboard!$H$6="",IF(Candidates!B1571&lt;&gt;"",TRUE,FALSE),IF(Dashboard!$H$6=Candidates!E1571,TRUE,FALSE))</f>
        <v>0</v>
      </c>
      <c r="X1569" s="187">
        <f t="shared" si="70"/>
        <v>0</v>
      </c>
      <c r="Y1569" s="198">
        <f t="shared" si="71"/>
        <v>0</v>
      </c>
      <c r="AA1569" s="7"/>
      <c r="AB1569" s="7"/>
      <c r="AC1569" s="7"/>
    </row>
    <row r="1570" spans="18:29" x14ac:dyDescent="0.2">
      <c r="R1570" s="193" t="str">
        <f>IF(Candidates!H1572="","",MONTH(Candidates!H1572))</f>
        <v/>
      </c>
      <c r="S1570" s="187" t="b">
        <f>IF(AND(YEAR(Candidates!H1572)&gt;=applicationYear,YEAR(Candidates!H1572)&lt;=applicationYear),TRUE,IF(applicationYear="",TRUE,FALSE))</f>
        <v>0</v>
      </c>
      <c r="T1570" s="187" t="b">
        <f>IF(AND(Candidates!H1572&gt;=$AJ$4,Candidates!H1572&lt;=$AJ$5),TRUE,FALSE)</f>
        <v>0</v>
      </c>
      <c r="U1570" s="187" t="b">
        <f>IF(Dashboard!$M$6="",IF(Candidates!B1572&lt;&gt;"",TRUE,FALSE),IF(Dashboard!$M$6=Candidates!B1572,TRUE,FALSE))</f>
        <v>0</v>
      </c>
      <c r="V1570" s="187" t="b">
        <f>IF(Dashboard!$H$7="",IF(Candidates!B1572&lt;&gt;"",TRUE,FALSE),IF(Dashboard!$H$7=Candidates!C1572,TRUE,FALSE))</f>
        <v>0</v>
      </c>
      <c r="W1570" s="217" t="b">
        <f>IF(Dashboard!$H$6="",IF(Candidates!B1572&lt;&gt;"",TRUE,FALSE),IF(Dashboard!$H$6=Candidates!E1572,TRUE,FALSE))</f>
        <v>0</v>
      </c>
      <c r="X1570" s="187">
        <f t="shared" si="70"/>
        <v>0</v>
      </c>
      <c r="Y1570" s="198">
        <f t="shared" si="71"/>
        <v>0</v>
      </c>
      <c r="AA1570" s="7"/>
      <c r="AB1570" s="7"/>
      <c r="AC1570" s="7"/>
    </row>
    <row r="1571" spans="18:29" x14ac:dyDescent="0.2">
      <c r="R1571" s="193" t="str">
        <f>IF(Candidates!H1573="","",MONTH(Candidates!H1573))</f>
        <v/>
      </c>
      <c r="S1571" s="187" t="b">
        <f>IF(AND(YEAR(Candidates!H1573)&gt;=applicationYear,YEAR(Candidates!H1573)&lt;=applicationYear),TRUE,IF(applicationYear="",TRUE,FALSE))</f>
        <v>0</v>
      </c>
      <c r="T1571" s="187" t="b">
        <f>IF(AND(Candidates!H1573&gt;=$AJ$4,Candidates!H1573&lt;=$AJ$5),TRUE,FALSE)</f>
        <v>0</v>
      </c>
      <c r="U1571" s="187" t="b">
        <f>IF(Dashboard!$M$6="",IF(Candidates!B1573&lt;&gt;"",TRUE,FALSE),IF(Dashboard!$M$6=Candidates!B1573,TRUE,FALSE))</f>
        <v>0</v>
      </c>
      <c r="V1571" s="187" t="b">
        <f>IF(Dashboard!$H$7="",IF(Candidates!B1573&lt;&gt;"",TRUE,FALSE),IF(Dashboard!$H$7=Candidates!C1573,TRUE,FALSE))</f>
        <v>0</v>
      </c>
      <c r="W1571" s="217" t="b">
        <f>IF(Dashboard!$H$6="",IF(Candidates!B1573&lt;&gt;"",TRUE,FALSE),IF(Dashboard!$H$6=Candidates!E1573,TRUE,FALSE))</f>
        <v>0</v>
      </c>
      <c r="X1571" s="187">
        <f t="shared" si="70"/>
        <v>0</v>
      </c>
      <c r="Y1571" s="198">
        <f t="shared" si="71"/>
        <v>0</v>
      </c>
      <c r="AA1571" s="7"/>
      <c r="AB1571" s="7"/>
      <c r="AC1571" s="7"/>
    </row>
    <row r="1572" spans="18:29" x14ac:dyDescent="0.2">
      <c r="R1572" s="193" t="str">
        <f>IF(Candidates!H1574="","",MONTH(Candidates!H1574))</f>
        <v/>
      </c>
      <c r="S1572" s="187" t="b">
        <f>IF(AND(YEAR(Candidates!H1574)&gt;=applicationYear,YEAR(Candidates!H1574)&lt;=applicationYear),TRUE,IF(applicationYear="",TRUE,FALSE))</f>
        <v>0</v>
      </c>
      <c r="T1572" s="187" t="b">
        <f>IF(AND(Candidates!H1574&gt;=$AJ$4,Candidates!H1574&lt;=$AJ$5),TRUE,FALSE)</f>
        <v>0</v>
      </c>
      <c r="U1572" s="187" t="b">
        <f>IF(Dashboard!$M$6="",IF(Candidates!B1574&lt;&gt;"",TRUE,FALSE),IF(Dashboard!$M$6=Candidates!B1574,TRUE,FALSE))</f>
        <v>0</v>
      </c>
      <c r="V1572" s="187" t="b">
        <f>IF(Dashboard!$H$7="",IF(Candidates!B1574&lt;&gt;"",TRUE,FALSE),IF(Dashboard!$H$7=Candidates!C1574,TRUE,FALSE))</f>
        <v>0</v>
      </c>
      <c r="W1572" s="217" t="b">
        <f>IF(Dashboard!$H$6="",IF(Candidates!B1574&lt;&gt;"",TRUE,FALSE),IF(Dashboard!$H$6=Candidates!E1574,TRUE,FALSE))</f>
        <v>0</v>
      </c>
      <c r="X1572" s="187">
        <f t="shared" si="70"/>
        <v>0</v>
      </c>
      <c r="Y1572" s="198">
        <f t="shared" si="71"/>
        <v>0</v>
      </c>
      <c r="AA1572" s="7"/>
      <c r="AB1572" s="7"/>
      <c r="AC1572" s="7"/>
    </row>
    <row r="1573" spans="18:29" x14ac:dyDescent="0.2">
      <c r="R1573" s="193" t="str">
        <f>IF(Candidates!H1575="","",MONTH(Candidates!H1575))</f>
        <v/>
      </c>
      <c r="S1573" s="187" t="b">
        <f>IF(AND(YEAR(Candidates!H1575)&gt;=applicationYear,YEAR(Candidates!H1575)&lt;=applicationYear),TRUE,IF(applicationYear="",TRUE,FALSE))</f>
        <v>0</v>
      </c>
      <c r="T1573" s="187" t="b">
        <f>IF(AND(Candidates!H1575&gt;=$AJ$4,Candidates!H1575&lt;=$AJ$5),TRUE,FALSE)</f>
        <v>0</v>
      </c>
      <c r="U1573" s="187" t="b">
        <f>IF(Dashboard!$M$6="",IF(Candidates!B1575&lt;&gt;"",TRUE,FALSE),IF(Dashboard!$M$6=Candidates!B1575,TRUE,FALSE))</f>
        <v>0</v>
      </c>
      <c r="V1573" s="187" t="b">
        <f>IF(Dashboard!$H$7="",IF(Candidates!B1575&lt;&gt;"",TRUE,FALSE),IF(Dashboard!$H$7=Candidates!C1575,TRUE,FALSE))</f>
        <v>0</v>
      </c>
      <c r="W1573" s="217" t="b">
        <f>IF(Dashboard!$H$6="",IF(Candidates!B1575&lt;&gt;"",TRUE,FALSE),IF(Dashboard!$H$6=Candidates!E1575,TRUE,FALSE))</f>
        <v>0</v>
      </c>
      <c r="X1573" s="187">
        <f t="shared" si="70"/>
        <v>0</v>
      </c>
      <c r="Y1573" s="198">
        <f t="shared" si="71"/>
        <v>0</v>
      </c>
      <c r="AA1573" s="7"/>
      <c r="AB1573" s="7"/>
      <c r="AC1573" s="7"/>
    </row>
    <row r="1574" spans="18:29" x14ac:dyDescent="0.2">
      <c r="R1574" s="193" t="str">
        <f>IF(Candidates!H1576="","",MONTH(Candidates!H1576))</f>
        <v/>
      </c>
      <c r="S1574" s="187" t="b">
        <f>IF(AND(YEAR(Candidates!H1576)&gt;=applicationYear,YEAR(Candidates!H1576)&lt;=applicationYear),TRUE,IF(applicationYear="",TRUE,FALSE))</f>
        <v>0</v>
      </c>
      <c r="T1574" s="187" t="b">
        <f>IF(AND(Candidates!H1576&gt;=$AJ$4,Candidates!H1576&lt;=$AJ$5),TRUE,FALSE)</f>
        <v>0</v>
      </c>
      <c r="U1574" s="187" t="b">
        <f>IF(Dashboard!$M$6="",IF(Candidates!B1576&lt;&gt;"",TRUE,FALSE),IF(Dashboard!$M$6=Candidates!B1576,TRUE,FALSE))</f>
        <v>0</v>
      </c>
      <c r="V1574" s="187" t="b">
        <f>IF(Dashboard!$H$7="",IF(Candidates!B1576&lt;&gt;"",TRUE,FALSE),IF(Dashboard!$H$7=Candidates!C1576,TRUE,FALSE))</f>
        <v>0</v>
      </c>
      <c r="W1574" s="217" t="b">
        <f>IF(Dashboard!$H$6="",IF(Candidates!B1576&lt;&gt;"",TRUE,FALSE),IF(Dashboard!$H$6=Candidates!E1576,TRUE,FALSE))</f>
        <v>0</v>
      </c>
      <c r="X1574" s="187">
        <f t="shared" si="70"/>
        <v>0</v>
      </c>
      <c r="Y1574" s="198">
        <f t="shared" si="71"/>
        <v>0</v>
      </c>
      <c r="AA1574" s="7"/>
      <c r="AB1574" s="7"/>
      <c r="AC1574" s="7"/>
    </row>
    <row r="1575" spans="18:29" x14ac:dyDescent="0.2">
      <c r="R1575" s="193" t="str">
        <f>IF(Candidates!H1577="","",MONTH(Candidates!H1577))</f>
        <v/>
      </c>
      <c r="S1575" s="187" t="b">
        <f>IF(AND(YEAR(Candidates!H1577)&gt;=applicationYear,YEAR(Candidates!H1577)&lt;=applicationYear),TRUE,IF(applicationYear="",TRUE,FALSE))</f>
        <v>0</v>
      </c>
      <c r="T1575" s="187" t="b">
        <f>IF(AND(Candidates!H1577&gt;=$AJ$4,Candidates!H1577&lt;=$AJ$5),TRUE,FALSE)</f>
        <v>0</v>
      </c>
      <c r="U1575" s="187" t="b">
        <f>IF(Dashboard!$M$6="",IF(Candidates!B1577&lt;&gt;"",TRUE,FALSE),IF(Dashboard!$M$6=Candidates!B1577,TRUE,FALSE))</f>
        <v>0</v>
      </c>
      <c r="V1575" s="187" t="b">
        <f>IF(Dashboard!$H$7="",IF(Candidates!B1577&lt;&gt;"",TRUE,FALSE),IF(Dashboard!$H$7=Candidates!C1577,TRUE,FALSE))</f>
        <v>0</v>
      </c>
      <c r="W1575" s="217" t="b">
        <f>IF(Dashboard!$H$6="",IF(Candidates!B1577&lt;&gt;"",TRUE,FALSE),IF(Dashboard!$H$6=Candidates!E1577,TRUE,FALSE))</f>
        <v>0</v>
      </c>
      <c r="X1575" s="187">
        <f t="shared" si="70"/>
        <v>0</v>
      </c>
      <c r="Y1575" s="198">
        <f t="shared" si="71"/>
        <v>0</v>
      </c>
      <c r="AA1575" s="7"/>
      <c r="AB1575" s="7"/>
      <c r="AC1575" s="7"/>
    </row>
    <row r="1576" spans="18:29" x14ac:dyDescent="0.2">
      <c r="R1576" s="193" t="str">
        <f>IF(Candidates!H1578="","",MONTH(Candidates!H1578))</f>
        <v/>
      </c>
      <c r="S1576" s="187" t="b">
        <f>IF(AND(YEAR(Candidates!H1578)&gt;=applicationYear,YEAR(Candidates!H1578)&lt;=applicationYear),TRUE,IF(applicationYear="",TRUE,FALSE))</f>
        <v>0</v>
      </c>
      <c r="T1576" s="187" t="b">
        <f>IF(AND(Candidates!H1578&gt;=$AJ$4,Candidates!H1578&lt;=$AJ$5),TRUE,FALSE)</f>
        <v>0</v>
      </c>
      <c r="U1576" s="187" t="b">
        <f>IF(Dashboard!$M$6="",IF(Candidates!B1578&lt;&gt;"",TRUE,FALSE),IF(Dashboard!$M$6=Candidates!B1578,TRUE,FALSE))</f>
        <v>0</v>
      </c>
      <c r="V1576" s="187" t="b">
        <f>IF(Dashboard!$H$7="",IF(Candidates!B1578&lt;&gt;"",TRUE,FALSE),IF(Dashboard!$H$7=Candidates!C1578,TRUE,FALSE))</f>
        <v>0</v>
      </c>
      <c r="W1576" s="217" t="b">
        <f>IF(Dashboard!$H$6="",IF(Candidates!B1578&lt;&gt;"",TRUE,FALSE),IF(Dashboard!$H$6=Candidates!E1578,TRUE,FALSE))</f>
        <v>0</v>
      </c>
      <c r="X1576" s="187">
        <f t="shared" si="70"/>
        <v>0</v>
      </c>
      <c r="Y1576" s="198">
        <f t="shared" si="71"/>
        <v>0</v>
      </c>
      <c r="AA1576" s="7"/>
      <c r="AB1576" s="7"/>
      <c r="AC1576" s="7"/>
    </row>
    <row r="1577" spans="18:29" x14ac:dyDescent="0.2">
      <c r="R1577" s="193" t="str">
        <f>IF(Candidates!H1579="","",MONTH(Candidates!H1579))</f>
        <v/>
      </c>
      <c r="S1577" s="187" t="b">
        <f>IF(AND(YEAR(Candidates!H1579)&gt;=applicationYear,YEAR(Candidates!H1579)&lt;=applicationYear),TRUE,IF(applicationYear="",TRUE,FALSE))</f>
        <v>0</v>
      </c>
      <c r="T1577" s="187" t="b">
        <f>IF(AND(Candidates!H1579&gt;=$AJ$4,Candidates!H1579&lt;=$AJ$5),TRUE,FALSE)</f>
        <v>0</v>
      </c>
      <c r="U1577" s="187" t="b">
        <f>IF(Dashboard!$M$6="",IF(Candidates!B1579&lt;&gt;"",TRUE,FALSE),IF(Dashboard!$M$6=Candidates!B1579,TRUE,FALSE))</f>
        <v>0</v>
      </c>
      <c r="V1577" s="187" t="b">
        <f>IF(Dashboard!$H$7="",IF(Candidates!B1579&lt;&gt;"",TRUE,FALSE),IF(Dashboard!$H$7=Candidates!C1579,TRUE,FALSE))</f>
        <v>0</v>
      </c>
      <c r="W1577" s="217" t="b">
        <f>IF(Dashboard!$H$6="",IF(Candidates!B1579&lt;&gt;"",TRUE,FALSE),IF(Dashboard!$H$6=Candidates!E1579,TRUE,FALSE))</f>
        <v>0</v>
      </c>
      <c r="X1577" s="187">
        <f t="shared" si="70"/>
        <v>0</v>
      </c>
      <c r="Y1577" s="198">
        <f t="shared" si="71"/>
        <v>0</v>
      </c>
      <c r="AA1577" s="7"/>
      <c r="AB1577" s="7"/>
      <c r="AC1577" s="7"/>
    </row>
    <row r="1578" spans="18:29" x14ac:dyDescent="0.2">
      <c r="R1578" s="193" t="str">
        <f>IF(Candidates!H1580="","",MONTH(Candidates!H1580))</f>
        <v/>
      </c>
      <c r="S1578" s="187" t="b">
        <f>IF(AND(YEAR(Candidates!H1580)&gt;=applicationYear,YEAR(Candidates!H1580)&lt;=applicationYear),TRUE,IF(applicationYear="",TRUE,FALSE))</f>
        <v>0</v>
      </c>
      <c r="T1578" s="187" t="b">
        <f>IF(AND(Candidates!H1580&gt;=$AJ$4,Candidates!H1580&lt;=$AJ$5),TRUE,FALSE)</f>
        <v>0</v>
      </c>
      <c r="U1578" s="187" t="b">
        <f>IF(Dashboard!$M$6="",IF(Candidates!B1580&lt;&gt;"",TRUE,FALSE),IF(Dashboard!$M$6=Candidates!B1580,TRUE,FALSE))</f>
        <v>0</v>
      </c>
      <c r="V1578" s="187" t="b">
        <f>IF(Dashboard!$H$7="",IF(Candidates!B1580&lt;&gt;"",TRUE,FALSE),IF(Dashboard!$H$7=Candidates!C1580,TRUE,FALSE))</f>
        <v>0</v>
      </c>
      <c r="W1578" s="217" t="b">
        <f>IF(Dashboard!$H$6="",IF(Candidates!B1580&lt;&gt;"",TRUE,FALSE),IF(Dashboard!$H$6=Candidates!E1580,TRUE,FALSE))</f>
        <v>0</v>
      </c>
      <c r="X1578" s="187">
        <f t="shared" si="70"/>
        <v>0</v>
      </c>
      <c r="Y1578" s="198">
        <f t="shared" si="71"/>
        <v>0</v>
      </c>
      <c r="AA1578" s="7"/>
      <c r="AB1578" s="7"/>
      <c r="AC1578" s="7"/>
    </row>
    <row r="1579" spans="18:29" x14ac:dyDescent="0.2">
      <c r="R1579" s="193" t="str">
        <f>IF(Candidates!H1581="","",MONTH(Candidates!H1581))</f>
        <v/>
      </c>
      <c r="S1579" s="187" t="b">
        <f>IF(AND(YEAR(Candidates!H1581)&gt;=applicationYear,YEAR(Candidates!H1581)&lt;=applicationYear),TRUE,IF(applicationYear="",TRUE,FALSE))</f>
        <v>0</v>
      </c>
      <c r="T1579" s="187" t="b">
        <f>IF(AND(Candidates!H1581&gt;=$AJ$4,Candidates!H1581&lt;=$AJ$5),TRUE,FALSE)</f>
        <v>0</v>
      </c>
      <c r="U1579" s="187" t="b">
        <f>IF(Dashboard!$M$6="",IF(Candidates!B1581&lt;&gt;"",TRUE,FALSE),IF(Dashboard!$M$6=Candidates!B1581,TRUE,FALSE))</f>
        <v>0</v>
      </c>
      <c r="V1579" s="187" t="b">
        <f>IF(Dashboard!$H$7="",IF(Candidates!B1581&lt;&gt;"",TRUE,FALSE),IF(Dashboard!$H$7=Candidates!C1581,TRUE,FALSE))</f>
        <v>0</v>
      </c>
      <c r="W1579" s="217" t="b">
        <f>IF(Dashboard!$H$6="",IF(Candidates!B1581&lt;&gt;"",TRUE,FALSE),IF(Dashboard!$H$6=Candidates!E1581,TRUE,FALSE))</f>
        <v>0</v>
      </c>
      <c r="X1579" s="187">
        <f t="shared" si="70"/>
        <v>0</v>
      </c>
      <c r="Y1579" s="198">
        <f t="shared" si="71"/>
        <v>0</v>
      </c>
      <c r="AA1579" s="7"/>
      <c r="AB1579" s="7"/>
      <c r="AC1579" s="7"/>
    </row>
    <row r="1580" spans="18:29" x14ac:dyDescent="0.2">
      <c r="R1580" s="193" t="str">
        <f>IF(Candidates!H1582="","",MONTH(Candidates!H1582))</f>
        <v/>
      </c>
      <c r="S1580" s="187" t="b">
        <f>IF(AND(YEAR(Candidates!H1582)&gt;=applicationYear,YEAR(Candidates!H1582)&lt;=applicationYear),TRUE,IF(applicationYear="",TRUE,FALSE))</f>
        <v>0</v>
      </c>
      <c r="T1580" s="187" t="b">
        <f>IF(AND(Candidates!H1582&gt;=$AJ$4,Candidates!H1582&lt;=$AJ$5),TRUE,FALSE)</f>
        <v>0</v>
      </c>
      <c r="U1580" s="187" t="b">
        <f>IF(Dashboard!$M$6="",IF(Candidates!B1582&lt;&gt;"",TRUE,FALSE),IF(Dashboard!$M$6=Candidates!B1582,TRUE,FALSE))</f>
        <v>0</v>
      </c>
      <c r="V1580" s="187" t="b">
        <f>IF(Dashboard!$H$7="",IF(Candidates!B1582&lt;&gt;"",TRUE,FALSE),IF(Dashboard!$H$7=Candidates!C1582,TRUE,FALSE))</f>
        <v>0</v>
      </c>
      <c r="W1580" s="217" t="b">
        <f>IF(Dashboard!$H$6="",IF(Candidates!B1582&lt;&gt;"",TRUE,FALSE),IF(Dashboard!$H$6=Candidates!E1582,TRUE,FALSE))</f>
        <v>0</v>
      </c>
      <c r="X1580" s="187">
        <f t="shared" si="70"/>
        <v>0</v>
      </c>
      <c r="Y1580" s="198">
        <f t="shared" si="71"/>
        <v>0</v>
      </c>
      <c r="AA1580" s="7"/>
      <c r="AB1580" s="7"/>
      <c r="AC1580" s="7"/>
    </row>
    <row r="1581" spans="18:29" x14ac:dyDescent="0.2">
      <c r="R1581" s="193" t="str">
        <f>IF(Candidates!H1583="","",MONTH(Candidates!H1583))</f>
        <v/>
      </c>
      <c r="S1581" s="187" t="b">
        <f>IF(AND(YEAR(Candidates!H1583)&gt;=applicationYear,YEAR(Candidates!H1583)&lt;=applicationYear),TRUE,IF(applicationYear="",TRUE,FALSE))</f>
        <v>0</v>
      </c>
      <c r="T1581" s="187" t="b">
        <f>IF(AND(Candidates!H1583&gt;=$AJ$4,Candidates!H1583&lt;=$AJ$5),TRUE,FALSE)</f>
        <v>0</v>
      </c>
      <c r="U1581" s="187" t="b">
        <f>IF(Dashboard!$M$6="",IF(Candidates!B1583&lt;&gt;"",TRUE,FALSE),IF(Dashboard!$M$6=Candidates!B1583,TRUE,FALSE))</f>
        <v>0</v>
      </c>
      <c r="V1581" s="187" t="b">
        <f>IF(Dashboard!$H$7="",IF(Candidates!B1583&lt;&gt;"",TRUE,FALSE),IF(Dashboard!$H$7=Candidates!C1583,TRUE,FALSE))</f>
        <v>0</v>
      </c>
      <c r="W1581" s="217" t="b">
        <f>IF(Dashboard!$H$6="",IF(Candidates!B1583&lt;&gt;"",TRUE,FALSE),IF(Dashboard!$H$6=Candidates!E1583,TRUE,FALSE))</f>
        <v>0</v>
      </c>
      <c r="X1581" s="187">
        <f t="shared" si="70"/>
        <v>0</v>
      </c>
      <c r="Y1581" s="198">
        <f t="shared" si="71"/>
        <v>0</v>
      </c>
      <c r="AA1581" s="7"/>
      <c r="AB1581" s="7"/>
      <c r="AC1581" s="7"/>
    </row>
    <row r="1582" spans="18:29" x14ac:dyDescent="0.2">
      <c r="R1582" s="193" t="str">
        <f>IF(Candidates!H1584="","",MONTH(Candidates!H1584))</f>
        <v/>
      </c>
      <c r="S1582" s="187" t="b">
        <f>IF(AND(YEAR(Candidates!H1584)&gt;=applicationYear,YEAR(Candidates!H1584)&lt;=applicationYear),TRUE,IF(applicationYear="",TRUE,FALSE))</f>
        <v>0</v>
      </c>
      <c r="T1582" s="187" t="b">
        <f>IF(AND(Candidates!H1584&gt;=$AJ$4,Candidates!H1584&lt;=$AJ$5),TRUE,FALSE)</f>
        <v>0</v>
      </c>
      <c r="U1582" s="187" t="b">
        <f>IF(Dashboard!$M$6="",IF(Candidates!B1584&lt;&gt;"",TRUE,FALSE),IF(Dashboard!$M$6=Candidates!B1584,TRUE,FALSE))</f>
        <v>0</v>
      </c>
      <c r="V1582" s="187" t="b">
        <f>IF(Dashboard!$H$7="",IF(Candidates!B1584&lt;&gt;"",TRUE,FALSE),IF(Dashboard!$H$7=Candidates!C1584,TRUE,FALSE))</f>
        <v>0</v>
      </c>
      <c r="W1582" s="217" t="b">
        <f>IF(Dashboard!$H$6="",IF(Candidates!B1584&lt;&gt;"",TRUE,FALSE),IF(Dashboard!$H$6=Candidates!E1584,TRUE,FALSE))</f>
        <v>0</v>
      </c>
      <c r="X1582" s="187">
        <f t="shared" si="70"/>
        <v>0</v>
      </c>
      <c r="Y1582" s="198">
        <f t="shared" si="71"/>
        <v>0</v>
      </c>
      <c r="AA1582" s="7"/>
      <c r="AB1582" s="7"/>
      <c r="AC1582" s="7"/>
    </row>
    <row r="1583" spans="18:29" x14ac:dyDescent="0.2">
      <c r="R1583" s="193" t="str">
        <f>IF(Candidates!H1585="","",MONTH(Candidates!H1585))</f>
        <v/>
      </c>
      <c r="S1583" s="187" t="b">
        <f>IF(AND(YEAR(Candidates!H1585)&gt;=applicationYear,YEAR(Candidates!H1585)&lt;=applicationYear),TRUE,IF(applicationYear="",TRUE,FALSE))</f>
        <v>0</v>
      </c>
      <c r="T1583" s="187" t="b">
        <f>IF(AND(Candidates!H1585&gt;=$AJ$4,Candidates!H1585&lt;=$AJ$5),TRUE,FALSE)</f>
        <v>0</v>
      </c>
      <c r="U1583" s="187" t="b">
        <f>IF(Dashboard!$M$6="",IF(Candidates!B1585&lt;&gt;"",TRUE,FALSE),IF(Dashboard!$M$6=Candidates!B1585,TRUE,FALSE))</f>
        <v>0</v>
      </c>
      <c r="V1583" s="187" t="b">
        <f>IF(Dashboard!$H$7="",IF(Candidates!B1585&lt;&gt;"",TRUE,FALSE),IF(Dashboard!$H$7=Candidates!C1585,TRUE,FALSE))</f>
        <v>0</v>
      </c>
      <c r="W1583" s="217" t="b">
        <f>IF(Dashboard!$H$6="",IF(Candidates!B1585&lt;&gt;"",TRUE,FALSE),IF(Dashboard!$H$6=Candidates!E1585,TRUE,FALSE))</f>
        <v>0</v>
      </c>
      <c r="X1583" s="187">
        <f t="shared" si="70"/>
        <v>0</v>
      </c>
      <c r="Y1583" s="198">
        <f t="shared" si="71"/>
        <v>0</v>
      </c>
      <c r="AA1583" s="7"/>
      <c r="AB1583" s="7"/>
      <c r="AC1583" s="7"/>
    </row>
    <row r="1584" spans="18:29" x14ac:dyDescent="0.2">
      <c r="R1584" s="193" t="str">
        <f>IF(Candidates!H1586="","",MONTH(Candidates!H1586))</f>
        <v/>
      </c>
      <c r="S1584" s="187" t="b">
        <f>IF(AND(YEAR(Candidates!H1586)&gt;=applicationYear,YEAR(Candidates!H1586)&lt;=applicationYear),TRUE,IF(applicationYear="",TRUE,FALSE))</f>
        <v>0</v>
      </c>
      <c r="T1584" s="187" t="b">
        <f>IF(AND(Candidates!H1586&gt;=$AJ$4,Candidates!H1586&lt;=$AJ$5),TRUE,FALSE)</f>
        <v>0</v>
      </c>
      <c r="U1584" s="187" t="b">
        <f>IF(Dashboard!$M$6="",IF(Candidates!B1586&lt;&gt;"",TRUE,FALSE),IF(Dashboard!$M$6=Candidates!B1586,TRUE,FALSE))</f>
        <v>0</v>
      </c>
      <c r="V1584" s="187" t="b">
        <f>IF(Dashboard!$H$7="",IF(Candidates!B1586&lt;&gt;"",TRUE,FALSE),IF(Dashboard!$H$7=Candidates!C1586,TRUE,FALSE))</f>
        <v>0</v>
      </c>
      <c r="W1584" s="217" t="b">
        <f>IF(Dashboard!$H$6="",IF(Candidates!B1586&lt;&gt;"",TRUE,FALSE),IF(Dashboard!$H$6=Candidates!E1586,TRUE,FALSE))</f>
        <v>0</v>
      </c>
      <c r="X1584" s="187">
        <f t="shared" si="70"/>
        <v>0</v>
      </c>
      <c r="Y1584" s="198">
        <f t="shared" si="71"/>
        <v>0</v>
      </c>
      <c r="AA1584" s="7"/>
      <c r="AB1584" s="7"/>
      <c r="AC1584" s="7"/>
    </row>
    <row r="1585" spans="18:29" x14ac:dyDescent="0.2">
      <c r="R1585" s="193" t="str">
        <f>IF(Candidates!H1587="","",MONTH(Candidates!H1587))</f>
        <v/>
      </c>
      <c r="S1585" s="187" t="b">
        <f>IF(AND(YEAR(Candidates!H1587)&gt;=applicationYear,YEAR(Candidates!H1587)&lt;=applicationYear),TRUE,IF(applicationYear="",TRUE,FALSE))</f>
        <v>0</v>
      </c>
      <c r="T1585" s="187" t="b">
        <f>IF(AND(Candidates!H1587&gt;=$AJ$4,Candidates!H1587&lt;=$AJ$5),TRUE,FALSE)</f>
        <v>0</v>
      </c>
      <c r="U1585" s="187" t="b">
        <f>IF(Dashboard!$M$6="",IF(Candidates!B1587&lt;&gt;"",TRUE,FALSE),IF(Dashboard!$M$6=Candidates!B1587,TRUE,FALSE))</f>
        <v>0</v>
      </c>
      <c r="V1585" s="187" t="b">
        <f>IF(Dashboard!$H$7="",IF(Candidates!B1587&lt;&gt;"",TRUE,FALSE),IF(Dashboard!$H$7=Candidates!C1587,TRUE,FALSE))</f>
        <v>0</v>
      </c>
      <c r="W1585" s="217" t="b">
        <f>IF(Dashboard!$H$6="",IF(Candidates!B1587&lt;&gt;"",TRUE,FALSE),IF(Dashboard!$H$6=Candidates!E1587,TRUE,FALSE))</f>
        <v>0</v>
      </c>
      <c r="X1585" s="187">
        <f t="shared" si="70"/>
        <v>0</v>
      </c>
      <c r="Y1585" s="198">
        <f t="shared" si="71"/>
        <v>0</v>
      </c>
      <c r="AA1585" s="7"/>
      <c r="AB1585" s="7"/>
      <c r="AC1585" s="7"/>
    </row>
    <row r="1586" spans="18:29" x14ac:dyDescent="0.2">
      <c r="R1586" s="193" t="str">
        <f>IF(Candidates!H1588="","",MONTH(Candidates!H1588))</f>
        <v/>
      </c>
      <c r="S1586" s="187" t="b">
        <f>IF(AND(YEAR(Candidates!H1588)&gt;=applicationYear,YEAR(Candidates!H1588)&lt;=applicationYear),TRUE,IF(applicationYear="",TRUE,FALSE))</f>
        <v>0</v>
      </c>
      <c r="T1586" s="187" t="b">
        <f>IF(AND(Candidates!H1588&gt;=$AJ$4,Candidates!H1588&lt;=$AJ$5),TRUE,FALSE)</f>
        <v>0</v>
      </c>
      <c r="U1586" s="187" t="b">
        <f>IF(Dashboard!$M$6="",IF(Candidates!B1588&lt;&gt;"",TRUE,FALSE),IF(Dashboard!$M$6=Candidates!B1588,TRUE,FALSE))</f>
        <v>0</v>
      </c>
      <c r="V1586" s="187" t="b">
        <f>IF(Dashboard!$H$7="",IF(Candidates!B1588&lt;&gt;"",TRUE,FALSE),IF(Dashboard!$H$7=Candidates!C1588,TRUE,FALSE))</f>
        <v>0</v>
      </c>
      <c r="W1586" s="217" t="b">
        <f>IF(Dashboard!$H$6="",IF(Candidates!B1588&lt;&gt;"",TRUE,FALSE),IF(Dashboard!$H$6=Candidates!E1588,TRUE,FALSE))</f>
        <v>0</v>
      </c>
      <c r="X1586" s="187">
        <f t="shared" si="70"/>
        <v>0</v>
      </c>
      <c r="Y1586" s="198">
        <f t="shared" si="71"/>
        <v>0</v>
      </c>
      <c r="AA1586" s="7"/>
      <c r="AB1586" s="7"/>
      <c r="AC1586" s="7"/>
    </row>
    <row r="1587" spans="18:29" x14ac:dyDescent="0.2">
      <c r="R1587" s="193" t="str">
        <f>IF(Candidates!H1589="","",MONTH(Candidates!H1589))</f>
        <v/>
      </c>
      <c r="S1587" s="187" t="b">
        <f>IF(AND(YEAR(Candidates!H1589)&gt;=applicationYear,YEAR(Candidates!H1589)&lt;=applicationYear),TRUE,IF(applicationYear="",TRUE,FALSE))</f>
        <v>0</v>
      </c>
      <c r="T1587" s="187" t="b">
        <f>IF(AND(Candidates!H1589&gt;=$AJ$4,Candidates!H1589&lt;=$AJ$5),TRUE,FALSE)</f>
        <v>0</v>
      </c>
      <c r="U1587" s="187" t="b">
        <f>IF(Dashboard!$M$6="",IF(Candidates!B1589&lt;&gt;"",TRUE,FALSE),IF(Dashboard!$M$6=Candidates!B1589,TRUE,FALSE))</f>
        <v>0</v>
      </c>
      <c r="V1587" s="187" t="b">
        <f>IF(Dashboard!$H$7="",IF(Candidates!B1589&lt;&gt;"",TRUE,FALSE),IF(Dashboard!$H$7=Candidates!C1589,TRUE,FALSE))</f>
        <v>0</v>
      </c>
      <c r="W1587" s="217" t="b">
        <f>IF(Dashboard!$H$6="",IF(Candidates!B1589&lt;&gt;"",TRUE,FALSE),IF(Dashboard!$H$6=Candidates!E1589,TRUE,FALSE))</f>
        <v>0</v>
      </c>
      <c r="X1587" s="187">
        <f t="shared" si="70"/>
        <v>0</v>
      </c>
      <c r="Y1587" s="198">
        <f t="shared" si="71"/>
        <v>0</v>
      </c>
      <c r="AA1587" s="7"/>
      <c r="AB1587" s="7"/>
      <c r="AC1587" s="7"/>
    </row>
    <row r="1588" spans="18:29" x14ac:dyDescent="0.2">
      <c r="R1588" s="193" t="str">
        <f>IF(Candidates!H1590="","",MONTH(Candidates!H1590))</f>
        <v/>
      </c>
      <c r="S1588" s="187" t="b">
        <f>IF(AND(YEAR(Candidates!H1590)&gt;=applicationYear,YEAR(Candidates!H1590)&lt;=applicationYear),TRUE,IF(applicationYear="",TRUE,FALSE))</f>
        <v>0</v>
      </c>
      <c r="T1588" s="187" t="b">
        <f>IF(AND(Candidates!H1590&gt;=$AJ$4,Candidates!H1590&lt;=$AJ$5),TRUE,FALSE)</f>
        <v>0</v>
      </c>
      <c r="U1588" s="187" t="b">
        <f>IF(Dashboard!$M$6="",IF(Candidates!B1590&lt;&gt;"",TRUE,FALSE),IF(Dashboard!$M$6=Candidates!B1590,TRUE,FALSE))</f>
        <v>0</v>
      </c>
      <c r="V1588" s="187" t="b">
        <f>IF(Dashboard!$H$7="",IF(Candidates!B1590&lt;&gt;"",TRUE,FALSE),IF(Dashboard!$H$7=Candidates!C1590,TRUE,FALSE))</f>
        <v>0</v>
      </c>
      <c r="W1588" s="217" t="b">
        <f>IF(Dashboard!$H$6="",IF(Candidates!B1590&lt;&gt;"",TRUE,FALSE),IF(Dashboard!$H$6=Candidates!E1590,TRUE,FALSE))</f>
        <v>0</v>
      </c>
      <c r="X1588" s="187">
        <f t="shared" si="70"/>
        <v>0</v>
      </c>
      <c r="Y1588" s="198">
        <f t="shared" si="71"/>
        <v>0</v>
      </c>
      <c r="AA1588" s="7"/>
      <c r="AB1588" s="7"/>
      <c r="AC1588" s="7"/>
    </row>
    <row r="1589" spans="18:29" x14ac:dyDescent="0.2">
      <c r="R1589" s="193" t="str">
        <f>IF(Candidates!H1591="","",MONTH(Candidates!H1591))</f>
        <v/>
      </c>
      <c r="S1589" s="187" t="b">
        <f>IF(AND(YEAR(Candidates!H1591)&gt;=applicationYear,YEAR(Candidates!H1591)&lt;=applicationYear),TRUE,IF(applicationYear="",TRUE,FALSE))</f>
        <v>0</v>
      </c>
      <c r="T1589" s="187" t="b">
        <f>IF(AND(Candidates!H1591&gt;=$AJ$4,Candidates!H1591&lt;=$AJ$5),TRUE,FALSE)</f>
        <v>0</v>
      </c>
      <c r="U1589" s="187" t="b">
        <f>IF(Dashboard!$M$6="",IF(Candidates!B1591&lt;&gt;"",TRUE,FALSE),IF(Dashboard!$M$6=Candidates!B1591,TRUE,FALSE))</f>
        <v>0</v>
      </c>
      <c r="V1589" s="187" t="b">
        <f>IF(Dashboard!$H$7="",IF(Candidates!B1591&lt;&gt;"",TRUE,FALSE),IF(Dashboard!$H$7=Candidates!C1591,TRUE,FALSE))</f>
        <v>0</v>
      </c>
      <c r="W1589" s="217" t="b">
        <f>IF(Dashboard!$H$6="",IF(Candidates!B1591&lt;&gt;"",TRUE,FALSE),IF(Dashboard!$H$6=Candidates!E1591,TRUE,FALSE))</f>
        <v>0</v>
      </c>
      <c r="X1589" s="187">
        <f t="shared" si="70"/>
        <v>0</v>
      </c>
      <c r="Y1589" s="198">
        <f t="shared" si="71"/>
        <v>0</v>
      </c>
      <c r="AA1589" s="7"/>
      <c r="AB1589" s="7"/>
      <c r="AC1589" s="7"/>
    </row>
    <row r="1590" spans="18:29" x14ac:dyDescent="0.2">
      <c r="R1590" s="193" t="str">
        <f>IF(Candidates!H1592="","",MONTH(Candidates!H1592))</f>
        <v/>
      </c>
      <c r="S1590" s="187" t="b">
        <f>IF(AND(YEAR(Candidates!H1592)&gt;=applicationYear,YEAR(Candidates!H1592)&lt;=applicationYear),TRUE,IF(applicationYear="",TRUE,FALSE))</f>
        <v>0</v>
      </c>
      <c r="T1590" s="187" t="b">
        <f>IF(AND(Candidates!H1592&gt;=$AJ$4,Candidates!H1592&lt;=$AJ$5),TRUE,FALSE)</f>
        <v>0</v>
      </c>
      <c r="U1590" s="187" t="b">
        <f>IF(Dashboard!$M$6="",IF(Candidates!B1592&lt;&gt;"",TRUE,FALSE),IF(Dashboard!$M$6=Candidates!B1592,TRUE,FALSE))</f>
        <v>0</v>
      </c>
      <c r="V1590" s="187" t="b">
        <f>IF(Dashboard!$H$7="",IF(Candidates!B1592&lt;&gt;"",TRUE,FALSE),IF(Dashboard!$H$7=Candidates!C1592,TRUE,FALSE))</f>
        <v>0</v>
      </c>
      <c r="W1590" s="217" t="b">
        <f>IF(Dashboard!$H$6="",IF(Candidates!B1592&lt;&gt;"",TRUE,FALSE),IF(Dashboard!$H$6=Candidates!E1592,TRUE,FALSE))</f>
        <v>0</v>
      </c>
      <c r="X1590" s="187">
        <f t="shared" si="70"/>
        <v>0</v>
      </c>
      <c r="Y1590" s="198">
        <f t="shared" si="71"/>
        <v>0</v>
      </c>
      <c r="AA1590" s="7"/>
      <c r="AB1590" s="7"/>
      <c r="AC1590" s="7"/>
    </row>
    <row r="1591" spans="18:29" x14ac:dyDescent="0.2">
      <c r="R1591" s="193" t="str">
        <f>IF(Candidates!H1593="","",MONTH(Candidates!H1593))</f>
        <v/>
      </c>
      <c r="S1591" s="187" t="b">
        <f>IF(AND(YEAR(Candidates!H1593)&gt;=applicationYear,YEAR(Candidates!H1593)&lt;=applicationYear),TRUE,IF(applicationYear="",TRUE,FALSE))</f>
        <v>0</v>
      </c>
      <c r="T1591" s="187" t="b">
        <f>IF(AND(Candidates!H1593&gt;=$AJ$4,Candidates!H1593&lt;=$AJ$5),TRUE,FALSE)</f>
        <v>0</v>
      </c>
      <c r="U1591" s="187" t="b">
        <f>IF(Dashboard!$M$6="",IF(Candidates!B1593&lt;&gt;"",TRUE,FALSE),IF(Dashboard!$M$6=Candidates!B1593,TRUE,FALSE))</f>
        <v>0</v>
      </c>
      <c r="V1591" s="187" t="b">
        <f>IF(Dashboard!$H$7="",IF(Candidates!B1593&lt;&gt;"",TRUE,FALSE),IF(Dashboard!$H$7=Candidates!C1593,TRUE,FALSE))</f>
        <v>0</v>
      </c>
      <c r="W1591" s="217" t="b">
        <f>IF(Dashboard!$H$6="",IF(Candidates!B1593&lt;&gt;"",TRUE,FALSE),IF(Dashboard!$H$6=Candidates!E1593,TRUE,FALSE))</f>
        <v>0</v>
      </c>
      <c r="X1591" s="187">
        <f t="shared" si="70"/>
        <v>0</v>
      </c>
      <c r="Y1591" s="198">
        <f t="shared" si="71"/>
        <v>0</v>
      </c>
      <c r="AA1591" s="7"/>
      <c r="AB1591" s="7"/>
      <c r="AC1591" s="7"/>
    </row>
    <row r="1592" spans="18:29" x14ac:dyDescent="0.2">
      <c r="R1592" s="193" t="str">
        <f>IF(Candidates!H1594="","",MONTH(Candidates!H1594))</f>
        <v/>
      </c>
      <c r="S1592" s="187" t="b">
        <f>IF(AND(YEAR(Candidates!H1594)&gt;=applicationYear,YEAR(Candidates!H1594)&lt;=applicationYear),TRUE,IF(applicationYear="",TRUE,FALSE))</f>
        <v>0</v>
      </c>
      <c r="T1592" s="187" t="b">
        <f>IF(AND(Candidates!H1594&gt;=$AJ$4,Candidates!H1594&lt;=$AJ$5),TRUE,FALSE)</f>
        <v>0</v>
      </c>
      <c r="U1592" s="187" t="b">
        <f>IF(Dashboard!$M$6="",IF(Candidates!B1594&lt;&gt;"",TRUE,FALSE),IF(Dashboard!$M$6=Candidates!B1594,TRUE,FALSE))</f>
        <v>0</v>
      </c>
      <c r="V1592" s="187" t="b">
        <f>IF(Dashboard!$H$7="",IF(Candidates!B1594&lt;&gt;"",TRUE,FALSE),IF(Dashboard!$H$7=Candidates!C1594,TRUE,FALSE))</f>
        <v>0</v>
      </c>
      <c r="W1592" s="217" t="b">
        <f>IF(Dashboard!$H$6="",IF(Candidates!B1594&lt;&gt;"",TRUE,FALSE),IF(Dashboard!$H$6=Candidates!E1594,TRUE,FALSE))</f>
        <v>0</v>
      </c>
      <c r="X1592" s="187">
        <f t="shared" si="70"/>
        <v>0</v>
      </c>
      <c r="Y1592" s="198">
        <f t="shared" si="71"/>
        <v>0</v>
      </c>
      <c r="AA1592" s="7"/>
      <c r="AB1592" s="7"/>
      <c r="AC1592" s="7"/>
    </row>
    <row r="1593" spans="18:29" x14ac:dyDescent="0.2">
      <c r="R1593" s="193" t="str">
        <f>IF(Candidates!H1595="","",MONTH(Candidates!H1595))</f>
        <v/>
      </c>
      <c r="S1593" s="187" t="b">
        <f>IF(AND(YEAR(Candidates!H1595)&gt;=applicationYear,YEAR(Candidates!H1595)&lt;=applicationYear),TRUE,IF(applicationYear="",TRUE,FALSE))</f>
        <v>0</v>
      </c>
      <c r="T1593" s="187" t="b">
        <f>IF(AND(Candidates!H1595&gt;=$AJ$4,Candidates!H1595&lt;=$AJ$5),TRUE,FALSE)</f>
        <v>0</v>
      </c>
      <c r="U1593" s="187" t="b">
        <f>IF(Dashboard!$M$6="",IF(Candidates!B1595&lt;&gt;"",TRUE,FALSE),IF(Dashboard!$M$6=Candidates!B1595,TRUE,FALSE))</f>
        <v>0</v>
      </c>
      <c r="V1593" s="187" t="b">
        <f>IF(Dashboard!$H$7="",IF(Candidates!B1595&lt;&gt;"",TRUE,FALSE),IF(Dashboard!$H$7=Candidates!C1595,TRUE,FALSE))</f>
        <v>0</v>
      </c>
      <c r="W1593" s="217" t="b">
        <f>IF(Dashboard!$H$6="",IF(Candidates!B1595&lt;&gt;"",TRUE,FALSE),IF(Dashboard!$H$6=Candidates!E1595,TRUE,FALSE))</f>
        <v>0</v>
      </c>
      <c r="X1593" s="187">
        <f t="shared" si="70"/>
        <v>0</v>
      </c>
      <c r="Y1593" s="198">
        <f t="shared" si="71"/>
        <v>0</v>
      </c>
      <c r="AA1593" s="7"/>
      <c r="AB1593" s="7"/>
      <c r="AC1593" s="7"/>
    </row>
    <row r="1594" spans="18:29" x14ac:dyDescent="0.2">
      <c r="R1594" s="193" t="str">
        <f>IF(Candidates!H1596="","",MONTH(Candidates!H1596))</f>
        <v/>
      </c>
      <c r="S1594" s="187" t="b">
        <f>IF(AND(YEAR(Candidates!H1596)&gt;=applicationYear,YEAR(Candidates!H1596)&lt;=applicationYear),TRUE,IF(applicationYear="",TRUE,FALSE))</f>
        <v>0</v>
      </c>
      <c r="T1594" s="187" t="b">
        <f>IF(AND(Candidates!H1596&gt;=$AJ$4,Candidates!H1596&lt;=$AJ$5),TRUE,FALSE)</f>
        <v>0</v>
      </c>
      <c r="U1594" s="187" t="b">
        <f>IF(Dashboard!$M$6="",IF(Candidates!B1596&lt;&gt;"",TRUE,FALSE),IF(Dashboard!$M$6=Candidates!B1596,TRUE,FALSE))</f>
        <v>0</v>
      </c>
      <c r="V1594" s="187" t="b">
        <f>IF(Dashboard!$H$7="",IF(Candidates!B1596&lt;&gt;"",TRUE,FALSE),IF(Dashboard!$H$7=Candidates!C1596,TRUE,FALSE))</f>
        <v>0</v>
      </c>
      <c r="W1594" s="217" t="b">
        <f>IF(Dashboard!$H$6="",IF(Candidates!B1596&lt;&gt;"",TRUE,FALSE),IF(Dashboard!$H$6=Candidates!E1596,TRUE,FALSE))</f>
        <v>0</v>
      </c>
      <c r="X1594" s="187">
        <f t="shared" si="70"/>
        <v>0</v>
      </c>
      <c r="Y1594" s="198">
        <f t="shared" si="71"/>
        <v>0</v>
      </c>
      <c r="AA1594" s="7"/>
      <c r="AB1594" s="7"/>
      <c r="AC1594" s="7"/>
    </row>
    <row r="1595" spans="18:29" x14ac:dyDescent="0.2">
      <c r="R1595" s="193" t="str">
        <f>IF(Candidates!H1597="","",MONTH(Candidates!H1597))</f>
        <v/>
      </c>
      <c r="S1595" s="187" t="b">
        <f>IF(AND(YEAR(Candidates!H1597)&gt;=applicationYear,YEAR(Candidates!H1597)&lt;=applicationYear),TRUE,IF(applicationYear="",TRUE,FALSE))</f>
        <v>0</v>
      </c>
      <c r="T1595" s="187" t="b">
        <f>IF(AND(Candidates!H1597&gt;=$AJ$4,Candidates!H1597&lt;=$AJ$5),TRUE,FALSE)</f>
        <v>0</v>
      </c>
      <c r="U1595" s="187" t="b">
        <f>IF(Dashboard!$M$6="",IF(Candidates!B1597&lt;&gt;"",TRUE,FALSE),IF(Dashboard!$M$6=Candidates!B1597,TRUE,FALSE))</f>
        <v>0</v>
      </c>
      <c r="V1595" s="187" t="b">
        <f>IF(Dashboard!$H$7="",IF(Candidates!B1597&lt;&gt;"",TRUE,FALSE),IF(Dashboard!$H$7=Candidates!C1597,TRUE,FALSE))</f>
        <v>0</v>
      </c>
      <c r="W1595" s="217" t="b">
        <f>IF(Dashboard!$H$6="",IF(Candidates!B1597&lt;&gt;"",TRUE,FALSE),IF(Dashboard!$H$6=Candidates!E1597,TRUE,FALSE))</f>
        <v>0</v>
      </c>
      <c r="X1595" s="187">
        <f t="shared" si="70"/>
        <v>0</v>
      </c>
      <c r="Y1595" s="198">
        <f t="shared" si="71"/>
        <v>0</v>
      </c>
      <c r="AA1595" s="7"/>
      <c r="AB1595" s="7"/>
      <c r="AC1595" s="7"/>
    </row>
    <row r="1596" spans="18:29" x14ac:dyDescent="0.2">
      <c r="R1596" s="193" t="str">
        <f>IF(Candidates!H1598="","",MONTH(Candidates!H1598))</f>
        <v/>
      </c>
      <c r="S1596" s="187" t="b">
        <f>IF(AND(YEAR(Candidates!H1598)&gt;=applicationYear,YEAR(Candidates!H1598)&lt;=applicationYear),TRUE,IF(applicationYear="",TRUE,FALSE))</f>
        <v>0</v>
      </c>
      <c r="T1596" s="187" t="b">
        <f>IF(AND(Candidates!H1598&gt;=$AJ$4,Candidates!H1598&lt;=$AJ$5),TRUE,FALSE)</f>
        <v>0</v>
      </c>
      <c r="U1596" s="187" t="b">
        <f>IF(Dashboard!$M$6="",IF(Candidates!B1598&lt;&gt;"",TRUE,FALSE),IF(Dashboard!$M$6=Candidates!B1598,TRUE,FALSE))</f>
        <v>0</v>
      </c>
      <c r="V1596" s="187" t="b">
        <f>IF(Dashboard!$H$7="",IF(Candidates!B1598&lt;&gt;"",TRUE,FALSE),IF(Dashboard!$H$7=Candidates!C1598,TRUE,FALSE))</f>
        <v>0</v>
      </c>
      <c r="W1596" s="217" t="b">
        <f>IF(Dashboard!$H$6="",IF(Candidates!B1598&lt;&gt;"",TRUE,FALSE),IF(Dashboard!$H$6=Candidates!E1598,TRUE,FALSE))</f>
        <v>0</v>
      </c>
      <c r="X1596" s="187">
        <f t="shared" si="70"/>
        <v>0</v>
      </c>
      <c r="Y1596" s="198">
        <f t="shared" si="71"/>
        <v>0</v>
      </c>
      <c r="AA1596" s="7"/>
      <c r="AB1596" s="7"/>
      <c r="AC1596" s="7"/>
    </row>
    <row r="1597" spans="18:29" x14ac:dyDescent="0.2">
      <c r="R1597" s="193" t="str">
        <f>IF(Candidates!H1599="","",MONTH(Candidates!H1599))</f>
        <v/>
      </c>
      <c r="S1597" s="187" t="b">
        <f>IF(AND(YEAR(Candidates!H1599)&gt;=applicationYear,YEAR(Candidates!H1599)&lt;=applicationYear),TRUE,IF(applicationYear="",TRUE,FALSE))</f>
        <v>0</v>
      </c>
      <c r="T1597" s="187" t="b">
        <f>IF(AND(Candidates!H1599&gt;=$AJ$4,Candidates!H1599&lt;=$AJ$5),TRUE,FALSE)</f>
        <v>0</v>
      </c>
      <c r="U1597" s="187" t="b">
        <f>IF(Dashboard!$M$6="",IF(Candidates!B1599&lt;&gt;"",TRUE,FALSE),IF(Dashboard!$M$6=Candidates!B1599,TRUE,FALSE))</f>
        <v>0</v>
      </c>
      <c r="V1597" s="187" t="b">
        <f>IF(Dashboard!$H$7="",IF(Candidates!B1599&lt;&gt;"",TRUE,FALSE),IF(Dashboard!$H$7=Candidates!C1599,TRUE,FALSE))</f>
        <v>0</v>
      </c>
      <c r="W1597" s="217" t="b">
        <f>IF(Dashboard!$H$6="",IF(Candidates!B1599&lt;&gt;"",TRUE,FALSE),IF(Dashboard!$H$6=Candidates!E1599,TRUE,FALSE))</f>
        <v>0</v>
      </c>
      <c r="X1597" s="187">
        <f t="shared" si="70"/>
        <v>0</v>
      </c>
      <c r="Y1597" s="198">
        <f t="shared" si="71"/>
        <v>0</v>
      </c>
      <c r="AA1597" s="7"/>
      <c r="AB1597" s="7"/>
      <c r="AC1597" s="7"/>
    </row>
    <row r="1598" spans="18:29" x14ac:dyDescent="0.2">
      <c r="R1598" s="193" t="str">
        <f>IF(Candidates!H1600="","",MONTH(Candidates!H1600))</f>
        <v/>
      </c>
      <c r="S1598" s="187" t="b">
        <f>IF(AND(YEAR(Candidates!H1600)&gt;=applicationYear,YEAR(Candidates!H1600)&lt;=applicationYear),TRUE,IF(applicationYear="",TRUE,FALSE))</f>
        <v>0</v>
      </c>
      <c r="T1598" s="187" t="b">
        <f>IF(AND(Candidates!H1600&gt;=$AJ$4,Candidates!H1600&lt;=$AJ$5),TRUE,FALSE)</f>
        <v>0</v>
      </c>
      <c r="U1598" s="187" t="b">
        <f>IF(Dashboard!$M$6="",IF(Candidates!B1600&lt;&gt;"",TRUE,FALSE),IF(Dashboard!$M$6=Candidates!B1600,TRUE,FALSE))</f>
        <v>0</v>
      </c>
      <c r="V1598" s="187" t="b">
        <f>IF(Dashboard!$H$7="",IF(Candidates!B1600&lt;&gt;"",TRUE,FALSE),IF(Dashboard!$H$7=Candidates!C1600,TRUE,FALSE))</f>
        <v>0</v>
      </c>
      <c r="W1598" s="217" t="b">
        <f>IF(Dashboard!$H$6="",IF(Candidates!B1600&lt;&gt;"",TRUE,FALSE),IF(Dashboard!$H$6=Candidates!E1600,TRUE,FALSE))</f>
        <v>0</v>
      </c>
      <c r="X1598" s="187">
        <f t="shared" si="70"/>
        <v>0</v>
      </c>
      <c r="Y1598" s="198">
        <f t="shared" si="71"/>
        <v>0</v>
      </c>
      <c r="AA1598" s="7"/>
      <c r="AB1598" s="7"/>
      <c r="AC1598" s="7"/>
    </row>
    <row r="1599" spans="18:29" x14ac:dyDescent="0.2">
      <c r="R1599" s="193" t="str">
        <f>IF(Candidates!H1601="","",MONTH(Candidates!H1601))</f>
        <v/>
      </c>
      <c r="S1599" s="187" t="b">
        <f>IF(AND(YEAR(Candidates!H1601)&gt;=applicationYear,YEAR(Candidates!H1601)&lt;=applicationYear),TRUE,IF(applicationYear="",TRUE,FALSE))</f>
        <v>0</v>
      </c>
      <c r="T1599" s="187" t="b">
        <f>IF(AND(Candidates!H1601&gt;=$AJ$4,Candidates!H1601&lt;=$AJ$5),TRUE,FALSE)</f>
        <v>0</v>
      </c>
      <c r="U1599" s="187" t="b">
        <f>IF(Dashboard!$M$6="",IF(Candidates!B1601&lt;&gt;"",TRUE,FALSE),IF(Dashboard!$M$6=Candidates!B1601,TRUE,FALSE))</f>
        <v>0</v>
      </c>
      <c r="V1599" s="187" t="b">
        <f>IF(Dashboard!$H$7="",IF(Candidates!B1601&lt;&gt;"",TRUE,FALSE),IF(Dashboard!$H$7=Candidates!C1601,TRUE,FALSE))</f>
        <v>0</v>
      </c>
      <c r="W1599" s="217" t="b">
        <f>IF(Dashboard!$H$6="",IF(Candidates!B1601&lt;&gt;"",TRUE,FALSE),IF(Dashboard!$H$6=Candidates!E1601,TRUE,FALSE))</f>
        <v>0</v>
      </c>
      <c r="X1599" s="187">
        <f t="shared" si="70"/>
        <v>0</v>
      </c>
      <c r="Y1599" s="198">
        <f t="shared" si="71"/>
        <v>0</v>
      </c>
      <c r="AA1599" s="7"/>
      <c r="AB1599" s="7"/>
      <c r="AC1599" s="7"/>
    </row>
    <row r="1600" spans="18:29" x14ac:dyDescent="0.2">
      <c r="R1600" s="193" t="str">
        <f>IF(Candidates!H1602="","",MONTH(Candidates!H1602))</f>
        <v/>
      </c>
      <c r="S1600" s="187" t="b">
        <f>IF(AND(YEAR(Candidates!H1602)&gt;=applicationYear,YEAR(Candidates!H1602)&lt;=applicationYear),TRUE,IF(applicationYear="",TRUE,FALSE))</f>
        <v>0</v>
      </c>
      <c r="T1600" s="187" t="b">
        <f>IF(AND(Candidates!H1602&gt;=$AJ$4,Candidates!H1602&lt;=$AJ$5),TRUE,FALSE)</f>
        <v>0</v>
      </c>
      <c r="U1600" s="187" t="b">
        <f>IF(Dashboard!$M$6="",IF(Candidates!B1602&lt;&gt;"",TRUE,FALSE),IF(Dashboard!$M$6=Candidates!B1602,TRUE,FALSE))</f>
        <v>0</v>
      </c>
      <c r="V1600" s="187" t="b">
        <f>IF(Dashboard!$H$7="",IF(Candidates!B1602&lt;&gt;"",TRUE,FALSE),IF(Dashboard!$H$7=Candidates!C1602,TRUE,FALSE))</f>
        <v>0</v>
      </c>
      <c r="W1600" s="217" t="b">
        <f>IF(Dashboard!$H$6="",IF(Candidates!B1602&lt;&gt;"",TRUE,FALSE),IF(Dashboard!$H$6=Candidates!E1602,TRUE,FALSE))</f>
        <v>0</v>
      </c>
      <c r="X1600" s="187">
        <f t="shared" si="70"/>
        <v>0</v>
      </c>
      <c r="Y1600" s="198">
        <f t="shared" si="71"/>
        <v>0</v>
      </c>
      <c r="AA1600" s="7"/>
      <c r="AB1600" s="7"/>
      <c r="AC1600" s="7"/>
    </row>
    <row r="1601" spans="18:29" x14ac:dyDescent="0.2">
      <c r="R1601" s="193" t="str">
        <f>IF(Candidates!H1603="","",MONTH(Candidates!H1603))</f>
        <v/>
      </c>
      <c r="S1601" s="187" t="b">
        <f>IF(AND(YEAR(Candidates!H1603)&gt;=applicationYear,YEAR(Candidates!H1603)&lt;=applicationYear),TRUE,IF(applicationYear="",TRUE,FALSE))</f>
        <v>0</v>
      </c>
      <c r="T1601" s="187" t="b">
        <f>IF(AND(Candidates!H1603&gt;=$AJ$4,Candidates!H1603&lt;=$AJ$5),TRUE,FALSE)</f>
        <v>0</v>
      </c>
      <c r="U1601" s="187" t="b">
        <f>IF(Dashboard!$M$6="",IF(Candidates!B1603&lt;&gt;"",TRUE,FALSE),IF(Dashboard!$M$6=Candidates!B1603,TRUE,FALSE))</f>
        <v>0</v>
      </c>
      <c r="V1601" s="187" t="b">
        <f>IF(Dashboard!$H$7="",IF(Candidates!B1603&lt;&gt;"",TRUE,FALSE),IF(Dashboard!$H$7=Candidates!C1603,TRUE,FALSE))</f>
        <v>0</v>
      </c>
      <c r="W1601" s="217" t="b">
        <f>IF(Dashboard!$H$6="",IF(Candidates!B1603&lt;&gt;"",TRUE,FALSE),IF(Dashboard!$H$6=Candidates!E1603,TRUE,FALSE))</f>
        <v>0</v>
      </c>
      <c r="X1601" s="187">
        <f t="shared" si="70"/>
        <v>0</v>
      </c>
      <c r="Y1601" s="198">
        <f t="shared" si="71"/>
        <v>0</v>
      </c>
      <c r="AA1601" s="7"/>
      <c r="AB1601" s="7"/>
      <c r="AC1601" s="7"/>
    </row>
    <row r="1602" spans="18:29" x14ac:dyDescent="0.2">
      <c r="R1602" s="193" t="str">
        <f>IF(Candidates!H1604="","",MONTH(Candidates!H1604))</f>
        <v/>
      </c>
      <c r="S1602" s="187" t="b">
        <f>IF(AND(YEAR(Candidates!H1604)&gt;=applicationYear,YEAR(Candidates!H1604)&lt;=applicationYear),TRUE,IF(applicationYear="",TRUE,FALSE))</f>
        <v>0</v>
      </c>
      <c r="T1602" s="187" t="b">
        <f>IF(AND(Candidates!H1604&gt;=$AJ$4,Candidates!H1604&lt;=$AJ$5),TRUE,FALSE)</f>
        <v>0</v>
      </c>
      <c r="U1602" s="187" t="b">
        <f>IF(Dashboard!$M$6="",IF(Candidates!B1604&lt;&gt;"",TRUE,FALSE),IF(Dashboard!$M$6=Candidates!B1604,TRUE,FALSE))</f>
        <v>0</v>
      </c>
      <c r="V1602" s="187" t="b">
        <f>IF(Dashboard!$H$7="",IF(Candidates!B1604&lt;&gt;"",TRUE,FALSE),IF(Dashboard!$H$7=Candidates!C1604,TRUE,FALSE))</f>
        <v>0</v>
      </c>
      <c r="W1602" s="217" t="b">
        <f>IF(Dashboard!$H$6="",IF(Candidates!B1604&lt;&gt;"",TRUE,FALSE),IF(Dashboard!$H$6=Candidates!E1604,TRUE,FALSE))</f>
        <v>0</v>
      </c>
      <c r="X1602" s="187">
        <f t="shared" si="70"/>
        <v>0</v>
      </c>
      <c r="Y1602" s="198">
        <f t="shared" si="71"/>
        <v>0</v>
      </c>
      <c r="AA1602" s="7"/>
      <c r="AB1602" s="7"/>
      <c r="AC1602" s="7"/>
    </row>
    <row r="1603" spans="18:29" x14ac:dyDescent="0.2">
      <c r="R1603" s="193" t="str">
        <f>IF(Candidates!H1605="","",MONTH(Candidates!H1605))</f>
        <v/>
      </c>
      <c r="S1603" s="187" t="b">
        <f>IF(AND(YEAR(Candidates!H1605)&gt;=applicationYear,YEAR(Candidates!H1605)&lt;=applicationYear),TRUE,IF(applicationYear="",TRUE,FALSE))</f>
        <v>0</v>
      </c>
      <c r="T1603" s="187" t="b">
        <f>IF(AND(Candidates!H1605&gt;=$AJ$4,Candidates!H1605&lt;=$AJ$5),TRUE,FALSE)</f>
        <v>0</v>
      </c>
      <c r="U1603" s="187" t="b">
        <f>IF(Dashboard!$M$6="",IF(Candidates!B1605&lt;&gt;"",TRUE,FALSE),IF(Dashboard!$M$6=Candidates!B1605,TRUE,FALSE))</f>
        <v>0</v>
      </c>
      <c r="V1603" s="187" t="b">
        <f>IF(Dashboard!$H$7="",IF(Candidates!B1605&lt;&gt;"",TRUE,FALSE),IF(Dashboard!$H$7=Candidates!C1605,TRUE,FALSE))</f>
        <v>0</v>
      </c>
      <c r="W1603" s="217" t="b">
        <f>IF(Dashboard!$H$6="",IF(Candidates!B1605&lt;&gt;"",TRUE,FALSE),IF(Dashboard!$H$6=Candidates!E1605,TRUE,FALSE))</f>
        <v>0</v>
      </c>
      <c r="X1603" s="187">
        <f t="shared" si="70"/>
        <v>0</v>
      </c>
      <c r="Y1603" s="198">
        <f t="shared" si="71"/>
        <v>0</v>
      </c>
      <c r="AA1603" s="7"/>
      <c r="AB1603" s="7"/>
      <c r="AC1603" s="7"/>
    </row>
    <row r="1604" spans="18:29" x14ac:dyDescent="0.2">
      <c r="R1604" s="193" t="str">
        <f>IF(Candidates!H1606="","",MONTH(Candidates!H1606))</f>
        <v/>
      </c>
      <c r="S1604" s="187" t="b">
        <f>IF(AND(YEAR(Candidates!H1606)&gt;=applicationYear,YEAR(Candidates!H1606)&lt;=applicationYear),TRUE,IF(applicationYear="",TRUE,FALSE))</f>
        <v>0</v>
      </c>
      <c r="T1604" s="187" t="b">
        <f>IF(AND(Candidates!H1606&gt;=$AJ$4,Candidates!H1606&lt;=$AJ$5),TRUE,FALSE)</f>
        <v>0</v>
      </c>
      <c r="U1604" s="187" t="b">
        <f>IF(Dashboard!$M$6="",IF(Candidates!B1606&lt;&gt;"",TRUE,FALSE),IF(Dashboard!$M$6=Candidates!B1606,TRUE,FALSE))</f>
        <v>0</v>
      </c>
      <c r="V1604" s="187" t="b">
        <f>IF(Dashboard!$H$7="",IF(Candidates!B1606&lt;&gt;"",TRUE,FALSE),IF(Dashboard!$H$7=Candidates!C1606,TRUE,FALSE))</f>
        <v>0</v>
      </c>
      <c r="W1604" s="217" t="b">
        <f>IF(Dashboard!$H$6="",IF(Candidates!B1606&lt;&gt;"",TRUE,FALSE),IF(Dashboard!$H$6=Candidates!E1606,TRUE,FALSE))</f>
        <v>0</v>
      </c>
      <c r="X1604" s="187">
        <f t="shared" si="70"/>
        <v>0</v>
      </c>
      <c r="Y1604" s="198">
        <f t="shared" si="71"/>
        <v>0</v>
      </c>
      <c r="AA1604" s="7"/>
      <c r="AB1604" s="7"/>
      <c r="AC1604" s="7"/>
    </row>
    <row r="1605" spans="18:29" x14ac:dyDescent="0.2">
      <c r="R1605" s="193" t="str">
        <f>IF(Candidates!H1607="","",MONTH(Candidates!H1607))</f>
        <v/>
      </c>
      <c r="S1605" s="187" t="b">
        <f>IF(AND(YEAR(Candidates!H1607)&gt;=applicationYear,YEAR(Candidates!H1607)&lt;=applicationYear),TRUE,IF(applicationYear="",TRUE,FALSE))</f>
        <v>0</v>
      </c>
      <c r="T1605" s="187" t="b">
        <f>IF(AND(Candidates!H1607&gt;=$AJ$4,Candidates!H1607&lt;=$AJ$5),TRUE,FALSE)</f>
        <v>0</v>
      </c>
      <c r="U1605" s="187" t="b">
        <f>IF(Dashboard!$M$6="",IF(Candidates!B1607&lt;&gt;"",TRUE,FALSE),IF(Dashboard!$M$6=Candidates!B1607,TRUE,FALSE))</f>
        <v>0</v>
      </c>
      <c r="V1605" s="187" t="b">
        <f>IF(Dashboard!$H$7="",IF(Candidates!B1607&lt;&gt;"",TRUE,FALSE),IF(Dashboard!$H$7=Candidates!C1607,TRUE,FALSE))</f>
        <v>0</v>
      </c>
      <c r="W1605" s="217" t="b">
        <f>IF(Dashboard!$H$6="",IF(Candidates!B1607&lt;&gt;"",TRUE,FALSE),IF(Dashboard!$H$6=Candidates!E1607,TRUE,FALSE))</f>
        <v>0</v>
      </c>
      <c r="X1605" s="187">
        <f t="shared" ref="X1605:X1668" si="72">W1605*V1605*U1605*T1605</f>
        <v>0</v>
      </c>
      <c r="Y1605" s="198">
        <f t="shared" ref="Y1605:Y1668" si="73">W1605*V1605*U1605*S1605</f>
        <v>0</v>
      </c>
      <c r="AA1605" s="7"/>
      <c r="AB1605" s="7"/>
      <c r="AC1605" s="7"/>
    </row>
    <row r="1606" spans="18:29" x14ac:dyDescent="0.2">
      <c r="R1606" s="193" t="str">
        <f>IF(Candidates!H1608="","",MONTH(Candidates!H1608))</f>
        <v/>
      </c>
      <c r="S1606" s="187" t="b">
        <f>IF(AND(YEAR(Candidates!H1608)&gt;=applicationYear,YEAR(Candidates!H1608)&lt;=applicationYear),TRUE,IF(applicationYear="",TRUE,FALSE))</f>
        <v>0</v>
      </c>
      <c r="T1606" s="187" t="b">
        <f>IF(AND(Candidates!H1608&gt;=$AJ$4,Candidates!H1608&lt;=$AJ$5),TRUE,FALSE)</f>
        <v>0</v>
      </c>
      <c r="U1606" s="187" t="b">
        <f>IF(Dashboard!$M$6="",IF(Candidates!B1608&lt;&gt;"",TRUE,FALSE),IF(Dashboard!$M$6=Candidates!B1608,TRUE,FALSE))</f>
        <v>0</v>
      </c>
      <c r="V1606" s="187" t="b">
        <f>IF(Dashboard!$H$7="",IF(Candidates!B1608&lt;&gt;"",TRUE,FALSE),IF(Dashboard!$H$7=Candidates!C1608,TRUE,FALSE))</f>
        <v>0</v>
      </c>
      <c r="W1606" s="217" t="b">
        <f>IF(Dashboard!$H$6="",IF(Candidates!B1608&lt;&gt;"",TRUE,FALSE),IF(Dashboard!$H$6=Candidates!E1608,TRUE,FALSE))</f>
        <v>0</v>
      </c>
      <c r="X1606" s="187">
        <f t="shared" si="72"/>
        <v>0</v>
      </c>
      <c r="Y1606" s="198">
        <f t="shared" si="73"/>
        <v>0</v>
      </c>
      <c r="AA1606" s="7"/>
      <c r="AB1606" s="7"/>
      <c r="AC1606" s="7"/>
    </row>
    <row r="1607" spans="18:29" x14ac:dyDescent="0.2">
      <c r="R1607" s="193" t="str">
        <f>IF(Candidates!H1609="","",MONTH(Candidates!H1609))</f>
        <v/>
      </c>
      <c r="S1607" s="187" t="b">
        <f>IF(AND(YEAR(Candidates!H1609)&gt;=applicationYear,YEAR(Candidates!H1609)&lt;=applicationYear),TRUE,IF(applicationYear="",TRUE,FALSE))</f>
        <v>0</v>
      </c>
      <c r="T1607" s="187" t="b">
        <f>IF(AND(Candidates!H1609&gt;=$AJ$4,Candidates!H1609&lt;=$AJ$5),TRUE,FALSE)</f>
        <v>0</v>
      </c>
      <c r="U1607" s="187" t="b">
        <f>IF(Dashboard!$M$6="",IF(Candidates!B1609&lt;&gt;"",TRUE,FALSE),IF(Dashboard!$M$6=Candidates!B1609,TRUE,FALSE))</f>
        <v>0</v>
      </c>
      <c r="V1607" s="187" t="b">
        <f>IF(Dashboard!$H$7="",IF(Candidates!B1609&lt;&gt;"",TRUE,FALSE),IF(Dashboard!$H$7=Candidates!C1609,TRUE,FALSE))</f>
        <v>0</v>
      </c>
      <c r="W1607" s="217" t="b">
        <f>IF(Dashboard!$H$6="",IF(Candidates!B1609&lt;&gt;"",TRUE,FALSE),IF(Dashboard!$H$6=Candidates!E1609,TRUE,FALSE))</f>
        <v>0</v>
      </c>
      <c r="X1607" s="187">
        <f t="shared" si="72"/>
        <v>0</v>
      </c>
      <c r="Y1607" s="198">
        <f t="shared" si="73"/>
        <v>0</v>
      </c>
      <c r="AA1607" s="7"/>
      <c r="AB1607" s="7"/>
      <c r="AC1607" s="7"/>
    </row>
    <row r="1608" spans="18:29" x14ac:dyDescent="0.2">
      <c r="R1608" s="193" t="str">
        <f>IF(Candidates!H1610="","",MONTH(Candidates!H1610))</f>
        <v/>
      </c>
      <c r="S1608" s="187" t="b">
        <f>IF(AND(YEAR(Candidates!H1610)&gt;=applicationYear,YEAR(Candidates!H1610)&lt;=applicationYear),TRUE,IF(applicationYear="",TRUE,FALSE))</f>
        <v>0</v>
      </c>
      <c r="T1608" s="187" t="b">
        <f>IF(AND(Candidates!H1610&gt;=$AJ$4,Candidates!H1610&lt;=$AJ$5),TRUE,FALSE)</f>
        <v>0</v>
      </c>
      <c r="U1608" s="187" t="b">
        <f>IF(Dashboard!$M$6="",IF(Candidates!B1610&lt;&gt;"",TRUE,FALSE),IF(Dashboard!$M$6=Candidates!B1610,TRUE,FALSE))</f>
        <v>0</v>
      </c>
      <c r="V1608" s="187" t="b">
        <f>IF(Dashboard!$H$7="",IF(Candidates!B1610&lt;&gt;"",TRUE,FALSE),IF(Dashboard!$H$7=Candidates!C1610,TRUE,FALSE))</f>
        <v>0</v>
      </c>
      <c r="W1608" s="217" t="b">
        <f>IF(Dashboard!$H$6="",IF(Candidates!B1610&lt;&gt;"",TRUE,FALSE),IF(Dashboard!$H$6=Candidates!E1610,TRUE,FALSE))</f>
        <v>0</v>
      </c>
      <c r="X1608" s="187">
        <f t="shared" si="72"/>
        <v>0</v>
      </c>
      <c r="Y1608" s="198">
        <f t="shared" si="73"/>
        <v>0</v>
      </c>
      <c r="AA1608" s="7"/>
      <c r="AB1608" s="7"/>
      <c r="AC1608" s="7"/>
    </row>
    <row r="1609" spans="18:29" x14ac:dyDescent="0.2">
      <c r="R1609" s="193" t="str">
        <f>IF(Candidates!H1611="","",MONTH(Candidates!H1611))</f>
        <v/>
      </c>
      <c r="S1609" s="187" t="b">
        <f>IF(AND(YEAR(Candidates!H1611)&gt;=applicationYear,YEAR(Candidates!H1611)&lt;=applicationYear),TRUE,IF(applicationYear="",TRUE,FALSE))</f>
        <v>0</v>
      </c>
      <c r="T1609" s="187" t="b">
        <f>IF(AND(Candidates!H1611&gt;=$AJ$4,Candidates!H1611&lt;=$AJ$5),TRUE,FALSE)</f>
        <v>0</v>
      </c>
      <c r="U1609" s="187" t="b">
        <f>IF(Dashboard!$M$6="",IF(Candidates!B1611&lt;&gt;"",TRUE,FALSE),IF(Dashboard!$M$6=Candidates!B1611,TRUE,FALSE))</f>
        <v>0</v>
      </c>
      <c r="V1609" s="187" t="b">
        <f>IF(Dashboard!$H$7="",IF(Candidates!B1611&lt;&gt;"",TRUE,FALSE),IF(Dashboard!$H$7=Candidates!C1611,TRUE,FALSE))</f>
        <v>0</v>
      </c>
      <c r="W1609" s="217" t="b">
        <f>IF(Dashboard!$H$6="",IF(Candidates!B1611&lt;&gt;"",TRUE,FALSE),IF(Dashboard!$H$6=Candidates!E1611,TRUE,FALSE))</f>
        <v>0</v>
      </c>
      <c r="X1609" s="187">
        <f t="shared" si="72"/>
        <v>0</v>
      </c>
      <c r="Y1609" s="198">
        <f t="shared" si="73"/>
        <v>0</v>
      </c>
      <c r="AA1609" s="7"/>
      <c r="AB1609" s="7"/>
      <c r="AC1609" s="7"/>
    </row>
    <row r="1610" spans="18:29" x14ac:dyDescent="0.2">
      <c r="R1610" s="193" t="str">
        <f>IF(Candidates!H1612="","",MONTH(Candidates!H1612))</f>
        <v/>
      </c>
      <c r="S1610" s="187" t="b">
        <f>IF(AND(YEAR(Candidates!H1612)&gt;=applicationYear,YEAR(Candidates!H1612)&lt;=applicationYear),TRUE,IF(applicationYear="",TRUE,FALSE))</f>
        <v>0</v>
      </c>
      <c r="T1610" s="187" t="b">
        <f>IF(AND(Candidates!H1612&gt;=$AJ$4,Candidates!H1612&lt;=$AJ$5),TRUE,FALSE)</f>
        <v>0</v>
      </c>
      <c r="U1610" s="187" t="b">
        <f>IF(Dashboard!$M$6="",IF(Candidates!B1612&lt;&gt;"",TRUE,FALSE),IF(Dashboard!$M$6=Candidates!B1612,TRUE,FALSE))</f>
        <v>0</v>
      </c>
      <c r="V1610" s="187" t="b">
        <f>IF(Dashboard!$H$7="",IF(Candidates!B1612&lt;&gt;"",TRUE,FALSE),IF(Dashboard!$H$7=Candidates!C1612,TRUE,FALSE))</f>
        <v>0</v>
      </c>
      <c r="W1610" s="217" t="b">
        <f>IF(Dashboard!$H$6="",IF(Candidates!B1612&lt;&gt;"",TRUE,FALSE),IF(Dashboard!$H$6=Candidates!E1612,TRUE,FALSE))</f>
        <v>0</v>
      </c>
      <c r="X1610" s="187">
        <f t="shared" si="72"/>
        <v>0</v>
      </c>
      <c r="Y1610" s="198">
        <f t="shared" si="73"/>
        <v>0</v>
      </c>
      <c r="AA1610" s="7"/>
      <c r="AB1610" s="7"/>
      <c r="AC1610" s="7"/>
    </row>
    <row r="1611" spans="18:29" x14ac:dyDescent="0.2">
      <c r="R1611" s="193" t="str">
        <f>IF(Candidates!H1613="","",MONTH(Candidates!H1613))</f>
        <v/>
      </c>
      <c r="S1611" s="187" t="b">
        <f>IF(AND(YEAR(Candidates!H1613)&gt;=applicationYear,YEAR(Candidates!H1613)&lt;=applicationYear),TRUE,IF(applicationYear="",TRUE,FALSE))</f>
        <v>0</v>
      </c>
      <c r="T1611" s="187" t="b">
        <f>IF(AND(Candidates!H1613&gt;=$AJ$4,Candidates!H1613&lt;=$AJ$5),TRUE,FALSE)</f>
        <v>0</v>
      </c>
      <c r="U1611" s="187" t="b">
        <f>IF(Dashboard!$M$6="",IF(Candidates!B1613&lt;&gt;"",TRUE,FALSE),IF(Dashboard!$M$6=Candidates!B1613,TRUE,FALSE))</f>
        <v>0</v>
      </c>
      <c r="V1611" s="187" t="b">
        <f>IF(Dashboard!$H$7="",IF(Candidates!B1613&lt;&gt;"",TRUE,FALSE),IF(Dashboard!$H$7=Candidates!C1613,TRUE,FALSE))</f>
        <v>0</v>
      </c>
      <c r="W1611" s="217" t="b">
        <f>IF(Dashboard!$H$6="",IF(Candidates!B1613&lt;&gt;"",TRUE,FALSE),IF(Dashboard!$H$6=Candidates!E1613,TRUE,FALSE))</f>
        <v>0</v>
      </c>
      <c r="X1611" s="187">
        <f t="shared" si="72"/>
        <v>0</v>
      </c>
      <c r="Y1611" s="198">
        <f t="shared" si="73"/>
        <v>0</v>
      </c>
      <c r="AA1611" s="7"/>
      <c r="AB1611" s="7"/>
      <c r="AC1611" s="7"/>
    </row>
    <row r="1612" spans="18:29" x14ac:dyDescent="0.2">
      <c r="R1612" s="193" t="str">
        <f>IF(Candidates!H1614="","",MONTH(Candidates!H1614))</f>
        <v/>
      </c>
      <c r="S1612" s="187" t="b">
        <f>IF(AND(YEAR(Candidates!H1614)&gt;=applicationYear,YEAR(Candidates!H1614)&lt;=applicationYear),TRUE,IF(applicationYear="",TRUE,FALSE))</f>
        <v>0</v>
      </c>
      <c r="T1612" s="187" t="b">
        <f>IF(AND(Candidates!H1614&gt;=$AJ$4,Candidates!H1614&lt;=$AJ$5),TRUE,FALSE)</f>
        <v>0</v>
      </c>
      <c r="U1612" s="187" t="b">
        <f>IF(Dashboard!$M$6="",IF(Candidates!B1614&lt;&gt;"",TRUE,FALSE),IF(Dashboard!$M$6=Candidates!B1614,TRUE,FALSE))</f>
        <v>0</v>
      </c>
      <c r="V1612" s="187" t="b">
        <f>IF(Dashboard!$H$7="",IF(Candidates!B1614&lt;&gt;"",TRUE,FALSE),IF(Dashboard!$H$7=Candidates!C1614,TRUE,FALSE))</f>
        <v>0</v>
      </c>
      <c r="W1612" s="217" t="b">
        <f>IF(Dashboard!$H$6="",IF(Candidates!B1614&lt;&gt;"",TRUE,FALSE),IF(Dashboard!$H$6=Candidates!E1614,TRUE,FALSE))</f>
        <v>0</v>
      </c>
      <c r="X1612" s="187">
        <f t="shared" si="72"/>
        <v>0</v>
      </c>
      <c r="Y1612" s="198">
        <f t="shared" si="73"/>
        <v>0</v>
      </c>
      <c r="AA1612" s="7"/>
      <c r="AB1612" s="7"/>
      <c r="AC1612" s="7"/>
    </row>
    <row r="1613" spans="18:29" x14ac:dyDescent="0.2">
      <c r="R1613" s="193" t="str">
        <f>IF(Candidates!H1615="","",MONTH(Candidates!H1615))</f>
        <v/>
      </c>
      <c r="S1613" s="187" t="b">
        <f>IF(AND(YEAR(Candidates!H1615)&gt;=applicationYear,YEAR(Candidates!H1615)&lt;=applicationYear),TRUE,IF(applicationYear="",TRUE,FALSE))</f>
        <v>0</v>
      </c>
      <c r="T1613" s="187" t="b">
        <f>IF(AND(Candidates!H1615&gt;=$AJ$4,Candidates!H1615&lt;=$AJ$5),TRUE,FALSE)</f>
        <v>0</v>
      </c>
      <c r="U1613" s="187" t="b">
        <f>IF(Dashboard!$M$6="",IF(Candidates!B1615&lt;&gt;"",TRUE,FALSE),IF(Dashboard!$M$6=Candidates!B1615,TRUE,FALSE))</f>
        <v>0</v>
      </c>
      <c r="V1613" s="187" t="b">
        <f>IF(Dashboard!$H$7="",IF(Candidates!B1615&lt;&gt;"",TRUE,FALSE),IF(Dashboard!$H$7=Candidates!C1615,TRUE,FALSE))</f>
        <v>0</v>
      </c>
      <c r="W1613" s="217" t="b">
        <f>IF(Dashboard!$H$6="",IF(Candidates!B1615&lt;&gt;"",TRUE,FALSE),IF(Dashboard!$H$6=Candidates!E1615,TRUE,FALSE))</f>
        <v>0</v>
      </c>
      <c r="X1613" s="187">
        <f t="shared" si="72"/>
        <v>0</v>
      </c>
      <c r="Y1613" s="198">
        <f t="shared" si="73"/>
        <v>0</v>
      </c>
      <c r="AA1613" s="7"/>
      <c r="AB1613" s="7"/>
      <c r="AC1613" s="7"/>
    </row>
    <row r="1614" spans="18:29" x14ac:dyDescent="0.2">
      <c r="R1614" s="193" t="str">
        <f>IF(Candidates!H1616="","",MONTH(Candidates!H1616))</f>
        <v/>
      </c>
      <c r="S1614" s="187" t="b">
        <f>IF(AND(YEAR(Candidates!H1616)&gt;=applicationYear,YEAR(Candidates!H1616)&lt;=applicationYear),TRUE,IF(applicationYear="",TRUE,FALSE))</f>
        <v>0</v>
      </c>
      <c r="T1614" s="187" t="b">
        <f>IF(AND(Candidates!H1616&gt;=$AJ$4,Candidates!H1616&lt;=$AJ$5),TRUE,FALSE)</f>
        <v>0</v>
      </c>
      <c r="U1614" s="187" t="b">
        <f>IF(Dashboard!$M$6="",IF(Candidates!B1616&lt;&gt;"",TRUE,FALSE),IF(Dashboard!$M$6=Candidates!B1616,TRUE,FALSE))</f>
        <v>0</v>
      </c>
      <c r="V1614" s="187" t="b">
        <f>IF(Dashboard!$H$7="",IF(Candidates!B1616&lt;&gt;"",TRUE,FALSE),IF(Dashboard!$H$7=Candidates!C1616,TRUE,FALSE))</f>
        <v>0</v>
      </c>
      <c r="W1614" s="217" t="b">
        <f>IF(Dashboard!$H$6="",IF(Candidates!B1616&lt;&gt;"",TRUE,FALSE),IF(Dashboard!$H$6=Candidates!E1616,TRUE,FALSE))</f>
        <v>0</v>
      </c>
      <c r="X1614" s="187">
        <f t="shared" si="72"/>
        <v>0</v>
      </c>
      <c r="Y1614" s="198">
        <f t="shared" si="73"/>
        <v>0</v>
      </c>
      <c r="AA1614" s="7"/>
      <c r="AB1614" s="7"/>
      <c r="AC1614" s="7"/>
    </row>
    <row r="1615" spans="18:29" x14ac:dyDescent="0.2">
      <c r="R1615" s="193" t="str">
        <f>IF(Candidates!H1617="","",MONTH(Candidates!H1617))</f>
        <v/>
      </c>
      <c r="S1615" s="187" t="b">
        <f>IF(AND(YEAR(Candidates!H1617)&gt;=applicationYear,YEAR(Candidates!H1617)&lt;=applicationYear),TRUE,IF(applicationYear="",TRUE,FALSE))</f>
        <v>0</v>
      </c>
      <c r="T1615" s="187" t="b">
        <f>IF(AND(Candidates!H1617&gt;=$AJ$4,Candidates!H1617&lt;=$AJ$5),TRUE,FALSE)</f>
        <v>0</v>
      </c>
      <c r="U1615" s="187" t="b">
        <f>IF(Dashboard!$M$6="",IF(Candidates!B1617&lt;&gt;"",TRUE,FALSE),IF(Dashboard!$M$6=Candidates!B1617,TRUE,FALSE))</f>
        <v>0</v>
      </c>
      <c r="V1615" s="187" t="b">
        <f>IF(Dashboard!$H$7="",IF(Candidates!B1617&lt;&gt;"",TRUE,FALSE),IF(Dashboard!$H$7=Candidates!C1617,TRUE,FALSE))</f>
        <v>0</v>
      </c>
      <c r="W1615" s="217" t="b">
        <f>IF(Dashboard!$H$6="",IF(Candidates!B1617&lt;&gt;"",TRUE,FALSE),IF(Dashboard!$H$6=Candidates!E1617,TRUE,FALSE))</f>
        <v>0</v>
      </c>
      <c r="X1615" s="187">
        <f t="shared" si="72"/>
        <v>0</v>
      </c>
      <c r="Y1615" s="198">
        <f t="shared" si="73"/>
        <v>0</v>
      </c>
      <c r="AA1615" s="7"/>
      <c r="AB1615" s="7"/>
      <c r="AC1615" s="7"/>
    </row>
    <row r="1616" spans="18:29" x14ac:dyDescent="0.2">
      <c r="R1616" s="193" t="str">
        <f>IF(Candidates!H1618="","",MONTH(Candidates!H1618))</f>
        <v/>
      </c>
      <c r="S1616" s="187" t="b">
        <f>IF(AND(YEAR(Candidates!H1618)&gt;=applicationYear,YEAR(Candidates!H1618)&lt;=applicationYear),TRUE,IF(applicationYear="",TRUE,FALSE))</f>
        <v>0</v>
      </c>
      <c r="T1616" s="187" t="b">
        <f>IF(AND(Candidates!H1618&gt;=$AJ$4,Candidates!H1618&lt;=$AJ$5),TRUE,FALSE)</f>
        <v>0</v>
      </c>
      <c r="U1616" s="187" t="b">
        <f>IF(Dashboard!$M$6="",IF(Candidates!B1618&lt;&gt;"",TRUE,FALSE),IF(Dashboard!$M$6=Candidates!B1618,TRUE,FALSE))</f>
        <v>0</v>
      </c>
      <c r="V1616" s="187" t="b">
        <f>IF(Dashboard!$H$7="",IF(Candidates!B1618&lt;&gt;"",TRUE,FALSE),IF(Dashboard!$H$7=Candidates!C1618,TRUE,FALSE))</f>
        <v>0</v>
      </c>
      <c r="W1616" s="217" t="b">
        <f>IF(Dashboard!$H$6="",IF(Candidates!B1618&lt;&gt;"",TRUE,FALSE),IF(Dashboard!$H$6=Candidates!E1618,TRUE,FALSE))</f>
        <v>0</v>
      </c>
      <c r="X1616" s="187">
        <f t="shared" si="72"/>
        <v>0</v>
      </c>
      <c r="Y1616" s="198">
        <f t="shared" si="73"/>
        <v>0</v>
      </c>
      <c r="AA1616" s="7"/>
      <c r="AB1616" s="7"/>
      <c r="AC1616" s="7"/>
    </row>
    <row r="1617" spans="18:29" x14ac:dyDescent="0.2">
      <c r="R1617" s="193" t="str">
        <f>IF(Candidates!H1619="","",MONTH(Candidates!H1619))</f>
        <v/>
      </c>
      <c r="S1617" s="187" t="b">
        <f>IF(AND(YEAR(Candidates!H1619)&gt;=applicationYear,YEAR(Candidates!H1619)&lt;=applicationYear),TRUE,IF(applicationYear="",TRUE,FALSE))</f>
        <v>0</v>
      </c>
      <c r="T1617" s="187" t="b">
        <f>IF(AND(Candidates!H1619&gt;=$AJ$4,Candidates!H1619&lt;=$AJ$5),TRUE,FALSE)</f>
        <v>0</v>
      </c>
      <c r="U1617" s="187" t="b">
        <f>IF(Dashboard!$M$6="",IF(Candidates!B1619&lt;&gt;"",TRUE,FALSE),IF(Dashboard!$M$6=Candidates!B1619,TRUE,FALSE))</f>
        <v>0</v>
      </c>
      <c r="V1617" s="187" t="b">
        <f>IF(Dashboard!$H$7="",IF(Candidates!B1619&lt;&gt;"",TRUE,FALSE),IF(Dashboard!$H$7=Candidates!C1619,TRUE,FALSE))</f>
        <v>0</v>
      </c>
      <c r="W1617" s="217" t="b">
        <f>IF(Dashboard!$H$6="",IF(Candidates!B1619&lt;&gt;"",TRUE,FALSE),IF(Dashboard!$H$6=Candidates!E1619,TRUE,FALSE))</f>
        <v>0</v>
      </c>
      <c r="X1617" s="187">
        <f t="shared" si="72"/>
        <v>0</v>
      </c>
      <c r="Y1617" s="198">
        <f t="shared" si="73"/>
        <v>0</v>
      </c>
      <c r="AA1617" s="7"/>
      <c r="AB1617" s="7"/>
      <c r="AC1617" s="7"/>
    </row>
    <row r="1618" spans="18:29" x14ac:dyDescent="0.2">
      <c r="R1618" s="193" t="str">
        <f>IF(Candidates!H1620="","",MONTH(Candidates!H1620))</f>
        <v/>
      </c>
      <c r="S1618" s="187" t="b">
        <f>IF(AND(YEAR(Candidates!H1620)&gt;=applicationYear,YEAR(Candidates!H1620)&lt;=applicationYear),TRUE,IF(applicationYear="",TRUE,FALSE))</f>
        <v>0</v>
      </c>
      <c r="T1618" s="187" t="b">
        <f>IF(AND(Candidates!H1620&gt;=$AJ$4,Candidates!H1620&lt;=$AJ$5),TRUE,FALSE)</f>
        <v>0</v>
      </c>
      <c r="U1618" s="187" t="b">
        <f>IF(Dashboard!$M$6="",IF(Candidates!B1620&lt;&gt;"",TRUE,FALSE),IF(Dashboard!$M$6=Candidates!B1620,TRUE,FALSE))</f>
        <v>0</v>
      </c>
      <c r="V1618" s="187" t="b">
        <f>IF(Dashboard!$H$7="",IF(Candidates!B1620&lt;&gt;"",TRUE,FALSE),IF(Dashboard!$H$7=Candidates!C1620,TRUE,FALSE))</f>
        <v>0</v>
      </c>
      <c r="W1618" s="217" t="b">
        <f>IF(Dashboard!$H$6="",IF(Candidates!B1620&lt;&gt;"",TRUE,FALSE),IF(Dashboard!$H$6=Candidates!E1620,TRUE,FALSE))</f>
        <v>0</v>
      </c>
      <c r="X1618" s="187">
        <f t="shared" si="72"/>
        <v>0</v>
      </c>
      <c r="Y1618" s="198">
        <f t="shared" si="73"/>
        <v>0</v>
      </c>
      <c r="AA1618" s="7"/>
      <c r="AB1618" s="7"/>
      <c r="AC1618" s="7"/>
    </row>
    <row r="1619" spans="18:29" x14ac:dyDescent="0.2">
      <c r="R1619" s="193" t="str">
        <f>IF(Candidates!H1621="","",MONTH(Candidates!H1621))</f>
        <v/>
      </c>
      <c r="S1619" s="187" t="b">
        <f>IF(AND(YEAR(Candidates!H1621)&gt;=applicationYear,YEAR(Candidates!H1621)&lt;=applicationYear),TRUE,IF(applicationYear="",TRUE,FALSE))</f>
        <v>0</v>
      </c>
      <c r="T1619" s="187" t="b">
        <f>IF(AND(Candidates!H1621&gt;=$AJ$4,Candidates!H1621&lt;=$AJ$5),TRUE,FALSE)</f>
        <v>0</v>
      </c>
      <c r="U1619" s="187" t="b">
        <f>IF(Dashboard!$M$6="",IF(Candidates!B1621&lt;&gt;"",TRUE,FALSE),IF(Dashboard!$M$6=Candidates!B1621,TRUE,FALSE))</f>
        <v>0</v>
      </c>
      <c r="V1619" s="187" t="b">
        <f>IF(Dashboard!$H$7="",IF(Candidates!B1621&lt;&gt;"",TRUE,FALSE),IF(Dashboard!$H$7=Candidates!C1621,TRUE,FALSE))</f>
        <v>0</v>
      </c>
      <c r="W1619" s="217" t="b">
        <f>IF(Dashboard!$H$6="",IF(Candidates!B1621&lt;&gt;"",TRUE,FALSE),IF(Dashboard!$H$6=Candidates!E1621,TRUE,FALSE))</f>
        <v>0</v>
      </c>
      <c r="X1619" s="187">
        <f t="shared" si="72"/>
        <v>0</v>
      </c>
      <c r="Y1619" s="198">
        <f t="shared" si="73"/>
        <v>0</v>
      </c>
      <c r="AA1619" s="7"/>
      <c r="AB1619" s="7"/>
      <c r="AC1619" s="7"/>
    </row>
    <row r="1620" spans="18:29" x14ac:dyDescent="0.2">
      <c r="R1620" s="193" t="str">
        <f>IF(Candidates!H1622="","",MONTH(Candidates!H1622))</f>
        <v/>
      </c>
      <c r="S1620" s="187" t="b">
        <f>IF(AND(YEAR(Candidates!H1622)&gt;=applicationYear,YEAR(Candidates!H1622)&lt;=applicationYear),TRUE,IF(applicationYear="",TRUE,FALSE))</f>
        <v>0</v>
      </c>
      <c r="T1620" s="187" t="b">
        <f>IF(AND(Candidates!H1622&gt;=$AJ$4,Candidates!H1622&lt;=$AJ$5),TRUE,FALSE)</f>
        <v>0</v>
      </c>
      <c r="U1620" s="187" t="b">
        <f>IF(Dashboard!$M$6="",IF(Candidates!B1622&lt;&gt;"",TRUE,FALSE),IF(Dashboard!$M$6=Candidates!B1622,TRUE,FALSE))</f>
        <v>0</v>
      </c>
      <c r="V1620" s="187" t="b">
        <f>IF(Dashboard!$H$7="",IF(Candidates!B1622&lt;&gt;"",TRUE,FALSE),IF(Dashboard!$H$7=Candidates!C1622,TRUE,FALSE))</f>
        <v>0</v>
      </c>
      <c r="W1620" s="217" t="b">
        <f>IF(Dashboard!$H$6="",IF(Candidates!B1622&lt;&gt;"",TRUE,FALSE),IF(Dashboard!$H$6=Candidates!E1622,TRUE,FALSE))</f>
        <v>0</v>
      </c>
      <c r="X1620" s="187">
        <f t="shared" si="72"/>
        <v>0</v>
      </c>
      <c r="Y1620" s="198">
        <f t="shared" si="73"/>
        <v>0</v>
      </c>
      <c r="AA1620" s="7"/>
      <c r="AB1620" s="7"/>
      <c r="AC1620" s="7"/>
    </row>
    <row r="1621" spans="18:29" x14ac:dyDescent="0.2">
      <c r="R1621" s="193" t="str">
        <f>IF(Candidates!H1623="","",MONTH(Candidates!H1623))</f>
        <v/>
      </c>
      <c r="S1621" s="187" t="b">
        <f>IF(AND(YEAR(Candidates!H1623)&gt;=applicationYear,YEAR(Candidates!H1623)&lt;=applicationYear),TRUE,IF(applicationYear="",TRUE,FALSE))</f>
        <v>0</v>
      </c>
      <c r="T1621" s="187" t="b">
        <f>IF(AND(Candidates!H1623&gt;=$AJ$4,Candidates!H1623&lt;=$AJ$5),TRUE,FALSE)</f>
        <v>0</v>
      </c>
      <c r="U1621" s="187" t="b">
        <f>IF(Dashboard!$M$6="",IF(Candidates!B1623&lt;&gt;"",TRUE,FALSE),IF(Dashboard!$M$6=Candidates!B1623,TRUE,FALSE))</f>
        <v>0</v>
      </c>
      <c r="V1621" s="187" t="b">
        <f>IF(Dashboard!$H$7="",IF(Candidates!B1623&lt;&gt;"",TRUE,FALSE),IF(Dashboard!$H$7=Candidates!C1623,TRUE,FALSE))</f>
        <v>0</v>
      </c>
      <c r="W1621" s="217" t="b">
        <f>IF(Dashboard!$H$6="",IF(Candidates!B1623&lt;&gt;"",TRUE,FALSE),IF(Dashboard!$H$6=Candidates!E1623,TRUE,FALSE))</f>
        <v>0</v>
      </c>
      <c r="X1621" s="187">
        <f t="shared" si="72"/>
        <v>0</v>
      </c>
      <c r="Y1621" s="198">
        <f t="shared" si="73"/>
        <v>0</v>
      </c>
      <c r="AA1621" s="7"/>
      <c r="AB1621" s="7"/>
      <c r="AC1621" s="7"/>
    </row>
    <row r="1622" spans="18:29" x14ac:dyDescent="0.2">
      <c r="R1622" s="193" t="str">
        <f>IF(Candidates!H1624="","",MONTH(Candidates!H1624))</f>
        <v/>
      </c>
      <c r="S1622" s="187" t="b">
        <f>IF(AND(YEAR(Candidates!H1624)&gt;=applicationYear,YEAR(Candidates!H1624)&lt;=applicationYear),TRUE,IF(applicationYear="",TRUE,FALSE))</f>
        <v>0</v>
      </c>
      <c r="T1622" s="187" t="b">
        <f>IF(AND(Candidates!H1624&gt;=$AJ$4,Candidates!H1624&lt;=$AJ$5),TRUE,FALSE)</f>
        <v>0</v>
      </c>
      <c r="U1622" s="187" t="b">
        <f>IF(Dashboard!$M$6="",IF(Candidates!B1624&lt;&gt;"",TRUE,FALSE),IF(Dashboard!$M$6=Candidates!B1624,TRUE,FALSE))</f>
        <v>0</v>
      </c>
      <c r="V1622" s="187" t="b">
        <f>IF(Dashboard!$H$7="",IF(Candidates!B1624&lt;&gt;"",TRUE,FALSE),IF(Dashboard!$H$7=Candidates!C1624,TRUE,FALSE))</f>
        <v>0</v>
      </c>
      <c r="W1622" s="217" t="b">
        <f>IF(Dashboard!$H$6="",IF(Candidates!B1624&lt;&gt;"",TRUE,FALSE),IF(Dashboard!$H$6=Candidates!E1624,TRUE,FALSE))</f>
        <v>0</v>
      </c>
      <c r="X1622" s="187">
        <f t="shared" si="72"/>
        <v>0</v>
      </c>
      <c r="Y1622" s="198">
        <f t="shared" si="73"/>
        <v>0</v>
      </c>
      <c r="AA1622" s="7"/>
      <c r="AB1622" s="7"/>
      <c r="AC1622" s="7"/>
    </row>
    <row r="1623" spans="18:29" x14ac:dyDescent="0.2">
      <c r="R1623" s="193" t="str">
        <f>IF(Candidates!H1625="","",MONTH(Candidates!H1625))</f>
        <v/>
      </c>
      <c r="S1623" s="187" t="b">
        <f>IF(AND(YEAR(Candidates!H1625)&gt;=applicationYear,YEAR(Candidates!H1625)&lt;=applicationYear),TRUE,IF(applicationYear="",TRUE,FALSE))</f>
        <v>0</v>
      </c>
      <c r="T1623" s="187" t="b">
        <f>IF(AND(Candidates!H1625&gt;=$AJ$4,Candidates!H1625&lt;=$AJ$5),TRUE,FALSE)</f>
        <v>0</v>
      </c>
      <c r="U1623" s="187" t="b">
        <f>IF(Dashboard!$M$6="",IF(Candidates!B1625&lt;&gt;"",TRUE,FALSE),IF(Dashboard!$M$6=Candidates!B1625,TRUE,FALSE))</f>
        <v>0</v>
      </c>
      <c r="V1623" s="187" t="b">
        <f>IF(Dashboard!$H$7="",IF(Candidates!B1625&lt;&gt;"",TRUE,FALSE),IF(Dashboard!$H$7=Candidates!C1625,TRUE,FALSE))</f>
        <v>0</v>
      </c>
      <c r="W1623" s="217" t="b">
        <f>IF(Dashboard!$H$6="",IF(Candidates!B1625&lt;&gt;"",TRUE,FALSE),IF(Dashboard!$H$6=Candidates!E1625,TRUE,FALSE))</f>
        <v>0</v>
      </c>
      <c r="X1623" s="187">
        <f t="shared" si="72"/>
        <v>0</v>
      </c>
      <c r="Y1623" s="198">
        <f t="shared" si="73"/>
        <v>0</v>
      </c>
      <c r="AA1623" s="7"/>
      <c r="AB1623" s="7"/>
      <c r="AC1623" s="7"/>
    </row>
    <row r="1624" spans="18:29" x14ac:dyDescent="0.2">
      <c r="R1624" s="193" t="str">
        <f>IF(Candidates!H1626="","",MONTH(Candidates!H1626))</f>
        <v/>
      </c>
      <c r="S1624" s="187" t="b">
        <f>IF(AND(YEAR(Candidates!H1626)&gt;=applicationYear,YEAR(Candidates!H1626)&lt;=applicationYear),TRUE,IF(applicationYear="",TRUE,FALSE))</f>
        <v>0</v>
      </c>
      <c r="T1624" s="187" t="b">
        <f>IF(AND(Candidates!H1626&gt;=$AJ$4,Candidates!H1626&lt;=$AJ$5),TRUE,FALSE)</f>
        <v>0</v>
      </c>
      <c r="U1624" s="187" t="b">
        <f>IF(Dashboard!$M$6="",IF(Candidates!B1626&lt;&gt;"",TRUE,FALSE),IF(Dashboard!$M$6=Candidates!B1626,TRUE,FALSE))</f>
        <v>0</v>
      </c>
      <c r="V1624" s="187" t="b">
        <f>IF(Dashboard!$H$7="",IF(Candidates!B1626&lt;&gt;"",TRUE,FALSE),IF(Dashboard!$H$7=Candidates!C1626,TRUE,FALSE))</f>
        <v>0</v>
      </c>
      <c r="W1624" s="217" t="b">
        <f>IF(Dashboard!$H$6="",IF(Candidates!B1626&lt;&gt;"",TRUE,FALSE),IF(Dashboard!$H$6=Candidates!E1626,TRUE,FALSE))</f>
        <v>0</v>
      </c>
      <c r="X1624" s="187">
        <f t="shared" si="72"/>
        <v>0</v>
      </c>
      <c r="Y1624" s="198">
        <f t="shared" si="73"/>
        <v>0</v>
      </c>
      <c r="AA1624" s="7"/>
      <c r="AB1624" s="7"/>
      <c r="AC1624" s="7"/>
    </row>
    <row r="1625" spans="18:29" x14ac:dyDescent="0.2">
      <c r="R1625" s="193" t="str">
        <f>IF(Candidates!H1627="","",MONTH(Candidates!H1627))</f>
        <v/>
      </c>
      <c r="S1625" s="187" t="b">
        <f>IF(AND(YEAR(Candidates!H1627)&gt;=applicationYear,YEAR(Candidates!H1627)&lt;=applicationYear),TRUE,IF(applicationYear="",TRUE,FALSE))</f>
        <v>0</v>
      </c>
      <c r="T1625" s="187" t="b">
        <f>IF(AND(Candidates!H1627&gt;=$AJ$4,Candidates!H1627&lt;=$AJ$5),TRUE,FALSE)</f>
        <v>0</v>
      </c>
      <c r="U1625" s="187" t="b">
        <f>IF(Dashboard!$M$6="",IF(Candidates!B1627&lt;&gt;"",TRUE,FALSE),IF(Dashboard!$M$6=Candidates!B1627,TRUE,FALSE))</f>
        <v>0</v>
      </c>
      <c r="V1625" s="187" t="b">
        <f>IF(Dashboard!$H$7="",IF(Candidates!B1627&lt;&gt;"",TRUE,FALSE),IF(Dashboard!$H$7=Candidates!C1627,TRUE,FALSE))</f>
        <v>0</v>
      </c>
      <c r="W1625" s="217" t="b">
        <f>IF(Dashboard!$H$6="",IF(Candidates!B1627&lt;&gt;"",TRUE,FALSE),IF(Dashboard!$H$6=Candidates!E1627,TRUE,FALSE))</f>
        <v>0</v>
      </c>
      <c r="X1625" s="187">
        <f t="shared" si="72"/>
        <v>0</v>
      </c>
      <c r="Y1625" s="198">
        <f t="shared" si="73"/>
        <v>0</v>
      </c>
      <c r="AA1625" s="7"/>
      <c r="AB1625" s="7"/>
      <c r="AC1625" s="7"/>
    </row>
    <row r="1626" spans="18:29" x14ac:dyDescent="0.2">
      <c r="R1626" s="193" t="str">
        <f>IF(Candidates!H1628="","",MONTH(Candidates!H1628))</f>
        <v/>
      </c>
      <c r="S1626" s="187" t="b">
        <f>IF(AND(YEAR(Candidates!H1628)&gt;=applicationYear,YEAR(Candidates!H1628)&lt;=applicationYear),TRUE,IF(applicationYear="",TRUE,FALSE))</f>
        <v>0</v>
      </c>
      <c r="T1626" s="187" t="b">
        <f>IF(AND(Candidates!H1628&gt;=$AJ$4,Candidates!H1628&lt;=$AJ$5),TRUE,FALSE)</f>
        <v>0</v>
      </c>
      <c r="U1626" s="187" t="b">
        <f>IF(Dashboard!$M$6="",IF(Candidates!B1628&lt;&gt;"",TRUE,FALSE),IF(Dashboard!$M$6=Candidates!B1628,TRUE,FALSE))</f>
        <v>0</v>
      </c>
      <c r="V1626" s="187" t="b">
        <f>IF(Dashboard!$H$7="",IF(Candidates!B1628&lt;&gt;"",TRUE,FALSE),IF(Dashboard!$H$7=Candidates!C1628,TRUE,FALSE))</f>
        <v>0</v>
      </c>
      <c r="W1626" s="217" t="b">
        <f>IF(Dashboard!$H$6="",IF(Candidates!B1628&lt;&gt;"",TRUE,FALSE),IF(Dashboard!$H$6=Candidates!E1628,TRUE,FALSE))</f>
        <v>0</v>
      </c>
      <c r="X1626" s="187">
        <f t="shared" si="72"/>
        <v>0</v>
      </c>
      <c r="Y1626" s="198">
        <f t="shared" si="73"/>
        <v>0</v>
      </c>
      <c r="AA1626" s="7"/>
      <c r="AB1626" s="7"/>
      <c r="AC1626" s="7"/>
    </row>
    <row r="1627" spans="18:29" x14ac:dyDescent="0.2">
      <c r="R1627" s="193" t="str">
        <f>IF(Candidates!H1629="","",MONTH(Candidates!H1629))</f>
        <v/>
      </c>
      <c r="S1627" s="187" t="b">
        <f>IF(AND(YEAR(Candidates!H1629)&gt;=applicationYear,YEAR(Candidates!H1629)&lt;=applicationYear),TRUE,IF(applicationYear="",TRUE,FALSE))</f>
        <v>0</v>
      </c>
      <c r="T1627" s="187" t="b">
        <f>IF(AND(Candidates!H1629&gt;=$AJ$4,Candidates!H1629&lt;=$AJ$5),TRUE,FALSE)</f>
        <v>0</v>
      </c>
      <c r="U1627" s="187" t="b">
        <f>IF(Dashboard!$M$6="",IF(Candidates!B1629&lt;&gt;"",TRUE,FALSE),IF(Dashboard!$M$6=Candidates!B1629,TRUE,FALSE))</f>
        <v>0</v>
      </c>
      <c r="V1627" s="187" t="b">
        <f>IF(Dashboard!$H$7="",IF(Candidates!B1629&lt;&gt;"",TRUE,FALSE),IF(Dashboard!$H$7=Candidates!C1629,TRUE,FALSE))</f>
        <v>0</v>
      </c>
      <c r="W1627" s="217" t="b">
        <f>IF(Dashboard!$H$6="",IF(Candidates!B1629&lt;&gt;"",TRUE,FALSE),IF(Dashboard!$H$6=Candidates!E1629,TRUE,FALSE))</f>
        <v>0</v>
      </c>
      <c r="X1627" s="187">
        <f t="shared" si="72"/>
        <v>0</v>
      </c>
      <c r="Y1627" s="198">
        <f t="shared" si="73"/>
        <v>0</v>
      </c>
      <c r="AA1627" s="7"/>
      <c r="AB1627" s="7"/>
      <c r="AC1627" s="7"/>
    </row>
    <row r="1628" spans="18:29" x14ac:dyDescent="0.2">
      <c r="R1628" s="193" t="str">
        <f>IF(Candidates!H1630="","",MONTH(Candidates!H1630))</f>
        <v/>
      </c>
      <c r="S1628" s="187" t="b">
        <f>IF(AND(YEAR(Candidates!H1630)&gt;=applicationYear,YEAR(Candidates!H1630)&lt;=applicationYear),TRUE,IF(applicationYear="",TRUE,FALSE))</f>
        <v>0</v>
      </c>
      <c r="T1628" s="187" t="b">
        <f>IF(AND(Candidates!H1630&gt;=$AJ$4,Candidates!H1630&lt;=$AJ$5),TRUE,FALSE)</f>
        <v>0</v>
      </c>
      <c r="U1628" s="187" t="b">
        <f>IF(Dashboard!$M$6="",IF(Candidates!B1630&lt;&gt;"",TRUE,FALSE),IF(Dashboard!$M$6=Candidates!B1630,TRUE,FALSE))</f>
        <v>0</v>
      </c>
      <c r="V1628" s="187" t="b">
        <f>IF(Dashboard!$H$7="",IF(Candidates!B1630&lt;&gt;"",TRUE,FALSE),IF(Dashboard!$H$7=Candidates!C1630,TRUE,FALSE))</f>
        <v>0</v>
      </c>
      <c r="W1628" s="217" t="b">
        <f>IF(Dashboard!$H$6="",IF(Candidates!B1630&lt;&gt;"",TRUE,FALSE),IF(Dashboard!$H$6=Candidates!E1630,TRUE,FALSE))</f>
        <v>0</v>
      </c>
      <c r="X1628" s="187">
        <f t="shared" si="72"/>
        <v>0</v>
      </c>
      <c r="Y1628" s="198">
        <f t="shared" si="73"/>
        <v>0</v>
      </c>
      <c r="AA1628" s="7"/>
      <c r="AB1628" s="7"/>
      <c r="AC1628" s="7"/>
    </row>
    <row r="1629" spans="18:29" x14ac:dyDescent="0.2">
      <c r="R1629" s="193" t="str">
        <f>IF(Candidates!H1631="","",MONTH(Candidates!H1631))</f>
        <v/>
      </c>
      <c r="S1629" s="187" t="b">
        <f>IF(AND(YEAR(Candidates!H1631)&gt;=applicationYear,YEAR(Candidates!H1631)&lt;=applicationYear),TRUE,IF(applicationYear="",TRUE,FALSE))</f>
        <v>0</v>
      </c>
      <c r="T1629" s="187" t="b">
        <f>IF(AND(Candidates!H1631&gt;=$AJ$4,Candidates!H1631&lt;=$AJ$5),TRUE,FALSE)</f>
        <v>0</v>
      </c>
      <c r="U1629" s="187" t="b">
        <f>IF(Dashboard!$M$6="",IF(Candidates!B1631&lt;&gt;"",TRUE,FALSE),IF(Dashboard!$M$6=Candidates!B1631,TRUE,FALSE))</f>
        <v>0</v>
      </c>
      <c r="V1629" s="187" t="b">
        <f>IF(Dashboard!$H$7="",IF(Candidates!B1631&lt;&gt;"",TRUE,FALSE),IF(Dashboard!$H$7=Candidates!C1631,TRUE,FALSE))</f>
        <v>0</v>
      </c>
      <c r="W1629" s="217" t="b">
        <f>IF(Dashboard!$H$6="",IF(Candidates!B1631&lt;&gt;"",TRUE,FALSE),IF(Dashboard!$H$6=Candidates!E1631,TRUE,FALSE))</f>
        <v>0</v>
      </c>
      <c r="X1629" s="187">
        <f t="shared" si="72"/>
        <v>0</v>
      </c>
      <c r="Y1629" s="198">
        <f t="shared" si="73"/>
        <v>0</v>
      </c>
      <c r="AA1629" s="7"/>
      <c r="AB1629" s="7"/>
      <c r="AC1629" s="7"/>
    </row>
    <row r="1630" spans="18:29" x14ac:dyDescent="0.2">
      <c r="R1630" s="193" t="str">
        <f>IF(Candidates!H1632="","",MONTH(Candidates!H1632))</f>
        <v/>
      </c>
      <c r="S1630" s="187" t="b">
        <f>IF(AND(YEAR(Candidates!H1632)&gt;=applicationYear,YEAR(Candidates!H1632)&lt;=applicationYear),TRUE,IF(applicationYear="",TRUE,FALSE))</f>
        <v>0</v>
      </c>
      <c r="T1630" s="187" t="b">
        <f>IF(AND(Candidates!H1632&gt;=$AJ$4,Candidates!H1632&lt;=$AJ$5),TRUE,FALSE)</f>
        <v>0</v>
      </c>
      <c r="U1630" s="187" t="b">
        <f>IF(Dashboard!$M$6="",IF(Candidates!B1632&lt;&gt;"",TRUE,FALSE),IF(Dashboard!$M$6=Candidates!B1632,TRUE,FALSE))</f>
        <v>0</v>
      </c>
      <c r="V1630" s="187" t="b">
        <f>IF(Dashboard!$H$7="",IF(Candidates!B1632&lt;&gt;"",TRUE,FALSE),IF(Dashboard!$H$7=Candidates!C1632,TRUE,FALSE))</f>
        <v>0</v>
      </c>
      <c r="W1630" s="217" t="b">
        <f>IF(Dashboard!$H$6="",IF(Candidates!B1632&lt;&gt;"",TRUE,FALSE),IF(Dashboard!$H$6=Candidates!E1632,TRUE,FALSE))</f>
        <v>0</v>
      </c>
      <c r="X1630" s="187">
        <f t="shared" si="72"/>
        <v>0</v>
      </c>
      <c r="Y1630" s="198">
        <f t="shared" si="73"/>
        <v>0</v>
      </c>
      <c r="AA1630" s="7"/>
      <c r="AB1630" s="7"/>
      <c r="AC1630" s="7"/>
    </row>
    <row r="1631" spans="18:29" x14ac:dyDescent="0.2">
      <c r="R1631" s="193" t="str">
        <f>IF(Candidates!H1633="","",MONTH(Candidates!H1633))</f>
        <v/>
      </c>
      <c r="S1631" s="187" t="b">
        <f>IF(AND(YEAR(Candidates!H1633)&gt;=applicationYear,YEAR(Candidates!H1633)&lt;=applicationYear),TRUE,IF(applicationYear="",TRUE,FALSE))</f>
        <v>0</v>
      </c>
      <c r="T1631" s="187" t="b">
        <f>IF(AND(Candidates!H1633&gt;=$AJ$4,Candidates!H1633&lt;=$AJ$5),TRUE,FALSE)</f>
        <v>0</v>
      </c>
      <c r="U1631" s="187" t="b">
        <f>IF(Dashboard!$M$6="",IF(Candidates!B1633&lt;&gt;"",TRUE,FALSE),IF(Dashboard!$M$6=Candidates!B1633,TRUE,FALSE))</f>
        <v>0</v>
      </c>
      <c r="V1631" s="187" t="b">
        <f>IF(Dashboard!$H$7="",IF(Candidates!B1633&lt;&gt;"",TRUE,FALSE),IF(Dashboard!$H$7=Candidates!C1633,TRUE,FALSE))</f>
        <v>0</v>
      </c>
      <c r="W1631" s="217" t="b">
        <f>IF(Dashboard!$H$6="",IF(Candidates!B1633&lt;&gt;"",TRUE,FALSE),IF(Dashboard!$H$6=Candidates!E1633,TRUE,FALSE))</f>
        <v>0</v>
      </c>
      <c r="X1631" s="187">
        <f t="shared" si="72"/>
        <v>0</v>
      </c>
      <c r="Y1631" s="198">
        <f t="shared" si="73"/>
        <v>0</v>
      </c>
      <c r="AA1631" s="7"/>
      <c r="AB1631" s="7"/>
      <c r="AC1631" s="7"/>
    </row>
    <row r="1632" spans="18:29" x14ac:dyDescent="0.2">
      <c r="R1632" s="193" t="str">
        <f>IF(Candidates!H1634="","",MONTH(Candidates!H1634))</f>
        <v/>
      </c>
      <c r="S1632" s="187" t="b">
        <f>IF(AND(YEAR(Candidates!H1634)&gt;=applicationYear,YEAR(Candidates!H1634)&lt;=applicationYear),TRUE,IF(applicationYear="",TRUE,FALSE))</f>
        <v>0</v>
      </c>
      <c r="T1632" s="187" t="b">
        <f>IF(AND(Candidates!H1634&gt;=$AJ$4,Candidates!H1634&lt;=$AJ$5),TRUE,FALSE)</f>
        <v>0</v>
      </c>
      <c r="U1632" s="187" t="b">
        <f>IF(Dashboard!$M$6="",IF(Candidates!B1634&lt;&gt;"",TRUE,FALSE),IF(Dashboard!$M$6=Candidates!B1634,TRUE,FALSE))</f>
        <v>0</v>
      </c>
      <c r="V1632" s="187" t="b">
        <f>IF(Dashboard!$H$7="",IF(Candidates!B1634&lt;&gt;"",TRUE,FALSE),IF(Dashboard!$H$7=Candidates!C1634,TRUE,FALSE))</f>
        <v>0</v>
      </c>
      <c r="W1632" s="217" t="b">
        <f>IF(Dashboard!$H$6="",IF(Candidates!B1634&lt;&gt;"",TRUE,FALSE),IF(Dashboard!$H$6=Candidates!E1634,TRUE,FALSE))</f>
        <v>0</v>
      </c>
      <c r="X1632" s="187">
        <f t="shared" si="72"/>
        <v>0</v>
      </c>
      <c r="Y1632" s="198">
        <f t="shared" si="73"/>
        <v>0</v>
      </c>
      <c r="AA1632" s="7"/>
      <c r="AB1632" s="7"/>
      <c r="AC1632" s="7"/>
    </row>
    <row r="1633" spans="18:29" x14ac:dyDescent="0.2">
      <c r="R1633" s="193" t="str">
        <f>IF(Candidates!H1635="","",MONTH(Candidates!H1635))</f>
        <v/>
      </c>
      <c r="S1633" s="187" t="b">
        <f>IF(AND(YEAR(Candidates!H1635)&gt;=applicationYear,YEAR(Candidates!H1635)&lt;=applicationYear),TRUE,IF(applicationYear="",TRUE,FALSE))</f>
        <v>0</v>
      </c>
      <c r="T1633" s="187" t="b">
        <f>IF(AND(Candidates!H1635&gt;=$AJ$4,Candidates!H1635&lt;=$AJ$5),TRUE,FALSE)</f>
        <v>0</v>
      </c>
      <c r="U1633" s="187" t="b">
        <f>IF(Dashboard!$M$6="",IF(Candidates!B1635&lt;&gt;"",TRUE,FALSE),IF(Dashboard!$M$6=Candidates!B1635,TRUE,FALSE))</f>
        <v>0</v>
      </c>
      <c r="V1633" s="187" t="b">
        <f>IF(Dashboard!$H$7="",IF(Candidates!B1635&lt;&gt;"",TRUE,FALSE),IF(Dashboard!$H$7=Candidates!C1635,TRUE,FALSE))</f>
        <v>0</v>
      </c>
      <c r="W1633" s="217" t="b">
        <f>IF(Dashboard!$H$6="",IF(Candidates!B1635&lt;&gt;"",TRUE,FALSE),IF(Dashboard!$H$6=Candidates!E1635,TRUE,FALSE))</f>
        <v>0</v>
      </c>
      <c r="X1633" s="187">
        <f t="shared" si="72"/>
        <v>0</v>
      </c>
      <c r="Y1633" s="198">
        <f t="shared" si="73"/>
        <v>0</v>
      </c>
      <c r="AA1633" s="7"/>
      <c r="AB1633" s="7"/>
      <c r="AC1633" s="7"/>
    </row>
    <row r="1634" spans="18:29" x14ac:dyDescent="0.2">
      <c r="R1634" s="193" t="str">
        <f>IF(Candidates!H1636="","",MONTH(Candidates!H1636))</f>
        <v/>
      </c>
      <c r="S1634" s="187" t="b">
        <f>IF(AND(YEAR(Candidates!H1636)&gt;=applicationYear,YEAR(Candidates!H1636)&lt;=applicationYear),TRUE,IF(applicationYear="",TRUE,FALSE))</f>
        <v>0</v>
      </c>
      <c r="T1634" s="187" t="b">
        <f>IF(AND(Candidates!H1636&gt;=$AJ$4,Candidates!H1636&lt;=$AJ$5),TRUE,FALSE)</f>
        <v>0</v>
      </c>
      <c r="U1634" s="187" t="b">
        <f>IF(Dashboard!$M$6="",IF(Candidates!B1636&lt;&gt;"",TRUE,FALSE),IF(Dashboard!$M$6=Candidates!B1636,TRUE,FALSE))</f>
        <v>0</v>
      </c>
      <c r="V1634" s="187" t="b">
        <f>IF(Dashboard!$H$7="",IF(Candidates!B1636&lt;&gt;"",TRUE,FALSE),IF(Dashboard!$H$7=Candidates!C1636,TRUE,FALSE))</f>
        <v>0</v>
      </c>
      <c r="W1634" s="217" t="b">
        <f>IF(Dashboard!$H$6="",IF(Candidates!B1636&lt;&gt;"",TRUE,FALSE),IF(Dashboard!$H$6=Candidates!E1636,TRUE,FALSE))</f>
        <v>0</v>
      </c>
      <c r="X1634" s="187">
        <f t="shared" si="72"/>
        <v>0</v>
      </c>
      <c r="Y1634" s="198">
        <f t="shared" si="73"/>
        <v>0</v>
      </c>
      <c r="AA1634" s="7"/>
      <c r="AB1634" s="7"/>
      <c r="AC1634" s="7"/>
    </row>
    <row r="1635" spans="18:29" x14ac:dyDescent="0.2">
      <c r="R1635" s="193" t="str">
        <f>IF(Candidates!H1637="","",MONTH(Candidates!H1637))</f>
        <v/>
      </c>
      <c r="S1635" s="187" t="b">
        <f>IF(AND(YEAR(Candidates!H1637)&gt;=applicationYear,YEAR(Candidates!H1637)&lt;=applicationYear),TRUE,IF(applicationYear="",TRUE,FALSE))</f>
        <v>0</v>
      </c>
      <c r="T1635" s="187" t="b">
        <f>IF(AND(Candidates!H1637&gt;=$AJ$4,Candidates!H1637&lt;=$AJ$5),TRUE,FALSE)</f>
        <v>0</v>
      </c>
      <c r="U1635" s="187" t="b">
        <f>IF(Dashboard!$M$6="",IF(Candidates!B1637&lt;&gt;"",TRUE,FALSE),IF(Dashboard!$M$6=Candidates!B1637,TRUE,FALSE))</f>
        <v>0</v>
      </c>
      <c r="V1635" s="187" t="b">
        <f>IF(Dashboard!$H$7="",IF(Candidates!B1637&lt;&gt;"",TRUE,FALSE),IF(Dashboard!$H$7=Candidates!C1637,TRUE,FALSE))</f>
        <v>0</v>
      </c>
      <c r="W1635" s="217" t="b">
        <f>IF(Dashboard!$H$6="",IF(Candidates!B1637&lt;&gt;"",TRUE,FALSE),IF(Dashboard!$H$6=Candidates!E1637,TRUE,FALSE))</f>
        <v>0</v>
      </c>
      <c r="X1635" s="187">
        <f t="shared" si="72"/>
        <v>0</v>
      </c>
      <c r="Y1635" s="198">
        <f t="shared" si="73"/>
        <v>0</v>
      </c>
      <c r="AA1635" s="7"/>
      <c r="AB1635" s="7"/>
      <c r="AC1635" s="7"/>
    </row>
    <row r="1636" spans="18:29" x14ac:dyDescent="0.2">
      <c r="R1636" s="193" t="str">
        <f>IF(Candidates!H1638="","",MONTH(Candidates!H1638))</f>
        <v/>
      </c>
      <c r="S1636" s="187" t="b">
        <f>IF(AND(YEAR(Candidates!H1638)&gt;=applicationYear,YEAR(Candidates!H1638)&lt;=applicationYear),TRUE,IF(applicationYear="",TRUE,FALSE))</f>
        <v>0</v>
      </c>
      <c r="T1636" s="187" t="b">
        <f>IF(AND(Candidates!H1638&gt;=$AJ$4,Candidates!H1638&lt;=$AJ$5),TRUE,FALSE)</f>
        <v>0</v>
      </c>
      <c r="U1636" s="187" t="b">
        <f>IF(Dashboard!$M$6="",IF(Candidates!B1638&lt;&gt;"",TRUE,FALSE),IF(Dashboard!$M$6=Candidates!B1638,TRUE,FALSE))</f>
        <v>0</v>
      </c>
      <c r="V1636" s="187" t="b">
        <f>IF(Dashboard!$H$7="",IF(Candidates!B1638&lt;&gt;"",TRUE,FALSE),IF(Dashboard!$H$7=Candidates!C1638,TRUE,FALSE))</f>
        <v>0</v>
      </c>
      <c r="W1636" s="217" t="b">
        <f>IF(Dashboard!$H$6="",IF(Candidates!B1638&lt;&gt;"",TRUE,FALSE),IF(Dashboard!$H$6=Candidates!E1638,TRUE,FALSE))</f>
        <v>0</v>
      </c>
      <c r="X1636" s="187">
        <f t="shared" si="72"/>
        <v>0</v>
      </c>
      <c r="Y1636" s="198">
        <f t="shared" si="73"/>
        <v>0</v>
      </c>
      <c r="AA1636" s="7"/>
      <c r="AB1636" s="7"/>
      <c r="AC1636" s="7"/>
    </row>
    <row r="1637" spans="18:29" x14ac:dyDescent="0.2">
      <c r="R1637" s="193" t="str">
        <f>IF(Candidates!H1639="","",MONTH(Candidates!H1639))</f>
        <v/>
      </c>
      <c r="S1637" s="187" t="b">
        <f>IF(AND(YEAR(Candidates!H1639)&gt;=applicationYear,YEAR(Candidates!H1639)&lt;=applicationYear),TRUE,IF(applicationYear="",TRUE,FALSE))</f>
        <v>0</v>
      </c>
      <c r="T1637" s="187" t="b">
        <f>IF(AND(Candidates!H1639&gt;=$AJ$4,Candidates!H1639&lt;=$AJ$5),TRUE,FALSE)</f>
        <v>0</v>
      </c>
      <c r="U1637" s="187" t="b">
        <f>IF(Dashboard!$M$6="",IF(Candidates!B1639&lt;&gt;"",TRUE,FALSE),IF(Dashboard!$M$6=Candidates!B1639,TRUE,FALSE))</f>
        <v>0</v>
      </c>
      <c r="V1637" s="187" t="b">
        <f>IF(Dashboard!$H$7="",IF(Candidates!B1639&lt;&gt;"",TRUE,FALSE),IF(Dashboard!$H$7=Candidates!C1639,TRUE,FALSE))</f>
        <v>0</v>
      </c>
      <c r="W1637" s="217" t="b">
        <f>IF(Dashboard!$H$6="",IF(Candidates!B1639&lt;&gt;"",TRUE,FALSE),IF(Dashboard!$H$6=Candidates!E1639,TRUE,FALSE))</f>
        <v>0</v>
      </c>
      <c r="X1637" s="187">
        <f t="shared" si="72"/>
        <v>0</v>
      </c>
      <c r="Y1637" s="198">
        <f t="shared" si="73"/>
        <v>0</v>
      </c>
      <c r="AA1637" s="7"/>
      <c r="AB1637" s="7"/>
      <c r="AC1637" s="7"/>
    </row>
    <row r="1638" spans="18:29" x14ac:dyDescent="0.2">
      <c r="R1638" s="193" t="str">
        <f>IF(Candidates!H1640="","",MONTH(Candidates!H1640))</f>
        <v/>
      </c>
      <c r="S1638" s="187" t="b">
        <f>IF(AND(YEAR(Candidates!H1640)&gt;=applicationYear,YEAR(Candidates!H1640)&lt;=applicationYear),TRUE,IF(applicationYear="",TRUE,FALSE))</f>
        <v>0</v>
      </c>
      <c r="T1638" s="187" t="b">
        <f>IF(AND(Candidates!H1640&gt;=$AJ$4,Candidates!H1640&lt;=$AJ$5),TRUE,FALSE)</f>
        <v>0</v>
      </c>
      <c r="U1638" s="187" t="b">
        <f>IF(Dashboard!$M$6="",IF(Candidates!B1640&lt;&gt;"",TRUE,FALSE),IF(Dashboard!$M$6=Candidates!B1640,TRUE,FALSE))</f>
        <v>0</v>
      </c>
      <c r="V1638" s="187" t="b">
        <f>IF(Dashboard!$H$7="",IF(Candidates!B1640&lt;&gt;"",TRUE,FALSE),IF(Dashboard!$H$7=Candidates!C1640,TRUE,FALSE))</f>
        <v>0</v>
      </c>
      <c r="W1638" s="217" t="b">
        <f>IF(Dashboard!$H$6="",IF(Candidates!B1640&lt;&gt;"",TRUE,FALSE),IF(Dashboard!$H$6=Candidates!E1640,TRUE,FALSE))</f>
        <v>0</v>
      </c>
      <c r="X1638" s="187">
        <f t="shared" si="72"/>
        <v>0</v>
      </c>
      <c r="Y1638" s="198">
        <f t="shared" si="73"/>
        <v>0</v>
      </c>
      <c r="AA1638" s="7"/>
      <c r="AB1638" s="7"/>
      <c r="AC1638" s="7"/>
    </row>
    <row r="1639" spans="18:29" x14ac:dyDescent="0.2">
      <c r="R1639" s="193" t="str">
        <f>IF(Candidates!H1641="","",MONTH(Candidates!H1641))</f>
        <v/>
      </c>
      <c r="S1639" s="187" t="b">
        <f>IF(AND(YEAR(Candidates!H1641)&gt;=applicationYear,YEAR(Candidates!H1641)&lt;=applicationYear),TRUE,IF(applicationYear="",TRUE,FALSE))</f>
        <v>0</v>
      </c>
      <c r="T1639" s="187" t="b">
        <f>IF(AND(Candidates!H1641&gt;=$AJ$4,Candidates!H1641&lt;=$AJ$5),TRUE,FALSE)</f>
        <v>0</v>
      </c>
      <c r="U1639" s="187" t="b">
        <f>IF(Dashboard!$M$6="",IF(Candidates!B1641&lt;&gt;"",TRUE,FALSE),IF(Dashboard!$M$6=Candidates!B1641,TRUE,FALSE))</f>
        <v>0</v>
      </c>
      <c r="V1639" s="187" t="b">
        <f>IF(Dashboard!$H$7="",IF(Candidates!B1641&lt;&gt;"",TRUE,FALSE),IF(Dashboard!$H$7=Candidates!C1641,TRUE,FALSE))</f>
        <v>0</v>
      </c>
      <c r="W1639" s="217" t="b">
        <f>IF(Dashboard!$H$6="",IF(Candidates!B1641&lt;&gt;"",TRUE,FALSE),IF(Dashboard!$H$6=Candidates!E1641,TRUE,FALSE))</f>
        <v>0</v>
      </c>
      <c r="X1639" s="187">
        <f t="shared" si="72"/>
        <v>0</v>
      </c>
      <c r="Y1639" s="198">
        <f t="shared" si="73"/>
        <v>0</v>
      </c>
      <c r="AA1639" s="7"/>
      <c r="AB1639" s="7"/>
      <c r="AC1639" s="7"/>
    </row>
    <row r="1640" spans="18:29" x14ac:dyDescent="0.2">
      <c r="R1640" s="193" t="str">
        <f>IF(Candidates!H1642="","",MONTH(Candidates!H1642))</f>
        <v/>
      </c>
      <c r="S1640" s="187" t="b">
        <f>IF(AND(YEAR(Candidates!H1642)&gt;=applicationYear,YEAR(Candidates!H1642)&lt;=applicationYear),TRUE,IF(applicationYear="",TRUE,FALSE))</f>
        <v>0</v>
      </c>
      <c r="T1640" s="187" t="b">
        <f>IF(AND(Candidates!H1642&gt;=$AJ$4,Candidates!H1642&lt;=$AJ$5),TRUE,FALSE)</f>
        <v>0</v>
      </c>
      <c r="U1640" s="187" t="b">
        <f>IF(Dashboard!$M$6="",IF(Candidates!B1642&lt;&gt;"",TRUE,FALSE),IF(Dashboard!$M$6=Candidates!B1642,TRUE,FALSE))</f>
        <v>0</v>
      </c>
      <c r="V1640" s="187" t="b">
        <f>IF(Dashboard!$H$7="",IF(Candidates!B1642&lt;&gt;"",TRUE,FALSE),IF(Dashboard!$H$7=Candidates!C1642,TRUE,FALSE))</f>
        <v>0</v>
      </c>
      <c r="W1640" s="217" t="b">
        <f>IF(Dashboard!$H$6="",IF(Candidates!B1642&lt;&gt;"",TRUE,FALSE),IF(Dashboard!$H$6=Candidates!E1642,TRUE,FALSE))</f>
        <v>0</v>
      </c>
      <c r="X1640" s="187">
        <f t="shared" si="72"/>
        <v>0</v>
      </c>
      <c r="Y1640" s="198">
        <f t="shared" si="73"/>
        <v>0</v>
      </c>
      <c r="AA1640" s="7"/>
      <c r="AB1640" s="7"/>
      <c r="AC1640" s="7"/>
    </row>
    <row r="1641" spans="18:29" x14ac:dyDescent="0.2">
      <c r="R1641" s="193" t="str">
        <f>IF(Candidates!H1643="","",MONTH(Candidates!H1643))</f>
        <v/>
      </c>
      <c r="S1641" s="187" t="b">
        <f>IF(AND(YEAR(Candidates!H1643)&gt;=applicationYear,YEAR(Candidates!H1643)&lt;=applicationYear),TRUE,IF(applicationYear="",TRUE,FALSE))</f>
        <v>0</v>
      </c>
      <c r="T1641" s="187" t="b">
        <f>IF(AND(Candidates!H1643&gt;=$AJ$4,Candidates!H1643&lt;=$AJ$5),TRUE,FALSE)</f>
        <v>0</v>
      </c>
      <c r="U1641" s="187" t="b">
        <f>IF(Dashboard!$M$6="",IF(Candidates!B1643&lt;&gt;"",TRUE,FALSE),IF(Dashboard!$M$6=Candidates!B1643,TRUE,FALSE))</f>
        <v>0</v>
      </c>
      <c r="V1641" s="187" t="b">
        <f>IF(Dashboard!$H$7="",IF(Candidates!B1643&lt;&gt;"",TRUE,FALSE),IF(Dashboard!$H$7=Candidates!C1643,TRUE,FALSE))</f>
        <v>0</v>
      </c>
      <c r="W1641" s="217" t="b">
        <f>IF(Dashboard!$H$6="",IF(Candidates!B1643&lt;&gt;"",TRUE,FALSE),IF(Dashboard!$H$6=Candidates!E1643,TRUE,FALSE))</f>
        <v>0</v>
      </c>
      <c r="X1641" s="187">
        <f t="shared" si="72"/>
        <v>0</v>
      </c>
      <c r="Y1641" s="198">
        <f t="shared" si="73"/>
        <v>0</v>
      </c>
      <c r="AA1641" s="7"/>
      <c r="AB1641" s="7"/>
      <c r="AC1641" s="7"/>
    </row>
    <row r="1642" spans="18:29" x14ac:dyDescent="0.2">
      <c r="R1642" s="193" t="str">
        <f>IF(Candidates!H1644="","",MONTH(Candidates!H1644))</f>
        <v/>
      </c>
      <c r="S1642" s="187" t="b">
        <f>IF(AND(YEAR(Candidates!H1644)&gt;=applicationYear,YEAR(Candidates!H1644)&lt;=applicationYear),TRUE,IF(applicationYear="",TRUE,FALSE))</f>
        <v>0</v>
      </c>
      <c r="T1642" s="187" t="b">
        <f>IF(AND(Candidates!H1644&gt;=$AJ$4,Candidates!H1644&lt;=$AJ$5),TRUE,FALSE)</f>
        <v>0</v>
      </c>
      <c r="U1642" s="187" t="b">
        <f>IF(Dashboard!$M$6="",IF(Candidates!B1644&lt;&gt;"",TRUE,FALSE),IF(Dashboard!$M$6=Candidates!B1644,TRUE,FALSE))</f>
        <v>0</v>
      </c>
      <c r="V1642" s="187" t="b">
        <f>IF(Dashboard!$H$7="",IF(Candidates!B1644&lt;&gt;"",TRUE,FALSE),IF(Dashboard!$H$7=Candidates!C1644,TRUE,FALSE))</f>
        <v>0</v>
      </c>
      <c r="W1642" s="217" t="b">
        <f>IF(Dashboard!$H$6="",IF(Candidates!B1644&lt;&gt;"",TRUE,FALSE),IF(Dashboard!$H$6=Candidates!E1644,TRUE,FALSE))</f>
        <v>0</v>
      </c>
      <c r="X1642" s="187">
        <f t="shared" si="72"/>
        <v>0</v>
      </c>
      <c r="Y1642" s="198">
        <f t="shared" si="73"/>
        <v>0</v>
      </c>
      <c r="AA1642" s="7"/>
      <c r="AB1642" s="7"/>
      <c r="AC1642" s="7"/>
    </row>
    <row r="1643" spans="18:29" x14ac:dyDescent="0.2">
      <c r="R1643" s="193" t="str">
        <f>IF(Candidates!H1645="","",MONTH(Candidates!H1645))</f>
        <v/>
      </c>
      <c r="S1643" s="187" t="b">
        <f>IF(AND(YEAR(Candidates!H1645)&gt;=applicationYear,YEAR(Candidates!H1645)&lt;=applicationYear),TRUE,IF(applicationYear="",TRUE,FALSE))</f>
        <v>0</v>
      </c>
      <c r="T1643" s="187" t="b">
        <f>IF(AND(Candidates!H1645&gt;=$AJ$4,Candidates!H1645&lt;=$AJ$5),TRUE,FALSE)</f>
        <v>0</v>
      </c>
      <c r="U1643" s="187" t="b">
        <f>IF(Dashboard!$M$6="",IF(Candidates!B1645&lt;&gt;"",TRUE,FALSE),IF(Dashboard!$M$6=Candidates!B1645,TRUE,FALSE))</f>
        <v>0</v>
      </c>
      <c r="V1643" s="187" t="b">
        <f>IF(Dashboard!$H$7="",IF(Candidates!B1645&lt;&gt;"",TRUE,FALSE),IF(Dashboard!$H$7=Candidates!C1645,TRUE,FALSE))</f>
        <v>0</v>
      </c>
      <c r="W1643" s="217" t="b">
        <f>IF(Dashboard!$H$6="",IF(Candidates!B1645&lt;&gt;"",TRUE,FALSE),IF(Dashboard!$H$6=Candidates!E1645,TRUE,FALSE))</f>
        <v>0</v>
      </c>
      <c r="X1643" s="187">
        <f t="shared" si="72"/>
        <v>0</v>
      </c>
      <c r="Y1643" s="198">
        <f t="shared" si="73"/>
        <v>0</v>
      </c>
      <c r="AA1643" s="7"/>
      <c r="AB1643" s="7"/>
      <c r="AC1643" s="7"/>
    </row>
    <row r="1644" spans="18:29" x14ac:dyDescent="0.2">
      <c r="R1644" s="193" t="str">
        <f>IF(Candidates!H1646="","",MONTH(Candidates!H1646))</f>
        <v/>
      </c>
      <c r="S1644" s="187" t="b">
        <f>IF(AND(YEAR(Candidates!H1646)&gt;=applicationYear,YEAR(Candidates!H1646)&lt;=applicationYear),TRUE,IF(applicationYear="",TRUE,FALSE))</f>
        <v>0</v>
      </c>
      <c r="T1644" s="187" t="b">
        <f>IF(AND(Candidates!H1646&gt;=$AJ$4,Candidates!H1646&lt;=$AJ$5),TRUE,FALSE)</f>
        <v>0</v>
      </c>
      <c r="U1644" s="187" t="b">
        <f>IF(Dashboard!$M$6="",IF(Candidates!B1646&lt;&gt;"",TRUE,FALSE),IF(Dashboard!$M$6=Candidates!B1646,TRUE,FALSE))</f>
        <v>0</v>
      </c>
      <c r="V1644" s="187" t="b">
        <f>IF(Dashboard!$H$7="",IF(Candidates!B1646&lt;&gt;"",TRUE,FALSE),IF(Dashboard!$H$7=Candidates!C1646,TRUE,FALSE))</f>
        <v>0</v>
      </c>
      <c r="W1644" s="217" t="b">
        <f>IF(Dashboard!$H$6="",IF(Candidates!B1646&lt;&gt;"",TRUE,FALSE),IF(Dashboard!$H$6=Candidates!E1646,TRUE,FALSE))</f>
        <v>0</v>
      </c>
      <c r="X1644" s="187">
        <f t="shared" si="72"/>
        <v>0</v>
      </c>
      <c r="Y1644" s="198">
        <f t="shared" si="73"/>
        <v>0</v>
      </c>
      <c r="AA1644" s="7"/>
      <c r="AB1644" s="7"/>
      <c r="AC1644" s="7"/>
    </row>
    <row r="1645" spans="18:29" x14ac:dyDescent="0.2">
      <c r="R1645" s="193" t="str">
        <f>IF(Candidates!H1647="","",MONTH(Candidates!H1647))</f>
        <v/>
      </c>
      <c r="S1645" s="187" t="b">
        <f>IF(AND(YEAR(Candidates!H1647)&gt;=applicationYear,YEAR(Candidates!H1647)&lt;=applicationYear),TRUE,IF(applicationYear="",TRUE,FALSE))</f>
        <v>0</v>
      </c>
      <c r="T1645" s="187" t="b">
        <f>IF(AND(Candidates!H1647&gt;=$AJ$4,Candidates!H1647&lt;=$AJ$5),TRUE,FALSE)</f>
        <v>0</v>
      </c>
      <c r="U1645" s="187" t="b">
        <f>IF(Dashboard!$M$6="",IF(Candidates!B1647&lt;&gt;"",TRUE,FALSE),IF(Dashboard!$M$6=Candidates!B1647,TRUE,FALSE))</f>
        <v>0</v>
      </c>
      <c r="V1645" s="187" t="b">
        <f>IF(Dashboard!$H$7="",IF(Candidates!B1647&lt;&gt;"",TRUE,FALSE),IF(Dashboard!$H$7=Candidates!C1647,TRUE,FALSE))</f>
        <v>0</v>
      </c>
      <c r="W1645" s="217" t="b">
        <f>IF(Dashboard!$H$6="",IF(Candidates!B1647&lt;&gt;"",TRUE,FALSE),IF(Dashboard!$H$6=Candidates!E1647,TRUE,FALSE))</f>
        <v>0</v>
      </c>
      <c r="X1645" s="187">
        <f t="shared" si="72"/>
        <v>0</v>
      </c>
      <c r="Y1645" s="198">
        <f t="shared" si="73"/>
        <v>0</v>
      </c>
      <c r="AA1645" s="7"/>
      <c r="AB1645" s="7"/>
      <c r="AC1645" s="7"/>
    </row>
    <row r="1646" spans="18:29" x14ac:dyDescent="0.2">
      <c r="R1646" s="193" t="str">
        <f>IF(Candidates!H1648="","",MONTH(Candidates!H1648))</f>
        <v/>
      </c>
      <c r="S1646" s="187" t="b">
        <f>IF(AND(YEAR(Candidates!H1648)&gt;=applicationYear,YEAR(Candidates!H1648)&lt;=applicationYear),TRUE,IF(applicationYear="",TRUE,FALSE))</f>
        <v>0</v>
      </c>
      <c r="T1646" s="187" t="b">
        <f>IF(AND(Candidates!H1648&gt;=$AJ$4,Candidates!H1648&lt;=$AJ$5),TRUE,FALSE)</f>
        <v>0</v>
      </c>
      <c r="U1646" s="187" t="b">
        <f>IF(Dashboard!$M$6="",IF(Candidates!B1648&lt;&gt;"",TRUE,FALSE),IF(Dashboard!$M$6=Candidates!B1648,TRUE,FALSE))</f>
        <v>0</v>
      </c>
      <c r="V1646" s="187" t="b">
        <f>IF(Dashboard!$H$7="",IF(Candidates!B1648&lt;&gt;"",TRUE,FALSE),IF(Dashboard!$H$7=Candidates!C1648,TRUE,FALSE))</f>
        <v>0</v>
      </c>
      <c r="W1646" s="217" t="b">
        <f>IF(Dashboard!$H$6="",IF(Candidates!B1648&lt;&gt;"",TRUE,FALSE),IF(Dashboard!$H$6=Candidates!E1648,TRUE,FALSE))</f>
        <v>0</v>
      </c>
      <c r="X1646" s="187">
        <f t="shared" si="72"/>
        <v>0</v>
      </c>
      <c r="Y1646" s="198">
        <f t="shared" si="73"/>
        <v>0</v>
      </c>
      <c r="AA1646" s="7"/>
      <c r="AB1646" s="7"/>
      <c r="AC1646" s="7"/>
    </row>
    <row r="1647" spans="18:29" x14ac:dyDescent="0.2">
      <c r="R1647" s="193" t="str">
        <f>IF(Candidates!H1649="","",MONTH(Candidates!H1649))</f>
        <v/>
      </c>
      <c r="S1647" s="187" t="b">
        <f>IF(AND(YEAR(Candidates!H1649)&gt;=applicationYear,YEAR(Candidates!H1649)&lt;=applicationYear),TRUE,IF(applicationYear="",TRUE,FALSE))</f>
        <v>0</v>
      </c>
      <c r="T1647" s="187" t="b">
        <f>IF(AND(Candidates!H1649&gt;=$AJ$4,Candidates!H1649&lt;=$AJ$5),TRUE,FALSE)</f>
        <v>0</v>
      </c>
      <c r="U1647" s="187" t="b">
        <f>IF(Dashboard!$M$6="",IF(Candidates!B1649&lt;&gt;"",TRUE,FALSE),IF(Dashboard!$M$6=Candidates!B1649,TRUE,FALSE))</f>
        <v>0</v>
      </c>
      <c r="V1647" s="187" t="b">
        <f>IF(Dashboard!$H$7="",IF(Candidates!B1649&lt;&gt;"",TRUE,FALSE),IF(Dashboard!$H$7=Candidates!C1649,TRUE,FALSE))</f>
        <v>0</v>
      </c>
      <c r="W1647" s="217" t="b">
        <f>IF(Dashboard!$H$6="",IF(Candidates!B1649&lt;&gt;"",TRUE,FALSE),IF(Dashboard!$H$6=Candidates!E1649,TRUE,FALSE))</f>
        <v>0</v>
      </c>
      <c r="X1647" s="187">
        <f t="shared" si="72"/>
        <v>0</v>
      </c>
      <c r="Y1647" s="198">
        <f t="shared" si="73"/>
        <v>0</v>
      </c>
      <c r="AA1647" s="7"/>
      <c r="AB1647" s="7"/>
      <c r="AC1647" s="7"/>
    </row>
    <row r="1648" spans="18:29" x14ac:dyDescent="0.2">
      <c r="R1648" s="193" t="str">
        <f>IF(Candidates!H1650="","",MONTH(Candidates!H1650))</f>
        <v/>
      </c>
      <c r="S1648" s="187" t="b">
        <f>IF(AND(YEAR(Candidates!H1650)&gt;=applicationYear,YEAR(Candidates!H1650)&lt;=applicationYear),TRUE,IF(applicationYear="",TRUE,FALSE))</f>
        <v>0</v>
      </c>
      <c r="T1648" s="187" t="b">
        <f>IF(AND(Candidates!H1650&gt;=$AJ$4,Candidates!H1650&lt;=$AJ$5),TRUE,FALSE)</f>
        <v>0</v>
      </c>
      <c r="U1648" s="187" t="b">
        <f>IF(Dashboard!$M$6="",IF(Candidates!B1650&lt;&gt;"",TRUE,FALSE),IF(Dashboard!$M$6=Candidates!B1650,TRUE,FALSE))</f>
        <v>0</v>
      </c>
      <c r="V1648" s="187" t="b">
        <f>IF(Dashboard!$H$7="",IF(Candidates!B1650&lt;&gt;"",TRUE,FALSE),IF(Dashboard!$H$7=Candidates!C1650,TRUE,FALSE))</f>
        <v>0</v>
      </c>
      <c r="W1648" s="217" t="b">
        <f>IF(Dashboard!$H$6="",IF(Candidates!B1650&lt;&gt;"",TRUE,FALSE),IF(Dashboard!$H$6=Candidates!E1650,TRUE,FALSE))</f>
        <v>0</v>
      </c>
      <c r="X1648" s="187">
        <f t="shared" si="72"/>
        <v>0</v>
      </c>
      <c r="Y1648" s="198">
        <f t="shared" si="73"/>
        <v>0</v>
      </c>
      <c r="AA1648" s="7"/>
      <c r="AB1648" s="7"/>
      <c r="AC1648" s="7"/>
    </row>
    <row r="1649" spans="18:29" x14ac:dyDescent="0.2">
      <c r="R1649" s="193" t="str">
        <f>IF(Candidates!H1651="","",MONTH(Candidates!H1651))</f>
        <v/>
      </c>
      <c r="S1649" s="187" t="b">
        <f>IF(AND(YEAR(Candidates!H1651)&gt;=applicationYear,YEAR(Candidates!H1651)&lt;=applicationYear),TRUE,IF(applicationYear="",TRUE,FALSE))</f>
        <v>0</v>
      </c>
      <c r="T1649" s="187" t="b">
        <f>IF(AND(Candidates!H1651&gt;=$AJ$4,Candidates!H1651&lt;=$AJ$5),TRUE,FALSE)</f>
        <v>0</v>
      </c>
      <c r="U1649" s="187" t="b">
        <f>IF(Dashboard!$M$6="",IF(Candidates!B1651&lt;&gt;"",TRUE,FALSE),IF(Dashboard!$M$6=Candidates!B1651,TRUE,FALSE))</f>
        <v>0</v>
      </c>
      <c r="V1649" s="187" t="b">
        <f>IF(Dashboard!$H$7="",IF(Candidates!B1651&lt;&gt;"",TRUE,FALSE),IF(Dashboard!$H$7=Candidates!C1651,TRUE,FALSE))</f>
        <v>0</v>
      </c>
      <c r="W1649" s="217" t="b">
        <f>IF(Dashboard!$H$6="",IF(Candidates!B1651&lt;&gt;"",TRUE,FALSE),IF(Dashboard!$H$6=Candidates!E1651,TRUE,FALSE))</f>
        <v>0</v>
      </c>
      <c r="X1649" s="187">
        <f t="shared" si="72"/>
        <v>0</v>
      </c>
      <c r="Y1649" s="198">
        <f t="shared" si="73"/>
        <v>0</v>
      </c>
      <c r="AA1649" s="7"/>
      <c r="AB1649" s="7"/>
      <c r="AC1649" s="7"/>
    </row>
    <row r="1650" spans="18:29" x14ac:dyDescent="0.2">
      <c r="R1650" s="193" t="str">
        <f>IF(Candidates!H1652="","",MONTH(Candidates!H1652))</f>
        <v/>
      </c>
      <c r="S1650" s="187" t="b">
        <f>IF(AND(YEAR(Candidates!H1652)&gt;=applicationYear,YEAR(Candidates!H1652)&lt;=applicationYear),TRUE,IF(applicationYear="",TRUE,FALSE))</f>
        <v>0</v>
      </c>
      <c r="T1650" s="187" t="b">
        <f>IF(AND(Candidates!H1652&gt;=$AJ$4,Candidates!H1652&lt;=$AJ$5),TRUE,FALSE)</f>
        <v>0</v>
      </c>
      <c r="U1650" s="187" t="b">
        <f>IF(Dashboard!$M$6="",IF(Candidates!B1652&lt;&gt;"",TRUE,FALSE),IF(Dashboard!$M$6=Candidates!B1652,TRUE,FALSE))</f>
        <v>0</v>
      </c>
      <c r="V1650" s="187" t="b">
        <f>IF(Dashboard!$H$7="",IF(Candidates!B1652&lt;&gt;"",TRUE,FALSE),IF(Dashboard!$H$7=Candidates!C1652,TRUE,FALSE))</f>
        <v>0</v>
      </c>
      <c r="W1650" s="217" t="b">
        <f>IF(Dashboard!$H$6="",IF(Candidates!B1652&lt;&gt;"",TRUE,FALSE),IF(Dashboard!$H$6=Candidates!E1652,TRUE,FALSE))</f>
        <v>0</v>
      </c>
      <c r="X1650" s="187">
        <f t="shared" si="72"/>
        <v>0</v>
      </c>
      <c r="Y1650" s="198">
        <f t="shared" si="73"/>
        <v>0</v>
      </c>
      <c r="AA1650" s="7"/>
      <c r="AB1650" s="7"/>
      <c r="AC1650" s="7"/>
    </row>
    <row r="1651" spans="18:29" x14ac:dyDescent="0.2">
      <c r="R1651" s="193" t="str">
        <f>IF(Candidates!H1653="","",MONTH(Candidates!H1653))</f>
        <v/>
      </c>
      <c r="S1651" s="187" t="b">
        <f>IF(AND(YEAR(Candidates!H1653)&gt;=applicationYear,YEAR(Candidates!H1653)&lt;=applicationYear),TRUE,IF(applicationYear="",TRUE,FALSE))</f>
        <v>0</v>
      </c>
      <c r="T1651" s="187" t="b">
        <f>IF(AND(Candidates!H1653&gt;=$AJ$4,Candidates!H1653&lt;=$AJ$5),TRUE,FALSE)</f>
        <v>0</v>
      </c>
      <c r="U1651" s="187" t="b">
        <f>IF(Dashboard!$M$6="",IF(Candidates!B1653&lt;&gt;"",TRUE,FALSE),IF(Dashboard!$M$6=Candidates!B1653,TRUE,FALSE))</f>
        <v>0</v>
      </c>
      <c r="V1651" s="187" t="b">
        <f>IF(Dashboard!$H$7="",IF(Candidates!B1653&lt;&gt;"",TRUE,FALSE),IF(Dashboard!$H$7=Candidates!C1653,TRUE,FALSE))</f>
        <v>0</v>
      </c>
      <c r="W1651" s="217" t="b">
        <f>IF(Dashboard!$H$6="",IF(Candidates!B1653&lt;&gt;"",TRUE,FALSE),IF(Dashboard!$H$6=Candidates!E1653,TRUE,FALSE))</f>
        <v>0</v>
      </c>
      <c r="X1651" s="187">
        <f t="shared" si="72"/>
        <v>0</v>
      </c>
      <c r="Y1651" s="198">
        <f t="shared" si="73"/>
        <v>0</v>
      </c>
      <c r="AA1651" s="7"/>
      <c r="AB1651" s="7"/>
      <c r="AC1651" s="7"/>
    </row>
    <row r="1652" spans="18:29" x14ac:dyDescent="0.2">
      <c r="R1652" s="193" t="str">
        <f>IF(Candidates!H1654="","",MONTH(Candidates!H1654))</f>
        <v/>
      </c>
      <c r="S1652" s="187" t="b">
        <f>IF(AND(YEAR(Candidates!H1654)&gt;=applicationYear,YEAR(Candidates!H1654)&lt;=applicationYear),TRUE,IF(applicationYear="",TRUE,FALSE))</f>
        <v>0</v>
      </c>
      <c r="T1652" s="187" t="b">
        <f>IF(AND(Candidates!H1654&gt;=$AJ$4,Candidates!H1654&lt;=$AJ$5),TRUE,FALSE)</f>
        <v>0</v>
      </c>
      <c r="U1652" s="187" t="b">
        <f>IF(Dashboard!$M$6="",IF(Candidates!B1654&lt;&gt;"",TRUE,FALSE),IF(Dashboard!$M$6=Candidates!B1654,TRUE,FALSE))</f>
        <v>0</v>
      </c>
      <c r="V1652" s="187" t="b">
        <f>IF(Dashboard!$H$7="",IF(Candidates!B1654&lt;&gt;"",TRUE,FALSE),IF(Dashboard!$H$7=Candidates!C1654,TRUE,FALSE))</f>
        <v>0</v>
      </c>
      <c r="W1652" s="217" t="b">
        <f>IF(Dashboard!$H$6="",IF(Candidates!B1654&lt;&gt;"",TRUE,FALSE),IF(Dashboard!$H$6=Candidates!E1654,TRUE,FALSE))</f>
        <v>0</v>
      </c>
      <c r="X1652" s="187">
        <f t="shared" si="72"/>
        <v>0</v>
      </c>
      <c r="Y1652" s="198">
        <f t="shared" si="73"/>
        <v>0</v>
      </c>
      <c r="AA1652" s="7"/>
      <c r="AB1652" s="7"/>
      <c r="AC1652" s="7"/>
    </row>
    <row r="1653" spans="18:29" x14ac:dyDescent="0.2">
      <c r="R1653" s="193" t="str">
        <f>IF(Candidates!H1655="","",MONTH(Candidates!H1655))</f>
        <v/>
      </c>
      <c r="S1653" s="187" t="b">
        <f>IF(AND(YEAR(Candidates!H1655)&gt;=applicationYear,YEAR(Candidates!H1655)&lt;=applicationYear),TRUE,IF(applicationYear="",TRUE,FALSE))</f>
        <v>0</v>
      </c>
      <c r="T1653" s="187" t="b">
        <f>IF(AND(Candidates!H1655&gt;=$AJ$4,Candidates!H1655&lt;=$AJ$5),TRUE,FALSE)</f>
        <v>0</v>
      </c>
      <c r="U1653" s="187" t="b">
        <f>IF(Dashboard!$M$6="",IF(Candidates!B1655&lt;&gt;"",TRUE,FALSE),IF(Dashboard!$M$6=Candidates!B1655,TRUE,FALSE))</f>
        <v>0</v>
      </c>
      <c r="V1653" s="187" t="b">
        <f>IF(Dashboard!$H$7="",IF(Candidates!B1655&lt;&gt;"",TRUE,FALSE),IF(Dashboard!$H$7=Candidates!C1655,TRUE,FALSE))</f>
        <v>0</v>
      </c>
      <c r="W1653" s="217" t="b">
        <f>IF(Dashboard!$H$6="",IF(Candidates!B1655&lt;&gt;"",TRUE,FALSE),IF(Dashboard!$H$6=Candidates!E1655,TRUE,FALSE))</f>
        <v>0</v>
      </c>
      <c r="X1653" s="187">
        <f t="shared" si="72"/>
        <v>0</v>
      </c>
      <c r="Y1653" s="198">
        <f t="shared" si="73"/>
        <v>0</v>
      </c>
      <c r="AA1653" s="7"/>
      <c r="AB1653" s="7"/>
      <c r="AC1653" s="7"/>
    </row>
    <row r="1654" spans="18:29" x14ac:dyDescent="0.2">
      <c r="R1654" s="193" t="str">
        <f>IF(Candidates!H1656="","",MONTH(Candidates!H1656))</f>
        <v/>
      </c>
      <c r="S1654" s="187" t="b">
        <f>IF(AND(YEAR(Candidates!H1656)&gt;=applicationYear,YEAR(Candidates!H1656)&lt;=applicationYear),TRUE,IF(applicationYear="",TRUE,FALSE))</f>
        <v>0</v>
      </c>
      <c r="T1654" s="187" t="b">
        <f>IF(AND(Candidates!H1656&gt;=$AJ$4,Candidates!H1656&lt;=$AJ$5),TRUE,FALSE)</f>
        <v>0</v>
      </c>
      <c r="U1654" s="187" t="b">
        <f>IF(Dashboard!$M$6="",IF(Candidates!B1656&lt;&gt;"",TRUE,FALSE),IF(Dashboard!$M$6=Candidates!B1656,TRUE,FALSE))</f>
        <v>0</v>
      </c>
      <c r="V1654" s="187" t="b">
        <f>IF(Dashboard!$H$7="",IF(Candidates!B1656&lt;&gt;"",TRUE,FALSE),IF(Dashboard!$H$7=Candidates!C1656,TRUE,FALSE))</f>
        <v>0</v>
      </c>
      <c r="W1654" s="217" t="b">
        <f>IF(Dashboard!$H$6="",IF(Candidates!B1656&lt;&gt;"",TRUE,FALSE),IF(Dashboard!$H$6=Candidates!E1656,TRUE,FALSE))</f>
        <v>0</v>
      </c>
      <c r="X1654" s="187">
        <f t="shared" si="72"/>
        <v>0</v>
      </c>
      <c r="Y1654" s="198">
        <f t="shared" si="73"/>
        <v>0</v>
      </c>
      <c r="AA1654" s="7"/>
      <c r="AB1654" s="7"/>
      <c r="AC1654" s="7"/>
    </row>
    <row r="1655" spans="18:29" x14ac:dyDescent="0.2">
      <c r="R1655" s="193" t="str">
        <f>IF(Candidates!H1657="","",MONTH(Candidates!H1657))</f>
        <v/>
      </c>
      <c r="S1655" s="187" t="b">
        <f>IF(AND(YEAR(Candidates!H1657)&gt;=applicationYear,YEAR(Candidates!H1657)&lt;=applicationYear),TRUE,IF(applicationYear="",TRUE,FALSE))</f>
        <v>0</v>
      </c>
      <c r="T1655" s="187" t="b">
        <f>IF(AND(Candidates!H1657&gt;=$AJ$4,Candidates!H1657&lt;=$AJ$5),TRUE,FALSE)</f>
        <v>0</v>
      </c>
      <c r="U1655" s="187" t="b">
        <f>IF(Dashboard!$M$6="",IF(Candidates!B1657&lt;&gt;"",TRUE,FALSE),IF(Dashboard!$M$6=Candidates!B1657,TRUE,FALSE))</f>
        <v>0</v>
      </c>
      <c r="V1655" s="187" t="b">
        <f>IF(Dashboard!$H$7="",IF(Candidates!B1657&lt;&gt;"",TRUE,FALSE),IF(Dashboard!$H$7=Candidates!C1657,TRUE,FALSE))</f>
        <v>0</v>
      </c>
      <c r="W1655" s="217" t="b">
        <f>IF(Dashboard!$H$6="",IF(Candidates!B1657&lt;&gt;"",TRUE,FALSE),IF(Dashboard!$H$6=Candidates!E1657,TRUE,FALSE))</f>
        <v>0</v>
      </c>
      <c r="X1655" s="187">
        <f t="shared" si="72"/>
        <v>0</v>
      </c>
      <c r="Y1655" s="198">
        <f t="shared" si="73"/>
        <v>0</v>
      </c>
      <c r="AA1655" s="7"/>
      <c r="AB1655" s="7"/>
      <c r="AC1655" s="7"/>
    </row>
    <row r="1656" spans="18:29" x14ac:dyDescent="0.2">
      <c r="R1656" s="193" t="str">
        <f>IF(Candidates!H1658="","",MONTH(Candidates!H1658))</f>
        <v/>
      </c>
      <c r="S1656" s="187" t="b">
        <f>IF(AND(YEAR(Candidates!H1658)&gt;=applicationYear,YEAR(Candidates!H1658)&lt;=applicationYear),TRUE,IF(applicationYear="",TRUE,FALSE))</f>
        <v>0</v>
      </c>
      <c r="T1656" s="187" t="b">
        <f>IF(AND(Candidates!H1658&gt;=$AJ$4,Candidates!H1658&lt;=$AJ$5),TRUE,FALSE)</f>
        <v>0</v>
      </c>
      <c r="U1656" s="187" t="b">
        <f>IF(Dashboard!$M$6="",IF(Candidates!B1658&lt;&gt;"",TRUE,FALSE),IF(Dashboard!$M$6=Candidates!B1658,TRUE,FALSE))</f>
        <v>0</v>
      </c>
      <c r="V1656" s="187" t="b">
        <f>IF(Dashboard!$H$7="",IF(Candidates!B1658&lt;&gt;"",TRUE,FALSE),IF(Dashboard!$H$7=Candidates!C1658,TRUE,FALSE))</f>
        <v>0</v>
      </c>
      <c r="W1656" s="217" t="b">
        <f>IF(Dashboard!$H$6="",IF(Candidates!B1658&lt;&gt;"",TRUE,FALSE),IF(Dashboard!$H$6=Candidates!E1658,TRUE,FALSE))</f>
        <v>0</v>
      </c>
      <c r="X1656" s="187">
        <f t="shared" si="72"/>
        <v>0</v>
      </c>
      <c r="Y1656" s="198">
        <f t="shared" si="73"/>
        <v>0</v>
      </c>
      <c r="AA1656" s="7"/>
      <c r="AB1656" s="7"/>
      <c r="AC1656" s="7"/>
    </row>
    <row r="1657" spans="18:29" x14ac:dyDescent="0.2">
      <c r="R1657" s="193" t="str">
        <f>IF(Candidates!H1659="","",MONTH(Candidates!H1659))</f>
        <v/>
      </c>
      <c r="S1657" s="187" t="b">
        <f>IF(AND(YEAR(Candidates!H1659)&gt;=applicationYear,YEAR(Candidates!H1659)&lt;=applicationYear),TRUE,IF(applicationYear="",TRUE,FALSE))</f>
        <v>0</v>
      </c>
      <c r="T1657" s="187" t="b">
        <f>IF(AND(Candidates!H1659&gt;=$AJ$4,Candidates!H1659&lt;=$AJ$5),TRUE,FALSE)</f>
        <v>0</v>
      </c>
      <c r="U1657" s="187" t="b">
        <f>IF(Dashboard!$M$6="",IF(Candidates!B1659&lt;&gt;"",TRUE,FALSE),IF(Dashboard!$M$6=Candidates!B1659,TRUE,FALSE))</f>
        <v>0</v>
      </c>
      <c r="V1657" s="187" t="b">
        <f>IF(Dashboard!$H$7="",IF(Candidates!B1659&lt;&gt;"",TRUE,FALSE),IF(Dashboard!$H$7=Candidates!C1659,TRUE,FALSE))</f>
        <v>0</v>
      </c>
      <c r="W1657" s="217" t="b">
        <f>IF(Dashboard!$H$6="",IF(Candidates!B1659&lt;&gt;"",TRUE,FALSE),IF(Dashboard!$H$6=Candidates!E1659,TRUE,FALSE))</f>
        <v>0</v>
      </c>
      <c r="X1657" s="187">
        <f t="shared" si="72"/>
        <v>0</v>
      </c>
      <c r="Y1657" s="198">
        <f t="shared" si="73"/>
        <v>0</v>
      </c>
      <c r="AA1657" s="7"/>
      <c r="AB1657" s="7"/>
      <c r="AC1657" s="7"/>
    </row>
    <row r="1658" spans="18:29" x14ac:dyDescent="0.2">
      <c r="R1658" s="193" t="str">
        <f>IF(Candidates!H1660="","",MONTH(Candidates!H1660))</f>
        <v/>
      </c>
      <c r="S1658" s="187" t="b">
        <f>IF(AND(YEAR(Candidates!H1660)&gt;=applicationYear,YEAR(Candidates!H1660)&lt;=applicationYear),TRUE,IF(applicationYear="",TRUE,FALSE))</f>
        <v>0</v>
      </c>
      <c r="T1658" s="187" t="b">
        <f>IF(AND(Candidates!H1660&gt;=$AJ$4,Candidates!H1660&lt;=$AJ$5),TRUE,FALSE)</f>
        <v>0</v>
      </c>
      <c r="U1658" s="187" t="b">
        <f>IF(Dashboard!$M$6="",IF(Candidates!B1660&lt;&gt;"",TRUE,FALSE),IF(Dashboard!$M$6=Candidates!B1660,TRUE,FALSE))</f>
        <v>0</v>
      </c>
      <c r="V1658" s="187" t="b">
        <f>IF(Dashboard!$H$7="",IF(Candidates!B1660&lt;&gt;"",TRUE,FALSE),IF(Dashboard!$H$7=Candidates!C1660,TRUE,FALSE))</f>
        <v>0</v>
      </c>
      <c r="W1658" s="217" t="b">
        <f>IF(Dashboard!$H$6="",IF(Candidates!B1660&lt;&gt;"",TRUE,FALSE),IF(Dashboard!$H$6=Candidates!E1660,TRUE,FALSE))</f>
        <v>0</v>
      </c>
      <c r="X1658" s="187">
        <f t="shared" si="72"/>
        <v>0</v>
      </c>
      <c r="Y1658" s="198">
        <f t="shared" si="73"/>
        <v>0</v>
      </c>
      <c r="AA1658" s="7"/>
      <c r="AB1658" s="7"/>
      <c r="AC1658" s="7"/>
    </row>
    <row r="1659" spans="18:29" x14ac:dyDescent="0.2">
      <c r="R1659" s="193" t="str">
        <f>IF(Candidates!H1661="","",MONTH(Candidates!H1661))</f>
        <v/>
      </c>
      <c r="S1659" s="187" t="b">
        <f>IF(AND(YEAR(Candidates!H1661)&gt;=applicationYear,YEAR(Candidates!H1661)&lt;=applicationYear),TRUE,IF(applicationYear="",TRUE,FALSE))</f>
        <v>0</v>
      </c>
      <c r="T1659" s="187" t="b">
        <f>IF(AND(Candidates!H1661&gt;=$AJ$4,Candidates!H1661&lt;=$AJ$5),TRUE,FALSE)</f>
        <v>0</v>
      </c>
      <c r="U1659" s="187" t="b">
        <f>IF(Dashboard!$M$6="",IF(Candidates!B1661&lt;&gt;"",TRUE,FALSE),IF(Dashboard!$M$6=Candidates!B1661,TRUE,FALSE))</f>
        <v>0</v>
      </c>
      <c r="V1659" s="187" t="b">
        <f>IF(Dashboard!$H$7="",IF(Candidates!B1661&lt;&gt;"",TRUE,FALSE),IF(Dashboard!$H$7=Candidates!C1661,TRUE,FALSE))</f>
        <v>0</v>
      </c>
      <c r="W1659" s="217" t="b">
        <f>IF(Dashboard!$H$6="",IF(Candidates!B1661&lt;&gt;"",TRUE,FALSE),IF(Dashboard!$H$6=Candidates!E1661,TRUE,FALSE))</f>
        <v>0</v>
      </c>
      <c r="X1659" s="187">
        <f t="shared" si="72"/>
        <v>0</v>
      </c>
      <c r="Y1659" s="198">
        <f t="shared" si="73"/>
        <v>0</v>
      </c>
      <c r="AA1659" s="7"/>
      <c r="AB1659" s="7"/>
      <c r="AC1659" s="7"/>
    </row>
    <row r="1660" spans="18:29" x14ac:dyDescent="0.2">
      <c r="R1660" s="193" t="str">
        <f>IF(Candidates!H1662="","",MONTH(Candidates!H1662))</f>
        <v/>
      </c>
      <c r="S1660" s="187" t="b">
        <f>IF(AND(YEAR(Candidates!H1662)&gt;=applicationYear,YEAR(Candidates!H1662)&lt;=applicationYear),TRUE,IF(applicationYear="",TRUE,FALSE))</f>
        <v>0</v>
      </c>
      <c r="T1660" s="187" t="b">
        <f>IF(AND(Candidates!H1662&gt;=$AJ$4,Candidates!H1662&lt;=$AJ$5),TRUE,FALSE)</f>
        <v>0</v>
      </c>
      <c r="U1660" s="187" t="b">
        <f>IF(Dashboard!$M$6="",IF(Candidates!B1662&lt;&gt;"",TRUE,FALSE),IF(Dashboard!$M$6=Candidates!B1662,TRUE,FALSE))</f>
        <v>0</v>
      </c>
      <c r="V1660" s="187" t="b">
        <f>IF(Dashboard!$H$7="",IF(Candidates!B1662&lt;&gt;"",TRUE,FALSE),IF(Dashboard!$H$7=Candidates!C1662,TRUE,FALSE))</f>
        <v>0</v>
      </c>
      <c r="W1660" s="217" t="b">
        <f>IF(Dashboard!$H$6="",IF(Candidates!B1662&lt;&gt;"",TRUE,FALSE),IF(Dashboard!$H$6=Candidates!E1662,TRUE,FALSE))</f>
        <v>0</v>
      </c>
      <c r="X1660" s="187">
        <f t="shared" si="72"/>
        <v>0</v>
      </c>
      <c r="Y1660" s="198">
        <f t="shared" si="73"/>
        <v>0</v>
      </c>
      <c r="AA1660" s="7"/>
      <c r="AB1660" s="7"/>
      <c r="AC1660" s="7"/>
    </row>
    <row r="1661" spans="18:29" x14ac:dyDescent="0.2">
      <c r="R1661" s="193" t="str">
        <f>IF(Candidates!H1663="","",MONTH(Candidates!H1663))</f>
        <v/>
      </c>
      <c r="S1661" s="187" t="b">
        <f>IF(AND(YEAR(Candidates!H1663)&gt;=applicationYear,YEAR(Candidates!H1663)&lt;=applicationYear),TRUE,IF(applicationYear="",TRUE,FALSE))</f>
        <v>0</v>
      </c>
      <c r="T1661" s="187" t="b">
        <f>IF(AND(Candidates!H1663&gt;=$AJ$4,Candidates!H1663&lt;=$AJ$5),TRUE,FALSE)</f>
        <v>0</v>
      </c>
      <c r="U1661" s="187" t="b">
        <f>IF(Dashboard!$M$6="",IF(Candidates!B1663&lt;&gt;"",TRUE,FALSE),IF(Dashboard!$M$6=Candidates!B1663,TRUE,FALSE))</f>
        <v>0</v>
      </c>
      <c r="V1661" s="187" t="b">
        <f>IF(Dashboard!$H$7="",IF(Candidates!B1663&lt;&gt;"",TRUE,FALSE),IF(Dashboard!$H$7=Candidates!C1663,TRUE,FALSE))</f>
        <v>0</v>
      </c>
      <c r="W1661" s="217" t="b">
        <f>IF(Dashboard!$H$6="",IF(Candidates!B1663&lt;&gt;"",TRUE,FALSE),IF(Dashboard!$H$6=Candidates!E1663,TRUE,FALSE))</f>
        <v>0</v>
      </c>
      <c r="X1661" s="187">
        <f t="shared" si="72"/>
        <v>0</v>
      </c>
      <c r="Y1661" s="198">
        <f t="shared" si="73"/>
        <v>0</v>
      </c>
      <c r="AA1661" s="7"/>
      <c r="AB1661" s="7"/>
      <c r="AC1661" s="7"/>
    </row>
    <row r="1662" spans="18:29" x14ac:dyDescent="0.2">
      <c r="R1662" s="193" t="str">
        <f>IF(Candidates!H1664="","",MONTH(Candidates!H1664))</f>
        <v/>
      </c>
      <c r="S1662" s="187" t="b">
        <f>IF(AND(YEAR(Candidates!H1664)&gt;=applicationYear,YEAR(Candidates!H1664)&lt;=applicationYear),TRUE,IF(applicationYear="",TRUE,FALSE))</f>
        <v>0</v>
      </c>
      <c r="T1662" s="187" t="b">
        <f>IF(AND(Candidates!H1664&gt;=$AJ$4,Candidates!H1664&lt;=$AJ$5),TRUE,FALSE)</f>
        <v>0</v>
      </c>
      <c r="U1662" s="187" t="b">
        <f>IF(Dashboard!$M$6="",IF(Candidates!B1664&lt;&gt;"",TRUE,FALSE),IF(Dashboard!$M$6=Candidates!B1664,TRUE,FALSE))</f>
        <v>0</v>
      </c>
      <c r="V1662" s="187" t="b">
        <f>IF(Dashboard!$H$7="",IF(Candidates!B1664&lt;&gt;"",TRUE,FALSE),IF(Dashboard!$H$7=Candidates!C1664,TRUE,FALSE))</f>
        <v>0</v>
      </c>
      <c r="W1662" s="217" t="b">
        <f>IF(Dashboard!$H$6="",IF(Candidates!B1664&lt;&gt;"",TRUE,FALSE),IF(Dashboard!$H$6=Candidates!E1664,TRUE,FALSE))</f>
        <v>0</v>
      </c>
      <c r="X1662" s="187">
        <f t="shared" si="72"/>
        <v>0</v>
      </c>
      <c r="Y1662" s="198">
        <f t="shared" si="73"/>
        <v>0</v>
      </c>
      <c r="AA1662" s="7"/>
      <c r="AB1662" s="7"/>
      <c r="AC1662" s="7"/>
    </row>
    <row r="1663" spans="18:29" x14ac:dyDescent="0.2">
      <c r="R1663" s="193" t="str">
        <f>IF(Candidates!H1665="","",MONTH(Candidates!H1665))</f>
        <v/>
      </c>
      <c r="S1663" s="187" t="b">
        <f>IF(AND(YEAR(Candidates!H1665)&gt;=applicationYear,YEAR(Candidates!H1665)&lt;=applicationYear),TRUE,IF(applicationYear="",TRUE,FALSE))</f>
        <v>0</v>
      </c>
      <c r="T1663" s="187" t="b">
        <f>IF(AND(Candidates!H1665&gt;=$AJ$4,Candidates!H1665&lt;=$AJ$5),TRUE,FALSE)</f>
        <v>0</v>
      </c>
      <c r="U1663" s="187" t="b">
        <f>IF(Dashboard!$M$6="",IF(Candidates!B1665&lt;&gt;"",TRUE,FALSE),IF(Dashboard!$M$6=Candidates!B1665,TRUE,FALSE))</f>
        <v>0</v>
      </c>
      <c r="V1663" s="187" t="b">
        <f>IF(Dashboard!$H$7="",IF(Candidates!B1665&lt;&gt;"",TRUE,FALSE),IF(Dashboard!$H$7=Candidates!C1665,TRUE,FALSE))</f>
        <v>0</v>
      </c>
      <c r="W1663" s="217" t="b">
        <f>IF(Dashboard!$H$6="",IF(Candidates!B1665&lt;&gt;"",TRUE,FALSE),IF(Dashboard!$H$6=Candidates!E1665,TRUE,FALSE))</f>
        <v>0</v>
      </c>
      <c r="X1663" s="187">
        <f t="shared" si="72"/>
        <v>0</v>
      </c>
      <c r="Y1663" s="198">
        <f t="shared" si="73"/>
        <v>0</v>
      </c>
      <c r="AA1663" s="7"/>
      <c r="AB1663" s="7"/>
      <c r="AC1663" s="7"/>
    </row>
    <row r="1664" spans="18:29" x14ac:dyDescent="0.2">
      <c r="R1664" s="193" t="str">
        <f>IF(Candidates!H1666="","",MONTH(Candidates!H1666))</f>
        <v/>
      </c>
      <c r="S1664" s="187" t="b">
        <f>IF(AND(YEAR(Candidates!H1666)&gt;=applicationYear,YEAR(Candidates!H1666)&lt;=applicationYear),TRUE,IF(applicationYear="",TRUE,FALSE))</f>
        <v>0</v>
      </c>
      <c r="T1664" s="187" t="b">
        <f>IF(AND(Candidates!H1666&gt;=$AJ$4,Candidates!H1666&lt;=$AJ$5),TRUE,FALSE)</f>
        <v>0</v>
      </c>
      <c r="U1664" s="187" t="b">
        <f>IF(Dashboard!$M$6="",IF(Candidates!B1666&lt;&gt;"",TRUE,FALSE),IF(Dashboard!$M$6=Candidates!B1666,TRUE,FALSE))</f>
        <v>0</v>
      </c>
      <c r="V1664" s="187" t="b">
        <f>IF(Dashboard!$H$7="",IF(Candidates!B1666&lt;&gt;"",TRUE,FALSE),IF(Dashboard!$H$7=Candidates!C1666,TRUE,FALSE))</f>
        <v>0</v>
      </c>
      <c r="W1664" s="217" t="b">
        <f>IF(Dashboard!$H$6="",IF(Candidates!B1666&lt;&gt;"",TRUE,FALSE),IF(Dashboard!$H$6=Candidates!E1666,TRUE,FALSE))</f>
        <v>0</v>
      </c>
      <c r="X1664" s="187">
        <f t="shared" si="72"/>
        <v>0</v>
      </c>
      <c r="Y1664" s="198">
        <f t="shared" si="73"/>
        <v>0</v>
      </c>
      <c r="AA1664" s="7"/>
      <c r="AB1664" s="7"/>
      <c r="AC1664" s="7"/>
    </row>
    <row r="1665" spans="18:29" x14ac:dyDescent="0.2">
      <c r="R1665" s="193" t="str">
        <f>IF(Candidates!H1667="","",MONTH(Candidates!H1667))</f>
        <v/>
      </c>
      <c r="S1665" s="187" t="b">
        <f>IF(AND(YEAR(Candidates!H1667)&gt;=applicationYear,YEAR(Candidates!H1667)&lt;=applicationYear),TRUE,IF(applicationYear="",TRUE,FALSE))</f>
        <v>0</v>
      </c>
      <c r="T1665" s="187" t="b">
        <f>IF(AND(Candidates!H1667&gt;=$AJ$4,Candidates!H1667&lt;=$AJ$5),TRUE,FALSE)</f>
        <v>0</v>
      </c>
      <c r="U1665" s="187" t="b">
        <f>IF(Dashboard!$M$6="",IF(Candidates!B1667&lt;&gt;"",TRUE,FALSE),IF(Dashboard!$M$6=Candidates!B1667,TRUE,FALSE))</f>
        <v>0</v>
      </c>
      <c r="V1665" s="187" t="b">
        <f>IF(Dashboard!$H$7="",IF(Candidates!B1667&lt;&gt;"",TRUE,FALSE),IF(Dashboard!$H$7=Candidates!C1667,TRUE,FALSE))</f>
        <v>0</v>
      </c>
      <c r="W1665" s="217" t="b">
        <f>IF(Dashboard!$H$6="",IF(Candidates!B1667&lt;&gt;"",TRUE,FALSE),IF(Dashboard!$H$6=Candidates!E1667,TRUE,FALSE))</f>
        <v>0</v>
      </c>
      <c r="X1665" s="187">
        <f t="shared" si="72"/>
        <v>0</v>
      </c>
      <c r="Y1665" s="198">
        <f t="shared" si="73"/>
        <v>0</v>
      </c>
      <c r="AA1665" s="7"/>
      <c r="AB1665" s="7"/>
      <c r="AC1665" s="7"/>
    </row>
    <row r="1666" spans="18:29" x14ac:dyDescent="0.2">
      <c r="R1666" s="193" t="str">
        <f>IF(Candidates!H1668="","",MONTH(Candidates!H1668))</f>
        <v/>
      </c>
      <c r="S1666" s="187" t="b">
        <f>IF(AND(YEAR(Candidates!H1668)&gt;=applicationYear,YEAR(Candidates!H1668)&lt;=applicationYear),TRUE,IF(applicationYear="",TRUE,FALSE))</f>
        <v>0</v>
      </c>
      <c r="T1666" s="187" t="b">
        <f>IF(AND(Candidates!H1668&gt;=$AJ$4,Candidates!H1668&lt;=$AJ$5),TRUE,FALSE)</f>
        <v>0</v>
      </c>
      <c r="U1666" s="187" t="b">
        <f>IF(Dashboard!$M$6="",IF(Candidates!B1668&lt;&gt;"",TRUE,FALSE),IF(Dashboard!$M$6=Candidates!B1668,TRUE,FALSE))</f>
        <v>0</v>
      </c>
      <c r="V1666" s="187" t="b">
        <f>IF(Dashboard!$H$7="",IF(Candidates!B1668&lt;&gt;"",TRUE,FALSE),IF(Dashboard!$H$7=Candidates!C1668,TRUE,FALSE))</f>
        <v>0</v>
      </c>
      <c r="W1666" s="217" t="b">
        <f>IF(Dashboard!$H$6="",IF(Candidates!B1668&lt;&gt;"",TRUE,FALSE),IF(Dashboard!$H$6=Candidates!E1668,TRUE,FALSE))</f>
        <v>0</v>
      </c>
      <c r="X1666" s="187">
        <f t="shared" si="72"/>
        <v>0</v>
      </c>
      <c r="Y1666" s="198">
        <f t="shared" si="73"/>
        <v>0</v>
      </c>
      <c r="AA1666" s="7"/>
      <c r="AB1666" s="7"/>
      <c r="AC1666" s="7"/>
    </row>
    <row r="1667" spans="18:29" x14ac:dyDescent="0.2">
      <c r="R1667" s="193" t="str">
        <f>IF(Candidates!H1669="","",MONTH(Candidates!H1669))</f>
        <v/>
      </c>
      <c r="S1667" s="187" t="b">
        <f>IF(AND(YEAR(Candidates!H1669)&gt;=applicationYear,YEAR(Candidates!H1669)&lt;=applicationYear),TRUE,IF(applicationYear="",TRUE,FALSE))</f>
        <v>0</v>
      </c>
      <c r="T1667" s="187" t="b">
        <f>IF(AND(Candidates!H1669&gt;=$AJ$4,Candidates!H1669&lt;=$AJ$5),TRUE,FALSE)</f>
        <v>0</v>
      </c>
      <c r="U1667" s="187" t="b">
        <f>IF(Dashboard!$M$6="",IF(Candidates!B1669&lt;&gt;"",TRUE,FALSE),IF(Dashboard!$M$6=Candidates!B1669,TRUE,FALSE))</f>
        <v>0</v>
      </c>
      <c r="V1667" s="187" t="b">
        <f>IF(Dashboard!$H$7="",IF(Candidates!B1669&lt;&gt;"",TRUE,FALSE),IF(Dashboard!$H$7=Candidates!C1669,TRUE,FALSE))</f>
        <v>0</v>
      </c>
      <c r="W1667" s="217" t="b">
        <f>IF(Dashboard!$H$6="",IF(Candidates!B1669&lt;&gt;"",TRUE,FALSE),IF(Dashboard!$H$6=Candidates!E1669,TRUE,FALSE))</f>
        <v>0</v>
      </c>
      <c r="X1667" s="187">
        <f t="shared" si="72"/>
        <v>0</v>
      </c>
      <c r="Y1667" s="198">
        <f t="shared" si="73"/>
        <v>0</v>
      </c>
      <c r="AA1667" s="7"/>
      <c r="AB1667" s="7"/>
      <c r="AC1667" s="7"/>
    </row>
    <row r="1668" spans="18:29" x14ac:dyDescent="0.2">
      <c r="R1668" s="193" t="str">
        <f>IF(Candidates!H1670="","",MONTH(Candidates!H1670))</f>
        <v/>
      </c>
      <c r="S1668" s="187" t="b">
        <f>IF(AND(YEAR(Candidates!H1670)&gt;=applicationYear,YEAR(Candidates!H1670)&lt;=applicationYear),TRUE,IF(applicationYear="",TRUE,FALSE))</f>
        <v>0</v>
      </c>
      <c r="T1668" s="187" t="b">
        <f>IF(AND(Candidates!H1670&gt;=$AJ$4,Candidates!H1670&lt;=$AJ$5),TRUE,FALSE)</f>
        <v>0</v>
      </c>
      <c r="U1668" s="187" t="b">
        <f>IF(Dashboard!$M$6="",IF(Candidates!B1670&lt;&gt;"",TRUE,FALSE),IF(Dashboard!$M$6=Candidates!B1670,TRUE,FALSE))</f>
        <v>0</v>
      </c>
      <c r="V1668" s="187" t="b">
        <f>IF(Dashboard!$H$7="",IF(Candidates!B1670&lt;&gt;"",TRUE,FALSE),IF(Dashboard!$H$7=Candidates!C1670,TRUE,FALSE))</f>
        <v>0</v>
      </c>
      <c r="W1668" s="217" t="b">
        <f>IF(Dashboard!$H$6="",IF(Candidates!B1670&lt;&gt;"",TRUE,FALSE),IF(Dashboard!$H$6=Candidates!E1670,TRUE,FALSE))</f>
        <v>0</v>
      </c>
      <c r="X1668" s="187">
        <f t="shared" si="72"/>
        <v>0</v>
      </c>
      <c r="Y1668" s="198">
        <f t="shared" si="73"/>
        <v>0</v>
      </c>
      <c r="AA1668" s="7"/>
      <c r="AB1668" s="7"/>
      <c r="AC1668" s="7"/>
    </row>
    <row r="1669" spans="18:29" x14ac:dyDescent="0.2">
      <c r="R1669" s="193" t="str">
        <f>IF(Candidates!H1671="","",MONTH(Candidates!H1671))</f>
        <v/>
      </c>
      <c r="S1669" s="187" t="b">
        <f>IF(AND(YEAR(Candidates!H1671)&gt;=applicationYear,YEAR(Candidates!H1671)&lt;=applicationYear),TRUE,IF(applicationYear="",TRUE,FALSE))</f>
        <v>0</v>
      </c>
      <c r="T1669" s="187" t="b">
        <f>IF(AND(Candidates!H1671&gt;=$AJ$4,Candidates!H1671&lt;=$AJ$5),TRUE,FALSE)</f>
        <v>0</v>
      </c>
      <c r="U1669" s="187" t="b">
        <f>IF(Dashboard!$M$6="",IF(Candidates!B1671&lt;&gt;"",TRUE,FALSE),IF(Dashboard!$M$6=Candidates!B1671,TRUE,FALSE))</f>
        <v>0</v>
      </c>
      <c r="V1669" s="187" t="b">
        <f>IF(Dashboard!$H$7="",IF(Candidates!B1671&lt;&gt;"",TRUE,FALSE),IF(Dashboard!$H$7=Candidates!C1671,TRUE,FALSE))</f>
        <v>0</v>
      </c>
      <c r="W1669" s="217" t="b">
        <f>IF(Dashboard!$H$6="",IF(Candidates!B1671&lt;&gt;"",TRUE,FALSE),IF(Dashboard!$H$6=Candidates!E1671,TRUE,FALSE))</f>
        <v>0</v>
      </c>
      <c r="X1669" s="187">
        <f t="shared" ref="X1669:X1732" si="74">W1669*V1669*U1669*T1669</f>
        <v>0</v>
      </c>
      <c r="Y1669" s="198">
        <f t="shared" ref="Y1669:Y1732" si="75">W1669*V1669*U1669*S1669</f>
        <v>0</v>
      </c>
      <c r="AA1669" s="7"/>
      <c r="AB1669" s="7"/>
      <c r="AC1669" s="7"/>
    </row>
    <row r="1670" spans="18:29" x14ac:dyDescent="0.2">
      <c r="R1670" s="193" t="str">
        <f>IF(Candidates!H1672="","",MONTH(Candidates!H1672))</f>
        <v/>
      </c>
      <c r="S1670" s="187" t="b">
        <f>IF(AND(YEAR(Candidates!H1672)&gt;=applicationYear,YEAR(Candidates!H1672)&lt;=applicationYear),TRUE,IF(applicationYear="",TRUE,FALSE))</f>
        <v>0</v>
      </c>
      <c r="T1670" s="187" t="b">
        <f>IF(AND(Candidates!H1672&gt;=$AJ$4,Candidates!H1672&lt;=$AJ$5),TRUE,FALSE)</f>
        <v>0</v>
      </c>
      <c r="U1670" s="187" t="b">
        <f>IF(Dashboard!$M$6="",IF(Candidates!B1672&lt;&gt;"",TRUE,FALSE),IF(Dashboard!$M$6=Candidates!B1672,TRUE,FALSE))</f>
        <v>0</v>
      </c>
      <c r="V1670" s="187" t="b">
        <f>IF(Dashboard!$H$7="",IF(Candidates!B1672&lt;&gt;"",TRUE,FALSE),IF(Dashboard!$H$7=Candidates!C1672,TRUE,FALSE))</f>
        <v>0</v>
      </c>
      <c r="W1670" s="217" t="b">
        <f>IF(Dashboard!$H$6="",IF(Candidates!B1672&lt;&gt;"",TRUE,FALSE),IF(Dashboard!$H$6=Candidates!E1672,TRUE,FALSE))</f>
        <v>0</v>
      </c>
      <c r="X1670" s="187">
        <f t="shared" si="74"/>
        <v>0</v>
      </c>
      <c r="Y1670" s="198">
        <f t="shared" si="75"/>
        <v>0</v>
      </c>
      <c r="AA1670" s="7"/>
      <c r="AB1670" s="7"/>
      <c r="AC1670" s="7"/>
    </row>
    <row r="1671" spans="18:29" x14ac:dyDescent="0.2">
      <c r="R1671" s="193" t="str">
        <f>IF(Candidates!H1673="","",MONTH(Candidates!H1673))</f>
        <v/>
      </c>
      <c r="S1671" s="187" t="b">
        <f>IF(AND(YEAR(Candidates!H1673)&gt;=applicationYear,YEAR(Candidates!H1673)&lt;=applicationYear),TRUE,IF(applicationYear="",TRUE,FALSE))</f>
        <v>0</v>
      </c>
      <c r="T1671" s="187" t="b">
        <f>IF(AND(Candidates!H1673&gt;=$AJ$4,Candidates!H1673&lt;=$AJ$5),TRUE,FALSE)</f>
        <v>0</v>
      </c>
      <c r="U1671" s="187" t="b">
        <f>IF(Dashboard!$M$6="",IF(Candidates!B1673&lt;&gt;"",TRUE,FALSE),IF(Dashboard!$M$6=Candidates!B1673,TRUE,FALSE))</f>
        <v>0</v>
      </c>
      <c r="V1671" s="187" t="b">
        <f>IF(Dashboard!$H$7="",IF(Candidates!B1673&lt;&gt;"",TRUE,FALSE),IF(Dashboard!$H$7=Candidates!C1673,TRUE,FALSE))</f>
        <v>0</v>
      </c>
      <c r="W1671" s="217" t="b">
        <f>IF(Dashboard!$H$6="",IF(Candidates!B1673&lt;&gt;"",TRUE,FALSE),IF(Dashboard!$H$6=Candidates!E1673,TRUE,FALSE))</f>
        <v>0</v>
      </c>
      <c r="X1671" s="187">
        <f t="shared" si="74"/>
        <v>0</v>
      </c>
      <c r="Y1671" s="198">
        <f t="shared" si="75"/>
        <v>0</v>
      </c>
      <c r="AA1671" s="7"/>
      <c r="AB1671" s="7"/>
      <c r="AC1671" s="7"/>
    </row>
    <row r="1672" spans="18:29" x14ac:dyDescent="0.2">
      <c r="R1672" s="193" t="str">
        <f>IF(Candidates!H1674="","",MONTH(Candidates!H1674))</f>
        <v/>
      </c>
      <c r="S1672" s="187" t="b">
        <f>IF(AND(YEAR(Candidates!H1674)&gt;=applicationYear,YEAR(Candidates!H1674)&lt;=applicationYear),TRUE,IF(applicationYear="",TRUE,FALSE))</f>
        <v>0</v>
      </c>
      <c r="T1672" s="187" t="b">
        <f>IF(AND(Candidates!H1674&gt;=$AJ$4,Candidates!H1674&lt;=$AJ$5),TRUE,FALSE)</f>
        <v>0</v>
      </c>
      <c r="U1672" s="187" t="b">
        <f>IF(Dashboard!$M$6="",IF(Candidates!B1674&lt;&gt;"",TRUE,FALSE),IF(Dashboard!$M$6=Candidates!B1674,TRUE,FALSE))</f>
        <v>0</v>
      </c>
      <c r="V1672" s="187" t="b">
        <f>IF(Dashboard!$H$7="",IF(Candidates!B1674&lt;&gt;"",TRUE,FALSE),IF(Dashboard!$H$7=Candidates!C1674,TRUE,FALSE))</f>
        <v>0</v>
      </c>
      <c r="W1672" s="217" t="b">
        <f>IF(Dashboard!$H$6="",IF(Candidates!B1674&lt;&gt;"",TRUE,FALSE),IF(Dashboard!$H$6=Candidates!E1674,TRUE,FALSE))</f>
        <v>0</v>
      </c>
      <c r="X1672" s="187">
        <f t="shared" si="74"/>
        <v>0</v>
      </c>
      <c r="Y1672" s="198">
        <f t="shared" si="75"/>
        <v>0</v>
      </c>
      <c r="AA1672" s="7"/>
      <c r="AB1672" s="7"/>
      <c r="AC1672" s="7"/>
    </row>
    <row r="1673" spans="18:29" x14ac:dyDescent="0.2">
      <c r="R1673" s="193" t="str">
        <f>IF(Candidates!H1675="","",MONTH(Candidates!H1675))</f>
        <v/>
      </c>
      <c r="S1673" s="187" t="b">
        <f>IF(AND(YEAR(Candidates!H1675)&gt;=applicationYear,YEAR(Candidates!H1675)&lt;=applicationYear),TRUE,IF(applicationYear="",TRUE,FALSE))</f>
        <v>0</v>
      </c>
      <c r="T1673" s="187" t="b">
        <f>IF(AND(Candidates!H1675&gt;=$AJ$4,Candidates!H1675&lt;=$AJ$5),TRUE,FALSE)</f>
        <v>0</v>
      </c>
      <c r="U1673" s="187" t="b">
        <f>IF(Dashboard!$M$6="",IF(Candidates!B1675&lt;&gt;"",TRUE,FALSE),IF(Dashboard!$M$6=Candidates!B1675,TRUE,FALSE))</f>
        <v>0</v>
      </c>
      <c r="V1673" s="187" t="b">
        <f>IF(Dashboard!$H$7="",IF(Candidates!B1675&lt;&gt;"",TRUE,FALSE),IF(Dashboard!$H$7=Candidates!C1675,TRUE,FALSE))</f>
        <v>0</v>
      </c>
      <c r="W1673" s="217" t="b">
        <f>IF(Dashboard!$H$6="",IF(Candidates!B1675&lt;&gt;"",TRUE,FALSE),IF(Dashboard!$H$6=Candidates!E1675,TRUE,FALSE))</f>
        <v>0</v>
      </c>
      <c r="X1673" s="187">
        <f t="shared" si="74"/>
        <v>0</v>
      </c>
      <c r="Y1673" s="198">
        <f t="shared" si="75"/>
        <v>0</v>
      </c>
      <c r="AA1673" s="7"/>
      <c r="AB1673" s="7"/>
      <c r="AC1673" s="7"/>
    </row>
    <row r="1674" spans="18:29" x14ac:dyDescent="0.2">
      <c r="R1674" s="193" t="str">
        <f>IF(Candidates!H1676="","",MONTH(Candidates!H1676))</f>
        <v/>
      </c>
      <c r="S1674" s="187" t="b">
        <f>IF(AND(YEAR(Candidates!H1676)&gt;=applicationYear,YEAR(Candidates!H1676)&lt;=applicationYear),TRUE,IF(applicationYear="",TRUE,FALSE))</f>
        <v>0</v>
      </c>
      <c r="T1674" s="187" t="b">
        <f>IF(AND(Candidates!H1676&gt;=$AJ$4,Candidates!H1676&lt;=$AJ$5),TRUE,FALSE)</f>
        <v>0</v>
      </c>
      <c r="U1674" s="187" t="b">
        <f>IF(Dashboard!$M$6="",IF(Candidates!B1676&lt;&gt;"",TRUE,FALSE),IF(Dashboard!$M$6=Candidates!B1676,TRUE,FALSE))</f>
        <v>0</v>
      </c>
      <c r="V1674" s="187" t="b">
        <f>IF(Dashboard!$H$7="",IF(Candidates!B1676&lt;&gt;"",TRUE,FALSE),IF(Dashboard!$H$7=Candidates!C1676,TRUE,FALSE))</f>
        <v>0</v>
      </c>
      <c r="W1674" s="217" t="b">
        <f>IF(Dashboard!$H$6="",IF(Candidates!B1676&lt;&gt;"",TRUE,FALSE),IF(Dashboard!$H$6=Candidates!E1676,TRUE,FALSE))</f>
        <v>0</v>
      </c>
      <c r="X1674" s="187">
        <f t="shared" si="74"/>
        <v>0</v>
      </c>
      <c r="Y1674" s="198">
        <f t="shared" si="75"/>
        <v>0</v>
      </c>
      <c r="AA1674" s="7"/>
      <c r="AB1674" s="7"/>
      <c r="AC1674" s="7"/>
    </row>
    <row r="1675" spans="18:29" x14ac:dyDescent="0.2">
      <c r="R1675" s="193" t="str">
        <f>IF(Candidates!H1677="","",MONTH(Candidates!H1677))</f>
        <v/>
      </c>
      <c r="S1675" s="187" t="b">
        <f>IF(AND(YEAR(Candidates!H1677)&gt;=applicationYear,YEAR(Candidates!H1677)&lt;=applicationYear),TRUE,IF(applicationYear="",TRUE,FALSE))</f>
        <v>0</v>
      </c>
      <c r="T1675" s="187" t="b">
        <f>IF(AND(Candidates!H1677&gt;=$AJ$4,Candidates!H1677&lt;=$AJ$5),TRUE,FALSE)</f>
        <v>0</v>
      </c>
      <c r="U1675" s="187" t="b">
        <f>IF(Dashboard!$M$6="",IF(Candidates!B1677&lt;&gt;"",TRUE,FALSE),IF(Dashboard!$M$6=Candidates!B1677,TRUE,FALSE))</f>
        <v>0</v>
      </c>
      <c r="V1675" s="187" t="b">
        <f>IF(Dashboard!$H$7="",IF(Candidates!B1677&lt;&gt;"",TRUE,FALSE),IF(Dashboard!$H$7=Candidates!C1677,TRUE,FALSE))</f>
        <v>0</v>
      </c>
      <c r="W1675" s="217" t="b">
        <f>IF(Dashboard!$H$6="",IF(Candidates!B1677&lt;&gt;"",TRUE,FALSE),IF(Dashboard!$H$6=Candidates!E1677,TRUE,FALSE))</f>
        <v>0</v>
      </c>
      <c r="X1675" s="187">
        <f t="shared" si="74"/>
        <v>0</v>
      </c>
      <c r="Y1675" s="198">
        <f t="shared" si="75"/>
        <v>0</v>
      </c>
      <c r="AA1675" s="7"/>
      <c r="AB1675" s="7"/>
      <c r="AC1675" s="7"/>
    </row>
    <row r="1676" spans="18:29" x14ac:dyDescent="0.2">
      <c r="R1676" s="193" t="str">
        <f>IF(Candidates!H1678="","",MONTH(Candidates!H1678))</f>
        <v/>
      </c>
      <c r="S1676" s="187" t="b">
        <f>IF(AND(YEAR(Candidates!H1678)&gt;=applicationYear,YEAR(Candidates!H1678)&lt;=applicationYear),TRUE,IF(applicationYear="",TRUE,FALSE))</f>
        <v>0</v>
      </c>
      <c r="T1676" s="187" t="b">
        <f>IF(AND(Candidates!H1678&gt;=$AJ$4,Candidates!H1678&lt;=$AJ$5),TRUE,FALSE)</f>
        <v>0</v>
      </c>
      <c r="U1676" s="187" t="b">
        <f>IF(Dashboard!$M$6="",IF(Candidates!B1678&lt;&gt;"",TRUE,FALSE),IF(Dashboard!$M$6=Candidates!B1678,TRUE,FALSE))</f>
        <v>0</v>
      </c>
      <c r="V1676" s="187" t="b">
        <f>IF(Dashboard!$H$7="",IF(Candidates!B1678&lt;&gt;"",TRUE,FALSE),IF(Dashboard!$H$7=Candidates!C1678,TRUE,FALSE))</f>
        <v>0</v>
      </c>
      <c r="W1676" s="217" t="b">
        <f>IF(Dashboard!$H$6="",IF(Candidates!B1678&lt;&gt;"",TRUE,FALSE),IF(Dashboard!$H$6=Candidates!E1678,TRUE,FALSE))</f>
        <v>0</v>
      </c>
      <c r="X1676" s="187">
        <f t="shared" si="74"/>
        <v>0</v>
      </c>
      <c r="Y1676" s="198">
        <f t="shared" si="75"/>
        <v>0</v>
      </c>
      <c r="AA1676" s="7"/>
      <c r="AB1676" s="7"/>
      <c r="AC1676" s="7"/>
    </row>
    <row r="1677" spans="18:29" x14ac:dyDescent="0.2">
      <c r="R1677" s="193" t="str">
        <f>IF(Candidates!H1679="","",MONTH(Candidates!H1679))</f>
        <v/>
      </c>
      <c r="S1677" s="187" t="b">
        <f>IF(AND(YEAR(Candidates!H1679)&gt;=applicationYear,YEAR(Candidates!H1679)&lt;=applicationYear),TRUE,IF(applicationYear="",TRUE,FALSE))</f>
        <v>0</v>
      </c>
      <c r="T1677" s="187" t="b">
        <f>IF(AND(Candidates!H1679&gt;=$AJ$4,Candidates!H1679&lt;=$AJ$5),TRUE,FALSE)</f>
        <v>0</v>
      </c>
      <c r="U1677" s="187" t="b">
        <f>IF(Dashboard!$M$6="",IF(Candidates!B1679&lt;&gt;"",TRUE,FALSE),IF(Dashboard!$M$6=Candidates!B1679,TRUE,FALSE))</f>
        <v>0</v>
      </c>
      <c r="V1677" s="187" t="b">
        <f>IF(Dashboard!$H$7="",IF(Candidates!B1679&lt;&gt;"",TRUE,FALSE),IF(Dashboard!$H$7=Candidates!C1679,TRUE,FALSE))</f>
        <v>0</v>
      </c>
      <c r="W1677" s="217" t="b">
        <f>IF(Dashboard!$H$6="",IF(Candidates!B1679&lt;&gt;"",TRUE,FALSE),IF(Dashboard!$H$6=Candidates!E1679,TRUE,FALSE))</f>
        <v>0</v>
      </c>
      <c r="X1677" s="187">
        <f t="shared" si="74"/>
        <v>0</v>
      </c>
      <c r="Y1677" s="198">
        <f t="shared" si="75"/>
        <v>0</v>
      </c>
      <c r="AA1677" s="7"/>
      <c r="AB1677" s="7"/>
      <c r="AC1677" s="7"/>
    </row>
    <row r="1678" spans="18:29" x14ac:dyDescent="0.2">
      <c r="R1678" s="193" t="str">
        <f>IF(Candidates!H1680="","",MONTH(Candidates!H1680))</f>
        <v/>
      </c>
      <c r="S1678" s="187" t="b">
        <f>IF(AND(YEAR(Candidates!H1680)&gt;=applicationYear,YEAR(Candidates!H1680)&lt;=applicationYear),TRUE,IF(applicationYear="",TRUE,FALSE))</f>
        <v>0</v>
      </c>
      <c r="T1678" s="187" t="b">
        <f>IF(AND(Candidates!H1680&gt;=$AJ$4,Candidates!H1680&lt;=$AJ$5),TRUE,FALSE)</f>
        <v>0</v>
      </c>
      <c r="U1678" s="187" t="b">
        <f>IF(Dashboard!$M$6="",IF(Candidates!B1680&lt;&gt;"",TRUE,FALSE),IF(Dashboard!$M$6=Candidates!B1680,TRUE,FALSE))</f>
        <v>0</v>
      </c>
      <c r="V1678" s="187" t="b">
        <f>IF(Dashboard!$H$7="",IF(Candidates!B1680&lt;&gt;"",TRUE,FALSE),IF(Dashboard!$H$7=Candidates!C1680,TRUE,FALSE))</f>
        <v>0</v>
      </c>
      <c r="W1678" s="217" t="b">
        <f>IF(Dashboard!$H$6="",IF(Candidates!B1680&lt;&gt;"",TRUE,FALSE),IF(Dashboard!$H$6=Candidates!E1680,TRUE,FALSE))</f>
        <v>0</v>
      </c>
      <c r="X1678" s="187">
        <f t="shared" si="74"/>
        <v>0</v>
      </c>
      <c r="Y1678" s="198">
        <f t="shared" si="75"/>
        <v>0</v>
      </c>
      <c r="AA1678" s="7"/>
      <c r="AB1678" s="7"/>
      <c r="AC1678" s="7"/>
    </row>
    <row r="1679" spans="18:29" x14ac:dyDescent="0.2">
      <c r="R1679" s="193" t="str">
        <f>IF(Candidates!H1681="","",MONTH(Candidates!H1681))</f>
        <v/>
      </c>
      <c r="S1679" s="187" t="b">
        <f>IF(AND(YEAR(Candidates!H1681)&gt;=applicationYear,YEAR(Candidates!H1681)&lt;=applicationYear),TRUE,IF(applicationYear="",TRUE,FALSE))</f>
        <v>0</v>
      </c>
      <c r="T1679" s="187" t="b">
        <f>IF(AND(Candidates!H1681&gt;=$AJ$4,Candidates!H1681&lt;=$AJ$5),TRUE,FALSE)</f>
        <v>0</v>
      </c>
      <c r="U1679" s="187" t="b">
        <f>IF(Dashboard!$M$6="",IF(Candidates!B1681&lt;&gt;"",TRUE,FALSE),IF(Dashboard!$M$6=Candidates!B1681,TRUE,FALSE))</f>
        <v>0</v>
      </c>
      <c r="V1679" s="187" t="b">
        <f>IF(Dashboard!$H$7="",IF(Candidates!B1681&lt;&gt;"",TRUE,FALSE),IF(Dashboard!$H$7=Candidates!C1681,TRUE,FALSE))</f>
        <v>0</v>
      </c>
      <c r="W1679" s="217" t="b">
        <f>IF(Dashboard!$H$6="",IF(Candidates!B1681&lt;&gt;"",TRUE,FALSE),IF(Dashboard!$H$6=Candidates!E1681,TRUE,FALSE))</f>
        <v>0</v>
      </c>
      <c r="X1679" s="187">
        <f t="shared" si="74"/>
        <v>0</v>
      </c>
      <c r="Y1679" s="198">
        <f t="shared" si="75"/>
        <v>0</v>
      </c>
      <c r="AA1679" s="7"/>
      <c r="AB1679" s="7"/>
      <c r="AC1679" s="7"/>
    </row>
    <row r="1680" spans="18:29" x14ac:dyDescent="0.2">
      <c r="R1680" s="193" t="str">
        <f>IF(Candidates!H1682="","",MONTH(Candidates!H1682))</f>
        <v/>
      </c>
      <c r="S1680" s="187" t="b">
        <f>IF(AND(YEAR(Candidates!H1682)&gt;=applicationYear,YEAR(Candidates!H1682)&lt;=applicationYear),TRUE,IF(applicationYear="",TRUE,FALSE))</f>
        <v>0</v>
      </c>
      <c r="T1680" s="187" t="b">
        <f>IF(AND(Candidates!H1682&gt;=$AJ$4,Candidates!H1682&lt;=$AJ$5),TRUE,FALSE)</f>
        <v>0</v>
      </c>
      <c r="U1680" s="187" t="b">
        <f>IF(Dashboard!$M$6="",IF(Candidates!B1682&lt;&gt;"",TRUE,FALSE),IF(Dashboard!$M$6=Candidates!B1682,TRUE,FALSE))</f>
        <v>0</v>
      </c>
      <c r="V1680" s="187" t="b">
        <f>IF(Dashboard!$H$7="",IF(Candidates!B1682&lt;&gt;"",TRUE,FALSE),IF(Dashboard!$H$7=Candidates!C1682,TRUE,FALSE))</f>
        <v>0</v>
      </c>
      <c r="W1680" s="217" t="b">
        <f>IF(Dashboard!$H$6="",IF(Candidates!B1682&lt;&gt;"",TRUE,FALSE),IF(Dashboard!$H$6=Candidates!E1682,TRUE,FALSE))</f>
        <v>0</v>
      </c>
      <c r="X1680" s="187">
        <f t="shared" si="74"/>
        <v>0</v>
      </c>
      <c r="Y1680" s="198">
        <f t="shared" si="75"/>
        <v>0</v>
      </c>
      <c r="AA1680" s="7"/>
      <c r="AB1680" s="7"/>
      <c r="AC1680" s="7"/>
    </row>
    <row r="1681" spans="18:29" x14ac:dyDescent="0.2">
      <c r="R1681" s="193" t="str">
        <f>IF(Candidates!H1683="","",MONTH(Candidates!H1683))</f>
        <v/>
      </c>
      <c r="S1681" s="187" t="b">
        <f>IF(AND(YEAR(Candidates!H1683)&gt;=applicationYear,YEAR(Candidates!H1683)&lt;=applicationYear),TRUE,IF(applicationYear="",TRUE,FALSE))</f>
        <v>0</v>
      </c>
      <c r="T1681" s="187" t="b">
        <f>IF(AND(Candidates!H1683&gt;=$AJ$4,Candidates!H1683&lt;=$AJ$5),TRUE,FALSE)</f>
        <v>0</v>
      </c>
      <c r="U1681" s="187" t="b">
        <f>IF(Dashboard!$M$6="",IF(Candidates!B1683&lt;&gt;"",TRUE,FALSE),IF(Dashboard!$M$6=Candidates!B1683,TRUE,FALSE))</f>
        <v>0</v>
      </c>
      <c r="V1681" s="187" t="b">
        <f>IF(Dashboard!$H$7="",IF(Candidates!B1683&lt;&gt;"",TRUE,FALSE),IF(Dashboard!$H$7=Candidates!C1683,TRUE,FALSE))</f>
        <v>0</v>
      </c>
      <c r="W1681" s="217" t="b">
        <f>IF(Dashboard!$H$6="",IF(Candidates!B1683&lt;&gt;"",TRUE,FALSE),IF(Dashboard!$H$6=Candidates!E1683,TRUE,FALSE))</f>
        <v>0</v>
      </c>
      <c r="X1681" s="187">
        <f t="shared" si="74"/>
        <v>0</v>
      </c>
      <c r="Y1681" s="198">
        <f t="shared" si="75"/>
        <v>0</v>
      </c>
      <c r="AA1681" s="7"/>
      <c r="AB1681" s="7"/>
      <c r="AC1681" s="7"/>
    </row>
    <row r="1682" spans="18:29" x14ac:dyDescent="0.2">
      <c r="R1682" s="193" t="str">
        <f>IF(Candidates!H1684="","",MONTH(Candidates!H1684))</f>
        <v/>
      </c>
      <c r="S1682" s="187" t="b">
        <f>IF(AND(YEAR(Candidates!H1684)&gt;=applicationYear,YEAR(Candidates!H1684)&lt;=applicationYear),TRUE,IF(applicationYear="",TRUE,FALSE))</f>
        <v>0</v>
      </c>
      <c r="T1682" s="187" t="b">
        <f>IF(AND(Candidates!H1684&gt;=$AJ$4,Candidates!H1684&lt;=$AJ$5),TRUE,FALSE)</f>
        <v>0</v>
      </c>
      <c r="U1682" s="187" t="b">
        <f>IF(Dashboard!$M$6="",IF(Candidates!B1684&lt;&gt;"",TRUE,FALSE),IF(Dashboard!$M$6=Candidates!B1684,TRUE,FALSE))</f>
        <v>0</v>
      </c>
      <c r="V1682" s="187" t="b">
        <f>IF(Dashboard!$H$7="",IF(Candidates!B1684&lt;&gt;"",TRUE,FALSE),IF(Dashboard!$H$7=Candidates!C1684,TRUE,FALSE))</f>
        <v>0</v>
      </c>
      <c r="W1682" s="217" t="b">
        <f>IF(Dashboard!$H$6="",IF(Candidates!B1684&lt;&gt;"",TRUE,FALSE),IF(Dashboard!$H$6=Candidates!E1684,TRUE,FALSE))</f>
        <v>0</v>
      </c>
      <c r="X1682" s="187">
        <f t="shared" si="74"/>
        <v>0</v>
      </c>
      <c r="Y1682" s="198">
        <f t="shared" si="75"/>
        <v>0</v>
      </c>
      <c r="AA1682" s="7"/>
      <c r="AB1682" s="7"/>
      <c r="AC1682" s="7"/>
    </row>
    <row r="1683" spans="18:29" x14ac:dyDescent="0.2">
      <c r="R1683" s="193" t="str">
        <f>IF(Candidates!H1685="","",MONTH(Candidates!H1685))</f>
        <v/>
      </c>
      <c r="S1683" s="187" t="b">
        <f>IF(AND(YEAR(Candidates!H1685)&gt;=applicationYear,YEAR(Candidates!H1685)&lt;=applicationYear),TRUE,IF(applicationYear="",TRUE,FALSE))</f>
        <v>0</v>
      </c>
      <c r="T1683" s="187" t="b">
        <f>IF(AND(Candidates!H1685&gt;=$AJ$4,Candidates!H1685&lt;=$AJ$5),TRUE,FALSE)</f>
        <v>0</v>
      </c>
      <c r="U1683" s="187" t="b">
        <f>IF(Dashboard!$M$6="",IF(Candidates!B1685&lt;&gt;"",TRUE,FALSE),IF(Dashboard!$M$6=Candidates!B1685,TRUE,FALSE))</f>
        <v>0</v>
      </c>
      <c r="V1683" s="187" t="b">
        <f>IF(Dashboard!$H$7="",IF(Candidates!B1685&lt;&gt;"",TRUE,FALSE),IF(Dashboard!$H$7=Candidates!C1685,TRUE,FALSE))</f>
        <v>0</v>
      </c>
      <c r="W1683" s="217" t="b">
        <f>IF(Dashboard!$H$6="",IF(Candidates!B1685&lt;&gt;"",TRUE,FALSE),IF(Dashboard!$H$6=Candidates!E1685,TRUE,FALSE))</f>
        <v>0</v>
      </c>
      <c r="X1683" s="187">
        <f t="shared" si="74"/>
        <v>0</v>
      </c>
      <c r="Y1683" s="198">
        <f t="shared" si="75"/>
        <v>0</v>
      </c>
      <c r="AA1683" s="7"/>
      <c r="AB1683" s="7"/>
      <c r="AC1683" s="7"/>
    </row>
    <row r="1684" spans="18:29" x14ac:dyDescent="0.2">
      <c r="R1684" s="193" t="str">
        <f>IF(Candidates!H1686="","",MONTH(Candidates!H1686))</f>
        <v/>
      </c>
      <c r="S1684" s="187" t="b">
        <f>IF(AND(YEAR(Candidates!H1686)&gt;=applicationYear,YEAR(Candidates!H1686)&lt;=applicationYear),TRUE,IF(applicationYear="",TRUE,FALSE))</f>
        <v>0</v>
      </c>
      <c r="T1684" s="187" t="b">
        <f>IF(AND(Candidates!H1686&gt;=$AJ$4,Candidates!H1686&lt;=$AJ$5),TRUE,FALSE)</f>
        <v>0</v>
      </c>
      <c r="U1684" s="187" t="b">
        <f>IF(Dashboard!$M$6="",IF(Candidates!B1686&lt;&gt;"",TRUE,FALSE),IF(Dashboard!$M$6=Candidates!B1686,TRUE,FALSE))</f>
        <v>0</v>
      </c>
      <c r="V1684" s="187" t="b">
        <f>IF(Dashboard!$H$7="",IF(Candidates!B1686&lt;&gt;"",TRUE,FALSE),IF(Dashboard!$H$7=Candidates!C1686,TRUE,FALSE))</f>
        <v>0</v>
      </c>
      <c r="W1684" s="217" t="b">
        <f>IF(Dashboard!$H$6="",IF(Candidates!B1686&lt;&gt;"",TRUE,FALSE),IF(Dashboard!$H$6=Candidates!E1686,TRUE,FALSE))</f>
        <v>0</v>
      </c>
      <c r="X1684" s="187">
        <f t="shared" si="74"/>
        <v>0</v>
      </c>
      <c r="Y1684" s="198">
        <f t="shared" si="75"/>
        <v>0</v>
      </c>
      <c r="AA1684" s="7"/>
      <c r="AB1684" s="7"/>
      <c r="AC1684" s="7"/>
    </row>
    <row r="1685" spans="18:29" x14ac:dyDescent="0.2">
      <c r="R1685" s="193" t="str">
        <f>IF(Candidates!H1687="","",MONTH(Candidates!H1687))</f>
        <v/>
      </c>
      <c r="S1685" s="187" t="b">
        <f>IF(AND(YEAR(Candidates!H1687)&gt;=applicationYear,YEAR(Candidates!H1687)&lt;=applicationYear),TRUE,IF(applicationYear="",TRUE,FALSE))</f>
        <v>0</v>
      </c>
      <c r="T1685" s="187" t="b">
        <f>IF(AND(Candidates!H1687&gt;=$AJ$4,Candidates!H1687&lt;=$AJ$5),TRUE,FALSE)</f>
        <v>0</v>
      </c>
      <c r="U1685" s="187" t="b">
        <f>IF(Dashboard!$M$6="",IF(Candidates!B1687&lt;&gt;"",TRUE,FALSE),IF(Dashboard!$M$6=Candidates!B1687,TRUE,FALSE))</f>
        <v>0</v>
      </c>
      <c r="V1685" s="187" t="b">
        <f>IF(Dashboard!$H$7="",IF(Candidates!B1687&lt;&gt;"",TRUE,FALSE),IF(Dashboard!$H$7=Candidates!C1687,TRUE,FALSE))</f>
        <v>0</v>
      </c>
      <c r="W1685" s="217" t="b">
        <f>IF(Dashboard!$H$6="",IF(Candidates!B1687&lt;&gt;"",TRUE,FALSE),IF(Dashboard!$H$6=Candidates!E1687,TRUE,FALSE))</f>
        <v>0</v>
      </c>
      <c r="X1685" s="187">
        <f t="shared" si="74"/>
        <v>0</v>
      </c>
      <c r="Y1685" s="198">
        <f t="shared" si="75"/>
        <v>0</v>
      </c>
      <c r="AA1685" s="7"/>
      <c r="AB1685" s="7"/>
      <c r="AC1685" s="7"/>
    </row>
    <row r="1686" spans="18:29" x14ac:dyDescent="0.2">
      <c r="R1686" s="193" t="str">
        <f>IF(Candidates!H1688="","",MONTH(Candidates!H1688))</f>
        <v/>
      </c>
      <c r="S1686" s="187" t="b">
        <f>IF(AND(YEAR(Candidates!H1688)&gt;=applicationYear,YEAR(Candidates!H1688)&lt;=applicationYear),TRUE,IF(applicationYear="",TRUE,FALSE))</f>
        <v>0</v>
      </c>
      <c r="T1686" s="187" t="b">
        <f>IF(AND(Candidates!H1688&gt;=$AJ$4,Candidates!H1688&lt;=$AJ$5),TRUE,FALSE)</f>
        <v>0</v>
      </c>
      <c r="U1686" s="187" t="b">
        <f>IF(Dashboard!$M$6="",IF(Candidates!B1688&lt;&gt;"",TRUE,FALSE),IF(Dashboard!$M$6=Candidates!B1688,TRUE,FALSE))</f>
        <v>0</v>
      </c>
      <c r="V1686" s="187" t="b">
        <f>IF(Dashboard!$H$7="",IF(Candidates!B1688&lt;&gt;"",TRUE,FALSE),IF(Dashboard!$H$7=Candidates!C1688,TRUE,FALSE))</f>
        <v>0</v>
      </c>
      <c r="W1686" s="217" t="b">
        <f>IF(Dashboard!$H$6="",IF(Candidates!B1688&lt;&gt;"",TRUE,FALSE),IF(Dashboard!$H$6=Candidates!E1688,TRUE,FALSE))</f>
        <v>0</v>
      </c>
      <c r="X1686" s="187">
        <f t="shared" si="74"/>
        <v>0</v>
      </c>
      <c r="Y1686" s="198">
        <f t="shared" si="75"/>
        <v>0</v>
      </c>
      <c r="AA1686" s="7"/>
      <c r="AB1686" s="7"/>
      <c r="AC1686" s="7"/>
    </row>
    <row r="1687" spans="18:29" x14ac:dyDescent="0.2">
      <c r="R1687" s="193" t="str">
        <f>IF(Candidates!H1689="","",MONTH(Candidates!H1689))</f>
        <v/>
      </c>
      <c r="S1687" s="187" t="b">
        <f>IF(AND(YEAR(Candidates!H1689)&gt;=applicationYear,YEAR(Candidates!H1689)&lt;=applicationYear),TRUE,IF(applicationYear="",TRUE,FALSE))</f>
        <v>0</v>
      </c>
      <c r="T1687" s="187" t="b">
        <f>IF(AND(Candidates!H1689&gt;=$AJ$4,Candidates!H1689&lt;=$AJ$5),TRUE,FALSE)</f>
        <v>0</v>
      </c>
      <c r="U1687" s="187" t="b">
        <f>IF(Dashboard!$M$6="",IF(Candidates!B1689&lt;&gt;"",TRUE,FALSE),IF(Dashboard!$M$6=Candidates!B1689,TRUE,FALSE))</f>
        <v>0</v>
      </c>
      <c r="V1687" s="187" t="b">
        <f>IF(Dashboard!$H$7="",IF(Candidates!B1689&lt;&gt;"",TRUE,FALSE),IF(Dashboard!$H$7=Candidates!C1689,TRUE,FALSE))</f>
        <v>0</v>
      </c>
      <c r="W1687" s="217" t="b">
        <f>IF(Dashboard!$H$6="",IF(Candidates!B1689&lt;&gt;"",TRUE,FALSE),IF(Dashboard!$H$6=Candidates!E1689,TRUE,FALSE))</f>
        <v>0</v>
      </c>
      <c r="X1687" s="187">
        <f t="shared" si="74"/>
        <v>0</v>
      </c>
      <c r="Y1687" s="198">
        <f t="shared" si="75"/>
        <v>0</v>
      </c>
      <c r="AA1687" s="7"/>
      <c r="AB1687" s="7"/>
      <c r="AC1687" s="7"/>
    </row>
    <row r="1688" spans="18:29" x14ac:dyDescent="0.2">
      <c r="R1688" s="193" t="str">
        <f>IF(Candidates!H1690="","",MONTH(Candidates!H1690))</f>
        <v/>
      </c>
      <c r="S1688" s="187" t="b">
        <f>IF(AND(YEAR(Candidates!H1690)&gt;=applicationYear,YEAR(Candidates!H1690)&lt;=applicationYear),TRUE,IF(applicationYear="",TRUE,FALSE))</f>
        <v>0</v>
      </c>
      <c r="T1688" s="187" t="b">
        <f>IF(AND(Candidates!H1690&gt;=$AJ$4,Candidates!H1690&lt;=$AJ$5),TRUE,FALSE)</f>
        <v>0</v>
      </c>
      <c r="U1688" s="187" t="b">
        <f>IF(Dashboard!$M$6="",IF(Candidates!B1690&lt;&gt;"",TRUE,FALSE),IF(Dashboard!$M$6=Candidates!B1690,TRUE,FALSE))</f>
        <v>0</v>
      </c>
      <c r="V1688" s="187" t="b">
        <f>IF(Dashboard!$H$7="",IF(Candidates!B1690&lt;&gt;"",TRUE,FALSE),IF(Dashboard!$H$7=Candidates!C1690,TRUE,FALSE))</f>
        <v>0</v>
      </c>
      <c r="W1688" s="217" t="b">
        <f>IF(Dashboard!$H$6="",IF(Candidates!B1690&lt;&gt;"",TRUE,FALSE),IF(Dashboard!$H$6=Candidates!E1690,TRUE,FALSE))</f>
        <v>0</v>
      </c>
      <c r="X1688" s="187">
        <f t="shared" si="74"/>
        <v>0</v>
      </c>
      <c r="Y1688" s="198">
        <f t="shared" si="75"/>
        <v>0</v>
      </c>
      <c r="AA1688" s="7"/>
      <c r="AB1688" s="7"/>
      <c r="AC1688" s="7"/>
    </row>
    <row r="1689" spans="18:29" x14ac:dyDescent="0.2">
      <c r="R1689" s="193" t="str">
        <f>IF(Candidates!H1691="","",MONTH(Candidates!H1691))</f>
        <v/>
      </c>
      <c r="S1689" s="187" t="b">
        <f>IF(AND(YEAR(Candidates!H1691)&gt;=applicationYear,YEAR(Candidates!H1691)&lt;=applicationYear),TRUE,IF(applicationYear="",TRUE,FALSE))</f>
        <v>0</v>
      </c>
      <c r="T1689" s="187" t="b">
        <f>IF(AND(Candidates!H1691&gt;=$AJ$4,Candidates!H1691&lt;=$AJ$5),TRUE,FALSE)</f>
        <v>0</v>
      </c>
      <c r="U1689" s="187" t="b">
        <f>IF(Dashboard!$M$6="",IF(Candidates!B1691&lt;&gt;"",TRUE,FALSE),IF(Dashboard!$M$6=Candidates!B1691,TRUE,FALSE))</f>
        <v>0</v>
      </c>
      <c r="V1689" s="187" t="b">
        <f>IF(Dashboard!$H$7="",IF(Candidates!B1691&lt;&gt;"",TRUE,FALSE),IF(Dashboard!$H$7=Candidates!C1691,TRUE,FALSE))</f>
        <v>0</v>
      </c>
      <c r="W1689" s="217" t="b">
        <f>IF(Dashboard!$H$6="",IF(Candidates!B1691&lt;&gt;"",TRUE,FALSE),IF(Dashboard!$H$6=Candidates!E1691,TRUE,FALSE))</f>
        <v>0</v>
      </c>
      <c r="X1689" s="187">
        <f t="shared" si="74"/>
        <v>0</v>
      </c>
      <c r="Y1689" s="198">
        <f t="shared" si="75"/>
        <v>0</v>
      </c>
      <c r="AA1689" s="7"/>
      <c r="AB1689" s="7"/>
      <c r="AC1689" s="7"/>
    </row>
    <row r="1690" spans="18:29" x14ac:dyDescent="0.2">
      <c r="R1690" s="193" t="str">
        <f>IF(Candidates!H1692="","",MONTH(Candidates!H1692))</f>
        <v/>
      </c>
      <c r="S1690" s="187" t="b">
        <f>IF(AND(YEAR(Candidates!H1692)&gt;=applicationYear,YEAR(Candidates!H1692)&lt;=applicationYear),TRUE,IF(applicationYear="",TRUE,FALSE))</f>
        <v>0</v>
      </c>
      <c r="T1690" s="187" t="b">
        <f>IF(AND(Candidates!H1692&gt;=$AJ$4,Candidates!H1692&lt;=$AJ$5),TRUE,FALSE)</f>
        <v>0</v>
      </c>
      <c r="U1690" s="187" t="b">
        <f>IF(Dashboard!$M$6="",IF(Candidates!B1692&lt;&gt;"",TRUE,FALSE),IF(Dashboard!$M$6=Candidates!B1692,TRUE,FALSE))</f>
        <v>0</v>
      </c>
      <c r="V1690" s="187" t="b">
        <f>IF(Dashboard!$H$7="",IF(Candidates!B1692&lt;&gt;"",TRUE,FALSE),IF(Dashboard!$H$7=Candidates!C1692,TRUE,FALSE))</f>
        <v>0</v>
      </c>
      <c r="W1690" s="217" t="b">
        <f>IF(Dashboard!$H$6="",IF(Candidates!B1692&lt;&gt;"",TRUE,FALSE),IF(Dashboard!$H$6=Candidates!E1692,TRUE,FALSE))</f>
        <v>0</v>
      </c>
      <c r="X1690" s="187">
        <f t="shared" si="74"/>
        <v>0</v>
      </c>
      <c r="Y1690" s="198">
        <f t="shared" si="75"/>
        <v>0</v>
      </c>
      <c r="AA1690" s="7"/>
      <c r="AB1690" s="7"/>
      <c r="AC1690" s="7"/>
    </row>
    <row r="1691" spans="18:29" x14ac:dyDescent="0.2">
      <c r="R1691" s="193" t="str">
        <f>IF(Candidates!H1693="","",MONTH(Candidates!H1693))</f>
        <v/>
      </c>
      <c r="S1691" s="187" t="b">
        <f>IF(AND(YEAR(Candidates!H1693)&gt;=applicationYear,YEAR(Candidates!H1693)&lt;=applicationYear),TRUE,IF(applicationYear="",TRUE,FALSE))</f>
        <v>0</v>
      </c>
      <c r="T1691" s="187" t="b">
        <f>IF(AND(Candidates!H1693&gt;=$AJ$4,Candidates!H1693&lt;=$AJ$5),TRUE,FALSE)</f>
        <v>0</v>
      </c>
      <c r="U1691" s="187" t="b">
        <f>IF(Dashboard!$M$6="",IF(Candidates!B1693&lt;&gt;"",TRUE,FALSE),IF(Dashboard!$M$6=Candidates!B1693,TRUE,FALSE))</f>
        <v>0</v>
      </c>
      <c r="V1691" s="187" t="b">
        <f>IF(Dashboard!$H$7="",IF(Candidates!B1693&lt;&gt;"",TRUE,FALSE),IF(Dashboard!$H$7=Candidates!C1693,TRUE,FALSE))</f>
        <v>0</v>
      </c>
      <c r="W1691" s="217" t="b">
        <f>IF(Dashboard!$H$6="",IF(Candidates!B1693&lt;&gt;"",TRUE,FALSE),IF(Dashboard!$H$6=Candidates!E1693,TRUE,FALSE))</f>
        <v>0</v>
      </c>
      <c r="X1691" s="187">
        <f t="shared" si="74"/>
        <v>0</v>
      </c>
      <c r="Y1691" s="198">
        <f t="shared" si="75"/>
        <v>0</v>
      </c>
      <c r="AA1691" s="7"/>
      <c r="AB1691" s="7"/>
      <c r="AC1691" s="7"/>
    </row>
    <row r="1692" spans="18:29" x14ac:dyDescent="0.2">
      <c r="R1692" s="193" t="str">
        <f>IF(Candidates!H1694="","",MONTH(Candidates!H1694))</f>
        <v/>
      </c>
      <c r="S1692" s="187" t="b">
        <f>IF(AND(YEAR(Candidates!H1694)&gt;=applicationYear,YEAR(Candidates!H1694)&lt;=applicationYear),TRUE,IF(applicationYear="",TRUE,FALSE))</f>
        <v>0</v>
      </c>
      <c r="T1692" s="187" t="b">
        <f>IF(AND(Candidates!H1694&gt;=$AJ$4,Candidates!H1694&lt;=$AJ$5),TRUE,FALSE)</f>
        <v>0</v>
      </c>
      <c r="U1692" s="187" t="b">
        <f>IF(Dashboard!$M$6="",IF(Candidates!B1694&lt;&gt;"",TRUE,FALSE),IF(Dashboard!$M$6=Candidates!B1694,TRUE,FALSE))</f>
        <v>0</v>
      </c>
      <c r="V1692" s="187" t="b">
        <f>IF(Dashboard!$H$7="",IF(Candidates!B1694&lt;&gt;"",TRUE,FALSE),IF(Dashboard!$H$7=Candidates!C1694,TRUE,FALSE))</f>
        <v>0</v>
      </c>
      <c r="W1692" s="217" t="b">
        <f>IF(Dashboard!$H$6="",IF(Candidates!B1694&lt;&gt;"",TRUE,FALSE),IF(Dashboard!$H$6=Candidates!E1694,TRUE,FALSE))</f>
        <v>0</v>
      </c>
      <c r="X1692" s="187">
        <f t="shared" si="74"/>
        <v>0</v>
      </c>
      <c r="Y1692" s="198">
        <f t="shared" si="75"/>
        <v>0</v>
      </c>
      <c r="AA1692" s="7"/>
      <c r="AB1692" s="7"/>
      <c r="AC1692" s="7"/>
    </row>
    <row r="1693" spans="18:29" x14ac:dyDescent="0.2">
      <c r="R1693" s="193" t="str">
        <f>IF(Candidates!H1695="","",MONTH(Candidates!H1695))</f>
        <v/>
      </c>
      <c r="S1693" s="187" t="b">
        <f>IF(AND(YEAR(Candidates!H1695)&gt;=applicationYear,YEAR(Candidates!H1695)&lt;=applicationYear),TRUE,IF(applicationYear="",TRUE,FALSE))</f>
        <v>0</v>
      </c>
      <c r="T1693" s="187" t="b">
        <f>IF(AND(Candidates!H1695&gt;=$AJ$4,Candidates!H1695&lt;=$AJ$5),TRUE,FALSE)</f>
        <v>0</v>
      </c>
      <c r="U1693" s="187" t="b">
        <f>IF(Dashboard!$M$6="",IF(Candidates!B1695&lt;&gt;"",TRUE,FALSE),IF(Dashboard!$M$6=Candidates!B1695,TRUE,FALSE))</f>
        <v>0</v>
      </c>
      <c r="V1693" s="187" t="b">
        <f>IF(Dashboard!$H$7="",IF(Candidates!B1695&lt;&gt;"",TRUE,FALSE),IF(Dashboard!$H$7=Candidates!C1695,TRUE,FALSE))</f>
        <v>0</v>
      </c>
      <c r="W1693" s="217" t="b">
        <f>IF(Dashboard!$H$6="",IF(Candidates!B1695&lt;&gt;"",TRUE,FALSE),IF(Dashboard!$H$6=Candidates!E1695,TRUE,FALSE))</f>
        <v>0</v>
      </c>
      <c r="X1693" s="187">
        <f t="shared" si="74"/>
        <v>0</v>
      </c>
      <c r="Y1693" s="198">
        <f t="shared" si="75"/>
        <v>0</v>
      </c>
      <c r="AA1693" s="7"/>
      <c r="AB1693" s="7"/>
      <c r="AC1693" s="7"/>
    </row>
    <row r="1694" spans="18:29" x14ac:dyDescent="0.2">
      <c r="R1694" s="193" t="str">
        <f>IF(Candidates!H1696="","",MONTH(Candidates!H1696))</f>
        <v/>
      </c>
      <c r="S1694" s="187" t="b">
        <f>IF(AND(YEAR(Candidates!H1696)&gt;=applicationYear,YEAR(Candidates!H1696)&lt;=applicationYear),TRUE,IF(applicationYear="",TRUE,FALSE))</f>
        <v>0</v>
      </c>
      <c r="T1694" s="187" t="b">
        <f>IF(AND(Candidates!H1696&gt;=$AJ$4,Candidates!H1696&lt;=$AJ$5),TRUE,FALSE)</f>
        <v>0</v>
      </c>
      <c r="U1694" s="187" t="b">
        <f>IF(Dashboard!$M$6="",IF(Candidates!B1696&lt;&gt;"",TRUE,FALSE),IF(Dashboard!$M$6=Candidates!B1696,TRUE,FALSE))</f>
        <v>0</v>
      </c>
      <c r="V1694" s="187" t="b">
        <f>IF(Dashboard!$H$7="",IF(Candidates!B1696&lt;&gt;"",TRUE,FALSE),IF(Dashboard!$H$7=Candidates!C1696,TRUE,FALSE))</f>
        <v>0</v>
      </c>
      <c r="W1694" s="217" t="b">
        <f>IF(Dashboard!$H$6="",IF(Candidates!B1696&lt;&gt;"",TRUE,FALSE),IF(Dashboard!$H$6=Candidates!E1696,TRUE,FALSE))</f>
        <v>0</v>
      </c>
      <c r="X1694" s="187">
        <f t="shared" si="74"/>
        <v>0</v>
      </c>
      <c r="Y1694" s="198">
        <f t="shared" si="75"/>
        <v>0</v>
      </c>
      <c r="AA1694" s="7"/>
      <c r="AB1694" s="7"/>
      <c r="AC1694" s="7"/>
    </row>
    <row r="1695" spans="18:29" x14ac:dyDescent="0.2">
      <c r="R1695" s="193" t="str">
        <f>IF(Candidates!H1697="","",MONTH(Candidates!H1697))</f>
        <v/>
      </c>
      <c r="S1695" s="187" t="b">
        <f>IF(AND(YEAR(Candidates!H1697)&gt;=applicationYear,YEAR(Candidates!H1697)&lt;=applicationYear),TRUE,IF(applicationYear="",TRUE,FALSE))</f>
        <v>0</v>
      </c>
      <c r="T1695" s="187" t="b">
        <f>IF(AND(Candidates!H1697&gt;=$AJ$4,Candidates!H1697&lt;=$AJ$5),TRUE,FALSE)</f>
        <v>0</v>
      </c>
      <c r="U1695" s="187" t="b">
        <f>IF(Dashboard!$M$6="",IF(Candidates!B1697&lt;&gt;"",TRUE,FALSE),IF(Dashboard!$M$6=Candidates!B1697,TRUE,FALSE))</f>
        <v>0</v>
      </c>
      <c r="V1695" s="187" t="b">
        <f>IF(Dashboard!$H$7="",IF(Candidates!B1697&lt;&gt;"",TRUE,FALSE),IF(Dashboard!$H$7=Candidates!C1697,TRUE,FALSE))</f>
        <v>0</v>
      </c>
      <c r="W1695" s="217" t="b">
        <f>IF(Dashboard!$H$6="",IF(Candidates!B1697&lt;&gt;"",TRUE,FALSE),IF(Dashboard!$H$6=Candidates!E1697,TRUE,FALSE))</f>
        <v>0</v>
      </c>
      <c r="X1695" s="187">
        <f t="shared" si="74"/>
        <v>0</v>
      </c>
      <c r="Y1695" s="198">
        <f t="shared" si="75"/>
        <v>0</v>
      </c>
      <c r="AA1695" s="7"/>
      <c r="AB1695" s="7"/>
      <c r="AC1695" s="7"/>
    </row>
    <row r="1696" spans="18:29" x14ac:dyDescent="0.2">
      <c r="R1696" s="193" t="str">
        <f>IF(Candidates!H1698="","",MONTH(Candidates!H1698))</f>
        <v/>
      </c>
      <c r="S1696" s="187" t="b">
        <f>IF(AND(YEAR(Candidates!H1698)&gt;=applicationYear,YEAR(Candidates!H1698)&lt;=applicationYear),TRUE,IF(applicationYear="",TRUE,FALSE))</f>
        <v>0</v>
      </c>
      <c r="T1696" s="187" t="b">
        <f>IF(AND(Candidates!H1698&gt;=$AJ$4,Candidates!H1698&lt;=$AJ$5),TRUE,FALSE)</f>
        <v>0</v>
      </c>
      <c r="U1696" s="187" t="b">
        <f>IF(Dashboard!$M$6="",IF(Candidates!B1698&lt;&gt;"",TRUE,FALSE),IF(Dashboard!$M$6=Candidates!B1698,TRUE,FALSE))</f>
        <v>0</v>
      </c>
      <c r="V1696" s="187" t="b">
        <f>IF(Dashboard!$H$7="",IF(Candidates!B1698&lt;&gt;"",TRUE,FALSE),IF(Dashboard!$H$7=Candidates!C1698,TRUE,FALSE))</f>
        <v>0</v>
      </c>
      <c r="W1696" s="217" t="b">
        <f>IF(Dashboard!$H$6="",IF(Candidates!B1698&lt;&gt;"",TRUE,FALSE),IF(Dashboard!$H$6=Candidates!E1698,TRUE,FALSE))</f>
        <v>0</v>
      </c>
      <c r="X1696" s="187">
        <f t="shared" si="74"/>
        <v>0</v>
      </c>
      <c r="Y1696" s="198">
        <f t="shared" si="75"/>
        <v>0</v>
      </c>
      <c r="AA1696" s="7"/>
      <c r="AB1696" s="7"/>
      <c r="AC1696" s="7"/>
    </row>
    <row r="1697" spans="18:29" x14ac:dyDescent="0.2">
      <c r="R1697" s="193" t="str">
        <f>IF(Candidates!H1699="","",MONTH(Candidates!H1699))</f>
        <v/>
      </c>
      <c r="S1697" s="187" t="b">
        <f>IF(AND(YEAR(Candidates!H1699)&gt;=applicationYear,YEAR(Candidates!H1699)&lt;=applicationYear),TRUE,IF(applicationYear="",TRUE,FALSE))</f>
        <v>0</v>
      </c>
      <c r="T1697" s="187" t="b">
        <f>IF(AND(Candidates!H1699&gt;=$AJ$4,Candidates!H1699&lt;=$AJ$5),TRUE,FALSE)</f>
        <v>0</v>
      </c>
      <c r="U1697" s="187" t="b">
        <f>IF(Dashboard!$M$6="",IF(Candidates!B1699&lt;&gt;"",TRUE,FALSE),IF(Dashboard!$M$6=Candidates!B1699,TRUE,FALSE))</f>
        <v>0</v>
      </c>
      <c r="V1697" s="187" t="b">
        <f>IF(Dashboard!$H$7="",IF(Candidates!B1699&lt;&gt;"",TRUE,FALSE),IF(Dashboard!$H$7=Candidates!C1699,TRUE,FALSE))</f>
        <v>0</v>
      </c>
      <c r="W1697" s="217" t="b">
        <f>IF(Dashboard!$H$6="",IF(Candidates!B1699&lt;&gt;"",TRUE,FALSE),IF(Dashboard!$H$6=Candidates!E1699,TRUE,FALSE))</f>
        <v>0</v>
      </c>
      <c r="X1697" s="187">
        <f t="shared" si="74"/>
        <v>0</v>
      </c>
      <c r="Y1697" s="198">
        <f t="shared" si="75"/>
        <v>0</v>
      </c>
      <c r="AA1697" s="7"/>
      <c r="AB1697" s="7"/>
      <c r="AC1697" s="7"/>
    </row>
    <row r="1698" spans="18:29" x14ac:dyDescent="0.2">
      <c r="R1698" s="193" t="str">
        <f>IF(Candidates!H1700="","",MONTH(Candidates!H1700))</f>
        <v/>
      </c>
      <c r="S1698" s="187" t="b">
        <f>IF(AND(YEAR(Candidates!H1700)&gt;=applicationYear,YEAR(Candidates!H1700)&lt;=applicationYear),TRUE,IF(applicationYear="",TRUE,FALSE))</f>
        <v>0</v>
      </c>
      <c r="T1698" s="187" t="b">
        <f>IF(AND(Candidates!H1700&gt;=$AJ$4,Candidates!H1700&lt;=$AJ$5),TRUE,FALSE)</f>
        <v>0</v>
      </c>
      <c r="U1698" s="187" t="b">
        <f>IF(Dashboard!$M$6="",IF(Candidates!B1700&lt;&gt;"",TRUE,FALSE),IF(Dashboard!$M$6=Candidates!B1700,TRUE,FALSE))</f>
        <v>0</v>
      </c>
      <c r="V1698" s="187" t="b">
        <f>IF(Dashboard!$H$7="",IF(Candidates!B1700&lt;&gt;"",TRUE,FALSE),IF(Dashboard!$H$7=Candidates!C1700,TRUE,FALSE))</f>
        <v>0</v>
      </c>
      <c r="W1698" s="217" t="b">
        <f>IF(Dashboard!$H$6="",IF(Candidates!B1700&lt;&gt;"",TRUE,FALSE),IF(Dashboard!$H$6=Candidates!E1700,TRUE,FALSE))</f>
        <v>0</v>
      </c>
      <c r="X1698" s="187">
        <f t="shared" si="74"/>
        <v>0</v>
      </c>
      <c r="Y1698" s="198">
        <f t="shared" si="75"/>
        <v>0</v>
      </c>
      <c r="AA1698" s="7"/>
      <c r="AB1698" s="7"/>
      <c r="AC1698" s="7"/>
    </row>
    <row r="1699" spans="18:29" x14ac:dyDescent="0.2">
      <c r="R1699" s="193" t="str">
        <f>IF(Candidates!H1701="","",MONTH(Candidates!H1701))</f>
        <v/>
      </c>
      <c r="S1699" s="187" t="b">
        <f>IF(AND(YEAR(Candidates!H1701)&gt;=applicationYear,YEAR(Candidates!H1701)&lt;=applicationYear),TRUE,IF(applicationYear="",TRUE,FALSE))</f>
        <v>0</v>
      </c>
      <c r="T1699" s="187" t="b">
        <f>IF(AND(Candidates!H1701&gt;=$AJ$4,Candidates!H1701&lt;=$AJ$5),TRUE,FALSE)</f>
        <v>0</v>
      </c>
      <c r="U1699" s="187" t="b">
        <f>IF(Dashboard!$M$6="",IF(Candidates!B1701&lt;&gt;"",TRUE,FALSE),IF(Dashboard!$M$6=Candidates!B1701,TRUE,FALSE))</f>
        <v>0</v>
      </c>
      <c r="V1699" s="187" t="b">
        <f>IF(Dashboard!$H$7="",IF(Candidates!B1701&lt;&gt;"",TRUE,FALSE),IF(Dashboard!$H$7=Candidates!C1701,TRUE,FALSE))</f>
        <v>0</v>
      </c>
      <c r="W1699" s="217" t="b">
        <f>IF(Dashboard!$H$6="",IF(Candidates!B1701&lt;&gt;"",TRUE,FALSE),IF(Dashboard!$H$6=Candidates!E1701,TRUE,FALSE))</f>
        <v>0</v>
      </c>
      <c r="X1699" s="187">
        <f t="shared" si="74"/>
        <v>0</v>
      </c>
      <c r="Y1699" s="198">
        <f t="shared" si="75"/>
        <v>0</v>
      </c>
      <c r="AA1699" s="7"/>
      <c r="AB1699" s="7"/>
      <c r="AC1699" s="7"/>
    </row>
    <row r="1700" spans="18:29" x14ac:dyDescent="0.2">
      <c r="R1700" s="193" t="str">
        <f>IF(Candidates!H1702="","",MONTH(Candidates!H1702))</f>
        <v/>
      </c>
      <c r="S1700" s="187" t="b">
        <f>IF(AND(YEAR(Candidates!H1702)&gt;=applicationYear,YEAR(Candidates!H1702)&lt;=applicationYear),TRUE,IF(applicationYear="",TRUE,FALSE))</f>
        <v>0</v>
      </c>
      <c r="T1700" s="187" t="b">
        <f>IF(AND(Candidates!H1702&gt;=$AJ$4,Candidates!H1702&lt;=$AJ$5),TRUE,FALSE)</f>
        <v>0</v>
      </c>
      <c r="U1700" s="187" t="b">
        <f>IF(Dashboard!$M$6="",IF(Candidates!B1702&lt;&gt;"",TRUE,FALSE),IF(Dashboard!$M$6=Candidates!B1702,TRUE,FALSE))</f>
        <v>0</v>
      </c>
      <c r="V1700" s="187" t="b">
        <f>IF(Dashboard!$H$7="",IF(Candidates!B1702&lt;&gt;"",TRUE,FALSE),IF(Dashboard!$H$7=Candidates!C1702,TRUE,FALSE))</f>
        <v>0</v>
      </c>
      <c r="W1700" s="217" t="b">
        <f>IF(Dashboard!$H$6="",IF(Candidates!B1702&lt;&gt;"",TRUE,FALSE),IF(Dashboard!$H$6=Candidates!E1702,TRUE,FALSE))</f>
        <v>0</v>
      </c>
      <c r="X1700" s="187">
        <f t="shared" si="74"/>
        <v>0</v>
      </c>
      <c r="Y1700" s="198">
        <f t="shared" si="75"/>
        <v>0</v>
      </c>
      <c r="AA1700" s="7"/>
      <c r="AB1700" s="7"/>
      <c r="AC1700" s="7"/>
    </row>
    <row r="1701" spans="18:29" x14ac:dyDescent="0.2">
      <c r="R1701" s="193" t="str">
        <f>IF(Candidates!H1703="","",MONTH(Candidates!H1703))</f>
        <v/>
      </c>
      <c r="S1701" s="187" t="b">
        <f>IF(AND(YEAR(Candidates!H1703)&gt;=applicationYear,YEAR(Candidates!H1703)&lt;=applicationYear),TRUE,IF(applicationYear="",TRUE,FALSE))</f>
        <v>0</v>
      </c>
      <c r="T1701" s="187" t="b">
        <f>IF(AND(Candidates!H1703&gt;=$AJ$4,Candidates!H1703&lt;=$AJ$5),TRUE,FALSE)</f>
        <v>0</v>
      </c>
      <c r="U1701" s="187" t="b">
        <f>IF(Dashboard!$M$6="",IF(Candidates!B1703&lt;&gt;"",TRUE,FALSE),IF(Dashboard!$M$6=Candidates!B1703,TRUE,FALSE))</f>
        <v>0</v>
      </c>
      <c r="V1701" s="187" t="b">
        <f>IF(Dashboard!$H$7="",IF(Candidates!B1703&lt;&gt;"",TRUE,FALSE),IF(Dashboard!$H$7=Candidates!C1703,TRUE,FALSE))</f>
        <v>0</v>
      </c>
      <c r="W1701" s="217" t="b">
        <f>IF(Dashboard!$H$6="",IF(Candidates!B1703&lt;&gt;"",TRUE,FALSE),IF(Dashboard!$H$6=Candidates!E1703,TRUE,FALSE))</f>
        <v>0</v>
      </c>
      <c r="X1701" s="187">
        <f t="shared" si="74"/>
        <v>0</v>
      </c>
      <c r="Y1701" s="198">
        <f t="shared" si="75"/>
        <v>0</v>
      </c>
      <c r="AA1701" s="7"/>
      <c r="AB1701" s="7"/>
      <c r="AC1701" s="7"/>
    </row>
    <row r="1702" spans="18:29" x14ac:dyDescent="0.2">
      <c r="R1702" s="193" t="str">
        <f>IF(Candidates!H1704="","",MONTH(Candidates!H1704))</f>
        <v/>
      </c>
      <c r="S1702" s="187" t="b">
        <f>IF(AND(YEAR(Candidates!H1704)&gt;=applicationYear,YEAR(Candidates!H1704)&lt;=applicationYear),TRUE,IF(applicationYear="",TRUE,FALSE))</f>
        <v>0</v>
      </c>
      <c r="T1702" s="187" t="b">
        <f>IF(AND(Candidates!H1704&gt;=$AJ$4,Candidates!H1704&lt;=$AJ$5),TRUE,FALSE)</f>
        <v>0</v>
      </c>
      <c r="U1702" s="187" t="b">
        <f>IF(Dashboard!$M$6="",IF(Candidates!B1704&lt;&gt;"",TRUE,FALSE),IF(Dashboard!$M$6=Candidates!B1704,TRUE,FALSE))</f>
        <v>0</v>
      </c>
      <c r="V1702" s="187" t="b">
        <f>IF(Dashboard!$H$7="",IF(Candidates!B1704&lt;&gt;"",TRUE,FALSE),IF(Dashboard!$H$7=Candidates!C1704,TRUE,FALSE))</f>
        <v>0</v>
      </c>
      <c r="W1702" s="217" t="b">
        <f>IF(Dashboard!$H$6="",IF(Candidates!B1704&lt;&gt;"",TRUE,FALSE),IF(Dashboard!$H$6=Candidates!E1704,TRUE,FALSE))</f>
        <v>0</v>
      </c>
      <c r="X1702" s="187">
        <f t="shared" si="74"/>
        <v>0</v>
      </c>
      <c r="Y1702" s="198">
        <f t="shared" si="75"/>
        <v>0</v>
      </c>
      <c r="AA1702" s="7"/>
      <c r="AB1702" s="7"/>
      <c r="AC1702" s="7"/>
    </row>
    <row r="1703" spans="18:29" x14ac:dyDescent="0.2">
      <c r="R1703" s="193" t="str">
        <f>IF(Candidates!H1705="","",MONTH(Candidates!H1705))</f>
        <v/>
      </c>
      <c r="S1703" s="187" t="b">
        <f>IF(AND(YEAR(Candidates!H1705)&gt;=applicationYear,YEAR(Candidates!H1705)&lt;=applicationYear),TRUE,IF(applicationYear="",TRUE,FALSE))</f>
        <v>0</v>
      </c>
      <c r="T1703" s="187" t="b">
        <f>IF(AND(Candidates!H1705&gt;=$AJ$4,Candidates!H1705&lt;=$AJ$5),TRUE,FALSE)</f>
        <v>0</v>
      </c>
      <c r="U1703" s="187" t="b">
        <f>IF(Dashboard!$M$6="",IF(Candidates!B1705&lt;&gt;"",TRUE,FALSE),IF(Dashboard!$M$6=Candidates!B1705,TRUE,FALSE))</f>
        <v>0</v>
      </c>
      <c r="V1703" s="187" t="b">
        <f>IF(Dashboard!$H$7="",IF(Candidates!B1705&lt;&gt;"",TRUE,FALSE),IF(Dashboard!$H$7=Candidates!C1705,TRUE,FALSE))</f>
        <v>0</v>
      </c>
      <c r="W1703" s="217" t="b">
        <f>IF(Dashboard!$H$6="",IF(Candidates!B1705&lt;&gt;"",TRUE,FALSE),IF(Dashboard!$H$6=Candidates!E1705,TRUE,FALSE))</f>
        <v>0</v>
      </c>
      <c r="X1703" s="187">
        <f t="shared" si="74"/>
        <v>0</v>
      </c>
      <c r="Y1703" s="198">
        <f t="shared" si="75"/>
        <v>0</v>
      </c>
      <c r="AA1703" s="7"/>
      <c r="AB1703" s="7"/>
      <c r="AC1703" s="7"/>
    </row>
    <row r="1704" spans="18:29" x14ac:dyDescent="0.2">
      <c r="R1704" s="193" t="str">
        <f>IF(Candidates!H1706="","",MONTH(Candidates!H1706))</f>
        <v/>
      </c>
      <c r="S1704" s="187" t="b">
        <f>IF(AND(YEAR(Candidates!H1706)&gt;=applicationYear,YEAR(Candidates!H1706)&lt;=applicationYear),TRUE,IF(applicationYear="",TRUE,FALSE))</f>
        <v>0</v>
      </c>
      <c r="T1704" s="187" t="b">
        <f>IF(AND(Candidates!H1706&gt;=$AJ$4,Candidates!H1706&lt;=$AJ$5),TRUE,FALSE)</f>
        <v>0</v>
      </c>
      <c r="U1704" s="187" t="b">
        <f>IF(Dashboard!$M$6="",IF(Candidates!B1706&lt;&gt;"",TRUE,FALSE),IF(Dashboard!$M$6=Candidates!B1706,TRUE,FALSE))</f>
        <v>0</v>
      </c>
      <c r="V1704" s="187" t="b">
        <f>IF(Dashboard!$H$7="",IF(Candidates!B1706&lt;&gt;"",TRUE,FALSE),IF(Dashboard!$H$7=Candidates!C1706,TRUE,FALSE))</f>
        <v>0</v>
      </c>
      <c r="W1704" s="217" t="b">
        <f>IF(Dashboard!$H$6="",IF(Candidates!B1706&lt;&gt;"",TRUE,FALSE),IF(Dashboard!$H$6=Candidates!E1706,TRUE,FALSE))</f>
        <v>0</v>
      </c>
      <c r="X1704" s="187">
        <f t="shared" si="74"/>
        <v>0</v>
      </c>
      <c r="Y1704" s="198">
        <f t="shared" si="75"/>
        <v>0</v>
      </c>
      <c r="AA1704" s="7"/>
      <c r="AB1704" s="7"/>
      <c r="AC1704" s="7"/>
    </row>
    <row r="1705" spans="18:29" x14ac:dyDescent="0.2">
      <c r="R1705" s="193" t="str">
        <f>IF(Candidates!H1707="","",MONTH(Candidates!H1707))</f>
        <v/>
      </c>
      <c r="S1705" s="187" t="b">
        <f>IF(AND(YEAR(Candidates!H1707)&gt;=applicationYear,YEAR(Candidates!H1707)&lt;=applicationYear),TRUE,IF(applicationYear="",TRUE,FALSE))</f>
        <v>0</v>
      </c>
      <c r="T1705" s="187" t="b">
        <f>IF(AND(Candidates!H1707&gt;=$AJ$4,Candidates!H1707&lt;=$AJ$5),TRUE,FALSE)</f>
        <v>0</v>
      </c>
      <c r="U1705" s="187" t="b">
        <f>IF(Dashboard!$M$6="",IF(Candidates!B1707&lt;&gt;"",TRUE,FALSE),IF(Dashboard!$M$6=Candidates!B1707,TRUE,FALSE))</f>
        <v>0</v>
      </c>
      <c r="V1705" s="187" t="b">
        <f>IF(Dashboard!$H$7="",IF(Candidates!B1707&lt;&gt;"",TRUE,FALSE),IF(Dashboard!$H$7=Candidates!C1707,TRUE,FALSE))</f>
        <v>0</v>
      </c>
      <c r="W1705" s="217" t="b">
        <f>IF(Dashboard!$H$6="",IF(Candidates!B1707&lt;&gt;"",TRUE,FALSE),IF(Dashboard!$H$6=Candidates!E1707,TRUE,FALSE))</f>
        <v>0</v>
      </c>
      <c r="X1705" s="187">
        <f t="shared" si="74"/>
        <v>0</v>
      </c>
      <c r="Y1705" s="198">
        <f t="shared" si="75"/>
        <v>0</v>
      </c>
      <c r="AA1705" s="7"/>
      <c r="AB1705" s="7"/>
      <c r="AC1705" s="7"/>
    </row>
    <row r="1706" spans="18:29" x14ac:dyDescent="0.2">
      <c r="R1706" s="193" t="str">
        <f>IF(Candidates!H1708="","",MONTH(Candidates!H1708))</f>
        <v/>
      </c>
      <c r="S1706" s="187" t="b">
        <f>IF(AND(YEAR(Candidates!H1708)&gt;=applicationYear,YEAR(Candidates!H1708)&lt;=applicationYear),TRUE,IF(applicationYear="",TRUE,FALSE))</f>
        <v>0</v>
      </c>
      <c r="T1706" s="187" t="b">
        <f>IF(AND(Candidates!H1708&gt;=$AJ$4,Candidates!H1708&lt;=$AJ$5),TRUE,FALSE)</f>
        <v>0</v>
      </c>
      <c r="U1706" s="187" t="b">
        <f>IF(Dashboard!$M$6="",IF(Candidates!B1708&lt;&gt;"",TRUE,FALSE),IF(Dashboard!$M$6=Candidates!B1708,TRUE,FALSE))</f>
        <v>0</v>
      </c>
      <c r="V1706" s="187" t="b">
        <f>IF(Dashboard!$H$7="",IF(Candidates!B1708&lt;&gt;"",TRUE,FALSE),IF(Dashboard!$H$7=Candidates!C1708,TRUE,FALSE))</f>
        <v>0</v>
      </c>
      <c r="W1706" s="217" t="b">
        <f>IF(Dashboard!$H$6="",IF(Candidates!B1708&lt;&gt;"",TRUE,FALSE),IF(Dashboard!$H$6=Candidates!E1708,TRUE,FALSE))</f>
        <v>0</v>
      </c>
      <c r="X1706" s="187">
        <f t="shared" si="74"/>
        <v>0</v>
      </c>
      <c r="Y1706" s="198">
        <f t="shared" si="75"/>
        <v>0</v>
      </c>
      <c r="AA1706" s="7"/>
      <c r="AB1706" s="7"/>
      <c r="AC1706" s="7"/>
    </row>
    <row r="1707" spans="18:29" x14ac:dyDescent="0.2">
      <c r="R1707" s="193" t="str">
        <f>IF(Candidates!H1709="","",MONTH(Candidates!H1709))</f>
        <v/>
      </c>
      <c r="S1707" s="187" t="b">
        <f>IF(AND(YEAR(Candidates!H1709)&gt;=applicationYear,YEAR(Candidates!H1709)&lt;=applicationYear),TRUE,IF(applicationYear="",TRUE,FALSE))</f>
        <v>0</v>
      </c>
      <c r="T1707" s="187" t="b">
        <f>IF(AND(Candidates!H1709&gt;=$AJ$4,Candidates!H1709&lt;=$AJ$5),TRUE,FALSE)</f>
        <v>0</v>
      </c>
      <c r="U1707" s="187" t="b">
        <f>IF(Dashboard!$M$6="",IF(Candidates!B1709&lt;&gt;"",TRUE,FALSE),IF(Dashboard!$M$6=Candidates!B1709,TRUE,FALSE))</f>
        <v>0</v>
      </c>
      <c r="V1707" s="187" t="b">
        <f>IF(Dashboard!$H$7="",IF(Candidates!B1709&lt;&gt;"",TRUE,FALSE),IF(Dashboard!$H$7=Candidates!C1709,TRUE,FALSE))</f>
        <v>0</v>
      </c>
      <c r="W1707" s="217" t="b">
        <f>IF(Dashboard!$H$6="",IF(Candidates!B1709&lt;&gt;"",TRUE,FALSE),IF(Dashboard!$H$6=Candidates!E1709,TRUE,FALSE))</f>
        <v>0</v>
      </c>
      <c r="X1707" s="187">
        <f t="shared" si="74"/>
        <v>0</v>
      </c>
      <c r="Y1707" s="198">
        <f t="shared" si="75"/>
        <v>0</v>
      </c>
      <c r="AA1707" s="7"/>
      <c r="AB1707" s="7"/>
      <c r="AC1707" s="7"/>
    </row>
    <row r="1708" spans="18:29" x14ac:dyDescent="0.2">
      <c r="R1708" s="193" t="str">
        <f>IF(Candidates!H1710="","",MONTH(Candidates!H1710))</f>
        <v/>
      </c>
      <c r="S1708" s="187" t="b">
        <f>IF(AND(YEAR(Candidates!H1710)&gt;=applicationYear,YEAR(Candidates!H1710)&lt;=applicationYear),TRUE,IF(applicationYear="",TRUE,FALSE))</f>
        <v>0</v>
      </c>
      <c r="T1708" s="187" t="b">
        <f>IF(AND(Candidates!H1710&gt;=$AJ$4,Candidates!H1710&lt;=$AJ$5),TRUE,FALSE)</f>
        <v>0</v>
      </c>
      <c r="U1708" s="187" t="b">
        <f>IF(Dashboard!$M$6="",IF(Candidates!B1710&lt;&gt;"",TRUE,FALSE),IF(Dashboard!$M$6=Candidates!B1710,TRUE,FALSE))</f>
        <v>0</v>
      </c>
      <c r="V1708" s="187" t="b">
        <f>IF(Dashboard!$H$7="",IF(Candidates!B1710&lt;&gt;"",TRUE,FALSE),IF(Dashboard!$H$7=Candidates!C1710,TRUE,FALSE))</f>
        <v>0</v>
      </c>
      <c r="W1708" s="217" t="b">
        <f>IF(Dashboard!$H$6="",IF(Candidates!B1710&lt;&gt;"",TRUE,FALSE),IF(Dashboard!$H$6=Candidates!E1710,TRUE,FALSE))</f>
        <v>0</v>
      </c>
      <c r="X1708" s="187">
        <f t="shared" si="74"/>
        <v>0</v>
      </c>
      <c r="Y1708" s="198">
        <f t="shared" si="75"/>
        <v>0</v>
      </c>
      <c r="AA1708" s="7"/>
      <c r="AB1708" s="7"/>
      <c r="AC1708" s="7"/>
    </row>
    <row r="1709" spans="18:29" x14ac:dyDescent="0.2">
      <c r="R1709" s="193" t="str">
        <f>IF(Candidates!H1711="","",MONTH(Candidates!H1711))</f>
        <v/>
      </c>
      <c r="S1709" s="187" t="b">
        <f>IF(AND(YEAR(Candidates!H1711)&gt;=applicationYear,YEAR(Candidates!H1711)&lt;=applicationYear),TRUE,IF(applicationYear="",TRUE,FALSE))</f>
        <v>0</v>
      </c>
      <c r="T1709" s="187" t="b">
        <f>IF(AND(Candidates!H1711&gt;=$AJ$4,Candidates!H1711&lt;=$AJ$5),TRUE,FALSE)</f>
        <v>0</v>
      </c>
      <c r="U1709" s="187" t="b">
        <f>IF(Dashboard!$M$6="",IF(Candidates!B1711&lt;&gt;"",TRUE,FALSE),IF(Dashboard!$M$6=Candidates!B1711,TRUE,FALSE))</f>
        <v>0</v>
      </c>
      <c r="V1709" s="187" t="b">
        <f>IF(Dashboard!$H$7="",IF(Candidates!B1711&lt;&gt;"",TRUE,FALSE),IF(Dashboard!$H$7=Candidates!C1711,TRUE,FALSE))</f>
        <v>0</v>
      </c>
      <c r="W1709" s="217" t="b">
        <f>IF(Dashboard!$H$6="",IF(Candidates!B1711&lt;&gt;"",TRUE,FALSE),IF(Dashboard!$H$6=Candidates!E1711,TRUE,FALSE))</f>
        <v>0</v>
      </c>
      <c r="X1709" s="187">
        <f t="shared" si="74"/>
        <v>0</v>
      </c>
      <c r="Y1709" s="198">
        <f t="shared" si="75"/>
        <v>0</v>
      </c>
      <c r="AA1709" s="7"/>
      <c r="AB1709" s="7"/>
      <c r="AC1709" s="7"/>
    </row>
    <row r="1710" spans="18:29" x14ac:dyDescent="0.2">
      <c r="R1710" s="193" t="str">
        <f>IF(Candidates!H1712="","",MONTH(Candidates!H1712))</f>
        <v/>
      </c>
      <c r="S1710" s="187" t="b">
        <f>IF(AND(YEAR(Candidates!H1712)&gt;=applicationYear,YEAR(Candidates!H1712)&lt;=applicationYear),TRUE,IF(applicationYear="",TRUE,FALSE))</f>
        <v>0</v>
      </c>
      <c r="T1710" s="187" t="b">
        <f>IF(AND(Candidates!H1712&gt;=$AJ$4,Candidates!H1712&lt;=$AJ$5),TRUE,FALSE)</f>
        <v>0</v>
      </c>
      <c r="U1710" s="187" t="b">
        <f>IF(Dashboard!$M$6="",IF(Candidates!B1712&lt;&gt;"",TRUE,FALSE),IF(Dashboard!$M$6=Candidates!B1712,TRUE,FALSE))</f>
        <v>0</v>
      </c>
      <c r="V1710" s="187" t="b">
        <f>IF(Dashboard!$H$7="",IF(Candidates!B1712&lt;&gt;"",TRUE,FALSE),IF(Dashboard!$H$7=Candidates!C1712,TRUE,FALSE))</f>
        <v>0</v>
      </c>
      <c r="W1710" s="217" t="b">
        <f>IF(Dashboard!$H$6="",IF(Candidates!B1712&lt;&gt;"",TRUE,FALSE),IF(Dashboard!$H$6=Candidates!E1712,TRUE,FALSE))</f>
        <v>0</v>
      </c>
      <c r="X1710" s="187">
        <f t="shared" si="74"/>
        <v>0</v>
      </c>
      <c r="Y1710" s="198">
        <f t="shared" si="75"/>
        <v>0</v>
      </c>
      <c r="AA1710" s="7"/>
      <c r="AB1710" s="7"/>
      <c r="AC1710" s="7"/>
    </row>
    <row r="1711" spans="18:29" x14ac:dyDescent="0.2">
      <c r="R1711" s="193" t="str">
        <f>IF(Candidates!H1713="","",MONTH(Candidates!H1713))</f>
        <v/>
      </c>
      <c r="S1711" s="187" t="b">
        <f>IF(AND(YEAR(Candidates!H1713)&gt;=applicationYear,YEAR(Candidates!H1713)&lt;=applicationYear),TRUE,IF(applicationYear="",TRUE,FALSE))</f>
        <v>0</v>
      </c>
      <c r="T1711" s="187" t="b">
        <f>IF(AND(Candidates!H1713&gt;=$AJ$4,Candidates!H1713&lt;=$AJ$5),TRUE,FALSE)</f>
        <v>0</v>
      </c>
      <c r="U1711" s="187" t="b">
        <f>IF(Dashboard!$M$6="",IF(Candidates!B1713&lt;&gt;"",TRUE,FALSE),IF(Dashboard!$M$6=Candidates!B1713,TRUE,FALSE))</f>
        <v>0</v>
      </c>
      <c r="V1711" s="187" t="b">
        <f>IF(Dashboard!$H$7="",IF(Candidates!B1713&lt;&gt;"",TRUE,FALSE),IF(Dashboard!$H$7=Candidates!C1713,TRUE,FALSE))</f>
        <v>0</v>
      </c>
      <c r="W1711" s="217" t="b">
        <f>IF(Dashboard!$H$6="",IF(Candidates!B1713&lt;&gt;"",TRUE,FALSE),IF(Dashboard!$H$6=Candidates!E1713,TRUE,FALSE))</f>
        <v>0</v>
      </c>
      <c r="X1711" s="187">
        <f t="shared" si="74"/>
        <v>0</v>
      </c>
      <c r="Y1711" s="198">
        <f t="shared" si="75"/>
        <v>0</v>
      </c>
      <c r="AA1711" s="7"/>
      <c r="AB1711" s="7"/>
      <c r="AC1711" s="7"/>
    </row>
    <row r="1712" spans="18:29" x14ac:dyDescent="0.2">
      <c r="R1712" s="193" t="str">
        <f>IF(Candidates!H1714="","",MONTH(Candidates!H1714))</f>
        <v/>
      </c>
      <c r="S1712" s="187" t="b">
        <f>IF(AND(YEAR(Candidates!H1714)&gt;=applicationYear,YEAR(Candidates!H1714)&lt;=applicationYear),TRUE,IF(applicationYear="",TRUE,FALSE))</f>
        <v>0</v>
      </c>
      <c r="T1712" s="187" t="b">
        <f>IF(AND(Candidates!H1714&gt;=$AJ$4,Candidates!H1714&lt;=$AJ$5),TRUE,FALSE)</f>
        <v>0</v>
      </c>
      <c r="U1712" s="187" t="b">
        <f>IF(Dashboard!$M$6="",IF(Candidates!B1714&lt;&gt;"",TRUE,FALSE),IF(Dashboard!$M$6=Candidates!B1714,TRUE,FALSE))</f>
        <v>0</v>
      </c>
      <c r="V1712" s="187" t="b">
        <f>IF(Dashboard!$H$7="",IF(Candidates!B1714&lt;&gt;"",TRUE,FALSE),IF(Dashboard!$H$7=Candidates!C1714,TRUE,FALSE))</f>
        <v>0</v>
      </c>
      <c r="W1712" s="217" t="b">
        <f>IF(Dashboard!$H$6="",IF(Candidates!B1714&lt;&gt;"",TRUE,FALSE),IF(Dashboard!$H$6=Candidates!E1714,TRUE,FALSE))</f>
        <v>0</v>
      </c>
      <c r="X1712" s="187">
        <f t="shared" si="74"/>
        <v>0</v>
      </c>
      <c r="Y1712" s="198">
        <f t="shared" si="75"/>
        <v>0</v>
      </c>
      <c r="AA1712" s="7"/>
      <c r="AB1712" s="7"/>
      <c r="AC1712" s="7"/>
    </row>
    <row r="1713" spans="18:29" x14ac:dyDescent="0.2">
      <c r="R1713" s="193" t="str">
        <f>IF(Candidates!H1715="","",MONTH(Candidates!H1715))</f>
        <v/>
      </c>
      <c r="S1713" s="187" t="b">
        <f>IF(AND(YEAR(Candidates!H1715)&gt;=applicationYear,YEAR(Candidates!H1715)&lt;=applicationYear),TRUE,IF(applicationYear="",TRUE,FALSE))</f>
        <v>0</v>
      </c>
      <c r="T1713" s="187" t="b">
        <f>IF(AND(Candidates!H1715&gt;=$AJ$4,Candidates!H1715&lt;=$AJ$5),TRUE,FALSE)</f>
        <v>0</v>
      </c>
      <c r="U1713" s="187" t="b">
        <f>IF(Dashboard!$M$6="",IF(Candidates!B1715&lt;&gt;"",TRUE,FALSE),IF(Dashboard!$M$6=Candidates!B1715,TRUE,FALSE))</f>
        <v>0</v>
      </c>
      <c r="V1713" s="187" t="b">
        <f>IF(Dashboard!$H$7="",IF(Candidates!B1715&lt;&gt;"",TRUE,FALSE),IF(Dashboard!$H$7=Candidates!C1715,TRUE,FALSE))</f>
        <v>0</v>
      </c>
      <c r="W1713" s="217" t="b">
        <f>IF(Dashboard!$H$6="",IF(Candidates!B1715&lt;&gt;"",TRUE,FALSE),IF(Dashboard!$H$6=Candidates!E1715,TRUE,FALSE))</f>
        <v>0</v>
      </c>
      <c r="X1713" s="187">
        <f t="shared" si="74"/>
        <v>0</v>
      </c>
      <c r="Y1713" s="198">
        <f t="shared" si="75"/>
        <v>0</v>
      </c>
      <c r="AA1713" s="7"/>
      <c r="AB1713" s="7"/>
      <c r="AC1713" s="7"/>
    </row>
    <row r="1714" spans="18:29" x14ac:dyDescent="0.2">
      <c r="R1714" s="193" t="str">
        <f>IF(Candidates!H1716="","",MONTH(Candidates!H1716))</f>
        <v/>
      </c>
      <c r="S1714" s="187" t="b">
        <f>IF(AND(YEAR(Candidates!H1716)&gt;=applicationYear,YEAR(Candidates!H1716)&lt;=applicationYear),TRUE,IF(applicationYear="",TRUE,FALSE))</f>
        <v>0</v>
      </c>
      <c r="T1714" s="187" t="b">
        <f>IF(AND(Candidates!H1716&gt;=$AJ$4,Candidates!H1716&lt;=$AJ$5),TRUE,FALSE)</f>
        <v>0</v>
      </c>
      <c r="U1714" s="187" t="b">
        <f>IF(Dashboard!$M$6="",IF(Candidates!B1716&lt;&gt;"",TRUE,FALSE),IF(Dashboard!$M$6=Candidates!B1716,TRUE,FALSE))</f>
        <v>0</v>
      </c>
      <c r="V1714" s="187" t="b">
        <f>IF(Dashboard!$H$7="",IF(Candidates!B1716&lt;&gt;"",TRUE,FALSE),IF(Dashboard!$H$7=Candidates!C1716,TRUE,FALSE))</f>
        <v>0</v>
      </c>
      <c r="W1714" s="217" t="b">
        <f>IF(Dashboard!$H$6="",IF(Candidates!B1716&lt;&gt;"",TRUE,FALSE),IF(Dashboard!$H$6=Candidates!E1716,TRUE,FALSE))</f>
        <v>0</v>
      </c>
      <c r="X1714" s="187">
        <f t="shared" si="74"/>
        <v>0</v>
      </c>
      <c r="Y1714" s="198">
        <f t="shared" si="75"/>
        <v>0</v>
      </c>
      <c r="AA1714" s="7"/>
      <c r="AB1714" s="7"/>
      <c r="AC1714" s="7"/>
    </row>
    <row r="1715" spans="18:29" x14ac:dyDescent="0.2">
      <c r="R1715" s="193" t="str">
        <f>IF(Candidates!H1717="","",MONTH(Candidates!H1717))</f>
        <v/>
      </c>
      <c r="S1715" s="187" t="b">
        <f>IF(AND(YEAR(Candidates!H1717)&gt;=applicationYear,YEAR(Candidates!H1717)&lt;=applicationYear),TRUE,IF(applicationYear="",TRUE,FALSE))</f>
        <v>0</v>
      </c>
      <c r="T1715" s="187" t="b">
        <f>IF(AND(Candidates!H1717&gt;=$AJ$4,Candidates!H1717&lt;=$AJ$5),TRUE,FALSE)</f>
        <v>0</v>
      </c>
      <c r="U1715" s="187" t="b">
        <f>IF(Dashboard!$M$6="",IF(Candidates!B1717&lt;&gt;"",TRUE,FALSE),IF(Dashboard!$M$6=Candidates!B1717,TRUE,FALSE))</f>
        <v>0</v>
      </c>
      <c r="V1715" s="187" t="b">
        <f>IF(Dashboard!$H$7="",IF(Candidates!B1717&lt;&gt;"",TRUE,FALSE),IF(Dashboard!$H$7=Candidates!C1717,TRUE,FALSE))</f>
        <v>0</v>
      </c>
      <c r="W1715" s="217" t="b">
        <f>IF(Dashboard!$H$6="",IF(Candidates!B1717&lt;&gt;"",TRUE,FALSE),IF(Dashboard!$H$6=Candidates!E1717,TRUE,FALSE))</f>
        <v>0</v>
      </c>
      <c r="X1715" s="187">
        <f t="shared" si="74"/>
        <v>0</v>
      </c>
      <c r="Y1715" s="198">
        <f t="shared" si="75"/>
        <v>0</v>
      </c>
      <c r="AA1715" s="7"/>
      <c r="AB1715" s="7"/>
      <c r="AC1715" s="7"/>
    </row>
    <row r="1716" spans="18:29" x14ac:dyDescent="0.2">
      <c r="R1716" s="193" t="str">
        <f>IF(Candidates!H1718="","",MONTH(Candidates!H1718))</f>
        <v/>
      </c>
      <c r="S1716" s="187" t="b">
        <f>IF(AND(YEAR(Candidates!H1718)&gt;=applicationYear,YEAR(Candidates!H1718)&lt;=applicationYear),TRUE,IF(applicationYear="",TRUE,FALSE))</f>
        <v>0</v>
      </c>
      <c r="T1716" s="187" t="b">
        <f>IF(AND(Candidates!H1718&gt;=$AJ$4,Candidates!H1718&lt;=$AJ$5),TRUE,FALSE)</f>
        <v>0</v>
      </c>
      <c r="U1716" s="187" t="b">
        <f>IF(Dashboard!$M$6="",IF(Candidates!B1718&lt;&gt;"",TRUE,FALSE),IF(Dashboard!$M$6=Candidates!B1718,TRUE,FALSE))</f>
        <v>0</v>
      </c>
      <c r="V1716" s="187" t="b">
        <f>IF(Dashboard!$H$7="",IF(Candidates!B1718&lt;&gt;"",TRUE,FALSE),IF(Dashboard!$H$7=Candidates!C1718,TRUE,FALSE))</f>
        <v>0</v>
      </c>
      <c r="W1716" s="217" t="b">
        <f>IF(Dashboard!$H$6="",IF(Candidates!B1718&lt;&gt;"",TRUE,FALSE),IF(Dashboard!$H$6=Candidates!E1718,TRUE,FALSE))</f>
        <v>0</v>
      </c>
      <c r="X1716" s="187">
        <f t="shared" si="74"/>
        <v>0</v>
      </c>
      <c r="Y1716" s="198">
        <f t="shared" si="75"/>
        <v>0</v>
      </c>
      <c r="AA1716" s="7"/>
      <c r="AB1716" s="7"/>
      <c r="AC1716" s="7"/>
    </row>
    <row r="1717" spans="18:29" x14ac:dyDescent="0.2">
      <c r="R1717" s="193" t="str">
        <f>IF(Candidates!H1719="","",MONTH(Candidates!H1719))</f>
        <v/>
      </c>
      <c r="S1717" s="187" t="b">
        <f>IF(AND(YEAR(Candidates!H1719)&gt;=applicationYear,YEAR(Candidates!H1719)&lt;=applicationYear),TRUE,IF(applicationYear="",TRUE,FALSE))</f>
        <v>0</v>
      </c>
      <c r="T1717" s="187" t="b">
        <f>IF(AND(Candidates!H1719&gt;=$AJ$4,Candidates!H1719&lt;=$AJ$5),TRUE,FALSE)</f>
        <v>0</v>
      </c>
      <c r="U1717" s="187" t="b">
        <f>IF(Dashboard!$M$6="",IF(Candidates!B1719&lt;&gt;"",TRUE,FALSE),IF(Dashboard!$M$6=Candidates!B1719,TRUE,FALSE))</f>
        <v>0</v>
      </c>
      <c r="V1717" s="187" t="b">
        <f>IF(Dashboard!$H$7="",IF(Candidates!B1719&lt;&gt;"",TRUE,FALSE),IF(Dashboard!$H$7=Candidates!C1719,TRUE,FALSE))</f>
        <v>0</v>
      </c>
      <c r="W1717" s="217" t="b">
        <f>IF(Dashboard!$H$6="",IF(Candidates!B1719&lt;&gt;"",TRUE,FALSE),IF(Dashboard!$H$6=Candidates!E1719,TRUE,FALSE))</f>
        <v>0</v>
      </c>
      <c r="X1717" s="187">
        <f t="shared" si="74"/>
        <v>0</v>
      </c>
      <c r="Y1717" s="198">
        <f t="shared" si="75"/>
        <v>0</v>
      </c>
      <c r="AA1717" s="7"/>
      <c r="AB1717" s="7"/>
      <c r="AC1717" s="7"/>
    </row>
    <row r="1718" spans="18:29" x14ac:dyDescent="0.2">
      <c r="R1718" s="193" t="str">
        <f>IF(Candidates!H1720="","",MONTH(Candidates!H1720))</f>
        <v/>
      </c>
      <c r="S1718" s="187" t="b">
        <f>IF(AND(YEAR(Candidates!H1720)&gt;=applicationYear,YEAR(Candidates!H1720)&lt;=applicationYear),TRUE,IF(applicationYear="",TRUE,FALSE))</f>
        <v>0</v>
      </c>
      <c r="T1718" s="187" t="b">
        <f>IF(AND(Candidates!H1720&gt;=$AJ$4,Candidates!H1720&lt;=$AJ$5),TRUE,FALSE)</f>
        <v>0</v>
      </c>
      <c r="U1718" s="187" t="b">
        <f>IF(Dashboard!$M$6="",IF(Candidates!B1720&lt;&gt;"",TRUE,FALSE),IF(Dashboard!$M$6=Candidates!B1720,TRUE,FALSE))</f>
        <v>0</v>
      </c>
      <c r="V1718" s="187" t="b">
        <f>IF(Dashboard!$H$7="",IF(Candidates!B1720&lt;&gt;"",TRUE,FALSE),IF(Dashboard!$H$7=Candidates!C1720,TRUE,FALSE))</f>
        <v>0</v>
      </c>
      <c r="W1718" s="217" t="b">
        <f>IF(Dashboard!$H$6="",IF(Candidates!B1720&lt;&gt;"",TRUE,FALSE),IF(Dashboard!$H$6=Candidates!E1720,TRUE,FALSE))</f>
        <v>0</v>
      </c>
      <c r="X1718" s="187">
        <f t="shared" si="74"/>
        <v>0</v>
      </c>
      <c r="Y1718" s="198">
        <f t="shared" si="75"/>
        <v>0</v>
      </c>
      <c r="AA1718" s="7"/>
      <c r="AB1718" s="7"/>
      <c r="AC1718" s="7"/>
    </row>
    <row r="1719" spans="18:29" x14ac:dyDescent="0.2">
      <c r="R1719" s="193" t="str">
        <f>IF(Candidates!H1721="","",MONTH(Candidates!H1721))</f>
        <v/>
      </c>
      <c r="S1719" s="187" t="b">
        <f>IF(AND(YEAR(Candidates!H1721)&gt;=applicationYear,YEAR(Candidates!H1721)&lt;=applicationYear),TRUE,IF(applicationYear="",TRUE,FALSE))</f>
        <v>0</v>
      </c>
      <c r="T1719" s="187" t="b">
        <f>IF(AND(Candidates!H1721&gt;=$AJ$4,Candidates!H1721&lt;=$AJ$5),TRUE,FALSE)</f>
        <v>0</v>
      </c>
      <c r="U1719" s="187" t="b">
        <f>IF(Dashboard!$M$6="",IF(Candidates!B1721&lt;&gt;"",TRUE,FALSE),IF(Dashboard!$M$6=Candidates!B1721,TRUE,FALSE))</f>
        <v>0</v>
      </c>
      <c r="V1719" s="187" t="b">
        <f>IF(Dashboard!$H$7="",IF(Candidates!B1721&lt;&gt;"",TRUE,FALSE),IF(Dashboard!$H$7=Candidates!C1721,TRUE,FALSE))</f>
        <v>0</v>
      </c>
      <c r="W1719" s="217" t="b">
        <f>IF(Dashboard!$H$6="",IF(Candidates!B1721&lt;&gt;"",TRUE,FALSE),IF(Dashboard!$H$6=Candidates!E1721,TRUE,FALSE))</f>
        <v>0</v>
      </c>
      <c r="X1719" s="187">
        <f t="shared" si="74"/>
        <v>0</v>
      </c>
      <c r="Y1719" s="198">
        <f t="shared" si="75"/>
        <v>0</v>
      </c>
      <c r="AA1719" s="7"/>
      <c r="AB1719" s="7"/>
      <c r="AC1719" s="7"/>
    </row>
    <row r="1720" spans="18:29" x14ac:dyDescent="0.2">
      <c r="R1720" s="193" t="str">
        <f>IF(Candidates!H1722="","",MONTH(Candidates!H1722))</f>
        <v/>
      </c>
      <c r="S1720" s="187" t="b">
        <f>IF(AND(YEAR(Candidates!H1722)&gt;=applicationYear,YEAR(Candidates!H1722)&lt;=applicationYear),TRUE,IF(applicationYear="",TRUE,FALSE))</f>
        <v>0</v>
      </c>
      <c r="T1720" s="187" t="b">
        <f>IF(AND(Candidates!H1722&gt;=$AJ$4,Candidates!H1722&lt;=$AJ$5),TRUE,FALSE)</f>
        <v>0</v>
      </c>
      <c r="U1720" s="187" t="b">
        <f>IF(Dashboard!$M$6="",IF(Candidates!B1722&lt;&gt;"",TRUE,FALSE),IF(Dashboard!$M$6=Candidates!B1722,TRUE,FALSE))</f>
        <v>0</v>
      </c>
      <c r="V1720" s="187" t="b">
        <f>IF(Dashboard!$H$7="",IF(Candidates!B1722&lt;&gt;"",TRUE,FALSE),IF(Dashboard!$H$7=Candidates!C1722,TRUE,FALSE))</f>
        <v>0</v>
      </c>
      <c r="W1720" s="217" t="b">
        <f>IF(Dashboard!$H$6="",IF(Candidates!B1722&lt;&gt;"",TRUE,FALSE),IF(Dashboard!$H$6=Candidates!E1722,TRUE,FALSE))</f>
        <v>0</v>
      </c>
      <c r="X1720" s="187">
        <f t="shared" si="74"/>
        <v>0</v>
      </c>
      <c r="Y1720" s="198">
        <f t="shared" si="75"/>
        <v>0</v>
      </c>
      <c r="AA1720" s="7"/>
      <c r="AB1720" s="7"/>
      <c r="AC1720" s="7"/>
    </row>
    <row r="1721" spans="18:29" x14ac:dyDescent="0.2">
      <c r="R1721" s="193" t="str">
        <f>IF(Candidates!H1723="","",MONTH(Candidates!H1723))</f>
        <v/>
      </c>
      <c r="S1721" s="187" t="b">
        <f>IF(AND(YEAR(Candidates!H1723)&gt;=applicationYear,YEAR(Candidates!H1723)&lt;=applicationYear),TRUE,IF(applicationYear="",TRUE,FALSE))</f>
        <v>0</v>
      </c>
      <c r="T1721" s="187" t="b">
        <f>IF(AND(Candidates!H1723&gt;=$AJ$4,Candidates!H1723&lt;=$AJ$5),TRUE,FALSE)</f>
        <v>0</v>
      </c>
      <c r="U1721" s="187" t="b">
        <f>IF(Dashboard!$M$6="",IF(Candidates!B1723&lt;&gt;"",TRUE,FALSE),IF(Dashboard!$M$6=Candidates!B1723,TRUE,FALSE))</f>
        <v>0</v>
      </c>
      <c r="V1721" s="187" t="b">
        <f>IF(Dashboard!$H$7="",IF(Candidates!B1723&lt;&gt;"",TRUE,FALSE),IF(Dashboard!$H$7=Candidates!C1723,TRUE,FALSE))</f>
        <v>0</v>
      </c>
      <c r="W1721" s="217" t="b">
        <f>IF(Dashboard!$H$6="",IF(Candidates!B1723&lt;&gt;"",TRUE,FALSE),IF(Dashboard!$H$6=Candidates!E1723,TRUE,FALSE))</f>
        <v>0</v>
      </c>
      <c r="X1721" s="187">
        <f t="shared" si="74"/>
        <v>0</v>
      </c>
      <c r="Y1721" s="198">
        <f t="shared" si="75"/>
        <v>0</v>
      </c>
      <c r="AA1721" s="7"/>
      <c r="AB1721" s="7"/>
      <c r="AC1721" s="7"/>
    </row>
    <row r="1722" spans="18:29" x14ac:dyDescent="0.2">
      <c r="R1722" s="193" t="str">
        <f>IF(Candidates!H1724="","",MONTH(Candidates!H1724))</f>
        <v/>
      </c>
      <c r="S1722" s="187" t="b">
        <f>IF(AND(YEAR(Candidates!H1724)&gt;=applicationYear,YEAR(Candidates!H1724)&lt;=applicationYear),TRUE,IF(applicationYear="",TRUE,FALSE))</f>
        <v>0</v>
      </c>
      <c r="T1722" s="187" t="b">
        <f>IF(AND(Candidates!H1724&gt;=$AJ$4,Candidates!H1724&lt;=$AJ$5),TRUE,FALSE)</f>
        <v>0</v>
      </c>
      <c r="U1722" s="187" t="b">
        <f>IF(Dashboard!$M$6="",IF(Candidates!B1724&lt;&gt;"",TRUE,FALSE),IF(Dashboard!$M$6=Candidates!B1724,TRUE,FALSE))</f>
        <v>0</v>
      </c>
      <c r="V1722" s="187" t="b">
        <f>IF(Dashboard!$H$7="",IF(Candidates!B1724&lt;&gt;"",TRUE,FALSE),IF(Dashboard!$H$7=Candidates!C1724,TRUE,FALSE))</f>
        <v>0</v>
      </c>
      <c r="W1722" s="217" t="b">
        <f>IF(Dashboard!$H$6="",IF(Candidates!B1724&lt;&gt;"",TRUE,FALSE),IF(Dashboard!$H$6=Candidates!E1724,TRUE,FALSE))</f>
        <v>0</v>
      </c>
      <c r="X1722" s="187">
        <f t="shared" si="74"/>
        <v>0</v>
      </c>
      <c r="Y1722" s="198">
        <f t="shared" si="75"/>
        <v>0</v>
      </c>
      <c r="AA1722" s="7"/>
      <c r="AB1722" s="7"/>
      <c r="AC1722" s="7"/>
    </row>
    <row r="1723" spans="18:29" x14ac:dyDescent="0.2">
      <c r="R1723" s="193" t="str">
        <f>IF(Candidates!H1725="","",MONTH(Candidates!H1725))</f>
        <v/>
      </c>
      <c r="S1723" s="187" t="b">
        <f>IF(AND(YEAR(Candidates!H1725)&gt;=applicationYear,YEAR(Candidates!H1725)&lt;=applicationYear),TRUE,IF(applicationYear="",TRUE,FALSE))</f>
        <v>0</v>
      </c>
      <c r="T1723" s="187" t="b">
        <f>IF(AND(Candidates!H1725&gt;=$AJ$4,Candidates!H1725&lt;=$AJ$5),TRUE,FALSE)</f>
        <v>0</v>
      </c>
      <c r="U1723" s="187" t="b">
        <f>IF(Dashboard!$M$6="",IF(Candidates!B1725&lt;&gt;"",TRUE,FALSE),IF(Dashboard!$M$6=Candidates!B1725,TRUE,FALSE))</f>
        <v>0</v>
      </c>
      <c r="V1723" s="187" t="b">
        <f>IF(Dashboard!$H$7="",IF(Candidates!B1725&lt;&gt;"",TRUE,FALSE),IF(Dashboard!$H$7=Candidates!C1725,TRUE,FALSE))</f>
        <v>0</v>
      </c>
      <c r="W1723" s="217" t="b">
        <f>IF(Dashboard!$H$6="",IF(Candidates!B1725&lt;&gt;"",TRUE,FALSE),IF(Dashboard!$H$6=Candidates!E1725,TRUE,FALSE))</f>
        <v>0</v>
      </c>
      <c r="X1723" s="187">
        <f t="shared" si="74"/>
        <v>0</v>
      </c>
      <c r="Y1723" s="198">
        <f t="shared" si="75"/>
        <v>0</v>
      </c>
      <c r="AA1723" s="7"/>
      <c r="AB1723" s="7"/>
      <c r="AC1723" s="7"/>
    </row>
    <row r="1724" spans="18:29" x14ac:dyDescent="0.2">
      <c r="R1724" s="193" t="str">
        <f>IF(Candidates!H1726="","",MONTH(Candidates!H1726))</f>
        <v/>
      </c>
      <c r="S1724" s="187" t="b">
        <f>IF(AND(YEAR(Candidates!H1726)&gt;=applicationYear,YEAR(Candidates!H1726)&lt;=applicationYear),TRUE,IF(applicationYear="",TRUE,FALSE))</f>
        <v>0</v>
      </c>
      <c r="T1724" s="187" t="b">
        <f>IF(AND(Candidates!H1726&gt;=$AJ$4,Candidates!H1726&lt;=$AJ$5),TRUE,FALSE)</f>
        <v>0</v>
      </c>
      <c r="U1724" s="187" t="b">
        <f>IF(Dashboard!$M$6="",IF(Candidates!B1726&lt;&gt;"",TRUE,FALSE),IF(Dashboard!$M$6=Candidates!B1726,TRUE,FALSE))</f>
        <v>0</v>
      </c>
      <c r="V1724" s="187" t="b">
        <f>IF(Dashboard!$H$7="",IF(Candidates!B1726&lt;&gt;"",TRUE,FALSE),IF(Dashboard!$H$7=Candidates!C1726,TRUE,FALSE))</f>
        <v>0</v>
      </c>
      <c r="W1724" s="217" t="b">
        <f>IF(Dashboard!$H$6="",IF(Candidates!B1726&lt;&gt;"",TRUE,FALSE),IF(Dashboard!$H$6=Candidates!E1726,TRUE,FALSE))</f>
        <v>0</v>
      </c>
      <c r="X1724" s="187">
        <f t="shared" si="74"/>
        <v>0</v>
      </c>
      <c r="Y1724" s="198">
        <f t="shared" si="75"/>
        <v>0</v>
      </c>
      <c r="AA1724" s="7"/>
      <c r="AB1724" s="7"/>
      <c r="AC1724" s="7"/>
    </row>
    <row r="1725" spans="18:29" x14ac:dyDescent="0.2">
      <c r="R1725" s="193" t="str">
        <f>IF(Candidates!H1727="","",MONTH(Candidates!H1727))</f>
        <v/>
      </c>
      <c r="S1725" s="187" t="b">
        <f>IF(AND(YEAR(Candidates!H1727)&gt;=applicationYear,YEAR(Candidates!H1727)&lt;=applicationYear),TRUE,IF(applicationYear="",TRUE,FALSE))</f>
        <v>0</v>
      </c>
      <c r="T1725" s="187" t="b">
        <f>IF(AND(Candidates!H1727&gt;=$AJ$4,Candidates!H1727&lt;=$AJ$5),TRUE,FALSE)</f>
        <v>0</v>
      </c>
      <c r="U1725" s="187" t="b">
        <f>IF(Dashboard!$M$6="",IF(Candidates!B1727&lt;&gt;"",TRUE,FALSE),IF(Dashboard!$M$6=Candidates!B1727,TRUE,FALSE))</f>
        <v>0</v>
      </c>
      <c r="V1725" s="187" t="b">
        <f>IF(Dashboard!$H$7="",IF(Candidates!B1727&lt;&gt;"",TRUE,FALSE),IF(Dashboard!$H$7=Candidates!C1727,TRUE,FALSE))</f>
        <v>0</v>
      </c>
      <c r="W1725" s="217" t="b">
        <f>IF(Dashboard!$H$6="",IF(Candidates!B1727&lt;&gt;"",TRUE,FALSE),IF(Dashboard!$H$6=Candidates!E1727,TRUE,FALSE))</f>
        <v>0</v>
      </c>
      <c r="X1725" s="187">
        <f t="shared" si="74"/>
        <v>0</v>
      </c>
      <c r="Y1725" s="198">
        <f t="shared" si="75"/>
        <v>0</v>
      </c>
      <c r="AA1725" s="7"/>
      <c r="AB1725" s="7"/>
      <c r="AC1725" s="7"/>
    </row>
    <row r="1726" spans="18:29" x14ac:dyDescent="0.2">
      <c r="R1726" s="193" t="str">
        <f>IF(Candidates!H1728="","",MONTH(Candidates!H1728))</f>
        <v/>
      </c>
      <c r="S1726" s="187" t="b">
        <f>IF(AND(YEAR(Candidates!H1728)&gt;=applicationYear,YEAR(Candidates!H1728)&lt;=applicationYear),TRUE,IF(applicationYear="",TRUE,FALSE))</f>
        <v>0</v>
      </c>
      <c r="T1726" s="187" t="b">
        <f>IF(AND(Candidates!H1728&gt;=$AJ$4,Candidates!H1728&lt;=$AJ$5),TRUE,FALSE)</f>
        <v>0</v>
      </c>
      <c r="U1726" s="187" t="b">
        <f>IF(Dashboard!$M$6="",IF(Candidates!B1728&lt;&gt;"",TRUE,FALSE),IF(Dashboard!$M$6=Candidates!B1728,TRUE,FALSE))</f>
        <v>0</v>
      </c>
      <c r="V1726" s="187" t="b">
        <f>IF(Dashboard!$H$7="",IF(Candidates!B1728&lt;&gt;"",TRUE,FALSE),IF(Dashboard!$H$7=Candidates!C1728,TRUE,FALSE))</f>
        <v>0</v>
      </c>
      <c r="W1726" s="217" t="b">
        <f>IF(Dashboard!$H$6="",IF(Candidates!B1728&lt;&gt;"",TRUE,FALSE),IF(Dashboard!$H$6=Candidates!E1728,TRUE,FALSE))</f>
        <v>0</v>
      </c>
      <c r="X1726" s="187">
        <f t="shared" si="74"/>
        <v>0</v>
      </c>
      <c r="Y1726" s="198">
        <f t="shared" si="75"/>
        <v>0</v>
      </c>
      <c r="AA1726" s="7"/>
      <c r="AB1726" s="7"/>
      <c r="AC1726" s="7"/>
    </row>
    <row r="1727" spans="18:29" x14ac:dyDescent="0.2">
      <c r="R1727" s="193" t="str">
        <f>IF(Candidates!H1729="","",MONTH(Candidates!H1729))</f>
        <v/>
      </c>
      <c r="S1727" s="187" t="b">
        <f>IF(AND(YEAR(Candidates!H1729)&gt;=applicationYear,YEAR(Candidates!H1729)&lt;=applicationYear),TRUE,IF(applicationYear="",TRUE,FALSE))</f>
        <v>0</v>
      </c>
      <c r="T1727" s="187" t="b">
        <f>IF(AND(Candidates!H1729&gt;=$AJ$4,Candidates!H1729&lt;=$AJ$5),TRUE,FALSE)</f>
        <v>0</v>
      </c>
      <c r="U1727" s="187" t="b">
        <f>IF(Dashboard!$M$6="",IF(Candidates!B1729&lt;&gt;"",TRUE,FALSE),IF(Dashboard!$M$6=Candidates!B1729,TRUE,FALSE))</f>
        <v>0</v>
      </c>
      <c r="V1727" s="187" t="b">
        <f>IF(Dashboard!$H$7="",IF(Candidates!B1729&lt;&gt;"",TRUE,FALSE),IF(Dashboard!$H$7=Candidates!C1729,TRUE,FALSE))</f>
        <v>0</v>
      </c>
      <c r="W1727" s="217" t="b">
        <f>IF(Dashboard!$H$6="",IF(Candidates!B1729&lt;&gt;"",TRUE,FALSE),IF(Dashboard!$H$6=Candidates!E1729,TRUE,FALSE))</f>
        <v>0</v>
      </c>
      <c r="X1727" s="187">
        <f t="shared" si="74"/>
        <v>0</v>
      </c>
      <c r="Y1727" s="198">
        <f t="shared" si="75"/>
        <v>0</v>
      </c>
      <c r="AA1727" s="7"/>
      <c r="AB1727" s="7"/>
      <c r="AC1727" s="7"/>
    </row>
    <row r="1728" spans="18:29" x14ac:dyDescent="0.2">
      <c r="R1728" s="193" t="str">
        <f>IF(Candidates!H1730="","",MONTH(Candidates!H1730))</f>
        <v/>
      </c>
      <c r="S1728" s="187" t="b">
        <f>IF(AND(YEAR(Candidates!H1730)&gt;=applicationYear,YEAR(Candidates!H1730)&lt;=applicationYear),TRUE,IF(applicationYear="",TRUE,FALSE))</f>
        <v>0</v>
      </c>
      <c r="T1728" s="187" t="b">
        <f>IF(AND(Candidates!H1730&gt;=$AJ$4,Candidates!H1730&lt;=$AJ$5),TRUE,FALSE)</f>
        <v>0</v>
      </c>
      <c r="U1728" s="187" t="b">
        <f>IF(Dashboard!$M$6="",IF(Candidates!B1730&lt;&gt;"",TRUE,FALSE),IF(Dashboard!$M$6=Candidates!B1730,TRUE,FALSE))</f>
        <v>0</v>
      </c>
      <c r="V1728" s="187" t="b">
        <f>IF(Dashboard!$H$7="",IF(Candidates!B1730&lt;&gt;"",TRUE,FALSE),IF(Dashboard!$H$7=Candidates!C1730,TRUE,FALSE))</f>
        <v>0</v>
      </c>
      <c r="W1728" s="217" t="b">
        <f>IF(Dashboard!$H$6="",IF(Candidates!B1730&lt;&gt;"",TRUE,FALSE),IF(Dashboard!$H$6=Candidates!E1730,TRUE,FALSE))</f>
        <v>0</v>
      </c>
      <c r="X1728" s="187">
        <f t="shared" si="74"/>
        <v>0</v>
      </c>
      <c r="Y1728" s="198">
        <f t="shared" si="75"/>
        <v>0</v>
      </c>
      <c r="AA1728" s="7"/>
      <c r="AB1728" s="7"/>
      <c r="AC1728" s="7"/>
    </row>
    <row r="1729" spans="18:29" x14ac:dyDescent="0.2">
      <c r="R1729" s="193" t="str">
        <f>IF(Candidates!H1731="","",MONTH(Candidates!H1731))</f>
        <v/>
      </c>
      <c r="S1729" s="187" t="b">
        <f>IF(AND(YEAR(Candidates!H1731)&gt;=applicationYear,YEAR(Candidates!H1731)&lt;=applicationYear),TRUE,IF(applicationYear="",TRUE,FALSE))</f>
        <v>0</v>
      </c>
      <c r="T1729" s="187" t="b">
        <f>IF(AND(Candidates!H1731&gt;=$AJ$4,Candidates!H1731&lt;=$AJ$5),TRUE,FALSE)</f>
        <v>0</v>
      </c>
      <c r="U1729" s="187" t="b">
        <f>IF(Dashboard!$M$6="",IF(Candidates!B1731&lt;&gt;"",TRUE,FALSE),IF(Dashboard!$M$6=Candidates!B1731,TRUE,FALSE))</f>
        <v>0</v>
      </c>
      <c r="V1729" s="187" t="b">
        <f>IF(Dashboard!$H$7="",IF(Candidates!B1731&lt;&gt;"",TRUE,FALSE),IF(Dashboard!$H$7=Candidates!C1731,TRUE,FALSE))</f>
        <v>0</v>
      </c>
      <c r="W1729" s="217" t="b">
        <f>IF(Dashboard!$H$6="",IF(Candidates!B1731&lt;&gt;"",TRUE,FALSE),IF(Dashboard!$H$6=Candidates!E1731,TRUE,FALSE))</f>
        <v>0</v>
      </c>
      <c r="X1729" s="187">
        <f t="shared" si="74"/>
        <v>0</v>
      </c>
      <c r="Y1729" s="198">
        <f t="shared" si="75"/>
        <v>0</v>
      </c>
      <c r="AA1729" s="7"/>
      <c r="AB1729" s="7"/>
      <c r="AC1729" s="7"/>
    </row>
    <row r="1730" spans="18:29" x14ac:dyDescent="0.2">
      <c r="R1730" s="193" t="str">
        <f>IF(Candidates!H1732="","",MONTH(Candidates!H1732))</f>
        <v/>
      </c>
      <c r="S1730" s="187" t="b">
        <f>IF(AND(YEAR(Candidates!H1732)&gt;=applicationYear,YEAR(Candidates!H1732)&lt;=applicationYear),TRUE,IF(applicationYear="",TRUE,FALSE))</f>
        <v>0</v>
      </c>
      <c r="T1730" s="187" t="b">
        <f>IF(AND(Candidates!H1732&gt;=$AJ$4,Candidates!H1732&lt;=$AJ$5),TRUE,FALSE)</f>
        <v>0</v>
      </c>
      <c r="U1730" s="187" t="b">
        <f>IF(Dashboard!$M$6="",IF(Candidates!B1732&lt;&gt;"",TRUE,FALSE),IF(Dashboard!$M$6=Candidates!B1732,TRUE,FALSE))</f>
        <v>0</v>
      </c>
      <c r="V1730" s="187" t="b">
        <f>IF(Dashboard!$H$7="",IF(Candidates!B1732&lt;&gt;"",TRUE,FALSE),IF(Dashboard!$H$7=Candidates!C1732,TRUE,FALSE))</f>
        <v>0</v>
      </c>
      <c r="W1730" s="217" t="b">
        <f>IF(Dashboard!$H$6="",IF(Candidates!B1732&lt;&gt;"",TRUE,FALSE),IF(Dashboard!$H$6=Candidates!E1732,TRUE,FALSE))</f>
        <v>0</v>
      </c>
      <c r="X1730" s="187">
        <f t="shared" si="74"/>
        <v>0</v>
      </c>
      <c r="Y1730" s="198">
        <f t="shared" si="75"/>
        <v>0</v>
      </c>
      <c r="AA1730" s="7"/>
      <c r="AB1730" s="7"/>
      <c r="AC1730" s="7"/>
    </row>
    <row r="1731" spans="18:29" x14ac:dyDescent="0.2">
      <c r="R1731" s="193" t="str">
        <f>IF(Candidates!H1733="","",MONTH(Candidates!H1733))</f>
        <v/>
      </c>
      <c r="S1731" s="187" t="b">
        <f>IF(AND(YEAR(Candidates!H1733)&gt;=applicationYear,YEAR(Candidates!H1733)&lt;=applicationYear),TRUE,IF(applicationYear="",TRUE,FALSE))</f>
        <v>0</v>
      </c>
      <c r="T1731" s="187" t="b">
        <f>IF(AND(Candidates!H1733&gt;=$AJ$4,Candidates!H1733&lt;=$AJ$5),TRUE,FALSE)</f>
        <v>0</v>
      </c>
      <c r="U1731" s="187" t="b">
        <f>IF(Dashboard!$M$6="",IF(Candidates!B1733&lt;&gt;"",TRUE,FALSE),IF(Dashboard!$M$6=Candidates!B1733,TRUE,FALSE))</f>
        <v>0</v>
      </c>
      <c r="V1731" s="187" t="b">
        <f>IF(Dashboard!$H$7="",IF(Candidates!B1733&lt;&gt;"",TRUE,FALSE),IF(Dashboard!$H$7=Candidates!C1733,TRUE,FALSE))</f>
        <v>0</v>
      </c>
      <c r="W1731" s="217" t="b">
        <f>IF(Dashboard!$H$6="",IF(Candidates!B1733&lt;&gt;"",TRUE,FALSE),IF(Dashboard!$H$6=Candidates!E1733,TRUE,FALSE))</f>
        <v>0</v>
      </c>
      <c r="X1731" s="187">
        <f t="shared" si="74"/>
        <v>0</v>
      </c>
      <c r="Y1731" s="198">
        <f t="shared" si="75"/>
        <v>0</v>
      </c>
      <c r="AA1731" s="7"/>
      <c r="AB1731" s="7"/>
      <c r="AC1731" s="7"/>
    </row>
    <row r="1732" spans="18:29" x14ac:dyDescent="0.2">
      <c r="R1732" s="193" t="str">
        <f>IF(Candidates!H1734="","",MONTH(Candidates!H1734))</f>
        <v/>
      </c>
      <c r="S1732" s="187" t="b">
        <f>IF(AND(YEAR(Candidates!H1734)&gt;=applicationYear,YEAR(Candidates!H1734)&lt;=applicationYear),TRUE,IF(applicationYear="",TRUE,FALSE))</f>
        <v>0</v>
      </c>
      <c r="T1732" s="187" t="b">
        <f>IF(AND(Candidates!H1734&gt;=$AJ$4,Candidates!H1734&lt;=$AJ$5),TRUE,FALSE)</f>
        <v>0</v>
      </c>
      <c r="U1732" s="187" t="b">
        <f>IF(Dashboard!$M$6="",IF(Candidates!B1734&lt;&gt;"",TRUE,FALSE),IF(Dashboard!$M$6=Candidates!B1734,TRUE,FALSE))</f>
        <v>0</v>
      </c>
      <c r="V1732" s="187" t="b">
        <f>IF(Dashboard!$H$7="",IF(Candidates!B1734&lt;&gt;"",TRUE,FALSE),IF(Dashboard!$H$7=Candidates!C1734,TRUE,FALSE))</f>
        <v>0</v>
      </c>
      <c r="W1732" s="217" t="b">
        <f>IF(Dashboard!$H$6="",IF(Candidates!B1734&lt;&gt;"",TRUE,FALSE),IF(Dashboard!$H$6=Candidates!E1734,TRUE,FALSE))</f>
        <v>0</v>
      </c>
      <c r="X1732" s="187">
        <f t="shared" si="74"/>
        <v>0</v>
      </c>
      <c r="Y1732" s="198">
        <f t="shared" si="75"/>
        <v>0</v>
      </c>
      <c r="AA1732" s="7"/>
      <c r="AB1732" s="7"/>
      <c r="AC1732" s="7"/>
    </row>
    <row r="1733" spans="18:29" x14ac:dyDescent="0.2">
      <c r="R1733" s="193" t="str">
        <f>IF(Candidates!H1735="","",MONTH(Candidates!H1735))</f>
        <v/>
      </c>
      <c r="S1733" s="187" t="b">
        <f>IF(AND(YEAR(Candidates!H1735)&gt;=applicationYear,YEAR(Candidates!H1735)&lt;=applicationYear),TRUE,IF(applicationYear="",TRUE,FALSE))</f>
        <v>0</v>
      </c>
      <c r="T1733" s="187" t="b">
        <f>IF(AND(Candidates!H1735&gt;=$AJ$4,Candidates!H1735&lt;=$AJ$5),TRUE,FALSE)</f>
        <v>0</v>
      </c>
      <c r="U1733" s="187" t="b">
        <f>IF(Dashboard!$M$6="",IF(Candidates!B1735&lt;&gt;"",TRUE,FALSE),IF(Dashboard!$M$6=Candidates!B1735,TRUE,FALSE))</f>
        <v>0</v>
      </c>
      <c r="V1733" s="187" t="b">
        <f>IF(Dashboard!$H$7="",IF(Candidates!B1735&lt;&gt;"",TRUE,FALSE),IF(Dashboard!$H$7=Candidates!C1735,TRUE,FALSE))</f>
        <v>0</v>
      </c>
      <c r="W1733" s="217" t="b">
        <f>IF(Dashboard!$H$6="",IF(Candidates!B1735&lt;&gt;"",TRUE,FALSE),IF(Dashboard!$H$6=Candidates!E1735,TRUE,FALSE))</f>
        <v>0</v>
      </c>
      <c r="X1733" s="187">
        <f t="shared" ref="X1733:X1796" si="76">W1733*V1733*U1733*T1733</f>
        <v>0</v>
      </c>
      <c r="Y1733" s="198">
        <f t="shared" ref="Y1733:Y1796" si="77">W1733*V1733*U1733*S1733</f>
        <v>0</v>
      </c>
      <c r="AA1733" s="7"/>
      <c r="AB1733" s="7"/>
      <c r="AC1733" s="7"/>
    </row>
    <row r="1734" spans="18:29" x14ac:dyDescent="0.2">
      <c r="R1734" s="193" t="str">
        <f>IF(Candidates!H1736="","",MONTH(Candidates!H1736))</f>
        <v/>
      </c>
      <c r="S1734" s="187" t="b">
        <f>IF(AND(YEAR(Candidates!H1736)&gt;=applicationYear,YEAR(Candidates!H1736)&lt;=applicationYear),TRUE,IF(applicationYear="",TRUE,FALSE))</f>
        <v>0</v>
      </c>
      <c r="T1734" s="187" t="b">
        <f>IF(AND(Candidates!H1736&gt;=$AJ$4,Candidates!H1736&lt;=$AJ$5),TRUE,FALSE)</f>
        <v>0</v>
      </c>
      <c r="U1734" s="187" t="b">
        <f>IF(Dashboard!$M$6="",IF(Candidates!B1736&lt;&gt;"",TRUE,FALSE),IF(Dashboard!$M$6=Candidates!B1736,TRUE,FALSE))</f>
        <v>0</v>
      </c>
      <c r="V1734" s="187" t="b">
        <f>IF(Dashboard!$H$7="",IF(Candidates!B1736&lt;&gt;"",TRUE,FALSE),IF(Dashboard!$H$7=Candidates!C1736,TRUE,FALSE))</f>
        <v>0</v>
      </c>
      <c r="W1734" s="217" t="b">
        <f>IF(Dashboard!$H$6="",IF(Candidates!B1736&lt;&gt;"",TRUE,FALSE),IF(Dashboard!$H$6=Candidates!E1736,TRUE,FALSE))</f>
        <v>0</v>
      </c>
      <c r="X1734" s="187">
        <f t="shared" si="76"/>
        <v>0</v>
      </c>
      <c r="Y1734" s="198">
        <f t="shared" si="77"/>
        <v>0</v>
      </c>
      <c r="AA1734" s="7"/>
      <c r="AB1734" s="7"/>
      <c r="AC1734" s="7"/>
    </row>
    <row r="1735" spans="18:29" x14ac:dyDescent="0.2">
      <c r="R1735" s="193" t="str">
        <f>IF(Candidates!H1737="","",MONTH(Candidates!H1737))</f>
        <v/>
      </c>
      <c r="S1735" s="187" t="b">
        <f>IF(AND(YEAR(Candidates!H1737)&gt;=applicationYear,YEAR(Candidates!H1737)&lt;=applicationYear),TRUE,IF(applicationYear="",TRUE,FALSE))</f>
        <v>0</v>
      </c>
      <c r="T1735" s="187" t="b">
        <f>IF(AND(Candidates!H1737&gt;=$AJ$4,Candidates!H1737&lt;=$AJ$5),TRUE,FALSE)</f>
        <v>0</v>
      </c>
      <c r="U1735" s="187" t="b">
        <f>IF(Dashboard!$M$6="",IF(Candidates!B1737&lt;&gt;"",TRUE,FALSE),IF(Dashboard!$M$6=Candidates!B1737,TRUE,FALSE))</f>
        <v>0</v>
      </c>
      <c r="V1735" s="187" t="b">
        <f>IF(Dashboard!$H$7="",IF(Candidates!B1737&lt;&gt;"",TRUE,FALSE),IF(Dashboard!$H$7=Candidates!C1737,TRUE,FALSE))</f>
        <v>0</v>
      </c>
      <c r="W1735" s="217" t="b">
        <f>IF(Dashboard!$H$6="",IF(Candidates!B1737&lt;&gt;"",TRUE,FALSE),IF(Dashboard!$H$6=Candidates!E1737,TRUE,FALSE))</f>
        <v>0</v>
      </c>
      <c r="X1735" s="187">
        <f t="shared" si="76"/>
        <v>0</v>
      </c>
      <c r="Y1735" s="198">
        <f t="shared" si="77"/>
        <v>0</v>
      </c>
      <c r="AA1735" s="7"/>
      <c r="AB1735" s="7"/>
      <c r="AC1735" s="7"/>
    </row>
    <row r="1736" spans="18:29" x14ac:dyDescent="0.2">
      <c r="R1736" s="193" t="str">
        <f>IF(Candidates!H1738="","",MONTH(Candidates!H1738))</f>
        <v/>
      </c>
      <c r="S1736" s="187" t="b">
        <f>IF(AND(YEAR(Candidates!H1738)&gt;=applicationYear,YEAR(Candidates!H1738)&lt;=applicationYear),TRUE,IF(applicationYear="",TRUE,FALSE))</f>
        <v>0</v>
      </c>
      <c r="T1736" s="187" t="b">
        <f>IF(AND(Candidates!H1738&gt;=$AJ$4,Candidates!H1738&lt;=$AJ$5),TRUE,FALSE)</f>
        <v>0</v>
      </c>
      <c r="U1736" s="187" t="b">
        <f>IF(Dashboard!$M$6="",IF(Candidates!B1738&lt;&gt;"",TRUE,FALSE),IF(Dashboard!$M$6=Candidates!B1738,TRUE,FALSE))</f>
        <v>0</v>
      </c>
      <c r="V1736" s="187" t="b">
        <f>IF(Dashboard!$H$7="",IF(Candidates!B1738&lt;&gt;"",TRUE,FALSE),IF(Dashboard!$H$7=Candidates!C1738,TRUE,FALSE))</f>
        <v>0</v>
      </c>
      <c r="W1736" s="217" t="b">
        <f>IF(Dashboard!$H$6="",IF(Candidates!B1738&lt;&gt;"",TRUE,FALSE),IF(Dashboard!$H$6=Candidates!E1738,TRUE,FALSE))</f>
        <v>0</v>
      </c>
      <c r="X1736" s="187">
        <f t="shared" si="76"/>
        <v>0</v>
      </c>
      <c r="Y1736" s="198">
        <f t="shared" si="77"/>
        <v>0</v>
      </c>
      <c r="AA1736" s="7"/>
      <c r="AB1736" s="7"/>
      <c r="AC1736" s="7"/>
    </row>
    <row r="1737" spans="18:29" x14ac:dyDescent="0.2">
      <c r="R1737" s="193" t="str">
        <f>IF(Candidates!H1739="","",MONTH(Candidates!H1739))</f>
        <v/>
      </c>
      <c r="S1737" s="187" t="b">
        <f>IF(AND(YEAR(Candidates!H1739)&gt;=applicationYear,YEAR(Candidates!H1739)&lt;=applicationYear),TRUE,IF(applicationYear="",TRUE,FALSE))</f>
        <v>0</v>
      </c>
      <c r="T1737" s="187" t="b">
        <f>IF(AND(Candidates!H1739&gt;=$AJ$4,Candidates!H1739&lt;=$AJ$5),TRUE,FALSE)</f>
        <v>0</v>
      </c>
      <c r="U1737" s="187" t="b">
        <f>IF(Dashboard!$M$6="",IF(Candidates!B1739&lt;&gt;"",TRUE,FALSE),IF(Dashboard!$M$6=Candidates!B1739,TRUE,FALSE))</f>
        <v>0</v>
      </c>
      <c r="V1737" s="187" t="b">
        <f>IF(Dashboard!$H$7="",IF(Candidates!B1739&lt;&gt;"",TRUE,FALSE),IF(Dashboard!$H$7=Candidates!C1739,TRUE,FALSE))</f>
        <v>0</v>
      </c>
      <c r="W1737" s="217" t="b">
        <f>IF(Dashboard!$H$6="",IF(Candidates!B1739&lt;&gt;"",TRUE,FALSE),IF(Dashboard!$H$6=Candidates!E1739,TRUE,FALSE))</f>
        <v>0</v>
      </c>
      <c r="X1737" s="187">
        <f t="shared" si="76"/>
        <v>0</v>
      </c>
      <c r="Y1737" s="198">
        <f t="shared" si="77"/>
        <v>0</v>
      </c>
      <c r="AA1737" s="7"/>
      <c r="AB1737" s="7"/>
      <c r="AC1737" s="7"/>
    </row>
    <row r="1738" spans="18:29" x14ac:dyDescent="0.2">
      <c r="R1738" s="193" t="str">
        <f>IF(Candidates!H1740="","",MONTH(Candidates!H1740))</f>
        <v/>
      </c>
      <c r="S1738" s="187" t="b">
        <f>IF(AND(YEAR(Candidates!H1740)&gt;=applicationYear,YEAR(Candidates!H1740)&lt;=applicationYear),TRUE,IF(applicationYear="",TRUE,FALSE))</f>
        <v>0</v>
      </c>
      <c r="T1738" s="187" t="b">
        <f>IF(AND(Candidates!H1740&gt;=$AJ$4,Candidates!H1740&lt;=$AJ$5),TRUE,FALSE)</f>
        <v>0</v>
      </c>
      <c r="U1738" s="187" t="b">
        <f>IF(Dashboard!$M$6="",IF(Candidates!B1740&lt;&gt;"",TRUE,FALSE),IF(Dashboard!$M$6=Candidates!B1740,TRUE,FALSE))</f>
        <v>0</v>
      </c>
      <c r="V1738" s="187" t="b">
        <f>IF(Dashboard!$H$7="",IF(Candidates!B1740&lt;&gt;"",TRUE,FALSE),IF(Dashboard!$H$7=Candidates!C1740,TRUE,FALSE))</f>
        <v>0</v>
      </c>
      <c r="W1738" s="217" t="b">
        <f>IF(Dashboard!$H$6="",IF(Candidates!B1740&lt;&gt;"",TRUE,FALSE),IF(Dashboard!$H$6=Candidates!E1740,TRUE,FALSE))</f>
        <v>0</v>
      </c>
      <c r="X1738" s="187">
        <f t="shared" si="76"/>
        <v>0</v>
      </c>
      <c r="Y1738" s="198">
        <f t="shared" si="77"/>
        <v>0</v>
      </c>
      <c r="AA1738" s="7"/>
      <c r="AB1738" s="7"/>
      <c r="AC1738" s="7"/>
    </row>
    <row r="1739" spans="18:29" x14ac:dyDescent="0.2">
      <c r="R1739" s="193" t="str">
        <f>IF(Candidates!H1741="","",MONTH(Candidates!H1741))</f>
        <v/>
      </c>
      <c r="S1739" s="187" t="b">
        <f>IF(AND(YEAR(Candidates!H1741)&gt;=applicationYear,YEAR(Candidates!H1741)&lt;=applicationYear),TRUE,IF(applicationYear="",TRUE,FALSE))</f>
        <v>0</v>
      </c>
      <c r="T1739" s="187" t="b">
        <f>IF(AND(Candidates!H1741&gt;=$AJ$4,Candidates!H1741&lt;=$AJ$5),TRUE,FALSE)</f>
        <v>0</v>
      </c>
      <c r="U1739" s="187" t="b">
        <f>IF(Dashboard!$M$6="",IF(Candidates!B1741&lt;&gt;"",TRUE,FALSE),IF(Dashboard!$M$6=Candidates!B1741,TRUE,FALSE))</f>
        <v>0</v>
      </c>
      <c r="V1739" s="187" t="b">
        <f>IF(Dashboard!$H$7="",IF(Candidates!B1741&lt;&gt;"",TRUE,FALSE),IF(Dashboard!$H$7=Candidates!C1741,TRUE,FALSE))</f>
        <v>0</v>
      </c>
      <c r="W1739" s="217" t="b">
        <f>IF(Dashboard!$H$6="",IF(Candidates!B1741&lt;&gt;"",TRUE,FALSE),IF(Dashboard!$H$6=Candidates!E1741,TRUE,FALSE))</f>
        <v>0</v>
      </c>
      <c r="X1739" s="187">
        <f t="shared" si="76"/>
        <v>0</v>
      </c>
      <c r="Y1739" s="198">
        <f t="shared" si="77"/>
        <v>0</v>
      </c>
      <c r="AA1739" s="7"/>
      <c r="AB1739" s="7"/>
      <c r="AC1739" s="7"/>
    </row>
    <row r="1740" spans="18:29" x14ac:dyDescent="0.2">
      <c r="R1740" s="193" t="str">
        <f>IF(Candidates!H1742="","",MONTH(Candidates!H1742))</f>
        <v/>
      </c>
      <c r="S1740" s="187" t="b">
        <f>IF(AND(YEAR(Candidates!H1742)&gt;=applicationYear,YEAR(Candidates!H1742)&lt;=applicationYear),TRUE,IF(applicationYear="",TRUE,FALSE))</f>
        <v>0</v>
      </c>
      <c r="T1740" s="187" t="b">
        <f>IF(AND(Candidates!H1742&gt;=$AJ$4,Candidates!H1742&lt;=$AJ$5),TRUE,FALSE)</f>
        <v>0</v>
      </c>
      <c r="U1740" s="187" t="b">
        <f>IF(Dashboard!$M$6="",IF(Candidates!B1742&lt;&gt;"",TRUE,FALSE),IF(Dashboard!$M$6=Candidates!B1742,TRUE,FALSE))</f>
        <v>0</v>
      </c>
      <c r="V1740" s="187" t="b">
        <f>IF(Dashboard!$H$7="",IF(Candidates!B1742&lt;&gt;"",TRUE,FALSE),IF(Dashboard!$H$7=Candidates!C1742,TRUE,FALSE))</f>
        <v>0</v>
      </c>
      <c r="W1740" s="217" t="b">
        <f>IF(Dashboard!$H$6="",IF(Candidates!B1742&lt;&gt;"",TRUE,FALSE),IF(Dashboard!$H$6=Candidates!E1742,TRUE,FALSE))</f>
        <v>0</v>
      </c>
      <c r="X1740" s="187">
        <f t="shared" si="76"/>
        <v>0</v>
      </c>
      <c r="Y1740" s="198">
        <f t="shared" si="77"/>
        <v>0</v>
      </c>
      <c r="AA1740" s="7"/>
      <c r="AB1740" s="7"/>
      <c r="AC1740" s="7"/>
    </row>
    <row r="1741" spans="18:29" x14ac:dyDescent="0.2">
      <c r="R1741" s="193" t="str">
        <f>IF(Candidates!H1743="","",MONTH(Candidates!H1743))</f>
        <v/>
      </c>
      <c r="S1741" s="187" t="b">
        <f>IF(AND(YEAR(Candidates!H1743)&gt;=applicationYear,YEAR(Candidates!H1743)&lt;=applicationYear),TRUE,IF(applicationYear="",TRUE,FALSE))</f>
        <v>0</v>
      </c>
      <c r="T1741" s="187" t="b">
        <f>IF(AND(Candidates!H1743&gt;=$AJ$4,Candidates!H1743&lt;=$AJ$5),TRUE,FALSE)</f>
        <v>0</v>
      </c>
      <c r="U1741" s="187" t="b">
        <f>IF(Dashboard!$M$6="",IF(Candidates!B1743&lt;&gt;"",TRUE,FALSE),IF(Dashboard!$M$6=Candidates!B1743,TRUE,FALSE))</f>
        <v>0</v>
      </c>
      <c r="V1741" s="187" t="b">
        <f>IF(Dashboard!$H$7="",IF(Candidates!B1743&lt;&gt;"",TRUE,FALSE),IF(Dashboard!$H$7=Candidates!C1743,TRUE,FALSE))</f>
        <v>0</v>
      </c>
      <c r="W1741" s="217" t="b">
        <f>IF(Dashboard!$H$6="",IF(Candidates!B1743&lt;&gt;"",TRUE,FALSE),IF(Dashboard!$H$6=Candidates!E1743,TRUE,FALSE))</f>
        <v>0</v>
      </c>
      <c r="X1741" s="187">
        <f t="shared" si="76"/>
        <v>0</v>
      </c>
      <c r="Y1741" s="198">
        <f t="shared" si="77"/>
        <v>0</v>
      </c>
      <c r="AA1741" s="7"/>
      <c r="AB1741" s="7"/>
      <c r="AC1741" s="7"/>
    </row>
    <row r="1742" spans="18:29" x14ac:dyDescent="0.2">
      <c r="R1742" s="193" t="str">
        <f>IF(Candidates!H1744="","",MONTH(Candidates!H1744))</f>
        <v/>
      </c>
      <c r="S1742" s="187" t="b">
        <f>IF(AND(YEAR(Candidates!H1744)&gt;=applicationYear,YEAR(Candidates!H1744)&lt;=applicationYear),TRUE,IF(applicationYear="",TRUE,FALSE))</f>
        <v>0</v>
      </c>
      <c r="T1742" s="187" t="b">
        <f>IF(AND(Candidates!H1744&gt;=$AJ$4,Candidates!H1744&lt;=$AJ$5),TRUE,FALSE)</f>
        <v>0</v>
      </c>
      <c r="U1742" s="187" t="b">
        <f>IF(Dashboard!$M$6="",IF(Candidates!B1744&lt;&gt;"",TRUE,FALSE),IF(Dashboard!$M$6=Candidates!B1744,TRUE,FALSE))</f>
        <v>0</v>
      </c>
      <c r="V1742" s="187" t="b">
        <f>IF(Dashboard!$H$7="",IF(Candidates!B1744&lt;&gt;"",TRUE,FALSE),IF(Dashboard!$H$7=Candidates!C1744,TRUE,FALSE))</f>
        <v>0</v>
      </c>
      <c r="W1742" s="217" t="b">
        <f>IF(Dashboard!$H$6="",IF(Candidates!B1744&lt;&gt;"",TRUE,FALSE),IF(Dashboard!$H$6=Candidates!E1744,TRUE,FALSE))</f>
        <v>0</v>
      </c>
      <c r="X1742" s="187">
        <f t="shared" si="76"/>
        <v>0</v>
      </c>
      <c r="Y1742" s="198">
        <f t="shared" si="77"/>
        <v>0</v>
      </c>
      <c r="AA1742" s="7"/>
      <c r="AB1742" s="7"/>
      <c r="AC1742" s="7"/>
    </row>
    <row r="1743" spans="18:29" x14ac:dyDescent="0.2">
      <c r="R1743" s="193" t="str">
        <f>IF(Candidates!H1745="","",MONTH(Candidates!H1745))</f>
        <v/>
      </c>
      <c r="S1743" s="187" t="b">
        <f>IF(AND(YEAR(Candidates!H1745)&gt;=applicationYear,YEAR(Candidates!H1745)&lt;=applicationYear),TRUE,IF(applicationYear="",TRUE,FALSE))</f>
        <v>0</v>
      </c>
      <c r="T1743" s="187" t="b">
        <f>IF(AND(Candidates!H1745&gt;=$AJ$4,Candidates!H1745&lt;=$AJ$5),TRUE,FALSE)</f>
        <v>0</v>
      </c>
      <c r="U1743" s="187" t="b">
        <f>IF(Dashboard!$M$6="",IF(Candidates!B1745&lt;&gt;"",TRUE,FALSE),IF(Dashboard!$M$6=Candidates!B1745,TRUE,FALSE))</f>
        <v>0</v>
      </c>
      <c r="V1743" s="187" t="b">
        <f>IF(Dashboard!$H$7="",IF(Candidates!B1745&lt;&gt;"",TRUE,FALSE),IF(Dashboard!$H$7=Candidates!C1745,TRUE,FALSE))</f>
        <v>0</v>
      </c>
      <c r="W1743" s="217" t="b">
        <f>IF(Dashboard!$H$6="",IF(Candidates!B1745&lt;&gt;"",TRUE,FALSE),IF(Dashboard!$H$6=Candidates!E1745,TRUE,FALSE))</f>
        <v>0</v>
      </c>
      <c r="X1743" s="187">
        <f t="shared" si="76"/>
        <v>0</v>
      </c>
      <c r="Y1743" s="198">
        <f t="shared" si="77"/>
        <v>0</v>
      </c>
      <c r="AA1743" s="7"/>
      <c r="AB1743" s="7"/>
      <c r="AC1743" s="7"/>
    </row>
    <row r="1744" spans="18:29" x14ac:dyDescent="0.2">
      <c r="R1744" s="193" t="str">
        <f>IF(Candidates!H1746="","",MONTH(Candidates!H1746))</f>
        <v/>
      </c>
      <c r="S1744" s="187" t="b">
        <f>IF(AND(YEAR(Candidates!H1746)&gt;=applicationYear,YEAR(Candidates!H1746)&lt;=applicationYear),TRUE,IF(applicationYear="",TRUE,FALSE))</f>
        <v>0</v>
      </c>
      <c r="T1744" s="187" t="b">
        <f>IF(AND(Candidates!H1746&gt;=$AJ$4,Candidates!H1746&lt;=$AJ$5),TRUE,FALSE)</f>
        <v>0</v>
      </c>
      <c r="U1744" s="187" t="b">
        <f>IF(Dashboard!$M$6="",IF(Candidates!B1746&lt;&gt;"",TRUE,FALSE),IF(Dashboard!$M$6=Candidates!B1746,TRUE,FALSE))</f>
        <v>0</v>
      </c>
      <c r="V1744" s="187" t="b">
        <f>IF(Dashboard!$H$7="",IF(Candidates!B1746&lt;&gt;"",TRUE,FALSE),IF(Dashboard!$H$7=Candidates!C1746,TRUE,FALSE))</f>
        <v>0</v>
      </c>
      <c r="W1744" s="217" t="b">
        <f>IF(Dashboard!$H$6="",IF(Candidates!B1746&lt;&gt;"",TRUE,FALSE),IF(Dashboard!$H$6=Candidates!E1746,TRUE,FALSE))</f>
        <v>0</v>
      </c>
      <c r="X1744" s="187">
        <f t="shared" si="76"/>
        <v>0</v>
      </c>
      <c r="Y1744" s="198">
        <f t="shared" si="77"/>
        <v>0</v>
      </c>
      <c r="AA1744" s="7"/>
      <c r="AB1744" s="7"/>
      <c r="AC1744" s="7"/>
    </row>
    <row r="1745" spans="18:29" x14ac:dyDescent="0.2">
      <c r="R1745" s="193" t="str">
        <f>IF(Candidates!H1747="","",MONTH(Candidates!H1747))</f>
        <v/>
      </c>
      <c r="S1745" s="187" t="b">
        <f>IF(AND(YEAR(Candidates!H1747)&gt;=applicationYear,YEAR(Candidates!H1747)&lt;=applicationYear),TRUE,IF(applicationYear="",TRUE,FALSE))</f>
        <v>0</v>
      </c>
      <c r="T1745" s="187" t="b">
        <f>IF(AND(Candidates!H1747&gt;=$AJ$4,Candidates!H1747&lt;=$AJ$5),TRUE,FALSE)</f>
        <v>0</v>
      </c>
      <c r="U1745" s="187" t="b">
        <f>IF(Dashboard!$M$6="",IF(Candidates!B1747&lt;&gt;"",TRUE,FALSE),IF(Dashboard!$M$6=Candidates!B1747,TRUE,FALSE))</f>
        <v>0</v>
      </c>
      <c r="V1745" s="187" t="b">
        <f>IF(Dashboard!$H$7="",IF(Candidates!B1747&lt;&gt;"",TRUE,FALSE),IF(Dashboard!$H$7=Candidates!C1747,TRUE,FALSE))</f>
        <v>0</v>
      </c>
      <c r="W1745" s="217" t="b">
        <f>IF(Dashboard!$H$6="",IF(Candidates!B1747&lt;&gt;"",TRUE,FALSE),IF(Dashboard!$H$6=Candidates!E1747,TRUE,FALSE))</f>
        <v>0</v>
      </c>
      <c r="X1745" s="187">
        <f t="shared" si="76"/>
        <v>0</v>
      </c>
      <c r="Y1745" s="198">
        <f t="shared" si="77"/>
        <v>0</v>
      </c>
      <c r="AA1745" s="7"/>
      <c r="AB1745" s="7"/>
      <c r="AC1745" s="7"/>
    </row>
    <row r="1746" spans="18:29" x14ac:dyDescent="0.2">
      <c r="R1746" s="193" t="str">
        <f>IF(Candidates!H1748="","",MONTH(Candidates!H1748))</f>
        <v/>
      </c>
      <c r="S1746" s="187" t="b">
        <f>IF(AND(YEAR(Candidates!H1748)&gt;=applicationYear,YEAR(Candidates!H1748)&lt;=applicationYear),TRUE,IF(applicationYear="",TRUE,FALSE))</f>
        <v>0</v>
      </c>
      <c r="T1746" s="187" t="b">
        <f>IF(AND(Candidates!H1748&gt;=$AJ$4,Candidates!H1748&lt;=$AJ$5),TRUE,FALSE)</f>
        <v>0</v>
      </c>
      <c r="U1746" s="187" t="b">
        <f>IF(Dashboard!$M$6="",IF(Candidates!B1748&lt;&gt;"",TRUE,FALSE),IF(Dashboard!$M$6=Candidates!B1748,TRUE,FALSE))</f>
        <v>0</v>
      </c>
      <c r="V1746" s="187" t="b">
        <f>IF(Dashboard!$H$7="",IF(Candidates!B1748&lt;&gt;"",TRUE,FALSE),IF(Dashboard!$H$7=Candidates!C1748,TRUE,FALSE))</f>
        <v>0</v>
      </c>
      <c r="W1746" s="217" t="b">
        <f>IF(Dashboard!$H$6="",IF(Candidates!B1748&lt;&gt;"",TRUE,FALSE),IF(Dashboard!$H$6=Candidates!E1748,TRUE,FALSE))</f>
        <v>0</v>
      </c>
      <c r="X1746" s="187">
        <f t="shared" si="76"/>
        <v>0</v>
      </c>
      <c r="Y1746" s="198">
        <f t="shared" si="77"/>
        <v>0</v>
      </c>
      <c r="AA1746" s="7"/>
      <c r="AB1746" s="7"/>
      <c r="AC1746" s="7"/>
    </row>
    <row r="1747" spans="18:29" x14ac:dyDescent="0.2">
      <c r="R1747" s="193" t="str">
        <f>IF(Candidates!H1749="","",MONTH(Candidates!H1749))</f>
        <v/>
      </c>
      <c r="S1747" s="187" t="b">
        <f>IF(AND(YEAR(Candidates!H1749)&gt;=applicationYear,YEAR(Candidates!H1749)&lt;=applicationYear),TRUE,IF(applicationYear="",TRUE,FALSE))</f>
        <v>0</v>
      </c>
      <c r="T1747" s="187" t="b">
        <f>IF(AND(Candidates!H1749&gt;=$AJ$4,Candidates!H1749&lt;=$AJ$5),TRUE,FALSE)</f>
        <v>0</v>
      </c>
      <c r="U1747" s="187" t="b">
        <f>IF(Dashboard!$M$6="",IF(Candidates!B1749&lt;&gt;"",TRUE,FALSE),IF(Dashboard!$M$6=Candidates!B1749,TRUE,FALSE))</f>
        <v>0</v>
      </c>
      <c r="V1747" s="187" t="b">
        <f>IF(Dashboard!$H$7="",IF(Candidates!B1749&lt;&gt;"",TRUE,FALSE),IF(Dashboard!$H$7=Candidates!C1749,TRUE,FALSE))</f>
        <v>0</v>
      </c>
      <c r="W1747" s="217" t="b">
        <f>IF(Dashboard!$H$6="",IF(Candidates!B1749&lt;&gt;"",TRUE,FALSE),IF(Dashboard!$H$6=Candidates!E1749,TRUE,FALSE))</f>
        <v>0</v>
      </c>
      <c r="X1747" s="187">
        <f t="shared" si="76"/>
        <v>0</v>
      </c>
      <c r="Y1747" s="198">
        <f t="shared" si="77"/>
        <v>0</v>
      </c>
      <c r="AA1747" s="7"/>
      <c r="AB1747" s="7"/>
      <c r="AC1747" s="7"/>
    </row>
    <row r="1748" spans="18:29" x14ac:dyDescent="0.2">
      <c r="R1748" s="193" t="str">
        <f>IF(Candidates!H1750="","",MONTH(Candidates!H1750))</f>
        <v/>
      </c>
      <c r="S1748" s="187" t="b">
        <f>IF(AND(YEAR(Candidates!H1750)&gt;=applicationYear,YEAR(Candidates!H1750)&lt;=applicationYear),TRUE,IF(applicationYear="",TRUE,FALSE))</f>
        <v>0</v>
      </c>
      <c r="T1748" s="187" t="b">
        <f>IF(AND(Candidates!H1750&gt;=$AJ$4,Candidates!H1750&lt;=$AJ$5),TRUE,FALSE)</f>
        <v>0</v>
      </c>
      <c r="U1748" s="187" t="b">
        <f>IF(Dashboard!$M$6="",IF(Candidates!B1750&lt;&gt;"",TRUE,FALSE),IF(Dashboard!$M$6=Candidates!B1750,TRUE,FALSE))</f>
        <v>0</v>
      </c>
      <c r="V1748" s="187" t="b">
        <f>IF(Dashboard!$H$7="",IF(Candidates!B1750&lt;&gt;"",TRUE,FALSE),IF(Dashboard!$H$7=Candidates!C1750,TRUE,FALSE))</f>
        <v>0</v>
      </c>
      <c r="W1748" s="217" t="b">
        <f>IF(Dashboard!$H$6="",IF(Candidates!B1750&lt;&gt;"",TRUE,FALSE),IF(Dashboard!$H$6=Candidates!E1750,TRUE,FALSE))</f>
        <v>0</v>
      </c>
      <c r="X1748" s="187">
        <f t="shared" si="76"/>
        <v>0</v>
      </c>
      <c r="Y1748" s="198">
        <f t="shared" si="77"/>
        <v>0</v>
      </c>
      <c r="AA1748" s="7"/>
      <c r="AB1748" s="7"/>
      <c r="AC1748" s="7"/>
    </row>
    <row r="1749" spans="18:29" x14ac:dyDescent="0.2">
      <c r="R1749" s="193" t="str">
        <f>IF(Candidates!H1751="","",MONTH(Candidates!H1751))</f>
        <v/>
      </c>
      <c r="S1749" s="187" t="b">
        <f>IF(AND(YEAR(Candidates!H1751)&gt;=applicationYear,YEAR(Candidates!H1751)&lt;=applicationYear),TRUE,IF(applicationYear="",TRUE,FALSE))</f>
        <v>0</v>
      </c>
      <c r="T1749" s="187" t="b">
        <f>IF(AND(Candidates!H1751&gt;=$AJ$4,Candidates!H1751&lt;=$AJ$5),TRUE,FALSE)</f>
        <v>0</v>
      </c>
      <c r="U1749" s="187" t="b">
        <f>IF(Dashboard!$M$6="",IF(Candidates!B1751&lt;&gt;"",TRUE,FALSE),IF(Dashboard!$M$6=Candidates!B1751,TRUE,FALSE))</f>
        <v>0</v>
      </c>
      <c r="V1749" s="187" t="b">
        <f>IF(Dashboard!$H$7="",IF(Candidates!B1751&lt;&gt;"",TRUE,FALSE),IF(Dashboard!$H$7=Candidates!C1751,TRUE,FALSE))</f>
        <v>0</v>
      </c>
      <c r="W1749" s="217" t="b">
        <f>IF(Dashboard!$H$6="",IF(Candidates!B1751&lt;&gt;"",TRUE,FALSE),IF(Dashboard!$H$6=Candidates!E1751,TRUE,FALSE))</f>
        <v>0</v>
      </c>
      <c r="X1749" s="187">
        <f t="shared" si="76"/>
        <v>0</v>
      </c>
      <c r="Y1749" s="198">
        <f t="shared" si="77"/>
        <v>0</v>
      </c>
      <c r="AA1749" s="7"/>
      <c r="AB1749" s="7"/>
      <c r="AC1749" s="7"/>
    </row>
    <row r="1750" spans="18:29" x14ac:dyDescent="0.2">
      <c r="R1750" s="193" t="str">
        <f>IF(Candidates!H1752="","",MONTH(Candidates!H1752))</f>
        <v/>
      </c>
      <c r="S1750" s="187" t="b">
        <f>IF(AND(YEAR(Candidates!H1752)&gt;=applicationYear,YEAR(Candidates!H1752)&lt;=applicationYear),TRUE,IF(applicationYear="",TRUE,FALSE))</f>
        <v>0</v>
      </c>
      <c r="T1750" s="187" t="b">
        <f>IF(AND(Candidates!H1752&gt;=$AJ$4,Candidates!H1752&lt;=$AJ$5),TRUE,FALSE)</f>
        <v>0</v>
      </c>
      <c r="U1750" s="187" t="b">
        <f>IF(Dashboard!$M$6="",IF(Candidates!B1752&lt;&gt;"",TRUE,FALSE),IF(Dashboard!$M$6=Candidates!B1752,TRUE,FALSE))</f>
        <v>0</v>
      </c>
      <c r="V1750" s="187" t="b">
        <f>IF(Dashboard!$H$7="",IF(Candidates!B1752&lt;&gt;"",TRUE,FALSE),IF(Dashboard!$H$7=Candidates!C1752,TRUE,FALSE))</f>
        <v>0</v>
      </c>
      <c r="W1750" s="217" t="b">
        <f>IF(Dashboard!$H$6="",IF(Candidates!B1752&lt;&gt;"",TRUE,FALSE),IF(Dashboard!$H$6=Candidates!E1752,TRUE,FALSE))</f>
        <v>0</v>
      </c>
      <c r="X1750" s="187">
        <f t="shared" si="76"/>
        <v>0</v>
      </c>
      <c r="Y1750" s="198">
        <f t="shared" si="77"/>
        <v>0</v>
      </c>
      <c r="AA1750" s="7"/>
      <c r="AB1750" s="7"/>
      <c r="AC1750" s="7"/>
    </row>
    <row r="1751" spans="18:29" x14ac:dyDescent="0.2">
      <c r="R1751" s="193" t="str">
        <f>IF(Candidates!H1753="","",MONTH(Candidates!H1753))</f>
        <v/>
      </c>
      <c r="S1751" s="187" t="b">
        <f>IF(AND(YEAR(Candidates!H1753)&gt;=applicationYear,YEAR(Candidates!H1753)&lt;=applicationYear),TRUE,IF(applicationYear="",TRUE,FALSE))</f>
        <v>0</v>
      </c>
      <c r="T1751" s="187" t="b">
        <f>IF(AND(Candidates!H1753&gt;=$AJ$4,Candidates!H1753&lt;=$AJ$5),TRUE,FALSE)</f>
        <v>0</v>
      </c>
      <c r="U1751" s="187" t="b">
        <f>IF(Dashboard!$M$6="",IF(Candidates!B1753&lt;&gt;"",TRUE,FALSE),IF(Dashboard!$M$6=Candidates!B1753,TRUE,FALSE))</f>
        <v>0</v>
      </c>
      <c r="V1751" s="187" t="b">
        <f>IF(Dashboard!$H$7="",IF(Candidates!B1753&lt;&gt;"",TRUE,FALSE),IF(Dashboard!$H$7=Candidates!C1753,TRUE,FALSE))</f>
        <v>0</v>
      </c>
      <c r="W1751" s="217" t="b">
        <f>IF(Dashboard!$H$6="",IF(Candidates!B1753&lt;&gt;"",TRUE,FALSE),IF(Dashboard!$H$6=Candidates!E1753,TRUE,FALSE))</f>
        <v>0</v>
      </c>
      <c r="X1751" s="187">
        <f t="shared" si="76"/>
        <v>0</v>
      </c>
      <c r="Y1751" s="198">
        <f t="shared" si="77"/>
        <v>0</v>
      </c>
      <c r="AA1751" s="7"/>
      <c r="AB1751" s="7"/>
      <c r="AC1751" s="7"/>
    </row>
    <row r="1752" spans="18:29" x14ac:dyDescent="0.2">
      <c r="R1752" s="193" t="str">
        <f>IF(Candidates!H1754="","",MONTH(Candidates!H1754))</f>
        <v/>
      </c>
      <c r="S1752" s="187" t="b">
        <f>IF(AND(YEAR(Candidates!H1754)&gt;=applicationYear,YEAR(Candidates!H1754)&lt;=applicationYear),TRUE,IF(applicationYear="",TRUE,FALSE))</f>
        <v>0</v>
      </c>
      <c r="T1752" s="187" t="b">
        <f>IF(AND(Candidates!H1754&gt;=$AJ$4,Candidates!H1754&lt;=$AJ$5),TRUE,FALSE)</f>
        <v>0</v>
      </c>
      <c r="U1752" s="187" t="b">
        <f>IF(Dashboard!$M$6="",IF(Candidates!B1754&lt;&gt;"",TRUE,FALSE),IF(Dashboard!$M$6=Candidates!B1754,TRUE,FALSE))</f>
        <v>0</v>
      </c>
      <c r="V1752" s="187" t="b">
        <f>IF(Dashboard!$H$7="",IF(Candidates!B1754&lt;&gt;"",TRUE,FALSE),IF(Dashboard!$H$7=Candidates!C1754,TRUE,FALSE))</f>
        <v>0</v>
      </c>
      <c r="W1752" s="217" t="b">
        <f>IF(Dashboard!$H$6="",IF(Candidates!B1754&lt;&gt;"",TRUE,FALSE),IF(Dashboard!$H$6=Candidates!E1754,TRUE,FALSE))</f>
        <v>0</v>
      </c>
      <c r="X1752" s="187">
        <f t="shared" si="76"/>
        <v>0</v>
      </c>
      <c r="Y1752" s="198">
        <f t="shared" si="77"/>
        <v>0</v>
      </c>
      <c r="AA1752" s="7"/>
      <c r="AB1752" s="7"/>
      <c r="AC1752" s="7"/>
    </row>
    <row r="1753" spans="18:29" x14ac:dyDescent="0.2">
      <c r="R1753" s="193" t="str">
        <f>IF(Candidates!H1755="","",MONTH(Candidates!H1755))</f>
        <v/>
      </c>
      <c r="S1753" s="187" t="b">
        <f>IF(AND(YEAR(Candidates!H1755)&gt;=applicationYear,YEAR(Candidates!H1755)&lt;=applicationYear),TRUE,IF(applicationYear="",TRUE,FALSE))</f>
        <v>0</v>
      </c>
      <c r="T1753" s="187" t="b">
        <f>IF(AND(Candidates!H1755&gt;=$AJ$4,Candidates!H1755&lt;=$AJ$5),TRUE,FALSE)</f>
        <v>0</v>
      </c>
      <c r="U1753" s="187" t="b">
        <f>IF(Dashboard!$M$6="",IF(Candidates!B1755&lt;&gt;"",TRUE,FALSE),IF(Dashboard!$M$6=Candidates!B1755,TRUE,FALSE))</f>
        <v>0</v>
      </c>
      <c r="V1753" s="187" t="b">
        <f>IF(Dashboard!$H$7="",IF(Candidates!B1755&lt;&gt;"",TRUE,FALSE),IF(Dashboard!$H$7=Candidates!C1755,TRUE,FALSE))</f>
        <v>0</v>
      </c>
      <c r="W1753" s="217" t="b">
        <f>IF(Dashboard!$H$6="",IF(Candidates!B1755&lt;&gt;"",TRUE,FALSE),IF(Dashboard!$H$6=Candidates!E1755,TRUE,FALSE))</f>
        <v>0</v>
      </c>
      <c r="X1753" s="187">
        <f t="shared" si="76"/>
        <v>0</v>
      </c>
      <c r="Y1753" s="198">
        <f t="shared" si="77"/>
        <v>0</v>
      </c>
      <c r="AA1753" s="7"/>
      <c r="AB1753" s="7"/>
      <c r="AC1753" s="7"/>
    </row>
    <row r="1754" spans="18:29" x14ac:dyDescent="0.2">
      <c r="R1754" s="193" t="str">
        <f>IF(Candidates!H1756="","",MONTH(Candidates!H1756))</f>
        <v/>
      </c>
      <c r="S1754" s="187" t="b">
        <f>IF(AND(YEAR(Candidates!H1756)&gt;=applicationYear,YEAR(Candidates!H1756)&lt;=applicationYear),TRUE,IF(applicationYear="",TRUE,FALSE))</f>
        <v>0</v>
      </c>
      <c r="T1754" s="187" t="b">
        <f>IF(AND(Candidates!H1756&gt;=$AJ$4,Candidates!H1756&lt;=$AJ$5),TRUE,FALSE)</f>
        <v>0</v>
      </c>
      <c r="U1754" s="187" t="b">
        <f>IF(Dashboard!$M$6="",IF(Candidates!B1756&lt;&gt;"",TRUE,FALSE),IF(Dashboard!$M$6=Candidates!B1756,TRUE,FALSE))</f>
        <v>0</v>
      </c>
      <c r="V1754" s="187" t="b">
        <f>IF(Dashboard!$H$7="",IF(Candidates!B1756&lt;&gt;"",TRUE,FALSE),IF(Dashboard!$H$7=Candidates!C1756,TRUE,FALSE))</f>
        <v>0</v>
      </c>
      <c r="W1754" s="217" t="b">
        <f>IF(Dashboard!$H$6="",IF(Candidates!B1756&lt;&gt;"",TRUE,FALSE),IF(Dashboard!$H$6=Candidates!E1756,TRUE,FALSE))</f>
        <v>0</v>
      </c>
      <c r="X1754" s="187">
        <f t="shared" si="76"/>
        <v>0</v>
      </c>
      <c r="Y1754" s="198">
        <f t="shared" si="77"/>
        <v>0</v>
      </c>
      <c r="AA1754" s="7"/>
      <c r="AB1754" s="7"/>
      <c r="AC1754" s="7"/>
    </row>
    <row r="1755" spans="18:29" x14ac:dyDescent="0.2">
      <c r="R1755" s="193" t="str">
        <f>IF(Candidates!H1757="","",MONTH(Candidates!H1757))</f>
        <v/>
      </c>
      <c r="S1755" s="187" t="b">
        <f>IF(AND(YEAR(Candidates!H1757)&gt;=applicationYear,YEAR(Candidates!H1757)&lt;=applicationYear),TRUE,IF(applicationYear="",TRUE,FALSE))</f>
        <v>0</v>
      </c>
      <c r="T1755" s="187" t="b">
        <f>IF(AND(Candidates!H1757&gt;=$AJ$4,Candidates!H1757&lt;=$AJ$5),TRUE,FALSE)</f>
        <v>0</v>
      </c>
      <c r="U1755" s="187" t="b">
        <f>IF(Dashboard!$M$6="",IF(Candidates!B1757&lt;&gt;"",TRUE,FALSE),IF(Dashboard!$M$6=Candidates!B1757,TRUE,FALSE))</f>
        <v>0</v>
      </c>
      <c r="V1755" s="187" t="b">
        <f>IF(Dashboard!$H$7="",IF(Candidates!B1757&lt;&gt;"",TRUE,FALSE),IF(Dashboard!$H$7=Candidates!C1757,TRUE,FALSE))</f>
        <v>0</v>
      </c>
      <c r="W1755" s="217" t="b">
        <f>IF(Dashboard!$H$6="",IF(Candidates!B1757&lt;&gt;"",TRUE,FALSE),IF(Dashboard!$H$6=Candidates!E1757,TRUE,FALSE))</f>
        <v>0</v>
      </c>
      <c r="X1755" s="187">
        <f t="shared" si="76"/>
        <v>0</v>
      </c>
      <c r="Y1755" s="198">
        <f t="shared" si="77"/>
        <v>0</v>
      </c>
      <c r="AA1755" s="7"/>
      <c r="AB1755" s="7"/>
      <c r="AC1755" s="7"/>
    </row>
    <row r="1756" spans="18:29" x14ac:dyDescent="0.2">
      <c r="R1756" s="193" t="str">
        <f>IF(Candidates!H1758="","",MONTH(Candidates!H1758))</f>
        <v/>
      </c>
      <c r="S1756" s="187" t="b">
        <f>IF(AND(YEAR(Candidates!H1758)&gt;=applicationYear,YEAR(Candidates!H1758)&lt;=applicationYear),TRUE,IF(applicationYear="",TRUE,FALSE))</f>
        <v>0</v>
      </c>
      <c r="T1756" s="187" t="b">
        <f>IF(AND(Candidates!H1758&gt;=$AJ$4,Candidates!H1758&lt;=$AJ$5),TRUE,FALSE)</f>
        <v>0</v>
      </c>
      <c r="U1756" s="187" t="b">
        <f>IF(Dashboard!$M$6="",IF(Candidates!B1758&lt;&gt;"",TRUE,FALSE),IF(Dashboard!$M$6=Candidates!B1758,TRUE,FALSE))</f>
        <v>0</v>
      </c>
      <c r="V1756" s="187" t="b">
        <f>IF(Dashboard!$H$7="",IF(Candidates!B1758&lt;&gt;"",TRUE,FALSE),IF(Dashboard!$H$7=Candidates!C1758,TRUE,FALSE))</f>
        <v>0</v>
      </c>
      <c r="W1756" s="217" t="b">
        <f>IF(Dashboard!$H$6="",IF(Candidates!B1758&lt;&gt;"",TRUE,FALSE),IF(Dashboard!$H$6=Candidates!E1758,TRUE,FALSE))</f>
        <v>0</v>
      </c>
      <c r="X1756" s="187">
        <f t="shared" si="76"/>
        <v>0</v>
      </c>
      <c r="Y1756" s="198">
        <f t="shared" si="77"/>
        <v>0</v>
      </c>
      <c r="AA1756" s="7"/>
      <c r="AB1756" s="7"/>
      <c r="AC1756" s="7"/>
    </row>
    <row r="1757" spans="18:29" x14ac:dyDescent="0.2">
      <c r="R1757" s="193" t="str">
        <f>IF(Candidates!H1759="","",MONTH(Candidates!H1759))</f>
        <v/>
      </c>
      <c r="S1757" s="187" t="b">
        <f>IF(AND(YEAR(Candidates!H1759)&gt;=applicationYear,YEAR(Candidates!H1759)&lt;=applicationYear),TRUE,IF(applicationYear="",TRUE,FALSE))</f>
        <v>0</v>
      </c>
      <c r="T1757" s="187" t="b">
        <f>IF(AND(Candidates!H1759&gt;=$AJ$4,Candidates!H1759&lt;=$AJ$5),TRUE,FALSE)</f>
        <v>0</v>
      </c>
      <c r="U1757" s="187" t="b">
        <f>IF(Dashboard!$M$6="",IF(Candidates!B1759&lt;&gt;"",TRUE,FALSE),IF(Dashboard!$M$6=Candidates!B1759,TRUE,FALSE))</f>
        <v>0</v>
      </c>
      <c r="V1757" s="187" t="b">
        <f>IF(Dashboard!$H$7="",IF(Candidates!B1759&lt;&gt;"",TRUE,FALSE),IF(Dashboard!$H$7=Candidates!C1759,TRUE,FALSE))</f>
        <v>0</v>
      </c>
      <c r="W1757" s="217" t="b">
        <f>IF(Dashboard!$H$6="",IF(Candidates!B1759&lt;&gt;"",TRUE,FALSE),IF(Dashboard!$H$6=Candidates!E1759,TRUE,FALSE))</f>
        <v>0</v>
      </c>
      <c r="X1757" s="187">
        <f t="shared" si="76"/>
        <v>0</v>
      </c>
      <c r="Y1757" s="198">
        <f t="shared" si="77"/>
        <v>0</v>
      </c>
      <c r="AA1757" s="7"/>
      <c r="AB1757" s="7"/>
      <c r="AC1757" s="7"/>
    </row>
    <row r="1758" spans="18:29" x14ac:dyDescent="0.2">
      <c r="R1758" s="193" t="str">
        <f>IF(Candidates!H1760="","",MONTH(Candidates!H1760))</f>
        <v/>
      </c>
      <c r="S1758" s="187" t="b">
        <f>IF(AND(YEAR(Candidates!H1760)&gt;=applicationYear,YEAR(Candidates!H1760)&lt;=applicationYear),TRUE,IF(applicationYear="",TRUE,FALSE))</f>
        <v>0</v>
      </c>
      <c r="T1758" s="187" t="b">
        <f>IF(AND(Candidates!H1760&gt;=$AJ$4,Candidates!H1760&lt;=$AJ$5),TRUE,FALSE)</f>
        <v>0</v>
      </c>
      <c r="U1758" s="187" t="b">
        <f>IF(Dashboard!$M$6="",IF(Candidates!B1760&lt;&gt;"",TRUE,FALSE),IF(Dashboard!$M$6=Candidates!B1760,TRUE,FALSE))</f>
        <v>0</v>
      </c>
      <c r="V1758" s="187" t="b">
        <f>IF(Dashboard!$H$7="",IF(Candidates!B1760&lt;&gt;"",TRUE,FALSE),IF(Dashboard!$H$7=Candidates!C1760,TRUE,FALSE))</f>
        <v>0</v>
      </c>
      <c r="W1758" s="217" t="b">
        <f>IF(Dashboard!$H$6="",IF(Candidates!B1760&lt;&gt;"",TRUE,FALSE),IF(Dashboard!$H$6=Candidates!E1760,TRUE,FALSE))</f>
        <v>0</v>
      </c>
      <c r="X1758" s="187">
        <f t="shared" si="76"/>
        <v>0</v>
      </c>
      <c r="Y1758" s="198">
        <f t="shared" si="77"/>
        <v>0</v>
      </c>
      <c r="AA1758" s="7"/>
      <c r="AB1758" s="7"/>
      <c r="AC1758" s="7"/>
    </row>
    <row r="1759" spans="18:29" x14ac:dyDescent="0.2">
      <c r="R1759" s="193" t="str">
        <f>IF(Candidates!H1761="","",MONTH(Candidates!H1761))</f>
        <v/>
      </c>
      <c r="S1759" s="187" t="b">
        <f>IF(AND(YEAR(Candidates!H1761)&gt;=applicationYear,YEAR(Candidates!H1761)&lt;=applicationYear),TRUE,IF(applicationYear="",TRUE,FALSE))</f>
        <v>0</v>
      </c>
      <c r="T1759" s="187" t="b">
        <f>IF(AND(Candidates!H1761&gt;=$AJ$4,Candidates!H1761&lt;=$AJ$5),TRUE,FALSE)</f>
        <v>0</v>
      </c>
      <c r="U1759" s="187" t="b">
        <f>IF(Dashboard!$M$6="",IF(Candidates!B1761&lt;&gt;"",TRUE,FALSE),IF(Dashboard!$M$6=Candidates!B1761,TRUE,FALSE))</f>
        <v>0</v>
      </c>
      <c r="V1759" s="187" t="b">
        <f>IF(Dashboard!$H$7="",IF(Candidates!B1761&lt;&gt;"",TRUE,FALSE),IF(Dashboard!$H$7=Candidates!C1761,TRUE,FALSE))</f>
        <v>0</v>
      </c>
      <c r="W1759" s="217" t="b">
        <f>IF(Dashboard!$H$6="",IF(Candidates!B1761&lt;&gt;"",TRUE,FALSE),IF(Dashboard!$H$6=Candidates!E1761,TRUE,FALSE))</f>
        <v>0</v>
      </c>
      <c r="X1759" s="187">
        <f t="shared" si="76"/>
        <v>0</v>
      </c>
      <c r="Y1759" s="198">
        <f t="shared" si="77"/>
        <v>0</v>
      </c>
      <c r="AA1759" s="7"/>
      <c r="AB1759" s="7"/>
      <c r="AC1759" s="7"/>
    </row>
    <row r="1760" spans="18:29" x14ac:dyDescent="0.2">
      <c r="R1760" s="193" t="str">
        <f>IF(Candidates!H1762="","",MONTH(Candidates!H1762))</f>
        <v/>
      </c>
      <c r="S1760" s="187" t="b">
        <f>IF(AND(YEAR(Candidates!H1762)&gt;=applicationYear,YEAR(Candidates!H1762)&lt;=applicationYear),TRUE,IF(applicationYear="",TRUE,FALSE))</f>
        <v>0</v>
      </c>
      <c r="T1760" s="187" t="b">
        <f>IF(AND(Candidates!H1762&gt;=$AJ$4,Candidates!H1762&lt;=$AJ$5),TRUE,FALSE)</f>
        <v>0</v>
      </c>
      <c r="U1760" s="187" t="b">
        <f>IF(Dashboard!$M$6="",IF(Candidates!B1762&lt;&gt;"",TRUE,FALSE),IF(Dashboard!$M$6=Candidates!B1762,TRUE,FALSE))</f>
        <v>0</v>
      </c>
      <c r="V1760" s="187" t="b">
        <f>IF(Dashboard!$H$7="",IF(Candidates!B1762&lt;&gt;"",TRUE,FALSE),IF(Dashboard!$H$7=Candidates!C1762,TRUE,FALSE))</f>
        <v>0</v>
      </c>
      <c r="W1760" s="217" t="b">
        <f>IF(Dashboard!$H$6="",IF(Candidates!B1762&lt;&gt;"",TRUE,FALSE),IF(Dashboard!$H$6=Candidates!E1762,TRUE,FALSE))</f>
        <v>0</v>
      </c>
      <c r="X1760" s="187">
        <f t="shared" si="76"/>
        <v>0</v>
      </c>
      <c r="Y1760" s="198">
        <f t="shared" si="77"/>
        <v>0</v>
      </c>
      <c r="AA1760" s="7"/>
      <c r="AB1760" s="7"/>
      <c r="AC1760" s="7"/>
    </row>
    <row r="1761" spans="18:29" x14ac:dyDescent="0.2">
      <c r="R1761" s="193" t="str">
        <f>IF(Candidates!H1763="","",MONTH(Candidates!H1763))</f>
        <v/>
      </c>
      <c r="S1761" s="187" t="b">
        <f>IF(AND(YEAR(Candidates!H1763)&gt;=applicationYear,YEAR(Candidates!H1763)&lt;=applicationYear),TRUE,IF(applicationYear="",TRUE,FALSE))</f>
        <v>0</v>
      </c>
      <c r="T1761" s="187" t="b">
        <f>IF(AND(Candidates!H1763&gt;=$AJ$4,Candidates!H1763&lt;=$AJ$5),TRUE,FALSE)</f>
        <v>0</v>
      </c>
      <c r="U1761" s="187" t="b">
        <f>IF(Dashboard!$M$6="",IF(Candidates!B1763&lt;&gt;"",TRUE,FALSE),IF(Dashboard!$M$6=Candidates!B1763,TRUE,FALSE))</f>
        <v>0</v>
      </c>
      <c r="V1761" s="187" t="b">
        <f>IF(Dashboard!$H$7="",IF(Candidates!B1763&lt;&gt;"",TRUE,FALSE),IF(Dashboard!$H$7=Candidates!C1763,TRUE,FALSE))</f>
        <v>0</v>
      </c>
      <c r="W1761" s="217" t="b">
        <f>IF(Dashboard!$H$6="",IF(Candidates!B1763&lt;&gt;"",TRUE,FALSE),IF(Dashboard!$H$6=Candidates!E1763,TRUE,FALSE))</f>
        <v>0</v>
      </c>
      <c r="X1761" s="187">
        <f t="shared" si="76"/>
        <v>0</v>
      </c>
      <c r="Y1761" s="198">
        <f t="shared" si="77"/>
        <v>0</v>
      </c>
      <c r="AA1761" s="7"/>
      <c r="AB1761" s="7"/>
      <c r="AC1761" s="7"/>
    </row>
    <row r="1762" spans="18:29" x14ac:dyDescent="0.2">
      <c r="R1762" s="193" t="str">
        <f>IF(Candidates!H1764="","",MONTH(Candidates!H1764))</f>
        <v/>
      </c>
      <c r="S1762" s="187" t="b">
        <f>IF(AND(YEAR(Candidates!H1764)&gt;=applicationYear,YEAR(Candidates!H1764)&lt;=applicationYear),TRUE,IF(applicationYear="",TRUE,FALSE))</f>
        <v>0</v>
      </c>
      <c r="T1762" s="187" t="b">
        <f>IF(AND(Candidates!H1764&gt;=$AJ$4,Candidates!H1764&lt;=$AJ$5),TRUE,FALSE)</f>
        <v>0</v>
      </c>
      <c r="U1762" s="187" t="b">
        <f>IF(Dashboard!$M$6="",IF(Candidates!B1764&lt;&gt;"",TRUE,FALSE),IF(Dashboard!$M$6=Candidates!B1764,TRUE,FALSE))</f>
        <v>0</v>
      </c>
      <c r="V1762" s="187" t="b">
        <f>IF(Dashboard!$H$7="",IF(Candidates!B1764&lt;&gt;"",TRUE,FALSE),IF(Dashboard!$H$7=Candidates!C1764,TRUE,FALSE))</f>
        <v>0</v>
      </c>
      <c r="W1762" s="217" t="b">
        <f>IF(Dashboard!$H$6="",IF(Candidates!B1764&lt;&gt;"",TRUE,FALSE),IF(Dashboard!$H$6=Candidates!E1764,TRUE,FALSE))</f>
        <v>0</v>
      </c>
      <c r="X1762" s="187">
        <f t="shared" si="76"/>
        <v>0</v>
      </c>
      <c r="Y1762" s="198">
        <f t="shared" si="77"/>
        <v>0</v>
      </c>
      <c r="AA1762" s="7"/>
      <c r="AB1762" s="7"/>
      <c r="AC1762" s="7"/>
    </row>
    <row r="1763" spans="18:29" x14ac:dyDescent="0.2">
      <c r="R1763" s="193" t="str">
        <f>IF(Candidates!H1765="","",MONTH(Candidates!H1765))</f>
        <v/>
      </c>
      <c r="S1763" s="187" t="b">
        <f>IF(AND(YEAR(Candidates!H1765)&gt;=applicationYear,YEAR(Candidates!H1765)&lt;=applicationYear),TRUE,IF(applicationYear="",TRUE,FALSE))</f>
        <v>0</v>
      </c>
      <c r="T1763" s="187" t="b">
        <f>IF(AND(Candidates!H1765&gt;=$AJ$4,Candidates!H1765&lt;=$AJ$5),TRUE,FALSE)</f>
        <v>0</v>
      </c>
      <c r="U1763" s="187" t="b">
        <f>IF(Dashboard!$M$6="",IF(Candidates!B1765&lt;&gt;"",TRUE,FALSE),IF(Dashboard!$M$6=Candidates!B1765,TRUE,FALSE))</f>
        <v>0</v>
      </c>
      <c r="V1763" s="187" t="b">
        <f>IF(Dashboard!$H$7="",IF(Candidates!B1765&lt;&gt;"",TRUE,FALSE),IF(Dashboard!$H$7=Candidates!C1765,TRUE,FALSE))</f>
        <v>0</v>
      </c>
      <c r="W1763" s="217" t="b">
        <f>IF(Dashboard!$H$6="",IF(Candidates!B1765&lt;&gt;"",TRUE,FALSE),IF(Dashboard!$H$6=Candidates!E1765,TRUE,FALSE))</f>
        <v>0</v>
      </c>
      <c r="X1763" s="187">
        <f t="shared" si="76"/>
        <v>0</v>
      </c>
      <c r="Y1763" s="198">
        <f t="shared" si="77"/>
        <v>0</v>
      </c>
      <c r="AA1763" s="7"/>
      <c r="AB1763" s="7"/>
      <c r="AC1763" s="7"/>
    </row>
    <row r="1764" spans="18:29" x14ac:dyDescent="0.2">
      <c r="R1764" s="193" t="str">
        <f>IF(Candidates!H1766="","",MONTH(Candidates!H1766))</f>
        <v/>
      </c>
      <c r="S1764" s="187" t="b">
        <f>IF(AND(YEAR(Candidates!H1766)&gt;=applicationYear,YEAR(Candidates!H1766)&lt;=applicationYear),TRUE,IF(applicationYear="",TRUE,FALSE))</f>
        <v>0</v>
      </c>
      <c r="T1764" s="187" t="b">
        <f>IF(AND(Candidates!H1766&gt;=$AJ$4,Candidates!H1766&lt;=$AJ$5),TRUE,FALSE)</f>
        <v>0</v>
      </c>
      <c r="U1764" s="187" t="b">
        <f>IF(Dashboard!$M$6="",IF(Candidates!B1766&lt;&gt;"",TRUE,FALSE),IF(Dashboard!$M$6=Candidates!B1766,TRUE,FALSE))</f>
        <v>0</v>
      </c>
      <c r="V1764" s="187" t="b">
        <f>IF(Dashboard!$H$7="",IF(Candidates!B1766&lt;&gt;"",TRUE,FALSE),IF(Dashboard!$H$7=Candidates!C1766,TRUE,FALSE))</f>
        <v>0</v>
      </c>
      <c r="W1764" s="217" t="b">
        <f>IF(Dashboard!$H$6="",IF(Candidates!B1766&lt;&gt;"",TRUE,FALSE),IF(Dashboard!$H$6=Candidates!E1766,TRUE,FALSE))</f>
        <v>0</v>
      </c>
      <c r="X1764" s="187">
        <f t="shared" si="76"/>
        <v>0</v>
      </c>
      <c r="Y1764" s="198">
        <f t="shared" si="77"/>
        <v>0</v>
      </c>
      <c r="AA1764" s="7"/>
      <c r="AB1764" s="7"/>
      <c r="AC1764" s="7"/>
    </row>
    <row r="1765" spans="18:29" x14ac:dyDescent="0.2">
      <c r="R1765" s="193" t="str">
        <f>IF(Candidates!H1767="","",MONTH(Candidates!H1767))</f>
        <v/>
      </c>
      <c r="S1765" s="187" t="b">
        <f>IF(AND(YEAR(Candidates!H1767)&gt;=applicationYear,YEAR(Candidates!H1767)&lt;=applicationYear),TRUE,IF(applicationYear="",TRUE,FALSE))</f>
        <v>0</v>
      </c>
      <c r="T1765" s="187" t="b">
        <f>IF(AND(Candidates!H1767&gt;=$AJ$4,Candidates!H1767&lt;=$AJ$5),TRUE,FALSE)</f>
        <v>0</v>
      </c>
      <c r="U1765" s="187" t="b">
        <f>IF(Dashboard!$M$6="",IF(Candidates!B1767&lt;&gt;"",TRUE,FALSE),IF(Dashboard!$M$6=Candidates!B1767,TRUE,FALSE))</f>
        <v>0</v>
      </c>
      <c r="V1765" s="187" t="b">
        <f>IF(Dashboard!$H$7="",IF(Candidates!B1767&lt;&gt;"",TRUE,FALSE),IF(Dashboard!$H$7=Candidates!C1767,TRUE,FALSE))</f>
        <v>0</v>
      </c>
      <c r="W1765" s="217" t="b">
        <f>IF(Dashboard!$H$6="",IF(Candidates!B1767&lt;&gt;"",TRUE,FALSE),IF(Dashboard!$H$6=Candidates!E1767,TRUE,FALSE))</f>
        <v>0</v>
      </c>
      <c r="X1765" s="187">
        <f t="shared" si="76"/>
        <v>0</v>
      </c>
      <c r="Y1765" s="198">
        <f t="shared" si="77"/>
        <v>0</v>
      </c>
      <c r="AA1765" s="7"/>
      <c r="AB1765" s="7"/>
      <c r="AC1765" s="7"/>
    </row>
    <row r="1766" spans="18:29" x14ac:dyDescent="0.2">
      <c r="R1766" s="193" t="str">
        <f>IF(Candidates!H1768="","",MONTH(Candidates!H1768))</f>
        <v/>
      </c>
      <c r="S1766" s="187" t="b">
        <f>IF(AND(YEAR(Candidates!H1768)&gt;=applicationYear,YEAR(Candidates!H1768)&lt;=applicationYear),TRUE,IF(applicationYear="",TRUE,FALSE))</f>
        <v>0</v>
      </c>
      <c r="T1766" s="187" t="b">
        <f>IF(AND(Candidates!H1768&gt;=$AJ$4,Candidates!H1768&lt;=$AJ$5),TRUE,FALSE)</f>
        <v>0</v>
      </c>
      <c r="U1766" s="187" t="b">
        <f>IF(Dashboard!$M$6="",IF(Candidates!B1768&lt;&gt;"",TRUE,FALSE),IF(Dashboard!$M$6=Candidates!B1768,TRUE,FALSE))</f>
        <v>0</v>
      </c>
      <c r="V1766" s="187" t="b">
        <f>IF(Dashboard!$H$7="",IF(Candidates!B1768&lt;&gt;"",TRUE,FALSE),IF(Dashboard!$H$7=Candidates!C1768,TRUE,FALSE))</f>
        <v>0</v>
      </c>
      <c r="W1766" s="217" t="b">
        <f>IF(Dashboard!$H$6="",IF(Candidates!B1768&lt;&gt;"",TRUE,FALSE),IF(Dashboard!$H$6=Candidates!E1768,TRUE,FALSE))</f>
        <v>0</v>
      </c>
      <c r="X1766" s="187">
        <f t="shared" si="76"/>
        <v>0</v>
      </c>
      <c r="Y1766" s="198">
        <f t="shared" si="77"/>
        <v>0</v>
      </c>
      <c r="AA1766" s="7"/>
      <c r="AB1766" s="7"/>
      <c r="AC1766" s="7"/>
    </row>
    <row r="1767" spans="18:29" x14ac:dyDescent="0.2">
      <c r="R1767" s="193" t="str">
        <f>IF(Candidates!H1769="","",MONTH(Candidates!H1769))</f>
        <v/>
      </c>
      <c r="S1767" s="187" t="b">
        <f>IF(AND(YEAR(Candidates!H1769)&gt;=applicationYear,YEAR(Candidates!H1769)&lt;=applicationYear),TRUE,IF(applicationYear="",TRUE,FALSE))</f>
        <v>0</v>
      </c>
      <c r="T1767" s="187" t="b">
        <f>IF(AND(Candidates!H1769&gt;=$AJ$4,Candidates!H1769&lt;=$AJ$5),TRUE,FALSE)</f>
        <v>0</v>
      </c>
      <c r="U1767" s="187" t="b">
        <f>IF(Dashboard!$M$6="",IF(Candidates!B1769&lt;&gt;"",TRUE,FALSE),IF(Dashboard!$M$6=Candidates!B1769,TRUE,FALSE))</f>
        <v>0</v>
      </c>
      <c r="V1767" s="187" t="b">
        <f>IF(Dashboard!$H$7="",IF(Candidates!B1769&lt;&gt;"",TRUE,FALSE),IF(Dashboard!$H$7=Candidates!C1769,TRUE,FALSE))</f>
        <v>0</v>
      </c>
      <c r="W1767" s="217" t="b">
        <f>IF(Dashboard!$H$6="",IF(Candidates!B1769&lt;&gt;"",TRUE,FALSE),IF(Dashboard!$H$6=Candidates!E1769,TRUE,FALSE))</f>
        <v>0</v>
      </c>
      <c r="X1767" s="187">
        <f t="shared" si="76"/>
        <v>0</v>
      </c>
      <c r="Y1767" s="198">
        <f t="shared" si="77"/>
        <v>0</v>
      </c>
      <c r="AA1767" s="7"/>
      <c r="AB1767" s="7"/>
      <c r="AC1767" s="7"/>
    </row>
    <row r="1768" spans="18:29" x14ac:dyDescent="0.2">
      <c r="R1768" s="193" t="str">
        <f>IF(Candidates!H1770="","",MONTH(Candidates!H1770))</f>
        <v/>
      </c>
      <c r="S1768" s="187" t="b">
        <f>IF(AND(YEAR(Candidates!H1770)&gt;=applicationYear,YEAR(Candidates!H1770)&lt;=applicationYear),TRUE,IF(applicationYear="",TRUE,FALSE))</f>
        <v>0</v>
      </c>
      <c r="T1768" s="187" t="b">
        <f>IF(AND(Candidates!H1770&gt;=$AJ$4,Candidates!H1770&lt;=$AJ$5),TRUE,FALSE)</f>
        <v>0</v>
      </c>
      <c r="U1768" s="187" t="b">
        <f>IF(Dashboard!$M$6="",IF(Candidates!B1770&lt;&gt;"",TRUE,FALSE),IF(Dashboard!$M$6=Candidates!B1770,TRUE,FALSE))</f>
        <v>0</v>
      </c>
      <c r="V1768" s="187" t="b">
        <f>IF(Dashboard!$H$7="",IF(Candidates!B1770&lt;&gt;"",TRUE,FALSE),IF(Dashboard!$H$7=Candidates!C1770,TRUE,FALSE))</f>
        <v>0</v>
      </c>
      <c r="W1768" s="217" t="b">
        <f>IF(Dashboard!$H$6="",IF(Candidates!B1770&lt;&gt;"",TRUE,FALSE),IF(Dashboard!$H$6=Candidates!E1770,TRUE,FALSE))</f>
        <v>0</v>
      </c>
      <c r="X1768" s="187">
        <f t="shared" si="76"/>
        <v>0</v>
      </c>
      <c r="Y1768" s="198">
        <f t="shared" si="77"/>
        <v>0</v>
      </c>
      <c r="AA1768" s="7"/>
      <c r="AB1768" s="7"/>
      <c r="AC1768" s="7"/>
    </row>
    <row r="1769" spans="18:29" x14ac:dyDescent="0.2">
      <c r="R1769" s="193" t="str">
        <f>IF(Candidates!H1771="","",MONTH(Candidates!H1771))</f>
        <v/>
      </c>
      <c r="S1769" s="187" t="b">
        <f>IF(AND(YEAR(Candidates!H1771)&gt;=applicationYear,YEAR(Candidates!H1771)&lt;=applicationYear),TRUE,IF(applicationYear="",TRUE,FALSE))</f>
        <v>0</v>
      </c>
      <c r="T1769" s="187" t="b">
        <f>IF(AND(Candidates!H1771&gt;=$AJ$4,Candidates!H1771&lt;=$AJ$5),TRUE,FALSE)</f>
        <v>0</v>
      </c>
      <c r="U1769" s="187" t="b">
        <f>IF(Dashboard!$M$6="",IF(Candidates!B1771&lt;&gt;"",TRUE,FALSE),IF(Dashboard!$M$6=Candidates!B1771,TRUE,FALSE))</f>
        <v>0</v>
      </c>
      <c r="V1769" s="187" t="b">
        <f>IF(Dashboard!$H$7="",IF(Candidates!B1771&lt;&gt;"",TRUE,FALSE),IF(Dashboard!$H$7=Candidates!C1771,TRUE,FALSE))</f>
        <v>0</v>
      </c>
      <c r="W1769" s="217" t="b">
        <f>IF(Dashboard!$H$6="",IF(Candidates!B1771&lt;&gt;"",TRUE,FALSE),IF(Dashboard!$H$6=Candidates!E1771,TRUE,FALSE))</f>
        <v>0</v>
      </c>
      <c r="X1769" s="187">
        <f t="shared" si="76"/>
        <v>0</v>
      </c>
      <c r="Y1769" s="198">
        <f t="shared" si="77"/>
        <v>0</v>
      </c>
      <c r="AA1769" s="7"/>
      <c r="AB1769" s="7"/>
      <c r="AC1769" s="7"/>
    </row>
    <row r="1770" spans="18:29" x14ac:dyDescent="0.2">
      <c r="R1770" s="193" t="str">
        <f>IF(Candidates!H1772="","",MONTH(Candidates!H1772))</f>
        <v/>
      </c>
      <c r="S1770" s="187" t="b">
        <f>IF(AND(YEAR(Candidates!H1772)&gt;=applicationYear,YEAR(Candidates!H1772)&lt;=applicationYear),TRUE,IF(applicationYear="",TRUE,FALSE))</f>
        <v>0</v>
      </c>
      <c r="T1770" s="187" t="b">
        <f>IF(AND(Candidates!H1772&gt;=$AJ$4,Candidates!H1772&lt;=$AJ$5),TRUE,FALSE)</f>
        <v>0</v>
      </c>
      <c r="U1770" s="187" t="b">
        <f>IF(Dashboard!$M$6="",IF(Candidates!B1772&lt;&gt;"",TRUE,FALSE),IF(Dashboard!$M$6=Candidates!B1772,TRUE,FALSE))</f>
        <v>0</v>
      </c>
      <c r="V1770" s="187" t="b">
        <f>IF(Dashboard!$H$7="",IF(Candidates!B1772&lt;&gt;"",TRUE,FALSE),IF(Dashboard!$H$7=Candidates!C1772,TRUE,FALSE))</f>
        <v>0</v>
      </c>
      <c r="W1770" s="217" t="b">
        <f>IF(Dashboard!$H$6="",IF(Candidates!B1772&lt;&gt;"",TRUE,FALSE),IF(Dashboard!$H$6=Candidates!E1772,TRUE,FALSE))</f>
        <v>0</v>
      </c>
      <c r="X1770" s="187">
        <f t="shared" si="76"/>
        <v>0</v>
      </c>
      <c r="Y1770" s="198">
        <f t="shared" si="77"/>
        <v>0</v>
      </c>
      <c r="AA1770" s="7"/>
      <c r="AB1770" s="7"/>
      <c r="AC1770" s="7"/>
    </row>
    <row r="1771" spans="18:29" x14ac:dyDescent="0.2">
      <c r="R1771" s="193" t="str">
        <f>IF(Candidates!H1773="","",MONTH(Candidates!H1773))</f>
        <v/>
      </c>
      <c r="S1771" s="187" t="b">
        <f>IF(AND(YEAR(Candidates!H1773)&gt;=applicationYear,YEAR(Candidates!H1773)&lt;=applicationYear),TRUE,IF(applicationYear="",TRUE,FALSE))</f>
        <v>0</v>
      </c>
      <c r="T1771" s="187" t="b">
        <f>IF(AND(Candidates!H1773&gt;=$AJ$4,Candidates!H1773&lt;=$AJ$5),TRUE,FALSE)</f>
        <v>0</v>
      </c>
      <c r="U1771" s="187" t="b">
        <f>IF(Dashboard!$M$6="",IF(Candidates!B1773&lt;&gt;"",TRUE,FALSE),IF(Dashboard!$M$6=Candidates!B1773,TRUE,FALSE))</f>
        <v>0</v>
      </c>
      <c r="V1771" s="187" t="b">
        <f>IF(Dashboard!$H$7="",IF(Candidates!B1773&lt;&gt;"",TRUE,FALSE),IF(Dashboard!$H$7=Candidates!C1773,TRUE,FALSE))</f>
        <v>0</v>
      </c>
      <c r="W1771" s="217" t="b">
        <f>IF(Dashboard!$H$6="",IF(Candidates!B1773&lt;&gt;"",TRUE,FALSE),IF(Dashboard!$H$6=Candidates!E1773,TRUE,FALSE))</f>
        <v>0</v>
      </c>
      <c r="X1771" s="187">
        <f t="shared" si="76"/>
        <v>0</v>
      </c>
      <c r="Y1771" s="198">
        <f t="shared" si="77"/>
        <v>0</v>
      </c>
      <c r="AA1771" s="7"/>
      <c r="AB1771" s="7"/>
      <c r="AC1771" s="7"/>
    </row>
    <row r="1772" spans="18:29" x14ac:dyDescent="0.2">
      <c r="R1772" s="193" t="str">
        <f>IF(Candidates!H1774="","",MONTH(Candidates!H1774))</f>
        <v/>
      </c>
      <c r="S1772" s="187" t="b">
        <f>IF(AND(YEAR(Candidates!H1774)&gt;=applicationYear,YEAR(Candidates!H1774)&lt;=applicationYear),TRUE,IF(applicationYear="",TRUE,FALSE))</f>
        <v>0</v>
      </c>
      <c r="T1772" s="187" t="b">
        <f>IF(AND(Candidates!H1774&gt;=$AJ$4,Candidates!H1774&lt;=$AJ$5),TRUE,FALSE)</f>
        <v>0</v>
      </c>
      <c r="U1772" s="187" t="b">
        <f>IF(Dashboard!$M$6="",IF(Candidates!B1774&lt;&gt;"",TRUE,FALSE),IF(Dashboard!$M$6=Candidates!B1774,TRUE,FALSE))</f>
        <v>0</v>
      </c>
      <c r="V1772" s="187" t="b">
        <f>IF(Dashboard!$H$7="",IF(Candidates!B1774&lt;&gt;"",TRUE,FALSE),IF(Dashboard!$H$7=Candidates!C1774,TRUE,FALSE))</f>
        <v>0</v>
      </c>
      <c r="W1772" s="217" t="b">
        <f>IF(Dashboard!$H$6="",IF(Candidates!B1774&lt;&gt;"",TRUE,FALSE),IF(Dashboard!$H$6=Candidates!E1774,TRUE,FALSE))</f>
        <v>0</v>
      </c>
      <c r="X1772" s="187">
        <f t="shared" si="76"/>
        <v>0</v>
      </c>
      <c r="Y1772" s="198">
        <f t="shared" si="77"/>
        <v>0</v>
      </c>
      <c r="AA1772" s="7"/>
      <c r="AB1772" s="7"/>
      <c r="AC1772" s="7"/>
    </row>
    <row r="1773" spans="18:29" x14ac:dyDescent="0.2">
      <c r="R1773" s="193" t="str">
        <f>IF(Candidates!H1775="","",MONTH(Candidates!H1775))</f>
        <v/>
      </c>
      <c r="S1773" s="187" t="b">
        <f>IF(AND(YEAR(Candidates!H1775)&gt;=applicationYear,YEAR(Candidates!H1775)&lt;=applicationYear),TRUE,IF(applicationYear="",TRUE,FALSE))</f>
        <v>0</v>
      </c>
      <c r="T1773" s="187" t="b">
        <f>IF(AND(Candidates!H1775&gt;=$AJ$4,Candidates!H1775&lt;=$AJ$5),TRUE,FALSE)</f>
        <v>0</v>
      </c>
      <c r="U1773" s="187" t="b">
        <f>IF(Dashboard!$M$6="",IF(Candidates!B1775&lt;&gt;"",TRUE,FALSE),IF(Dashboard!$M$6=Candidates!B1775,TRUE,FALSE))</f>
        <v>0</v>
      </c>
      <c r="V1773" s="187" t="b">
        <f>IF(Dashboard!$H$7="",IF(Candidates!B1775&lt;&gt;"",TRUE,FALSE),IF(Dashboard!$H$7=Candidates!C1775,TRUE,FALSE))</f>
        <v>0</v>
      </c>
      <c r="W1773" s="217" t="b">
        <f>IF(Dashboard!$H$6="",IF(Candidates!B1775&lt;&gt;"",TRUE,FALSE),IF(Dashboard!$H$6=Candidates!E1775,TRUE,FALSE))</f>
        <v>0</v>
      </c>
      <c r="X1773" s="187">
        <f t="shared" si="76"/>
        <v>0</v>
      </c>
      <c r="Y1773" s="198">
        <f t="shared" si="77"/>
        <v>0</v>
      </c>
      <c r="AA1773" s="7"/>
      <c r="AB1773" s="7"/>
      <c r="AC1773" s="7"/>
    </row>
    <row r="1774" spans="18:29" x14ac:dyDescent="0.2">
      <c r="R1774" s="193" t="str">
        <f>IF(Candidates!H1776="","",MONTH(Candidates!H1776))</f>
        <v/>
      </c>
      <c r="S1774" s="187" t="b">
        <f>IF(AND(YEAR(Candidates!H1776)&gt;=applicationYear,YEAR(Candidates!H1776)&lt;=applicationYear),TRUE,IF(applicationYear="",TRUE,FALSE))</f>
        <v>0</v>
      </c>
      <c r="T1774" s="187" t="b">
        <f>IF(AND(Candidates!H1776&gt;=$AJ$4,Candidates!H1776&lt;=$AJ$5),TRUE,FALSE)</f>
        <v>0</v>
      </c>
      <c r="U1774" s="187" t="b">
        <f>IF(Dashboard!$M$6="",IF(Candidates!B1776&lt;&gt;"",TRUE,FALSE),IF(Dashboard!$M$6=Candidates!B1776,TRUE,FALSE))</f>
        <v>0</v>
      </c>
      <c r="V1774" s="187" t="b">
        <f>IF(Dashboard!$H$7="",IF(Candidates!B1776&lt;&gt;"",TRUE,FALSE),IF(Dashboard!$H$7=Candidates!C1776,TRUE,FALSE))</f>
        <v>0</v>
      </c>
      <c r="W1774" s="217" t="b">
        <f>IF(Dashboard!$H$6="",IF(Candidates!B1776&lt;&gt;"",TRUE,FALSE),IF(Dashboard!$H$6=Candidates!E1776,TRUE,FALSE))</f>
        <v>0</v>
      </c>
      <c r="X1774" s="187">
        <f t="shared" si="76"/>
        <v>0</v>
      </c>
      <c r="Y1774" s="198">
        <f t="shared" si="77"/>
        <v>0</v>
      </c>
      <c r="AA1774" s="7"/>
      <c r="AB1774" s="7"/>
      <c r="AC1774" s="7"/>
    </row>
    <row r="1775" spans="18:29" x14ac:dyDescent="0.2">
      <c r="R1775" s="193" t="str">
        <f>IF(Candidates!H1777="","",MONTH(Candidates!H1777))</f>
        <v/>
      </c>
      <c r="S1775" s="187" t="b">
        <f>IF(AND(YEAR(Candidates!H1777)&gt;=applicationYear,YEAR(Candidates!H1777)&lt;=applicationYear),TRUE,IF(applicationYear="",TRUE,FALSE))</f>
        <v>0</v>
      </c>
      <c r="T1775" s="187" t="b">
        <f>IF(AND(Candidates!H1777&gt;=$AJ$4,Candidates!H1777&lt;=$AJ$5),TRUE,FALSE)</f>
        <v>0</v>
      </c>
      <c r="U1775" s="187" t="b">
        <f>IF(Dashboard!$M$6="",IF(Candidates!B1777&lt;&gt;"",TRUE,FALSE),IF(Dashboard!$M$6=Candidates!B1777,TRUE,FALSE))</f>
        <v>0</v>
      </c>
      <c r="V1775" s="187" t="b">
        <f>IF(Dashboard!$H$7="",IF(Candidates!B1777&lt;&gt;"",TRUE,FALSE),IF(Dashboard!$H$7=Candidates!C1777,TRUE,FALSE))</f>
        <v>0</v>
      </c>
      <c r="W1775" s="217" t="b">
        <f>IF(Dashboard!$H$6="",IF(Candidates!B1777&lt;&gt;"",TRUE,FALSE),IF(Dashboard!$H$6=Candidates!E1777,TRUE,FALSE))</f>
        <v>0</v>
      </c>
      <c r="X1775" s="187">
        <f t="shared" si="76"/>
        <v>0</v>
      </c>
      <c r="Y1775" s="198">
        <f t="shared" si="77"/>
        <v>0</v>
      </c>
      <c r="AA1775" s="7"/>
      <c r="AB1775" s="7"/>
      <c r="AC1775" s="7"/>
    </row>
    <row r="1776" spans="18:29" x14ac:dyDescent="0.2">
      <c r="R1776" s="193" t="str">
        <f>IF(Candidates!H1778="","",MONTH(Candidates!H1778))</f>
        <v/>
      </c>
      <c r="S1776" s="187" t="b">
        <f>IF(AND(YEAR(Candidates!H1778)&gt;=applicationYear,YEAR(Candidates!H1778)&lt;=applicationYear),TRUE,IF(applicationYear="",TRUE,FALSE))</f>
        <v>0</v>
      </c>
      <c r="T1776" s="187" t="b">
        <f>IF(AND(Candidates!H1778&gt;=$AJ$4,Candidates!H1778&lt;=$AJ$5),TRUE,FALSE)</f>
        <v>0</v>
      </c>
      <c r="U1776" s="187" t="b">
        <f>IF(Dashboard!$M$6="",IF(Candidates!B1778&lt;&gt;"",TRUE,FALSE),IF(Dashboard!$M$6=Candidates!B1778,TRUE,FALSE))</f>
        <v>0</v>
      </c>
      <c r="V1776" s="187" t="b">
        <f>IF(Dashboard!$H$7="",IF(Candidates!B1778&lt;&gt;"",TRUE,FALSE),IF(Dashboard!$H$7=Candidates!C1778,TRUE,FALSE))</f>
        <v>0</v>
      </c>
      <c r="W1776" s="217" t="b">
        <f>IF(Dashboard!$H$6="",IF(Candidates!B1778&lt;&gt;"",TRUE,FALSE),IF(Dashboard!$H$6=Candidates!E1778,TRUE,FALSE))</f>
        <v>0</v>
      </c>
      <c r="X1776" s="187">
        <f t="shared" si="76"/>
        <v>0</v>
      </c>
      <c r="Y1776" s="198">
        <f t="shared" si="77"/>
        <v>0</v>
      </c>
      <c r="AA1776" s="7"/>
      <c r="AB1776" s="7"/>
      <c r="AC1776" s="7"/>
    </row>
    <row r="1777" spans="18:29" x14ac:dyDescent="0.2">
      <c r="R1777" s="193" t="str">
        <f>IF(Candidates!H1779="","",MONTH(Candidates!H1779))</f>
        <v/>
      </c>
      <c r="S1777" s="187" t="b">
        <f>IF(AND(YEAR(Candidates!H1779)&gt;=applicationYear,YEAR(Candidates!H1779)&lt;=applicationYear),TRUE,IF(applicationYear="",TRUE,FALSE))</f>
        <v>0</v>
      </c>
      <c r="T1777" s="187" t="b">
        <f>IF(AND(Candidates!H1779&gt;=$AJ$4,Candidates!H1779&lt;=$AJ$5),TRUE,FALSE)</f>
        <v>0</v>
      </c>
      <c r="U1777" s="187" t="b">
        <f>IF(Dashboard!$M$6="",IF(Candidates!B1779&lt;&gt;"",TRUE,FALSE),IF(Dashboard!$M$6=Candidates!B1779,TRUE,FALSE))</f>
        <v>0</v>
      </c>
      <c r="V1777" s="187" t="b">
        <f>IF(Dashboard!$H$7="",IF(Candidates!B1779&lt;&gt;"",TRUE,FALSE),IF(Dashboard!$H$7=Candidates!C1779,TRUE,FALSE))</f>
        <v>0</v>
      </c>
      <c r="W1777" s="217" t="b">
        <f>IF(Dashboard!$H$6="",IF(Candidates!B1779&lt;&gt;"",TRUE,FALSE),IF(Dashboard!$H$6=Candidates!E1779,TRUE,FALSE))</f>
        <v>0</v>
      </c>
      <c r="X1777" s="187">
        <f t="shared" si="76"/>
        <v>0</v>
      </c>
      <c r="Y1777" s="198">
        <f t="shared" si="77"/>
        <v>0</v>
      </c>
      <c r="AA1777" s="7"/>
      <c r="AB1777" s="7"/>
      <c r="AC1777" s="7"/>
    </row>
    <row r="1778" spans="18:29" x14ac:dyDescent="0.2">
      <c r="R1778" s="193" t="str">
        <f>IF(Candidates!H1780="","",MONTH(Candidates!H1780))</f>
        <v/>
      </c>
      <c r="S1778" s="187" t="b">
        <f>IF(AND(YEAR(Candidates!H1780)&gt;=applicationYear,YEAR(Candidates!H1780)&lt;=applicationYear),TRUE,IF(applicationYear="",TRUE,FALSE))</f>
        <v>0</v>
      </c>
      <c r="T1778" s="187" t="b">
        <f>IF(AND(Candidates!H1780&gt;=$AJ$4,Candidates!H1780&lt;=$AJ$5),TRUE,FALSE)</f>
        <v>0</v>
      </c>
      <c r="U1778" s="187" t="b">
        <f>IF(Dashboard!$M$6="",IF(Candidates!B1780&lt;&gt;"",TRUE,FALSE),IF(Dashboard!$M$6=Candidates!B1780,TRUE,FALSE))</f>
        <v>0</v>
      </c>
      <c r="V1778" s="187" t="b">
        <f>IF(Dashboard!$H$7="",IF(Candidates!B1780&lt;&gt;"",TRUE,FALSE),IF(Dashboard!$H$7=Candidates!C1780,TRUE,FALSE))</f>
        <v>0</v>
      </c>
      <c r="W1778" s="217" t="b">
        <f>IF(Dashboard!$H$6="",IF(Candidates!B1780&lt;&gt;"",TRUE,FALSE),IF(Dashboard!$H$6=Candidates!E1780,TRUE,FALSE))</f>
        <v>0</v>
      </c>
      <c r="X1778" s="187">
        <f t="shared" si="76"/>
        <v>0</v>
      </c>
      <c r="Y1778" s="198">
        <f t="shared" si="77"/>
        <v>0</v>
      </c>
      <c r="AA1778" s="7"/>
      <c r="AB1778" s="7"/>
      <c r="AC1778" s="7"/>
    </row>
    <row r="1779" spans="18:29" x14ac:dyDescent="0.2">
      <c r="R1779" s="193" t="str">
        <f>IF(Candidates!H1781="","",MONTH(Candidates!H1781))</f>
        <v/>
      </c>
      <c r="S1779" s="187" t="b">
        <f>IF(AND(YEAR(Candidates!H1781)&gt;=applicationYear,YEAR(Candidates!H1781)&lt;=applicationYear),TRUE,IF(applicationYear="",TRUE,FALSE))</f>
        <v>0</v>
      </c>
      <c r="T1779" s="187" t="b">
        <f>IF(AND(Candidates!H1781&gt;=$AJ$4,Candidates!H1781&lt;=$AJ$5),TRUE,FALSE)</f>
        <v>0</v>
      </c>
      <c r="U1779" s="187" t="b">
        <f>IF(Dashboard!$M$6="",IF(Candidates!B1781&lt;&gt;"",TRUE,FALSE),IF(Dashboard!$M$6=Candidates!B1781,TRUE,FALSE))</f>
        <v>0</v>
      </c>
      <c r="V1779" s="187" t="b">
        <f>IF(Dashboard!$H$7="",IF(Candidates!B1781&lt;&gt;"",TRUE,FALSE),IF(Dashboard!$H$7=Candidates!C1781,TRUE,FALSE))</f>
        <v>0</v>
      </c>
      <c r="W1779" s="217" t="b">
        <f>IF(Dashboard!$H$6="",IF(Candidates!B1781&lt;&gt;"",TRUE,FALSE),IF(Dashboard!$H$6=Candidates!E1781,TRUE,FALSE))</f>
        <v>0</v>
      </c>
      <c r="X1779" s="187">
        <f t="shared" si="76"/>
        <v>0</v>
      </c>
      <c r="Y1779" s="198">
        <f t="shared" si="77"/>
        <v>0</v>
      </c>
      <c r="AA1779" s="7"/>
      <c r="AB1779" s="7"/>
      <c r="AC1779" s="7"/>
    </row>
    <row r="1780" spans="18:29" x14ac:dyDescent="0.2">
      <c r="R1780" s="193" t="str">
        <f>IF(Candidates!H1782="","",MONTH(Candidates!H1782))</f>
        <v/>
      </c>
      <c r="S1780" s="187" t="b">
        <f>IF(AND(YEAR(Candidates!H1782)&gt;=applicationYear,YEAR(Candidates!H1782)&lt;=applicationYear),TRUE,IF(applicationYear="",TRUE,FALSE))</f>
        <v>0</v>
      </c>
      <c r="T1780" s="187" t="b">
        <f>IF(AND(Candidates!H1782&gt;=$AJ$4,Candidates!H1782&lt;=$AJ$5),TRUE,FALSE)</f>
        <v>0</v>
      </c>
      <c r="U1780" s="187" t="b">
        <f>IF(Dashboard!$M$6="",IF(Candidates!B1782&lt;&gt;"",TRUE,FALSE),IF(Dashboard!$M$6=Candidates!B1782,TRUE,FALSE))</f>
        <v>0</v>
      </c>
      <c r="V1780" s="187" t="b">
        <f>IF(Dashboard!$H$7="",IF(Candidates!B1782&lt;&gt;"",TRUE,FALSE),IF(Dashboard!$H$7=Candidates!C1782,TRUE,FALSE))</f>
        <v>0</v>
      </c>
      <c r="W1780" s="217" t="b">
        <f>IF(Dashboard!$H$6="",IF(Candidates!B1782&lt;&gt;"",TRUE,FALSE),IF(Dashboard!$H$6=Candidates!E1782,TRUE,FALSE))</f>
        <v>0</v>
      </c>
      <c r="X1780" s="187">
        <f t="shared" si="76"/>
        <v>0</v>
      </c>
      <c r="Y1780" s="198">
        <f t="shared" si="77"/>
        <v>0</v>
      </c>
      <c r="AA1780" s="7"/>
      <c r="AB1780" s="7"/>
      <c r="AC1780" s="7"/>
    </row>
    <row r="1781" spans="18:29" x14ac:dyDescent="0.2">
      <c r="R1781" s="193" t="str">
        <f>IF(Candidates!H1783="","",MONTH(Candidates!H1783))</f>
        <v/>
      </c>
      <c r="S1781" s="187" t="b">
        <f>IF(AND(YEAR(Candidates!H1783)&gt;=applicationYear,YEAR(Candidates!H1783)&lt;=applicationYear),TRUE,IF(applicationYear="",TRUE,FALSE))</f>
        <v>0</v>
      </c>
      <c r="T1781" s="187" t="b">
        <f>IF(AND(Candidates!H1783&gt;=$AJ$4,Candidates!H1783&lt;=$AJ$5),TRUE,FALSE)</f>
        <v>0</v>
      </c>
      <c r="U1781" s="187" t="b">
        <f>IF(Dashboard!$M$6="",IF(Candidates!B1783&lt;&gt;"",TRUE,FALSE),IF(Dashboard!$M$6=Candidates!B1783,TRUE,FALSE))</f>
        <v>0</v>
      </c>
      <c r="V1781" s="187" t="b">
        <f>IF(Dashboard!$H$7="",IF(Candidates!B1783&lt;&gt;"",TRUE,FALSE),IF(Dashboard!$H$7=Candidates!C1783,TRUE,FALSE))</f>
        <v>0</v>
      </c>
      <c r="W1781" s="217" t="b">
        <f>IF(Dashboard!$H$6="",IF(Candidates!B1783&lt;&gt;"",TRUE,FALSE),IF(Dashboard!$H$6=Candidates!E1783,TRUE,FALSE))</f>
        <v>0</v>
      </c>
      <c r="X1781" s="187">
        <f t="shared" si="76"/>
        <v>0</v>
      </c>
      <c r="Y1781" s="198">
        <f t="shared" si="77"/>
        <v>0</v>
      </c>
      <c r="AA1781" s="7"/>
      <c r="AB1781" s="7"/>
      <c r="AC1781" s="7"/>
    </row>
    <row r="1782" spans="18:29" x14ac:dyDescent="0.2">
      <c r="R1782" s="193" t="str">
        <f>IF(Candidates!H1784="","",MONTH(Candidates!H1784))</f>
        <v/>
      </c>
      <c r="S1782" s="187" t="b">
        <f>IF(AND(YEAR(Candidates!H1784)&gt;=applicationYear,YEAR(Candidates!H1784)&lt;=applicationYear),TRUE,IF(applicationYear="",TRUE,FALSE))</f>
        <v>0</v>
      </c>
      <c r="T1782" s="187" t="b">
        <f>IF(AND(Candidates!H1784&gt;=$AJ$4,Candidates!H1784&lt;=$AJ$5),TRUE,FALSE)</f>
        <v>0</v>
      </c>
      <c r="U1782" s="187" t="b">
        <f>IF(Dashboard!$M$6="",IF(Candidates!B1784&lt;&gt;"",TRUE,FALSE),IF(Dashboard!$M$6=Candidates!B1784,TRUE,FALSE))</f>
        <v>0</v>
      </c>
      <c r="V1782" s="187" t="b">
        <f>IF(Dashboard!$H$7="",IF(Candidates!B1784&lt;&gt;"",TRUE,FALSE),IF(Dashboard!$H$7=Candidates!C1784,TRUE,FALSE))</f>
        <v>0</v>
      </c>
      <c r="W1782" s="217" t="b">
        <f>IF(Dashboard!$H$6="",IF(Candidates!B1784&lt;&gt;"",TRUE,FALSE),IF(Dashboard!$H$6=Candidates!E1784,TRUE,FALSE))</f>
        <v>0</v>
      </c>
      <c r="X1782" s="187">
        <f t="shared" si="76"/>
        <v>0</v>
      </c>
      <c r="Y1782" s="198">
        <f t="shared" si="77"/>
        <v>0</v>
      </c>
      <c r="AA1782" s="7"/>
      <c r="AB1782" s="7"/>
      <c r="AC1782" s="7"/>
    </row>
    <row r="1783" spans="18:29" x14ac:dyDescent="0.2">
      <c r="R1783" s="193" t="str">
        <f>IF(Candidates!H1785="","",MONTH(Candidates!H1785))</f>
        <v/>
      </c>
      <c r="S1783" s="187" t="b">
        <f>IF(AND(YEAR(Candidates!H1785)&gt;=applicationYear,YEAR(Candidates!H1785)&lt;=applicationYear),TRUE,IF(applicationYear="",TRUE,FALSE))</f>
        <v>0</v>
      </c>
      <c r="T1783" s="187" t="b">
        <f>IF(AND(Candidates!H1785&gt;=$AJ$4,Candidates!H1785&lt;=$AJ$5),TRUE,FALSE)</f>
        <v>0</v>
      </c>
      <c r="U1783" s="187" t="b">
        <f>IF(Dashboard!$M$6="",IF(Candidates!B1785&lt;&gt;"",TRUE,FALSE),IF(Dashboard!$M$6=Candidates!B1785,TRUE,FALSE))</f>
        <v>0</v>
      </c>
      <c r="V1783" s="187" t="b">
        <f>IF(Dashboard!$H$7="",IF(Candidates!B1785&lt;&gt;"",TRUE,FALSE),IF(Dashboard!$H$7=Candidates!C1785,TRUE,FALSE))</f>
        <v>0</v>
      </c>
      <c r="W1783" s="217" t="b">
        <f>IF(Dashboard!$H$6="",IF(Candidates!B1785&lt;&gt;"",TRUE,FALSE),IF(Dashboard!$H$6=Candidates!E1785,TRUE,FALSE))</f>
        <v>0</v>
      </c>
      <c r="X1783" s="187">
        <f t="shared" si="76"/>
        <v>0</v>
      </c>
      <c r="Y1783" s="198">
        <f t="shared" si="77"/>
        <v>0</v>
      </c>
      <c r="AA1783" s="7"/>
      <c r="AB1783" s="7"/>
      <c r="AC1783" s="7"/>
    </row>
    <row r="1784" spans="18:29" x14ac:dyDescent="0.2">
      <c r="R1784" s="193" t="str">
        <f>IF(Candidates!H1786="","",MONTH(Candidates!H1786))</f>
        <v/>
      </c>
      <c r="S1784" s="187" t="b">
        <f>IF(AND(YEAR(Candidates!H1786)&gt;=applicationYear,YEAR(Candidates!H1786)&lt;=applicationYear),TRUE,IF(applicationYear="",TRUE,FALSE))</f>
        <v>0</v>
      </c>
      <c r="T1784" s="187" t="b">
        <f>IF(AND(Candidates!H1786&gt;=$AJ$4,Candidates!H1786&lt;=$AJ$5),TRUE,FALSE)</f>
        <v>0</v>
      </c>
      <c r="U1784" s="187" t="b">
        <f>IF(Dashboard!$M$6="",IF(Candidates!B1786&lt;&gt;"",TRUE,FALSE),IF(Dashboard!$M$6=Candidates!B1786,TRUE,FALSE))</f>
        <v>0</v>
      </c>
      <c r="V1784" s="187" t="b">
        <f>IF(Dashboard!$H$7="",IF(Candidates!B1786&lt;&gt;"",TRUE,FALSE),IF(Dashboard!$H$7=Candidates!C1786,TRUE,FALSE))</f>
        <v>0</v>
      </c>
      <c r="W1784" s="217" t="b">
        <f>IF(Dashboard!$H$6="",IF(Candidates!B1786&lt;&gt;"",TRUE,FALSE),IF(Dashboard!$H$6=Candidates!E1786,TRUE,FALSE))</f>
        <v>0</v>
      </c>
      <c r="X1784" s="187">
        <f t="shared" si="76"/>
        <v>0</v>
      </c>
      <c r="Y1784" s="198">
        <f t="shared" si="77"/>
        <v>0</v>
      </c>
      <c r="AA1784" s="7"/>
      <c r="AB1784" s="7"/>
      <c r="AC1784" s="7"/>
    </row>
    <row r="1785" spans="18:29" x14ac:dyDescent="0.2">
      <c r="R1785" s="193" t="str">
        <f>IF(Candidates!H1787="","",MONTH(Candidates!H1787))</f>
        <v/>
      </c>
      <c r="S1785" s="187" t="b">
        <f>IF(AND(YEAR(Candidates!H1787)&gt;=applicationYear,YEAR(Candidates!H1787)&lt;=applicationYear),TRUE,IF(applicationYear="",TRUE,FALSE))</f>
        <v>0</v>
      </c>
      <c r="T1785" s="187" t="b">
        <f>IF(AND(Candidates!H1787&gt;=$AJ$4,Candidates!H1787&lt;=$AJ$5),TRUE,FALSE)</f>
        <v>0</v>
      </c>
      <c r="U1785" s="187" t="b">
        <f>IF(Dashboard!$M$6="",IF(Candidates!B1787&lt;&gt;"",TRUE,FALSE),IF(Dashboard!$M$6=Candidates!B1787,TRUE,FALSE))</f>
        <v>0</v>
      </c>
      <c r="V1785" s="187" t="b">
        <f>IF(Dashboard!$H$7="",IF(Candidates!B1787&lt;&gt;"",TRUE,FALSE),IF(Dashboard!$H$7=Candidates!C1787,TRUE,FALSE))</f>
        <v>0</v>
      </c>
      <c r="W1785" s="217" t="b">
        <f>IF(Dashboard!$H$6="",IF(Candidates!B1787&lt;&gt;"",TRUE,FALSE),IF(Dashboard!$H$6=Candidates!E1787,TRUE,FALSE))</f>
        <v>0</v>
      </c>
      <c r="X1785" s="187">
        <f t="shared" si="76"/>
        <v>0</v>
      </c>
      <c r="Y1785" s="198">
        <f t="shared" si="77"/>
        <v>0</v>
      </c>
      <c r="AA1785" s="7"/>
      <c r="AB1785" s="7"/>
      <c r="AC1785" s="7"/>
    </row>
    <row r="1786" spans="18:29" x14ac:dyDescent="0.2">
      <c r="R1786" s="193" t="str">
        <f>IF(Candidates!H1788="","",MONTH(Candidates!H1788))</f>
        <v/>
      </c>
      <c r="S1786" s="187" t="b">
        <f>IF(AND(YEAR(Candidates!H1788)&gt;=applicationYear,YEAR(Candidates!H1788)&lt;=applicationYear),TRUE,IF(applicationYear="",TRUE,FALSE))</f>
        <v>0</v>
      </c>
      <c r="T1786" s="187" t="b">
        <f>IF(AND(Candidates!H1788&gt;=$AJ$4,Candidates!H1788&lt;=$AJ$5),TRUE,FALSE)</f>
        <v>0</v>
      </c>
      <c r="U1786" s="187" t="b">
        <f>IF(Dashboard!$M$6="",IF(Candidates!B1788&lt;&gt;"",TRUE,FALSE),IF(Dashboard!$M$6=Candidates!B1788,TRUE,FALSE))</f>
        <v>0</v>
      </c>
      <c r="V1786" s="187" t="b">
        <f>IF(Dashboard!$H$7="",IF(Candidates!B1788&lt;&gt;"",TRUE,FALSE),IF(Dashboard!$H$7=Candidates!C1788,TRUE,FALSE))</f>
        <v>0</v>
      </c>
      <c r="W1786" s="217" t="b">
        <f>IF(Dashboard!$H$6="",IF(Candidates!B1788&lt;&gt;"",TRUE,FALSE),IF(Dashboard!$H$6=Candidates!E1788,TRUE,FALSE))</f>
        <v>0</v>
      </c>
      <c r="X1786" s="187">
        <f t="shared" si="76"/>
        <v>0</v>
      </c>
      <c r="Y1786" s="198">
        <f t="shared" si="77"/>
        <v>0</v>
      </c>
      <c r="AA1786" s="7"/>
      <c r="AB1786" s="7"/>
      <c r="AC1786" s="7"/>
    </row>
    <row r="1787" spans="18:29" x14ac:dyDescent="0.2">
      <c r="R1787" s="193" t="str">
        <f>IF(Candidates!H1789="","",MONTH(Candidates!H1789))</f>
        <v/>
      </c>
      <c r="S1787" s="187" t="b">
        <f>IF(AND(YEAR(Candidates!H1789)&gt;=applicationYear,YEAR(Candidates!H1789)&lt;=applicationYear),TRUE,IF(applicationYear="",TRUE,FALSE))</f>
        <v>0</v>
      </c>
      <c r="T1787" s="187" t="b">
        <f>IF(AND(Candidates!H1789&gt;=$AJ$4,Candidates!H1789&lt;=$AJ$5),TRUE,FALSE)</f>
        <v>0</v>
      </c>
      <c r="U1787" s="187" t="b">
        <f>IF(Dashboard!$M$6="",IF(Candidates!B1789&lt;&gt;"",TRUE,FALSE),IF(Dashboard!$M$6=Candidates!B1789,TRUE,FALSE))</f>
        <v>0</v>
      </c>
      <c r="V1787" s="187" t="b">
        <f>IF(Dashboard!$H$7="",IF(Candidates!B1789&lt;&gt;"",TRUE,FALSE),IF(Dashboard!$H$7=Candidates!C1789,TRUE,FALSE))</f>
        <v>0</v>
      </c>
      <c r="W1787" s="217" t="b">
        <f>IF(Dashboard!$H$6="",IF(Candidates!B1789&lt;&gt;"",TRUE,FALSE),IF(Dashboard!$H$6=Candidates!E1789,TRUE,FALSE))</f>
        <v>0</v>
      </c>
      <c r="X1787" s="187">
        <f t="shared" si="76"/>
        <v>0</v>
      </c>
      <c r="Y1787" s="198">
        <f t="shared" si="77"/>
        <v>0</v>
      </c>
      <c r="AA1787" s="7"/>
      <c r="AB1787" s="7"/>
      <c r="AC1787" s="7"/>
    </row>
    <row r="1788" spans="18:29" x14ac:dyDescent="0.2">
      <c r="R1788" s="193" t="str">
        <f>IF(Candidates!H1790="","",MONTH(Candidates!H1790))</f>
        <v/>
      </c>
      <c r="S1788" s="187" t="b">
        <f>IF(AND(YEAR(Candidates!H1790)&gt;=applicationYear,YEAR(Candidates!H1790)&lt;=applicationYear),TRUE,IF(applicationYear="",TRUE,FALSE))</f>
        <v>0</v>
      </c>
      <c r="T1788" s="187" t="b">
        <f>IF(AND(Candidates!H1790&gt;=$AJ$4,Candidates!H1790&lt;=$AJ$5),TRUE,FALSE)</f>
        <v>0</v>
      </c>
      <c r="U1788" s="187" t="b">
        <f>IF(Dashboard!$M$6="",IF(Candidates!B1790&lt;&gt;"",TRUE,FALSE),IF(Dashboard!$M$6=Candidates!B1790,TRUE,FALSE))</f>
        <v>0</v>
      </c>
      <c r="V1788" s="187" t="b">
        <f>IF(Dashboard!$H$7="",IF(Candidates!B1790&lt;&gt;"",TRUE,FALSE),IF(Dashboard!$H$7=Candidates!C1790,TRUE,FALSE))</f>
        <v>0</v>
      </c>
      <c r="W1788" s="217" t="b">
        <f>IF(Dashboard!$H$6="",IF(Candidates!B1790&lt;&gt;"",TRUE,FALSE),IF(Dashboard!$H$6=Candidates!E1790,TRUE,FALSE))</f>
        <v>0</v>
      </c>
      <c r="X1788" s="187">
        <f t="shared" si="76"/>
        <v>0</v>
      </c>
      <c r="Y1788" s="198">
        <f t="shared" si="77"/>
        <v>0</v>
      </c>
      <c r="AA1788" s="7"/>
      <c r="AB1788" s="7"/>
      <c r="AC1788" s="7"/>
    </row>
    <row r="1789" spans="18:29" x14ac:dyDescent="0.2">
      <c r="R1789" s="193" t="str">
        <f>IF(Candidates!H1791="","",MONTH(Candidates!H1791))</f>
        <v/>
      </c>
      <c r="S1789" s="187" t="b">
        <f>IF(AND(YEAR(Candidates!H1791)&gt;=applicationYear,YEAR(Candidates!H1791)&lt;=applicationYear),TRUE,IF(applicationYear="",TRUE,FALSE))</f>
        <v>0</v>
      </c>
      <c r="T1789" s="187" t="b">
        <f>IF(AND(Candidates!H1791&gt;=$AJ$4,Candidates!H1791&lt;=$AJ$5),TRUE,FALSE)</f>
        <v>0</v>
      </c>
      <c r="U1789" s="187" t="b">
        <f>IF(Dashboard!$M$6="",IF(Candidates!B1791&lt;&gt;"",TRUE,FALSE),IF(Dashboard!$M$6=Candidates!B1791,TRUE,FALSE))</f>
        <v>0</v>
      </c>
      <c r="V1789" s="187" t="b">
        <f>IF(Dashboard!$H$7="",IF(Candidates!B1791&lt;&gt;"",TRUE,FALSE),IF(Dashboard!$H$7=Candidates!C1791,TRUE,FALSE))</f>
        <v>0</v>
      </c>
      <c r="W1789" s="217" t="b">
        <f>IF(Dashboard!$H$6="",IF(Candidates!B1791&lt;&gt;"",TRUE,FALSE),IF(Dashboard!$H$6=Candidates!E1791,TRUE,FALSE))</f>
        <v>0</v>
      </c>
      <c r="X1789" s="187">
        <f t="shared" si="76"/>
        <v>0</v>
      </c>
      <c r="Y1789" s="198">
        <f t="shared" si="77"/>
        <v>0</v>
      </c>
      <c r="AA1789" s="7"/>
      <c r="AB1789" s="7"/>
      <c r="AC1789" s="7"/>
    </row>
    <row r="1790" spans="18:29" x14ac:dyDescent="0.2">
      <c r="R1790" s="193" t="str">
        <f>IF(Candidates!H1792="","",MONTH(Candidates!H1792))</f>
        <v/>
      </c>
      <c r="S1790" s="187" t="b">
        <f>IF(AND(YEAR(Candidates!H1792)&gt;=applicationYear,YEAR(Candidates!H1792)&lt;=applicationYear),TRUE,IF(applicationYear="",TRUE,FALSE))</f>
        <v>0</v>
      </c>
      <c r="T1790" s="187" t="b">
        <f>IF(AND(Candidates!H1792&gt;=$AJ$4,Candidates!H1792&lt;=$AJ$5),TRUE,FALSE)</f>
        <v>0</v>
      </c>
      <c r="U1790" s="187" t="b">
        <f>IF(Dashboard!$M$6="",IF(Candidates!B1792&lt;&gt;"",TRUE,FALSE),IF(Dashboard!$M$6=Candidates!B1792,TRUE,FALSE))</f>
        <v>0</v>
      </c>
      <c r="V1790" s="187" t="b">
        <f>IF(Dashboard!$H$7="",IF(Candidates!B1792&lt;&gt;"",TRUE,FALSE),IF(Dashboard!$H$7=Candidates!C1792,TRUE,FALSE))</f>
        <v>0</v>
      </c>
      <c r="W1790" s="217" t="b">
        <f>IF(Dashboard!$H$6="",IF(Candidates!B1792&lt;&gt;"",TRUE,FALSE),IF(Dashboard!$H$6=Candidates!E1792,TRUE,FALSE))</f>
        <v>0</v>
      </c>
      <c r="X1790" s="187">
        <f t="shared" si="76"/>
        <v>0</v>
      </c>
      <c r="Y1790" s="198">
        <f t="shared" si="77"/>
        <v>0</v>
      </c>
      <c r="AA1790" s="7"/>
      <c r="AB1790" s="7"/>
      <c r="AC1790" s="7"/>
    </row>
    <row r="1791" spans="18:29" x14ac:dyDescent="0.2">
      <c r="R1791" s="193" t="str">
        <f>IF(Candidates!H1793="","",MONTH(Candidates!H1793))</f>
        <v/>
      </c>
      <c r="S1791" s="187" t="b">
        <f>IF(AND(YEAR(Candidates!H1793)&gt;=applicationYear,YEAR(Candidates!H1793)&lt;=applicationYear),TRUE,IF(applicationYear="",TRUE,FALSE))</f>
        <v>0</v>
      </c>
      <c r="T1791" s="187" t="b">
        <f>IF(AND(Candidates!H1793&gt;=$AJ$4,Candidates!H1793&lt;=$AJ$5),TRUE,FALSE)</f>
        <v>0</v>
      </c>
      <c r="U1791" s="187" t="b">
        <f>IF(Dashboard!$M$6="",IF(Candidates!B1793&lt;&gt;"",TRUE,FALSE),IF(Dashboard!$M$6=Candidates!B1793,TRUE,FALSE))</f>
        <v>0</v>
      </c>
      <c r="V1791" s="187" t="b">
        <f>IF(Dashboard!$H$7="",IF(Candidates!B1793&lt;&gt;"",TRUE,FALSE),IF(Dashboard!$H$7=Candidates!C1793,TRUE,FALSE))</f>
        <v>0</v>
      </c>
      <c r="W1791" s="217" t="b">
        <f>IF(Dashboard!$H$6="",IF(Candidates!B1793&lt;&gt;"",TRUE,FALSE),IF(Dashboard!$H$6=Candidates!E1793,TRUE,FALSE))</f>
        <v>0</v>
      </c>
      <c r="X1791" s="187">
        <f t="shared" si="76"/>
        <v>0</v>
      </c>
      <c r="Y1791" s="198">
        <f t="shared" si="77"/>
        <v>0</v>
      </c>
      <c r="AA1791" s="7"/>
      <c r="AB1791" s="7"/>
      <c r="AC1791" s="7"/>
    </row>
    <row r="1792" spans="18:29" x14ac:dyDescent="0.2">
      <c r="R1792" s="193" t="str">
        <f>IF(Candidates!H1794="","",MONTH(Candidates!H1794))</f>
        <v/>
      </c>
      <c r="S1792" s="187" t="b">
        <f>IF(AND(YEAR(Candidates!H1794)&gt;=applicationYear,YEAR(Candidates!H1794)&lt;=applicationYear),TRUE,IF(applicationYear="",TRUE,FALSE))</f>
        <v>0</v>
      </c>
      <c r="T1792" s="187" t="b">
        <f>IF(AND(Candidates!H1794&gt;=$AJ$4,Candidates!H1794&lt;=$AJ$5),TRUE,FALSE)</f>
        <v>0</v>
      </c>
      <c r="U1792" s="187" t="b">
        <f>IF(Dashboard!$M$6="",IF(Candidates!B1794&lt;&gt;"",TRUE,FALSE),IF(Dashboard!$M$6=Candidates!B1794,TRUE,FALSE))</f>
        <v>0</v>
      </c>
      <c r="V1792" s="187" t="b">
        <f>IF(Dashboard!$H$7="",IF(Candidates!B1794&lt;&gt;"",TRUE,FALSE),IF(Dashboard!$H$7=Candidates!C1794,TRUE,FALSE))</f>
        <v>0</v>
      </c>
      <c r="W1792" s="217" t="b">
        <f>IF(Dashboard!$H$6="",IF(Candidates!B1794&lt;&gt;"",TRUE,FALSE),IF(Dashboard!$H$6=Candidates!E1794,TRUE,FALSE))</f>
        <v>0</v>
      </c>
      <c r="X1792" s="187">
        <f t="shared" si="76"/>
        <v>0</v>
      </c>
      <c r="Y1792" s="198">
        <f t="shared" si="77"/>
        <v>0</v>
      </c>
      <c r="AA1792" s="7"/>
      <c r="AB1792" s="7"/>
      <c r="AC1792" s="7"/>
    </row>
    <row r="1793" spans="18:29" x14ac:dyDescent="0.2">
      <c r="R1793" s="193" t="str">
        <f>IF(Candidates!H1795="","",MONTH(Candidates!H1795))</f>
        <v/>
      </c>
      <c r="S1793" s="187" t="b">
        <f>IF(AND(YEAR(Candidates!H1795)&gt;=applicationYear,YEAR(Candidates!H1795)&lt;=applicationYear),TRUE,IF(applicationYear="",TRUE,FALSE))</f>
        <v>0</v>
      </c>
      <c r="T1793" s="187" t="b">
        <f>IF(AND(Candidates!H1795&gt;=$AJ$4,Candidates!H1795&lt;=$AJ$5),TRUE,FALSE)</f>
        <v>0</v>
      </c>
      <c r="U1793" s="187" t="b">
        <f>IF(Dashboard!$M$6="",IF(Candidates!B1795&lt;&gt;"",TRUE,FALSE),IF(Dashboard!$M$6=Candidates!B1795,TRUE,FALSE))</f>
        <v>0</v>
      </c>
      <c r="V1793" s="187" t="b">
        <f>IF(Dashboard!$H$7="",IF(Candidates!B1795&lt;&gt;"",TRUE,FALSE),IF(Dashboard!$H$7=Candidates!C1795,TRUE,FALSE))</f>
        <v>0</v>
      </c>
      <c r="W1793" s="217" t="b">
        <f>IF(Dashboard!$H$6="",IF(Candidates!B1795&lt;&gt;"",TRUE,FALSE),IF(Dashboard!$H$6=Candidates!E1795,TRUE,FALSE))</f>
        <v>0</v>
      </c>
      <c r="X1793" s="187">
        <f t="shared" si="76"/>
        <v>0</v>
      </c>
      <c r="Y1793" s="198">
        <f t="shared" si="77"/>
        <v>0</v>
      </c>
      <c r="AA1793" s="7"/>
      <c r="AB1793" s="7"/>
      <c r="AC1793" s="7"/>
    </row>
    <row r="1794" spans="18:29" x14ac:dyDescent="0.2">
      <c r="R1794" s="193" t="str">
        <f>IF(Candidates!H1796="","",MONTH(Candidates!H1796))</f>
        <v/>
      </c>
      <c r="S1794" s="187" t="b">
        <f>IF(AND(YEAR(Candidates!H1796)&gt;=applicationYear,YEAR(Candidates!H1796)&lt;=applicationYear),TRUE,IF(applicationYear="",TRUE,FALSE))</f>
        <v>0</v>
      </c>
      <c r="T1794" s="187" t="b">
        <f>IF(AND(Candidates!H1796&gt;=$AJ$4,Candidates!H1796&lt;=$AJ$5),TRUE,FALSE)</f>
        <v>0</v>
      </c>
      <c r="U1794" s="187" t="b">
        <f>IF(Dashboard!$M$6="",IF(Candidates!B1796&lt;&gt;"",TRUE,FALSE),IF(Dashboard!$M$6=Candidates!B1796,TRUE,FALSE))</f>
        <v>0</v>
      </c>
      <c r="V1794" s="187" t="b">
        <f>IF(Dashboard!$H$7="",IF(Candidates!B1796&lt;&gt;"",TRUE,FALSE),IF(Dashboard!$H$7=Candidates!C1796,TRUE,FALSE))</f>
        <v>0</v>
      </c>
      <c r="W1794" s="217" t="b">
        <f>IF(Dashboard!$H$6="",IF(Candidates!B1796&lt;&gt;"",TRUE,FALSE),IF(Dashboard!$H$6=Candidates!E1796,TRUE,FALSE))</f>
        <v>0</v>
      </c>
      <c r="X1794" s="187">
        <f t="shared" si="76"/>
        <v>0</v>
      </c>
      <c r="Y1794" s="198">
        <f t="shared" si="77"/>
        <v>0</v>
      </c>
      <c r="AA1794" s="7"/>
      <c r="AB1794" s="7"/>
      <c r="AC1794" s="7"/>
    </row>
    <row r="1795" spans="18:29" x14ac:dyDescent="0.2">
      <c r="R1795" s="193" t="str">
        <f>IF(Candidates!H1797="","",MONTH(Candidates!H1797))</f>
        <v/>
      </c>
      <c r="S1795" s="187" t="b">
        <f>IF(AND(YEAR(Candidates!H1797)&gt;=applicationYear,YEAR(Candidates!H1797)&lt;=applicationYear),TRUE,IF(applicationYear="",TRUE,FALSE))</f>
        <v>0</v>
      </c>
      <c r="T1795" s="187" t="b">
        <f>IF(AND(Candidates!H1797&gt;=$AJ$4,Candidates!H1797&lt;=$AJ$5),TRUE,FALSE)</f>
        <v>0</v>
      </c>
      <c r="U1795" s="187" t="b">
        <f>IF(Dashboard!$M$6="",IF(Candidates!B1797&lt;&gt;"",TRUE,FALSE),IF(Dashboard!$M$6=Candidates!B1797,TRUE,FALSE))</f>
        <v>0</v>
      </c>
      <c r="V1795" s="187" t="b">
        <f>IF(Dashboard!$H$7="",IF(Candidates!B1797&lt;&gt;"",TRUE,FALSE),IF(Dashboard!$H$7=Candidates!C1797,TRUE,FALSE))</f>
        <v>0</v>
      </c>
      <c r="W1795" s="217" t="b">
        <f>IF(Dashboard!$H$6="",IF(Candidates!B1797&lt;&gt;"",TRUE,FALSE),IF(Dashboard!$H$6=Candidates!E1797,TRUE,FALSE))</f>
        <v>0</v>
      </c>
      <c r="X1795" s="187">
        <f t="shared" si="76"/>
        <v>0</v>
      </c>
      <c r="Y1795" s="198">
        <f t="shared" si="77"/>
        <v>0</v>
      </c>
      <c r="AA1795" s="7"/>
      <c r="AB1795" s="7"/>
      <c r="AC1795" s="7"/>
    </row>
    <row r="1796" spans="18:29" x14ac:dyDescent="0.2">
      <c r="R1796" s="193" t="str">
        <f>IF(Candidates!H1798="","",MONTH(Candidates!H1798))</f>
        <v/>
      </c>
      <c r="S1796" s="187" t="b">
        <f>IF(AND(YEAR(Candidates!H1798)&gt;=applicationYear,YEAR(Candidates!H1798)&lt;=applicationYear),TRUE,IF(applicationYear="",TRUE,FALSE))</f>
        <v>0</v>
      </c>
      <c r="T1796" s="187" t="b">
        <f>IF(AND(Candidates!H1798&gt;=$AJ$4,Candidates!H1798&lt;=$AJ$5),TRUE,FALSE)</f>
        <v>0</v>
      </c>
      <c r="U1796" s="187" t="b">
        <f>IF(Dashboard!$M$6="",IF(Candidates!B1798&lt;&gt;"",TRUE,FALSE),IF(Dashboard!$M$6=Candidates!B1798,TRUE,FALSE))</f>
        <v>0</v>
      </c>
      <c r="V1796" s="187" t="b">
        <f>IF(Dashboard!$H$7="",IF(Candidates!B1798&lt;&gt;"",TRUE,FALSE),IF(Dashboard!$H$7=Candidates!C1798,TRUE,FALSE))</f>
        <v>0</v>
      </c>
      <c r="W1796" s="217" t="b">
        <f>IF(Dashboard!$H$6="",IF(Candidates!B1798&lt;&gt;"",TRUE,FALSE),IF(Dashboard!$H$6=Candidates!E1798,TRUE,FALSE))</f>
        <v>0</v>
      </c>
      <c r="X1796" s="187">
        <f t="shared" si="76"/>
        <v>0</v>
      </c>
      <c r="Y1796" s="198">
        <f t="shared" si="77"/>
        <v>0</v>
      </c>
      <c r="AA1796" s="7"/>
      <c r="AB1796" s="7"/>
      <c r="AC1796" s="7"/>
    </row>
    <row r="1797" spans="18:29" x14ac:dyDescent="0.2">
      <c r="R1797" s="193" t="str">
        <f>IF(Candidates!H1799="","",MONTH(Candidates!H1799))</f>
        <v/>
      </c>
      <c r="S1797" s="187" t="b">
        <f>IF(AND(YEAR(Candidates!H1799)&gt;=applicationYear,YEAR(Candidates!H1799)&lt;=applicationYear),TRUE,IF(applicationYear="",TRUE,FALSE))</f>
        <v>0</v>
      </c>
      <c r="T1797" s="187" t="b">
        <f>IF(AND(Candidates!H1799&gt;=$AJ$4,Candidates!H1799&lt;=$AJ$5),TRUE,FALSE)</f>
        <v>0</v>
      </c>
      <c r="U1797" s="187" t="b">
        <f>IF(Dashboard!$M$6="",IF(Candidates!B1799&lt;&gt;"",TRUE,FALSE),IF(Dashboard!$M$6=Candidates!B1799,TRUE,FALSE))</f>
        <v>0</v>
      </c>
      <c r="V1797" s="187" t="b">
        <f>IF(Dashboard!$H$7="",IF(Candidates!B1799&lt;&gt;"",TRUE,FALSE),IF(Dashboard!$H$7=Candidates!C1799,TRUE,FALSE))</f>
        <v>0</v>
      </c>
      <c r="W1797" s="217" t="b">
        <f>IF(Dashboard!$H$6="",IF(Candidates!B1799&lt;&gt;"",TRUE,FALSE),IF(Dashboard!$H$6=Candidates!E1799,TRUE,FALSE))</f>
        <v>0</v>
      </c>
      <c r="X1797" s="187">
        <f t="shared" ref="X1797:X1860" si="78">W1797*V1797*U1797*T1797</f>
        <v>0</v>
      </c>
      <c r="Y1797" s="198">
        <f t="shared" ref="Y1797:Y1860" si="79">W1797*V1797*U1797*S1797</f>
        <v>0</v>
      </c>
      <c r="AA1797" s="7"/>
      <c r="AB1797" s="7"/>
      <c r="AC1797" s="7"/>
    </row>
    <row r="1798" spans="18:29" x14ac:dyDescent="0.2">
      <c r="R1798" s="193" t="str">
        <f>IF(Candidates!H1800="","",MONTH(Candidates!H1800))</f>
        <v/>
      </c>
      <c r="S1798" s="187" t="b">
        <f>IF(AND(YEAR(Candidates!H1800)&gt;=applicationYear,YEAR(Candidates!H1800)&lt;=applicationYear),TRUE,IF(applicationYear="",TRUE,FALSE))</f>
        <v>0</v>
      </c>
      <c r="T1798" s="187" t="b">
        <f>IF(AND(Candidates!H1800&gt;=$AJ$4,Candidates!H1800&lt;=$AJ$5),TRUE,FALSE)</f>
        <v>0</v>
      </c>
      <c r="U1798" s="187" t="b">
        <f>IF(Dashboard!$M$6="",IF(Candidates!B1800&lt;&gt;"",TRUE,FALSE),IF(Dashboard!$M$6=Candidates!B1800,TRUE,FALSE))</f>
        <v>0</v>
      </c>
      <c r="V1798" s="187" t="b">
        <f>IF(Dashboard!$H$7="",IF(Candidates!B1800&lt;&gt;"",TRUE,FALSE),IF(Dashboard!$H$7=Candidates!C1800,TRUE,FALSE))</f>
        <v>0</v>
      </c>
      <c r="W1798" s="217" t="b">
        <f>IF(Dashboard!$H$6="",IF(Candidates!B1800&lt;&gt;"",TRUE,FALSE),IF(Dashboard!$H$6=Candidates!E1800,TRUE,FALSE))</f>
        <v>0</v>
      </c>
      <c r="X1798" s="187">
        <f t="shared" si="78"/>
        <v>0</v>
      </c>
      <c r="Y1798" s="198">
        <f t="shared" si="79"/>
        <v>0</v>
      </c>
      <c r="AA1798" s="7"/>
      <c r="AB1798" s="7"/>
      <c r="AC1798" s="7"/>
    </row>
    <row r="1799" spans="18:29" x14ac:dyDescent="0.2">
      <c r="R1799" s="193" t="str">
        <f>IF(Candidates!H1801="","",MONTH(Candidates!H1801))</f>
        <v/>
      </c>
      <c r="S1799" s="187" t="b">
        <f>IF(AND(YEAR(Candidates!H1801)&gt;=applicationYear,YEAR(Candidates!H1801)&lt;=applicationYear),TRUE,IF(applicationYear="",TRUE,FALSE))</f>
        <v>0</v>
      </c>
      <c r="T1799" s="187" t="b">
        <f>IF(AND(Candidates!H1801&gt;=$AJ$4,Candidates!H1801&lt;=$AJ$5),TRUE,FALSE)</f>
        <v>0</v>
      </c>
      <c r="U1799" s="187" t="b">
        <f>IF(Dashboard!$M$6="",IF(Candidates!B1801&lt;&gt;"",TRUE,FALSE),IF(Dashboard!$M$6=Candidates!B1801,TRUE,FALSE))</f>
        <v>0</v>
      </c>
      <c r="V1799" s="187" t="b">
        <f>IF(Dashboard!$H$7="",IF(Candidates!B1801&lt;&gt;"",TRUE,FALSE),IF(Dashboard!$H$7=Candidates!C1801,TRUE,FALSE))</f>
        <v>0</v>
      </c>
      <c r="W1799" s="217" t="b">
        <f>IF(Dashboard!$H$6="",IF(Candidates!B1801&lt;&gt;"",TRUE,FALSE),IF(Dashboard!$H$6=Candidates!E1801,TRUE,FALSE))</f>
        <v>0</v>
      </c>
      <c r="X1799" s="187">
        <f t="shared" si="78"/>
        <v>0</v>
      </c>
      <c r="Y1799" s="198">
        <f t="shared" si="79"/>
        <v>0</v>
      </c>
      <c r="AA1799" s="7"/>
      <c r="AB1799" s="7"/>
      <c r="AC1799" s="7"/>
    </row>
    <row r="1800" spans="18:29" x14ac:dyDescent="0.2">
      <c r="R1800" s="193" t="str">
        <f>IF(Candidates!H1802="","",MONTH(Candidates!H1802))</f>
        <v/>
      </c>
      <c r="S1800" s="187" t="b">
        <f>IF(AND(YEAR(Candidates!H1802)&gt;=applicationYear,YEAR(Candidates!H1802)&lt;=applicationYear),TRUE,IF(applicationYear="",TRUE,FALSE))</f>
        <v>0</v>
      </c>
      <c r="T1800" s="187" t="b">
        <f>IF(AND(Candidates!H1802&gt;=$AJ$4,Candidates!H1802&lt;=$AJ$5),TRUE,FALSE)</f>
        <v>0</v>
      </c>
      <c r="U1800" s="187" t="b">
        <f>IF(Dashboard!$M$6="",IF(Candidates!B1802&lt;&gt;"",TRUE,FALSE),IF(Dashboard!$M$6=Candidates!B1802,TRUE,FALSE))</f>
        <v>0</v>
      </c>
      <c r="V1800" s="187" t="b">
        <f>IF(Dashboard!$H$7="",IF(Candidates!B1802&lt;&gt;"",TRUE,FALSE),IF(Dashboard!$H$7=Candidates!C1802,TRUE,FALSE))</f>
        <v>0</v>
      </c>
      <c r="W1800" s="217" t="b">
        <f>IF(Dashboard!$H$6="",IF(Candidates!B1802&lt;&gt;"",TRUE,FALSE),IF(Dashboard!$H$6=Candidates!E1802,TRUE,FALSE))</f>
        <v>0</v>
      </c>
      <c r="X1800" s="187">
        <f t="shared" si="78"/>
        <v>0</v>
      </c>
      <c r="Y1800" s="198">
        <f t="shared" si="79"/>
        <v>0</v>
      </c>
      <c r="AA1800" s="7"/>
      <c r="AB1800" s="7"/>
      <c r="AC1800" s="7"/>
    </row>
    <row r="1801" spans="18:29" x14ac:dyDescent="0.2">
      <c r="R1801" s="193" t="str">
        <f>IF(Candidates!H1803="","",MONTH(Candidates!H1803))</f>
        <v/>
      </c>
      <c r="S1801" s="187" t="b">
        <f>IF(AND(YEAR(Candidates!H1803)&gt;=applicationYear,YEAR(Candidates!H1803)&lt;=applicationYear),TRUE,IF(applicationYear="",TRUE,FALSE))</f>
        <v>0</v>
      </c>
      <c r="T1801" s="187" t="b">
        <f>IF(AND(Candidates!H1803&gt;=$AJ$4,Candidates!H1803&lt;=$AJ$5),TRUE,FALSE)</f>
        <v>0</v>
      </c>
      <c r="U1801" s="187" t="b">
        <f>IF(Dashboard!$M$6="",IF(Candidates!B1803&lt;&gt;"",TRUE,FALSE),IF(Dashboard!$M$6=Candidates!B1803,TRUE,FALSE))</f>
        <v>0</v>
      </c>
      <c r="V1801" s="187" t="b">
        <f>IF(Dashboard!$H$7="",IF(Candidates!B1803&lt;&gt;"",TRUE,FALSE),IF(Dashboard!$H$7=Candidates!C1803,TRUE,FALSE))</f>
        <v>0</v>
      </c>
      <c r="W1801" s="217" t="b">
        <f>IF(Dashboard!$H$6="",IF(Candidates!B1803&lt;&gt;"",TRUE,FALSE),IF(Dashboard!$H$6=Candidates!E1803,TRUE,FALSE))</f>
        <v>0</v>
      </c>
      <c r="X1801" s="187">
        <f t="shared" si="78"/>
        <v>0</v>
      </c>
      <c r="Y1801" s="198">
        <f t="shared" si="79"/>
        <v>0</v>
      </c>
      <c r="AA1801" s="7"/>
      <c r="AB1801" s="7"/>
      <c r="AC1801" s="7"/>
    </row>
    <row r="1802" spans="18:29" x14ac:dyDescent="0.2">
      <c r="R1802" s="193" t="str">
        <f>IF(Candidates!H1804="","",MONTH(Candidates!H1804))</f>
        <v/>
      </c>
      <c r="S1802" s="187" t="b">
        <f>IF(AND(YEAR(Candidates!H1804)&gt;=applicationYear,YEAR(Candidates!H1804)&lt;=applicationYear),TRUE,IF(applicationYear="",TRUE,FALSE))</f>
        <v>0</v>
      </c>
      <c r="T1802" s="187" t="b">
        <f>IF(AND(Candidates!H1804&gt;=$AJ$4,Candidates!H1804&lt;=$AJ$5),TRUE,FALSE)</f>
        <v>0</v>
      </c>
      <c r="U1802" s="187" t="b">
        <f>IF(Dashboard!$M$6="",IF(Candidates!B1804&lt;&gt;"",TRUE,FALSE),IF(Dashboard!$M$6=Candidates!B1804,TRUE,FALSE))</f>
        <v>0</v>
      </c>
      <c r="V1802" s="187" t="b">
        <f>IF(Dashboard!$H$7="",IF(Candidates!B1804&lt;&gt;"",TRUE,FALSE),IF(Dashboard!$H$7=Candidates!C1804,TRUE,FALSE))</f>
        <v>0</v>
      </c>
      <c r="W1802" s="217" t="b">
        <f>IF(Dashboard!$H$6="",IF(Candidates!B1804&lt;&gt;"",TRUE,FALSE),IF(Dashboard!$H$6=Candidates!E1804,TRUE,FALSE))</f>
        <v>0</v>
      </c>
      <c r="X1802" s="187">
        <f t="shared" si="78"/>
        <v>0</v>
      </c>
      <c r="Y1802" s="198">
        <f t="shared" si="79"/>
        <v>0</v>
      </c>
      <c r="AA1802" s="7"/>
      <c r="AB1802" s="7"/>
      <c r="AC1802" s="7"/>
    </row>
    <row r="1803" spans="18:29" x14ac:dyDescent="0.2">
      <c r="R1803" s="193" t="str">
        <f>IF(Candidates!H1805="","",MONTH(Candidates!H1805))</f>
        <v/>
      </c>
      <c r="S1803" s="187" t="b">
        <f>IF(AND(YEAR(Candidates!H1805)&gt;=applicationYear,YEAR(Candidates!H1805)&lt;=applicationYear),TRUE,IF(applicationYear="",TRUE,FALSE))</f>
        <v>0</v>
      </c>
      <c r="T1803" s="187" t="b">
        <f>IF(AND(Candidates!H1805&gt;=$AJ$4,Candidates!H1805&lt;=$AJ$5),TRUE,FALSE)</f>
        <v>0</v>
      </c>
      <c r="U1803" s="187" t="b">
        <f>IF(Dashboard!$M$6="",IF(Candidates!B1805&lt;&gt;"",TRUE,FALSE),IF(Dashboard!$M$6=Candidates!B1805,TRUE,FALSE))</f>
        <v>0</v>
      </c>
      <c r="V1803" s="187" t="b">
        <f>IF(Dashboard!$H$7="",IF(Candidates!B1805&lt;&gt;"",TRUE,FALSE),IF(Dashboard!$H$7=Candidates!C1805,TRUE,FALSE))</f>
        <v>0</v>
      </c>
      <c r="W1803" s="217" t="b">
        <f>IF(Dashboard!$H$6="",IF(Candidates!B1805&lt;&gt;"",TRUE,FALSE),IF(Dashboard!$H$6=Candidates!E1805,TRUE,FALSE))</f>
        <v>0</v>
      </c>
      <c r="X1803" s="187">
        <f t="shared" si="78"/>
        <v>0</v>
      </c>
      <c r="Y1803" s="198">
        <f t="shared" si="79"/>
        <v>0</v>
      </c>
      <c r="AA1803" s="7"/>
      <c r="AB1803" s="7"/>
      <c r="AC1803" s="7"/>
    </row>
    <row r="1804" spans="18:29" x14ac:dyDescent="0.2">
      <c r="R1804" s="193" t="str">
        <f>IF(Candidates!H1806="","",MONTH(Candidates!H1806))</f>
        <v/>
      </c>
      <c r="S1804" s="187" t="b">
        <f>IF(AND(YEAR(Candidates!H1806)&gt;=applicationYear,YEAR(Candidates!H1806)&lt;=applicationYear),TRUE,IF(applicationYear="",TRUE,FALSE))</f>
        <v>0</v>
      </c>
      <c r="T1804" s="187" t="b">
        <f>IF(AND(Candidates!H1806&gt;=$AJ$4,Candidates!H1806&lt;=$AJ$5),TRUE,FALSE)</f>
        <v>0</v>
      </c>
      <c r="U1804" s="187" t="b">
        <f>IF(Dashboard!$M$6="",IF(Candidates!B1806&lt;&gt;"",TRUE,FALSE),IF(Dashboard!$M$6=Candidates!B1806,TRUE,FALSE))</f>
        <v>0</v>
      </c>
      <c r="V1804" s="187" t="b">
        <f>IF(Dashboard!$H$7="",IF(Candidates!B1806&lt;&gt;"",TRUE,FALSE),IF(Dashboard!$H$7=Candidates!C1806,TRUE,FALSE))</f>
        <v>0</v>
      </c>
      <c r="W1804" s="217" t="b">
        <f>IF(Dashboard!$H$6="",IF(Candidates!B1806&lt;&gt;"",TRUE,FALSE),IF(Dashboard!$H$6=Candidates!E1806,TRUE,FALSE))</f>
        <v>0</v>
      </c>
      <c r="X1804" s="187">
        <f t="shared" si="78"/>
        <v>0</v>
      </c>
      <c r="Y1804" s="198">
        <f t="shared" si="79"/>
        <v>0</v>
      </c>
      <c r="AA1804" s="7"/>
      <c r="AB1804" s="7"/>
      <c r="AC1804" s="7"/>
    </row>
    <row r="1805" spans="18:29" x14ac:dyDescent="0.2">
      <c r="R1805" s="193" t="str">
        <f>IF(Candidates!H1807="","",MONTH(Candidates!H1807))</f>
        <v/>
      </c>
      <c r="S1805" s="187" t="b">
        <f>IF(AND(YEAR(Candidates!H1807)&gt;=applicationYear,YEAR(Candidates!H1807)&lt;=applicationYear),TRUE,IF(applicationYear="",TRUE,FALSE))</f>
        <v>0</v>
      </c>
      <c r="T1805" s="187" t="b">
        <f>IF(AND(Candidates!H1807&gt;=$AJ$4,Candidates!H1807&lt;=$AJ$5),TRUE,FALSE)</f>
        <v>0</v>
      </c>
      <c r="U1805" s="187" t="b">
        <f>IF(Dashboard!$M$6="",IF(Candidates!B1807&lt;&gt;"",TRUE,FALSE),IF(Dashboard!$M$6=Candidates!B1807,TRUE,FALSE))</f>
        <v>0</v>
      </c>
      <c r="V1805" s="187" t="b">
        <f>IF(Dashboard!$H$7="",IF(Candidates!B1807&lt;&gt;"",TRUE,FALSE),IF(Dashboard!$H$7=Candidates!C1807,TRUE,FALSE))</f>
        <v>0</v>
      </c>
      <c r="W1805" s="217" t="b">
        <f>IF(Dashboard!$H$6="",IF(Candidates!B1807&lt;&gt;"",TRUE,FALSE),IF(Dashboard!$H$6=Candidates!E1807,TRUE,FALSE))</f>
        <v>0</v>
      </c>
      <c r="X1805" s="187">
        <f t="shared" si="78"/>
        <v>0</v>
      </c>
      <c r="Y1805" s="198">
        <f t="shared" si="79"/>
        <v>0</v>
      </c>
      <c r="AA1805" s="7"/>
      <c r="AB1805" s="7"/>
      <c r="AC1805" s="7"/>
    </row>
    <row r="1806" spans="18:29" x14ac:dyDescent="0.2">
      <c r="R1806" s="193" t="str">
        <f>IF(Candidates!H1808="","",MONTH(Candidates!H1808))</f>
        <v/>
      </c>
      <c r="S1806" s="187" t="b">
        <f>IF(AND(YEAR(Candidates!H1808)&gt;=applicationYear,YEAR(Candidates!H1808)&lt;=applicationYear),TRUE,IF(applicationYear="",TRUE,FALSE))</f>
        <v>0</v>
      </c>
      <c r="T1806" s="187" t="b">
        <f>IF(AND(Candidates!H1808&gt;=$AJ$4,Candidates!H1808&lt;=$AJ$5),TRUE,FALSE)</f>
        <v>0</v>
      </c>
      <c r="U1806" s="187" t="b">
        <f>IF(Dashboard!$M$6="",IF(Candidates!B1808&lt;&gt;"",TRUE,FALSE),IF(Dashboard!$M$6=Candidates!B1808,TRUE,FALSE))</f>
        <v>0</v>
      </c>
      <c r="V1806" s="187" t="b">
        <f>IF(Dashboard!$H$7="",IF(Candidates!B1808&lt;&gt;"",TRUE,FALSE),IF(Dashboard!$H$7=Candidates!C1808,TRUE,FALSE))</f>
        <v>0</v>
      </c>
      <c r="W1806" s="217" t="b">
        <f>IF(Dashboard!$H$6="",IF(Candidates!B1808&lt;&gt;"",TRUE,FALSE),IF(Dashboard!$H$6=Candidates!E1808,TRUE,FALSE))</f>
        <v>0</v>
      </c>
      <c r="X1806" s="187">
        <f t="shared" si="78"/>
        <v>0</v>
      </c>
      <c r="Y1806" s="198">
        <f t="shared" si="79"/>
        <v>0</v>
      </c>
      <c r="AA1806" s="7"/>
      <c r="AB1806" s="7"/>
      <c r="AC1806" s="7"/>
    </row>
    <row r="1807" spans="18:29" x14ac:dyDescent="0.2">
      <c r="R1807" s="193" t="str">
        <f>IF(Candidates!H1809="","",MONTH(Candidates!H1809))</f>
        <v/>
      </c>
      <c r="S1807" s="187" t="b">
        <f>IF(AND(YEAR(Candidates!H1809)&gt;=applicationYear,YEAR(Candidates!H1809)&lt;=applicationYear),TRUE,IF(applicationYear="",TRUE,FALSE))</f>
        <v>0</v>
      </c>
      <c r="T1807" s="187" t="b">
        <f>IF(AND(Candidates!H1809&gt;=$AJ$4,Candidates!H1809&lt;=$AJ$5),TRUE,FALSE)</f>
        <v>0</v>
      </c>
      <c r="U1807" s="187" t="b">
        <f>IF(Dashboard!$M$6="",IF(Candidates!B1809&lt;&gt;"",TRUE,FALSE),IF(Dashboard!$M$6=Candidates!B1809,TRUE,FALSE))</f>
        <v>0</v>
      </c>
      <c r="V1807" s="187" t="b">
        <f>IF(Dashboard!$H$7="",IF(Candidates!B1809&lt;&gt;"",TRUE,FALSE),IF(Dashboard!$H$7=Candidates!C1809,TRUE,FALSE))</f>
        <v>0</v>
      </c>
      <c r="W1807" s="217" t="b">
        <f>IF(Dashboard!$H$6="",IF(Candidates!B1809&lt;&gt;"",TRUE,FALSE),IF(Dashboard!$H$6=Candidates!E1809,TRUE,FALSE))</f>
        <v>0</v>
      </c>
      <c r="X1807" s="187">
        <f t="shared" si="78"/>
        <v>0</v>
      </c>
      <c r="Y1807" s="198">
        <f t="shared" si="79"/>
        <v>0</v>
      </c>
      <c r="AA1807" s="7"/>
      <c r="AB1807" s="7"/>
      <c r="AC1807" s="7"/>
    </row>
    <row r="1808" spans="18:29" x14ac:dyDescent="0.2">
      <c r="R1808" s="193" t="str">
        <f>IF(Candidates!H1810="","",MONTH(Candidates!H1810))</f>
        <v/>
      </c>
      <c r="S1808" s="187" t="b">
        <f>IF(AND(YEAR(Candidates!H1810)&gt;=applicationYear,YEAR(Candidates!H1810)&lt;=applicationYear),TRUE,IF(applicationYear="",TRUE,FALSE))</f>
        <v>0</v>
      </c>
      <c r="T1808" s="187" t="b">
        <f>IF(AND(Candidates!H1810&gt;=$AJ$4,Candidates!H1810&lt;=$AJ$5),TRUE,FALSE)</f>
        <v>0</v>
      </c>
      <c r="U1808" s="187" t="b">
        <f>IF(Dashboard!$M$6="",IF(Candidates!B1810&lt;&gt;"",TRUE,FALSE),IF(Dashboard!$M$6=Candidates!B1810,TRUE,FALSE))</f>
        <v>0</v>
      </c>
      <c r="V1808" s="187" t="b">
        <f>IF(Dashboard!$H$7="",IF(Candidates!B1810&lt;&gt;"",TRUE,FALSE),IF(Dashboard!$H$7=Candidates!C1810,TRUE,FALSE))</f>
        <v>0</v>
      </c>
      <c r="W1808" s="217" t="b">
        <f>IF(Dashboard!$H$6="",IF(Candidates!B1810&lt;&gt;"",TRUE,FALSE),IF(Dashboard!$H$6=Candidates!E1810,TRUE,FALSE))</f>
        <v>0</v>
      </c>
      <c r="X1808" s="187">
        <f t="shared" si="78"/>
        <v>0</v>
      </c>
      <c r="Y1808" s="198">
        <f t="shared" si="79"/>
        <v>0</v>
      </c>
      <c r="AA1808" s="7"/>
      <c r="AB1808" s="7"/>
      <c r="AC1808" s="7"/>
    </row>
    <row r="1809" spans="18:29" x14ac:dyDescent="0.2">
      <c r="R1809" s="193" t="str">
        <f>IF(Candidates!H1811="","",MONTH(Candidates!H1811))</f>
        <v/>
      </c>
      <c r="S1809" s="187" t="b">
        <f>IF(AND(YEAR(Candidates!H1811)&gt;=applicationYear,YEAR(Candidates!H1811)&lt;=applicationYear),TRUE,IF(applicationYear="",TRUE,FALSE))</f>
        <v>0</v>
      </c>
      <c r="T1809" s="187" t="b">
        <f>IF(AND(Candidates!H1811&gt;=$AJ$4,Candidates!H1811&lt;=$AJ$5),TRUE,FALSE)</f>
        <v>0</v>
      </c>
      <c r="U1809" s="187" t="b">
        <f>IF(Dashboard!$M$6="",IF(Candidates!B1811&lt;&gt;"",TRUE,FALSE),IF(Dashboard!$M$6=Candidates!B1811,TRUE,FALSE))</f>
        <v>0</v>
      </c>
      <c r="V1809" s="187" t="b">
        <f>IF(Dashboard!$H$7="",IF(Candidates!B1811&lt;&gt;"",TRUE,FALSE),IF(Dashboard!$H$7=Candidates!C1811,TRUE,FALSE))</f>
        <v>0</v>
      </c>
      <c r="W1809" s="217" t="b">
        <f>IF(Dashboard!$H$6="",IF(Candidates!B1811&lt;&gt;"",TRUE,FALSE),IF(Dashboard!$H$6=Candidates!E1811,TRUE,FALSE))</f>
        <v>0</v>
      </c>
      <c r="X1809" s="187">
        <f t="shared" si="78"/>
        <v>0</v>
      </c>
      <c r="Y1809" s="198">
        <f t="shared" si="79"/>
        <v>0</v>
      </c>
      <c r="AA1809" s="7"/>
      <c r="AB1809" s="7"/>
      <c r="AC1809" s="7"/>
    </row>
    <row r="1810" spans="18:29" x14ac:dyDescent="0.2">
      <c r="R1810" s="193" t="str">
        <f>IF(Candidates!H1812="","",MONTH(Candidates!H1812))</f>
        <v/>
      </c>
      <c r="S1810" s="187" t="b">
        <f>IF(AND(YEAR(Candidates!H1812)&gt;=applicationYear,YEAR(Candidates!H1812)&lt;=applicationYear),TRUE,IF(applicationYear="",TRUE,FALSE))</f>
        <v>0</v>
      </c>
      <c r="T1810" s="187" t="b">
        <f>IF(AND(Candidates!H1812&gt;=$AJ$4,Candidates!H1812&lt;=$AJ$5),TRUE,FALSE)</f>
        <v>0</v>
      </c>
      <c r="U1810" s="187" t="b">
        <f>IF(Dashboard!$M$6="",IF(Candidates!B1812&lt;&gt;"",TRUE,FALSE),IF(Dashboard!$M$6=Candidates!B1812,TRUE,FALSE))</f>
        <v>0</v>
      </c>
      <c r="V1810" s="187" t="b">
        <f>IF(Dashboard!$H$7="",IF(Candidates!B1812&lt;&gt;"",TRUE,FALSE),IF(Dashboard!$H$7=Candidates!C1812,TRUE,FALSE))</f>
        <v>0</v>
      </c>
      <c r="W1810" s="217" t="b">
        <f>IF(Dashboard!$H$6="",IF(Candidates!B1812&lt;&gt;"",TRUE,FALSE),IF(Dashboard!$H$6=Candidates!E1812,TRUE,FALSE))</f>
        <v>0</v>
      </c>
      <c r="X1810" s="187">
        <f t="shared" si="78"/>
        <v>0</v>
      </c>
      <c r="Y1810" s="198">
        <f t="shared" si="79"/>
        <v>0</v>
      </c>
      <c r="AA1810" s="7"/>
      <c r="AB1810" s="7"/>
      <c r="AC1810" s="7"/>
    </row>
    <row r="1811" spans="18:29" x14ac:dyDescent="0.2">
      <c r="R1811" s="193" t="str">
        <f>IF(Candidates!H1813="","",MONTH(Candidates!H1813))</f>
        <v/>
      </c>
      <c r="S1811" s="187" t="b">
        <f>IF(AND(YEAR(Candidates!H1813)&gt;=applicationYear,YEAR(Candidates!H1813)&lt;=applicationYear),TRUE,IF(applicationYear="",TRUE,FALSE))</f>
        <v>0</v>
      </c>
      <c r="T1811" s="187" t="b">
        <f>IF(AND(Candidates!H1813&gt;=$AJ$4,Candidates!H1813&lt;=$AJ$5),TRUE,FALSE)</f>
        <v>0</v>
      </c>
      <c r="U1811" s="187" t="b">
        <f>IF(Dashboard!$M$6="",IF(Candidates!B1813&lt;&gt;"",TRUE,FALSE),IF(Dashboard!$M$6=Candidates!B1813,TRUE,FALSE))</f>
        <v>0</v>
      </c>
      <c r="V1811" s="187" t="b">
        <f>IF(Dashboard!$H$7="",IF(Candidates!B1813&lt;&gt;"",TRUE,FALSE),IF(Dashboard!$H$7=Candidates!C1813,TRUE,FALSE))</f>
        <v>0</v>
      </c>
      <c r="W1811" s="217" t="b">
        <f>IF(Dashboard!$H$6="",IF(Candidates!B1813&lt;&gt;"",TRUE,FALSE),IF(Dashboard!$H$6=Candidates!E1813,TRUE,FALSE))</f>
        <v>0</v>
      </c>
      <c r="X1811" s="187">
        <f t="shared" si="78"/>
        <v>0</v>
      </c>
      <c r="Y1811" s="198">
        <f t="shared" si="79"/>
        <v>0</v>
      </c>
      <c r="AA1811" s="7"/>
      <c r="AB1811" s="7"/>
      <c r="AC1811" s="7"/>
    </row>
    <row r="1812" spans="18:29" x14ac:dyDescent="0.2">
      <c r="R1812" s="193" t="str">
        <f>IF(Candidates!H1814="","",MONTH(Candidates!H1814))</f>
        <v/>
      </c>
      <c r="S1812" s="187" t="b">
        <f>IF(AND(YEAR(Candidates!H1814)&gt;=applicationYear,YEAR(Candidates!H1814)&lt;=applicationYear),TRUE,IF(applicationYear="",TRUE,FALSE))</f>
        <v>0</v>
      </c>
      <c r="T1812" s="187" t="b">
        <f>IF(AND(Candidates!H1814&gt;=$AJ$4,Candidates!H1814&lt;=$AJ$5),TRUE,FALSE)</f>
        <v>0</v>
      </c>
      <c r="U1812" s="187" t="b">
        <f>IF(Dashboard!$M$6="",IF(Candidates!B1814&lt;&gt;"",TRUE,FALSE),IF(Dashboard!$M$6=Candidates!B1814,TRUE,FALSE))</f>
        <v>0</v>
      </c>
      <c r="V1812" s="187" t="b">
        <f>IF(Dashboard!$H$7="",IF(Candidates!B1814&lt;&gt;"",TRUE,FALSE),IF(Dashboard!$H$7=Candidates!C1814,TRUE,FALSE))</f>
        <v>0</v>
      </c>
      <c r="W1812" s="217" t="b">
        <f>IF(Dashboard!$H$6="",IF(Candidates!B1814&lt;&gt;"",TRUE,FALSE),IF(Dashboard!$H$6=Candidates!E1814,TRUE,FALSE))</f>
        <v>0</v>
      </c>
      <c r="X1812" s="187">
        <f t="shared" si="78"/>
        <v>0</v>
      </c>
      <c r="Y1812" s="198">
        <f t="shared" si="79"/>
        <v>0</v>
      </c>
      <c r="AA1812" s="7"/>
      <c r="AB1812" s="7"/>
      <c r="AC1812" s="7"/>
    </row>
    <row r="1813" spans="18:29" x14ac:dyDescent="0.2">
      <c r="R1813" s="193" t="str">
        <f>IF(Candidates!H1815="","",MONTH(Candidates!H1815))</f>
        <v/>
      </c>
      <c r="S1813" s="187" t="b">
        <f>IF(AND(YEAR(Candidates!H1815)&gt;=applicationYear,YEAR(Candidates!H1815)&lt;=applicationYear),TRUE,IF(applicationYear="",TRUE,FALSE))</f>
        <v>0</v>
      </c>
      <c r="T1813" s="187" t="b">
        <f>IF(AND(Candidates!H1815&gt;=$AJ$4,Candidates!H1815&lt;=$AJ$5),TRUE,FALSE)</f>
        <v>0</v>
      </c>
      <c r="U1813" s="187" t="b">
        <f>IF(Dashboard!$M$6="",IF(Candidates!B1815&lt;&gt;"",TRUE,FALSE),IF(Dashboard!$M$6=Candidates!B1815,TRUE,FALSE))</f>
        <v>0</v>
      </c>
      <c r="V1813" s="187" t="b">
        <f>IF(Dashboard!$H$7="",IF(Candidates!B1815&lt;&gt;"",TRUE,FALSE),IF(Dashboard!$H$7=Candidates!C1815,TRUE,FALSE))</f>
        <v>0</v>
      </c>
      <c r="W1813" s="217" t="b">
        <f>IF(Dashboard!$H$6="",IF(Candidates!B1815&lt;&gt;"",TRUE,FALSE),IF(Dashboard!$H$6=Candidates!E1815,TRUE,FALSE))</f>
        <v>0</v>
      </c>
      <c r="X1813" s="187">
        <f t="shared" si="78"/>
        <v>0</v>
      </c>
      <c r="Y1813" s="198">
        <f t="shared" si="79"/>
        <v>0</v>
      </c>
      <c r="AA1813" s="7"/>
      <c r="AB1813" s="7"/>
      <c r="AC1813" s="7"/>
    </row>
    <row r="1814" spans="18:29" x14ac:dyDescent="0.2">
      <c r="R1814" s="193" t="str">
        <f>IF(Candidates!H1816="","",MONTH(Candidates!H1816))</f>
        <v/>
      </c>
      <c r="S1814" s="187" t="b">
        <f>IF(AND(YEAR(Candidates!H1816)&gt;=applicationYear,YEAR(Candidates!H1816)&lt;=applicationYear),TRUE,IF(applicationYear="",TRUE,FALSE))</f>
        <v>0</v>
      </c>
      <c r="T1814" s="187" t="b">
        <f>IF(AND(Candidates!H1816&gt;=$AJ$4,Candidates!H1816&lt;=$AJ$5),TRUE,FALSE)</f>
        <v>0</v>
      </c>
      <c r="U1814" s="187" t="b">
        <f>IF(Dashboard!$M$6="",IF(Candidates!B1816&lt;&gt;"",TRUE,FALSE),IF(Dashboard!$M$6=Candidates!B1816,TRUE,FALSE))</f>
        <v>0</v>
      </c>
      <c r="V1814" s="187" t="b">
        <f>IF(Dashboard!$H$7="",IF(Candidates!B1816&lt;&gt;"",TRUE,FALSE),IF(Dashboard!$H$7=Candidates!C1816,TRUE,FALSE))</f>
        <v>0</v>
      </c>
      <c r="W1814" s="217" t="b">
        <f>IF(Dashboard!$H$6="",IF(Candidates!B1816&lt;&gt;"",TRUE,FALSE),IF(Dashboard!$H$6=Candidates!E1816,TRUE,FALSE))</f>
        <v>0</v>
      </c>
      <c r="X1814" s="187">
        <f t="shared" si="78"/>
        <v>0</v>
      </c>
      <c r="Y1814" s="198">
        <f t="shared" si="79"/>
        <v>0</v>
      </c>
      <c r="AA1814" s="7"/>
      <c r="AB1814" s="7"/>
      <c r="AC1814" s="7"/>
    </row>
    <row r="1815" spans="18:29" x14ac:dyDescent="0.2">
      <c r="R1815" s="193" t="str">
        <f>IF(Candidates!H1817="","",MONTH(Candidates!H1817))</f>
        <v/>
      </c>
      <c r="S1815" s="187" t="b">
        <f>IF(AND(YEAR(Candidates!H1817)&gt;=applicationYear,YEAR(Candidates!H1817)&lt;=applicationYear),TRUE,IF(applicationYear="",TRUE,FALSE))</f>
        <v>0</v>
      </c>
      <c r="T1815" s="187" t="b">
        <f>IF(AND(Candidates!H1817&gt;=$AJ$4,Candidates!H1817&lt;=$AJ$5),TRUE,FALSE)</f>
        <v>0</v>
      </c>
      <c r="U1815" s="187" t="b">
        <f>IF(Dashboard!$M$6="",IF(Candidates!B1817&lt;&gt;"",TRUE,FALSE),IF(Dashboard!$M$6=Candidates!B1817,TRUE,FALSE))</f>
        <v>0</v>
      </c>
      <c r="V1815" s="187" t="b">
        <f>IF(Dashboard!$H$7="",IF(Candidates!B1817&lt;&gt;"",TRUE,FALSE),IF(Dashboard!$H$7=Candidates!C1817,TRUE,FALSE))</f>
        <v>0</v>
      </c>
      <c r="W1815" s="217" t="b">
        <f>IF(Dashboard!$H$6="",IF(Candidates!B1817&lt;&gt;"",TRUE,FALSE),IF(Dashboard!$H$6=Candidates!E1817,TRUE,FALSE))</f>
        <v>0</v>
      </c>
      <c r="X1815" s="187">
        <f t="shared" si="78"/>
        <v>0</v>
      </c>
      <c r="Y1815" s="198">
        <f t="shared" si="79"/>
        <v>0</v>
      </c>
      <c r="AA1815" s="7"/>
      <c r="AB1815" s="7"/>
      <c r="AC1815" s="7"/>
    </row>
    <row r="1816" spans="18:29" x14ac:dyDescent="0.2">
      <c r="R1816" s="193" t="str">
        <f>IF(Candidates!H1818="","",MONTH(Candidates!H1818))</f>
        <v/>
      </c>
      <c r="S1816" s="187" t="b">
        <f>IF(AND(YEAR(Candidates!H1818)&gt;=applicationYear,YEAR(Candidates!H1818)&lt;=applicationYear),TRUE,IF(applicationYear="",TRUE,FALSE))</f>
        <v>0</v>
      </c>
      <c r="T1816" s="187" t="b">
        <f>IF(AND(Candidates!H1818&gt;=$AJ$4,Candidates!H1818&lt;=$AJ$5),TRUE,FALSE)</f>
        <v>0</v>
      </c>
      <c r="U1816" s="187" t="b">
        <f>IF(Dashboard!$M$6="",IF(Candidates!B1818&lt;&gt;"",TRUE,FALSE),IF(Dashboard!$M$6=Candidates!B1818,TRUE,FALSE))</f>
        <v>0</v>
      </c>
      <c r="V1816" s="187" t="b">
        <f>IF(Dashboard!$H$7="",IF(Candidates!B1818&lt;&gt;"",TRUE,FALSE),IF(Dashboard!$H$7=Candidates!C1818,TRUE,FALSE))</f>
        <v>0</v>
      </c>
      <c r="W1816" s="217" t="b">
        <f>IF(Dashboard!$H$6="",IF(Candidates!B1818&lt;&gt;"",TRUE,FALSE),IF(Dashboard!$H$6=Candidates!E1818,TRUE,FALSE))</f>
        <v>0</v>
      </c>
      <c r="X1816" s="187">
        <f t="shared" si="78"/>
        <v>0</v>
      </c>
      <c r="Y1816" s="198">
        <f t="shared" si="79"/>
        <v>0</v>
      </c>
      <c r="AA1816" s="7"/>
      <c r="AB1816" s="7"/>
      <c r="AC1816" s="7"/>
    </row>
    <row r="1817" spans="18:29" x14ac:dyDescent="0.2">
      <c r="R1817" s="193" t="str">
        <f>IF(Candidates!H1819="","",MONTH(Candidates!H1819))</f>
        <v/>
      </c>
      <c r="S1817" s="187" t="b">
        <f>IF(AND(YEAR(Candidates!H1819)&gt;=applicationYear,YEAR(Candidates!H1819)&lt;=applicationYear),TRUE,IF(applicationYear="",TRUE,FALSE))</f>
        <v>0</v>
      </c>
      <c r="T1817" s="187" t="b">
        <f>IF(AND(Candidates!H1819&gt;=$AJ$4,Candidates!H1819&lt;=$AJ$5),TRUE,FALSE)</f>
        <v>0</v>
      </c>
      <c r="U1817" s="187" t="b">
        <f>IF(Dashboard!$M$6="",IF(Candidates!B1819&lt;&gt;"",TRUE,FALSE),IF(Dashboard!$M$6=Candidates!B1819,TRUE,FALSE))</f>
        <v>0</v>
      </c>
      <c r="V1817" s="187" t="b">
        <f>IF(Dashboard!$H$7="",IF(Candidates!B1819&lt;&gt;"",TRUE,FALSE),IF(Dashboard!$H$7=Candidates!C1819,TRUE,FALSE))</f>
        <v>0</v>
      </c>
      <c r="W1817" s="217" t="b">
        <f>IF(Dashboard!$H$6="",IF(Candidates!B1819&lt;&gt;"",TRUE,FALSE),IF(Dashboard!$H$6=Candidates!E1819,TRUE,FALSE))</f>
        <v>0</v>
      </c>
      <c r="X1817" s="187">
        <f t="shared" si="78"/>
        <v>0</v>
      </c>
      <c r="Y1817" s="198">
        <f t="shared" si="79"/>
        <v>0</v>
      </c>
      <c r="AA1817" s="7"/>
      <c r="AB1817" s="7"/>
      <c r="AC1817" s="7"/>
    </row>
    <row r="1818" spans="18:29" x14ac:dyDescent="0.2">
      <c r="R1818" s="193" t="str">
        <f>IF(Candidates!H1820="","",MONTH(Candidates!H1820))</f>
        <v/>
      </c>
      <c r="S1818" s="187" t="b">
        <f>IF(AND(YEAR(Candidates!H1820)&gt;=applicationYear,YEAR(Candidates!H1820)&lt;=applicationYear),TRUE,IF(applicationYear="",TRUE,FALSE))</f>
        <v>0</v>
      </c>
      <c r="T1818" s="187" t="b">
        <f>IF(AND(Candidates!H1820&gt;=$AJ$4,Candidates!H1820&lt;=$AJ$5),TRUE,FALSE)</f>
        <v>0</v>
      </c>
      <c r="U1818" s="187" t="b">
        <f>IF(Dashboard!$M$6="",IF(Candidates!B1820&lt;&gt;"",TRUE,FALSE),IF(Dashboard!$M$6=Candidates!B1820,TRUE,FALSE))</f>
        <v>0</v>
      </c>
      <c r="V1818" s="187" t="b">
        <f>IF(Dashboard!$H$7="",IF(Candidates!B1820&lt;&gt;"",TRUE,FALSE),IF(Dashboard!$H$7=Candidates!C1820,TRUE,FALSE))</f>
        <v>0</v>
      </c>
      <c r="W1818" s="217" t="b">
        <f>IF(Dashboard!$H$6="",IF(Candidates!B1820&lt;&gt;"",TRUE,FALSE),IF(Dashboard!$H$6=Candidates!E1820,TRUE,FALSE))</f>
        <v>0</v>
      </c>
      <c r="X1818" s="187">
        <f t="shared" si="78"/>
        <v>0</v>
      </c>
      <c r="Y1818" s="198">
        <f t="shared" si="79"/>
        <v>0</v>
      </c>
      <c r="AA1818" s="7"/>
      <c r="AB1818" s="7"/>
      <c r="AC1818" s="7"/>
    </row>
    <row r="1819" spans="18:29" x14ac:dyDescent="0.2">
      <c r="R1819" s="193" t="str">
        <f>IF(Candidates!H1821="","",MONTH(Candidates!H1821))</f>
        <v/>
      </c>
      <c r="S1819" s="187" t="b">
        <f>IF(AND(YEAR(Candidates!H1821)&gt;=applicationYear,YEAR(Candidates!H1821)&lt;=applicationYear),TRUE,IF(applicationYear="",TRUE,FALSE))</f>
        <v>0</v>
      </c>
      <c r="T1819" s="187" t="b">
        <f>IF(AND(Candidates!H1821&gt;=$AJ$4,Candidates!H1821&lt;=$AJ$5),TRUE,FALSE)</f>
        <v>0</v>
      </c>
      <c r="U1819" s="187" t="b">
        <f>IF(Dashboard!$M$6="",IF(Candidates!B1821&lt;&gt;"",TRUE,FALSE),IF(Dashboard!$M$6=Candidates!B1821,TRUE,FALSE))</f>
        <v>0</v>
      </c>
      <c r="V1819" s="187" t="b">
        <f>IF(Dashboard!$H$7="",IF(Candidates!B1821&lt;&gt;"",TRUE,FALSE),IF(Dashboard!$H$7=Candidates!C1821,TRUE,FALSE))</f>
        <v>0</v>
      </c>
      <c r="W1819" s="217" t="b">
        <f>IF(Dashboard!$H$6="",IF(Candidates!B1821&lt;&gt;"",TRUE,FALSE),IF(Dashboard!$H$6=Candidates!E1821,TRUE,FALSE))</f>
        <v>0</v>
      </c>
      <c r="X1819" s="187">
        <f t="shared" si="78"/>
        <v>0</v>
      </c>
      <c r="Y1819" s="198">
        <f t="shared" si="79"/>
        <v>0</v>
      </c>
      <c r="AA1819" s="7"/>
      <c r="AB1819" s="7"/>
      <c r="AC1819" s="7"/>
    </row>
    <row r="1820" spans="18:29" x14ac:dyDescent="0.2">
      <c r="R1820" s="193" t="str">
        <f>IF(Candidates!H1822="","",MONTH(Candidates!H1822))</f>
        <v/>
      </c>
      <c r="S1820" s="187" t="b">
        <f>IF(AND(YEAR(Candidates!H1822)&gt;=applicationYear,YEAR(Candidates!H1822)&lt;=applicationYear),TRUE,IF(applicationYear="",TRUE,FALSE))</f>
        <v>0</v>
      </c>
      <c r="T1820" s="187" t="b">
        <f>IF(AND(Candidates!H1822&gt;=$AJ$4,Candidates!H1822&lt;=$AJ$5),TRUE,FALSE)</f>
        <v>0</v>
      </c>
      <c r="U1820" s="187" t="b">
        <f>IF(Dashboard!$M$6="",IF(Candidates!B1822&lt;&gt;"",TRUE,FALSE),IF(Dashboard!$M$6=Candidates!B1822,TRUE,FALSE))</f>
        <v>0</v>
      </c>
      <c r="V1820" s="187" t="b">
        <f>IF(Dashboard!$H$7="",IF(Candidates!B1822&lt;&gt;"",TRUE,FALSE),IF(Dashboard!$H$7=Candidates!C1822,TRUE,FALSE))</f>
        <v>0</v>
      </c>
      <c r="W1820" s="217" t="b">
        <f>IF(Dashboard!$H$6="",IF(Candidates!B1822&lt;&gt;"",TRUE,FALSE),IF(Dashboard!$H$6=Candidates!E1822,TRUE,FALSE))</f>
        <v>0</v>
      </c>
      <c r="X1820" s="187">
        <f t="shared" si="78"/>
        <v>0</v>
      </c>
      <c r="Y1820" s="198">
        <f t="shared" si="79"/>
        <v>0</v>
      </c>
      <c r="AA1820" s="7"/>
      <c r="AB1820" s="7"/>
      <c r="AC1820" s="7"/>
    </row>
    <row r="1821" spans="18:29" x14ac:dyDescent="0.2">
      <c r="R1821" s="193" t="str">
        <f>IF(Candidates!H1823="","",MONTH(Candidates!H1823))</f>
        <v/>
      </c>
      <c r="S1821" s="187" t="b">
        <f>IF(AND(YEAR(Candidates!H1823)&gt;=applicationYear,YEAR(Candidates!H1823)&lt;=applicationYear),TRUE,IF(applicationYear="",TRUE,FALSE))</f>
        <v>0</v>
      </c>
      <c r="T1821" s="187" t="b">
        <f>IF(AND(Candidates!H1823&gt;=$AJ$4,Candidates!H1823&lt;=$AJ$5),TRUE,FALSE)</f>
        <v>0</v>
      </c>
      <c r="U1821" s="187" t="b">
        <f>IF(Dashboard!$M$6="",IF(Candidates!B1823&lt;&gt;"",TRUE,FALSE),IF(Dashboard!$M$6=Candidates!B1823,TRUE,FALSE))</f>
        <v>0</v>
      </c>
      <c r="V1821" s="187" t="b">
        <f>IF(Dashboard!$H$7="",IF(Candidates!B1823&lt;&gt;"",TRUE,FALSE),IF(Dashboard!$H$7=Candidates!C1823,TRUE,FALSE))</f>
        <v>0</v>
      </c>
      <c r="W1821" s="217" t="b">
        <f>IF(Dashboard!$H$6="",IF(Candidates!B1823&lt;&gt;"",TRUE,FALSE),IF(Dashboard!$H$6=Candidates!E1823,TRUE,FALSE))</f>
        <v>0</v>
      </c>
      <c r="X1821" s="187">
        <f t="shared" si="78"/>
        <v>0</v>
      </c>
      <c r="Y1821" s="198">
        <f t="shared" si="79"/>
        <v>0</v>
      </c>
      <c r="AA1821" s="7"/>
      <c r="AB1821" s="7"/>
      <c r="AC1821" s="7"/>
    </row>
    <row r="1822" spans="18:29" x14ac:dyDescent="0.2">
      <c r="R1822" s="193" t="str">
        <f>IF(Candidates!H1824="","",MONTH(Candidates!H1824))</f>
        <v/>
      </c>
      <c r="S1822" s="187" t="b">
        <f>IF(AND(YEAR(Candidates!H1824)&gt;=applicationYear,YEAR(Candidates!H1824)&lt;=applicationYear),TRUE,IF(applicationYear="",TRUE,FALSE))</f>
        <v>0</v>
      </c>
      <c r="T1822" s="187" t="b">
        <f>IF(AND(Candidates!H1824&gt;=$AJ$4,Candidates!H1824&lt;=$AJ$5),TRUE,FALSE)</f>
        <v>0</v>
      </c>
      <c r="U1822" s="187" t="b">
        <f>IF(Dashboard!$M$6="",IF(Candidates!B1824&lt;&gt;"",TRUE,FALSE),IF(Dashboard!$M$6=Candidates!B1824,TRUE,FALSE))</f>
        <v>0</v>
      </c>
      <c r="V1822" s="187" t="b">
        <f>IF(Dashboard!$H$7="",IF(Candidates!B1824&lt;&gt;"",TRUE,FALSE),IF(Dashboard!$H$7=Candidates!C1824,TRUE,FALSE))</f>
        <v>0</v>
      </c>
      <c r="W1822" s="217" t="b">
        <f>IF(Dashboard!$H$6="",IF(Candidates!B1824&lt;&gt;"",TRUE,FALSE),IF(Dashboard!$H$6=Candidates!E1824,TRUE,FALSE))</f>
        <v>0</v>
      </c>
      <c r="X1822" s="187">
        <f t="shared" si="78"/>
        <v>0</v>
      </c>
      <c r="Y1822" s="198">
        <f t="shared" si="79"/>
        <v>0</v>
      </c>
      <c r="AA1822" s="7"/>
      <c r="AB1822" s="7"/>
      <c r="AC1822" s="7"/>
    </row>
    <row r="1823" spans="18:29" x14ac:dyDescent="0.2">
      <c r="R1823" s="193" t="str">
        <f>IF(Candidates!H1825="","",MONTH(Candidates!H1825))</f>
        <v/>
      </c>
      <c r="S1823" s="187" t="b">
        <f>IF(AND(YEAR(Candidates!H1825)&gt;=applicationYear,YEAR(Candidates!H1825)&lt;=applicationYear),TRUE,IF(applicationYear="",TRUE,FALSE))</f>
        <v>0</v>
      </c>
      <c r="T1823" s="187" t="b">
        <f>IF(AND(Candidates!H1825&gt;=$AJ$4,Candidates!H1825&lt;=$AJ$5),TRUE,FALSE)</f>
        <v>0</v>
      </c>
      <c r="U1823" s="187" t="b">
        <f>IF(Dashboard!$M$6="",IF(Candidates!B1825&lt;&gt;"",TRUE,FALSE),IF(Dashboard!$M$6=Candidates!B1825,TRUE,FALSE))</f>
        <v>0</v>
      </c>
      <c r="V1823" s="187" t="b">
        <f>IF(Dashboard!$H$7="",IF(Candidates!B1825&lt;&gt;"",TRUE,FALSE),IF(Dashboard!$H$7=Candidates!C1825,TRUE,FALSE))</f>
        <v>0</v>
      </c>
      <c r="W1823" s="217" t="b">
        <f>IF(Dashboard!$H$6="",IF(Candidates!B1825&lt;&gt;"",TRUE,FALSE),IF(Dashboard!$H$6=Candidates!E1825,TRUE,FALSE))</f>
        <v>0</v>
      </c>
      <c r="X1823" s="187">
        <f t="shared" si="78"/>
        <v>0</v>
      </c>
      <c r="Y1823" s="198">
        <f t="shared" si="79"/>
        <v>0</v>
      </c>
      <c r="AA1823" s="7"/>
      <c r="AB1823" s="7"/>
      <c r="AC1823" s="7"/>
    </row>
    <row r="1824" spans="18:29" x14ac:dyDescent="0.2">
      <c r="R1824" s="193" t="str">
        <f>IF(Candidates!H1826="","",MONTH(Candidates!H1826))</f>
        <v/>
      </c>
      <c r="S1824" s="187" t="b">
        <f>IF(AND(YEAR(Candidates!H1826)&gt;=applicationYear,YEAR(Candidates!H1826)&lt;=applicationYear),TRUE,IF(applicationYear="",TRUE,FALSE))</f>
        <v>0</v>
      </c>
      <c r="T1824" s="187" t="b">
        <f>IF(AND(Candidates!H1826&gt;=$AJ$4,Candidates!H1826&lt;=$AJ$5),TRUE,FALSE)</f>
        <v>0</v>
      </c>
      <c r="U1824" s="187" t="b">
        <f>IF(Dashboard!$M$6="",IF(Candidates!B1826&lt;&gt;"",TRUE,FALSE),IF(Dashboard!$M$6=Candidates!B1826,TRUE,FALSE))</f>
        <v>0</v>
      </c>
      <c r="V1824" s="187" t="b">
        <f>IF(Dashboard!$H$7="",IF(Candidates!B1826&lt;&gt;"",TRUE,FALSE),IF(Dashboard!$H$7=Candidates!C1826,TRUE,FALSE))</f>
        <v>0</v>
      </c>
      <c r="W1824" s="217" t="b">
        <f>IF(Dashboard!$H$6="",IF(Candidates!B1826&lt;&gt;"",TRUE,FALSE),IF(Dashboard!$H$6=Candidates!E1826,TRUE,FALSE))</f>
        <v>0</v>
      </c>
      <c r="X1824" s="187">
        <f t="shared" si="78"/>
        <v>0</v>
      </c>
      <c r="Y1824" s="198">
        <f t="shared" si="79"/>
        <v>0</v>
      </c>
      <c r="AA1824" s="7"/>
      <c r="AB1824" s="7"/>
      <c r="AC1824" s="7"/>
    </row>
    <row r="1825" spans="18:29" x14ac:dyDescent="0.2">
      <c r="R1825" s="193" t="str">
        <f>IF(Candidates!H1827="","",MONTH(Candidates!H1827))</f>
        <v/>
      </c>
      <c r="S1825" s="187" t="b">
        <f>IF(AND(YEAR(Candidates!H1827)&gt;=applicationYear,YEAR(Candidates!H1827)&lt;=applicationYear),TRUE,IF(applicationYear="",TRUE,FALSE))</f>
        <v>0</v>
      </c>
      <c r="T1825" s="187" t="b">
        <f>IF(AND(Candidates!H1827&gt;=$AJ$4,Candidates!H1827&lt;=$AJ$5),TRUE,FALSE)</f>
        <v>0</v>
      </c>
      <c r="U1825" s="187" t="b">
        <f>IF(Dashboard!$M$6="",IF(Candidates!B1827&lt;&gt;"",TRUE,FALSE),IF(Dashboard!$M$6=Candidates!B1827,TRUE,FALSE))</f>
        <v>0</v>
      </c>
      <c r="V1825" s="187" t="b">
        <f>IF(Dashboard!$H$7="",IF(Candidates!B1827&lt;&gt;"",TRUE,FALSE),IF(Dashboard!$H$7=Candidates!C1827,TRUE,FALSE))</f>
        <v>0</v>
      </c>
      <c r="W1825" s="217" t="b">
        <f>IF(Dashboard!$H$6="",IF(Candidates!B1827&lt;&gt;"",TRUE,FALSE),IF(Dashboard!$H$6=Candidates!E1827,TRUE,FALSE))</f>
        <v>0</v>
      </c>
      <c r="X1825" s="187">
        <f t="shared" si="78"/>
        <v>0</v>
      </c>
      <c r="Y1825" s="198">
        <f t="shared" si="79"/>
        <v>0</v>
      </c>
      <c r="AA1825" s="7"/>
      <c r="AB1825" s="7"/>
      <c r="AC1825" s="7"/>
    </row>
    <row r="1826" spans="18:29" x14ac:dyDescent="0.2">
      <c r="R1826" s="193" t="str">
        <f>IF(Candidates!H1828="","",MONTH(Candidates!H1828))</f>
        <v/>
      </c>
      <c r="S1826" s="187" t="b">
        <f>IF(AND(YEAR(Candidates!H1828)&gt;=applicationYear,YEAR(Candidates!H1828)&lt;=applicationYear),TRUE,IF(applicationYear="",TRUE,FALSE))</f>
        <v>0</v>
      </c>
      <c r="T1826" s="187" t="b">
        <f>IF(AND(Candidates!H1828&gt;=$AJ$4,Candidates!H1828&lt;=$AJ$5),TRUE,FALSE)</f>
        <v>0</v>
      </c>
      <c r="U1826" s="187" t="b">
        <f>IF(Dashboard!$M$6="",IF(Candidates!B1828&lt;&gt;"",TRUE,FALSE),IF(Dashboard!$M$6=Candidates!B1828,TRUE,FALSE))</f>
        <v>0</v>
      </c>
      <c r="V1826" s="187" t="b">
        <f>IF(Dashboard!$H$7="",IF(Candidates!B1828&lt;&gt;"",TRUE,FALSE),IF(Dashboard!$H$7=Candidates!C1828,TRUE,FALSE))</f>
        <v>0</v>
      </c>
      <c r="W1826" s="217" t="b">
        <f>IF(Dashboard!$H$6="",IF(Candidates!B1828&lt;&gt;"",TRUE,FALSE),IF(Dashboard!$H$6=Candidates!E1828,TRUE,FALSE))</f>
        <v>0</v>
      </c>
      <c r="X1826" s="187">
        <f t="shared" si="78"/>
        <v>0</v>
      </c>
      <c r="Y1826" s="198">
        <f t="shared" si="79"/>
        <v>0</v>
      </c>
      <c r="AA1826" s="7"/>
      <c r="AB1826" s="7"/>
      <c r="AC1826" s="7"/>
    </row>
    <row r="1827" spans="18:29" x14ac:dyDescent="0.2">
      <c r="R1827" s="193" t="str">
        <f>IF(Candidates!H1829="","",MONTH(Candidates!H1829))</f>
        <v/>
      </c>
      <c r="S1827" s="187" t="b">
        <f>IF(AND(YEAR(Candidates!H1829)&gt;=applicationYear,YEAR(Candidates!H1829)&lt;=applicationYear),TRUE,IF(applicationYear="",TRUE,FALSE))</f>
        <v>0</v>
      </c>
      <c r="T1827" s="187" t="b">
        <f>IF(AND(Candidates!H1829&gt;=$AJ$4,Candidates!H1829&lt;=$AJ$5),TRUE,FALSE)</f>
        <v>0</v>
      </c>
      <c r="U1827" s="187" t="b">
        <f>IF(Dashboard!$M$6="",IF(Candidates!B1829&lt;&gt;"",TRUE,FALSE),IF(Dashboard!$M$6=Candidates!B1829,TRUE,FALSE))</f>
        <v>0</v>
      </c>
      <c r="V1827" s="187" t="b">
        <f>IF(Dashboard!$H$7="",IF(Candidates!B1829&lt;&gt;"",TRUE,FALSE),IF(Dashboard!$H$7=Candidates!C1829,TRUE,FALSE))</f>
        <v>0</v>
      </c>
      <c r="W1827" s="217" t="b">
        <f>IF(Dashboard!$H$6="",IF(Candidates!B1829&lt;&gt;"",TRUE,FALSE),IF(Dashboard!$H$6=Candidates!E1829,TRUE,FALSE))</f>
        <v>0</v>
      </c>
      <c r="X1827" s="187">
        <f t="shared" si="78"/>
        <v>0</v>
      </c>
      <c r="Y1827" s="198">
        <f t="shared" si="79"/>
        <v>0</v>
      </c>
      <c r="AA1827" s="7"/>
      <c r="AB1827" s="7"/>
      <c r="AC1827" s="7"/>
    </row>
    <row r="1828" spans="18:29" x14ac:dyDescent="0.2">
      <c r="R1828" s="193" t="str">
        <f>IF(Candidates!H1830="","",MONTH(Candidates!H1830))</f>
        <v/>
      </c>
      <c r="S1828" s="187" t="b">
        <f>IF(AND(YEAR(Candidates!H1830)&gt;=applicationYear,YEAR(Candidates!H1830)&lt;=applicationYear),TRUE,IF(applicationYear="",TRUE,FALSE))</f>
        <v>0</v>
      </c>
      <c r="T1828" s="187" t="b">
        <f>IF(AND(Candidates!H1830&gt;=$AJ$4,Candidates!H1830&lt;=$AJ$5),TRUE,FALSE)</f>
        <v>0</v>
      </c>
      <c r="U1828" s="187" t="b">
        <f>IF(Dashboard!$M$6="",IF(Candidates!B1830&lt;&gt;"",TRUE,FALSE),IF(Dashboard!$M$6=Candidates!B1830,TRUE,FALSE))</f>
        <v>0</v>
      </c>
      <c r="V1828" s="187" t="b">
        <f>IF(Dashboard!$H$7="",IF(Candidates!B1830&lt;&gt;"",TRUE,FALSE),IF(Dashboard!$H$7=Candidates!C1830,TRUE,FALSE))</f>
        <v>0</v>
      </c>
      <c r="W1828" s="217" t="b">
        <f>IF(Dashboard!$H$6="",IF(Candidates!B1830&lt;&gt;"",TRUE,FALSE),IF(Dashboard!$H$6=Candidates!E1830,TRUE,FALSE))</f>
        <v>0</v>
      </c>
      <c r="X1828" s="187">
        <f t="shared" si="78"/>
        <v>0</v>
      </c>
      <c r="Y1828" s="198">
        <f t="shared" si="79"/>
        <v>0</v>
      </c>
      <c r="AA1828" s="7"/>
      <c r="AB1828" s="7"/>
      <c r="AC1828" s="7"/>
    </row>
    <row r="1829" spans="18:29" x14ac:dyDescent="0.2">
      <c r="R1829" s="193" t="str">
        <f>IF(Candidates!H1831="","",MONTH(Candidates!H1831))</f>
        <v/>
      </c>
      <c r="S1829" s="187" t="b">
        <f>IF(AND(YEAR(Candidates!H1831)&gt;=applicationYear,YEAR(Candidates!H1831)&lt;=applicationYear),TRUE,IF(applicationYear="",TRUE,FALSE))</f>
        <v>0</v>
      </c>
      <c r="T1829" s="187" t="b">
        <f>IF(AND(Candidates!H1831&gt;=$AJ$4,Candidates!H1831&lt;=$AJ$5),TRUE,FALSE)</f>
        <v>0</v>
      </c>
      <c r="U1829" s="187" t="b">
        <f>IF(Dashboard!$M$6="",IF(Candidates!B1831&lt;&gt;"",TRUE,FALSE),IF(Dashboard!$M$6=Candidates!B1831,TRUE,FALSE))</f>
        <v>0</v>
      </c>
      <c r="V1829" s="187" t="b">
        <f>IF(Dashboard!$H$7="",IF(Candidates!B1831&lt;&gt;"",TRUE,FALSE),IF(Dashboard!$H$7=Candidates!C1831,TRUE,FALSE))</f>
        <v>0</v>
      </c>
      <c r="W1829" s="217" t="b">
        <f>IF(Dashboard!$H$6="",IF(Candidates!B1831&lt;&gt;"",TRUE,FALSE),IF(Dashboard!$H$6=Candidates!E1831,TRUE,FALSE))</f>
        <v>0</v>
      </c>
      <c r="X1829" s="187">
        <f t="shared" si="78"/>
        <v>0</v>
      </c>
      <c r="Y1829" s="198">
        <f t="shared" si="79"/>
        <v>0</v>
      </c>
      <c r="AA1829" s="7"/>
      <c r="AB1829" s="7"/>
      <c r="AC1829" s="7"/>
    </row>
    <row r="1830" spans="18:29" x14ac:dyDescent="0.2">
      <c r="R1830" s="193" t="str">
        <f>IF(Candidates!H1832="","",MONTH(Candidates!H1832))</f>
        <v/>
      </c>
      <c r="S1830" s="187" t="b">
        <f>IF(AND(YEAR(Candidates!H1832)&gt;=applicationYear,YEAR(Candidates!H1832)&lt;=applicationYear),TRUE,IF(applicationYear="",TRUE,FALSE))</f>
        <v>0</v>
      </c>
      <c r="T1830" s="187" t="b">
        <f>IF(AND(Candidates!H1832&gt;=$AJ$4,Candidates!H1832&lt;=$AJ$5),TRUE,FALSE)</f>
        <v>0</v>
      </c>
      <c r="U1830" s="187" t="b">
        <f>IF(Dashboard!$M$6="",IF(Candidates!B1832&lt;&gt;"",TRUE,FALSE),IF(Dashboard!$M$6=Candidates!B1832,TRUE,FALSE))</f>
        <v>0</v>
      </c>
      <c r="V1830" s="187" t="b">
        <f>IF(Dashboard!$H$7="",IF(Candidates!B1832&lt;&gt;"",TRUE,FALSE),IF(Dashboard!$H$7=Candidates!C1832,TRUE,FALSE))</f>
        <v>0</v>
      </c>
      <c r="W1830" s="217" t="b">
        <f>IF(Dashboard!$H$6="",IF(Candidates!B1832&lt;&gt;"",TRUE,FALSE),IF(Dashboard!$H$6=Candidates!E1832,TRUE,FALSE))</f>
        <v>0</v>
      </c>
      <c r="X1830" s="187">
        <f t="shared" si="78"/>
        <v>0</v>
      </c>
      <c r="Y1830" s="198">
        <f t="shared" si="79"/>
        <v>0</v>
      </c>
      <c r="AA1830" s="7"/>
      <c r="AB1830" s="7"/>
      <c r="AC1830" s="7"/>
    </row>
    <row r="1831" spans="18:29" x14ac:dyDescent="0.2">
      <c r="R1831" s="193" t="str">
        <f>IF(Candidates!H1833="","",MONTH(Candidates!H1833))</f>
        <v/>
      </c>
      <c r="S1831" s="187" t="b">
        <f>IF(AND(YEAR(Candidates!H1833)&gt;=applicationYear,YEAR(Candidates!H1833)&lt;=applicationYear),TRUE,IF(applicationYear="",TRUE,FALSE))</f>
        <v>0</v>
      </c>
      <c r="T1831" s="187" t="b">
        <f>IF(AND(Candidates!H1833&gt;=$AJ$4,Candidates!H1833&lt;=$AJ$5),TRUE,FALSE)</f>
        <v>0</v>
      </c>
      <c r="U1831" s="187" t="b">
        <f>IF(Dashboard!$M$6="",IF(Candidates!B1833&lt;&gt;"",TRUE,FALSE),IF(Dashboard!$M$6=Candidates!B1833,TRUE,FALSE))</f>
        <v>0</v>
      </c>
      <c r="V1831" s="187" t="b">
        <f>IF(Dashboard!$H$7="",IF(Candidates!B1833&lt;&gt;"",TRUE,FALSE),IF(Dashboard!$H$7=Candidates!C1833,TRUE,FALSE))</f>
        <v>0</v>
      </c>
      <c r="W1831" s="217" t="b">
        <f>IF(Dashboard!$H$6="",IF(Candidates!B1833&lt;&gt;"",TRUE,FALSE),IF(Dashboard!$H$6=Candidates!E1833,TRUE,FALSE))</f>
        <v>0</v>
      </c>
      <c r="X1831" s="187">
        <f t="shared" si="78"/>
        <v>0</v>
      </c>
      <c r="Y1831" s="198">
        <f t="shared" si="79"/>
        <v>0</v>
      </c>
      <c r="AA1831" s="7"/>
      <c r="AB1831" s="7"/>
      <c r="AC1831" s="7"/>
    </row>
    <row r="1832" spans="18:29" x14ac:dyDescent="0.2">
      <c r="R1832" s="193" t="str">
        <f>IF(Candidates!H1834="","",MONTH(Candidates!H1834))</f>
        <v/>
      </c>
      <c r="S1832" s="187" t="b">
        <f>IF(AND(YEAR(Candidates!H1834)&gt;=applicationYear,YEAR(Candidates!H1834)&lt;=applicationYear),TRUE,IF(applicationYear="",TRUE,FALSE))</f>
        <v>0</v>
      </c>
      <c r="T1832" s="187" t="b">
        <f>IF(AND(Candidates!H1834&gt;=$AJ$4,Candidates!H1834&lt;=$AJ$5),TRUE,FALSE)</f>
        <v>0</v>
      </c>
      <c r="U1832" s="187" t="b">
        <f>IF(Dashboard!$M$6="",IF(Candidates!B1834&lt;&gt;"",TRUE,FALSE),IF(Dashboard!$M$6=Candidates!B1834,TRUE,FALSE))</f>
        <v>0</v>
      </c>
      <c r="V1832" s="187" t="b">
        <f>IF(Dashboard!$H$7="",IF(Candidates!B1834&lt;&gt;"",TRUE,FALSE),IF(Dashboard!$H$7=Candidates!C1834,TRUE,FALSE))</f>
        <v>0</v>
      </c>
      <c r="W1832" s="217" t="b">
        <f>IF(Dashboard!$H$6="",IF(Candidates!B1834&lt;&gt;"",TRUE,FALSE),IF(Dashboard!$H$6=Candidates!E1834,TRUE,FALSE))</f>
        <v>0</v>
      </c>
      <c r="X1832" s="187">
        <f t="shared" si="78"/>
        <v>0</v>
      </c>
      <c r="Y1832" s="198">
        <f t="shared" si="79"/>
        <v>0</v>
      </c>
      <c r="AA1832" s="7"/>
      <c r="AB1832" s="7"/>
      <c r="AC1832" s="7"/>
    </row>
    <row r="1833" spans="18:29" x14ac:dyDescent="0.2">
      <c r="R1833" s="193" t="str">
        <f>IF(Candidates!H1835="","",MONTH(Candidates!H1835))</f>
        <v/>
      </c>
      <c r="S1833" s="187" t="b">
        <f>IF(AND(YEAR(Candidates!H1835)&gt;=applicationYear,YEAR(Candidates!H1835)&lt;=applicationYear),TRUE,IF(applicationYear="",TRUE,FALSE))</f>
        <v>0</v>
      </c>
      <c r="T1833" s="187" t="b">
        <f>IF(AND(Candidates!H1835&gt;=$AJ$4,Candidates!H1835&lt;=$AJ$5),TRUE,FALSE)</f>
        <v>0</v>
      </c>
      <c r="U1833" s="187" t="b">
        <f>IF(Dashboard!$M$6="",IF(Candidates!B1835&lt;&gt;"",TRUE,FALSE),IF(Dashboard!$M$6=Candidates!B1835,TRUE,FALSE))</f>
        <v>0</v>
      </c>
      <c r="V1833" s="187" t="b">
        <f>IF(Dashboard!$H$7="",IF(Candidates!B1835&lt;&gt;"",TRUE,FALSE),IF(Dashboard!$H$7=Candidates!C1835,TRUE,FALSE))</f>
        <v>0</v>
      </c>
      <c r="W1833" s="217" t="b">
        <f>IF(Dashboard!$H$6="",IF(Candidates!B1835&lt;&gt;"",TRUE,FALSE),IF(Dashboard!$H$6=Candidates!E1835,TRUE,FALSE))</f>
        <v>0</v>
      </c>
      <c r="X1833" s="187">
        <f t="shared" si="78"/>
        <v>0</v>
      </c>
      <c r="Y1833" s="198">
        <f t="shared" si="79"/>
        <v>0</v>
      </c>
      <c r="AA1833" s="7"/>
      <c r="AB1833" s="7"/>
      <c r="AC1833" s="7"/>
    </row>
    <row r="1834" spans="18:29" x14ac:dyDescent="0.2">
      <c r="R1834" s="193" t="str">
        <f>IF(Candidates!H1836="","",MONTH(Candidates!H1836))</f>
        <v/>
      </c>
      <c r="S1834" s="187" t="b">
        <f>IF(AND(YEAR(Candidates!H1836)&gt;=applicationYear,YEAR(Candidates!H1836)&lt;=applicationYear),TRUE,IF(applicationYear="",TRUE,FALSE))</f>
        <v>0</v>
      </c>
      <c r="T1834" s="187" t="b">
        <f>IF(AND(Candidates!H1836&gt;=$AJ$4,Candidates!H1836&lt;=$AJ$5),TRUE,FALSE)</f>
        <v>0</v>
      </c>
      <c r="U1834" s="187" t="b">
        <f>IF(Dashboard!$M$6="",IF(Candidates!B1836&lt;&gt;"",TRUE,FALSE),IF(Dashboard!$M$6=Candidates!B1836,TRUE,FALSE))</f>
        <v>0</v>
      </c>
      <c r="V1834" s="187" t="b">
        <f>IF(Dashboard!$H$7="",IF(Candidates!B1836&lt;&gt;"",TRUE,FALSE),IF(Dashboard!$H$7=Candidates!C1836,TRUE,FALSE))</f>
        <v>0</v>
      </c>
      <c r="W1834" s="217" t="b">
        <f>IF(Dashboard!$H$6="",IF(Candidates!B1836&lt;&gt;"",TRUE,FALSE),IF(Dashboard!$H$6=Candidates!E1836,TRUE,FALSE))</f>
        <v>0</v>
      </c>
      <c r="X1834" s="187">
        <f t="shared" si="78"/>
        <v>0</v>
      </c>
      <c r="Y1834" s="198">
        <f t="shared" si="79"/>
        <v>0</v>
      </c>
      <c r="AA1834" s="7"/>
      <c r="AB1834" s="7"/>
      <c r="AC1834" s="7"/>
    </row>
    <row r="1835" spans="18:29" x14ac:dyDescent="0.2">
      <c r="R1835" s="193" t="str">
        <f>IF(Candidates!H1837="","",MONTH(Candidates!H1837))</f>
        <v/>
      </c>
      <c r="S1835" s="187" t="b">
        <f>IF(AND(YEAR(Candidates!H1837)&gt;=applicationYear,YEAR(Candidates!H1837)&lt;=applicationYear),TRUE,IF(applicationYear="",TRUE,FALSE))</f>
        <v>0</v>
      </c>
      <c r="T1835" s="187" t="b">
        <f>IF(AND(Candidates!H1837&gt;=$AJ$4,Candidates!H1837&lt;=$AJ$5),TRUE,FALSE)</f>
        <v>0</v>
      </c>
      <c r="U1835" s="187" t="b">
        <f>IF(Dashboard!$M$6="",IF(Candidates!B1837&lt;&gt;"",TRUE,FALSE),IF(Dashboard!$M$6=Candidates!B1837,TRUE,FALSE))</f>
        <v>0</v>
      </c>
      <c r="V1835" s="187" t="b">
        <f>IF(Dashboard!$H$7="",IF(Candidates!B1837&lt;&gt;"",TRUE,FALSE),IF(Dashboard!$H$7=Candidates!C1837,TRUE,FALSE))</f>
        <v>0</v>
      </c>
      <c r="W1835" s="217" t="b">
        <f>IF(Dashboard!$H$6="",IF(Candidates!B1837&lt;&gt;"",TRUE,FALSE),IF(Dashboard!$H$6=Candidates!E1837,TRUE,FALSE))</f>
        <v>0</v>
      </c>
      <c r="X1835" s="187">
        <f t="shared" si="78"/>
        <v>0</v>
      </c>
      <c r="Y1835" s="198">
        <f t="shared" si="79"/>
        <v>0</v>
      </c>
      <c r="AA1835" s="7"/>
      <c r="AB1835" s="7"/>
      <c r="AC1835" s="7"/>
    </row>
    <row r="1836" spans="18:29" x14ac:dyDescent="0.2">
      <c r="R1836" s="193" t="str">
        <f>IF(Candidates!H1838="","",MONTH(Candidates!H1838))</f>
        <v/>
      </c>
      <c r="S1836" s="187" t="b">
        <f>IF(AND(YEAR(Candidates!H1838)&gt;=applicationYear,YEAR(Candidates!H1838)&lt;=applicationYear),TRUE,IF(applicationYear="",TRUE,FALSE))</f>
        <v>0</v>
      </c>
      <c r="T1836" s="187" t="b">
        <f>IF(AND(Candidates!H1838&gt;=$AJ$4,Candidates!H1838&lt;=$AJ$5),TRUE,FALSE)</f>
        <v>0</v>
      </c>
      <c r="U1836" s="187" t="b">
        <f>IF(Dashboard!$M$6="",IF(Candidates!B1838&lt;&gt;"",TRUE,FALSE),IF(Dashboard!$M$6=Candidates!B1838,TRUE,FALSE))</f>
        <v>0</v>
      </c>
      <c r="V1836" s="187" t="b">
        <f>IF(Dashboard!$H$7="",IF(Candidates!B1838&lt;&gt;"",TRUE,FALSE),IF(Dashboard!$H$7=Candidates!C1838,TRUE,FALSE))</f>
        <v>0</v>
      </c>
      <c r="W1836" s="217" t="b">
        <f>IF(Dashboard!$H$6="",IF(Candidates!B1838&lt;&gt;"",TRUE,FALSE),IF(Dashboard!$H$6=Candidates!E1838,TRUE,FALSE))</f>
        <v>0</v>
      </c>
      <c r="X1836" s="187">
        <f t="shared" si="78"/>
        <v>0</v>
      </c>
      <c r="Y1836" s="198">
        <f t="shared" si="79"/>
        <v>0</v>
      </c>
      <c r="AA1836" s="7"/>
      <c r="AB1836" s="7"/>
      <c r="AC1836" s="7"/>
    </row>
    <row r="1837" spans="18:29" x14ac:dyDescent="0.2">
      <c r="R1837" s="193" t="str">
        <f>IF(Candidates!H1839="","",MONTH(Candidates!H1839))</f>
        <v/>
      </c>
      <c r="S1837" s="187" t="b">
        <f>IF(AND(YEAR(Candidates!H1839)&gt;=applicationYear,YEAR(Candidates!H1839)&lt;=applicationYear),TRUE,IF(applicationYear="",TRUE,FALSE))</f>
        <v>0</v>
      </c>
      <c r="T1837" s="187" t="b">
        <f>IF(AND(Candidates!H1839&gt;=$AJ$4,Candidates!H1839&lt;=$AJ$5),TRUE,FALSE)</f>
        <v>0</v>
      </c>
      <c r="U1837" s="187" t="b">
        <f>IF(Dashboard!$M$6="",IF(Candidates!B1839&lt;&gt;"",TRUE,FALSE),IF(Dashboard!$M$6=Candidates!B1839,TRUE,FALSE))</f>
        <v>0</v>
      </c>
      <c r="V1837" s="187" t="b">
        <f>IF(Dashboard!$H$7="",IF(Candidates!B1839&lt;&gt;"",TRUE,FALSE),IF(Dashboard!$H$7=Candidates!C1839,TRUE,FALSE))</f>
        <v>0</v>
      </c>
      <c r="W1837" s="217" t="b">
        <f>IF(Dashboard!$H$6="",IF(Candidates!B1839&lt;&gt;"",TRUE,FALSE),IF(Dashboard!$H$6=Candidates!E1839,TRUE,FALSE))</f>
        <v>0</v>
      </c>
      <c r="X1837" s="187">
        <f t="shared" si="78"/>
        <v>0</v>
      </c>
      <c r="Y1837" s="198">
        <f t="shared" si="79"/>
        <v>0</v>
      </c>
      <c r="AA1837" s="7"/>
      <c r="AB1837" s="7"/>
      <c r="AC1837" s="7"/>
    </row>
    <row r="1838" spans="18:29" x14ac:dyDescent="0.2">
      <c r="R1838" s="193" t="str">
        <f>IF(Candidates!H1840="","",MONTH(Candidates!H1840))</f>
        <v/>
      </c>
      <c r="S1838" s="187" t="b">
        <f>IF(AND(YEAR(Candidates!H1840)&gt;=applicationYear,YEAR(Candidates!H1840)&lt;=applicationYear),TRUE,IF(applicationYear="",TRUE,FALSE))</f>
        <v>0</v>
      </c>
      <c r="T1838" s="187" t="b">
        <f>IF(AND(Candidates!H1840&gt;=$AJ$4,Candidates!H1840&lt;=$AJ$5),TRUE,FALSE)</f>
        <v>0</v>
      </c>
      <c r="U1838" s="187" t="b">
        <f>IF(Dashboard!$M$6="",IF(Candidates!B1840&lt;&gt;"",TRUE,FALSE),IF(Dashboard!$M$6=Candidates!B1840,TRUE,FALSE))</f>
        <v>0</v>
      </c>
      <c r="V1838" s="187" t="b">
        <f>IF(Dashboard!$H$7="",IF(Candidates!B1840&lt;&gt;"",TRUE,FALSE),IF(Dashboard!$H$7=Candidates!C1840,TRUE,FALSE))</f>
        <v>0</v>
      </c>
      <c r="W1838" s="217" t="b">
        <f>IF(Dashboard!$H$6="",IF(Candidates!B1840&lt;&gt;"",TRUE,FALSE),IF(Dashboard!$H$6=Candidates!E1840,TRUE,FALSE))</f>
        <v>0</v>
      </c>
      <c r="X1838" s="187">
        <f t="shared" si="78"/>
        <v>0</v>
      </c>
      <c r="Y1838" s="198">
        <f t="shared" si="79"/>
        <v>0</v>
      </c>
      <c r="AA1838" s="7"/>
      <c r="AB1838" s="7"/>
      <c r="AC1838" s="7"/>
    </row>
    <row r="1839" spans="18:29" x14ac:dyDescent="0.2">
      <c r="R1839" s="193" t="str">
        <f>IF(Candidates!H1841="","",MONTH(Candidates!H1841))</f>
        <v/>
      </c>
      <c r="S1839" s="187" t="b">
        <f>IF(AND(YEAR(Candidates!H1841)&gt;=applicationYear,YEAR(Candidates!H1841)&lt;=applicationYear),TRUE,IF(applicationYear="",TRUE,FALSE))</f>
        <v>0</v>
      </c>
      <c r="T1839" s="187" t="b">
        <f>IF(AND(Candidates!H1841&gt;=$AJ$4,Candidates!H1841&lt;=$AJ$5),TRUE,FALSE)</f>
        <v>0</v>
      </c>
      <c r="U1839" s="187" t="b">
        <f>IF(Dashboard!$M$6="",IF(Candidates!B1841&lt;&gt;"",TRUE,FALSE),IF(Dashboard!$M$6=Candidates!B1841,TRUE,FALSE))</f>
        <v>0</v>
      </c>
      <c r="V1839" s="187" t="b">
        <f>IF(Dashboard!$H$7="",IF(Candidates!B1841&lt;&gt;"",TRUE,FALSE),IF(Dashboard!$H$7=Candidates!C1841,TRUE,FALSE))</f>
        <v>0</v>
      </c>
      <c r="W1839" s="217" t="b">
        <f>IF(Dashboard!$H$6="",IF(Candidates!B1841&lt;&gt;"",TRUE,FALSE),IF(Dashboard!$H$6=Candidates!E1841,TRUE,FALSE))</f>
        <v>0</v>
      </c>
      <c r="X1839" s="187">
        <f t="shared" si="78"/>
        <v>0</v>
      </c>
      <c r="Y1839" s="198">
        <f t="shared" si="79"/>
        <v>0</v>
      </c>
      <c r="AA1839" s="7"/>
      <c r="AB1839" s="7"/>
      <c r="AC1839" s="7"/>
    </row>
    <row r="1840" spans="18:29" x14ac:dyDescent="0.2">
      <c r="R1840" s="193" t="str">
        <f>IF(Candidates!H1842="","",MONTH(Candidates!H1842))</f>
        <v/>
      </c>
      <c r="S1840" s="187" t="b">
        <f>IF(AND(YEAR(Candidates!H1842)&gt;=applicationYear,YEAR(Candidates!H1842)&lt;=applicationYear),TRUE,IF(applicationYear="",TRUE,FALSE))</f>
        <v>0</v>
      </c>
      <c r="T1840" s="187" t="b">
        <f>IF(AND(Candidates!H1842&gt;=$AJ$4,Candidates!H1842&lt;=$AJ$5),TRUE,FALSE)</f>
        <v>0</v>
      </c>
      <c r="U1840" s="187" t="b">
        <f>IF(Dashboard!$M$6="",IF(Candidates!B1842&lt;&gt;"",TRUE,FALSE),IF(Dashboard!$M$6=Candidates!B1842,TRUE,FALSE))</f>
        <v>0</v>
      </c>
      <c r="V1840" s="187" t="b">
        <f>IF(Dashboard!$H$7="",IF(Candidates!B1842&lt;&gt;"",TRUE,FALSE),IF(Dashboard!$H$7=Candidates!C1842,TRUE,FALSE))</f>
        <v>0</v>
      </c>
      <c r="W1840" s="217" t="b">
        <f>IF(Dashboard!$H$6="",IF(Candidates!B1842&lt;&gt;"",TRUE,FALSE),IF(Dashboard!$H$6=Candidates!E1842,TRUE,FALSE))</f>
        <v>0</v>
      </c>
      <c r="X1840" s="187">
        <f t="shared" si="78"/>
        <v>0</v>
      </c>
      <c r="Y1840" s="198">
        <f t="shared" si="79"/>
        <v>0</v>
      </c>
      <c r="AA1840" s="7"/>
      <c r="AB1840" s="7"/>
      <c r="AC1840" s="7"/>
    </row>
    <row r="1841" spans="18:29" x14ac:dyDescent="0.2">
      <c r="R1841" s="193" t="str">
        <f>IF(Candidates!H1843="","",MONTH(Candidates!H1843))</f>
        <v/>
      </c>
      <c r="S1841" s="187" t="b">
        <f>IF(AND(YEAR(Candidates!H1843)&gt;=applicationYear,YEAR(Candidates!H1843)&lt;=applicationYear),TRUE,IF(applicationYear="",TRUE,FALSE))</f>
        <v>0</v>
      </c>
      <c r="T1841" s="187" t="b">
        <f>IF(AND(Candidates!H1843&gt;=$AJ$4,Candidates!H1843&lt;=$AJ$5),TRUE,FALSE)</f>
        <v>0</v>
      </c>
      <c r="U1841" s="187" t="b">
        <f>IF(Dashboard!$M$6="",IF(Candidates!B1843&lt;&gt;"",TRUE,FALSE),IF(Dashboard!$M$6=Candidates!B1843,TRUE,FALSE))</f>
        <v>0</v>
      </c>
      <c r="V1841" s="187" t="b">
        <f>IF(Dashboard!$H$7="",IF(Candidates!B1843&lt;&gt;"",TRUE,FALSE),IF(Dashboard!$H$7=Candidates!C1843,TRUE,FALSE))</f>
        <v>0</v>
      </c>
      <c r="W1841" s="217" t="b">
        <f>IF(Dashboard!$H$6="",IF(Candidates!B1843&lt;&gt;"",TRUE,FALSE),IF(Dashboard!$H$6=Candidates!E1843,TRUE,FALSE))</f>
        <v>0</v>
      </c>
      <c r="X1841" s="187">
        <f t="shared" si="78"/>
        <v>0</v>
      </c>
      <c r="Y1841" s="198">
        <f t="shared" si="79"/>
        <v>0</v>
      </c>
      <c r="AA1841" s="7"/>
      <c r="AB1841" s="7"/>
      <c r="AC1841" s="7"/>
    </row>
    <row r="1842" spans="18:29" x14ac:dyDescent="0.2">
      <c r="R1842" s="193" t="str">
        <f>IF(Candidates!H1844="","",MONTH(Candidates!H1844))</f>
        <v/>
      </c>
      <c r="S1842" s="187" t="b">
        <f>IF(AND(YEAR(Candidates!H1844)&gt;=applicationYear,YEAR(Candidates!H1844)&lt;=applicationYear),TRUE,IF(applicationYear="",TRUE,FALSE))</f>
        <v>0</v>
      </c>
      <c r="T1842" s="187" t="b">
        <f>IF(AND(Candidates!H1844&gt;=$AJ$4,Candidates!H1844&lt;=$AJ$5),TRUE,FALSE)</f>
        <v>0</v>
      </c>
      <c r="U1842" s="187" t="b">
        <f>IF(Dashboard!$M$6="",IF(Candidates!B1844&lt;&gt;"",TRUE,FALSE),IF(Dashboard!$M$6=Candidates!B1844,TRUE,FALSE))</f>
        <v>0</v>
      </c>
      <c r="V1842" s="187" t="b">
        <f>IF(Dashboard!$H$7="",IF(Candidates!B1844&lt;&gt;"",TRUE,FALSE),IF(Dashboard!$H$7=Candidates!C1844,TRUE,FALSE))</f>
        <v>0</v>
      </c>
      <c r="W1842" s="217" t="b">
        <f>IF(Dashboard!$H$6="",IF(Candidates!B1844&lt;&gt;"",TRUE,FALSE),IF(Dashboard!$H$6=Candidates!E1844,TRUE,FALSE))</f>
        <v>0</v>
      </c>
      <c r="X1842" s="187">
        <f t="shared" si="78"/>
        <v>0</v>
      </c>
      <c r="Y1842" s="198">
        <f t="shared" si="79"/>
        <v>0</v>
      </c>
      <c r="AA1842" s="7"/>
      <c r="AB1842" s="7"/>
      <c r="AC1842" s="7"/>
    </row>
    <row r="1843" spans="18:29" x14ac:dyDescent="0.2">
      <c r="R1843" s="193" t="str">
        <f>IF(Candidates!H1845="","",MONTH(Candidates!H1845))</f>
        <v/>
      </c>
      <c r="S1843" s="187" t="b">
        <f>IF(AND(YEAR(Candidates!H1845)&gt;=applicationYear,YEAR(Candidates!H1845)&lt;=applicationYear),TRUE,IF(applicationYear="",TRUE,FALSE))</f>
        <v>0</v>
      </c>
      <c r="T1843" s="187" t="b">
        <f>IF(AND(Candidates!H1845&gt;=$AJ$4,Candidates!H1845&lt;=$AJ$5),TRUE,FALSE)</f>
        <v>0</v>
      </c>
      <c r="U1843" s="187" t="b">
        <f>IF(Dashboard!$M$6="",IF(Candidates!B1845&lt;&gt;"",TRUE,FALSE),IF(Dashboard!$M$6=Candidates!B1845,TRUE,FALSE))</f>
        <v>0</v>
      </c>
      <c r="V1843" s="187" t="b">
        <f>IF(Dashboard!$H$7="",IF(Candidates!B1845&lt;&gt;"",TRUE,FALSE),IF(Dashboard!$H$7=Candidates!C1845,TRUE,FALSE))</f>
        <v>0</v>
      </c>
      <c r="W1843" s="217" t="b">
        <f>IF(Dashboard!$H$6="",IF(Candidates!B1845&lt;&gt;"",TRUE,FALSE),IF(Dashboard!$H$6=Candidates!E1845,TRUE,FALSE))</f>
        <v>0</v>
      </c>
      <c r="X1843" s="187">
        <f t="shared" si="78"/>
        <v>0</v>
      </c>
      <c r="Y1843" s="198">
        <f t="shared" si="79"/>
        <v>0</v>
      </c>
      <c r="AA1843" s="7"/>
      <c r="AB1843" s="7"/>
      <c r="AC1843" s="7"/>
    </row>
    <row r="1844" spans="18:29" x14ac:dyDescent="0.2">
      <c r="R1844" s="193" t="str">
        <f>IF(Candidates!H1846="","",MONTH(Candidates!H1846))</f>
        <v/>
      </c>
      <c r="S1844" s="187" t="b">
        <f>IF(AND(YEAR(Candidates!H1846)&gt;=applicationYear,YEAR(Candidates!H1846)&lt;=applicationYear),TRUE,IF(applicationYear="",TRUE,FALSE))</f>
        <v>0</v>
      </c>
      <c r="T1844" s="187" t="b">
        <f>IF(AND(Candidates!H1846&gt;=$AJ$4,Candidates!H1846&lt;=$AJ$5),TRUE,FALSE)</f>
        <v>0</v>
      </c>
      <c r="U1844" s="187" t="b">
        <f>IF(Dashboard!$M$6="",IF(Candidates!B1846&lt;&gt;"",TRUE,FALSE),IF(Dashboard!$M$6=Candidates!B1846,TRUE,FALSE))</f>
        <v>0</v>
      </c>
      <c r="V1844" s="187" t="b">
        <f>IF(Dashboard!$H$7="",IF(Candidates!B1846&lt;&gt;"",TRUE,FALSE),IF(Dashboard!$H$7=Candidates!C1846,TRUE,FALSE))</f>
        <v>0</v>
      </c>
      <c r="W1844" s="217" t="b">
        <f>IF(Dashboard!$H$6="",IF(Candidates!B1846&lt;&gt;"",TRUE,FALSE),IF(Dashboard!$H$6=Candidates!E1846,TRUE,FALSE))</f>
        <v>0</v>
      </c>
      <c r="X1844" s="187">
        <f t="shared" si="78"/>
        <v>0</v>
      </c>
      <c r="Y1844" s="198">
        <f t="shared" si="79"/>
        <v>0</v>
      </c>
      <c r="AA1844" s="7"/>
      <c r="AB1844" s="7"/>
      <c r="AC1844" s="7"/>
    </row>
    <row r="1845" spans="18:29" x14ac:dyDescent="0.2">
      <c r="R1845" s="193" t="str">
        <f>IF(Candidates!H1847="","",MONTH(Candidates!H1847))</f>
        <v/>
      </c>
      <c r="S1845" s="187" t="b">
        <f>IF(AND(YEAR(Candidates!H1847)&gt;=applicationYear,YEAR(Candidates!H1847)&lt;=applicationYear),TRUE,IF(applicationYear="",TRUE,FALSE))</f>
        <v>0</v>
      </c>
      <c r="T1845" s="187" t="b">
        <f>IF(AND(Candidates!H1847&gt;=$AJ$4,Candidates!H1847&lt;=$AJ$5),TRUE,FALSE)</f>
        <v>0</v>
      </c>
      <c r="U1845" s="187" t="b">
        <f>IF(Dashboard!$M$6="",IF(Candidates!B1847&lt;&gt;"",TRUE,FALSE),IF(Dashboard!$M$6=Candidates!B1847,TRUE,FALSE))</f>
        <v>0</v>
      </c>
      <c r="V1845" s="187" t="b">
        <f>IF(Dashboard!$H$7="",IF(Candidates!B1847&lt;&gt;"",TRUE,FALSE),IF(Dashboard!$H$7=Candidates!C1847,TRUE,FALSE))</f>
        <v>0</v>
      </c>
      <c r="W1845" s="217" t="b">
        <f>IF(Dashboard!$H$6="",IF(Candidates!B1847&lt;&gt;"",TRUE,FALSE),IF(Dashboard!$H$6=Candidates!E1847,TRUE,FALSE))</f>
        <v>0</v>
      </c>
      <c r="X1845" s="187">
        <f t="shared" si="78"/>
        <v>0</v>
      </c>
      <c r="Y1845" s="198">
        <f t="shared" si="79"/>
        <v>0</v>
      </c>
      <c r="AA1845" s="7"/>
      <c r="AB1845" s="7"/>
      <c r="AC1845" s="7"/>
    </row>
    <row r="1846" spans="18:29" x14ac:dyDescent="0.2">
      <c r="R1846" s="193" t="str">
        <f>IF(Candidates!H1848="","",MONTH(Candidates!H1848))</f>
        <v/>
      </c>
      <c r="S1846" s="187" t="b">
        <f>IF(AND(YEAR(Candidates!H1848)&gt;=applicationYear,YEAR(Candidates!H1848)&lt;=applicationYear),TRUE,IF(applicationYear="",TRUE,FALSE))</f>
        <v>0</v>
      </c>
      <c r="T1846" s="187" t="b">
        <f>IF(AND(Candidates!H1848&gt;=$AJ$4,Candidates!H1848&lt;=$AJ$5),TRUE,FALSE)</f>
        <v>0</v>
      </c>
      <c r="U1846" s="187" t="b">
        <f>IF(Dashboard!$M$6="",IF(Candidates!B1848&lt;&gt;"",TRUE,FALSE),IF(Dashboard!$M$6=Candidates!B1848,TRUE,FALSE))</f>
        <v>0</v>
      </c>
      <c r="V1846" s="187" t="b">
        <f>IF(Dashboard!$H$7="",IF(Candidates!B1848&lt;&gt;"",TRUE,FALSE),IF(Dashboard!$H$7=Candidates!C1848,TRUE,FALSE))</f>
        <v>0</v>
      </c>
      <c r="W1846" s="217" t="b">
        <f>IF(Dashboard!$H$6="",IF(Candidates!B1848&lt;&gt;"",TRUE,FALSE),IF(Dashboard!$H$6=Candidates!E1848,TRUE,FALSE))</f>
        <v>0</v>
      </c>
      <c r="X1846" s="187">
        <f t="shared" si="78"/>
        <v>0</v>
      </c>
      <c r="Y1846" s="198">
        <f t="shared" si="79"/>
        <v>0</v>
      </c>
      <c r="AA1846" s="7"/>
      <c r="AB1846" s="7"/>
      <c r="AC1846" s="7"/>
    </row>
    <row r="1847" spans="18:29" x14ac:dyDescent="0.2">
      <c r="R1847" s="193" t="str">
        <f>IF(Candidates!H1849="","",MONTH(Candidates!H1849))</f>
        <v/>
      </c>
      <c r="S1847" s="187" t="b">
        <f>IF(AND(YEAR(Candidates!H1849)&gt;=applicationYear,YEAR(Candidates!H1849)&lt;=applicationYear),TRUE,IF(applicationYear="",TRUE,FALSE))</f>
        <v>0</v>
      </c>
      <c r="T1847" s="187" t="b">
        <f>IF(AND(Candidates!H1849&gt;=$AJ$4,Candidates!H1849&lt;=$AJ$5),TRUE,FALSE)</f>
        <v>0</v>
      </c>
      <c r="U1847" s="187" t="b">
        <f>IF(Dashboard!$M$6="",IF(Candidates!B1849&lt;&gt;"",TRUE,FALSE),IF(Dashboard!$M$6=Candidates!B1849,TRUE,FALSE))</f>
        <v>0</v>
      </c>
      <c r="V1847" s="187" t="b">
        <f>IF(Dashboard!$H$7="",IF(Candidates!B1849&lt;&gt;"",TRUE,FALSE),IF(Dashboard!$H$7=Candidates!C1849,TRUE,FALSE))</f>
        <v>0</v>
      </c>
      <c r="W1847" s="217" t="b">
        <f>IF(Dashboard!$H$6="",IF(Candidates!B1849&lt;&gt;"",TRUE,FALSE),IF(Dashboard!$H$6=Candidates!E1849,TRUE,FALSE))</f>
        <v>0</v>
      </c>
      <c r="X1847" s="187">
        <f t="shared" si="78"/>
        <v>0</v>
      </c>
      <c r="Y1847" s="198">
        <f t="shared" si="79"/>
        <v>0</v>
      </c>
      <c r="AA1847" s="7"/>
      <c r="AB1847" s="7"/>
      <c r="AC1847" s="7"/>
    </row>
    <row r="1848" spans="18:29" x14ac:dyDescent="0.2">
      <c r="R1848" s="193" t="str">
        <f>IF(Candidates!H1850="","",MONTH(Candidates!H1850))</f>
        <v/>
      </c>
      <c r="S1848" s="187" t="b">
        <f>IF(AND(YEAR(Candidates!H1850)&gt;=applicationYear,YEAR(Candidates!H1850)&lt;=applicationYear),TRUE,IF(applicationYear="",TRUE,FALSE))</f>
        <v>0</v>
      </c>
      <c r="T1848" s="187" t="b">
        <f>IF(AND(Candidates!H1850&gt;=$AJ$4,Candidates!H1850&lt;=$AJ$5),TRUE,FALSE)</f>
        <v>0</v>
      </c>
      <c r="U1848" s="187" t="b">
        <f>IF(Dashboard!$M$6="",IF(Candidates!B1850&lt;&gt;"",TRUE,FALSE),IF(Dashboard!$M$6=Candidates!B1850,TRUE,FALSE))</f>
        <v>0</v>
      </c>
      <c r="V1848" s="187" t="b">
        <f>IF(Dashboard!$H$7="",IF(Candidates!B1850&lt;&gt;"",TRUE,FALSE),IF(Dashboard!$H$7=Candidates!C1850,TRUE,FALSE))</f>
        <v>0</v>
      </c>
      <c r="W1848" s="217" t="b">
        <f>IF(Dashboard!$H$6="",IF(Candidates!B1850&lt;&gt;"",TRUE,FALSE),IF(Dashboard!$H$6=Candidates!E1850,TRUE,FALSE))</f>
        <v>0</v>
      </c>
      <c r="X1848" s="187">
        <f t="shared" si="78"/>
        <v>0</v>
      </c>
      <c r="Y1848" s="198">
        <f t="shared" si="79"/>
        <v>0</v>
      </c>
      <c r="AA1848" s="7"/>
      <c r="AB1848" s="7"/>
      <c r="AC1848" s="7"/>
    </row>
    <row r="1849" spans="18:29" x14ac:dyDescent="0.2">
      <c r="R1849" s="193" t="str">
        <f>IF(Candidates!H1851="","",MONTH(Candidates!H1851))</f>
        <v/>
      </c>
      <c r="S1849" s="187" t="b">
        <f>IF(AND(YEAR(Candidates!H1851)&gt;=applicationYear,YEAR(Candidates!H1851)&lt;=applicationYear),TRUE,IF(applicationYear="",TRUE,FALSE))</f>
        <v>0</v>
      </c>
      <c r="T1849" s="187" t="b">
        <f>IF(AND(Candidates!H1851&gt;=$AJ$4,Candidates!H1851&lt;=$AJ$5),TRUE,FALSE)</f>
        <v>0</v>
      </c>
      <c r="U1849" s="187" t="b">
        <f>IF(Dashboard!$M$6="",IF(Candidates!B1851&lt;&gt;"",TRUE,FALSE),IF(Dashboard!$M$6=Candidates!B1851,TRUE,FALSE))</f>
        <v>0</v>
      </c>
      <c r="V1849" s="187" t="b">
        <f>IF(Dashboard!$H$7="",IF(Candidates!B1851&lt;&gt;"",TRUE,FALSE),IF(Dashboard!$H$7=Candidates!C1851,TRUE,FALSE))</f>
        <v>0</v>
      </c>
      <c r="W1849" s="217" t="b">
        <f>IF(Dashboard!$H$6="",IF(Candidates!B1851&lt;&gt;"",TRUE,FALSE),IF(Dashboard!$H$6=Candidates!E1851,TRUE,FALSE))</f>
        <v>0</v>
      </c>
      <c r="X1849" s="187">
        <f t="shared" si="78"/>
        <v>0</v>
      </c>
      <c r="Y1849" s="198">
        <f t="shared" si="79"/>
        <v>0</v>
      </c>
      <c r="AA1849" s="7"/>
      <c r="AB1849" s="7"/>
      <c r="AC1849" s="7"/>
    </row>
    <row r="1850" spans="18:29" x14ac:dyDescent="0.2">
      <c r="R1850" s="193" t="str">
        <f>IF(Candidates!H1852="","",MONTH(Candidates!H1852))</f>
        <v/>
      </c>
      <c r="S1850" s="187" t="b">
        <f>IF(AND(YEAR(Candidates!H1852)&gt;=applicationYear,YEAR(Candidates!H1852)&lt;=applicationYear),TRUE,IF(applicationYear="",TRUE,FALSE))</f>
        <v>0</v>
      </c>
      <c r="T1850" s="187" t="b">
        <f>IF(AND(Candidates!H1852&gt;=$AJ$4,Candidates!H1852&lt;=$AJ$5),TRUE,FALSE)</f>
        <v>0</v>
      </c>
      <c r="U1850" s="187" t="b">
        <f>IF(Dashboard!$M$6="",IF(Candidates!B1852&lt;&gt;"",TRUE,FALSE),IF(Dashboard!$M$6=Candidates!B1852,TRUE,FALSE))</f>
        <v>0</v>
      </c>
      <c r="V1850" s="187" t="b">
        <f>IF(Dashboard!$H$7="",IF(Candidates!B1852&lt;&gt;"",TRUE,FALSE),IF(Dashboard!$H$7=Candidates!C1852,TRUE,FALSE))</f>
        <v>0</v>
      </c>
      <c r="W1850" s="217" t="b">
        <f>IF(Dashboard!$H$6="",IF(Candidates!B1852&lt;&gt;"",TRUE,FALSE),IF(Dashboard!$H$6=Candidates!E1852,TRUE,FALSE))</f>
        <v>0</v>
      </c>
      <c r="X1850" s="187">
        <f t="shared" si="78"/>
        <v>0</v>
      </c>
      <c r="Y1850" s="198">
        <f t="shared" si="79"/>
        <v>0</v>
      </c>
      <c r="AA1850" s="7"/>
      <c r="AB1850" s="7"/>
      <c r="AC1850" s="7"/>
    </row>
    <row r="1851" spans="18:29" x14ac:dyDescent="0.2">
      <c r="R1851" s="193" t="str">
        <f>IF(Candidates!H1853="","",MONTH(Candidates!H1853))</f>
        <v/>
      </c>
      <c r="S1851" s="187" t="b">
        <f>IF(AND(YEAR(Candidates!H1853)&gt;=applicationYear,YEAR(Candidates!H1853)&lt;=applicationYear),TRUE,IF(applicationYear="",TRUE,FALSE))</f>
        <v>0</v>
      </c>
      <c r="T1851" s="187" t="b">
        <f>IF(AND(Candidates!H1853&gt;=$AJ$4,Candidates!H1853&lt;=$AJ$5),TRUE,FALSE)</f>
        <v>0</v>
      </c>
      <c r="U1851" s="187" t="b">
        <f>IF(Dashboard!$M$6="",IF(Candidates!B1853&lt;&gt;"",TRUE,FALSE),IF(Dashboard!$M$6=Candidates!B1853,TRUE,FALSE))</f>
        <v>0</v>
      </c>
      <c r="V1851" s="187" t="b">
        <f>IF(Dashboard!$H$7="",IF(Candidates!B1853&lt;&gt;"",TRUE,FALSE),IF(Dashboard!$H$7=Candidates!C1853,TRUE,FALSE))</f>
        <v>0</v>
      </c>
      <c r="W1851" s="217" t="b">
        <f>IF(Dashboard!$H$6="",IF(Candidates!B1853&lt;&gt;"",TRUE,FALSE),IF(Dashboard!$H$6=Candidates!E1853,TRUE,FALSE))</f>
        <v>0</v>
      </c>
      <c r="X1851" s="187">
        <f t="shared" si="78"/>
        <v>0</v>
      </c>
      <c r="Y1851" s="198">
        <f t="shared" si="79"/>
        <v>0</v>
      </c>
      <c r="AA1851" s="7"/>
      <c r="AB1851" s="7"/>
      <c r="AC1851" s="7"/>
    </row>
    <row r="1852" spans="18:29" x14ac:dyDescent="0.2">
      <c r="R1852" s="193" t="str">
        <f>IF(Candidates!H1854="","",MONTH(Candidates!H1854))</f>
        <v/>
      </c>
      <c r="S1852" s="187" t="b">
        <f>IF(AND(YEAR(Candidates!H1854)&gt;=applicationYear,YEAR(Candidates!H1854)&lt;=applicationYear),TRUE,IF(applicationYear="",TRUE,FALSE))</f>
        <v>0</v>
      </c>
      <c r="T1852" s="187" t="b">
        <f>IF(AND(Candidates!H1854&gt;=$AJ$4,Candidates!H1854&lt;=$AJ$5),TRUE,FALSE)</f>
        <v>0</v>
      </c>
      <c r="U1852" s="187" t="b">
        <f>IF(Dashboard!$M$6="",IF(Candidates!B1854&lt;&gt;"",TRUE,FALSE),IF(Dashboard!$M$6=Candidates!B1854,TRUE,FALSE))</f>
        <v>0</v>
      </c>
      <c r="V1852" s="187" t="b">
        <f>IF(Dashboard!$H$7="",IF(Candidates!B1854&lt;&gt;"",TRUE,FALSE),IF(Dashboard!$H$7=Candidates!C1854,TRUE,FALSE))</f>
        <v>0</v>
      </c>
      <c r="W1852" s="217" t="b">
        <f>IF(Dashboard!$H$6="",IF(Candidates!B1854&lt;&gt;"",TRUE,FALSE),IF(Dashboard!$H$6=Candidates!E1854,TRUE,FALSE))</f>
        <v>0</v>
      </c>
      <c r="X1852" s="187">
        <f t="shared" si="78"/>
        <v>0</v>
      </c>
      <c r="Y1852" s="198">
        <f t="shared" si="79"/>
        <v>0</v>
      </c>
      <c r="AA1852" s="7"/>
      <c r="AB1852" s="7"/>
      <c r="AC1852" s="7"/>
    </row>
    <row r="1853" spans="18:29" x14ac:dyDescent="0.2">
      <c r="R1853" s="193" t="str">
        <f>IF(Candidates!H1855="","",MONTH(Candidates!H1855))</f>
        <v/>
      </c>
      <c r="S1853" s="187" t="b">
        <f>IF(AND(YEAR(Candidates!H1855)&gt;=applicationYear,YEAR(Candidates!H1855)&lt;=applicationYear),TRUE,IF(applicationYear="",TRUE,FALSE))</f>
        <v>0</v>
      </c>
      <c r="T1853" s="187" t="b">
        <f>IF(AND(Candidates!H1855&gt;=$AJ$4,Candidates!H1855&lt;=$AJ$5),TRUE,FALSE)</f>
        <v>0</v>
      </c>
      <c r="U1853" s="187" t="b">
        <f>IF(Dashboard!$M$6="",IF(Candidates!B1855&lt;&gt;"",TRUE,FALSE),IF(Dashboard!$M$6=Candidates!B1855,TRUE,FALSE))</f>
        <v>0</v>
      </c>
      <c r="V1853" s="187" t="b">
        <f>IF(Dashboard!$H$7="",IF(Candidates!B1855&lt;&gt;"",TRUE,FALSE),IF(Dashboard!$H$7=Candidates!C1855,TRUE,FALSE))</f>
        <v>0</v>
      </c>
      <c r="W1853" s="217" t="b">
        <f>IF(Dashboard!$H$6="",IF(Candidates!B1855&lt;&gt;"",TRUE,FALSE),IF(Dashboard!$H$6=Candidates!E1855,TRUE,FALSE))</f>
        <v>0</v>
      </c>
      <c r="X1853" s="187">
        <f t="shared" si="78"/>
        <v>0</v>
      </c>
      <c r="Y1853" s="198">
        <f t="shared" si="79"/>
        <v>0</v>
      </c>
      <c r="AA1853" s="7"/>
      <c r="AB1853" s="7"/>
      <c r="AC1853" s="7"/>
    </row>
    <row r="1854" spans="18:29" x14ac:dyDescent="0.2">
      <c r="R1854" s="193" t="str">
        <f>IF(Candidates!H1856="","",MONTH(Candidates!H1856))</f>
        <v/>
      </c>
      <c r="S1854" s="187" t="b">
        <f>IF(AND(YEAR(Candidates!H1856)&gt;=applicationYear,YEAR(Candidates!H1856)&lt;=applicationYear),TRUE,IF(applicationYear="",TRUE,FALSE))</f>
        <v>0</v>
      </c>
      <c r="T1854" s="187" t="b">
        <f>IF(AND(Candidates!H1856&gt;=$AJ$4,Candidates!H1856&lt;=$AJ$5),TRUE,FALSE)</f>
        <v>0</v>
      </c>
      <c r="U1854" s="187" t="b">
        <f>IF(Dashboard!$M$6="",IF(Candidates!B1856&lt;&gt;"",TRUE,FALSE),IF(Dashboard!$M$6=Candidates!B1856,TRUE,FALSE))</f>
        <v>0</v>
      </c>
      <c r="V1854" s="187" t="b">
        <f>IF(Dashboard!$H$7="",IF(Candidates!B1856&lt;&gt;"",TRUE,FALSE),IF(Dashboard!$H$7=Candidates!C1856,TRUE,FALSE))</f>
        <v>0</v>
      </c>
      <c r="W1854" s="217" t="b">
        <f>IF(Dashboard!$H$6="",IF(Candidates!B1856&lt;&gt;"",TRUE,FALSE),IF(Dashboard!$H$6=Candidates!E1856,TRUE,FALSE))</f>
        <v>0</v>
      </c>
      <c r="X1854" s="187">
        <f t="shared" si="78"/>
        <v>0</v>
      </c>
      <c r="Y1854" s="198">
        <f t="shared" si="79"/>
        <v>0</v>
      </c>
      <c r="AA1854" s="7"/>
      <c r="AB1854" s="7"/>
      <c r="AC1854" s="7"/>
    </row>
    <row r="1855" spans="18:29" x14ac:dyDescent="0.2">
      <c r="R1855" s="193" t="str">
        <f>IF(Candidates!H1857="","",MONTH(Candidates!H1857))</f>
        <v/>
      </c>
      <c r="S1855" s="187" t="b">
        <f>IF(AND(YEAR(Candidates!H1857)&gt;=applicationYear,YEAR(Candidates!H1857)&lt;=applicationYear),TRUE,IF(applicationYear="",TRUE,FALSE))</f>
        <v>0</v>
      </c>
      <c r="T1855" s="187" t="b">
        <f>IF(AND(Candidates!H1857&gt;=$AJ$4,Candidates!H1857&lt;=$AJ$5),TRUE,FALSE)</f>
        <v>0</v>
      </c>
      <c r="U1855" s="187" t="b">
        <f>IF(Dashboard!$M$6="",IF(Candidates!B1857&lt;&gt;"",TRUE,FALSE),IF(Dashboard!$M$6=Candidates!B1857,TRUE,FALSE))</f>
        <v>0</v>
      </c>
      <c r="V1855" s="187" t="b">
        <f>IF(Dashboard!$H$7="",IF(Candidates!B1857&lt;&gt;"",TRUE,FALSE),IF(Dashboard!$H$7=Candidates!C1857,TRUE,FALSE))</f>
        <v>0</v>
      </c>
      <c r="W1855" s="217" t="b">
        <f>IF(Dashboard!$H$6="",IF(Candidates!B1857&lt;&gt;"",TRUE,FALSE),IF(Dashboard!$H$6=Candidates!E1857,TRUE,FALSE))</f>
        <v>0</v>
      </c>
      <c r="X1855" s="187">
        <f t="shared" si="78"/>
        <v>0</v>
      </c>
      <c r="Y1855" s="198">
        <f t="shared" si="79"/>
        <v>0</v>
      </c>
      <c r="AA1855" s="7"/>
      <c r="AB1855" s="7"/>
      <c r="AC1855" s="7"/>
    </row>
    <row r="1856" spans="18:29" x14ac:dyDescent="0.2">
      <c r="R1856" s="193" t="str">
        <f>IF(Candidates!H1858="","",MONTH(Candidates!H1858))</f>
        <v/>
      </c>
      <c r="S1856" s="187" t="b">
        <f>IF(AND(YEAR(Candidates!H1858)&gt;=applicationYear,YEAR(Candidates!H1858)&lt;=applicationYear),TRUE,IF(applicationYear="",TRUE,FALSE))</f>
        <v>0</v>
      </c>
      <c r="T1856" s="187" t="b">
        <f>IF(AND(Candidates!H1858&gt;=$AJ$4,Candidates!H1858&lt;=$AJ$5),TRUE,FALSE)</f>
        <v>0</v>
      </c>
      <c r="U1856" s="187" t="b">
        <f>IF(Dashboard!$M$6="",IF(Candidates!B1858&lt;&gt;"",TRUE,FALSE),IF(Dashboard!$M$6=Candidates!B1858,TRUE,FALSE))</f>
        <v>0</v>
      </c>
      <c r="V1856" s="187" t="b">
        <f>IF(Dashboard!$H$7="",IF(Candidates!B1858&lt;&gt;"",TRUE,FALSE),IF(Dashboard!$H$7=Candidates!C1858,TRUE,FALSE))</f>
        <v>0</v>
      </c>
      <c r="W1856" s="217" t="b">
        <f>IF(Dashboard!$H$6="",IF(Candidates!B1858&lt;&gt;"",TRUE,FALSE),IF(Dashboard!$H$6=Candidates!E1858,TRUE,FALSE))</f>
        <v>0</v>
      </c>
      <c r="X1856" s="187">
        <f t="shared" si="78"/>
        <v>0</v>
      </c>
      <c r="Y1856" s="198">
        <f t="shared" si="79"/>
        <v>0</v>
      </c>
      <c r="AA1856" s="7"/>
      <c r="AB1856" s="7"/>
      <c r="AC1856" s="7"/>
    </row>
    <row r="1857" spans="18:29" x14ac:dyDescent="0.2">
      <c r="R1857" s="193" t="str">
        <f>IF(Candidates!H1859="","",MONTH(Candidates!H1859))</f>
        <v/>
      </c>
      <c r="S1857" s="187" t="b">
        <f>IF(AND(YEAR(Candidates!H1859)&gt;=applicationYear,YEAR(Candidates!H1859)&lt;=applicationYear),TRUE,IF(applicationYear="",TRUE,FALSE))</f>
        <v>0</v>
      </c>
      <c r="T1857" s="187" t="b">
        <f>IF(AND(Candidates!H1859&gt;=$AJ$4,Candidates!H1859&lt;=$AJ$5),TRUE,FALSE)</f>
        <v>0</v>
      </c>
      <c r="U1857" s="187" t="b">
        <f>IF(Dashboard!$M$6="",IF(Candidates!B1859&lt;&gt;"",TRUE,FALSE),IF(Dashboard!$M$6=Candidates!B1859,TRUE,FALSE))</f>
        <v>0</v>
      </c>
      <c r="V1857" s="187" t="b">
        <f>IF(Dashboard!$H$7="",IF(Candidates!B1859&lt;&gt;"",TRUE,FALSE),IF(Dashboard!$H$7=Candidates!C1859,TRUE,FALSE))</f>
        <v>0</v>
      </c>
      <c r="W1857" s="217" t="b">
        <f>IF(Dashboard!$H$6="",IF(Candidates!B1859&lt;&gt;"",TRUE,FALSE),IF(Dashboard!$H$6=Candidates!E1859,TRUE,FALSE))</f>
        <v>0</v>
      </c>
      <c r="X1857" s="187">
        <f t="shared" si="78"/>
        <v>0</v>
      </c>
      <c r="Y1857" s="198">
        <f t="shared" si="79"/>
        <v>0</v>
      </c>
      <c r="AA1857" s="7"/>
      <c r="AB1857" s="7"/>
      <c r="AC1857" s="7"/>
    </row>
    <row r="1858" spans="18:29" x14ac:dyDescent="0.2">
      <c r="R1858" s="193" t="str">
        <f>IF(Candidates!H1860="","",MONTH(Candidates!H1860))</f>
        <v/>
      </c>
      <c r="S1858" s="187" t="b">
        <f>IF(AND(YEAR(Candidates!H1860)&gt;=applicationYear,YEAR(Candidates!H1860)&lt;=applicationYear),TRUE,IF(applicationYear="",TRUE,FALSE))</f>
        <v>0</v>
      </c>
      <c r="T1858" s="187" t="b">
        <f>IF(AND(Candidates!H1860&gt;=$AJ$4,Candidates!H1860&lt;=$AJ$5),TRUE,FALSE)</f>
        <v>0</v>
      </c>
      <c r="U1858" s="187" t="b">
        <f>IF(Dashboard!$M$6="",IF(Candidates!B1860&lt;&gt;"",TRUE,FALSE),IF(Dashboard!$M$6=Candidates!B1860,TRUE,FALSE))</f>
        <v>0</v>
      </c>
      <c r="V1858" s="187" t="b">
        <f>IF(Dashboard!$H$7="",IF(Candidates!B1860&lt;&gt;"",TRUE,FALSE),IF(Dashboard!$H$7=Candidates!C1860,TRUE,FALSE))</f>
        <v>0</v>
      </c>
      <c r="W1858" s="217" t="b">
        <f>IF(Dashboard!$H$6="",IF(Candidates!B1860&lt;&gt;"",TRUE,FALSE),IF(Dashboard!$H$6=Candidates!E1860,TRUE,FALSE))</f>
        <v>0</v>
      </c>
      <c r="X1858" s="187">
        <f t="shared" si="78"/>
        <v>0</v>
      </c>
      <c r="Y1858" s="198">
        <f t="shared" si="79"/>
        <v>0</v>
      </c>
      <c r="AA1858" s="7"/>
      <c r="AB1858" s="7"/>
      <c r="AC1858" s="7"/>
    </row>
    <row r="1859" spans="18:29" x14ac:dyDescent="0.2">
      <c r="R1859" s="193" t="str">
        <f>IF(Candidates!H1861="","",MONTH(Candidates!H1861))</f>
        <v/>
      </c>
      <c r="S1859" s="187" t="b">
        <f>IF(AND(YEAR(Candidates!H1861)&gt;=applicationYear,YEAR(Candidates!H1861)&lt;=applicationYear),TRUE,IF(applicationYear="",TRUE,FALSE))</f>
        <v>0</v>
      </c>
      <c r="T1859" s="187" t="b">
        <f>IF(AND(Candidates!H1861&gt;=$AJ$4,Candidates!H1861&lt;=$AJ$5),TRUE,FALSE)</f>
        <v>0</v>
      </c>
      <c r="U1859" s="187" t="b">
        <f>IF(Dashboard!$M$6="",IF(Candidates!B1861&lt;&gt;"",TRUE,FALSE),IF(Dashboard!$M$6=Candidates!B1861,TRUE,FALSE))</f>
        <v>0</v>
      </c>
      <c r="V1859" s="187" t="b">
        <f>IF(Dashboard!$H$7="",IF(Candidates!B1861&lt;&gt;"",TRUE,FALSE),IF(Dashboard!$H$7=Candidates!C1861,TRUE,FALSE))</f>
        <v>0</v>
      </c>
      <c r="W1859" s="217" t="b">
        <f>IF(Dashboard!$H$6="",IF(Candidates!B1861&lt;&gt;"",TRUE,FALSE),IF(Dashboard!$H$6=Candidates!E1861,TRUE,FALSE))</f>
        <v>0</v>
      </c>
      <c r="X1859" s="187">
        <f t="shared" si="78"/>
        <v>0</v>
      </c>
      <c r="Y1859" s="198">
        <f t="shared" si="79"/>
        <v>0</v>
      </c>
      <c r="AA1859" s="7"/>
      <c r="AB1859" s="7"/>
      <c r="AC1859" s="7"/>
    </row>
    <row r="1860" spans="18:29" x14ac:dyDescent="0.2">
      <c r="R1860" s="193" t="str">
        <f>IF(Candidates!H1862="","",MONTH(Candidates!H1862))</f>
        <v/>
      </c>
      <c r="S1860" s="187" t="b">
        <f>IF(AND(YEAR(Candidates!H1862)&gt;=applicationYear,YEAR(Candidates!H1862)&lt;=applicationYear),TRUE,IF(applicationYear="",TRUE,FALSE))</f>
        <v>0</v>
      </c>
      <c r="T1860" s="187" t="b">
        <f>IF(AND(Candidates!H1862&gt;=$AJ$4,Candidates!H1862&lt;=$AJ$5),TRUE,FALSE)</f>
        <v>0</v>
      </c>
      <c r="U1860" s="187" t="b">
        <f>IF(Dashboard!$M$6="",IF(Candidates!B1862&lt;&gt;"",TRUE,FALSE),IF(Dashboard!$M$6=Candidates!B1862,TRUE,FALSE))</f>
        <v>0</v>
      </c>
      <c r="V1860" s="187" t="b">
        <f>IF(Dashboard!$H$7="",IF(Candidates!B1862&lt;&gt;"",TRUE,FALSE),IF(Dashboard!$H$7=Candidates!C1862,TRUE,FALSE))</f>
        <v>0</v>
      </c>
      <c r="W1860" s="217" t="b">
        <f>IF(Dashboard!$H$6="",IF(Candidates!B1862&lt;&gt;"",TRUE,FALSE),IF(Dashboard!$H$6=Candidates!E1862,TRUE,FALSE))</f>
        <v>0</v>
      </c>
      <c r="X1860" s="187">
        <f t="shared" si="78"/>
        <v>0</v>
      </c>
      <c r="Y1860" s="198">
        <f t="shared" si="79"/>
        <v>0</v>
      </c>
      <c r="AA1860" s="7"/>
      <c r="AB1860" s="7"/>
      <c r="AC1860" s="7"/>
    </row>
    <row r="1861" spans="18:29" x14ac:dyDescent="0.2">
      <c r="R1861" s="193" t="str">
        <f>IF(Candidates!H1863="","",MONTH(Candidates!H1863))</f>
        <v/>
      </c>
      <c r="S1861" s="187" t="b">
        <f>IF(AND(YEAR(Candidates!H1863)&gt;=applicationYear,YEAR(Candidates!H1863)&lt;=applicationYear),TRUE,IF(applicationYear="",TRUE,FALSE))</f>
        <v>0</v>
      </c>
      <c r="T1861" s="187" t="b">
        <f>IF(AND(Candidates!H1863&gt;=$AJ$4,Candidates!H1863&lt;=$AJ$5),TRUE,FALSE)</f>
        <v>0</v>
      </c>
      <c r="U1861" s="187" t="b">
        <f>IF(Dashboard!$M$6="",IF(Candidates!B1863&lt;&gt;"",TRUE,FALSE),IF(Dashboard!$M$6=Candidates!B1863,TRUE,FALSE))</f>
        <v>0</v>
      </c>
      <c r="V1861" s="187" t="b">
        <f>IF(Dashboard!$H$7="",IF(Candidates!B1863&lt;&gt;"",TRUE,FALSE),IF(Dashboard!$H$7=Candidates!C1863,TRUE,FALSE))</f>
        <v>0</v>
      </c>
      <c r="W1861" s="217" t="b">
        <f>IF(Dashboard!$H$6="",IF(Candidates!B1863&lt;&gt;"",TRUE,FALSE),IF(Dashboard!$H$6=Candidates!E1863,TRUE,FALSE))</f>
        <v>0</v>
      </c>
      <c r="X1861" s="187">
        <f t="shared" ref="X1861:X1924" si="80">W1861*V1861*U1861*T1861</f>
        <v>0</v>
      </c>
      <c r="Y1861" s="198">
        <f t="shared" ref="Y1861:Y1924" si="81">W1861*V1861*U1861*S1861</f>
        <v>0</v>
      </c>
      <c r="AA1861" s="7"/>
      <c r="AB1861" s="7"/>
      <c r="AC1861" s="7"/>
    </row>
    <row r="1862" spans="18:29" x14ac:dyDescent="0.2">
      <c r="R1862" s="193" t="str">
        <f>IF(Candidates!H1864="","",MONTH(Candidates!H1864))</f>
        <v/>
      </c>
      <c r="S1862" s="187" t="b">
        <f>IF(AND(YEAR(Candidates!H1864)&gt;=applicationYear,YEAR(Candidates!H1864)&lt;=applicationYear),TRUE,IF(applicationYear="",TRUE,FALSE))</f>
        <v>0</v>
      </c>
      <c r="T1862" s="187" t="b">
        <f>IF(AND(Candidates!H1864&gt;=$AJ$4,Candidates!H1864&lt;=$AJ$5),TRUE,FALSE)</f>
        <v>0</v>
      </c>
      <c r="U1862" s="187" t="b">
        <f>IF(Dashboard!$M$6="",IF(Candidates!B1864&lt;&gt;"",TRUE,FALSE),IF(Dashboard!$M$6=Candidates!B1864,TRUE,FALSE))</f>
        <v>0</v>
      </c>
      <c r="V1862" s="187" t="b">
        <f>IF(Dashboard!$H$7="",IF(Candidates!B1864&lt;&gt;"",TRUE,FALSE),IF(Dashboard!$H$7=Candidates!C1864,TRUE,FALSE))</f>
        <v>0</v>
      </c>
      <c r="W1862" s="217" t="b">
        <f>IF(Dashboard!$H$6="",IF(Candidates!B1864&lt;&gt;"",TRUE,FALSE),IF(Dashboard!$H$6=Candidates!E1864,TRUE,FALSE))</f>
        <v>0</v>
      </c>
      <c r="X1862" s="187">
        <f t="shared" si="80"/>
        <v>0</v>
      </c>
      <c r="Y1862" s="198">
        <f t="shared" si="81"/>
        <v>0</v>
      </c>
      <c r="AA1862" s="7"/>
      <c r="AB1862" s="7"/>
      <c r="AC1862" s="7"/>
    </row>
    <row r="1863" spans="18:29" x14ac:dyDescent="0.2">
      <c r="R1863" s="193" t="str">
        <f>IF(Candidates!H1865="","",MONTH(Candidates!H1865))</f>
        <v/>
      </c>
      <c r="S1863" s="187" t="b">
        <f>IF(AND(YEAR(Candidates!H1865)&gt;=applicationYear,YEAR(Candidates!H1865)&lt;=applicationYear),TRUE,IF(applicationYear="",TRUE,FALSE))</f>
        <v>0</v>
      </c>
      <c r="T1863" s="187" t="b">
        <f>IF(AND(Candidates!H1865&gt;=$AJ$4,Candidates!H1865&lt;=$AJ$5),TRUE,FALSE)</f>
        <v>0</v>
      </c>
      <c r="U1863" s="187" t="b">
        <f>IF(Dashboard!$M$6="",IF(Candidates!B1865&lt;&gt;"",TRUE,FALSE),IF(Dashboard!$M$6=Candidates!B1865,TRUE,FALSE))</f>
        <v>0</v>
      </c>
      <c r="V1863" s="187" t="b">
        <f>IF(Dashboard!$H$7="",IF(Candidates!B1865&lt;&gt;"",TRUE,FALSE),IF(Dashboard!$H$7=Candidates!C1865,TRUE,FALSE))</f>
        <v>0</v>
      </c>
      <c r="W1863" s="217" t="b">
        <f>IF(Dashboard!$H$6="",IF(Candidates!B1865&lt;&gt;"",TRUE,FALSE),IF(Dashboard!$H$6=Candidates!E1865,TRUE,FALSE))</f>
        <v>0</v>
      </c>
      <c r="X1863" s="187">
        <f t="shared" si="80"/>
        <v>0</v>
      </c>
      <c r="Y1863" s="198">
        <f t="shared" si="81"/>
        <v>0</v>
      </c>
      <c r="AA1863" s="7"/>
      <c r="AB1863" s="7"/>
      <c r="AC1863" s="7"/>
    </row>
    <row r="1864" spans="18:29" x14ac:dyDescent="0.2">
      <c r="R1864" s="193" t="str">
        <f>IF(Candidates!H1866="","",MONTH(Candidates!H1866))</f>
        <v/>
      </c>
      <c r="S1864" s="187" t="b">
        <f>IF(AND(YEAR(Candidates!H1866)&gt;=applicationYear,YEAR(Candidates!H1866)&lt;=applicationYear),TRUE,IF(applicationYear="",TRUE,FALSE))</f>
        <v>0</v>
      </c>
      <c r="T1864" s="187" t="b">
        <f>IF(AND(Candidates!H1866&gt;=$AJ$4,Candidates!H1866&lt;=$AJ$5),TRUE,FALSE)</f>
        <v>0</v>
      </c>
      <c r="U1864" s="187" t="b">
        <f>IF(Dashboard!$M$6="",IF(Candidates!B1866&lt;&gt;"",TRUE,FALSE),IF(Dashboard!$M$6=Candidates!B1866,TRUE,FALSE))</f>
        <v>0</v>
      </c>
      <c r="V1864" s="187" t="b">
        <f>IF(Dashboard!$H$7="",IF(Candidates!B1866&lt;&gt;"",TRUE,FALSE),IF(Dashboard!$H$7=Candidates!C1866,TRUE,FALSE))</f>
        <v>0</v>
      </c>
      <c r="W1864" s="217" t="b">
        <f>IF(Dashboard!$H$6="",IF(Candidates!B1866&lt;&gt;"",TRUE,FALSE),IF(Dashboard!$H$6=Candidates!E1866,TRUE,FALSE))</f>
        <v>0</v>
      </c>
      <c r="X1864" s="187">
        <f t="shared" si="80"/>
        <v>0</v>
      </c>
      <c r="Y1864" s="198">
        <f t="shared" si="81"/>
        <v>0</v>
      </c>
      <c r="AA1864" s="7"/>
      <c r="AB1864" s="7"/>
      <c r="AC1864" s="7"/>
    </row>
    <row r="1865" spans="18:29" x14ac:dyDescent="0.2">
      <c r="R1865" s="193" t="str">
        <f>IF(Candidates!H1867="","",MONTH(Candidates!H1867))</f>
        <v/>
      </c>
      <c r="S1865" s="187" t="b">
        <f>IF(AND(YEAR(Candidates!H1867)&gt;=applicationYear,YEAR(Candidates!H1867)&lt;=applicationYear),TRUE,IF(applicationYear="",TRUE,FALSE))</f>
        <v>0</v>
      </c>
      <c r="T1865" s="187" t="b">
        <f>IF(AND(Candidates!H1867&gt;=$AJ$4,Candidates!H1867&lt;=$AJ$5),TRUE,FALSE)</f>
        <v>0</v>
      </c>
      <c r="U1865" s="187" t="b">
        <f>IF(Dashboard!$M$6="",IF(Candidates!B1867&lt;&gt;"",TRUE,FALSE),IF(Dashboard!$M$6=Candidates!B1867,TRUE,FALSE))</f>
        <v>0</v>
      </c>
      <c r="V1865" s="187" t="b">
        <f>IF(Dashboard!$H$7="",IF(Candidates!B1867&lt;&gt;"",TRUE,FALSE),IF(Dashboard!$H$7=Candidates!C1867,TRUE,FALSE))</f>
        <v>0</v>
      </c>
      <c r="W1865" s="217" t="b">
        <f>IF(Dashboard!$H$6="",IF(Candidates!B1867&lt;&gt;"",TRUE,FALSE),IF(Dashboard!$H$6=Candidates!E1867,TRUE,FALSE))</f>
        <v>0</v>
      </c>
      <c r="X1865" s="187">
        <f t="shared" si="80"/>
        <v>0</v>
      </c>
      <c r="Y1865" s="198">
        <f t="shared" si="81"/>
        <v>0</v>
      </c>
      <c r="AA1865" s="7"/>
      <c r="AB1865" s="7"/>
      <c r="AC1865" s="7"/>
    </row>
    <row r="1866" spans="18:29" x14ac:dyDescent="0.2">
      <c r="R1866" s="193" t="str">
        <f>IF(Candidates!H1868="","",MONTH(Candidates!H1868))</f>
        <v/>
      </c>
      <c r="S1866" s="187" t="b">
        <f>IF(AND(YEAR(Candidates!H1868)&gt;=applicationYear,YEAR(Candidates!H1868)&lt;=applicationYear),TRUE,IF(applicationYear="",TRUE,FALSE))</f>
        <v>0</v>
      </c>
      <c r="T1866" s="187" t="b">
        <f>IF(AND(Candidates!H1868&gt;=$AJ$4,Candidates!H1868&lt;=$AJ$5),TRUE,FALSE)</f>
        <v>0</v>
      </c>
      <c r="U1866" s="187" t="b">
        <f>IF(Dashboard!$M$6="",IF(Candidates!B1868&lt;&gt;"",TRUE,FALSE),IF(Dashboard!$M$6=Candidates!B1868,TRUE,FALSE))</f>
        <v>0</v>
      </c>
      <c r="V1866" s="187" t="b">
        <f>IF(Dashboard!$H$7="",IF(Candidates!B1868&lt;&gt;"",TRUE,FALSE),IF(Dashboard!$H$7=Candidates!C1868,TRUE,FALSE))</f>
        <v>0</v>
      </c>
      <c r="W1866" s="217" t="b">
        <f>IF(Dashboard!$H$6="",IF(Candidates!B1868&lt;&gt;"",TRUE,FALSE),IF(Dashboard!$H$6=Candidates!E1868,TRUE,FALSE))</f>
        <v>0</v>
      </c>
      <c r="X1866" s="187">
        <f t="shared" si="80"/>
        <v>0</v>
      </c>
      <c r="Y1866" s="198">
        <f t="shared" si="81"/>
        <v>0</v>
      </c>
      <c r="AA1866" s="7"/>
      <c r="AB1866" s="7"/>
      <c r="AC1866" s="7"/>
    </row>
    <row r="1867" spans="18:29" x14ac:dyDescent="0.2">
      <c r="R1867" s="193" t="str">
        <f>IF(Candidates!H1869="","",MONTH(Candidates!H1869))</f>
        <v/>
      </c>
      <c r="S1867" s="187" t="b">
        <f>IF(AND(YEAR(Candidates!H1869)&gt;=applicationYear,YEAR(Candidates!H1869)&lt;=applicationYear),TRUE,IF(applicationYear="",TRUE,FALSE))</f>
        <v>0</v>
      </c>
      <c r="T1867" s="187" t="b">
        <f>IF(AND(Candidates!H1869&gt;=$AJ$4,Candidates!H1869&lt;=$AJ$5),TRUE,FALSE)</f>
        <v>0</v>
      </c>
      <c r="U1867" s="187" t="b">
        <f>IF(Dashboard!$M$6="",IF(Candidates!B1869&lt;&gt;"",TRUE,FALSE),IF(Dashboard!$M$6=Candidates!B1869,TRUE,FALSE))</f>
        <v>0</v>
      </c>
      <c r="V1867" s="187" t="b">
        <f>IF(Dashboard!$H$7="",IF(Candidates!B1869&lt;&gt;"",TRUE,FALSE),IF(Dashboard!$H$7=Candidates!C1869,TRUE,FALSE))</f>
        <v>0</v>
      </c>
      <c r="W1867" s="217" t="b">
        <f>IF(Dashboard!$H$6="",IF(Candidates!B1869&lt;&gt;"",TRUE,FALSE),IF(Dashboard!$H$6=Candidates!E1869,TRUE,FALSE))</f>
        <v>0</v>
      </c>
      <c r="X1867" s="187">
        <f t="shared" si="80"/>
        <v>0</v>
      </c>
      <c r="Y1867" s="198">
        <f t="shared" si="81"/>
        <v>0</v>
      </c>
      <c r="AA1867" s="7"/>
      <c r="AB1867" s="7"/>
      <c r="AC1867" s="7"/>
    </row>
    <row r="1868" spans="18:29" x14ac:dyDescent="0.2">
      <c r="R1868" s="193" t="str">
        <f>IF(Candidates!H1870="","",MONTH(Candidates!H1870))</f>
        <v/>
      </c>
      <c r="S1868" s="187" t="b">
        <f>IF(AND(YEAR(Candidates!H1870)&gt;=applicationYear,YEAR(Candidates!H1870)&lt;=applicationYear),TRUE,IF(applicationYear="",TRUE,FALSE))</f>
        <v>0</v>
      </c>
      <c r="T1868" s="187" t="b">
        <f>IF(AND(Candidates!H1870&gt;=$AJ$4,Candidates!H1870&lt;=$AJ$5),TRUE,FALSE)</f>
        <v>0</v>
      </c>
      <c r="U1868" s="187" t="b">
        <f>IF(Dashboard!$M$6="",IF(Candidates!B1870&lt;&gt;"",TRUE,FALSE),IF(Dashboard!$M$6=Candidates!B1870,TRUE,FALSE))</f>
        <v>0</v>
      </c>
      <c r="V1868" s="187" t="b">
        <f>IF(Dashboard!$H$7="",IF(Candidates!B1870&lt;&gt;"",TRUE,FALSE),IF(Dashboard!$H$7=Candidates!C1870,TRUE,FALSE))</f>
        <v>0</v>
      </c>
      <c r="W1868" s="217" t="b">
        <f>IF(Dashboard!$H$6="",IF(Candidates!B1870&lt;&gt;"",TRUE,FALSE),IF(Dashboard!$H$6=Candidates!E1870,TRUE,FALSE))</f>
        <v>0</v>
      </c>
      <c r="X1868" s="187">
        <f t="shared" si="80"/>
        <v>0</v>
      </c>
      <c r="Y1868" s="198">
        <f t="shared" si="81"/>
        <v>0</v>
      </c>
      <c r="AA1868" s="7"/>
      <c r="AB1868" s="7"/>
      <c r="AC1868" s="7"/>
    </row>
    <row r="1869" spans="18:29" x14ac:dyDescent="0.2">
      <c r="R1869" s="193" t="str">
        <f>IF(Candidates!H1871="","",MONTH(Candidates!H1871))</f>
        <v/>
      </c>
      <c r="S1869" s="187" t="b">
        <f>IF(AND(YEAR(Candidates!H1871)&gt;=applicationYear,YEAR(Candidates!H1871)&lt;=applicationYear),TRUE,IF(applicationYear="",TRUE,FALSE))</f>
        <v>0</v>
      </c>
      <c r="T1869" s="187" t="b">
        <f>IF(AND(Candidates!H1871&gt;=$AJ$4,Candidates!H1871&lt;=$AJ$5),TRUE,FALSE)</f>
        <v>0</v>
      </c>
      <c r="U1869" s="187" t="b">
        <f>IF(Dashboard!$M$6="",IF(Candidates!B1871&lt;&gt;"",TRUE,FALSE),IF(Dashboard!$M$6=Candidates!B1871,TRUE,FALSE))</f>
        <v>0</v>
      </c>
      <c r="V1869" s="187" t="b">
        <f>IF(Dashboard!$H$7="",IF(Candidates!B1871&lt;&gt;"",TRUE,FALSE),IF(Dashboard!$H$7=Candidates!C1871,TRUE,FALSE))</f>
        <v>0</v>
      </c>
      <c r="W1869" s="217" t="b">
        <f>IF(Dashboard!$H$6="",IF(Candidates!B1871&lt;&gt;"",TRUE,FALSE),IF(Dashboard!$H$6=Candidates!E1871,TRUE,FALSE))</f>
        <v>0</v>
      </c>
      <c r="X1869" s="187">
        <f t="shared" si="80"/>
        <v>0</v>
      </c>
      <c r="Y1869" s="198">
        <f t="shared" si="81"/>
        <v>0</v>
      </c>
      <c r="AA1869" s="7"/>
      <c r="AB1869" s="7"/>
      <c r="AC1869" s="7"/>
    </row>
    <row r="1870" spans="18:29" x14ac:dyDescent="0.2">
      <c r="R1870" s="193" t="str">
        <f>IF(Candidates!H1872="","",MONTH(Candidates!H1872))</f>
        <v/>
      </c>
      <c r="S1870" s="187" t="b">
        <f>IF(AND(YEAR(Candidates!H1872)&gt;=applicationYear,YEAR(Candidates!H1872)&lt;=applicationYear),TRUE,IF(applicationYear="",TRUE,FALSE))</f>
        <v>0</v>
      </c>
      <c r="T1870" s="187" t="b">
        <f>IF(AND(Candidates!H1872&gt;=$AJ$4,Candidates!H1872&lt;=$AJ$5),TRUE,FALSE)</f>
        <v>0</v>
      </c>
      <c r="U1870" s="187" t="b">
        <f>IF(Dashboard!$M$6="",IF(Candidates!B1872&lt;&gt;"",TRUE,FALSE),IF(Dashboard!$M$6=Candidates!B1872,TRUE,FALSE))</f>
        <v>0</v>
      </c>
      <c r="V1870" s="187" t="b">
        <f>IF(Dashboard!$H$7="",IF(Candidates!B1872&lt;&gt;"",TRUE,FALSE),IF(Dashboard!$H$7=Candidates!C1872,TRUE,FALSE))</f>
        <v>0</v>
      </c>
      <c r="W1870" s="217" t="b">
        <f>IF(Dashboard!$H$6="",IF(Candidates!B1872&lt;&gt;"",TRUE,FALSE),IF(Dashboard!$H$6=Candidates!E1872,TRUE,FALSE))</f>
        <v>0</v>
      </c>
      <c r="X1870" s="187">
        <f t="shared" si="80"/>
        <v>0</v>
      </c>
      <c r="Y1870" s="198">
        <f t="shared" si="81"/>
        <v>0</v>
      </c>
      <c r="AA1870" s="7"/>
      <c r="AB1870" s="7"/>
      <c r="AC1870" s="7"/>
    </row>
    <row r="1871" spans="18:29" x14ac:dyDescent="0.2">
      <c r="R1871" s="193" t="str">
        <f>IF(Candidates!H1873="","",MONTH(Candidates!H1873))</f>
        <v/>
      </c>
      <c r="S1871" s="187" t="b">
        <f>IF(AND(YEAR(Candidates!H1873)&gt;=applicationYear,YEAR(Candidates!H1873)&lt;=applicationYear),TRUE,IF(applicationYear="",TRUE,FALSE))</f>
        <v>0</v>
      </c>
      <c r="T1871" s="187" t="b">
        <f>IF(AND(Candidates!H1873&gt;=$AJ$4,Candidates!H1873&lt;=$AJ$5),TRUE,FALSE)</f>
        <v>0</v>
      </c>
      <c r="U1871" s="187" t="b">
        <f>IF(Dashboard!$M$6="",IF(Candidates!B1873&lt;&gt;"",TRUE,FALSE),IF(Dashboard!$M$6=Candidates!B1873,TRUE,FALSE))</f>
        <v>0</v>
      </c>
      <c r="V1871" s="187" t="b">
        <f>IF(Dashboard!$H$7="",IF(Candidates!B1873&lt;&gt;"",TRUE,FALSE),IF(Dashboard!$H$7=Candidates!C1873,TRUE,FALSE))</f>
        <v>0</v>
      </c>
      <c r="W1871" s="217" t="b">
        <f>IF(Dashboard!$H$6="",IF(Candidates!B1873&lt;&gt;"",TRUE,FALSE),IF(Dashboard!$H$6=Candidates!E1873,TRUE,FALSE))</f>
        <v>0</v>
      </c>
      <c r="X1871" s="187">
        <f t="shared" si="80"/>
        <v>0</v>
      </c>
      <c r="Y1871" s="198">
        <f t="shared" si="81"/>
        <v>0</v>
      </c>
      <c r="AA1871" s="7"/>
      <c r="AB1871" s="7"/>
      <c r="AC1871" s="7"/>
    </row>
    <row r="1872" spans="18:29" x14ac:dyDescent="0.2">
      <c r="R1872" s="193" t="str">
        <f>IF(Candidates!H1874="","",MONTH(Candidates!H1874))</f>
        <v/>
      </c>
      <c r="S1872" s="187" t="b">
        <f>IF(AND(YEAR(Candidates!H1874)&gt;=applicationYear,YEAR(Candidates!H1874)&lt;=applicationYear),TRUE,IF(applicationYear="",TRUE,FALSE))</f>
        <v>0</v>
      </c>
      <c r="T1872" s="187" t="b">
        <f>IF(AND(Candidates!H1874&gt;=$AJ$4,Candidates!H1874&lt;=$AJ$5),TRUE,FALSE)</f>
        <v>0</v>
      </c>
      <c r="U1872" s="187" t="b">
        <f>IF(Dashboard!$M$6="",IF(Candidates!B1874&lt;&gt;"",TRUE,FALSE),IF(Dashboard!$M$6=Candidates!B1874,TRUE,FALSE))</f>
        <v>0</v>
      </c>
      <c r="V1872" s="187" t="b">
        <f>IF(Dashboard!$H$7="",IF(Candidates!B1874&lt;&gt;"",TRUE,FALSE),IF(Dashboard!$H$7=Candidates!C1874,TRUE,FALSE))</f>
        <v>0</v>
      </c>
      <c r="W1872" s="217" t="b">
        <f>IF(Dashboard!$H$6="",IF(Candidates!B1874&lt;&gt;"",TRUE,FALSE),IF(Dashboard!$H$6=Candidates!E1874,TRUE,FALSE))</f>
        <v>0</v>
      </c>
      <c r="X1872" s="187">
        <f t="shared" si="80"/>
        <v>0</v>
      </c>
      <c r="Y1872" s="198">
        <f t="shared" si="81"/>
        <v>0</v>
      </c>
      <c r="AA1872" s="7"/>
      <c r="AB1872" s="7"/>
      <c r="AC1872" s="7"/>
    </row>
    <row r="1873" spans="18:29" x14ac:dyDescent="0.2">
      <c r="R1873" s="193" t="str">
        <f>IF(Candidates!H1875="","",MONTH(Candidates!H1875))</f>
        <v/>
      </c>
      <c r="S1873" s="187" t="b">
        <f>IF(AND(YEAR(Candidates!H1875)&gt;=applicationYear,YEAR(Candidates!H1875)&lt;=applicationYear),TRUE,IF(applicationYear="",TRUE,FALSE))</f>
        <v>0</v>
      </c>
      <c r="T1873" s="187" t="b">
        <f>IF(AND(Candidates!H1875&gt;=$AJ$4,Candidates!H1875&lt;=$AJ$5),TRUE,FALSE)</f>
        <v>0</v>
      </c>
      <c r="U1873" s="187" t="b">
        <f>IF(Dashboard!$M$6="",IF(Candidates!B1875&lt;&gt;"",TRUE,FALSE),IF(Dashboard!$M$6=Candidates!B1875,TRUE,FALSE))</f>
        <v>0</v>
      </c>
      <c r="V1873" s="187" t="b">
        <f>IF(Dashboard!$H$7="",IF(Candidates!B1875&lt;&gt;"",TRUE,FALSE),IF(Dashboard!$H$7=Candidates!C1875,TRUE,FALSE))</f>
        <v>0</v>
      </c>
      <c r="W1873" s="217" t="b">
        <f>IF(Dashboard!$H$6="",IF(Candidates!B1875&lt;&gt;"",TRUE,FALSE),IF(Dashboard!$H$6=Candidates!E1875,TRUE,FALSE))</f>
        <v>0</v>
      </c>
      <c r="X1873" s="187">
        <f t="shared" si="80"/>
        <v>0</v>
      </c>
      <c r="Y1873" s="198">
        <f t="shared" si="81"/>
        <v>0</v>
      </c>
      <c r="AA1873" s="7"/>
      <c r="AB1873" s="7"/>
      <c r="AC1873" s="7"/>
    </row>
    <row r="1874" spans="18:29" x14ac:dyDescent="0.2">
      <c r="R1874" s="193" t="str">
        <f>IF(Candidates!H1876="","",MONTH(Candidates!H1876))</f>
        <v/>
      </c>
      <c r="S1874" s="187" t="b">
        <f>IF(AND(YEAR(Candidates!H1876)&gt;=applicationYear,YEAR(Candidates!H1876)&lt;=applicationYear),TRUE,IF(applicationYear="",TRUE,FALSE))</f>
        <v>0</v>
      </c>
      <c r="T1874" s="187" t="b">
        <f>IF(AND(Candidates!H1876&gt;=$AJ$4,Candidates!H1876&lt;=$AJ$5),TRUE,FALSE)</f>
        <v>0</v>
      </c>
      <c r="U1874" s="187" t="b">
        <f>IF(Dashboard!$M$6="",IF(Candidates!B1876&lt;&gt;"",TRUE,FALSE),IF(Dashboard!$M$6=Candidates!B1876,TRUE,FALSE))</f>
        <v>0</v>
      </c>
      <c r="V1874" s="187" t="b">
        <f>IF(Dashboard!$H$7="",IF(Candidates!B1876&lt;&gt;"",TRUE,FALSE),IF(Dashboard!$H$7=Candidates!C1876,TRUE,FALSE))</f>
        <v>0</v>
      </c>
      <c r="W1874" s="217" t="b">
        <f>IF(Dashboard!$H$6="",IF(Candidates!B1876&lt;&gt;"",TRUE,FALSE),IF(Dashboard!$H$6=Candidates!E1876,TRUE,FALSE))</f>
        <v>0</v>
      </c>
      <c r="X1874" s="187">
        <f t="shared" si="80"/>
        <v>0</v>
      </c>
      <c r="Y1874" s="198">
        <f t="shared" si="81"/>
        <v>0</v>
      </c>
      <c r="AA1874" s="7"/>
      <c r="AB1874" s="7"/>
      <c r="AC1874" s="7"/>
    </row>
    <row r="1875" spans="18:29" x14ac:dyDescent="0.2">
      <c r="R1875" s="193" t="str">
        <f>IF(Candidates!H1877="","",MONTH(Candidates!H1877))</f>
        <v/>
      </c>
      <c r="S1875" s="187" t="b">
        <f>IF(AND(YEAR(Candidates!H1877)&gt;=applicationYear,YEAR(Candidates!H1877)&lt;=applicationYear),TRUE,IF(applicationYear="",TRUE,FALSE))</f>
        <v>0</v>
      </c>
      <c r="T1875" s="187" t="b">
        <f>IF(AND(Candidates!H1877&gt;=$AJ$4,Candidates!H1877&lt;=$AJ$5),TRUE,FALSE)</f>
        <v>0</v>
      </c>
      <c r="U1875" s="187" t="b">
        <f>IF(Dashboard!$M$6="",IF(Candidates!B1877&lt;&gt;"",TRUE,FALSE),IF(Dashboard!$M$6=Candidates!B1877,TRUE,FALSE))</f>
        <v>0</v>
      </c>
      <c r="V1875" s="187" t="b">
        <f>IF(Dashboard!$H$7="",IF(Candidates!B1877&lt;&gt;"",TRUE,FALSE),IF(Dashboard!$H$7=Candidates!C1877,TRUE,FALSE))</f>
        <v>0</v>
      </c>
      <c r="W1875" s="217" t="b">
        <f>IF(Dashboard!$H$6="",IF(Candidates!B1877&lt;&gt;"",TRUE,FALSE),IF(Dashboard!$H$6=Candidates!E1877,TRUE,FALSE))</f>
        <v>0</v>
      </c>
      <c r="X1875" s="187">
        <f t="shared" si="80"/>
        <v>0</v>
      </c>
      <c r="Y1875" s="198">
        <f t="shared" si="81"/>
        <v>0</v>
      </c>
      <c r="AA1875" s="7"/>
      <c r="AB1875" s="7"/>
      <c r="AC1875" s="7"/>
    </row>
    <row r="1876" spans="18:29" x14ac:dyDescent="0.2">
      <c r="R1876" s="193" t="str">
        <f>IF(Candidates!H1878="","",MONTH(Candidates!H1878))</f>
        <v/>
      </c>
      <c r="S1876" s="187" t="b">
        <f>IF(AND(YEAR(Candidates!H1878)&gt;=applicationYear,YEAR(Candidates!H1878)&lt;=applicationYear),TRUE,IF(applicationYear="",TRUE,FALSE))</f>
        <v>0</v>
      </c>
      <c r="T1876" s="187" t="b">
        <f>IF(AND(Candidates!H1878&gt;=$AJ$4,Candidates!H1878&lt;=$AJ$5),TRUE,FALSE)</f>
        <v>0</v>
      </c>
      <c r="U1876" s="187" t="b">
        <f>IF(Dashboard!$M$6="",IF(Candidates!B1878&lt;&gt;"",TRUE,FALSE),IF(Dashboard!$M$6=Candidates!B1878,TRUE,FALSE))</f>
        <v>0</v>
      </c>
      <c r="V1876" s="187" t="b">
        <f>IF(Dashboard!$H$7="",IF(Candidates!B1878&lt;&gt;"",TRUE,FALSE),IF(Dashboard!$H$7=Candidates!C1878,TRUE,FALSE))</f>
        <v>0</v>
      </c>
      <c r="W1876" s="217" t="b">
        <f>IF(Dashboard!$H$6="",IF(Candidates!B1878&lt;&gt;"",TRUE,FALSE),IF(Dashboard!$H$6=Candidates!E1878,TRUE,FALSE))</f>
        <v>0</v>
      </c>
      <c r="X1876" s="187">
        <f t="shared" si="80"/>
        <v>0</v>
      </c>
      <c r="Y1876" s="198">
        <f t="shared" si="81"/>
        <v>0</v>
      </c>
      <c r="AA1876" s="7"/>
      <c r="AB1876" s="7"/>
      <c r="AC1876" s="7"/>
    </row>
    <row r="1877" spans="18:29" x14ac:dyDescent="0.2">
      <c r="R1877" s="193" t="str">
        <f>IF(Candidates!H1879="","",MONTH(Candidates!H1879))</f>
        <v/>
      </c>
      <c r="S1877" s="187" t="b">
        <f>IF(AND(YEAR(Candidates!H1879)&gt;=applicationYear,YEAR(Candidates!H1879)&lt;=applicationYear),TRUE,IF(applicationYear="",TRUE,FALSE))</f>
        <v>0</v>
      </c>
      <c r="T1877" s="187" t="b">
        <f>IF(AND(Candidates!H1879&gt;=$AJ$4,Candidates!H1879&lt;=$AJ$5),TRUE,FALSE)</f>
        <v>0</v>
      </c>
      <c r="U1877" s="187" t="b">
        <f>IF(Dashboard!$M$6="",IF(Candidates!B1879&lt;&gt;"",TRUE,FALSE),IF(Dashboard!$M$6=Candidates!B1879,TRUE,FALSE))</f>
        <v>0</v>
      </c>
      <c r="V1877" s="187" t="b">
        <f>IF(Dashboard!$H$7="",IF(Candidates!B1879&lt;&gt;"",TRUE,FALSE),IF(Dashboard!$H$7=Candidates!C1879,TRUE,FALSE))</f>
        <v>0</v>
      </c>
      <c r="W1877" s="217" t="b">
        <f>IF(Dashboard!$H$6="",IF(Candidates!B1879&lt;&gt;"",TRUE,FALSE),IF(Dashboard!$H$6=Candidates!E1879,TRUE,FALSE))</f>
        <v>0</v>
      </c>
      <c r="X1877" s="187">
        <f t="shared" si="80"/>
        <v>0</v>
      </c>
      <c r="Y1877" s="198">
        <f t="shared" si="81"/>
        <v>0</v>
      </c>
      <c r="AA1877" s="7"/>
      <c r="AB1877" s="7"/>
      <c r="AC1877" s="7"/>
    </row>
    <row r="1878" spans="18:29" x14ac:dyDescent="0.2">
      <c r="R1878" s="193" t="str">
        <f>IF(Candidates!H1880="","",MONTH(Candidates!H1880))</f>
        <v/>
      </c>
      <c r="S1878" s="187" t="b">
        <f>IF(AND(YEAR(Candidates!H1880)&gt;=applicationYear,YEAR(Candidates!H1880)&lt;=applicationYear),TRUE,IF(applicationYear="",TRUE,FALSE))</f>
        <v>0</v>
      </c>
      <c r="T1878" s="187" t="b">
        <f>IF(AND(Candidates!H1880&gt;=$AJ$4,Candidates!H1880&lt;=$AJ$5),TRUE,FALSE)</f>
        <v>0</v>
      </c>
      <c r="U1878" s="187" t="b">
        <f>IF(Dashboard!$M$6="",IF(Candidates!B1880&lt;&gt;"",TRUE,FALSE),IF(Dashboard!$M$6=Candidates!B1880,TRUE,FALSE))</f>
        <v>0</v>
      </c>
      <c r="V1878" s="187" t="b">
        <f>IF(Dashboard!$H$7="",IF(Candidates!B1880&lt;&gt;"",TRUE,FALSE),IF(Dashboard!$H$7=Candidates!C1880,TRUE,FALSE))</f>
        <v>0</v>
      </c>
      <c r="W1878" s="217" t="b">
        <f>IF(Dashboard!$H$6="",IF(Candidates!B1880&lt;&gt;"",TRUE,FALSE),IF(Dashboard!$H$6=Candidates!E1880,TRUE,FALSE))</f>
        <v>0</v>
      </c>
      <c r="X1878" s="187">
        <f t="shared" si="80"/>
        <v>0</v>
      </c>
      <c r="Y1878" s="198">
        <f t="shared" si="81"/>
        <v>0</v>
      </c>
      <c r="AA1878" s="7"/>
      <c r="AB1878" s="7"/>
      <c r="AC1878" s="7"/>
    </row>
    <row r="1879" spans="18:29" x14ac:dyDescent="0.2">
      <c r="R1879" s="193" t="str">
        <f>IF(Candidates!H1881="","",MONTH(Candidates!H1881))</f>
        <v/>
      </c>
      <c r="S1879" s="187" t="b">
        <f>IF(AND(YEAR(Candidates!H1881)&gt;=applicationYear,YEAR(Candidates!H1881)&lt;=applicationYear),TRUE,IF(applicationYear="",TRUE,FALSE))</f>
        <v>0</v>
      </c>
      <c r="T1879" s="187" t="b">
        <f>IF(AND(Candidates!H1881&gt;=$AJ$4,Candidates!H1881&lt;=$AJ$5),TRUE,FALSE)</f>
        <v>0</v>
      </c>
      <c r="U1879" s="187" t="b">
        <f>IF(Dashboard!$M$6="",IF(Candidates!B1881&lt;&gt;"",TRUE,FALSE),IF(Dashboard!$M$6=Candidates!B1881,TRUE,FALSE))</f>
        <v>0</v>
      </c>
      <c r="V1879" s="187" t="b">
        <f>IF(Dashboard!$H$7="",IF(Candidates!B1881&lt;&gt;"",TRUE,FALSE),IF(Dashboard!$H$7=Candidates!C1881,TRUE,FALSE))</f>
        <v>0</v>
      </c>
      <c r="W1879" s="217" t="b">
        <f>IF(Dashboard!$H$6="",IF(Candidates!B1881&lt;&gt;"",TRUE,FALSE),IF(Dashboard!$H$6=Candidates!E1881,TRUE,FALSE))</f>
        <v>0</v>
      </c>
      <c r="X1879" s="187">
        <f t="shared" si="80"/>
        <v>0</v>
      </c>
      <c r="Y1879" s="198">
        <f t="shared" si="81"/>
        <v>0</v>
      </c>
      <c r="AA1879" s="7"/>
      <c r="AB1879" s="7"/>
      <c r="AC1879" s="7"/>
    </row>
    <row r="1880" spans="18:29" x14ac:dyDescent="0.2">
      <c r="R1880" s="193" t="str">
        <f>IF(Candidates!H1882="","",MONTH(Candidates!H1882))</f>
        <v/>
      </c>
      <c r="S1880" s="187" t="b">
        <f>IF(AND(YEAR(Candidates!H1882)&gt;=applicationYear,YEAR(Candidates!H1882)&lt;=applicationYear),TRUE,IF(applicationYear="",TRUE,FALSE))</f>
        <v>0</v>
      </c>
      <c r="T1880" s="187" t="b">
        <f>IF(AND(Candidates!H1882&gt;=$AJ$4,Candidates!H1882&lt;=$AJ$5),TRUE,FALSE)</f>
        <v>0</v>
      </c>
      <c r="U1880" s="187" t="b">
        <f>IF(Dashboard!$M$6="",IF(Candidates!B1882&lt;&gt;"",TRUE,FALSE),IF(Dashboard!$M$6=Candidates!B1882,TRUE,FALSE))</f>
        <v>0</v>
      </c>
      <c r="V1880" s="187" t="b">
        <f>IF(Dashboard!$H$7="",IF(Candidates!B1882&lt;&gt;"",TRUE,FALSE),IF(Dashboard!$H$7=Candidates!C1882,TRUE,FALSE))</f>
        <v>0</v>
      </c>
      <c r="W1880" s="217" t="b">
        <f>IF(Dashboard!$H$6="",IF(Candidates!B1882&lt;&gt;"",TRUE,FALSE),IF(Dashboard!$H$6=Candidates!E1882,TRUE,FALSE))</f>
        <v>0</v>
      </c>
      <c r="X1880" s="187">
        <f t="shared" si="80"/>
        <v>0</v>
      </c>
      <c r="Y1880" s="198">
        <f t="shared" si="81"/>
        <v>0</v>
      </c>
      <c r="AA1880" s="7"/>
      <c r="AB1880" s="7"/>
      <c r="AC1880" s="7"/>
    </row>
    <row r="1881" spans="18:29" x14ac:dyDescent="0.2">
      <c r="R1881" s="193" t="str">
        <f>IF(Candidates!H1883="","",MONTH(Candidates!H1883))</f>
        <v/>
      </c>
      <c r="S1881" s="187" t="b">
        <f>IF(AND(YEAR(Candidates!H1883)&gt;=applicationYear,YEAR(Candidates!H1883)&lt;=applicationYear),TRUE,IF(applicationYear="",TRUE,FALSE))</f>
        <v>0</v>
      </c>
      <c r="T1881" s="187" t="b">
        <f>IF(AND(Candidates!H1883&gt;=$AJ$4,Candidates!H1883&lt;=$AJ$5),TRUE,FALSE)</f>
        <v>0</v>
      </c>
      <c r="U1881" s="187" t="b">
        <f>IF(Dashboard!$M$6="",IF(Candidates!B1883&lt;&gt;"",TRUE,FALSE),IF(Dashboard!$M$6=Candidates!B1883,TRUE,FALSE))</f>
        <v>0</v>
      </c>
      <c r="V1881" s="187" t="b">
        <f>IF(Dashboard!$H$7="",IF(Candidates!B1883&lt;&gt;"",TRUE,FALSE),IF(Dashboard!$H$7=Candidates!C1883,TRUE,FALSE))</f>
        <v>0</v>
      </c>
      <c r="W1881" s="217" t="b">
        <f>IF(Dashboard!$H$6="",IF(Candidates!B1883&lt;&gt;"",TRUE,FALSE),IF(Dashboard!$H$6=Candidates!E1883,TRUE,FALSE))</f>
        <v>0</v>
      </c>
      <c r="X1881" s="187">
        <f t="shared" si="80"/>
        <v>0</v>
      </c>
      <c r="Y1881" s="198">
        <f t="shared" si="81"/>
        <v>0</v>
      </c>
      <c r="AA1881" s="7"/>
      <c r="AB1881" s="7"/>
      <c r="AC1881" s="7"/>
    </row>
    <row r="1882" spans="18:29" x14ac:dyDescent="0.2">
      <c r="R1882" s="193" t="str">
        <f>IF(Candidates!H1884="","",MONTH(Candidates!H1884))</f>
        <v/>
      </c>
      <c r="S1882" s="187" t="b">
        <f>IF(AND(YEAR(Candidates!H1884)&gt;=applicationYear,YEAR(Candidates!H1884)&lt;=applicationYear),TRUE,IF(applicationYear="",TRUE,FALSE))</f>
        <v>0</v>
      </c>
      <c r="T1882" s="187" t="b">
        <f>IF(AND(Candidates!H1884&gt;=$AJ$4,Candidates!H1884&lt;=$AJ$5),TRUE,FALSE)</f>
        <v>0</v>
      </c>
      <c r="U1882" s="187" t="b">
        <f>IF(Dashboard!$M$6="",IF(Candidates!B1884&lt;&gt;"",TRUE,FALSE),IF(Dashboard!$M$6=Candidates!B1884,TRUE,FALSE))</f>
        <v>0</v>
      </c>
      <c r="V1882" s="187" t="b">
        <f>IF(Dashboard!$H$7="",IF(Candidates!B1884&lt;&gt;"",TRUE,FALSE),IF(Dashboard!$H$7=Candidates!C1884,TRUE,FALSE))</f>
        <v>0</v>
      </c>
      <c r="W1882" s="217" t="b">
        <f>IF(Dashboard!$H$6="",IF(Candidates!B1884&lt;&gt;"",TRUE,FALSE),IF(Dashboard!$H$6=Candidates!E1884,TRUE,FALSE))</f>
        <v>0</v>
      </c>
      <c r="X1882" s="187">
        <f t="shared" si="80"/>
        <v>0</v>
      </c>
      <c r="Y1882" s="198">
        <f t="shared" si="81"/>
        <v>0</v>
      </c>
      <c r="AA1882" s="7"/>
      <c r="AB1882" s="7"/>
      <c r="AC1882" s="7"/>
    </row>
    <row r="1883" spans="18:29" x14ac:dyDescent="0.2">
      <c r="R1883" s="193" t="str">
        <f>IF(Candidates!H1885="","",MONTH(Candidates!H1885))</f>
        <v/>
      </c>
      <c r="S1883" s="187" t="b">
        <f>IF(AND(YEAR(Candidates!H1885)&gt;=applicationYear,YEAR(Candidates!H1885)&lt;=applicationYear),TRUE,IF(applicationYear="",TRUE,FALSE))</f>
        <v>0</v>
      </c>
      <c r="T1883" s="187" t="b">
        <f>IF(AND(Candidates!H1885&gt;=$AJ$4,Candidates!H1885&lt;=$AJ$5),TRUE,FALSE)</f>
        <v>0</v>
      </c>
      <c r="U1883" s="187" t="b">
        <f>IF(Dashboard!$M$6="",IF(Candidates!B1885&lt;&gt;"",TRUE,FALSE),IF(Dashboard!$M$6=Candidates!B1885,TRUE,FALSE))</f>
        <v>0</v>
      </c>
      <c r="V1883" s="187" t="b">
        <f>IF(Dashboard!$H$7="",IF(Candidates!B1885&lt;&gt;"",TRUE,FALSE),IF(Dashboard!$H$7=Candidates!C1885,TRUE,FALSE))</f>
        <v>0</v>
      </c>
      <c r="W1883" s="217" t="b">
        <f>IF(Dashboard!$H$6="",IF(Candidates!B1885&lt;&gt;"",TRUE,FALSE),IF(Dashboard!$H$6=Candidates!E1885,TRUE,FALSE))</f>
        <v>0</v>
      </c>
      <c r="X1883" s="187">
        <f t="shared" si="80"/>
        <v>0</v>
      </c>
      <c r="Y1883" s="198">
        <f t="shared" si="81"/>
        <v>0</v>
      </c>
      <c r="AA1883" s="7"/>
      <c r="AB1883" s="7"/>
      <c r="AC1883" s="7"/>
    </row>
    <row r="1884" spans="18:29" x14ac:dyDescent="0.2">
      <c r="R1884" s="193" t="str">
        <f>IF(Candidates!H1886="","",MONTH(Candidates!H1886))</f>
        <v/>
      </c>
      <c r="S1884" s="187" t="b">
        <f>IF(AND(YEAR(Candidates!H1886)&gt;=applicationYear,YEAR(Candidates!H1886)&lt;=applicationYear),TRUE,IF(applicationYear="",TRUE,FALSE))</f>
        <v>0</v>
      </c>
      <c r="T1884" s="187" t="b">
        <f>IF(AND(Candidates!H1886&gt;=$AJ$4,Candidates!H1886&lt;=$AJ$5),TRUE,FALSE)</f>
        <v>0</v>
      </c>
      <c r="U1884" s="187" t="b">
        <f>IF(Dashboard!$M$6="",IF(Candidates!B1886&lt;&gt;"",TRUE,FALSE),IF(Dashboard!$M$6=Candidates!B1886,TRUE,FALSE))</f>
        <v>0</v>
      </c>
      <c r="V1884" s="187" t="b">
        <f>IF(Dashboard!$H$7="",IF(Candidates!B1886&lt;&gt;"",TRUE,FALSE),IF(Dashboard!$H$7=Candidates!C1886,TRUE,FALSE))</f>
        <v>0</v>
      </c>
      <c r="W1884" s="217" t="b">
        <f>IF(Dashboard!$H$6="",IF(Candidates!B1886&lt;&gt;"",TRUE,FALSE),IF(Dashboard!$H$6=Candidates!E1886,TRUE,FALSE))</f>
        <v>0</v>
      </c>
      <c r="X1884" s="187">
        <f t="shared" si="80"/>
        <v>0</v>
      </c>
      <c r="Y1884" s="198">
        <f t="shared" si="81"/>
        <v>0</v>
      </c>
      <c r="AA1884" s="7"/>
      <c r="AB1884" s="7"/>
      <c r="AC1884" s="7"/>
    </row>
    <row r="1885" spans="18:29" x14ac:dyDescent="0.2">
      <c r="R1885" s="193" t="str">
        <f>IF(Candidates!H1887="","",MONTH(Candidates!H1887))</f>
        <v/>
      </c>
      <c r="S1885" s="187" t="b">
        <f>IF(AND(YEAR(Candidates!H1887)&gt;=applicationYear,YEAR(Candidates!H1887)&lt;=applicationYear),TRUE,IF(applicationYear="",TRUE,FALSE))</f>
        <v>0</v>
      </c>
      <c r="T1885" s="187" t="b">
        <f>IF(AND(Candidates!H1887&gt;=$AJ$4,Candidates!H1887&lt;=$AJ$5),TRUE,FALSE)</f>
        <v>0</v>
      </c>
      <c r="U1885" s="187" t="b">
        <f>IF(Dashboard!$M$6="",IF(Candidates!B1887&lt;&gt;"",TRUE,FALSE),IF(Dashboard!$M$6=Candidates!B1887,TRUE,FALSE))</f>
        <v>0</v>
      </c>
      <c r="V1885" s="187" t="b">
        <f>IF(Dashboard!$H$7="",IF(Candidates!B1887&lt;&gt;"",TRUE,FALSE),IF(Dashboard!$H$7=Candidates!C1887,TRUE,FALSE))</f>
        <v>0</v>
      </c>
      <c r="W1885" s="217" t="b">
        <f>IF(Dashboard!$H$6="",IF(Candidates!B1887&lt;&gt;"",TRUE,FALSE),IF(Dashboard!$H$6=Candidates!E1887,TRUE,FALSE))</f>
        <v>0</v>
      </c>
      <c r="X1885" s="187">
        <f t="shared" si="80"/>
        <v>0</v>
      </c>
      <c r="Y1885" s="198">
        <f t="shared" si="81"/>
        <v>0</v>
      </c>
      <c r="AA1885" s="7"/>
      <c r="AB1885" s="7"/>
      <c r="AC1885" s="7"/>
    </row>
    <row r="1886" spans="18:29" x14ac:dyDescent="0.2">
      <c r="R1886" s="193" t="str">
        <f>IF(Candidates!H1888="","",MONTH(Candidates!H1888))</f>
        <v/>
      </c>
      <c r="S1886" s="187" t="b">
        <f>IF(AND(YEAR(Candidates!H1888)&gt;=applicationYear,YEAR(Candidates!H1888)&lt;=applicationYear),TRUE,IF(applicationYear="",TRUE,FALSE))</f>
        <v>0</v>
      </c>
      <c r="T1886" s="187" t="b">
        <f>IF(AND(Candidates!H1888&gt;=$AJ$4,Candidates!H1888&lt;=$AJ$5),TRUE,FALSE)</f>
        <v>0</v>
      </c>
      <c r="U1886" s="187" t="b">
        <f>IF(Dashboard!$M$6="",IF(Candidates!B1888&lt;&gt;"",TRUE,FALSE),IF(Dashboard!$M$6=Candidates!B1888,TRUE,FALSE))</f>
        <v>0</v>
      </c>
      <c r="V1886" s="187" t="b">
        <f>IF(Dashboard!$H$7="",IF(Candidates!B1888&lt;&gt;"",TRUE,FALSE),IF(Dashboard!$H$7=Candidates!C1888,TRUE,FALSE))</f>
        <v>0</v>
      </c>
      <c r="W1886" s="217" t="b">
        <f>IF(Dashboard!$H$6="",IF(Candidates!B1888&lt;&gt;"",TRUE,FALSE),IF(Dashboard!$H$6=Candidates!E1888,TRUE,FALSE))</f>
        <v>0</v>
      </c>
      <c r="X1886" s="187">
        <f t="shared" si="80"/>
        <v>0</v>
      </c>
      <c r="Y1886" s="198">
        <f t="shared" si="81"/>
        <v>0</v>
      </c>
      <c r="AA1886" s="7"/>
      <c r="AB1886" s="7"/>
      <c r="AC1886" s="7"/>
    </row>
    <row r="1887" spans="18:29" x14ac:dyDescent="0.2">
      <c r="R1887" s="193" t="str">
        <f>IF(Candidates!H1889="","",MONTH(Candidates!H1889))</f>
        <v/>
      </c>
      <c r="S1887" s="187" t="b">
        <f>IF(AND(YEAR(Candidates!H1889)&gt;=applicationYear,YEAR(Candidates!H1889)&lt;=applicationYear),TRUE,IF(applicationYear="",TRUE,FALSE))</f>
        <v>0</v>
      </c>
      <c r="T1887" s="187" t="b">
        <f>IF(AND(Candidates!H1889&gt;=$AJ$4,Candidates!H1889&lt;=$AJ$5),TRUE,FALSE)</f>
        <v>0</v>
      </c>
      <c r="U1887" s="187" t="b">
        <f>IF(Dashboard!$M$6="",IF(Candidates!B1889&lt;&gt;"",TRUE,FALSE),IF(Dashboard!$M$6=Candidates!B1889,TRUE,FALSE))</f>
        <v>0</v>
      </c>
      <c r="V1887" s="187" t="b">
        <f>IF(Dashboard!$H$7="",IF(Candidates!B1889&lt;&gt;"",TRUE,FALSE),IF(Dashboard!$H$7=Candidates!C1889,TRUE,FALSE))</f>
        <v>0</v>
      </c>
      <c r="W1887" s="217" t="b">
        <f>IF(Dashboard!$H$6="",IF(Candidates!B1889&lt;&gt;"",TRUE,FALSE),IF(Dashboard!$H$6=Candidates!E1889,TRUE,FALSE))</f>
        <v>0</v>
      </c>
      <c r="X1887" s="187">
        <f t="shared" si="80"/>
        <v>0</v>
      </c>
      <c r="Y1887" s="198">
        <f t="shared" si="81"/>
        <v>0</v>
      </c>
      <c r="AA1887" s="7"/>
      <c r="AB1887" s="7"/>
      <c r="AC1887" s="7"/>
    </row>
    <row r="1888" spans="18:29" x14ac:dyDescent="0.2">
      <c r="R1888" s="193" t="str">
        <f>IF(Candidates!H1890="","",MONTH(Candidates!H1890))</f>
        <v/>
      </c>
      <c r="S1888" s="187" t="b">
        <f>IF(AND(YEAR(Candidates!H1890)&gt;=applicationYear,YEAR(Candidates!H1890)&lt;=applicationYear),TRUE,IF(applicationYear="",TRUE,FALSE))</f>
        <v>0</v>
      </c>
      <c r="T1888" s="187" t="b">
        <f>IF(AND(Candidates!H1890&gt;=$AJ$4,Candidates!H1890&lt;=$AJ$5),TRUE,FALSE)</f>
        <v>0</v>
      </c>
      <c r="U1888" s="187" t="b">
        <f>IF(Dashboard!$M$6="",IF(Candidates!B1890&lt;&gt;"",TRUE,FALSE),IF(Dashboard!$M$6=Candidates!B1890,TRUE,FALSE))</f>
        <v>0</v>
      </c>
      <c r="V1888" s="187" t="b">
        <f>IF(Dashboard!$H$7="",IF(Candidates!B1890&lt;&gt;"",TRUE,FALSE),IF(Dashboard!$H$7=Candidates!C1890,TRUE,FALSE))</f>
        <v>0</v>
      </c>
      <c r="W1888" s="217" t="b">
        <f>IF(Dashboard!$H$6="",IF(Candidates!B1890&lt;&gt;"",TRUE,FALSE),IF(Dashboard!$H$6=Candidates!E1890,TRUE,FALSE))</f>
        <v>0</v>
      </c>
      <c r="X1888" s="187">
        <f t="shared" si="80"/>
        <v>0</v>
      </c>
      <c r="Y1888" s="198">
        <f t="shared" si="81"/>
        <v>0</v>
      </c>
      <c r="AA1888" s="7"/>
      <c r="AB1888" s="7"/>
      <c r="AC1888" s="7"/>
    </row>
    <row r="1889" spans="18:29" x14ac:dyDescent="0.2">
      <c r="R1889" s="193" t="str">
        <f>IF(Candidates!H1891="","",MONTH(Candidates!H1891))</f>
        <v/>
      </c>
      <c r="S1889" s="187" t="b">
        <f>IF(AND(YEAR(Candidates!H1891)&gt;=applicationYear,YEAR(Candidates!H1891)&lt;=applicationYear),TRUE,IF(applicationYear="",TRUE,FALSE))</f>
        <v>0</v>
      </c>
      <c r="T1889" s="187" t="b">
        <f>IF(AND(Candidates!H1891&gt;=$AJ$4,Candidates!H1891&lt;=$AJ$5),TRUE,FALSE)</f>
        <v>0</v>
      </c>
      <c r="U1889" s="187" t="b">
        <f>IF(Dashboard!$M$6="",IF(Candidates!B1891&lt;&gt;"",TRUE,FALSE),IF(Dashboard!$M$6=Candidates!B1891,TRUE,FALSE))</f>
        <v>0</v>
      </c>
      <c r="V1889" s="187" t="b">
        <f>IF(Dashboard!$H$7="",IF(Candidates!B1891&lt;&gt;"",TRUE,FALSE),IF(Dashboard!$H$7=Candidates!C1891,TRUE,FALSE))</f>
        <v>0</v>
      </c>
      <c r="W1889" s="217" t="b">
        <f>IF(Dashboard!$H$6="",IF(Candidates!B1891&lt;&gt;"",TRUE,FALSE),IF(Dashboard!$H$6=Candidates!E1891,TRUE,FALSE))</f>
        <v>0</v>
      </c>
      <c r="X1889" s="187">
        <f t="shared" si="80"/>
        <v>0</v>
      </c>
      <c r="Y1889" s="198">
        <f t="shared" si="81"/>
        <v>0</v>
      </c>
      <c r="AA1889" s="7"/>
      <c r="AB1889" s="7"/>
      <c r="AC1889" s="7"/>
    </row>
    <row r="1890" spans="18:29" x14ac:dyDescent="0.2">
      <c r="R1890" s="193" t="str">
        <f>IF(Candidates!H1892="","",MONTH(Candidates!H1892))</f>
        <v/>
      </c>
      <c r="S1890" s="187" t="b">
        <f>IF(AND(YEAR(Candidates!H1892)&gt;=applicationYear,YEAR(Candidates!H1892)&lt;=applicationYear),TRUE,IF(applicationYear="",TRUE,FALSE))</f>
        <v>0</v>
      </c>
      <c r="T1890" s="187" t="b">
        <f>IF(AND(Candidates!H1892&gt;=$AJ$4,Candidates!H1892&lt;=$AJ$5),TRUE,FALSE)</f>
        <v>0</v>
      </c>
      <c r="U1890" s="187" t="b">
        <f>IF(Dashboard!$M$6="",IF(Candidates!B1892&lt;&gt;"",TRUE,FALSE),IF(Dashboard!$M$6=Candidates!B1892,TRUE,FALSE))</f>
        <v>0</v>
      </c>
      <c r="V1890" s="187" t="b">
        <f>IF(Dashboard!$H$7="",IF(Candidates!B1892&lt;&gt;"",TRUE,FALSE),IF(Dashboard!$H$7=Candidates!C1892,TRUE,FALSE))</f>
        <v>0</v>
      </c>
      <c r="W1890" s="217" t="b">
        <f>IF(Dashboard!$H$6="",IF(Candidates!B1892&lt;&gt;"",TRUE,FALSE),IF(Dashboard!$H$6=Candidates!E1892,TRUE,FALSE))</f>
        <v>0</v>
      </c>
      <c r="X1890" s="187">
        <f t="shared" si="80"/>
        <v>0</v>
      </c>
      <c r="Y1890" s="198">
        <f t="shared" si="81"/>
        <v>0</v>
      </c>
      <c r="AA1890" s="7"/>
      <c r="AB1890" s="7"/>
      <c r="AC1890" s="7"/>
    </row>
    <row r="1891" spans="18:29" x14ac:dyDescent="0.2">
      <c r="R1891" s="193" t="str">
        <f>IF(Candidates!H1893="","",MONTH(Candidates!H1893))</f>
        <v/>
      </c>
      <c r="S1891" s="187" t="b">
        <f>IF(AND(YEAR(Candidates!H1893)&gt;=applicationYear,YEAR(Candidates!H1893)&lt;=applicationYear),TRUE,IF(applicationYear="",TRUE,FALSE))</f>
        <v>0</v>
      </c>
      <c r="T1891" s="187" t="b">
        <f>IF(AND(Candidates!H1893&gt;=$AJ$4,Candidates!H1893&lt;=$AJ$5),TRUE,FALSE)</f>
        <v>0</v>
      </c>
      <c r="U1891" s="187" t="b">
        <f>IF(Dashboard!$M$6="",IF(Candidates!B1893&lt;&gt;"",TRUE,FALSE),IF(Dashboard!$M$6=Candidates!B1893,TRUE,FALSE))</f>
        <v>0</v>
      </c>
      <c r="V1891" s="187" t="b">
        <f>IF(Dashboard!$H$7="",IF(Candidates!B1893&lt;&gt;"",TRUE,FALSE),IF(Dashboard!$H$7=Candidates!C1893,TRUE,FALSE))</f>
        <v>0</v>
      </c>
      <c r="W1891" s="217" t="b">
        <f>IF(Dashboard!$H$6="",IF(Candidates!B1893&lt;&gt;"",TRUE,FALSE),IF(Dashboard!$H$6=Candidates!E1893,TRUE,FALSE))</f>
        <v>0</v>
      </c>
      <c r="X1891" s="187">
        <f t="shared" si="80"/>
        <v>0</v>
      </c>
      <c r="Y1891" s="198">
        <f t="shared" si="81"/>
        <v>0</v>
      </c>
      <c r="AA1891" s="7"/>
      <c r="AB1891" s="7"/>
      <c r="AC1891" s="7"/>
    </row>
    <row r="1892" spans="18:29" x14ac:dyDescent="0.2">
      <c r="R1892" s="193" t="str">
        <f>IF(Candidates!H1894="","",MONTH(Candidates!H1894))</f>
        <v/>
      </c>
      <c r="S1892" s="187" t="b">
        <f>IF(AND(YEAR(Candidates!H1894)&gt;=applicationYear,YEAR(Candidates!H1894)&lt;=applicationYear),TRUE,IF(applicationYear="",TRUE,FALSE))</f>
        <v>0</v>
      </c>
      <c r="T1892" s="187" t="b">
        <f>IF(AND(Candidates!H1894&gt;=$AJ$4,Candidates!H1894&lt;=$AJ$5),TRUE,FALSE)</f>
        <v>0</v>
      </c>
      <c r="U1892" s="187" t="b">
        <f>IF(Dashboard!$M$6="",IF(Candidates!B1894&lt;&gt;"",TRUE,FALSE),IF(Dashboard!$M$6=Candidates!B1894,TRUE,FALSE))</f>
        <v>0</v>
      </c>
      <c r="V1892" s="187" t="b">
        <f>IF(Dashboard!$H$7="",IF(Candidates!B1894&lt;&gt;"",TRUE,FALSE),IF(Dashboard!$H$7=Candidates!C1894,TRUE,FALSE))</f>
        <v>0</v>
      </c>
      <c r="W1892" s="217" t="b">
        <f>IF(Dashboard!$H$6="",IF(Candidates!B1894&lt;&gt;"",TRUE,FALSE),IF(Dashboard!$H$6=Candidates!E1894,TRUE,FALSE))</f>
        <v>0</v>
      </c>
      <c r="X1892" s="187">
        <f t="shared" si="80"/>
        <v>0</v>
      </c>
      <c r="Y1892" s="198">
        <f t="shared" si="81"/>
        <v>0</v>
      </c>
      <c r="AA1892" s="7"/>
      <c r="AB1892" s="7"/>
      <c r="AC1892" s="7"/>
    </row>
    <row r="1893" spans="18:29" x14ac:dyDescent="0.2">
      <c r="R1893" s="193" t="str">
        <f>IF(Candidates!H1895="","",MONTH(Candidates!H1895))</f>
        <v/>
      </c>
      <c r="S1893" s="187" t="b">
        <f>IF(AND(YEAR(Candidates!H1895)&gt;=applicationYear,YEAR(Candidates!H1895)&lt;=applicationYear),TRUE,IF(applicationYear="",TRUE,FALSE))</f>
        <v>0</v>
      </c>
      <c r="T1893" s="187" t="b">
        <f>IF(AND(Candidates!H1895&gt;=$AJ$4,Candidates!H1895&lt;=$AJ$5),TRUE,FALSE)</f>
        <v>0</v>
      </c>
      <c r="U1893" s="187" t="b">
        <f>IF(Dashboard!$M$6="",IF(Candidates!B1895&lt;&gt;"",TRUE,FALSE),IF(Dashboard!$M$6=Candidates!B1895,TRUE,FALSE))</f>
        <v>0</v>
      </c>
      <c r="V1893" s="187" t="b">
        <f>IF(Dashboard!$H$7="",IF(Candidates!B1895&lt;&gt;"",TRUE,FALSE),IF(Dashboard!$H$7=Candidates!C1895,TRUE,FALSE))</f>
        <v>0</v>
      </c>
      <c r="W1893" s="217" t="b">
        <f>IF(Dashboard!$H$6="",IF(Candidates!B1895&lt;&gt;"",TRUE,FALSE),IF(Dashboard!$H$6=Candidates!E1895,TRUE,FALSE))</f>
        <v>0</v>
      </c>
      <c r="X1893" s="187">
        <f t="shared" si="80"/>
        <v>0</v>
      </c>
      <c r="Y1893" s="198">
        <f t="shared" si="81"/>
        <v>0</v>
      </c>
      <c r="AA1893" s="7"/>
      <c r="AB1893" s="7"/>
      <c r="AC1893" s="7"/>
    </row>
    <row r="1894" spans="18:29" x14ac:dyDescent="0.2">
      <c r="R1894" s="193" t="str">
        <f>IF(Candidates!H1896="","",MONTH(Candidates!H1896))</f>
        <v/>
      </c>
      <c r="S1894" s="187" t="b">
        <f>IF(AND(YEAR(Candidates!H1896)&gt;=applicationYear,YEAR(Candidates!H1896)&lt;=applicationYear),TRUE,IF(applicationYear="",TRUE,FALSE))</f>
        <v>0</v>
      </c>
      <c r="T1894" s="187" t="b">
        <f>IF(AND(Candidates!H1896&gt;=$AJ$4,Candidates!H1896&lt;=$AJ$5),TRUE,FALSE)</f>
        <v>0</v>
      </c>
      <c r="U1894" s="187" t="b">
        <f>IF(Dashboard!$M$6="",IF(Candidates!B1896&lt;&gt;"",TRUE,FALSE),IF(Dashboard!$M$6=Candidates!B1896,TRUE,FALSE))</f>
        <v>0</v>
      </c>
      <c r="V1894" s="187" t="b">
        <f>IF(Dashboard!$H$7="",IF(Candidates!B1896&lt;&gt;"",TRUE,FALSE),IF(Dashboard!$H$7=Candidates!C1896,TRUE,FALSE))</f>
        <v>0</v>
      </c>
      <c r="W1894" s="217" t="b">
        <f>IF(Dashboard!$H$6="",IF(Candidates!B1896&lt;&gt;"",TRUE,FALSE),IF(Dashboard!$H$6=Candidates!E1896,TRUE,FALSE))</f>
        <v>0</v>
      </c>
      <c r="X1894" s="187">
        <f t="shared" si="80"/>
        <v>0</v>
      </c>
      <c r="Y1894" s="198">
        <f t="shared" si="81"/>
        <v>0</v>
      </c>
      <c r="AA1894" s="7"/>
      <c r="AB1894" s="7"/>
      <c r="AC1894" s="7"/>
    </row>
    <row r="1895" spans="18:29" x14ac:dyDescent="0.2">
      <c r="R1895" s="193" t="str">
        <f>IF(Candidates!H1897="","",MONTH(Candidates!H1897))</f>
        <v/>
      </c>
      <c r="S1895" s="187" t="b">
        <f>IF(AND(YEAR(Candidates!H1897)&gt;=applicationYear,YEAR(Candidates!H1897)&lt;=applicationYear),TRUE,IF(applicationYear="",TRUE,FALSE))</f>
        <v>0</v>
      </c>
      <c r="T1895" s="187" t="b">
        <f>IF(AND(Candidates!H1897&gt;=$AJ$4,Candidates!H1897&lt;=$AJ$5),TRUE,FALSE)</f>
        <v>0</v>
      </c>
      <c r="U1895" s="187" t="b">
        <f>IF(Dashboard!$M$6="",IF(Candidates!B1897&lt;&gt;"",TRUE,FALSE),IF(Dashboard!$M$6=Candidates!B1897,TRUE,FALSE))</f>
        <v>0</v>
      </c>
      <c r="V1895" s="187" t="b">
        <f>IF(Dashboard!$H$7="",IF(Candidates!B1897&lt;&gt;"",TRUE,FALSE),IF(Dashboard!$H$7=Candidates!C1897,TRUE,FALSE))</f>
        <v>0</v>
      </c>
      <c r="W1895" s="217" t="b">
        <f>IF(Dashboard!$H$6="",IF(Candidates!B1897&lt;&gt;"",TRUE,FALSE),IF(Dashboard!$H$6=Candidates!E1897,TRUE,FALSE))</f>
        <v>0</v>
      </c>
      <c r="X1895" s="187">
        <f t="shared" si="80"/>
        <v>0</v>
      </c>
      <c r="Y1895" s="198">
        <f t="shared" si="81"/>
        <v>0</v>
      </c>
      <c r="AA1895" s="7"/>
      <c r="AB1895" s="7"/>
      <c r="AC1895" s="7"/>
    </row>
    <row r="1896" spans="18:29" x14ac:dyDescent="0.2">
      <c r="R1896" s="193" t="str">
        <f>IF(Candidates!H1898="","",MONTH(Candidates!H1898))</f>
        <v/>
      </c>
      <c r="S1896" s="187" t="b">
        <f>IF(AND(YEAR(Candidates!H1898)&gt;=applicationYear,YEAR(Candidates!H1898)&lt;=applicationYear),TRUE,IF(applicationYear="",TRUE,FALSE))</f>
        <v>0</v>
      </c>
      <c r="T1896" s="187" t="b">
        <f>IF(AND(Candidates!H1898&gt;=$AJ$4,Candidates!H1898&lt;=$AJ$5),TRUE,FALSE)</f>
        <v>0</v>
      </c>
      <c r="U1896" s="187" t="b">
        <f>IF(Dashboard!$M$6="",IF(Candidates!B1898&lt;&gt;"",TRUE,FALSE),IF(Dashboard!$M$6=Candidates!B1898,TRUE,FALSE))</f>
        <v>0</v>
      </c>
      <c r="V1896" s="187" t="b">
        <f>IF(Dashboard!$H$7="",IF(Candidates!B1898&lt;&gt;"",TRUE,FALSE),IF(Dashboard!$H$7=Candidates!C1898,TRUE,FALSE))</f>
        <v>0</v>
      </c>
      <c r="W1896" s="217" t="b">
        <f>IF(Dashboard!$H$6="",IF(Candidates!B1898&lt;&gt;"",TRUE,FALSE),IF(Dashboard!$H$6=Candidates!E1898,TRUE,FALSE))</f>
        <v>0</v>
      </c>
      <c r="X1896" s="187">
        <f t="shared" si="80"/>
        <v>0</v>
      </c>
      <c r="Y1896" s="198">
        <f t="shared" si="81"/>
        <v>0</v>
      </c>
      <c r="AA1896" s="7"/>
      <c r="AB1896" s="7"/>
      <c r="AC1896" s="7"/>
    </row>
    <row r="1897" spans="18:29" x14ac:dyDescent="0.2">
      <c r="R1897" s="193" t="str">
        <f>IF(Candidates!H1899="","",MONTH(Candidates!H1899))</f>
        <v/>
      </c>
      <c r="S1897" s="187" t="b">
        <f>IF(AND(YEAR(Candidates!H1899)&gt;=applicationYear,YEAR(Candidates!H1899)&lt;=applicationYear),TRUE,IF(applicationYear="",TRUE,FALSE))</f>
        <v>0</v>
      </c>
      <c r="T1897" s="187" t="b">
        <f>IF(AND(Candidates!H1899&gt;=$AJ$4,Candidates!H1899&lt;=$AJ$5),TRUE,FALSE)</f>
        <v>0</v>
      </c>
      <c r="U1897" s="187" t="b">
        <f>IF(Dashboard!$M$6="",IF(Candidates!B1899&lt;&gt;"",TRUE,FALSE),IF(Dashboard!$M$6=Candidates!B1899,TRUE,FALSE))</f>
        <v>0</v>
      </c>
      <c r="V1897" s="187" t="b">
        <f>IF(Dashboard!$H$7="",IF(Candidates!B1899&lt;&gt;"",TRUE,FALSE),IF(Dashboard!$H$7=Candidates!C1899,TRUE,FALSE))</f>
        <v>0</v>
      </c>
      <c r="W1897" s="217" t="b">
        <f>IF(Dashboard!$H$6="",IF(Candidates!B1899&lt;&gt;"",TRUE,FALSE),IF(Dashboard!$H$6=Candidates!E1899,TRUE,FALSE))</f>
        <v>0</v>
      </c>
      <c r="X1897" s="187">
        <f t="shared" si="80"/>
        <v>0</v>
      </c>
      <c r="Y1897" s="198">
        <f t="shared" si="81"/>
        <v>0</v>
      </c>
      <c r="AA1897" s="7"/>
      <c r="AB1897" s="7"/>
      <c r="AC1897" s="7"/>
    </row>
    <row r="1898" spans="18:29" x14ac:dyDescent="0.2">
      <c r="R1898" s="193" t="str">
        <f>IF(Candidates!H1900="","",MONTH(Candidates!H1900))</f>
        <v/>
      </c>
      <c r="S1898" s="187" t="b">
        <f>IF(AND(YEAR(Candidates!H1900)&gt;=applicationYear,YEAR(Candidates!H1900)&lt;=applicationYear),TRUE,IF(applicationYear="",TRUE,FALSE))</f>
        <v>0</v>
      </c>
      <c r="T1898" s="187" t="b">
        <f>IF(AND(Candidates!H1900&gt;=$AJ$4,Candidates!H1900&lt;=$AJ$5),TRUE,FALSE)</f>
        <v>0</v>
      </c>
      <c r="U1898" s="187" t="b">
        <f>IF(Dashboard!$M$6="",IF(Candidates!B1900&lt;&gt;"",TRUE,FALSE),IF(Dashboard!$M$6=Candidates!B1900,TRUE,FALSE))</f>
        <v>0</v>
      </c>
      <c r="V1898" s="187" t="b">
        <f>IF(Dashboard!$H$7="",IF(Candidates!B1900&lt;&gt;"",TRUE,FALSE),IF(Dashboard!$H$7=Candidates!C1900,TRUE,FALSE))</f>
        <v>0</v>
      </c>
      <c r="W1898" s="217" t="b">
        <f>IF(Dashboard!$H$6="",IF(Candidates!B1900&lt;&gt;"",TRUE,FALSE),IF(Dashboard!$H$6=Candidates!E1900,TRUE,FALSE))</f>
        <v>0</v>
      </c>
      <c r="X1898" s="187">
        <f t="shared" si="80"/>
        <v>0</v>
      </c>
      <c r="Y1898" s="198">
        <f t="shared" si="81"/>
        <v>0</v>
      </c>
      <c r="AA1898" s="7"/>
      <c r="AB1898" s="7"/>
      <c r="AC1898" s="7"/>
    </row>
    <row r="1899" spans="18:29" x14ac:dyDescent="0.2">
      <c r="R1899" s="193" t="str">
        <f>IF(Candidates!H1901="","",MONTH(Candidates!H1901))</f>
        <v/>
      </c>
      <c r="S1899" s="187" t="b">
        <f>IF(AND(YEAR(Candidates!H1901)&gt;=applicationYear,YEAR(Candidates!H1901)&lt;=applicationYear),TRUE,IF(applicationYear="",TRUE,FALSE))</f>
        <v>0</v>
      </c>
      <c r="T1899" s="187" t="b">
        <f>IF(AND(Candidates!H1901&gt;=$AJ$4,Candidates!H1901&lt;=$AJ$5),TRUE,FALSE)</f>
        <v>0</v>
      </c>
      <c r="U1899" s="187" t="b">
        <f>IF(Dashboard!$M$6="",IF(Candidates!B1901&lt;&gt;"",TRUE,FALSE),IF(Dashboard!$M$6=Candidates!B1901,TRUE,FALSE))</f>
        <v>0</v>
      </c>
      <c r="V1899" s="187" t="b">
        <f>IF(Dashboard!$H$7="",IF(Candidates!B1901&lt;&gt;"",TRUE,FALSE),IF(Dashboard!$H$7=Candidates!C1901,TRUE,FALSE))</f>
        <v>0</v>
      </c>
      <c r="W1899" s="217" t="b">
        <f>IF(Dashboard!$H$6="",IF(Candidates!B1901&lt;&gt;"",TRUE,FALSE),IF(Dashboard!$H$6=Candidates!E1901,TRUE,FALSE))</f>
        <v>0</v>
      </c>
      <c r="X1899" s="187">
        <f t="shared" si="80"/>
        <v>0</v>
      </c>
      <c r="Y1899" s="198">
        <f t="shared" si="81"/>
        <v>0</v>
      </c>
      <c r="AA1899" s="7"/>
      <c r="AB1899" s="7"/>
      <c r="AC1899" s="7"/>
    </row>
    <row r="1900" spans="18:29" x14ac:dyDescent="0.2">
      <c r="R1900" s="193" t="str">
        <f>IF(Candidates!H1902="","",MONTH(Candidates!H1902))</f>
        <v/>
      </c>
      <c r="S1900" s="187" t="b">
        <f>IF(AND(YEAR(Candidates!H1902)&gt;=applicationYear,YEAR(Candidates!H1902)&lt;=applicationYear),TRUE,IF(applicationYear="",TRUE,FALSE))</f>
        <v>0</v>
      </c>
      <c r="T1900" s="187" t="b">
        <f>IF(AND(Candidates!H1902&gt;=$AJ$4,Candidates!H1902&lt;=$AJ$5),TRUE,FALSE)</f>
        <v>0</v>
      </c>
      <c r="U1900" s="187" t="b">
        <f>IF(Dashboard!$M$6="",IF(Candidates!B1902&lt;&gt;"",TRUE,FALSE),IF(Dashboard!$M$6=Candidates!B1902,TRUE,FALSE))</f>
        <v>0</v>
      </c>
      <c r="V1900" s="187" t="b">
        <f>IF(Dashboard!$H$7="",IF(Candidates!B1902&lt;&gt;"",TRUE,FALSE),IF(Dashboard!$H$7=Candidates!C1902,TRUE,FALSE))</f>
        <v>0</v>
      </c>
      <c r="W1900" s="217" t="b">
        <f>IF(Dashboard!$H$6="",IF(Candidates!B1902&lt;&gt;"",TRUE,FALSE),IF(Dashboard!$H$6=Candidates!E1902,TRUE,FALSE))</f>
        <v>0</v>
      </c>
      <c r="X1900" s="187">
        <f t="shared" si="80"/>
        <v>0</v>
      </c>
      <c r="Y1900" s="198">
        <f t="shared" si="81"/>
        <v>0</v>
      </c>
      <c r="AA1900" s="7"/>
      <c r="AB1900" s="7"/>
      <c r="AC1900" s="7"/>
    </row>
    <row r="1901" spans="18:29" x14ac:dyDescent="0.2">
      <c r="R1901" s="193" t="str">
        <f>IF(Candidates!H1903="","",MONTH(Candidates!H1903))</f>
        <v/>
      </c>
      <c r="S1901" s="187" t="b">
        <f>IF(AND(YEAR(Candidates!H1903)&gt;=applicationYear,YEAR(Candidates!H1903)&lt;=applicationYear),TRUE,IF(applicationYear="",TRUE,FALSE))</f>
        <v>0</v>
      </c>
      <c r="T1901" s="187" t="b">
        <f>IF(AND(Candidates!H1903&gt;=$AJ$4,Candidates!H1903&lt;=$AJ$5),TRUE,FALSE)</f>
        <v>0</v>
      </c>
      <c r="U1901" s="187" t="b">
        <f>IF(Dashboard!$M$6="",IF(Candidates!B1903&lt;&gt;"",TRUE,FALSE),IF(Dashboard!$M$6=Candidates!B1903,TRUE,FALSE))</f>
        <v>0</v>
      </c>
      <c r="V1901" s="187" t="b">
        <f>IF(Dashboard!$H$7="",IF(Candidates!B1903&lt;&gt;"",TRUE,FALSE),IF(Dashboard!$H$7=Candidates!C1903,TRUE,FALSE))</f>
        <v>0</v>
      </c>
      <c r="W1901" s="217" t="b">
        <f>IF(Dashboard!$H$6="",IF(Candidates!B1903&lt;&gt;"",TRUE,FALSE),IF(Dashboard!$H$6=Candidates!E1903,TRUE,FALSE))</f>
        <v>0</v>
      </c>
      <c r="X1901" s="187">
        <f t="shared" si="80"/>
        <v>0</v>
      </c>
      <c r="Y1901" s="198">
        <f t="shared" si="81"/>
        <v>0</v>
      </c>
      <c r="AA1901" s="7"/>
      <c r="AB1901" s="7"/>
      <c r="AC1901" s="7"/>
    </row>
    <row r="1902" spans="18:29" x14ac:dyDescent="0.2">
      <c r="R1902" s="193" t="str">
        <f>IF(Candidates!H1904="","",MONTH(Candidates!H1904))</f>
        <v/>
      </c>
      <c r="S1902" s="187" t="b">
        <f>IF(AND(YEAR(Candidates!H1904)&gt;=applicationYear,YEAR(Candidates!H1904)&lt;=applicationYear),TRUE,IF(applicationYear="",TRUE,FALSE))</f>
        <v>0</v>
      </c>
      <c r="T1902" s="187" t="b">
        <f>IF(AND(Candidates!H1904&gt;=$AJ$4,Candidates!H1904&lt;=$AJ$5),TRUE,FALSE)</f>
        <v>0</v>
      </c>
      <c r="U1902" s="187" t="b">
        <f>IF(Dashboard!$M$6="",IF(Candidates!B1904&lt;&gt;"",TRUE,FALSE),IF(Dashboard!$M$6=Candidates!B1904,TRUE,FALSE))</f>
        <v>0</v>
      </c>
      <c r="V1902" s="187" t="b">
        <f>IF(Dashboard!$H$7="",IF(Candidates!B1904&lt;&gt;"",TRUE,FALSE),IF(Dashboard!$H$7=Candidates!C1904,TRUE,FALSE))</f>
        <v>0</v>
      </c>
      <c r="W1902" s="217" t="b">
        <f>IF(Dashboard!$H$6="",IF(Candidates!B1904&lt;&gt;"",TRUE,FALSE),IF(Dashboard!$H$6=Candidates!E1904,TRUE,FALSE))</f>
        <v>0</v>
      </c>
      <c r="X1902" s="187">
        <f t="shared" si="80"/>
        <v>0</v>
      </c>
      <c r="Y1902" s="198">
        <f t="shared" si="81"/>
        <v>0</v>
      </c>
      <c r="AA1902" s="7"/>
      <c r="AB1902" s="7"/>
      <c r="AC1902" s="7"/>
    </row>
    <row r="1903" spans="18:29" x14ac:dyDescent="0.2">
      <c r="R1903" s="193" t="str">
        <f>IF(Candidates!H1905="","",MONTH(Candidates!H1905))</f>
        <v/>
      </c>
      <c r="S1903" s="187" t="b">
        <f>IF(AND(YEAR(Candidates!H1905)&gt;=applicationYear,YEAR(Candidates!H1905)&lt;=applicationYear),TRUE,IF(applicationYear="",TRUE,FALSE))</f>
        <v>0</v>
      </c>
      <c r="T1903" s="187" t="b">
        <f>IF(AND(Candidates!H1905&gt;=$AJ$4,Candidates!H1905&lt;=$AJ$5),TRUE,FALSE)</f>
        <v>0</v>
      </c>
      <c r="U1903" s="187" t="b">
        <f>IF(Dashboard!$M$6="",IF(Candidates!B1905&lt;&gt;"",TRUE,FALSE),IF(Dashboard!$M$6=Candidates!B1905,TRUE,FALSE))</f>
        <v>0</v>
      </c>
      <c r="V1903" s="187" t="b">
        <f>IF(Dashboard!$H$7="",IF(Candidates!B1905&lt;&gt;"",TRUE,FALSE),IF(Dashboard!$H$7=Candidates!C1905,TRUE,FALSE))</f>
        <v>0</v>
      </c>
      <c r="W1903" s="217" t="b">
        <f>IF(Dashboard!$H$6="",IF(Candidates!B1905&lt;&gt;"",TRUE,FALSE),IF(Dashboard!$H$6=Candidates!E1905,TRUE,FALSE))</f>
        <v>0</v>
      </c>
      <c r="X1903" s="187">
        <f t="shared" si="80"/>
        <v>0</v>
      </c>
      <c r="Y1903" s="198">
        <f t="shared" si="81"/>
        <v>0</v>
      </c>
      <c r="AA1903" s="7"/>
      <c r="AB1903" s="7"/>
      <c r="AC1903" s="7"/>
    </row>
    <row r="1904" spans="18:29" x14ac:dyDescent="0.2">
      <c r="R1904" s="193" t="str">
        <f>IF(Candidates!H1906="","",MONTH(Candidates!H1906))</f>
        <v/>
      </c>
      <c r="S1904" s="187" t="b">
        <f>IF(AND(YEAR(Candidates!H1906)&gt;=applicationYear,YEAR(Candidates!H1906)&lt;=applicationYear),TRUE,IF(applicationYear="",TRUE,FALSE))</f>
        <v>0</v>
      </c>
      <c r="T1904" s="187" t="b">
        <f>IF(AND(Candidates!H1906&gt;=$AJ$4,Candidates!H1906&lt;=$AJ$5),TRUE,FALSE)</f>
        <v>0</v>
      </c>
      <c r="U1904" s="187" t="b">
        <f>IF(Dashboard!$M$6="",IF(Candidates!B1906&lt;&gt;"",TRUE,FALSE),IF(Dashboard!$M$6=Candidates!B1906,TRUE,FALSE))</f>
        <v>0</v>
      </c>
      <c r="V1904" s="187" t="b">
        <f>IF(Dashboard!$H$7="",IF(Candidates!B1906&lt;&gt;"",TRUE,FALSE),IF(Dashboard!$H$7=Candidates!C1906,TRUE,FALSE))</f>
        <v>0</v>
      </c>
      <c r="W1904" s="217" t="b">
        <f>IF(Dashboard!$H$6="",IF(Candidates!B1906&lt;&gt;"",TRUE,FALSE),IF(Dashboard!$H$6=Candidates!E1906,TRUE,FALSE))</f>
        <v>0</v>
      </c>
      <c r="X1904" s="187">
        <f t="shared" si="80"/>
        <v>0</v>
      </c>
      <c r="Y1904" s="198">
        <f t="shared" si="81"/>
        <v>0</v>
      </c>
      <c r="AA1904" s="7"/>
      <c r="AB1904" s="7"/>
      <c r="AC1904" s="7"/>
    </row>
    <row r="1905" spans="18:29" x14ac:dyDescent="0.2">
      <c r="R1905" s="193" t="str">
        <f>IF(Candidates!H1907="","",MONTH(Candidates!H1907))</f>
        <v/>
      </c>
      <c r="S1905" s="187" t="b">
        <f>IF(AND(YEAR(Candidates!H1907)&gt;=applicationYear,YEAR(Candidates!H1907)&lt;=applicationYear),TRUE,IF(applicationYear="",TRUE,FALSE))</f>
        <v>0</v>
      </c>
      <c r="T1905" s="187" t="b">
        <f>IF(AND(Candidates!H1907&gt;=$AJ$4,Candidates!H1907&lt;=$AJ$5),TRUE,FALSE)</f>
        <v>0</v>
      </c>
      <c r="U1905" s="187" t="b">
        <f>IF(Dashboard!$M$6="",IF(Candidates!B1907&lt;&gt;"",TRUE,FALSE),IF(Dashboard!$M$6=Candidates!B1907,TRUE,FALSE))</f>
        <v>0</v>
      </c>
      <c r="V1905" s="187" t="b">
        <f>IF(Dashboard!$H$7="",IF(Candidates!B1907&lt;&gt;"",TRUE,FALSE),IF(Dashboard!$H$7=Candidates!C1907,TRUE,FALSE))</f>
        <v>0</v>
      </c>
      <c r="W1905" s="217" t="b">
        <f>IF(Dashboard!$H$6="",IF(Candidates!B1907&lt;&gt;"",TRUE,FALSE),IF(Dashboard!$H$6=Candidates!E1907,TRUE,FALSE))</f>
        <v>0</v>
      </c>
      <c r="X1905" s="187">
        <f t="shared" si="80"/>
        <v>0</v>
      </c>
      <c r="Y1905" s="198">
        <f t="shared" si="81"/>
        <v>0</v>
      </c>
      <c r="AA1905" s="7"/>
      <c r="AB1905" s="7"/>
      <c r="AC1905" s="7"/>
    </row>
    <row r="1906" spans="18:29" x14ac:dyDescent="0.2">
      <c r="R1906" s="193" t="str">
        <f>IF(Candidates!H1908="","",MONTH(Candidates!H1908))</f>
        <v/>
      </c>
      <c r="S1906" s="187" t="b">
        <f>IF(AND(YEAR(Candidates!H1908)&gt;=applicationYear,YEAR(Candidates!H1908)&lt;=applicationYear),TRUE,IF(applicationYear="",TRUE,FALSE))</f>
        <v>0</v>
      </c>
      <c r="T1906" s="187" t="b">
        <f>IF(AND(Candidates!H1908&gt;=$AJ$4,Candidates!H1908&lt;=$AJ$5),TRUE,FALSE)</f>
        <v>0</v>
      </c>
      <c r="U1906" s="187" t="b">
        <f>IF(Dashboard!$M$6="",IF(Candidates!B1908&lt;&gt;"",TRUE,FALSE),IF(Dashboard!$M$6=Candidates!B1908,TRUE,FALSE))</f>
        <v>0</v>
      </c>
      <c r="V1906" s="187" t="b">
        <f>IF(Dashboard!$H$7="",IF(Candidates!B1908&lt;&gt;"",TRUE,FALSE),IF(Dashboard!$H$7=Candidates!C1908,TRUE,FALSE))</f>
        <v>0</v>
      </c>
      <c r="W1906" s="217" t="b">
        <f>IF(Dashboard!$H$6="",IF(Candidates!B1908&lt;&gt;"",TRUE,FALSE),IF(Dashboard!$H$6=Candidates!E1908,TRUE,FALSE))</f>
        <v>0</v>
      </c>
      <c r="X1906" s="187">
        <f t="shared" si="80"/>
        <v>0</v>
      </c>
      <c r="Y1906" s="198">
        <f t="shared" si="81"/>
        <v>0</v>
      </c>
      <c r="AA1906" s="7"/>
      <c r="AB1906" s="7"/>
      <c r="AC1906" s="7"/>
    </row>
    <row r="1907" spans="18:29" x14ac:dyDescent="0.2">
      <c r="R1907" s="193" t="str">
        <f>IF(Candidates!H1909="","",MONTH(Candidates!H1909))</f>
        <v/>
      </c>
      <c r="S1907" s="187" t="b">
        <f>IF(AND(YEAR(Candidates!H1909)&gt;=applicationYear,YEAR(Candidates!H1909)&lt;=applicationYear),TRUE,IF(applicationYear="",TRUE,FALSE))</f>
        <v>0</v>
      </c>
      <c r="T1907" s="187" t="b">
        <f>IF(AND(Candidates!H1909&gt;=$AJ$4,Candidates!H1909&lt;=$AJ$5),TRUE,FALSE)</f>
        <v>0</v>
      </c>
      <c r="U1907" s="187" t="b">
        <f>IF(Dashboard!$M$6="",IF(Candidates!B1909&lt;&gt;"",TRUE,FALSE),IF(Dashboard!$M$6=Candidates!B1909,TRUE,FALSE))</f>
        <v>0</v>
      </c>
      <c r="V1907" s="187" t="b">
        <f>IF(Dashboard!$H$7="",IF(Candidates!B1909&lt;&gt;"",TRUE,FALSE),IF(Dashboard!$H$7=Candidates!C1909,TRUE,FALSE))</f>
        <v>0</v>
      </c>
      <c r="W1907" s="217" t="b">
        <f>IF(Dashboard!$H$6="",IF(Candidates!B1909&lt;&gt;"",TRUE,FALSE),IF(Dashboard!$H$6=Candidates!E1909,TRUE,FALSE))</f>
        <v>0</v>
      </c>
      <c r="X1907" s="187">
        <f t="shared" si="80"/>
        <v>0</v>
      </c>
      <c r="Y1907" s="198">
        <f t="shared" si="81"/>
        <v>0</v>
      </c>
      <c r="AA1907" s="7"/>
      <c r="AB1907" s="7"/>
      <c r="AC1907" s="7"/>
    </row>
    <row r="1908" spans="18:29" x14ac:dyDescent="0.2">
      <c r="R1908" s="193" t="str">
        <f>IF(Candidates!H1910="","",MONTH(Candidates!H1910))</f>
        <v/>
      </c>
      <c r="S1908" s="187" t="b">
        <f>IF(AND(YEAR(Candidates!H1910)&gt;=applicationYear,YEAR(Candidates!H1910)&lt;=applicationYear),TRUE,IF(applicationYear="",TRUE,FALSE))</f>
        <v>0</v>
      </c>
      <c r="T1908" s="187" t="b">
        <f>IF(AND(Candidates!H1910&gt;=$AJ$4,Candidates!H1910&lt;=$AJ$5),TRUE,FALSE)</f>
        <v>0</v>
      </c>
      <c r="U1908" s="187" t="b">
        <f>IF(Dashboard!$M$6="",IF(Candidates!B1910&lt;&gt;"",TRUE,FALSE),IF(Dashboard!$M$6=Candidates!B1910,TRUE,FALSE))</f>
        <v>0</v>
      </c>
      <c r="V1908" s="187" t="b">
        <f>IF(Dashboard!$H$7="",IF(Candidates!B1910&lt;&gt;"",TRUE,FALSE),IF(Dashboard!$H$7=Candidates!C1910,TRUE,FALSE))</f>
        <v>0</v>
      </c>
      <c r="W1908" s="217" t="b">
        <f>IF(Dashboard!$H$6="",IF(Candidates!B1910&lt;&gt;"",TRUE,FALSE),IF(Dashboard!$H$6=Candidates!E1910,TRUE,FALSE))</f>
        <v>0</v>
      </c>
      <c r="X1908" s="187">
        <f t="shared" si="80"/>
        <v>0</v>
      </c>
      <c r="Y1908" s="198">
        <f t="shared" si="81"/>
        <v>0</v>
      </c>
      <c r="AA1908" s="7"/>
      <c r="AB1908" s="7"/>
      <c r="AC1908" s="7"/>
    </row>
    <row r="1909" spans="18:29" x14ac:dyDescent="0.2">
      <c r="R1909" s="193" t="str">
        <f>IF(Candidates!H1911="","",MONTH(Candidates!H1911))</f>
        <v/>
      </c>
      <c r="S1909" s="187" t="b">
        <f>IF(AND(YEAR(Candidates!H1911)&gt;=applicationYear,YEAR(Candidates!H1911)&lt;=applicationYear),TRUE,IF(applicationYear="",TRUE,FALSE))</f>
        <v>0</v>
      </c>
      <c r="T1909" s="187" t="b">
        <f>IF(AND(Candidates!H1911&gt;=$AJ$4,Candidates!H1911&lt;=$AJ$5),TRUE,FALSE)</f>
        <v>0</v>
      </c>
      <c r="U1909" s="187" t="b">
        <f>IF(Dashboard!$M$6="",IF(Candidates!B1911&lt;&gt;"",TRUE,FALSE),IF(Dashboard!$M$6=Candidates!B1911,TRUE,FALSE))</f>
        <v>0</v>
      </c>
      <c r="V1909" s="187" t="b">
        <f>IF(Dashboard!$H$7="",IF(Candidates!B1911&lt;&gt;"",TRUE,FALSE),IF(Dashboard!$H$7=Candidates!C1911,TRUE,FALSE))</f>
        <v>0</v>
      </c>
      <c r="W1909" s="217" t="b">
        <f>IF(Dashboard!$H$6="",IF(Candidates!B1911&lt;&gt;"",TRUE,FALSE),IF(Dashboard!$H$6=Candidates!E1911,TRUE,FALSE))</f>
        <v>0</v>
      </c>
      <c r="X1909" s="187">
        <f t="shared" si="80"/>
        <v>0</v>
      </c>
      <c r="Y1909" s="198">
        <f t="shared" si="81"/>
        <v>0</v>
      </c>
      <c r="AA1909" s="7"/>
      <c r="AB1909" s="7"/>
      <c r="AC1909" s="7"/>
    </row>
    <row r="1910" spans="18:29" x14ac:dyDescent="0.2">
      <c r="R1910" s="193" t="str">
        <f>IF(Candidates!H1912="","",MONTH(Candidates!H1912))</f>
        <v/>
      </c>
      <c r="S1910" s="187" t="b">
        <f>IF(AND(YEAR(Candidates!H1912)&gt;=applicationYear,YEAR(Candidates!H1912)&lt;=applicationYear),TRUE,IF(applicationYear="",TRUE,FALSE))</f>
        <v>0</v>
      </c>
      <c r="T1910" s="187" t="b">
        <f>IF(AND(Candidates!H1912&gt;=$AJ$4,Candidates!H1912&lt;=$AJ$5),TRUE,FALSE)</f>
        <v>0</v>
      </c>
      <c r="U1910" s="187" t="b">
        <f>IF(Dashboard!$M$6="",IF(Candidates!B1912&lt;&gt;"",TRUE,FALSE),IF(Dashboard!$M$6=Candidates!B1912,TRUE,FALSE))</f>
        <v>0</v>
      </c>
      <c r="V1910" s="187" t="b">
        <f>IF(Dashboard!$H$7="",IF(Candidates!B1912&lt;&gt;"",TRUE,FALSE),IF(Dashboard!$H$7=Candidates!C1912,TRUE,FALSE))</f>
        <v>0</v>
      </c>
      <c r="W1910" s="217" t="b">
        <f>IF(Dashboard!$H$6="",IF(Candidates!B1912&lt;&gt;"",TRUE,FALSE),IF(Dashboard!$H$6=Candidates!E1912,TRUE,FALSE))</f>
        <v>0</v>
      </c>
      <c r="X1910" s="187">
        <f t="shared" si="80"/>
        <v>0</v>
      </c>
      <c r="Y1910" s="198">
        <f t="shared" si="81"/>
        <v>0</v>
      </c>
      <c r="AA1910" s="7"/>
      <c r="AB1910" s="7"/>
      <c r="AC1910" s="7"/>
    </row>
    <row r="1911" spans="18:29" x14ac:dyDescent="0.2">
      <c r="R1911" s="193" t="str">
        <f>IF(Candidates!H1913="","",MONTH(Candidates!H1913))</f>
        <v/>
      </c>
      <c r="S1911" s="187" t="b">
        <f>IF(AND(YEAR(Candidates!H1913)&gt;=applicationYear,YEAR(Candidates!H1913)&lt;=applicationYear),TRUE,IF(applicationYear="",TRUE,FALSE))</f>
        <v>0</v>
      </c>
      <c r="T1911" s="187" t="b">
        <f>IF(AND(Candidates!H1913&gt;=$AJ$4,Candidates!H1913&lt;=$AJ$5),TRUE,FALSE)</f>
        <v>0</v>
      </c>
      <c r="U1911" s="187" t="b">
        <f>IF(Dashboard!$M$6="",IF(Candidates!B1913&lt;&gt;"",TRUE,FALSE),IF(Dashboard!$M$6=Candidates!B1913,TRUE,FALSE))</f>
        <v>0</v>
      </c>
      <c r="V1911" s="187" t="b">
        <f>IF(Dashboard!$H$7="",IF(Candidates!B1913&lt;&gt;"",TRUE,FALSE),IF(Dashboard!$H$7=Candidates!C1913,TRUE,FALSE))</f>
        <v>0</v>
      </c>
      <c r="W1911" s="217" t="b">
        <f>IF(Dashboard!$H$6="",IF(Candidates!B1913&lt;&gt;"",TRUE,FALSE),IF(Dashboard!$H$6=Candidates!E1913,TRUE,FALSE))</f>
        <v>0</v>
      </c>
      <c r="X1911" s="187">
        <f t="shared" si="80"/>
        <v>0</v>
      </c>
      <c r="Y1911" s="198">
        <f t="shared" si="81"/>
        <v>0</v>
      </c>
      <c r="AA1911" s="7"/>
      <c r="AB1911" s="7"/>
      <c r="AC1911" s="7"/>
    </row>
    <row r="1912" spans="18:29" x14ac:dyDescent="0.2">
      <c r="R1912" s="193" t="str">
        <f>IF(Candidates!H1914="","",MONTH(Candidates!H1914))</f>
        <v/>
      </c>
      <c r="S1912" s="187" t="b">
        <f>IF(AND(YEAR(Candidates!H1914)&gt;=applicationYear,YEAR(Candidates!H1914)&lt;=applicationYear),TRUE,IF(applicationYear="",TRUE,FALSE))</f>
        <v>0</v>
      </c>
      <c r="T1912" s="187" t="b">
        <f>IF(AND(Candidates!H1914&gt;=$AJ$4,Candidates!H1914&lt;=$AJ$5),TRUE,FALSE)</f>
        <v>0</v>
      </c>
      <c r="U1912" s="187" t="b">
        <f>IF(Dashboard!$M$6="",IF(Candidates!B1914&lt;&gt;"",TRUE,FALSE),IF(Dashboard!$M$6=Candidates!B1914,TRUE,FALSE))</f>
        <v>0</v>
      </c>
      <c r="V1912" s="187" t="b">
        <f>IF(Dashboard!$H$7="",IF(Candidates!B1914&lt;&gt;"",TRUE,FALSE),IF(Dashboard!$H$7=Candidates!C1914,TRUE,FALSE))</f>
        <v>0</v>
      </c>
      <c r="W1912" s="217" t="b">
        <f>IF(Dashboard!$H$6="",IF(Candidates!B1914&lt;&gt;"",TRUE,FALSE),IF(Dashboard!$H$6=Candidates!E1914,TRUE,FALSE))</f>
        <v>0</v>
      </c>
      <c r="X1912" s="187">
        <f t="shared" si="80"/>
        <v>0</v>
      </c>
      <c r="Y1912" s="198">
        <f t="shared" si="81"/>
        <v>0</v>
      </c>
      <c r="AA1912" s="7"/>
      <c r="AB1912" s="7"/>
      <c r="AC1912" s="7"/>
    </row>
    <row r="1913" spans="18:29" x14ac:dyDescent="0.2">
      <c r="R1913" s="193" t="str">
        <f>IF(Candidates!H1915="","",MONTH(Candidates!H1915))</f>
        <v/>
      </c>
      <c r="S1913" s="187" t="b">
        <f>IF(AND(YEAR(Candidates!H1915)&gt;=applicationYear,YEAR(Candidates!H1915)&lt;=applicationYear),TRUE,IF(applicationYear="",TRUE,FALSE))</f>
        <v>0</v>
      </c>
      <c r="T1913" s="187" t="b">
        <f>IF(AND(Candidates!H1915&gt;=$AJ$4,Candidates!H1915&lt;=$AJ$5),TRUE,FALSE)</f>
        <v>0</v>
      </c>
      <c r="U1913" s="187" t="b">
        <f>IF(Dashboard!$M$6="",IF(Candidates!B1915&lt;&gt;"",TRUE,FALSE),IF(Dashboard!$M$6=Candidates!B1915,TRUE,FALSE))</f>
        <v>0</v>
      </c>
      <c r="V1913" s="187" t="b">
        <f>IF(Dashboard!$H$7="",IF(Candidates!B1915&lt;&gt;"",TRUE,FALSE),IF(Dashboard!$H$7=Candidates!C1915,TRUE,FALSE))</f>
        <v>0</v>
      </c>
      <c r="W1913" s="217" t="b">
        <f>IF(Dashboard!$H$6="",IF(Candidates!B1915&lt;&gt;"",TRUE,FALSE),IF(Dashboard!$H$6=Candidates!E1915,TRUE,FALSE))</f>
        <v>0</v>
      </c>
      <c r="X1913" s="187">
        <f t="shared" si="80"/>
        <v>0</v>
      </c>
      <c r="Y1913" s="198">
        <f t="shared" si="81"/>
        <v>0</v>
      </c>
      <c r="AA1913" s="7"/>
      <c r="AB1913" s="7"/>
      <c r="AC1913" s="7"/>
    </row>
    <row r="1914" spans="18:29" x14ac:dyDescent="0.2">
      <c r="R1914" s="193" t="str">
        <f>IF(Candidates!H1916="","",MONTH(Candidates!H1916))</f>
        <v/>
      </c>
      <c r="S1914" s="187" t="b">
        <f>IF(AND(YEAR(Candidates!H1916)&gt;=applicationYear,YEAR(Candidates!H1916)&lt;=applicationYear),TRUE,IF(applicationYear="",TRUE,FALSE))</f>
        <v>0</v>
      </c>
      <c r="T1914" s="187" t="b">
        <f>IF(AND(Candidates!H1916&gt;=$AJ$4,Candidates!H1916&lt;=$AJ$5),TRUE,FALSE)</f>
        <v>0</v>
      </c>
      <c r="U1914" s="187" t="b">
        <f>IF(Dashboard!$M$6="",IF(Candidates!B1916&lt;&gt;"",TRUE,FALSE),IF(Dashboard!$M$6=Candidates!B1916,TRUE,FALSE))</f>
        <v>0</v>
      </c>
      <c r="V1914" s="187" t="b">
        <f>IF(Dashboard!$H$7="",IF(Candidates!B1916&lt;&gt;"",TRUE,FALSE),IF(Dashboard!$H$7=Candidates!C1916,TRUE,FALSE))</f>
        <v>0</v>
      </c>
      <c r="W1914" s="217" t="b">
        <f>IF(Dashboard!$H$6="",IF(Candidates!B1916&lt;&gt;"",TRUE,FALSE),IF(Dashboard!$H$6=Candidates!E1916,TRUE,FALSE))</f>
        <v>0</v>
      </c>
      <c r="X1914" s="187">
        <f t="shared" si="80"/>
        <v>0</v>
      </c>
      <c r="Y1914" s="198">
        <f t="shared" si="81"/>
        <v>0</v>
      </c>
      <c r="AA1914" s="7"/>
      <c r="AB1914" s="7"/>
      <c r="AC1914" s="7"/>
    </row>
    <row r="1915" spans="18:29" x14ac:dyDescent="0.2">
      <c r="R1915" s="193" t="str">
        <f>IF(Candidates!H1917="","",MONTH(Candidates!H1917))</f>
        <v/>
      </c>
      <c r="S1915" s="187" t="b">
        <f>IF(AND(YEAR(Candidates!H1917)&gt;=applicationYear,YEAR(Candidates!H1917)&lt;=applicationYear),TRUE,IF(applicationYear="",TRUE,FALSE))</f>
        <v>0</v>
      </c>
      <c r="T1915" s="187" t="b">
        <f>IF(AND(Candidates!H1917&gt;=$AJ$4,Candidates!H1917&lt;=$AJ$5),TRUE,FALSE)</f>
        <v>0</v>
      </c>
      <c r="U1915" s="187" t="b">
        <f>IF(Dashboard!$M$6="",IF(Candidates!B1917&lt;&gt;"",TRUE,FALSE),IF(Dashboard!$M$6=Candidates!B1917,TRUE,FALSE))</f>
        <v>0</v>
      </c>
      <c r="V1915" s="187" t="b">
        <f>IF(Dashboard!$H$7="",IF(Candidates!B1917&lt;&gt;"",TRUE,FALSE),IF(Dashboard!$H$7=Candidates!C1917,TRUE,FALSE))</f>
        <v>0</v>
      </c>
      <c r="W1915" s="217" t="b">
        <f>IF(Dashboard!$H$6="",IF(Candidates!B1917&lt;&gt;"",TRUE,FALSE),IF(Dashboard!$H$6=Candidates!E1917,TRUE,FALSE))</f>
        <v>0</v>
      </c>
      <c r="X1915" s="187">
        <f t="shared" si="80"/>
        <v>0</v>
      </c>
      <c r="Y1915" s="198">
        <f t="shared" si="81"/>
        <v>0</v>
      </c>
      <c r="AA1915" s="7"/>
      <c r="AB1915" s="7"/>
      <c r="AC1915" s="7"/>
    </row>
    <row r="1916" spans="18:29" x14ac:dyDescent="0.2">
      <c r="R1916" s="193" t="str">
        <f>IF(Candidates!H1918="","",MONTH(Candidates!H1918))</f>
        <v/>
      </c>
      <c r="S1916" s="187" t="b">
        <f>IF(AND(YEAR(Candidates!H1918)&gt;=applicationYear,YEAR(Candidates!H1918)&lt;=applicationYear),TRUE,IF(applicationYear="",TRUE,FALSE))</f>
        <v>0</v>
      </c>
      <c r="T1916" s="187" t="b">
        <f>IF(AND(Candidates!H1918&gt;=$AJ$4,Candidates!H1918&lt;=$AJ$5),TRUE,FALSE)</f>
        <v>0</v>
      </c>
      <c r="U1916" s="187" t="b">
        <f>IF(Dashboard!$M$6="",IF(Candidates!B1918&lt;&gt;"",TRUE,FALSE),IF(Dashboard!$M$6=Candidates!B1918,TRUE,FALSE))</f>
        <v>0</v>
      </c>
      <c r="V1916" s="187" t="b">
        <f>IF(Dashboard!$H$7="",IF(Candidates!B1918&lt;&gt;"",TRUE,FALSE),IF(Dashboard!$H$7=Candidates!C1918,TRUE,FALSE))</f>
        <v>0</v>
      </c>
      <c r="W1916" s="217" t="b">
        <f>IF(Dashboard!$H$6="",IF(Candidates!B1918&lt;&gt;"",TRUE,FALSE),IF(Dashboard!$H$6=Candidates!E1918,TRUE,FALSE))</f>
        <v>0</v>
      </c>
      <c r="X1916" s="187">
        <f t="shared" si="80"/>
        <v>0</v>
      </c>
      <c r="Y1916" s="198">
        <f t="shared" si="81"/>
        <v>0</v>
      </c>
      <c r="AA1916" s="7"/>
      <c r="AB1916" s="7"/>
      <c r="AC1916" s="7"/>
    </row>
    <row r="1917" spans="18:29" x14ac:dyDescent="0.2">
      <c r="R1917" s="193" t="str">
        <f>IF(Candidates!H1919="","",MONTH(Candidates!H1919))</f>
        <v/>
      </c>
      <c r="S1917" s="187" t="b">
        <f>IF(AND(YEAR(Candidates!H1919)&gt;=applicationYear,YEAR(Candidates!H1919)&lt;=applicationYear),TRUE,IF(applicationYear="",TRUE,FALSE))</f>
        <v>0</v>
      </c>
      <c r="T1917" s="187" t="b">
        <f>IF(AND(Candidates!H1919&gt;=$AJ$4,Candidates!H1919&lt;=$AJ$5),TRUE,FALSE)</f>
        <v>0</v>
      </c>
      <c r="U1917" s="187" t="b">
        <f>IF(Dashboard!$M$6="",IF(Candidates!B1919&lt;&gt;"",TRUE,FALSE),IF(Dashboard!$M$6=Candidates!B1919,TRUE,FALSE))</f>
        <v>0</v>
      </c>
      <c r="V1917" s="187" t="b">
        <f>IF(Dashboard!$H$7="",IF(Candidates!B1919&lt;&gt;"",TRUE,FALSE),IF(Dashboard!$H$7=Candidates!C1919,TRUE,FALSE))</f>
        <v>0</v>
      </c>
      <c r="W1917" s="217" t="b">
        <f>IF(Dashboard!$H$6="",IF(Candidates!B1919&lt;&gt;"",TRUE,FALSE),IF(Dashboard!$H$6=Candidates!E1919,TRUE,FALSE))</f>
        <v>0</v>
      </c>
      <c r="X1917" s="187">
        <f t="shared" si="80"/>
        <v>0</v>
      </c>
      <c r="Y1917" s="198">
        <f t="shared" si="81"/>
        <v>0</v>
      </c>
      <c r="AA1917" s="7"/>
      <c r="AB1917" s="7"/>
      <c r="AC1917" s="7"/>
    </row>
    <row r="1918" spans="18:29" x14ac:dyDescent="0.2">
      <c r="R1918" s="193" t="str">
        <f>IF(Candidates!H1920="","",MONTH(Candidates!H1920))</f>
        <v/>
      </c>
      <c r="S1918" s="187" t="b">
        <f>IF(AND(YEAR(Candidates!H1920)&gt;=applicationYear,YEAR(Candidates!H1920)&lt;=applicationYear),TRUE,IF(applicationYear="",TRUE,FALSE))</f>
        <v>0</v>
      </c>
      <c r="T1918" s="187" t="b">
        <f>IF(AND(Candidates!H1920&gt;=$AJ$4,Candidates!H1920&lt;=$AJ$5),TRUE,FALSE)</f>
        <v>0</v>
      </c>
      <c r="U1918" s="187" t="b">
        <f>IF(Dashboard!$M$6="",IF(Candidates!B1920&lt;&gt;"",TRUE,FALSE),IF(Dashboard!$M$6=Candidates!B1920,TRUE,FALSE))</f>
        <v>0</v>
      </c>
      <c r="V1918" s="187" t="b">
        <f>IF(Dashboard!$H$7="",IF(Candidates!B1920&lt;&gt;"",TRUE,FALSE),IF(Dashboard!$H$7=Candidates!C1920,TRUE,FALSE))</f>
        <v>0</v>
      </c>
      <c r="W1918" s="217" t="b">
        <f>IF(Dashboard!$H$6="",IF(Candidates!B1920&lt;&gt;"",TRUE,FALSE),IF(Dashboard!$H$6=Candidates!E1920,TRUE,FALSE))</f>
        <v>0</v>
      </c>
      <c r="X1918" s="187">
        <f t="shared" si="80"/>
        <v>0</v>
      </c>
      <c r="Y1918" s="198">
        <f t="shared" si="81"/>
        <v>0</v>
      </c>
      <c r="AA1918" s="7"/>
      <c r="AB1918" s="7"/>
      <c r="AC1918" s="7"/>
    </row>
    <row r="1919" spans="18:29" x14ac:dyDescent="0.2">
      <c r="R1919" s="193" t="str">
        <f>IF(Candidates!H1921="","",MONTH(Candidates!H1921))</f>
        <v/>
      </c>
      <c r="S1919" s="187" t="b">
        <f>IF(AND(YEAR(Candidates!H1921)&gt;=applicationYear,YEAR(Candidates!H1921)&lt;=applicationYear),TRUE,IF(applicationYear="",TRUE,FALSE))</f>
        <v>0</v>
      </c>
      <c r="T1919" s="187" t="b">
        <f>IF(AND(Candidates!H1921&gt;=$AJ$4,Candidates!H1921&lt;=$AJ$5),TRUE,FALSE)</f>
        <v>0</v>
      </c>
      <c r="U1919" s="187" t="b">
        <f>IF(Dashboard!$M$6="",IF(Candidates!B1921&lt;&gt;"",TRUE,FALSE),IF(Dashboard!$M$6=Candidates!B1921,TRUE,FALSE))</f>
        <v>0</v>
      </c>
      <c r="V1919" s="187" t="b">
        <f>IF(Dashboard!$H$7="",IF(Candidates!B1921&lt;&gt;"",TRUE,FALSE),IF(Dashboard!$H$7=Candidates!C1921,TRUE,FALSE))</f>
        <v>0</v>
      </c>
      <c r="W1919" s="217" t="b">
        <f>IF(Dashboard!$H$6="",IF(Candidates!B1921&lt;&gt;"",TRUE,FALSE),IF(Dashboard!$H$6=Candidates!E1921,TRUE,FALSE))</f>
        <v>0</v>
      </c>
      <c r="X1919" s="187">
        <f t="shared" si="80"/>
        <v>0</v>
      </c>
      <c r="Y1919" s="198">
        <f t="shared" si="81"/>
        <v>0</v>
      </c>
      <c r="AA1919" s="7"/>
      <c r="AB1919" s="7"/>
      <c r="AC1919" s="7"/>
    </row>
    <row r="1920" spans="18:29" x14ac:dyDescent="0.2">
      <c r="R1920" s="193" t="str">
        <f>IF(Candidates!H1922="","",MONTH(Candidates!H1922))</f>
        <v/>
      </c>
      <c r="S1920" s="187" t="b">
        <f>IF(AND(YEAR(Candidates!H1922)&gt;=applicationYear,YEAR(Candidates!H1922)&lt;=applicationYear),TRUE,IF(applicationYear="",TRUE,FALSE))</f>
        <v>0</v>
      </c>
      <c r="T1920" s="187" t="b">
        <f>IF(AND(Candidates!H1922&gt;=$AJ$4,Candidates!H1922&lt;=$AJ$5),TRUE,FALSE)</f>
        <v>0</v>
      </c>
      <c r="U1920" s="187" t="b">
        <f>IF(Dashboard!$M$6="",IF(Candidates!B1922&lt;&gt;"",TRUE,FALSE),IF(Dashboard!$M$6=Candidates!B1922,TRUE,FALSE))</f>
        <v>0</v>
      </c>
      <c r="V1920" s="187" t="b">
        <f>IF(Dashboard!$H$7="",IF(Candidates!B1922&lt;&gt;"",TRUE,FALSE),IF(Dashboard!$H$7=Candidates!C1922,TRUE,FALSE))</f>
        <v>0</v>
      </c>
      <c r="W1920" s="217" t="b">
        <f>IF(Dashboard!$H$6="",IF(Candidates!B1922&lt;&gt;"",TRUE,FALSE),IF(Dashboard!$H$6=Candidates!E1922,TRUE,FALSE))</f>
        <v>0</v>
      </c>
      <c r="X1920" s="187">
        <f t="shared" si="80"/>
        <v>0</v>
      </c>
      <c r="Y1920" s="198">
        <f t="shared" si="81"/>
        <v>0</v>
      </c>
      <c r="AA1920" s="7"/>
      <c r="AB1920" s="7"/>
      <c r="AC1920" s="7"/>
    </row>
    <row r="1921" spans="18:29" x14ac:dyDescent="0.2">
      <c r="R1921" s="193" t="str">
        <f>IF(Candidates!H1923="","",MONTH(Candidates!H1923))</f>
        <v/>
      </c>
      <c r="S1921" s="187" t="b">
        <f>IF(AND(YEAR(Candidates!H1923)&gt;=applicationYear,YEAR(Candidates!H1923)&lt;=applicationYear),TRUE,IF(applicationYear="",TRUE,FALSE))</f>
        <v>0</v>
      </c>
      <c r="T1921" s="187" t="b">
        <f>IF(AND(Candidates!H1923&gt;=$AJ$4,Candidates!H1923&lt;=$AJ$5),TRUE,FALSE)</f>
        <v>0</v>
      </c>
      <c r="U1921" s="187" t="b">
        <f>IF(Dashboard!$M$6="",IF(Candidates!B1923&lt;&gt;"",TRUE,FALSE),IF(Dashboard!$M$6=Candidates!B1923,TRUE,FALSE))</f>
        <v>0</v>
      </c>
      <c r="V1921" s="187" t="b">
        <f>IF(Dashboard!$H$7="",IF(Candidates!B1923&lt;&gt;"",TRUE,FALSE),IF(Dashboard!$H$7=Candidates!C1923,TRUE,FALSE))</f>
        <v>0</v>
      </c>
      <c r="W1921" s="217" t="b">
        <f>IF(Dashboard!$H$6="",IF(Candidates!B1923&lt;&gt;"",TRUE,FALSE),IF(Dashboard!$H$6=Candidates!E1923,TRUE,FALSE))</f>
        <v>0</v>
      </c>
      <c r="X1921" s="187">
        <f t="shared" si="80"/>
        <v>0</v>
      </c>
      <c r="Y1921" s="198">
        <f t="shared" si="81"/>
        <v>0</v>
      </c>
      <c r="AA1921" s="7"/>
      <c r="AB1921" s="7"/>
      <c r="AC1921" s="7"/>
    </row>
    <row r="1922" spans="18:29" x14ac:dyDescent="0.2">
      <c r="R1922" s="193" t="str">
        <f>IF(Candidates!H1924="","",MONTH(Candidates!H1924))</f>
        <v/>
      </c>
      <c r="S1922" s="187" t="b">
        <f>IF(AND(YEAR(Candidates!H1924)&gt;=applicationYear,YEAR(Candidates!H1924)&lt;=applicationYear),TRUE,IF(applicationYear="",TRUE,FALSE))</f>
        <v>0</v>
      </c>
      <c r="T1922" s="187" t="b">
        <f>IF(AND(Candidates!H1924&gt;=$AJ$4,Candidates!H1924&lt;=$AJ$5),TRUE,FALSE)</f>
        <v>0</v>
      </c>
      <c r="U1922" s="187" t="b">
        <f>IF(Dashboard!$M$6="",IF(Candidates!B1924&lt;&gt;"",TRUE,FALSE),IF(Dashboard!$M$6=Candidates!B1924,TRUE,FALSE))</f>
        <v>0</v>
      </c>
      <c r="V1922" s="187" t="b">
        <f>IF(Dashboard!$H$7="",IF(Candidates!B1924&lt;&gt;"",TRUE,FALSE),IF(Dashboard!$H$7=Candidates!C1924,TRUE,FALSE))</f>
        <v>0</v>
      </c>
      <c r="W1922" s="217" t="b">
        <f>IF(Dashboard!$H$6="",IF(Candidates!B1924&lt;&gt;"",TRUE,FALSE),IF(Dashboard!$H$6=Candidates!E1924,TRUE,FALSE))</f>
        <v>0</v>
      </c>
      <c r="X1922" s="187">
        <f t="shared" si="80"/>
        <v>0</v>
      </c>
      <c r="Y1922" s="198">
        <f t="shared" si="81"/>
        <v>0</v>
      </c>
      <c r="AA1922" s="7"/>
      <c r="AB1922" s="7"/>
      <c r="AC1922" s="7"/>
    </row>
    <row r="1923" spans="18:29" x14ac:dyDescent="0.2">
      <c r="R1923" s="193" t="str">
        <f>IF(Candidates!H1925="","",MONTH(Candidates!H1925))</f>
        <v/>
      </c>
      <c r="S1923" s="187" t="b">
        <f>IF(AND(YEAR(Candidates!H1925)&gt;=applicationYear,YEAR(Candidates!H1925)&lt;=applicationYear),TRUE,IF(applicationYear="",TRUE,FALSE))</f>
        <v>0</v>
      </c>
      <c r="T1923" s="187" t="b">
        <f>IF(AND(Candidates!H1925&gt;=$AJ$4,Candidates!H1925&lt;=$AJ$5),TRUE,FALSE)</f>
        <v>0</v>
      </c>
      <c r="U1923" s="187" t="b">
        <f>IF(Dashboard!$M$6="",IF(Candidates!B1925&lt;&gt;"",TRUE,FALSE),IF(Dashboard!$M$6=Candidates!B1925,TRUE,FALSE))</f>
        <v>0</v>
      </c>
      <c r="V1923" s="187" t="b">
        <f>IF(Dashboard!$H$7="",IF(Candidates!B1925&lt;&gt;"",TRUE,FALSE),IF(Dashboard!$H$7=Candidates!C1925,TRUE,FALSE))</f>
        <v>0</v>
      </c>
      <c r="W1923" s="217" t="b">
        <f>IF(Dashboard!$H$6="",IF(Candidates!B1925&lt;&gt;"",TRUE,FALSE),IF(Dashboard!$H$6=Candidates!E1925,TRUE,FALSE))</f>
        <v>0</v>
      </c>
      <c r="X1923" s="187">
        <f t="shared" si="80"/>
        <v>0</v>
      </c>
      <c r="Y1923" s="198">
        <f t="shared" si="81"/>
        <v>0</v>
      </c>
      <c r="AA1923" s="7"/>
      <c r="AB1923" s="7"/>
      <c r="AC1923" s="7"/>
    </row>
    <row r="1924" spans="18:29" x14ac:dyDescent="0.2">
      <c r="R1924" s="193" t="str">
        <f>IF(Candidates!H1926="","",MONTH(Candidates!H1926))</f>
        <v/>
      </c>
      <c r="S1924" s="187" t="b">
        <f>IF(AND(YEAR(Candidates!H1926)&gt;=applicationYear,YEAR(Candidates!H1926)&lt;=applicationYear),TRUE,IF(applicationYear="",TRUE,FALSE))</f>
        <v>0</v>
      </c>
      <c r="T1924" s="187" t="b">
        <f>IF(AND(Candidates!H1926&gt;=$AJ$4,Candidates!H1926&lt;=$AJ$5),TRUE,FALSE)</f>
        <v>0</v>
      </c>
      <c r="U1924" s="187" t="b">
        <f>IF(Dashboard!$M$6="",IF(Candidates!B1926&lt;&gt;"",TRUE,FALSE),IF(Dashboard!$M$6=Candidates!B1926,TRUE,FALSE))</f>
        <v>0</v>
      </c>
      <c r="V1924" s="187" t="b">
        <f>IF(Dashboard!$H$7="",IF(Candidates!B1926&lt;&gt;"",TRUE,FALSE),IF(Dashboard!$H$7=Candidates!C1926,TRUE,FALSE))</f>
        <v>0</v>
      </c>
      <c r="W1924" s="217" t="b">
        <f>IF(Dashboard!$H$6="",IF(Candidates!B1926&lt;&gt;"",TRUE,FALSE),IF(Dashboard!$H$6=Candidates!E1926,TRUE,FALSE))</f>
        <v>0</v>
      </c>
      <c r="X1924" s="187">
        <f t="shared" si="80"/>
        <v>0</v>
      </c>
      <c r="Y1924" s="198">
        <f t="shared" si="81"/>
        <v>0</v>
      </c>
      <c r="AA1924" s="7"/>
      <c r="AB1924" s="7"/>
      <c r="AC1924" s="7"/>
    </row>
    <row r="1925" spans="18:29" x14ac:dyDescent="0.2">
      <c r="R1925" s="193" t="str">
        <f>IF(Candidates!H1927="","",MONTH(Candidates!H1927))</f>
        <v/>
      </c>
      <c r="S1925" s="187" t="b">
        <f>IF(AND(YEAR(Candidates!H1927)&gt;=applicationYear,YEAR(Candidates!H1927)&lt;=applicationYear),TRUE,IF(applicationYear="",TRUE,FALSE))</f>
        <v>0</v>
      </c>
      <c r="T1925" s="187" t="b">
        <f>IF(AND(Candidates!H1927&gt;=$AJ$4,Candidates!H1927&lt;=$AJ$5),TRUE,FALSE)</f>
        <v>0</v>
      </c>
      <c r="U1925" s="187" t="b">
        <f>IF(Dashboard!$M$6="",IF(Candidates!B1927&lt;&gt;"",TRUE,FALSE),IF(Dashboard!$M$6=Candidates!B1927,TRUE,FALSE))</f>
        <v>0</v>
      </c>
      <c r="V1925" s="187" t="b">
        <f>IF(Dashboard!$H$7="",IF(Candidates!B1927&lt;&gt;"",TRUE,FALSE),IF(Dashboard!$H$7=Candidates!C1927,TRUE,FALSE))</f>
        <v>0</v>
      </c>
      <c r="W1925" s="217" t="b">
        <f>IF(Dashboard!$H$6="",IF(Candidates!B1927&lt;&gt;"",TRUE,FALSE),IF(Dashboard!$H$6=Candidates!E1927,TRUE,FALSE))</f>
        <v>0</v>
      </c>
      <c r="X1925" s="187">
        <f t="shared" ref="X1925:X1988" si="82">W1925*V1925*U1925*T1925</f>
        <v>0</v>
      </c>
      <c r="Y1925" s="198">
        <f t="shared" ref="Y1925:Y1988" si="83">W1925*V1925*U1925*S1925</f>
        <v>0</v>
      </c>
      <c r="AA1925" s="7"/>
      <c r="AB1925" s="7"/>
      <c r="AC1925" s="7"/>
    </row>
    <row r="1926" spans="18:29" x14ac:dyDescent="0.2">
      <c r="R1926" s="193" t="str">
        <f>IF(Candidates!H1928="","",MONTH(Candidates!H1928))</f>
        <v/>
      </c>
      <c r="S1926" s="187" t="b">
        <f>IF(AND(YEAR(Candidates!H1928)&gt;=applicationYear,YEAR(Candidates!H1928)&lt;=applicationYear),TRUE,IF(applicationYear="",TRUE,FALSE))</f>
        <v>0</v>
      </c>
      <c r="T1926" s="187" t="b">
        <f>IF(AND(Candidates!H1928&gt;=$AJ$4,Candidates!H1928&lt;=$AJ$5),TRUE,FALSE)</f>
        <v>0</v>
      </c>
      <c r="U1926" s="187" t="b">
        <f>IF(Dashboard!$M$6="",IF(Candidates!B1928&lt;&gt;"",TRUE,FALSE),IF(Dashboard!$M$6=Candidates!B1928,TRUE,FALSE))</f>
        <v>0</v>
      </c>
      <c r="V1926" s="187" t="b">
        <f>IF(Dashboard!$H$7="",IF(Candidates!B1928&lt;&gt;"",TRUE,FALSE),IF(Dashboard!$H$7=Candidates!C1928,TRUE,FALSE))</f>
        <v>0</v>
      </c>
      <c r="W1926" s="217" t="b">
        <f>IF(Dashboard!$H$6="",IF(Candidates!B1928&lt;&gt;"",TRUE,FALSE),IF(Dashboard!$H$6=Candidates!E1928,TRUE,FALSE))</f>
        <v>0</v>
      </c>
      <c r="X1926" s="187">
        <f t="shared" si="82"/>
        <v>0</v>
      </c>
      <c r="Y1926" s="198">
        <f t="shared" si="83"/>
        <v>0</v>
      </c>
      <c r="AA1926" s="7"/>
      <c r="AB1926" s="7"/>
      <c r="AC1926" s="7"/>
    </row>
    <row r="1927" spans="18:29" x14ac:dyDescent="0.2">
      <c r="R1927" s="193" t="str">
        <f>IF(Candidates!H1929="","",MONTH(Candidates!H1929))</f>
        <v/>
      </c>
      <c r="S1927" s="187" t="b">
        <f>IF(AND(YEAR(Candidates!H1929)&gt;=applicationYear,YEAR(Candidates!H1929)&lt;=applicationYear),TRUE,IF(applicationYear="",TRUE,FALSE))</f>
        <v>0</v>
      </c>
      <c r="T1927" s="187" t="b">
        <f>IF(AND(Candidates!H1929&gt;=$AJ$4,Candidates!H1929&lt;=$AJ$5),TRUE,FALSE)</f>
        <v>0</v>
      </c>
      <c r="U1927" s="187" t="b">
        <f>IF(Dashboard!$M$6="",IF(Candidates!B1929&lt;&gt;"",TRUE,FALSE),IF(Dashboard!$M$6=Candidates!B1929,TRUE,FALSE))</f>
        <v>0</v>
      </c>
      <c r="V1927" s="187" t="b">
        <f>IF(Dashboard!$H$7="",IF(Candidates!B1929&lt;&gt;"",TRUE,FALSE),IF(Dashboard!$H$7=Candidates!C1929,TRUE,FALSE))</f>
        <v>0</v>
      </c>
      <c r="W1927" s="217" t="b">
        <f>IF(Dashboard!$H$6="",IF(Candidates!B1929&lt;&gt;"",TRUE,FALSE),IF(Dashboard!$H$6=Candidates!E1929,TRUE,FALSE))</f>
        <v>0</v>
      </c>
      <c r="X1927" s="187">
        <f t="shared" si="82"/>
        <v>0</v>
      </c>
      <c r="Y1927" s="198">
        <f t="shared" si="83"/>
        <v>0</v>
      </c>
      <c r="AA1927" s="7"/>
      <c r="AB1927" s="7"/>
      <c r="AC1927" s="7"/>
    </row>
    <row r="1928" spans="18:29" x14ac:dyDescent="0.2">
      <c r="R1928" s="193" t="str">
        <f>IF(Candidates!H1930="","",MONTH(Candidates!H1930))</f>
        <v/>
      </c>
      <c r="S1928" s="187" t="b">
        <f>IF(AND(YEAR(Candidates!H1930)&gt;=applicationYear,YEAR(Candidates!H1930)&lt;=applicationYear),TRUE,IF(applicationYear="",TRUE,FALSE))</f>
        <v>0</v>
      </c>
      <c r="T1928" s="187" t="b">
        <f>IF(AND(Candidates!H1930&gt;=$AJ$4,Candidates!H1930&lt;=$AJ$5),TRUE,FALSE)</f>
        <v>0</v>
      </c>
      <c r="U1928" s="187" t="b">
        <f>IF(Dashboard!$M$6="",IF(Candidates!B1930&lt;&gt;"",TRUE,FALSE),IF(Dashboard!$M$6=Candidates!B1930,TRUE,FALSE))</f>
        <v>0</v>
      </c>
      <c r="V1928" s="187" t="b">
        <f>IF(Dashboard!$H$7="",IF(Candidates!B1930&lt;&gt;"",TRUE,FALSE),IF(Dashboard!$H$7=Candidates!C1930,TRUE,FALSE))</f>
        <v>0</v>
      </c>
      <c r="W1928" s="217" t="b">
        <f>IF(Dashboard!$H$6="",IF(Candidates!B1930&lt;&gt;"",TRUE,FALSE),IF(Dashboard!$H$6=Candidates!E1930,TRUE,FALSE))</f>
        <v>0</v>
      </c>
      <c r="X1928" s="187">
        <f t="shared" si="82"/>
        <v>0</v>
      </c>
      <c r="Y1928" s="198">
        <f t="shared" si="83"/>
        <v>0</v>
      </c>
      <c r="AA1928" s="7"/>
      <c r="AB1928" s="7"/>
      <c r="AC1928" s="7"/>
    </row>
    <row r="1929" spans="18:29" x14ac:dyDescent="0.2">
      <c r="R1929" s="193" t="str">
        <f>IF(Candidates!H1931="","",MONTH(Candidates!H1931))</f>
        <v/>
      </c>
      <c r="S1929" s="187" t="b">
        <f>IF(AND(YEAR(Candidates!H1931)&gt;=applicationYear,YEAR(Candidates!H1931)&lt;=applicationYear),TRUE,IF(applicationYear="",TRUE,FALSE))</f>
        <v>0</v>
      </c>
      <c r="T1929" s="187" t="b">
        <f>IF(AND(Candidates!H1931&gt;=$AJ$4,Candidates!H1931&lt;=$AJ$5),TRUE,FALSE)</f>
        <v>0</v>
      </c>
      <c r="U1929" s="187" t="b">
        <f>IF(Dashboard!$M$6="",IF(Candidates!B1931&lt;&gt;"",TRUE,FALSE),IF(Dashboard!$M$6=Candidates!B1931,TRUE,FALSE))</f>
        <v>0</v>
      </c>
      <c r="V1929" s="187" t="b">
        <f>IF(Dashboard!$H$7="",IF(Candidates!B1931&lt;&gt;"",TRUE,FALSE),IF(Dashboard!$H$7=Candidates!C1931,TRUE,FALSE))</f>
        <v>0</v>
      </c>
      <c r="W1929" s="217" t="b">
        <f>IF(Dashboard!$H$6="",IF(Candidates!B1931&lt;&gt;"",TRUE,FALSE),IF(Dashboard!$H$6=Candidates!E1931,TRUE,FALSE))</f>
        <v>0</v>
      </c>
      <c r="X1929" s="187">
        <f t="shared" si="82"/>
        <v>0</v>
      </c>
      <c r="Y1929" s="198">
        <f t="shared" si="83"/>
        <v>0</v>
      </c>
      <c r="AA1929" s="7"/>
      <c r="AB1929" s="7"/>
      <c r="AC1929" s="7"/>
    </row>
    <row r="1930" spans="18:29" x14ac:dyDescent="0.2">
      <c r="R1930" s="193" t="str">
        <f>IF(Candidates!H1932="","",MONTH(Candidates!H1932))</f>
        <v/>
      </c>
      <c r="S1930" s="187" t="b">
        <f>IF(AND(YEAR(Candidates!H1932)&gt;=applicationYear,YEAR(Candidates!H1932)&lt;=applicationYear),TRUE,IF(applicationYear="",TRUE,FALSE))</f>
        <v>0</v>
      </c>
      <c r="T1930" s="187" t="b">
        <f>IF(AND(Candidates!H1932&gt;=$AJ$4,Candidates!H1932&lt;=$AJ$5),TRUE,FALSE)</f>
        <v>0</v>
      </c>
      <c r="U1930" s="187" t="b">
        <f>IF(Dashboard!$M$6="",IF(Candidates!B1932&lt;&gt;"",TRUE,FALSE),IF(Dashboard!$M$6=Candidates!B1932,TRUE,FALSE))</f>
        <v>0</v>
      </c>
      <c r="V1930" s="187" t="b">
        <f>IF(Dashboard!$H$7="",IF(Candidates!B1932&lt;&gt;"",TRUE,FALSE),IF(Dashboard!$H$7=Candidates!C1932,TRUE,FALSE))</f>
        <v>0</v>
      </c>
      <c r="W1930" s="217" t="b">
        <f>IF(Dashboard!$H$6="",IF(Candidates!B1932&lt;&gt;"",TRUE,FALSE),IF(Dashboard!$H$6=Candidates!E1932,TRUE,FALSE))</f>
        <v>0</v>
      </c>
      <c r="X1930" s="187">
        <f t="shared" si="82"/>
        <v>0</v>
      </c>
      <c r="Y1930" s="198">
        <f t="shared" si="83"/>
        <v>0</v>
      </c>
      <c r="AA1930" s="7"/>
      <c r="AB1930" s="7"/>
      <c r="AC1930" s="7"/>
    </row>
    <row r="1931" spans="18:29" x14ac:dyDescent="0.2">
      <c r="R1931" s="193" t="str">
        <f>IF(Candidates!H1933="","",MONTH(Candidates!H1933))</f>
        <v/>
      </c>
      <c r="S1931" s="187" t="b">
        <f>IF(AND(YEAR(Candidates!H1933)&gt;=applicationYear,YEAR(Candidates!H1933)&lt;=applicationYear),TRUE,IF(applicationYear="",TRUE,FALSE))</f>
        <v>0</v>
      </c>
      <c r="T1931" s="187" t="b">
        <f>IF(AND(Candidates!H1933&gt;=$AJ$4,Candidates!H1933&lt;=$AJ$5),TRUE,FALSE)</f>
        <v>0</v>
      </c>
      <c r="U1931" s="187" t="b">
        <f>IF(Dashboard!$M$6="",IF(Candidates!B1933&lt;&gt;"",TRUE,FALSE),IF(Dashboard!$M$6=Candidates!B1933,TRUE,FALSE))</f>
        <v>0</v>
      </c>
      <c r="V1931" s="187" t="b">
        <f>IF(Dashboard!$H$7="",IF(Candidates!B1933&lt;&gt;"",TRUE,FALSE),IF(Dashboard!$H$7=Candidates!C1933,TRUE,FALSE))</f>
        <v>0</v>
      </c>
      <c r="W1931" s="217" t="b">
        <f>IF(Dashboard!$H$6="",IF(Candidates!B1933&lt;&gt;"",TRUE,FALSE),IF(Dashboard!$H$6=Candidates!E1933,TRUE,FALSE))</f>
        <v>0</v>
      </c>
      <c r="X1931" s="187">
        <f t="shared" si="82"/>
        <v>0</v>
      </c>
      <c r="Y1931" s="198">
        <f t="shared" si="83"/>
        <v>0</v>
      </c>
      <c r="AA1931" s="7"/>
      <c r="AB1931" s="7"/>
      <c r="AC1931" s="7"/>
    </row>
    <row r="1932" spans="18:29" x14ac:dyDescent="0.2">
      <c r="R1932" s="193" t="str">
        <f>IF(Candidates!H1934="","",MONTH(Candidates!H1934))</f>
        <v/>
      </c>
      <c r="S1932" s="187" t="b">
        <f>IF(AND(YEAR(Candidates!H1934)&gt;=applicationYear,YEAR(Candidates!H1934)&lt;=applicationYear),TRUE,IF(applicationYear="",TRUE,FALSE))</f>
        <v>0</v>
      </c>
      <c r="T1932" s="187" t="b">
        <f>IF(AND(Candidates!H1934&gt;=$AJ$4,Candidates!H1934&lt;=$AJ$5),TRUE,FALSE)</f>
        <v>0</v>
      </c>
      <c r="U1932" s="187" t="b">
        <f>IF(Dashboard!$M$6="",IF(Candidates!B1934&lt;&gt;"",TRUE,FALSE),IF(Dashboard!$M$6=Candidates!B1934,TRUE,FALSE))</f>
        <v>0</v>
      </c>
      <c r="V1932" s="187" t="b">
        <f>IF(Dashboard!$H$7="",IF(Candidates!B1934&lt;&gt;"",TRUE,FALSE),IF(Dashboard!$H$7=Candidates!C1934,TRUE,FALSE))</f>
        <v>0</v>
      </c>
      <c r="W1932" s="217" t="b">
        <f>IF(Dashboard!$H$6="",IF(Candidates!B1934&lt;&gt;"",TRUE,FALSE),IF(Dashboard!$H$6=Candidates!E1934,TRUE,FALSE))</f>
        <v>0</v>
      </c>
      <c r="X1932" s="187">
        <f t="shared" si="82"/>
        <v>0</v>
      </c>
      <c r="Y1932" s="198">
        <f t="shared" si="83"/>
        <v>0</v>
      </c>
      <c r="AA1932" s="7"/>
      <c r="AB1932" s="7"/>
      <c r="AC1932" s="7"/>
    </row>
    <row r="1933" spans="18:29" x14ac:dyDescent="0.2">
      <c r="R1933" s="193" t="str">
        <f>IF(Candidates!H1935="","",MONTH(Candidates!H1935))</f>
        <v/>
      </c>
      <c r="S1933" s="187" t="b">
        <f>IF(AND(YEAR(Candidates!H1935)&gt;=applicationYear,YEAR(Candidates!H1935)&lt;=applicationYear),TRUE,IF(applicationYear="",TRUE,FALSE))</f>
        <v>0</v>
      </c>
      <c r="T1933" s="187" t="b">
        <f>IF(AND(Candidates!H1935&gt;=$AJ$4,Candidates!H1935&lt;=$AJ$5),TRUE,FALSE)</f>
        <v>0</v>
      </c>
      <c r="U1933" s="187" t="b">
        <f>IF(Dashboard!$M$6="",IF(Candidates!B1935&lt;&gt;"",TRUE,FALSE),IF(Dashboard!$M$6=Candidates!B1935,TRUE,FALSE))</f>
        <v>0</v>
      </c>
      <c r="V1933" s="187" t="b">
        <f>IF(Dashboard!$H$7="",IF(Candidates!B1935&lt;&gt;"",TRUE,FALSE),IF(Dashboard!$H$7=Candidates!C1935,TRUE,FALSE))</f>
        <v>0</v>
      </c>
      <c r="W1933" s="217" t="b">
        <f>IF(Dashboard!$H$6="",IF(Candidates!B1935&lt;&gt;"",TRUE,FALSE),IF(Dashboard!$H$6=Candidates!E1935,TRUE,FALSE))</f>
        <v>0</v>
      </c>
      <c r="X1933" s="187">
        <f t="shared" si="82"/>
        <v>0</v>
      </c>
      <c r="Y1933" s="198">
        <f t="shared" si="83"/>
        <v>0</v>
      </c>
      <c r="AA1933" s="7"/>
      <c r="AB1933" s="7"/>
      <c r="AC1933" s="7"/>
    </row>
    <row r="1934" spans="18:29" x14ac:dyDescent="0.2">
      <c r="R1934" s="193" t="str">
        <f>IF(Candidates!H1936="","",MONTH(Candidates!H1936))</f>
        <v/>
      </c>
      <c r="S1934" s="187" t="b">
        <f>IF(AND(YEAR(Candidates!H1936)&gt;=applicationYear,YEAR(Candidates!H1936)&lt;=applicationYear),TRUE,IF(applicationYear="",TRUE,FALSE))</f>
        <v>0</v>
      </c>
      <c r="T1934" s="187" t="b">
        <f>IF(AND(Candidates!H1936&gt;=$AJ$4,Candidates!H1936&lt;=$AJ$5),TRUE,FALSE)</f>
        <v>0</v>
      </c>
      <c r="U1934" s="187" t="b">
        <f>IF(Dashboard!$M$6="",IF(Candidates!B1936&lt;&gt;"",TRUE,FALSE),IF(Dashboard!$M$6=Candidates!B1936,TRUE,FALSE))</f>
        <v>0</v>
      </c>
      <c r="V1934" s="187" t="b">
        <f>IF(Dashboard!$H$7="",IF(Candidates!B1936&lt;&gt;"",TRUE,FALSE),IF(Dashboard!$H$7=Candidates!C1936,TRUE,FALSE))</f>
        <v>0</v>
      </c>
      <c r="W1934" s="217" t="b">
        <f>IF(Dashboard!$H$6="",IF(Candidates!B1936&lt;&gt;"",TRUE,FALSE),IF(Dashboard!$H$6=Candidates!E1936,TRUE,FALSE))</f>
        <v>0</v>
      </c>
      <c r="X1934" s="187">
        <f t="shared" si="82"/>
        <v>0</v>
      </c>
      <c r="Y1934" s="198">
        <f t="shared" si="83"/>
        <v>0</v>
      </c>
      <c r="AA1934" s="7"/>
      <c r="AB1934" s="7"/>
      <c r="AC1934" s="7"/>
    </row>
    <row r="1935" spans="18:29" x14ac:dyDescent="0.2">
      <c r="R1935" s="193" t="str">
        <f>IF(Candidates!H1937="","",MONTH(Candidates!H1937))</f>
        <v/>
      </c>
      <c r="S1935" s="187" t="b">
        <f>IF(AND(YEAR(Candidates!H1937)&gt;=applicationYear,YEAR(Candidates!H1937)&lt;=applicationYear),TRUE,IF(applicationYear="",TRUE,FALSE))</f>
        <v>0</v>
      </c>
      <c r="T1935" s="187" t="b">
        <f>IF(AND(Candidates!H1937&gt;=$AJ$4,Candidates!H1937&lt;=$AJ$5),TRUE,FALSE)</f>
        <v>0</v>
      </c>
      <c r="U1935" s="187" t="b">
        <f>IF(Dashboard!$M$6="",IF(Candidates!B1937&lt;&gt;"",TRUE,FALSE),IF(Dashboard!$M$6=Candidates!B1937,TRUE,FALSE))</f>
        <v>0</v>
      </c>
      <c r="V1935" s="187" t="b">
        <f>IF(Dashboard!$H$7="",IF(Candidates!B1937&lt;&gt;"",TRUE,FALSE),IF(Dashboard!$H$7=Candidates!C1937,TRUE,FALSE))</f>
        <v>0</v>
      </c>
      <c r="W1935" s="217" t="b">
        <f>IF(Dashboard!$H$6="",IF(Candidates!B1937&lt;&gt;"",TRUE,FALSE),IF(Dashboard!$H$6=Candidates!E1937,TRUE,FALSE))</f>
        <v>0</v>
      </c>
      <c r="X1935" s="187">
        <f t="shared" si="82"/>
        <v>0</v>
      </c>
      <c r="Y1935" s="198">
        <f t="shared" si="83"/>
        <v>0</v>
      </c>
      <c r="AA1935" s="7"/>
      <c r="AB1935" s="7"/>
      <c r="AC1935" s="7"/>
    </row>
    <row r="1936" spans="18:29" x14ac:dyDescent="0.2">
      <c r="R1936" s="193" t="str">
        <f>IF(Candidates!H1938="","",MONTH(Candidates!H1938))</f>
        <v/>
      </c>
      <c r="S1936" s="187" t="b">
        <f>IF(AND(YEAR(Candidates!H1938)&gt;=applicationYear,YEAR(Candidates!H1938)&lt;=applicationYear),TRUE,IF(applicationYear="",TRUE,FALSE))</f>
        <v>0</v>
      </c>
      <c r="T1936" s="187" t="b">
        <f>IF(AND(Candidates!H1938&gt;=$AJ$4,Candidates!H1938&lt;=$AJ$5),TRUE,FALSE)</f>
        <v>0</v>
      </c>
      <c r="U1936" s="187" t="b">
        <f>IF(Dashboard!$M$6="",IF(Candidates!B1938&lt;&gt;"",TRUE,FALSE),IF(Dashboard!$M$6=Candidates!B1938,TRUE,FALSE))</f>
        <v>0</v>
      </c>
      <c r="V1936" s="187" t="b">
        <f>IF(Dashboard!$H$7="",IF(Candidates!B1938&lt;&gt;"",TRUE,FALSE),IF(Dashboard!$H$7=Candidates!C1938,TRUE,FALSE))</f>
        <v>0</v>
      </c>
      <c r="W1936" s="217" t="b">
        <f>IF(Dashboard!$H$6="",IF(Candidates!B1938&lt;&gt;"",TRUE,FALSE),IF(Dashboard!$H$6=Candidates!E1938,TRUE,FALSE))</f>
        <v>0</v>
      </c>
      <c r="X1936" s="187">
        <f t="shared" si="82"/>
        <v>0</v>
      </c>
      <c r="Y1936" s="198">
        <f t="shared" si="83"/>
        <v>0</v>
      </c>
      <c r="AA1936" s="7"/>
      <c r="AB1936" s="7"/>
      <c r="AC1936" s="7"/>
    </row>
    <row r="1937" spans="18:29" x14ac:dyDescent="0.2">
      <c r="R1937" s="193" t="str">
        <f>IF(Candidates!H1939="","",MONTH(Candidates!H1939))</f>
        <v/>
      </c>
      <c r="S1937" s="187" t="b">
        <f>IF(AND(YEAR(Candidates!H1939)&gt;=applicationYear,YEAR(Candidates!H1939)&lt;=applicationYear),TRUE,IF(applicationYear="",TRUE,FALSE))</f>
        <v>0</v>
      </c>
      <c r="T1937" s="187" t="b">
        <f>IF(AND(Candidates!H1939&gt;=$AJ$4,Candidates!H1939&lt;=$AJ$5),TRUE,FALSE)</f>
        <v>0</v>
      </c>
      <c r="U1937" s="187" t="b">
        <f>IF(Dashboard!$M$6="",IF(Candidates!B1939&lt;&gt;"",TRUE,FALSE),IF(Dashboard!$M$6=Candidates!B1939,TRUE,FALSE))</f>
        <v>0</v>
      </c>
      <c r="V1937" s="187" t="b">
        <f>IF(Dashboard!$H$7="",IF(Candidates!B1939&lt;&gt;"",TRUE,FALSE),IF(Dashboard!$H$7=Candidates!C1939,TRUE,FALSE))</f>
        <v>0</v>
      </c>
      <c r="W1937" s="217" t="b">
        <f>IF(Dashboard!$H$6="",IF(Candidates!B1939&lt;&gt;"",TRUE,FALSE),IF(Dashboard!$H$6=Candidates!E1939,TRUE,FALSE))</f>
        <v>0</v>
      </c>
      <c r="X1937" s="187">
        <f t="shared" si="82"/>
        <v>0</v>
      </c>
      <c r="Y1937" s="198">
        <f t="shared" si="83"/>
        <v>0</v>
      </c>
      <c r="AA1937" s="7"/>
      <c r="AB1937" s="7"/>
      <c r="AC1937" s="7"/>
    </row>
    <row r="1938" spans="18:29" x14ac:dyDescent="0.2">
      <c r="R1938" s="193" t="str">
        <f>IF(Candidates!H1940="","",MONTH(Candidates!H1940))</f>
        <v/>
      </c>
      <c r="S1938" s="187" t="b">
        <f>IF(AND(YEAR(Candidates!H1940)&gt;=applicationYear,YEAR(Candidates!H1940)&lt;=applicationYear),TRUE,IF(applicationYear="",TRUE,FALSE))</f>
        <v>0</v>
      </c>
      <c r="T1938" s="187" t="b">
        <f>IF(AND(Candidates!H1940&gt;=$AJ$4,Candidates!H1940&lt;=$AJ$5),TRUE,FALSE)</f>
        <v>0</v>
      </c>
      <c r="U1938" s="187" t="b">
        <f>IF(Dashboard!$M$6="",IF(Candidates!B1940&lt;&gt;"",TRUE,FALSE),IF(Dashboard!$M$6=Candidates!B1940,TRUE,FALSE))</f>
        <v>0</v>
      </c>
      <c r="V1938" s="187" t="b">
        <f>IF(Dashboard!$H$7="",IF(Candidates!B1940&lt;&gt;"",TRUE,FALSE),IF(Dashboard!$H$7=Candidates!C1940,TRUE,FALSE))</f>
        <v>0</v>
      </c>
      <c r="W1938" s="217" t="b">
        <f>IF(Dashboard!$H$6="",IF(Candidates!B1940&lt;&gt;"",TRUE,FALSE),IF(Dashboard!$H$6=Candidates!E1940,TRUE,FALSE))</f>
        <v>0</v>
      </c>
      <c r="X1938" s="187">
        <f t="shared" si="82"/>
        <v>0</v>
      </c>
      <c r="Y1938" s="198">
        <f t="shared" si="83"/>
        <v>0</v>
      </c>
      <c r="AA1938" s="7"/>
      <c r="AB1938" s="7"/>
      <c r="AC1938" s="7"/>
    </row>
    <row r="1939" spans="18:29" x14ac:dyDescent="0.2">
      <c r="R1939" s="193" t="str">
        <f>IF(Candidates!H1941="","",MONTH(Candidates!H1941))</f>
        <v/>
      </c>
      <c r="S1939" s="187" t="b">
        <f>IF(AND(YEAR(Candidates!H1941)&gt;=applicationYear,YEAR(Candidates!H1941)&lt;=applicationYear),TRUE,IF(applicationYear="",TRUE,FALSE))</f>
        <v>0</v>
      </c>
      <c r="T1939" s="187" t="b">
        <f>IF(AND(Candidates!H1941&gt;=$AJ$4,Candidates!H1941&lt;=$AJ$5),TRUE,FALSE)</f>
        <v>0</v>
      </c>
      <c r="U1939" s="187" t="b">
        <f>IF(Dashboard!$M$6="",IF(Candidates!B1941&lt;&gt;"",TRUE,FALSE),IF(Dashboard!$M$6=Candidates!B1941,TRUE,FALSE))</f>
        <v>0</v>
      </c>
      <c r="V1939" s="187" t="b">
        <f>IF(Dashboard!$H$7="",IF(Candidates!B1941&lt;&gt;"",TRUE,FALSE),IF(Dashboard!$H$7=Candidates!C1941,TRUE,FALSE))</f>
        <v>0</v>
      </c>
      <c r="W1939" s="217" t="b">
        <f>IF(Dashboard!$H$6="",IF(Candidates!B1941&lt;&gt;"",TRUE,FALSE),IF(Dashboard!$H$6=Candidates!E1941,TRUE,FALSE))</f>
        <v>0</v>
      </c>
      <c r="X1939" s="187">
        <f t="shared" si="82"/>
        <v>0</v>
      </c>
      <c r="Y1939" s="198">
        <f t="shared" si="83"/>
        <v>0</v>
      </c>
      <c r="AA1939" s="7"/>
      <c r="AB1939" s="7"/>
      <c r="AC1939" s="7"/>
    </row>
    <row r="1940" spans="18:29" x14ac:dyDescent="0.2">
      <c r="R1940" s="193" t="str">
        <f>IF(Candidates!H1942="","",MONTH(Candidates!H1942))</f>
        <v/>
      </c>
      <c r="S1940" s="187" t="b">
        <f>IF(AND(YEAR(Candidates!H1942)&gt;=applicationYear,YEAR(Candidates!H1942)&lt;=applicationYear),TRUE,IF(applicationYear="",TRUE,FALSE))</f>
        <v>0</v>
      </c>
      <c r="T1940" s="187" t="b">
        <f>IF(AND(Candidates!H1942&gt;=$AJ$4,Candidates!H1942&lt;=$AJ$5),TRUE,FALSE)</f>
        <v>0</v>
      </c>
      <c r="U1940" s="187" t="b">
        <f>IF(Dashboard!$M$6="",IF(Candidates!B1942&lt;&gt;"",TRUE,FALSE),IF(Dashboard!$M$6=Candidates!B1942,TRUE,FALSE))</f>
        <v>0</v>
      </c>
      <c r="V1940" s="187" t="b">
        <f>IF(Dashboard!$H$7="",IF(Candidates!B1942&lt;&gt;"",TRUE,FALSE),IF(Dashboard!$H$7=Candidates!C1942,TRUE,FALSE))</f>
        <v>0</v>
      </c>
      <c r="W1940" s="217" t="b">
        <f>IF(Dashboard!$H$6="",IF(Candidates!B1942&lt;&gt;"",TRUE,FALSE),IF(Dashboard!$H$6=Candidates!E1942,TRUE,FALSE))</f>
        <v>0</v>
      </c>
      <c r="X1940" s="187">
        <f t="shared" si="82"/>
        <v>0</v>
      </c>
      <c r="Y1940" s="198">
        <f t="shared" si="83"/>
        <v>0</v>
      </c>
      <c r="AA1940" s="7"/>
      <c r="AB1940" s="7"/>
      <c r="AC1940" s="7"/>
    </row>
    <row r="1941" spans="18:29" x14ac:dyDescent="0.2">
      <c r="R1941" s="193" t="str">
        <f>IF(Candidates!H1943="","",MONTH(Candidates!H1943))</f>
        <v/>
      </c>
      <c r="S1941" s="187" t="b">
        <f>IF(AND(YEAR(Candidates!H1943)&gt;=applicationYear,YEAR(Candidates!H1943)&lt;=applicationYear),TRUE,IF(applicationYear="",TRUE,FALSE))</f>
        <v>0</v>
      </c>
      <c r="T1941" s="187" t="b">
        <f>IF(AND(Candidates!H1943&gt;=$AJ$4,Candidates!H1943&lt;=$AJ$5),TRUE,FALSE)</f>
        <v>0</v>
      </c>
      <c r="U1941" s="187" t="b">
        <f>IF(Dashboard!$M$6="",IF(Candidates!B1943&lt;&gt;"",TRUE,FALSE),IF(Dashboard!$M$6=Candidates!B1943,TRUE,FALSE))</f>
        <v>0</v>
      </c>
      <c r="V1941" s="187" t="b">
        <f>IF(Dashboard!$H$7="",IF(Candidates!B1943&lt;&gt;"",TRUE,FALSE),IF(Dashboard!$H$7=Candidates!C1943,TRUE,FALSE))</f>
        <v>0</v>
      </c>
      <c r="W1941" s="217" t="b">
        <f>IF(Dashboard!$H$6="",IF(Candidates!B1943&lt;&gt;"",TRUE,FALSE),IF(Dashboard!$H$6=Candidates!E1943,TRUE,FALSE))</f>
        <v>0</v>
      </c>
      <c r="X1941" s="187">
        <f t="shared" si="82"/>
        <v>0</v>
      </c>
      <c r="Y1941" s="198">
        <f t="shared" si="83"/>
        <v>0</v>
      </c>
      <c r="AA1941" s="7"/>
      <c r="AB1941" s="7"/>
      <c r="AC1941" s="7"/>
    </row>
    <row r="1942" spans="18:29" x14ac:dyDescent="0.2">
      <c r="R1942" s="193" t="str">
        <f>IF(Candidates!H1944="","",MONTH(Candidates!H1944))</f>
        <v/>
      </c>
      <c r="S1942" s="187" t="b">
        <f>IF(AND(YEAR(Candidates!H1944)&gt;=applicationYear,YEAR(Candidates!H1944)&lt;=applicationYear),TRUE,IF(applicationYear="",TRUE,FALSE))</f>
        <v>0</v>
      </c>
      <c r="T1942" s="187" t="b">
        <f>IF(AND(Candidates!H1944&gt;=$AJ$4,Candidates!H1944&lt;=$AJ$5),TRUE,FALSE)</f>
        <v>0</v>
      </c>
      <c r="U1942" s="187" t="b">
        <f>IF(Dashboard!$M$6="",IF(Candidates!B1944&lt;&gt;"",TRUE,FALSE),IF(Dashboard!$M$6=Candidates!B1944,TRUE,FALSE))</f>
        <v>0</v>
      </c>
      <c r="V1942" s="187" t="b">
        <f>IF(Dashboard!$H$7="",IF(Candidates!B1944&lt;&gt;"",TRUE,FALSE),IF(Dashboard!$H$7=Candidates!C1944,TRUE,FALSE))</f>
        <v>0</v>
      </c>
      <c r="W1942" s="217" t="b">
        <f>IF(Dashboard!$H$6="",IF(Candidates!B1944&lt;&gt;"",TRUE,FALSE),IF(Dashboard!$H$6=Candidates!E1944,TRUE,FALSE))</f>
        <v>0</v>
      </c>
      <c r="X1942" s="187">
        <f t="shared" si="82"/>
        <v>0</v>
      </c>
      <c r="Y1942" s="198">
        <f t="shared" si="83"/>
        <v>0</v>
      </c>
      <c r="AA1942" s="7"/>
      <c r="AB1942" s="7"/>
      <c r="AC1942" s="7"/>
    </row>
    <row r="1943" spans="18:29" x14ac:dyDescent="0.2">
      <c r="R1943" s="193" t="str">
        <f>IF(Candidates!H1945="","",MONTH(Candidates!H1945))</f>
        <v/>
      </c>
      <c r="S1943" s="187" t="b">
        <f>IF(AND(YEAR(Candidates!H1945)&gt;=applicationYear,YEAR(Candidates!H1945)&lt;=applicationYear),TRUE,IF(applicationYear="",TRUE,FALSE))</f>
        <v>0</v>
      </c>
      <c r="T1943" s="187" t="b">
        <f>IF(AND(Candidates!H1945&gt;=$AJ$4,Candidates!H1945&lt;=$AJ$5),TRUE,FALSE)</f>
        <v>0</v>
      </c>
      <c r="U1943" s="187" t="b">
        <f>IF(Dashboard!$M$6="",IF(Candidates!B1945&lt;&gt;"",TRUE,FALSE),IF(Dashboard!$M$6=Candidates!B1945,TRUE,FALSE))</f>
        <v>0</v>
      </c>
      <c r="V1943" s="187" t="b">
        <f>IF(Dashboard!$H$7="",IF(Candidates!B1945&lt;&gt;"",TRUE,FALSE),IF(Dashboard!$H$7=Candidates!C1945,TRUE,FALSE))</f>
        <v>0</v>
      </c>
      <c r="W1943" s="217" t="b">
        <f>IF(Dashboard!$H$6="",IF(Candidates!B1945&lt;&gt;"",TRUE,FALSE),IF(Dashboard!$H$6=Candidates!E1945,TRUE,FALSE))</f>
        <v>0</v>
      </c>
      <c r="X1943" s="187">
        <f t="shared" si="82"/>
        <v>0</v>
      </c>
      <c r="Y1943" s="198">
        <f t="shared" si="83"/>
        <v>0</v>
      </c>
      <c r="AA1943" s="7"/>
      <c r="AB1943" s="7"/>
      <c r="AC1943" s="7"/>
    </row>
    <row r="1944" spans="18:29" x14ac:dyDescent="0.2">
      <c r="R1944" s="193" t="str">
        <f>IF(Candidates!H1946="","",MONTH(Candidates!H1946))</f>
        <v/>
      </c>
      <c r="S1944" s="187" t="b">
        <f>IF(AND(YEAR(Candidates!H1946)&gt;=applicationYear,YEAR(Candidates!H1946)&lt;=applicationYear),TRUE,IF(applicationYear="",TRUE,FALSE))</f>
        <v>0</v>
      </c>
      <c r="T1944" s="187" t="b">
        <f>IF(AND(Candidates!H1946&gt;=$AJ$4,Candidates!H1946&lt;=$AJ$5),TRUE,FALSE)</f>
        <v>0</v>
      </c>
      <c r="U1944" s="187" t="b">
        <f>IF(Dashboard!$M$6="",IF(Candidates!B1946&lt;&gt;"",TRUE,FALSE),IF(Dashboard!$M$6=Candidates!B1946,TRUE,FALSE))</f>
        <v>0</v>
      </c>
      <c r="V1944" s="187" t="b">
        <f>IF(Dashboard!$H$7="",IF(Candidates!B1946&lt;&gt;"",TRUE,FALSE),IF(Dashboard!$H$7=Candidates!C1946,TRUE,FALSE))</f>
        <v>0</v>
      </c>
      <c r="W1944" s="217" t="b">
        <f>IF(Dashboard!$H$6="",IF(Candidates!B1946&lt;&gt;"",TRUE,FALSE),IF(Dashboard!$H$6=Candidates!E1946,TRUE,FALSE))</f>
        <v>0</v>
      </c>
      <c r="X1944" s="187">
        <f t="shared" si="82"/>
        <v>0</v>
      </c>
      <c r="Y1944" s="198">
        <f t="shared" si="83"/>
        <v>0</v>
      </c>
      <c r="AA1944" s="7"/>
      <c r="AB1944" s="7"/>
      <c r="AC1944" s="7"/>
    </row>
    <row r="1945" spans="18:29" x14ac:dyDescent="0.2">
      <c r="R1945" s="193" t="str">
        <f>IF(Candidates!H1947="","",MONTH(Candidates!H1947))</f>
        <v/>
      </c>
      <c r="S1945" s="187" t="b">
        <f>IF(AND(YEAR(Candidates!H1947)&gt;=applicationYear,YEAR(Candidates!H1947)&lt;=applicationYear),TRUE,IF(applicationYear="",TRUE,FALSE))</f>
        <v>0</v>
      </c>
      <c r="T1945" s="187" t="b">
        <f>IF(AND(Candidates!H1947&gt;=$AJ$4,Candidates!H1947&lt;=$AJ$5),TRUE,FALSE)</f>
        <v>0</v>
      </c>
      <c r="U1945" s="187" t="b">
        <f>IF(Dashboard!$M$6="",IF(Candidates!B1947&lt;&gt;"",TRUE,FALSE),IF(Dashboard!$M$6=Candidates!B1947,TRUE,FALSE))</f>
        <v>0</v>
      </c>
      <c r="V1945" s="187" t="b">
        <f>IF(Dashboard!$H$7="",IF(Candidates!B1947&lt;&gt;"",TRUE,FALSE),IF(Dashboard!$H$7=Candidates!C1947,TRUE,FALSE))</f>
        <v>0</v>
      </c>
      <c r="W1945" s="217" t="b">
        <f>IF(Dashboard!$H$6="",IF(Candidates!B1947&lt;&gt;"",TRUE,FALSE),IF(Dashboard!$H$6=Candidates!E1947,TRUE,FALSE))</f>
        <v>0</v>
      </c>
      <c r="X1945" s="187">
        <f t="shared" si="82"/>
        <v>0</v>
      </c>
      <c r="Y1945" s="198">
        <f t="shared" si="83"/>
        <v>0</v>
      </c>
      <c r="AA1945" s="7"/>
      <c r="AB1945" s="7"/>
      <c r="AC1945" s="7"/>
    </row>
    <row r="1946" spans="18:29" x14ac:dyDescent="0.2">
      <c r="R1946" s="193" t="str">
        <f>IF(Candidates!H1948="","",MONTH(Candidates!H1948))</f>
        <v/>
      </c>
      <c r="S1946" s="187" t="b">
        <f>IF(AND(YEAR(Candidates!H1948)&gt;=applicationYear,YEAR(Candidates!H1948)&lt;=applicationYear),TRUE,IF(applicationYear="",TRUE,FALSE))</f>
        <v>0</v>
      </c>
      <c r="T1946" s="187" t="b">
        <f>IF(AND(Candidates!H1948&gt;=$AJ$4,Candidates!H1948&lt;=$AJ$5),TRUE,FALSE)</f>
        <v>0</v>
      </c>
      <c r="U1946" s="187" t="b">
        <f>IF(Dashboard!$M$6="",IF(Candidates!B1948&lt;&gt;"",TRUE,FALSE),IF(Dashboard!$M$6=Candidates!B1948,TRUE,FALSE))</f>
        <v>0</v>
      </c>
      <c r="V1946" s="187" t="b">
        <f>IF(Dashboard!$H$7="",IF(Candidates!B1948&lt;&gt;"",TRUE,FALSE),IF(Dashboard!$H$7=Candidates!C1948,TRUE,FALSE))</f>
        <v>0</v>
      </c>
      <c r="W1946" s="217" t="b">
        <f>IF(Dashboard!$H$6="",IF(Candidates!B1948&lt;&gt;"",TRUE,FALSE),IF(Dashboard!$H$6=Candidates!E1948,TRUE,FALSE))</f>
        <v>0</v>
      </c>
      <c r="X1946" s="187">
        <f t="shared" si="82"/>
        <v>0</v>
      </c>
      <c r="Y1946" s="198">
        <f t="shared" si="83"/>
        <v>0</v>
      </c>
      <c r="AA1946" s="7"/>
      <c r="AB1946" s="7"/>
      <c r="AC1946" s="7"/>
    </row>
    <row r="1947" spans="18:29" x14ac:dyDescent="0.2">
      <c r="R1947" s="193" t="str">
        <f>IF(Candidates!H1949="","",MONTH(Candidates!H1949))</f>
        <v/>
      </c>
      <c r="S1947" s="187" t="b">
        <f>IF(AND(YEAR(Candidates!H1949)&gt;=applicationYear,YEAR(Candidates!H1949)&lt;=applicationYear),TRUE,IF(applicationYear="",TRUE,FALSE))</f>
        <v>0</v>
      </c>
      <c r="T1947" s="187" t="b">
        <f>IF(AND(Candidates!H1949&gt;=$AJ$4,Candidates!H1949&lt;=$AJ$5),TRUE,FALSE)</f>
        <v>0</v>
      </c>
      <c r="U1947" s="187" t="b">
        <f>IF(Dashboard!$M$6="",IF(Candidates!B1949&lt;&gt;"",TRUE,FALSE),IF(Dashboard!$M$6=Candidates!B1949,TRUE,FALSE))</f>
        <v>0</v>
      </c>
      <c r="V1947" s="187" t="b">
        <f>IF(Dashboard!$H$7="",IF(Candidates!B1949&lt;&gt;"",TRUE,FALSE),IF(Dashboard!$H$7=Candidates!C1949,TRUE,FALSE))</f>
        <v>0</v>
      </c>
      <c r="W1947" s="217" t="b">
        <f>IF(Dashboard!$H$6="",IF(Candidates!B1949&lt;&gt;"",TRUE,FALSE),IF(Dashboard!$H$6=Candidates!E1949,TRUE,FALSE))</f>
        <v>0</v>
      </c>
      <c r="X1947" s="187">
        <f t="shared" si="82"/>
        <v>0</v>
      </c>
      <c r="Y1947" s="198">
        <f t="shared" si="83"/>
        <v>0</v>
      </c>
      <c r="AA1947" s="7"/>
      <c r="AB1947" s="7"/>
      <c r="AC1947" s="7"/>
    </row>
    <row r="1948" spans="18:29" x14ac:dyDescent="0.2">
      <c r="R1948" s="193" t="str">
        <f>IF(Candidates!H1950="","",MONTH(Candidates!H1950))</f>
        <v/>
      </c>
      <c r="S1948" s="187" t="b">
        <f>IF(AND(YEAR(Candidates!H1950)&gt;=applicationYear,YEAR(Candidates!H1950)&lt;=applicationYear),TRUE,IF(applicationYear="",TRUE,FALSE))</f>
        <v>0</v>
      </c>
      <c r="T1948" s="187" t="b">
        <f>IF(AND(Candidates!H1950&gt;=$AJ$4,Candidates!H1950&lt;=$AJ$5),TRUE,FALSE)</f>
        <v>0</v>
      </c>
      <c r="U1948" s="187" t="b">
        <f>IF(Dashboard!$M$6="",IF(Candidates!B1950&lt;&gt;"",TRUE,FALSE),IF(Dashboard!$M$6=Candidates!B1950,TRUE,FALSE))</f>
        <v>0</v>
      </c>
      <c r="V1948" s="187" t="b">
        <f>IF(Dashboard!$H$7="",IF(Candidates!B1950&lt;&gt;"",TRUE,FALSE),IF(Dashboard!$H$7=Candidates!C1950,TRUE,FALSE))</f>
        <v>0</v>
      </c>
      <c r="W1948" s="217" t="b">
        <f>IF(Dashboard!$H$6="",IF(Candidates!B1950&lt;&gt;"",TRUE,FALSE),IF(Dashboard!$H$6=Candidates!E1950,TRUE,FALSE))</f>
        <v>0</v>
      </c>
      <c r="X1948" s="187">
        <f t="shared" si="82"/>
        <v>0</v>
      </c>
      <c r="Y1948" s="198">
        <f t="shared" si="83"/>
        <v>0</v>
      </c>
      <c r="AA1948" s="7"/>
      <c r="AB1948" s="7"/>
      <c r="AC1948" s="7"/>
    </row>
    <row r="1949" spans="18:29" x14ac:dyDescent="0.2">
      <c r="R1949" s="193" t="str">
        <f>IF(Candidates!H1951="","",MONTH(Candidates!H1951))</f>
        <v/>
      </c>
      <c r="S1949" s="187" t="b">
        <f>IF(AND(YEAR(Candidates!H1951)&gt;=applicationYear,YEAR(Candidates!H1951)&lt;=applicationYear),TRUE,IF(applicationYear="",TRUE,FALSE))</f>
        <v>0</v>
      </c>
      <c r="T1949" s="187" t="b">
        <f>IF(AND(Candidates!H1951&gt;=$AJ$4,Candidates!H1951&lt;=$AJ$5),TRUE,FALSE)</f>
        <v>0</v>
      </c>
      <c r="U1949" s="187" t="b">
        <f>IF(Dashboard!$M$6="",IF(Candidates!B1951&lt;&gt;"",TRUE,FALSE),IF(Dashboard!$M$6=Candidates!B1951,TRUE,FALSE))</f>
        <v>0</v>
      </c>
      <c r="V1949" s="187" t="b">
        <f>IF(Dashboard!$H$7="",IF(Candidates!B1951&lt;&gt;"",TRUE,FALSE),IF(Dashboard!$H$7=Candidates!C1951,TRUE,FALSE))</f>
        <v>0</v>
      </c>
      <c r="W1949" s="217" t="b">
        <f>IF(Dashboard!$H$6="",IF(Candidates!B1951&lt;&gt;"",TRUE,FALSE),IF(Dashboard!$H$6=Candidates!E1951,TRUE,FALSE))</f>
        <v>0</v>
      </c>
      <c r="X1949" s="187">
        <f t="shared" si="82"/>
        <v>0</v>
      </c>
      <c r="Y1949" s="198">
        <f t="shared" si="83"/>
        <v>0</v>
      </c>
      <c r="AA1949" s="7"/>
      <c r="AB1949" s="7"/>
      <c r="AC1949" s="7"/>
    </row>
    <row r="1950" spans="18:29" x14ac:dyDescent="0.2">
      <c r="R1950" s="193" t="str">
        <f>IF(Candidates!H1952="","",MONTH(Candidates!H1952))</f>
        <v/>
      </c>
      <c r="S1950" s="187" t="b">
        <f>IF(AND(YEAR(Candidates!H1952)&gt;=applicationYear,YEAR(Candidates!H1952)&lt;=applicationYear),TRUE,IF(applicationYear="",TRUE,FALSE))</f>
        <v>0</v>
      </c>
      <c r="T1950" s="187" t="b">
        <f>IF(AND(Candidates!H1952&gt;=$AJ$4,Candidates!H1952&lt;=$AJ$5),TRUE,FALSE)</f>
        <v>0</v>
      </c>
      <c r="U1950" s="187" t="b">
        <f>IF(Dashboard!$M$6="",IF(Candidates!B1952&lt;&gt;"",TRUE,FALSE),IF(Dashboard!$M$6=Candidates!B1952,TRUE,FALSE))</f>
        <v>0</v>
      </c>
      <c r="V1950" s="187" t="b">
        <f>IF(Dashboard!$H$7="",IF(Candidates!B1952&lt;&gt;"",TRUE,FALSE),IF(Dashboard!$H$7=Candidates!C1952,TRUE,FALSE))</f>
        <v>0</v>
      </c>
      <c r="W1950" s="217" t="b">
        <f>IF(Dashboard!$H$6="",IF(Candidates!B1952&lt;&gt;"",TRUE,FALSE),IF(Dashboard!$H$6=Candidates!E1952,TRUE,FALSE))</f>
        <v>0</v>
      </c>
      <c r="X1950" s="187">
        <f t="shared" si="82"/>
        <v>0</v>
      </c>
      <c r="Y1950" s="198">
        <f t="shared" si="83"/>
        <v>0</v>
      </c>
      <c r="AA1950" s="7"/>
      <c r="AB1950" s="7"/>
      <c r="AC1950" s="7"/>
    </row>
    <row r="1951" spans="18:29" x14ac:dyDescent="0.2">
      <c r="R1951" s="193" t="str">
        <f>IF(Candidates!H1953="","",MONTH(Candidates!H1953))</f>
        <v/>
      </c>
      <c r="S1951" s="187" t="b">
        <f>IF(AND(YEAR(Candidates!H1953)&gt;=applicationYear,YEAR(Candidates!H1953)&lt;=applicationYear),TRUE,IF(applicationYear="",TRUE,FALSE))</f>
        <v>0</v>
      </c>
      <c r="T1951" s="187" t="b">
        <f>IF(AND(Candidates!H1953&gt;=$AJ$4,Candidates!H1953&lt;=$AJ$5),TRUE,FALSE)</f>
        <v>0</v>
      </c>
      <c r="U1951" s="187" t="b">
        <f>IF(Dashboard!$M$6="",IF(Candidates!B1953&lt;&gt;"",TRUE,FALSE),IF(Dashboard!$M$6=Candidates!B1953,TRUE,FALSE))</f>
        <v>0</v>
      </c>
      <c r="V1951" s="187" t="b">
        <f>IF(Dashboard!$H$7="",IF(Candidates!B1953&lt;&gt;"",TRUE,FALSE),IF(Dashboard!$H$7=Candidates!C1953,TRUE,FALSE))</f>
        <v>0</v>
      </c>
      <c r="W1951" s="217" t="b">
        <f>IF(Dashboard!$H$6="",IF(Candidates!B1953&lt;&gt;"",TRUE,FALSE),IF(Dashboard!$H$6=Candidates!E1953,TRUE,FALSE))</f>
        <v>0</v>
      </c>
      <c r="X1951" s="187">
        <f t="shared" si="82"/>
        <v>0</v>
      </c>
      <c r="Y1951" s="198">
        <f t="shared" si="83"/>
        <v>0</v>
      </c>
      <c r="AA1951" s="7"/>
      <c r="AB1951" s="7"/>
      <c r="AC1951" s="7"/>
    </row>
    <row r="1952" spans="18:29" x14ac:dyDescent="0.2">
      <c r="R1952" s="193" t="str">
        <f>IF(Candidates!H1954="","",MONTH(Candidates!H1954))</f>
        <v/>
      </c>
      <c r="S1952" s="187" t="b">
        <f>IF(AND(YEAR(Candidates!H1954)&gt;=applicationYear,YEAR(Candidates!H1954)&lt;=applicationYear),TRUE,IF(applicationYear="",TRUE,FALSE))</f>
        <v>0</v>
      </c>
      <c r="T1952" s="187" t="b">
        <f>IF(AND(Candidates!H1954&gt;=$AJ$4,Candidates!H1954&lt;=$AJ$5),TRUE,FALSE)</f>
        <v>0</v>
      </c>
      <c r="U1952" s="187" t="b">
        <f>IF(Dashboard!$M$6="",IF(Candidates!B1954&lt;&gt;"",TRUE,FALSE),IF(Dashboard!$M$6=Candidates!B1954,TRUE,FALSE))</f>
        <v>0</v>
      </c>
      <c r="V1952" s="187" t="b">
        <f>IF(Dashboard!$H$7="",IF(Candidates!B1954&lt;&gt;"",TRUE,FALSE),IF(Dashboard!$H$7=Candidates!C1954,TRUE,FALSE))</f>
        <v>0</v>
      </c>
      <c r="W1952" s="217" t="b">
        <f>IF(Dashboard!$H$6="",IF(Candidates!B1954&lt;&gt;"",TRUE,FALSE),IF(Dashboard!$H$6=Candidates!E1954,TRUE,FALSE))</f>
        <v>0</v>
      </c>
      <c r="X1952" s="187">
        <f t="shared" si="82"/>
        <v>0</v>
      </c>
      <c r="Y1952" s="198">
        <f t="shared" si="83"/>
        <v>0</v>
      </c>
      <c r="AA1952" s="7"/>
      <c r="AB1952" s="7"/>
      <c r="AC1952" s="7"/>
    </row>
    <row r="1953" spans="18:29" x14ac:dyDescent="0.2">
      <c r="R1953" s="193" t="str">
        <f>IF(Candidates!H1955="","",MONTH(Candidates!H1955))</f>
        <v/>
      </c>
      <c r="S1953" s="187" t="b">
        <f>IF(AND(YEAR(Candidates!H1955)&gt;=applicationYear,YEAR(Candidates!H1955)&lt;=applicationYear),TRUE,IF(applicationYear="",TRUE,FALSE))</f>
        <v>0</v>
      </c>
      <c r="T1953" s="187" t="b">
        <f>IF(AND(Candidates!H1955&gt;=$AJ$4,Candidates!H1955&lt;=$AJ$5),TRUE,FALSE)</f>
        <v>0</v>
      </c>
      <c r="U1953" s="187" t="b">
        <f>IF(Dashboard!$M$6="",IF(Candidates!B1955&lt;&gt;"",TRUE,FALSE),IF(Dashboard!$M$6=Candidates!B1955,TRUE,FALSE))</f>
        <v>0</v>
      </c>
      <c r="V1953" s="187" t="b">
        <f>IF(Dashboard!$H$7="",IF(Candidates!B1955&lt;&gt;"",TRUE,FALSE),IF(Dashboard!$H$7=Candidates!C1955,TRUE,FALSE))</f>
        <v>0</v>
      </c>
      <c r="W1953" s="217" t="b">
        <f>IF(Dashboard!$H$6="",IF(Candidates!B1955&lt;&gt;"",TRUE,FALSE),IF(Dashboard!$H$6=Candidates!E1955,TRUE,FALSE))</f>
        <v>0</v>
      </c>
      <c r="X1953" s="187">
        <f t="shared" si="82"/>
        <v>0</v>
      </c>
      <c r="Y1953" s="198">
        <f t="shared" si="83"/>
        <v>0</v>
      </c>
      <c r="AA1953" s="7"/>
      <c r="AB1953" s="7"/>
      <c r="AC1953" s="7"/>
    </row>
    <row r="1954" spans="18:29" x14ac:dyDescent="0.2">
      <c r="R1954" s="193" t="str">
        <f>IF(Candidates!H1956="","",MONTH(Candidates!H1956))</f>
        <v/>
      </c>
      <c r="S1954" s="187" t="b">
        <f>IF(AND(YEAR(Candidates!H1956)&gt;=applicationYear,YEAR(Candidates!H1956)&lt;=applicationYear),TRUE,IF(applicationYear="",TRUE,FALSE))</f>
        <v>0</v>
      </c>
      <c r="T1954" s="187" t="b">
        <f>IF(AND(Candidates!H1956&gt;=$AJ$4,Candidates!H1956&lt;=$AJ$5),TRUE,FALSE)</f>
        <v>0</v>
      </c>
      <c r="U1954" s="187" t="b">
        <f>IF(Dashboard!$M$6="",IF(Candidates!B1956&lt;&gt;"",TRUE,FALSE),IF(Dashboard!$M$6=Candidates!B1956,TRUE,FALSE))</f>
        <v>0</v>
      </c>
      <c r="V1954" s="187" t="b">
        <f>IF(Dashboard!$H$7="",IF(Candidates!B1956&lt;&gt;"",TRUE,FALSE),IF(Dashboard!$H$7=Candidates!C1956,TRUE,FALSE))</f>
        <v>0</v>
      </c>
      <c r="W1954" s="217" t="b">
        <f>IF(Dashboard!$H$6="",IF(Candidates!B1956&lt;&gt;"",TRUE,FALSE),IF(Dashboard!$H$6=Candidates!E1956,TRUE,FALSE))</f>
        <v>0</v>
      </c>
      <c r="X1954" s="187">
        <f t="shared" si="82"/>
        <v>0</v>
      </c>
      <c r="Y1954" s="198">
        <f t="shared" si="83"/>
        <v>0</v>
      </c>
      <c r="AA1954" s="7"/>
      <c r="AB1954" s="7"/>
      <c r="AC1954" s="7"/>
    </row>
    <row r="1955" spans="18:29" x14ac:dyDescent="0.2">
      <c r="R1955" s="193" t="str">
        <f>IF(Candidates!H1957="","",MONTH(Candidates!H1957))</f>
        <v/>
      </c>
      <c r="S1955" s="187" t="b">
        <f>IF(AND(YEAR(Candidates!H1957)&gt;=applicationYear,YEAR(Candidates!H1957)&lt;=applicationYear),TRUE,IF(applicationYear="",TRUE,FALSE))</f>
        <v>0</v>
      </c>
      <c r="T1955" s="187" t="b">
        <f>IF(AND(Candidates!H1957&gt;=$AJ$4,Candidates!H1957&lt;=$AJ$5),TRUE,FALSE)</f>
        <v>0</v>
      </c>
      <c r="U1955" s="187" t="b">
        <f>IF(Dashboard!$M$6="",IF(Candidates!B1957&lt;&gt;"",TRUE,FALSE),IF(Dashboard!$M$6=Candidates!B1957,TRUE,FALSE))</f>
        <v>0</v>
      </c>
      <c r="V1955" s="187" t="b">
        <f>IF(Dashboard!$H$7="",IF(Candidates!B1957&lt;&gt;"",TRUE,FALSE),IF(Dashboard!$H$7=Candidates!C1957,TRUE,FALSE))</f>
        <v>0</v>
      </c>
      <c r="W1955" s="217" t="b">
        <f>IF(Dashboard!$H$6="",IF(Candidates!B1957&lt;&gt;"",TRUE,FALSE),IF(Dashboard!$H$6=Candidates!E1957,TRUE,FALSE))</f>
        <v>0</v>
      </c>
      <c r="X1955" s="187">
        <f t="shared" si="82"/>
        <v>0</v>
      </c>
      <c r="Y1955" s="198">
        <f t="shared" si="83"/>
        <v>0</v>
      </c>
      <c r="AA1955" s="7"/>
      <c r="AB1955" s="7"/>
      <c r="AC1955" s="7"/>
    </row>
    <row r="1956" spans="18:29" x14ac:dyDescent="0.2">
      <c r="R1956" s="193" t="str">
        <f>IF(Candidates!H1958="","",MONTH(Candidates!H1958))</f>
        <v/>
      </c>
      <c r="S1956" s="187" t="b">
        <f>IF(AND(YEAR(Candidates!H1958)&gt;=applicationYear,YEAR(Candidates!H1958)&lt;=applicationYear),TRUE,IF(applicationYear="",TRUE,FALSE))</f>
        <v>0</v>
      </c>
      <c r="T1956" s="187" t="b">
        <f>IF(AND(Candidates!H1958&gt;=$AJ$4,Candidates!H1958&lt;=$AJ$5),TRUE,FALSE)</f>
        <v>0</v>
      </c>
      <c r="U1956" s="187" t="b">
        <f>IF(Dashboard!$M$6="",IF(Candidates!B1958&lt;&gt;"",TRUE,FALSE),IF(Dashboard!$M$6=Candidates!B1958,TRUE,FALSE))</f>
        <v>0</v>
      </c>
      <c r="V1956" s="187" t="b">
        <f>IF(Dashboard!$H$7="",IF(Candidates!B1958&lt;&gt;"",TRUE,FALSE),IF(Dashboard!$H$7=Candidates!C1958,TRUE,FALSE))</f>
        <v>0</v>
      </c>
      <c r="W1956" s="217" t="b">
        <f>IF(Dashboard!$H$6="",IF(Candidates!B1958&lt;&gt;"",TRUE,FALSE),IF(Dashboard!$H$6=Candidates!E1958,TRUE,FALSE))</f>
        <v>0</v>
      </c>
      <c r="X1956" s="187">
        <f t="shared" si="82"/>
        <v>0</v>
      </c>
      <c r="Y1956" s="198">
        <f t="shared" si="83"/>
        <v>0</v>
      </c>
      <c r="AA1956" s="7"/>
      <c r="AB1956" s="7"/>
      <c r="AC1956" s="7"/>
    </row>
    <row r="1957" spans="18:29" x14ac:dyDescent="0.2">
      <c r="R1957" s="193" t="str">
        <f>IF(Candidates!H1959="","",MONTH(Candidates!H1959))</f>
        <v/>
      </c>
      <c r="S1957" s="187" t="b">
        <f>IF(AND(YEAR(Candidates!H1959)&gt;=applicationYear,YEAR(Candidates!H1959)&lt;=applicationYear),TRUE,IF(applicationYear="",TRUE,FALSE))</f>
        <v>0</v>
      </c>
      <c r="T1957" s="187" t="b">
        <f>IF(AND(Candidates!H1959&gt;=$AJ$4,Candidates!H1959&lt;=$AJ$5),TRUE,FALSE)</f>
        <v>0</v>
      </c>
      <c r="U1957" s="187" t="b">
        <f>IF(Dashboard!$M$6="",IF(Candidates!B1959&lt;&gt;"",TRUE,FALSE),IF(Dashboard!$M$6=Candidates!B1959,TRUE,FALSE))</f>
        <v>0</v>
      </c>
      <c r="V1957" s="187" t="b">
        <f>IF(Dashboard!$H$7="",IF(Candidates!B1959&lt;&gt;"",TRUE,FALSE),IF(Dashboard!$H$7=Candidates!C1959,TRUE,FALSE))</f>
        <v>0</v>
      </c>
      <c r="W1957" s="217" t="b">
        <f>IF(Dashboard!$H$6="",IF(Candidates!B1959&lt;&gt;"",TRUE,FALSE),IF(Dashboard!$H$6=Candidates!E1959,TRUE,FALSE))</f>
        <v>0</v>
      </c>
      <c r="X1957" s="187">
        <f t="shared" si="82"/>
        <v>0</v>
      </c>
      <c r="Y1957" s="198">
        <f t="shared" si="83"/>
        <v>0</v>
      </c>
      <c r="AA1957" s="7"/>
      <c r="AB1957" s="7"/>
      <c r="AC1957" s="7"/>
    </row>
    <row r="1958" spans="18:29" x14ac:dyDescent="0.2">
      <c r="R1958" s="193" t="str">
        <f>IF(Candidates!H1960="","",MONTH(Candidates!H1960))</f>
        <v/>
      </c>
      <c r="S1958" s="187" t="b">
        <f>IF(AND(YEAR(Candidates!H1960)&gt;=applicationYear,YEAR(Candidates!H1960)&lt;=applicationYear),TRUE,IF(applicationYear="",TRUE,FALSE))</f>
        <v>0</v>
      </c>
      <c r="T1958" s="187" t="b">
        <f>IF(AND(Candidates!H1960&gt;=$AJ$4,Candidates!H1960&lt;=$AJ$5),TRUE,FALSE)</f>
        <v>0</v>
      </c>
      <c r="U1958" s="187" t="b">
        <f>IF(Dashboard!$M$6="",IF(Candidates!B1960&lt;&gt;"",TRUE,FALSE),IF(Dashboard!$M$6=Candidates!B1960,TRUE,FALSE))</f>
        <v>0</v>
      </c>
      <c r="V1958" s="187" t="b">
        <f>IF(Dashboard!$H$7="",IF(Candidates!B1960&lt;&gt;"",TRUE,FALSE),IF(Dashboard!$H$7=Candidates!C1960,TRUE,FALSE))</f>
        <v>0</v>
      </c>
      <c r="W1958" s="217" t="b">
        <f>IF(Dashboard!$H$6="",IF(Candidates!B1960&lt;&gt;"",TRUE,FALSE),IF(Dashboard!$H$6=Candidates!E1960,TRUE,FALSE))</f>
        <v>0</v>
      </c>
      <c r="X1958" s="187">
        <f t="shared" si="82"/>
        <v>0</v>
      </c>
      <c r="Y1958" s="198">
        <f t="shared" si="83"/>
        <v>0</v>
      </c>
      <c r="AA1958" s="7"/>
      <c r="AB1958" s="7"/>
      <c r="AC1958" s="7"/>
    </row>
    <row r="1959" spans="18:29" x14ac:dyDescent="0.2">
      <c r="R1959" s="193" t="str">
        <f>IF(Candidates!H1961="","",MONTH(Candidates!H1961))</f>
        <v/>
      </c>
      <c r="S1959" s="187" t="b">
        <f>IF(AND(YEAR(Candidates!H1961)&gt;=applicationYear,YEAR(Candidates!H1961)&lt;=applicationYear),TRUE,IF(applicationYear="",TRUE,FALSE))</f>
        <v>0</v>
      </c>
      <c r="T1959" s="187" t="b">
        <f>IF(AND(Candidates!H1961&gt;=$AJ$4,Candidates!H1961&lt;=$AJ$5),TRUE,FALSE)</f>
        <v>0</v>
      </c>
      <c r="U1959" s="187" t="b">
        <f>IF(Dashboard!$M$6="",IF(Candidates!B1961&lt;&gt;"",TRUE,FALSE),IF(Dashboard!$M$6=Candidates!B1961,TRUE,FALSE))</f>
        <v>0</v>
      </c>
      <c r="V1959" s="187" t="b">
        <f>IF(Dashboard!$H$7="",IF(Candidates!B1961&lt;&gt;"",TRUE,FALSE),IF(Dashboard!$H$7=Candidates!C1961,TRUE,FALSE))</f>
        <v>0</v>
      </c>
      <c r="W1959" s="217" t="b">
        <f>IF(Dashboard!$H$6="",IF(Candidates!B1961&lt;&gt;"",TRUE,FALSE),IF(Dashboard!$H$6=Candidates!E1961,TRUE,FALSE))</f>
        <v>0</v>
      </c>
      <c r="X1959" s="187">
        <f t="shared" si="82"/>
        <v>0</v>
      </c>
      <c r="Y1959" s="198">
        <f t="shared" si="83"/>
        <v>0</v>
      </c>
      <c r="AA1959" s="7"/>
      <c r="AB1959" s="7"/>
      <c r="AC1959" s="7"/>
    </row>
    <row r="1960" spans="18:29" x14ac:dyDescent="0.2">
      <c r="R1960" s="193" t="str">
        <f>IF(Candidates!H1962="","",MONTH(Candidates!H1962))</f>
        <v/>
      </c>
      <c r="S1960" s="187" t="b">
        <f>IF(AND(YEAR(Candidates!H1962)&gt;=applicationYear,YEAR(Candidates!H1962)&lt;=applicationYear),TRUE,IF(applicationYear="",TRUE,FALSE))</f>
        <v>0</v>
      </c>
      <c r="T1960" s="187" t="b">
        <f>IF(AND(Candidates!H1962&gt;=$AJ$4,Candidates!H1962&lt;=$AJ$5),TRUE,FALSE)</f>
        <v>0</v>
      </c>
      <c r="U1960" s="187" t="b">
        <f>IF(Dashboard!$M$6="",IF(Candidates!B1962&lt;&gt;"",TRUE,FALSE),IF(Dashboard!$M$6=Candidates!B1962,TRUE,FALSE))</f>
        <v>0</v>
      </c>
      <c r="V1960" s="187" t="b">
        <f>IF(Dashboard!$H$7="",IF(Candidates!B1962&lt;&gt;"",TRUE,FALSE),IF(Dashboard!$H$7=Candidates!C1962,TRUE,FALSE))</f>
        <v>0</v>
      </c>
      <c r="W1960" s="217" t="b">
        <f>IF(Dashboard!$H$6="",IF(Candidates!B1962&lt;&gt;"",TRUE,FALSE),IF(Dashboard!$H$6=Candidates!E1962,TRUE,FALSE))</f>
        <v>0</v>
      </c>
      <c r="X1960" s="187">
        <f t="shared" si="82"/>
        <v>0</v>
      </c>
      <c r="Y1960" s="198">
        <f t="shared" si="83"/>
        <v>0</v>
      </c>
      <c r="AA1960" s="7"/>
      <c r="AB1960" s="7"/>
      <c r="AC1960" s="7"/>
    </row>
    <row r="1961" spans="18:29" x14ac:dyDescent="0.2">
      <c r="R1961" s="193" t="str">
        <f>IF(Candidates!H1963="","",MONTH(Candidates!H1963))</f>
        <v/>
      </c>
      <c r="S1961" s="187" t="b">
        <f>IF(AND(YEAR(Candidates!H1963)&gt;=applicationYear,YEAR(Candidates!H1963)&lt;=applicationYear),TRUE,IF(applicationYear="",TRUE,FALSE))</f>
        <v>0</v>
      </c>
      <c r="T1961" s="187" t="b">
        <f>IF(AND(Candidates!H1963&gt;=$AJ$4,Candidates!H1963&lt;=$AJ$5),TRUE,FALSE)</f>
        <v>0</v>
      </c>
      <c r="U1961" s="187" t="b">
        <f>IF(Dashboard!$M$6="",IF(Candidates!B1963&lt;&gt;"",TRUE,FALSE),IF(Dashboard!$M$6=Candidates!B1963,TRUE,FALSE))</f>
        <v>0</v>
      </c>
      <c r="V1961" s="187" t="b">
        <f>IF(Dashboard!$H$7="",IF(Candidates!B1963&lt;&gt;"",TRUE,FALSE),IF(Dashboard!$H$7=Candidates!C1963,TRUE,FALSE))</f>
        <v>0</v>
      </c>
      <c r="W1961" s="217" t="b">
        <f>IF(Dashboard!$H$6="",IF(Candidates!B1963&lt;&gt;"",TRUE,FALSE),IF(Dashboard!$H$6=Candidates!E1963,TRUE,FALSE))</f>
        <v>0</v>
      </c>
      <c r="X1961" s="187">
        <f t="shared" si="82"/>
        <v>0</v>
      </c>
      <c r="Y1961" s="198">
        <f t="shared" si="83"/>
        <v>0</v>
      </c>
      <c r="AA1961" s="7"/>
      <c r="AB1961" s="7"/>
      <c r="AC1961" s="7"/>
    </row>
    <row r="1962" spans="18:29" x14ac:dyDescent="0.2">
      <c r="R1962" s="193" t="str">
        <f>IF(Candidates!H1964="","",MONTH(Candidates!H1964))</f>
        <v/>
      </c>
      <c r="S1962" s="187" t="b">
        <f>IF(AND(YEAR(Candidates!H1964)&gt;=applicationYear,YEAR(Candidates!H1964)&lt;=applicationYear),TRUE,IF(applicationYear="",TRUE,FALSE))</f>
        <v>0</v>
      </c>
      <c r="T1962" s="187" t="b">
        <f>IF(AND(Candidates!H1964&gt;=$AJ$4,Candidates!H1964&lt;=$AJ$5),TRUE,FALSE)</f>
        <v>0</v>
      </c>
      <c r="U1962" s="187" t="b">
        <f>IF(Dashboard!$M$6="",IF(Candidates!B1964&lt;&gt;"",TRUE,FALSE),IF(Dashboard!$M$6=Candidates!B1964,TRUE,FALSE))</f>
        <v>0</v>
      </c>
      <c r="V1962" s="187" t="b">
        <f>IF(Dashboard!$H$7="",IF(Candidates!B1964&lt;&gt;"",TRUE,FALSE),IF(Dashboard!$H$7=Candidates!C1964,TRUE,FALSE))</f>
        <v>0</v>
      </c>
      <c r="W1962" s="217" t="b">
        <f>IF(Dashboard!$H$6="",IF(Candidates!B1964&lt;&gt;"",TRUE,FALSE),IF(Dashboard!$H$6=Candidates!E1964,TRUE,FALSE))</f>
        <v>0</v>
      </c>
      <c r="X1962" s="187">
        <f t="shared" si="82"/>
        <v>0</v>
      </c>
      <c r="Y1962" s="198">
        <f t="shared" si="83"/>
        <v>0</v>
      </c>
      <c r="AA1962" s="7"/>
      <c r="AB1962" s="7"/>
      <c r="AC1962" s="7"/>
    </row>
    <row r="1963" spans="18:29" x14ac:dyDescent="0.2">
      <c r="R1963" s="193" t="str">
        <f>IF(Candidates!H1965="","",MONTH(Candidates!H1965))</f>
        <v/>
      </c>
      <c r="S1963" s="187" t="b">
        <f>IF(AND(YEAR(Candidates!H1965)&gt;=applicationYear,YEAR(Candidates!H1965)&lt;=applicationYear),TRUE,IF(applicationYear="",TRUE,FALSE))</f>
        <v>0</v>
      </c>
      <c r="T1963" s="187" t="b">
        <f>IF(AND(Candidates!H1965&gt;=$AJ$4,Candidates!H1965&lt;=$AJ$5),TRUE,FALSE)</f>
        <v>0</v>
      </c>
      <c r="U1963" s="187" t="b">
        <f>IF(Dashboard!$M$6="",IF(Candidates!B1965&lt;&gt;"",TRUE,FALSE),IF(Dashboard!$M$6=Candidates!B1965,TRUE,FALSE))</f>
        <v>0</v>
      </c>
      <c r="V1963" s="187" t="b">
        <f>IF(Dashboard!$H$7="",IF(Candidates!B1965&lt;&gt;"",TRUE,FALSE),IF(Dashboard!$H$7=Candidates!C1965,TRUE,FALSE))</f>
        <v>0</v>
      </c>
      <c r="W1963" s="217" t="b">
        <f>IF(Dashboard!$H$6="",IF(Candidates!B1965&lt;&gt;"",TRUE,FALSE),IF(Dashboard!$H$6=Candidates!E1965,TRUE,FALSE))</f>
        <v>0</v>
      </c>
      <c r="X1963" s="187">
        <f t="shared" si="82"/>
        <v>0</v>
      </c>
      <c r="Y1963" s="198">
        <f t="shared" si="83"/>
        <v>0</v>
      </c>
      <c r="AA1963" s="7"/>
      <c r="AB1963" s="7"/>
      <c r="AC1963" s="7"/>
    </row>
    <row r="1964" spans="18:29" x14ac:dyDescent="0.2">
      <c r="R1964" s="193" t="str">
        <f>IF(Candidates!H1966="","",MONTH(Candidates!H1966))</f>
        <v/>
      </c>
      <c r="S1964" s="187" t="b">
        <f>IF(AND(YEAR(Candidates!H1966)&gt;=applicationYear,YEAR(Candidates!H1966)&lt;=applicationYear),TRUE,IF(applicationYear="",TRUE,FALSE))</f>
        <v>0</v>
      </c>
      <c r="T1964" s="187" t="b">
        <f>IF(AND(Candidates!H1966&gt;=$AJ$4,Candidates!H1966&lt;=$AJ$5),TRUE,FALSE)</f>
        <v>0</v>
      </c>
      <c r="U1964" s="187" t="b">
        <f>IF(Dashboard!$M$6="",IF(Candidates!B1966&lt;&gt;"",TRUE,FALSE),IF(Dashboard!$M$6=Candidates!B1966,TRUE,FALSE))</f>
        <v>0</v>
      </c>
      <c r="V1964" s="187" t="b">
        <f>IF(Dashboard!$H$7="",IF(Candidates!B1966&lt;&gt;"",TRUE,FALSE),IF(Dashboard!$H$7=Candidates!C1966,TRUE,FALSE))</f>
        <v>0</v>
      </c>
      <c r="W1964" s="217" t="b">
        <f>IF(Dashboard!$H$6="",IF(Candidates!B1966&lt;&gt;"",TRUE,FALSE),IF(Dashboard!$H$6=Candidates!E1966,TRUE,FALSE))</f>
        <v>0</v>
      </c>
      <c r="X1964" s="187">
        <f t="shared" si="82"/>
        <v>0</v>
      </c>
      <c r="Y1964" s="198">
        <f t="shared" si="83"/>
        <v>0</v>
      </c>
      <c r="AA1964" s="7"/>
      <c r="AB1964" s="7"/>
      <c r="AC1964" s="7"/>
    </row>
    <row r="1965" spans="18:29" x14ac:dyDescent="0.2">
      <c r="R1965" s="193" t="str">
        <f>IF(Candidates!H1967="","",MONTH(Candidates!H1967))</f>
        <v/>
      </c>
      <c r="S1965" s="187" t="b">
        <f>IF(AND(YEAR(Candidates!H1967)&gt;=applicationYear,YEAR(Candidates!H1967)&lt;=applicationYear),TRUE,IF(applicationYear="",TRUE,FALSE))</f>
        <v>0</v>
      </c>
      <c r="T1965" s="187" t="b">
        <f>IF(AND(Candidates!H1967&gt;=$AJ$4,Candidates!H1967&lt;=$AJ$5),TRUE,FALSE)</f>
        <v>0</v>
      </c>
      <c r="U1965" s="187" t="b">
        <f>IF(Dashboard!$M$6="",IF(Candidates!B1967&lt;&gt;"",TRUE,FALSE),IF(Dashboard!$M$6=Candidates!B1967,TRUE,FALSE))</f>
        <v>0</v>
      </c>
      <c r="V1965" s="187" t="b">
        <f>IF(Dashboard!$H$7="",IF(Candidates!B1967&lt;&gt;"",TRUE,FALSE),IF(Dashboard!$H$7=Candidates!C1967,TRUE,FALSE))</f>
        <v>0</v>
      </c>
      <c r="W1965" s="217" t="b">
        <f>IF(Dashboard!$H$6="",IF(Candidates!B1967&lt;&gt;"",TRUE,FALSE),IF(Dashboard!$H$6=Candidates!E1967,TRUE,FALSE))</f>
        <v>0</v>
      </c>
      <c r="X1965" s="187">
        <f t="shared" si="82"/>
        <v>0</v>
      </c>
      <c r="Y1965" s="198">
        <f t="shared" si="83"/>
        <v>0</v>
      </c>
      <c r="AA1965" s="7"/>
      <c r="AB1965" s="7"/>
      <c r="AC1965" s="7"/>
    </row>
    <row r="1966" spans="18:29" x14ac:dyDescent="0.2">
      <c r="R1966" s="193" t="str">
        <f>IF(Candidates!H1968="","",MONTH(Candidates!H1968))</f>
        <v/>
      </c>
      <c r="S1966" s="187" t="b">
        <f>IF(AND(YEAR(Candidates!H1968)&gt;=applicationYear,YEAR(Candidates!H1968)&lt;=applicationYear),TRUE,IF(applicationYear="",TRUE,FALSE))</f>
        <v>0</v>
      </c>
      <c r="T1966" s="187" t="b">
        <f>IF(AND(Candidates!H1968&gt;=$AJ$4,Candidates!H1968&lt;=$AJ$5),TRUE,FALSE)</f>
        <v>0</v>
      </c>
      <c r="U1966" s="187" t="b">
        <f>IF(Dashboard!$M$6="",IF(Candidates!B1968&lt;&gt;"",TRUE,FALSE),IF(Dashboard!$M$6=Candidates!B1968,TRUE,FALSE))</f>
        <v>0</v>
      </c>
      <c r="V1966" s="187" t="b">
        <f>IF(Dashboard!$H$7="",IF(Candidates!B1968&lt;&gt;"",TRUE,FALSE),IF(Dashboard!$H$7=Candidates!C1968,TRUE,FALSE))</f>
        <v>0</v>
      </c>
      <c r="W1966" s="217" t="b">
        <f>IF(Dashboard!$H$6="",IF(Candidates!B1968&lt;&gt;"",TRUE,FALSE),IF(Dashboard!$H$6=Candidates!E1968,TRUE,FALSE))</f>
        <v>0</v>
      </c>
      <c r="X1966" s="187">
        <f t="shared" si="82"/>
        <v>0</v>
      </c>
      <c r="Y1966" s="198">
        <f t="shared" si="83"/>
        <v>0</v>
      </c>
      <c r="AA1966" s="7"/>
      <c r="AB1966" s="7"/>
      <c r="AC1966" s="7"/>
    </row>
    <row r="1967" spans="18:29" x14ac:dyDescent="0.2">
      <c r="R1967" s="193" t="str">
        <f>IF(Candidates!H1969="","",MONTH(Candidates!H1969))</f>
        <v/>
      </c>
      <c r="S1967" s="187" t="b">
        <f>IF(AND(YEAR(Candidates!H1969)&gt;=applicationYear,YEAR(Candidates!H1969)&lt;=applicationYear),TRUE,IF(applicationYear="",TRUE,FALSE))</f>
        <v>0</v>
      </c>
      <c r="T1967" s="187" t="b">
        <f>IF(AND(Candidates!H1969&gt;=$AJ$4,Candidates!H1969&lt;=$AJ$5),TRUE,FALSE)</f>
        <v>0</v>
      </c>
      <c r="U1967" s="187" t="b">
        <f>IF(Dashboard!$M$6="",IF(Candidates!B1969&lt;&gt;"",TRUE,FALSE),IF(Dashboard!$M$6=Candidates!B1969,TRUE,FALSE))</f>
        <v>0</v>
      </c>
      <c r="V1967" s="187" t="b">
        <f>IF(Dashboard!$H$7="",IF(Candidates!B1969&lt;&gt;"",TRUE,FALSE),IF(Dashboard!$H$7=Candidates!C1969,TRUE,FALSE))</f>
        <v>0</v>
      </c>
      <c r="W1967" s="217" t="b">
        <f>IF(Dashboard!$H$6="",IF(Candidates!B1969&lt;&gt;"",TRUE,FALSE),IF(Dashboard!$H$6=Candidates!E1969,TRUE,FALSE))</f>
        <v>0</v>
      </c>
      <c r="X1967" s="187">
        <f t="shared" si="82"/>
        <v>0</v>
      </c>
      <c r="Y1967" s="198">
        <f t="shared" si="83"/>
        <v>0</v>
      </c>
      <c r="AA1967" s="7"/>
      <c r="AB1967" s="7"/>
      <c r="AC1967" s="7"/>
    </row>
    <row r="1968" spans="18:29" x14ac:dyDescent="0.2">
      <c r="R1968" s="193" t="str">
        <f>IF(Candidates!H1970="","",MONTH(Candidates!H1970))</f>
        <v/>
      </c>
      <c r="S1968" s="187" t="b">
        <f>IF(AND(YEAR(Candidates!H1970)&gt;=applicationYear,YEAR(Candidates!H1970)&lt;=applicationYear),TRUE,IF(applicationYear="",TRUE,FALSE))</f>
        <v>0</v>
      </c>
      <c r="T1968" s="187" t="b">
        <f>IF(AND(Candidates!H1970&gt;=$AJ$4,Candidates!H1970&lt;=$AJ$5),TRUE,FALSE)</f>
        <v>0</v>
      </c>
      <c r="U1968" s="187" t="b">
        <f>IF(Dashboard!$M$6="",IF(Candidates!B1970&lt;&gt;"",TRUE,FALSE),IF(Dashboard!$M$6=Candidates!B1970,TRUE,FALSE))</f>
        <v>0</v>
      </c>
      <c r="V1968" s="187" t="b">
        <f>IF(Dashboard!$H$7="",IF(Candidates!B1970&lt;&gt;"",TRUE,FALSE),IF(Dashboard!$H$7=Candidates!C1970,TRUE,FALSE))</f>
        <v>0</v>
      </c>
      <c r="W1968" s="217" t="b">
        <f>IF(Dashboard!$H$6="",IF(Candidates!B1970&lt;&gt;"",TRUE,FALSE),IF(Dashboard!$H$6=Candidates!E1970,TRUE,FALSE))</f>
        <v>0</v>
      </c>
      <c r="X1968" s="187">
        <f t="shared" si="82"/>
        <v>0</v>
      </c>
      <c r="Y1968" s="198">
        <f t="shared" si="83"/>
        <v>0</v>
      </c>
      <c r="AA1968" s="7"/>
      <c r="AB1968" s="7"/>
      <c r="AC1968" s="7"/>
    </row>
    <row r="1969" spans="18:29" x14ac:dyDescent="0.2">
      <c r="R1969" s="193" t="str">
        <f>IF(Candidates!H1971="","",MONTH(Candidates!H1971))</f>
        <v/>
      </c>
      <c r="S1969" s="187" t="b">
        <f>IF(AND(YEAR(Candidates!H1971)&gt;=applicationYear,YEAR(Candidates!H1971)&lt;=applicationYear),TRUE,IF(applicationYear="",TRUE,FALSE))</f>
        <v>0</v>
      </c>
      <c r="T1969" s="187" t="b">
        <f>IF(AND(Candidates!H1971&gt;=$AJ$4,Candidates!H1971&lt;=$AJ$5),TRUE,FALSE)</f>
        <v>0</v>
      </c>
      <c r="U1969" s="187" t="b">
        <f>IF(Dashboard!$M$6="",IF(Candidates!B1971&lt;&gt;"",TRUE,FALSE),IF(Dashboard!$M$6=Candidates!B1971,TRUE,FALSE))</f>
        <v>0</v>
      </c>
      <c r="V1969" s="187" t="b">
        <f>IF(Dashboard!$H$7="",IF(Candidates!B1971&lt;&gt;"",TRUE,FALSE),IF(Dashboard!$H$7=Candidates!C1971,TRUE,FALSE))</f>
        <v>0</v>
      </c>
      <c r="W1969" s="217" t="b">
        <f>IF(Dashboard!$H$6="",IF(Candidates!B1971&lt;&gt;"",TRUE,FALSE),IF(Dashboard!$H$6=Candidates!E1971,TRUE,FALSE))</f>
        <v>0</v>
      </c>
      <c r="X1969" s="187">
        <f t="shared" si="82"/>
        <v>0</v>
      </c>
      <c r="Y1969" s="198">
        <f t="shared" si="83"/>
        <v>0</v>
      </c>
      <c r="AA1969" s="7"/>
      <c r="AB1969" s="7"/>
      <c r="AC1969" s="7"/>
    </row>
    <row r="1970" spans="18:29" x14ac:dyDescent="0.2">
      <c r="R1970" s="193" t="str">
        <f>IF(Candidates!H1972="","",MONTH(Candidates!H1972))</f>
        <v/>
      </c>
      <c r="S1970" s="187" t="b">
        <f>IF(AND(YEAR(Candidates!H1972)&gt;=applicationYear,YEAR(Candidates!H1972)&lt;=applicationYear),TRUE,IF(applicationYear="",TRUE,FALSE))</f>
        <v>0</v>
      </c>
      <c r="T1970" s="187" t="b">
        <f>IF(AND(Candidates!H1972&gt;=$AJ$4,Candidates!H1972&lt;=$AJ$5),TRUE,FALSE)</f>
        <v>0</v>
      </c>
      <c r="U1970" s="187" t="b">
        <f>IF(Dashboard!$M$6="",IF(Candidates!B1972&lt;&gt;"",TRUE,FALSE),IF(Dashboard!$M$6=Candidates!B1972,TRUE,FALSE))</f>
        <v>0</v>
      </c>
      <c r="V1970" s="187" t="b">
        <f>IF(Dashboard!$H$7="",IF(Candidates!B1972&lt;&gt;"",TRUE,FALSE),IF(Dashboard!$H$7=Candidates!C1972,TRUE,FALSE))</f>
        <v>0</v>
      </c>
      <c r="W1970" s="217" t="b">
        <f>IF(Dashboard!$H$6="",IF(Candidates!B1972&lt;&gt;"",TRUE,FALSE),IF(Dashboard!$H$6=Candidates!E1972,TRUE,FALSE))</f>
        <v>0</v>
      </c>
      <c r="X1970" s="187">
        <f t="shared" si="82"/>
        <v>0</v>
      </c>
      <c r="Y1970" s="198">
        <f t="shared" si="83"/>
        <v>0</v>
      </c>
      <c r="AA1970" s="7"/>
      <c r="AB1970" s="7"/>
      <c r="AC1970" s="7"/>
    </row>
    <row r="1971" spans="18:29" x14ac:dyDescent="0.2">
      <c r="R1971" s="193" t="str">
        <f>IF(Candidates!H1973="","",MONTH(Candidates!H1973))</f>
        <v/>
      </c>
      <c r="S1971" s="187" t="b">
        <f>IF(AND(YEAR(Candidates!H1973)&gt;=applicationYear,YEAR(Candidates!H1973)&lt;=applicationYear),TRUE,IF(applicationYear="",TRUE,FALSE))</f>
        <v>0</v>
      </c>
      <c r="T1971" s="187" t="b">
        <f>IF(AND(Candidates!H1973&gt;=$AJ$4,Candidates!H1973&lt;=$AJ$5),TRUE,FALSE)</f>
        <v>0</v>
      </c>
      <c r="U1971" s="187" t="b">
        <f>IF(Dashboard!$M$6="",IF(Candidates!B1973&lt;&gt;"",TRUE,FALSE),IF(Dashboard!$M$6=Candidates!B1973,TRUE,FALSE))</f>
        <v>0</v>
      </c>
      <c r="V1971" s="187" t="b">
        <f>IF(Dashboard!$H$7="",IF(Candidates!B1973&lt;&gt;"",TRUE,FALSE),IF(Dashboard!$H$7=Candidates!C1973,TRUE,FALSE))</f>
        <v>0</v>
      </c>
      <c r="W1971" s="217" t="b">
        <f>IF(Dashboard!$H$6="",IF(Candidates!B1973&lt;&gt;"",TRUE,FALSE),IF(Dashboard!$H$6=Candidates!E1973,TRUE,FALSE))</f>
        <v>0</v>
      </c>
      <c r="X1971" s="187">
        <f t="shared" si="82"/>
        <v>0</v>
      </c>
      <c r="Y1971" s="198">
        <f t="shared" si="83"/>
        <v>0</v>
      </c>
      <c r="AA1971" s="7"/>
      <c r="AB1971" s="7"/>
      <c r="AC1971" s="7"/>
    </row>
    <row r="1972" spans="18:29" x14ac:dyDescent="0.2">
      <c r="R1972" s="193" t="str">
        <f>IF(Candidates!H1974="","",MONTH(Candidates!H1974))</f>
        <v/>
      </c>
      <c r="S1972" s="187" t="b">
        <f>IF(AND(YEAR(Candidates!H1974)&gt;=applicationYear,YEAR(Candidates!H1974)&lt;=applicationYear),TRUE,IF(applicationYear="",TRUE,FALSE))</f>
        <v>0</v>
      </c>
      <c r="T1972" s="187" t="b">
        <f>IF(AND(Candidates!H1974&gt;=$AJ$4,Candidates!H1974&lt;=$AJ$5),TRUE,FALSE)</f>
        <v>0</v>
      </c>
      <c r="U1972" s="187" t="b">
        <f>IF(Dashboard!$M$6="",IF(Candidates!B1974&lt;&gt;"",TRUE,FALSE),IF(Dashboard!$M$6=Candidates!B1974,TRUE,FALSE))</f>
        <v>0</v>
      </c>
      <c r="V1972" s="187" t="b">
        <f>IF(Dashboard!$H$7="",IF(Candidates!B1974&lt;&gt;"",TRUE,FALSE),IF(Dashboard!$H$7=Candidates!C1974,TRUE,FALSE))</f>
        <v>0</v>
      </c>
      <c r="W1972" s="217" t="b">
        <f>IF(Dashboard!$H$6="",IF(Candidates!B1974&lt;&gt;"",TRUE,FALSE),IF(Dashboard!$H$6=Candidates!E1974,TRUE,FALSE))</f>
        <v>0</v>
      </c>
      <c r="X1972" s="187">
        <f t="shared" si="82"/>
        <v>0</v>
      </c>
      <c r="Y1972" s="198">
        <f t="shared" si="83"/>
        <v>0</v>
      </c>
      <c r="AA1972" s="7"/>
      <c r="AB1972" s="7"/>
      <c r="AC1972" s="7"/>
    </row>
    <row r="1973" spans="18:29" x14ac:dyDescent="0.2">
      <c r="R1973" s="193" t="str">
        <f>IF(Candidates!H1975="","",MONTH(Candidates!H1975))</f>
        <v/>
      </c>
      <c r="S1973" s="187" t="b">
        <f>IF(AND(YEAR(Candidates!H1975)&gt;=applicationYear,YEAR(Candidates!H1975)&lt;=applicationYear),TRUE,IF(applicationYear="",TRUE,FALSE))</f>
        <v>0</v>
      </c>
      <c r="T1973" s="187" t="b">
        <f>IF(AND(Candidates!H1975&gt;=$AJ$4,Candidates!H1975&lt;=$AJ$5),TRUE,FALSE)</f>
        <v>0</v>
      </c>
      <c r="U1973" s="187" t="b">
        <f>IF(Dashboard!$M$6="",IF(Candidates!B1975&lt;&gt;"",TRUE,FALSE),IF(Dashboard!$M$6=Candidates!B1975,TRUE,FALSE))</f>
        <v>0</v>
      </c>
      <c r="V1973" s="187" t="b">
        <f>IF(Dashboard!$H$7="",IF(Candidates!B1975&lt;&gt;"",TRUE,FALSE),IF(Dashboard!$H$7=Candidates!C1975,TRUE,FALSE))</f>
        <v>0</v>
      </c>
      <c r="W1973" s="217" t="b">
        <f>IF(Dashboard!$H$6="",IF(Candidates!B1975&lt;&gt;"",TRUE,FALSE),IF(Dashboard!$H$6=Candidates!E1975,TRUE,FALSE))</f>
        <v>0</v>
      </c>
      <c r="X1973" s="187">
        <f t="shared" si="82"/>
        <v>0</v>
      </c>
      <c r="Y1973" s="198">
        <f t="shared" si="83"/>
        <v>0</v>
      </c>
      <c r="AA1973" s="7"/>
      <c r="AB1973" s="7"/>
      <c r="AC1973" s="7"/>
    </row>
    <row r="1974" spans="18:29" x14ac:dyDescent="0.2">
      <c r="R1974" s="193" t="str">
        <f>IF(Candidates!H1976="","",MONTH(Candidates!H1976))</f>
        <v/>
      </c>
      <c r="S1974" s="187" t="b">
        <f>IF(AND(YEAR(Candidates!H1976)&gt;=applicationYear,YEAR(Candidates!H1976)&lt;=applicationYear),TRUE,IF(applicationYear="",TRUE,FALSE))</f>
        <v>0</v>
      </c>
      <c r="T1974" s="187" t="b">
        <f>IF(AND(Candidates!H1976&gt;=$AJ$4,Candidates!H1976&lt;=$AJ$5),TRUE,FALSE)</f>
        <v>0</v>
      </c>
      <c r="U1974" s="187" t="b">
        <f>IF(Dashboard!$M$6="",IF(Candidates!B1976&lt;&gt;"",TRUE,FALSE),IF(Dashboard!$M$6=Candidates!B1976,TRUE,FALSE))</f>
        <v>0</v>
      </c>
      <c r="V1974" s="187" t="b">
        <f>IF(Dashboard!$H$7="",IF(Candidates!B1976&lt;&gt;"",TRUE,FALSE),IF(Dashboard!$H$7=Candidates!C1976,TRUE,FALSE))</f>
        <v>0</v>
      </c>
      <c r="W1974" s="217" t="b">
        <f>IF(Dashboard!$H$6="",IF(Candidates!B1976&lt;&gt;"",TRUE,FALSE),IF(Dashboard!$H$6=Candidates!E1976,TRUE,FALSE))</f>
        <v>0</v>
      </c>
      <c r="X1974" s="187">
        <f t="shared" si="82"/>
        <v>0</v>
      </c>
      <c r="Y1974" s="198">
        <f t="shared" si="83"/>
        <v>0</v>
      </c>
      <c r="AA1974" s="7"/>
      <c r="AB1974" s="7"/>
      <c r="AC1974" s="7"/>
    </row>
    <row r="1975" spans="18:29" x14ac:dyDescent="0.2">
      <c r="R1975" s="193" t="str">
        <f>IF(Candidates!H1977="","",MONTH(Candidates!H1977))</f>
        <v/>
      </c>
      <c r="S1975" s="187" t="b">
        <f>IF(AND(YEAR(Candidates!H1977)&gt;=applicationYear,YEAR(Candidates!H1977)&lt;=applicationYear),TRUE,IF(applicationYear="",TRUE,FALSE))</f>
        <v>0</v>
      </c>
      <c r="T1975" s="187" t="b">
        <f>IF(AND(Candidates!H1977&gt;=$AJ$4,Candidates!H1977&lt;=$AJ$5),TRUE,FALSE)</f>
        <v>0</v>
      </c>
      <c r="U1975" s="187" t="b">
        <f>IF(Dashboard!$M$6="",IF(Candidates!B1977&lt;&gt;"",TRUE,FALSE),IF(Dashboard!$M$6=Candidates!B1977,TRUE,FALSE))</f>
        <v>0</v>
      </c>
      <c r="V1975" s="187" t="b">
        <f>IF(Dashboard!$H$7="",IF(Candidates!B1977&lt;&gt;"",TRUE,FALSE),IF(Dashboard!$H$7=Candidates!C1977,TRUE,FALSE))</f>
        <v>0</v>
      </c>
      <c r="W1975" s="217" t="b">
        <f>IF(Dashboard!$H$6="",IF(Candidates!B1977&lt;&gt;"",TRUE,FALSE),IF(Dashboard!$H$6=Candidates!E1977,TRUE,FALSE))</f>
        <v>0</v>
      </c>
      <c r="X1975" s="187">
        <f t="shared" si="82"/>
        <v>0</v>
      </c>
      <c r="Y1975" s="198">
        <f t="shared" si="83"/>
        <v>0</v>
      </c>
      <c r="AA1975" s="7"/>
      <c r="AB1975" s="7"/>
      <c r="AC1975" s="7"/>
    </row>
    <row r="1976" spans="18:29" x14ac:dyDescent="0.2">
      <c r="R1976" s="193" t="str">
        <f>IF(Candidates!H1978="","",MONTH(Candidates!H1978))</f>
        <v/>
      </c>
      <c r="S1976" s="187" t="b">
        <f>IF(AND(YEAR(Candidates!H1978)&gt;=applicationYear,YEAR(Candidates!H1978)&lt;=applicationYear),TRUE,IF(applicationYear="",TRUE,FALSE))</f>
        <v>0</v>
      </c>
      <c r="T1976" s="187" t="b">
        <f>IF(AND(Candidates!H1978&gt;=$AJ$4,Candidates!H1978&lt;=$AJ$5),TRUE,FALSE)</f>
        <v>0</v>
      </c>
      <c r="U1976" s="187" t="b">
        <f>IF(Dashboard!$M$6="",IF(Candidates!B1978&lt;&gt;"",TRUE,FALSE),IF(Dashboard!$M$6=Candidates!B1978,TRUE,FALSE))</f>
        <v>0</v>
      </c>
      <c r="V1976" s="187" t="b">
        <f>IF(Dashboard!$H$7="",IF(Candidates!B1978&lt;&gt;"",TRUE,FALSE),IF(Dashboard!$H$7=Candidates!C1978,TRUE,FALSE))</f>
        <v>0</v>
      </c>
      <c r="W1976" s="217" t="b">
        <f>IF(Dashboard!$H$6="",IF(Candidates!B1978&lt;&gt;"",TRUE,FALSE),IF(Dashboard!$H$6=Candidates!E1978,TRUE,FALSE))</f>
        <v>0</v>
      </c>
      <c r="X1976" s="187">
        <f t="shared" si="82"/>
        <v>0</v>
      </c>
      <c r="Y1976" s="198">
        <f t="shared" si="83"/>
        <v>0</v>
      </c>
      <c r="AA1976" s="7"/>
      <c r="AB1976" s="7"/>
      <c r="AC1976" s="7"/>
    </row>
    <row r="1977" spans="18:29" x14ac:dyDescent="0.2">
      <c r="R1977" s="193" t="str">
        <f>IF(Candidates!H1979="","",MONTH(Candidates!H1979))</f>
        <v/>
      </c>
      <c r="S1977" s="187" t="b">
        <f>IF(AND(YEAR(Candidates!H1979)&gt;=applicationYear,YEAR(Candidates!H1979)&lt;=applicationYear),TRUE,IF(applicationYear="",TRUE,FALSE))</f>
        <v>0</v>
      </c>
      <c r="T1977" s="187" t="b">
        <f>IF(AND(Candidates!H1979&gt;=$AJ$4,Candidates!H1979&lt;=$AJ$5),TRUE,FALSE)</f>
        <v>0</v>
      </c>
      <c r="U1977" s="187" t="b">
        <f>IF(Dashboard!$M$6="",IF(Candidates!B1979&lt;&gt;"",TRUE,FALSE),IF(Dashboard!$M$6=Candidates!B1979,TRUE,FALSE))</f>
        <v>0</v>
      </c>
      <c r="V1977" s="187" t="b">
        <f>IF(Dashboard!$H$7="",IF(Candidates!B1979&lt;&gt;"",TRUE,FALSE),IF(Dashboard!$H$7=Candidates!C1979,TRUE,FALSE))</f>
        <v>0</v>
      </c>
      <c r="W1977" s="217" t="b">
        <f>IF(Dashboard!$H$6="",IF(Candidates!B1979&lt;&gt;"",TRUE,FALSE),IF(Dashboard!$H$6=Candidates!E1979,TRUE,FALSE))</f>
        <v>0</v>
      </c>
      <c r="X1977" s="187">
        <f t="shared" si="82"/>
        <v>0</v>
      </c>
      <c r="Y1977" s="198">
        <f t="shared" si="83"/>
        <v>0</v>
      </c>
      <c r="AA1977" s="7"/>
      <c r="AB1977" s="7"/>
      <c r="AC1977" s="7"/>
    </row>
    <row r="1978" spans="18:29" x14ac:dyDescent="0.2">
      <c r="R1978" s="193" t="str">
        <f>IF(Candidates!H1980="","",MONTH(Candidates!H1980))</f>
        <v/>
      </c>
      <c r="S1978" s="187" t="b">
        <f>IF(AND(YEAR(Candidates!H1980)&gt;=applicationYear,YEAR(Candidates!H1980)&lt;=applicationYear),TRUE,IF(applicationYear="",TRUE,FALSE))</f>
        <v>0</v>
      </c>
      <c r="T1978" s="187" t="b">
        <f>IF(AND(Candidates!H1980&gt;=$AJ$4,Candidates!H1980&lt;=$AJ$5),TRUE,FALSE)</f>
        <v>0</v>
      </c>
      <c r="U1978" s="187" t="b">
        <f>IF(Dashboard!$M$6="",IF(Candidates!B1980&lt;&gt;"",TRUE,FALSE),IF(Dashboard!$M$6=Candidates!B1980,TRUE,FALSE))</f>
        <v>0</v>
      </c>
      <c r="V1978" s="187" t="b">
        <f>IF(Dashboard!$H$7="",IF(Candidates!B1980&lt;&gt;"",TRUE,FALSE),IF(Dashboard!$H$7=Candidates!C1980,TRUE,FALSE))</f>
        <v>0</v>
      </c>
      <c r="W1978" s="217" t="b">
        <f>IF(Dashboard!$H$6="",IF(Candidates!B1980&lt;&gt;"",TRUE,FALSE),IF(Dashboard!$H$6=Candidates!E1980,TRUE,FALSE))</f>
        <v>0</v>
      </c>
      <c r="X1978" s="187">
        <f t="shared" si="82"/>
        <v>0</v>
      </c>
      <c r="Y1978" s="198">
        <f t="shared" si="83"/>
        <v>0</v>
      </c>
      <c r="AA1978" s="7"/>
      <c r="AB1978" s="7"/>
      <c r="AC1978" s="7"/>
    </row>
    <row r="1979" spans="18:29" x14ac:dyDescent="0.2">
      <c r="R1979" s="193" t="str">
        <f>IF(Candidates!H1981="","",MONTH(Candidates!H1981))</f>
        <v/>
      </c>
      <c r="S1979" s="187" t="b">
        <f>IF(AND(YEAR(Candidates!H1981)&gt;=applicationYear,YEAR(Candidates!H1981)&lt;=applicationYear),TRUE,IF(applicationYear="",TRUE,FALSE))</f>
        <v>0</v>
      </c>
      <c r="T1979" s="187" t="b">
        <f>IF(AND(Candidates!H1981&gt;=$AJ$4,Candidates!H1981&lt;=$AJ$5),TRUE,FALSE)</f>
        <v>0</v>
      </c>
      <c r="U1979" s="187" t="b">
        <f>IF(Dashboard!$M$6="",IF(Candidates!B1981&lt;&gt;"",TRUE,FALSE),IF(Dashboard!$M$6=Candidates!B1981,TRUE,FALSE))</f>
        <v>0</v>
      </c>
      <c r="V1979" s="187" t="b">
        <f>IF(Dashboard!$H$7="",IF(Candidates!B1981&lt;&gt;"",TRUE,FALSE),IF(Dashboard!$H$7=Candidates!C1981,TRUE,FALSE))</f>
        <v>0</v>
      </c>
      <c r="W1979" s="217" t="b">
        <f>IF(Dashboard!$H$6="",IF(Candidates!B1981&lt;&gt;"",TRUE,FALSE),IF(Dashboard!$H$6=Candidates!E1981,TRUE,FALSE))</f>
        <v>0</v>
      </c>
      <c r="X1979" s="187">
        <f t="shared" si="82"/>
        <v>0</v>
      </c>
      <c r="Y1979" s="198">
        <f t="shared" si="83"/>
        <v>0</v>
      </c>
      <c r="AA1979" s="7"/>
      <c r="AB1979" s="7"/>
      <c r="AC1979" s="7"/>
    </row>
    <row r="1980" spans="18:29" x14ac:dyDescent="0.2">
      <c r="R1980" s="193" t="str">
        <f>IF(Candidates!H1982="","",MONTH(Candidates!H1982))</f>
        <v/>
      </c>
      <c r="S1980" s="187" t="b">
        <f>IF(AND(YEAR(Candidates!H1982)&gt;=applicationYear,YEAR(Candidates!H1982)&lt;=applicationYear),TRUE,IF(applicationYear="",TRUE,FALSE))</f>
        <v>0</v>
      </c>
      <c r="T1980" s="187" t="b">
        <f>IF(AND(Candidates!H1982&gt;=$AJ$4,Candidates!H1982&lt;=$AJ$5),TRUE,FALSE)</f>
        <v>0</v>
      </c>
      <c r="U1980" s="187" t="b">
        <f>IF(Dashboard!$M$6="",IF(Candidates!B1982&lt;&gt;"",TRUE,FALSE),IF(Dashboard!$M$6=Candidates!B1982,TRUE,FALSE))</f>
        <v>0</v>
      </c>
      <c r="V1980" s="187" t="b">
        <f>IF(Dashboard!$H$7="",IF(Candidates!B1982&lt;&gt;"",TRUE,FALSE),IF(Dashboard!$H$7=Candidates!C1982,TRUE,FALSE))</f>
        <v>0</v>
      </c>
      <c r="W1980" s="217" t="b">
        <f>IF(Dashboard!$H$6="",IF(Candidates!B1982&lt;&gt;"",TRUE,FALSE),IF(Dashboard!$H$6=Candidates!E1982,TRUE,FALSE))</f>
        <v>0</v>
      </c>
      <c r="X1980" s="187">
        <f t="shared" si="82"/>
        <v>0</v>
      </c>
      <c r="Y1980" s="198">
        <f t="shared" si="83"/>
        <v>0</v>
      </c>
      <c r="AA1980" s="7"/>
      <c r="AB1980" s="7"/>
      <c r="AC1980" s="7"/>
    </row>
    <row r="1981" spans="18:29" x14ac:dyDescent="0.2">
      <c r="R1981" s="193" t="str">
        <f>IF(Candidates!H1983="","",MONTH(Candidates!H1983))</f>
        <v/>
      </c>
      <c r="S1981" s="187" t="b">
        <f>IF(AND(YEAR(Candidates!H1983)&gt;=applicationYear,YEAR(Candidates!H1983)&lt;=applicationYear),TRUE,IF(applicationYear="",TRUE,FALSE))</f>
        <v>0</v>
      </c>
      <c r="T1981" s="187" t="b">
        <f>IF(AND(Candidates!H1983&gt;=$AJ$4,Candidates!H1983&lt;=$AJ$5),TRUE,FALSE)</f>
        <v>0</v>
      </c>
      <c r="U1981" s="187" t="b">
        <f>IF(Dashboard!$M$6="",IF(Candidates!B1983&lt;&gt;"",TRUE,FALSE),IF(Dashboard!$M$6=Candidates!B1983,TRUE,FALSE))</f>
        <v>0</v>
      </c>
      <c r="V1981" s="187" t="b">
        <f>IF(Dashboard!$H$7="",IF(Candidates!B1983&lt;&gt;"",TRUE,FALSE),IF(Dashboard!$H$7=Candidates!C1983,TRUE,FALSE))</f>
        <v>0</v>
      </c>
      <c r="W1981" s="217" t="b">
        <f>IF(Dashboard!$H$6="",IF(Candidates!B1983&lt;&gt;"",TRUE,FALSE),IF(Dashboard!$H$6=Candidates!E1983,TRUE,FALSE))</f>
        <v>0</v>
      </c>
      <c r="X1981" s="187">
        <f t="shared" si="82"/>
        <v>0</v>
      </c>
      <c r="Y1981" s="198">
        <f t="shared" si="83"/>
        <v>0</v>
      </c>
      <c r="AA1981" s="7"/>
      <c r="AB1981" s="7"/>
      <c r="AC1981" s="7"/>
    </row>
    <row r="1982" spans="18:29" x14ac:dyDescent="0.2">
      <c r="R1982" s="193" t="str">
        <f>IF(Candidates!H1984="","",MONTH(Candidates!H1984))</f>
        <v/>
      </c>
      <c r="S1982" s="187" t="b">
        <f>IF(AND(YEAR(Candidates!H1984)&gt;=applicationYear,YEAR(Candidates!H1984)&lt;=applicationYear),TRUE,IF(applicationYear="",TRUE,FALSE))</f>
        <v>0</v>
      </c>
      <c r="T1982" s="187" t="b">
        <f>IF(AND(Candidates!H1984&gt;=$AJ$4,Candidates!H1984&lt;=$AJ$5),TRUE,FALSE)</f>
        <v>0</v>
      </c>
      <c r="U1982" s="187" t="b">
        <f>IF(Dashboard!$M$6="",IF(Candidates!B1984&lt;&gt;"",TRUE,FALSE),IF(Dashboard!$M$6=Candidates!B1984,TRUE,FALSE))</f>
        <v>0</v>
      </c>
      <c r="V1982" s="187" t="b">
        <f>IF(Dashboard!$H$7="",IF(Candidates!B1984&lt;&gt;"",TRUE,FALSE),IF(Dashboard!$H$7=Candidates!C1984,TRUE,FALSE))</f>
        <v>0</v>
      </c>
      <c r="W1982" s="217" t="b">
        <f>IF(Dashboard!$H$6="",IF(Candidates!B1984&lt;&gt;"",TRUE,FALSE),IF(Dashboard!$H$6=Candidates!E1984,TRUE,FALSE))</f>
        <v>0</v>
      </c>
      <c r="X1982" s="187">
        <f t="shared" si="82"/>
        <v>0</v>
      </c>
      <c r="Y1982" s="198">
        <f t="shared" si="83"/>
        <v>0</v>
      </c>
      <c r="AA1982" s="7"/>
      <c r="AB1982" s="7"/>
      <c r="AC1982" s="7"/>
    </row>
    <row r="1983" spans="18:29" x14ac:dyDescent="0.2">
      <c r="R1983" s="193" t="str">
        <f>IF(Candidates!H1985="","",MONTH(Candidates!H1985))</f>
        <v/>
      </c>
      <c r="S1983" s="187" t="b">
        <f>IF(AND(YEAR(Candidates!H1985)&gt;=applicationYear,YEAR(Candidates!H1985)&lt;=applicationYear),TRUE,IF(applicationYear="",TRUE,FALSE))</f>
        <v>0</v>
      </c>
      <c r="T1983" s="187" t="b">
        <f>IF(AND(Candidates!H1985&gt;=$AJ$4,Candidates!H1985&lt;=$AJ$5),TRUE,FALSE)</f>
        <v>0</v>
      </c>
      <c r="U1983" s="187" t="b">
        <f>IF(Dashboard!$M$6="",IF(Candidates!B1985&lt;&gt;"",TRUE,FALSE),IF(Dashboard!$M$6=Candidates!B1985,TRUE,FALSE))</f>
        <v>0</v>
      </c>
      <c r="V1983" s="187" t="b">
        <f>IF(Dashboard!$H$7="",IF(Candidates!B1985&lt;&gt;"",TRUE,FALSE),IF(Dashboard!$H$7=Candidates!C1985,TRUE,FALSE))</f>
        <v>0</v>
      </c>
      <c r="W1983" s="217" t="b">
        <f>IF(Dashboard!$H$6="",IF(Candidates!B1985&lt;&gt;"",TRUE,FALSE),IF(Dashboard!$H$6=Candidates!E1985,TRUE,FALSE))</f>
        <v>0</v>
      </c>
      <c r="X1983" s="187">
        <f t="shared" si="82"/>
        <v>0</v>
      </c>
      <c r="Y1983" s="198">
        <f t="shared" si="83"/>
        <v>0</v>
      </c>
      <c r="AA1983" s="7"/>
      <c r="AB1983" s="7"/>
      <c r="AC1983" s="7"/>
    </row>
    <row r="1984" spans="18:29" x14ac:dyDescent="0.2">
      <c r="R1984" s="193" t="str">
        <f>IF(Candidates!H1986="","",MONTH(Candidates!H1986))</f>
        <v/>
      </c>
      <c r="S1984" s="187" t="b">
        <f>IF(AND(YEAR(Candidates!H1986)&gt;=applicationYear,YEAR(Candidates!H1986)&lt;=applicationYear),TRUE,IF(applicationYear="",TRUE,FALSE))</f>
        <v>0</v>
      </c>
      <c r="T1984" s="187" t="b">
        <f>IF(AND(Candidates!H1986&gt;=$AJ$4,Candidates!H1986&lt;=$AJ$5),TRUE,FALSE)</f>
        <v>0</v>
      </c>
      <c r="U1984" s="187" t="b">
        <f>IF(Dashboard!$M$6="",IF(Candidates!B1986&lt;&gt;"",TRUE,FALSE),IF(Dashboard!$M$6=Candidates!B1986,TRUE,FALSE))</f>
        <v>0</v>
      </c>
      <c r="V1984" s="187" t="b">
        <f>IF(Dashboard!$H$7="",IF(Candidates!B1986&lt;&gt;"",TRUE,FALSE),IF(Dashboard!$H$7=Candidates!C1986,TRUE,FALSE))</f>
        <v>0</v>
      </c>
      <c r="W1984" s="217" t="b">
        <f>IF(Dashboard!$H$6="",IF(Candidates!B1986&lt;&gt;"",TRUE,FALSE),IF(Dashboard!$H$6=Candidates!E1986,TRUE,FALSE))</f>
        <v>0</v>
      </c>
      <c r="X1984" s="187">
        <f t="shared" si="82"/>
        <v>0</v>
      </c>
      <c r="Y1984" s="198">
        <f t="shared" si="83"/>
        <v>0</v>
      </c>
      <c r="AA1984" s="7"/>
      <c r="AB1984" s="7"/>
      <c r="AC1984" s="7"/>
    </row>
    <row r="1985" spans="18:29" x14ac:dyDescent="0.2">
      <c r="R1985" s="193" t="str">
        <f>IF(Candidates!H1987="","",MONTH(Candidates!H1987))</f>
        <v/>
      </c>
      <c r="S1985" s="187" t="b">
        <f>IF(AND(YEAR(Candidates!H1987)&gt;=applicationYear,YEAR(Candidates!H1987)&lt;=applicationYear),TRUE,IF(applicationYear="",TRUE,FALSE))</f>
        <v>0</v>
      </c>
      <c r="T1985" s="187" t="b">
        <f>IF(AND(Candidates!H1987&gt;=$AJ$4,Candidates!H1987&lt;=$AJ$5),TRUE,FALSE)</f>
        <v>0</v>
      </c>
      <c r="U1985" s="187" t="b">
        <f>IF(Dashboard!$M$6="",IF(Candidates!B1987&lt;&gt;"",TRUE,FALSE),IF(Dashboard!$M$6=Candidates!B1987,TRUE,FALSE))</f>
        <v>0</v>
      </c>
      <c r="V1985" s="187" t="b">
        <f>IF(Dashboard!$H$7="",IF(Candidates!B1987&lt;&gt;"",TRUE,FALSE),IF(Dashboard!$H$7=Candidates!C1987,TRUE,FALSE))</f>
        <v>0</v>
      </c>
      <c r="W1985" s="217" t="b">
        <f>IF(Dashboard!$H$6="",IF(Candidates!B1987&lt;&gt;"",TRUE,FALSE),IF(Dashboard!$H$6=Candidates!E1987,TRUE,FALSE))</f>
        <v>0</v>
      </c>
      <c r="X1985" s="187">
        <f t="shared" si="82"/>
        <v>0</v>
      </c>
      <c r="Y1985" s="198">
        <f t="shared" si="83"/>
        <v>0</v>
      </c>
      <c r="AA1985" s="7"/>
      <c r="AB1985" s="7"/>
      <c r="AC1985" s="7"/>
    </row>
    <row r="1986" spans="18:29" x14ac:dyDescent="0.2">
      <c r="R1986" s="193" t="str">
        <f>IF(Candidates!H1988="","",MONTH(Candidates!H1988))</f>
        <v/>
      </c>
      <c r="S1986" s="187" t="b">
        <f>IF(AND(YEAR(Candidates!H1988)&gt;=applicationYear,YEAR(Candidates!H1988)&lt;=applicationYear),TRUE,IF(applicationYear="",TRUE,FALSE))</f>
        <v>0</v>
      </c>
      <c r="T1986" s="187" t="b">
        <f>IF(AND(Candidates!H1988&gt;=$AJ$4,Candidates!H1988&lt;=$AJ$5),TRUE,FALSE)</f>
        <v>0</v>
      </c>
      <c r="U1986" s="187" t="b">
        <f>IF(Dashboard!$M$6="",IF(Candidates!B1988&lt;&gt;"",TRUE,FALSE),IF(Dashboard!$M$6=Candidates!B1988,TRUE,FALSE))</f>
        <v>0</v>
      </c>
      <c r="V1986" s="187" t="b">
        <f>IF(Dashboard!$H$7="",IF(Candidates!B1988&lt;&gt;"",TRUE,FALSE),IF(Dashboard!$H$7=Candidates!C1988,TRUE,FALSE))</f>
        <v>0</v>
      </c>
      <c r="W1986" s="217" t="b">
        <f>IF(Dashboard!$H$6="",IF(Candidates!B1988&lt;&gt;"",TRUE,FALSE),IF(Dashboard!$H$6=Candidates!E1988,TRUE,FALSE))</f>
        <v>0</v>
      </c>
      <c r="X1986" s="187">
        <f t="shared" si="82"/>
        <v>0</v>
      </c>
      <c r="Y1986" s="198">
        <f t="shared" si="83"/>
        <v>0</v>
      </c>
      <c r="AA1986" s="7"/>
      <c r="AB1986" s="7"/>
      <c r="AC1986" s="7"/>
    </row>
    <row r="1987" spans="18:29" x14ac:dyDescent="0.2">
      <c r="R1987" s="193" t="str">
        <f>IF(Candidates!H1989="","",MONTH(Candidates!H1989))</f>
        <v/>
      </c>
      <c r="S1987" s="187" t="b">
        <f>IF(AND(YEAR(Candidates!H1989)&gt;=applicationYear,YEAR(Candidates!H1989)&lt;=applicationYear),TRUE,IF(applicationYear="",TRUE,FALSE))</f>
        <v>0</v>
      </c>
      <c r="T1987" s="187" t="b">
        <f>IF(AND(Candidates!H1989&gt;=$AJ$4,Candidates!H1989&lt;=$AJ$5),TRUE,FALSE)</f>
        <v>0</v>
      </c>
      <c r="U1987" s="187" t="b">
        <f>IF(Dashboard!$M$6="",IF(Candidates!B1989&lt;&gt;"",TRUE,FALSE),IF(Dashboard!$M$6=Candidates!B1989,TRUE,FALSE))</f>
        <v>0</v>
      </c>
      <c r="V1987" s="187" t="b">
        <f>IF(Dashboard!$H$7="",IF(Candidates!B1989&lt;&gt;"",TRUE,FALSE),IF(Dashboard!$H$7=Candidates!C1989,TRUE,FALSE))</f>
        <v>0</v>
      </c>
      <c r="W1987" s="217" t="b">
        <f>IF(Dashboard!$H$6="",IF(Candidates!B1989&lt;&gt;"",TRUE,FALSE),IF(Dashboard!$H$6=Candidates!E1989,TRUE,FALSE))</f>
        <v>0</v>
      </c>
      <c r="X1987" s="187">
        <f t="shared" si="82"/>
        <v>0</v>
      </c>
      <c r="Y1987" s="198">
        <f t="shared" si="83"/>
        <v>0</v>
      </c>
      <c r="AA1987" s="7"/>
      <c r="AB1987" s="7"/>
      <c r="AC1987" s="7"/>
    </row>
    <row r="1988" spans="18:29" x14ac:dyDescent="0.2">
      <c r="R1988" s="193" t="str">
        <f>IF(Candidates!H1990="","",MONTH(Candidates!H1990))</f>
        <v/>
      </c>
      <c r="S1988" s="187" t="b">
        <f>IF(AND(YEAR(Candidates!H1990)&gt;=applicationYear,YEAR(Candidates!H1990)&lt;=applicationYear),TRUE,IF(applicationYear="",TRUE,FALSE))</f>
        <v>0</v>
      </c>
      <c r="T1988" s="187" t="b">
        <f>IF(AND(Candidates!H1990&gt;=$AJ$4,Candidates!H1990&lt;=$AJ$5),TRUE,FALSE)</f>
        <v>0</v>
      </c>
      <c r="U1988" s="187" t="b">
        <f>IF(Dashboard!$M$6="",IF(Candidates!B1990&lt;&gt;"",TRUE,FALSE),IF(Dashboard!$M$6=Candidates!B1990,TRUE,FALSE))</f>
        <v>0</v>
      </c>
      <c r="V1988" s="187" t="b">
        <f>IF(Dashboard!$H$7="",IF(Candidates!B1990&lt;&gt;"",TRUE,FALSE),IF(Dashboard!$H$7=Candidates!C1990,TRUE,FALSE))</f>
        <v>0</v>
      </c>
      <c r="W1988" s="217" t="b">
        <f>IF(Dashboard!$H$6="",IF(Candidates!B1990&lt;&gt;"",TRUE,FALSE),IF(Dashboard!$H$6=Candidates!E1990,TRUE,FALSE))</f>
        <v>0</v>
      </c>
      <c r="X1988" s="187">
        <f t="shared" si="82"/>
        <v>0</v>
      </c>
      <c r="Y1988" s="198">
        <f t="shared" si="83"/>
        <v>0</v>
      </c>
      <c r="AA1988" s="7"/>
      <c r="AB1988" s="7"/>
      <c r="AC1988" s="7"/>
    </row>
    <row r="1989" spans="18:29" x14ac:dyDescent="0.2">
      <c r="R1989" s="193" t="str">
        <f>IF(Candidates!H1991="","",MONTH(Candidates!H1991))</f>
        <v/>
      </c>
      <c r="S1989" s="187" t="b">
        <f>IF(AND(YEAR(Candidates!H1991)&gt;=applicationYear,YEAR(Candidates!H1991)&lt;=applicationYear),TRUE,IF(applicationYear="",TRUE,FALSE))</f>
        <v>0</v>
      </c>
      <c r="T1989" s="187" t="b">
        <f>IF(AND(Candidates!H1991&gt;=$AJ$4,Candidates!H1991&lt;=$AJ$5),TRUE,FALSE)</f>
        <v>0</v>
      </c>
      <c r="U1989" s="187" t="b">
        <f>IF(Dashboard!$M$6="",IF(Candidates!B1991&lt;&gt;"",TRUE,FALSE),IF(Dashboard!$M$6=Candidates!B1991,TRUE,FALSE))</f>
        <v>0</v>
      </c>
      <c r="V1989" s="187" t="b">
        <f>IF(Dashboard!$H$7="",IF(Candidates!B1991&lt;&gt;"",TRUE,FALSE),IF(Dashboard!$H$7=Candidates!C1991,TRUE,FALSE))</f>
        <v>0</v>
      </c>
      <c r="W1989" s="217" t="b">
        <f>IF(Dashboard!$H$6="",IF(Candidates!B1991&lt;&gt;"",TRUE,FALSE),IF(Dashboard!$H$6=Candidates!E1991,TRUE,FALSE))</f>
        <v>0</v>
      </c>
      <c r="X1989" s="187">
        <f t="shared" ref="X1989:X2052" si="84">W1989*V1989*U1989*T1989</f>
        <v>0</v>
      </c>
      <c r="Y1989" s="198">
        <f t="shared" ref="Y1989:Y2052" si="85">W1989*V1989*U1989*S1989</f>
        <v>0</v>
      </c>
      <c r="AA1989" s="7"/>
      <c r="AB1989" s="7"/>
      <c r="AC1989" s="7"/>
    </row>
    <row r="1990" spans="18:29" x14ac:dyDescent="0.2">
      <c r="R1990" s="193" t="str">
        <f>IF(Candidates!H1992="","",MONTH(Candidates!H1992))</f>
        <v/>
      </c>
      <c r="S1990" s="187" t="b">
        <f>IF(AND(YEAR(Candidates!H1992)&gt;=applicationYear,YEAR(Candidates!H1992)&lt;=applicationYear),TRUE,IF(applicationYear="",TRUE,FALSE))</f>
        <v>0</v>
      </c>
      <c r="T1990" s="187" t="b">
        <f>IF(AND(Candidates!H1992&gt;=$AJ$4,Candidates!H1992&lt;=$AJ$5),TRUE,FALSE)</f>
        <v>0</v>
      </c>
      <c r="U1990" s="187" t="b">
        <f>IF(Dashboard!$M$6="",IF(Candidates!B1992&lt;&gt;"",TRUE,FALSE),IF(Dashboard!$M$6=Candidates!B1992,TRUE,FALSE))</f>
        <v>0</v>
      </c>
      <c r="V1990" s="187" t="b">
        <f>IF(Dashboard!$H$7="",IF(Candidates!B1992&lt;&gt;"",TRUE,FALSE),IF(Dashboard!$H$7=Candidates!C1992,TRUE,FALSE))</f>
        <v>0</v>
      </c>
      <c r="W1990" s="217" t="b">
        <f>IF(Dashboard!$H$6="",IF(Candidates!B1992&lt;&gt;"",TRUE,FALSE),IF(Dashboard!$H$6=Candidates!E1992,TRUE,FALSE))</f>
        <v>0</v>
      </c>
      <c r="X1990" s="187">
        <f t="shared" si="84"/>
        <v>0</v>
      </c>
      <c r="Y1990" s="198">
        <f t="shared" si="85"/>
        <v>0</v>
      </c>
      <c r="AA1990" s="7"/>
      <c r="AB1990" s="7"/>
      <c r="AC1990" s="7"/>
    </row>
    <row r="1991" spans="18:29" x14ac:dyDescent="0.2">
      <c r="R1991" s="193" t="str">
        <f>IF(Candidates!H1993="","",MONTH(Candidates!H1993))</f>
        <v/>
      </c>
      <c r="S1991" s="187" t="b">
        <f>IF(AND(YEAR(Candidates!H1993)&gt;=applicationYear,YEAR(Candidates!H1993)&lt;=applicationYear),TRUE,IF(applicationYear="",TRUE,FALSE))</f>
        <v>0</v>
      </c>
      <c r="T1991" s="187" t="b">
        <f>IF(AND(Candidates!H1993&gt;=$AJ$4,Candidates!H1993&lt;=$AJ$5),TRUE,FALSE)</f>
        <v>0</v>
      </c>
      <c r="U1991" s="187" t="b">
        <f>IF(Dashboard!$M$6="",IF(Candidates!B1993&lt;&gt;"",TRUE,FALSE),IF(Dashboard!$M$6=Candidates!B1993,TRUE,FALSE))</f>
        <v>0</v>
      </c>
      <c r="V1991" s="187" t="b">
        <f>IF(Dashboard!$H$7="",IF(Candidates!B1993&lt;&gt;"",TRUE,FALSE),IF(Dashboard!$H$7=Candidates!C1993,TRUE,FALSE))</f>
        <v>0</v>
      </c>
      <c r="W1991" s="217" t="b">
        <f>IF(Dashboard!$H$6="",IF(Candidates!B1993&lt;&gt;"",TRUE,FALSE),IF(Dashboard!$H$6=Candidates!E1993,TRUE,FALSE))</f>
        <v>0</v>
      </c>
      <c r="X1991" s="187">
        <f t="shared" si="84"/>
        <v>0</v>
      </c>
      <c r="Y1991" s="198">
        <f t="shared" si="85"/>
        <v>0</v>
      </c>
      <c r="AA1991" s="7"/>
      <c r="AB1991" s="7"/>
      <c r="AC1991" s="7"/>
    </row>
    <row r="1992" spans="18:29" x14ac:dyDescent="0.2">
      <c r="R1992" s="193" t="str">
        <f>IF(Candidates!H1994="","",MONTH(Candidates!H1994))</f>
        <v/>
      </c>
      <c r="S1992" s="187" t="b">
        <f>IF(AND(YEAR(Candidates!H1994)&gt;=applicationYear,YEAR(Candidates!H1994)&lt;=applicationYear),TRUE,IF(applicationYear="",TRUE,FALSE))</f>
        <v>0</v>
      </c>
      <c r="T1992" s="187" t="b">
        <f>IF(AND(Candidates!H1994&gt;=$AJ$4,Candidates!H1994&lt;=$AJ$5),TRUE,FALSE)</f>
        <v>0</v>
      </c>
      <c r="U1992" s="187" t="b">
        <f>IF(Dashboard!$M$6="",IF(Candidates!B1994&lt;&gt;"",TRUE,FALSE),IF(Dashboard!$M$6=Candidates!B1994,TRUE,FALSE))</f>
        <v>0</v>
      </c>
      <c r="V1992" s="187" t="b">
        <f>IF(Dashboard!$H$7="",IF(Candidates!B1994&lt;&gt;"",TRUE,FALSE),IF(Dashboard!$H$7=Candidates!C1994,TRUE,FALSE))</f>
        <v>0</v>
      </c>
      <c r="W1992" s="217" t="b">
        <f>IF(Dashboard!$H$6="",IF(Candidates!B1994&lt;&gt;"",TRUE,FALSE),IF(Dashboard!$H$6=Candidates!E1994,TRUE,FALSE))</f>
        <v>0</v>
      </c>
      <c r="X1992" s="187">
        <f t="shared" si="84"/>
        <v>0</v>
      </c>
      <c r="Y1992" s="198">
        <f t="shared" si="85"/>
        <v>0</v>
      </c>
      <c r="AA1992" s="7"/>
      <c r="AB1992" s="7"/>
      <c r="AC1992" s="7"/>
    </row>
    <row r="1993" spans="18:29" x14ac:dyDescent="0.2">
      <c r="R1993" s="193" t="str">
        <f>IF(Candidates!H1995="","",MONTH(Candidates!H1995))</f>
        <v/>
      </c>
      <c r="S1993" s="187" t="b">
        <f>IF(AND(YEAR(Candidates!H1995)&gt;=applicationYear,YEAR(Candidates!H1995)&lt;=applicationYear),TRUE,IF(applicationYear="",TRUE,FALSE))</f>
        <v>0</v>
      </c>
      <c r="T1993" s="187" t="b">
        <f>IF(AND(Candidates!H1995&gt;=$AJ$4,Candidates!H1995&lt;=$AJ$5),TRUE,FALSE)</f>
        <v>0</v>
      </c>
      <c r="U1993" s="187" t="b">
        <f>IF(Dashboard!$M$6="",IF(Candidates!B1995&lt;&gt;"",TRUE,FALSE),IF(Dashboard!$M$6=Candidates!B1995,TRUE,FALSE))</f>
        <v>0</v>
      </c>
      <c r="V1993" s="187" t="b">
        <f>IF(Dashboard!$H$7="",IF(Candidates!B1995&lt;&gt;"",TRUE,FALSE),IF(Dashboard!$H$7=Candidates!C1995,TRUE,FALSE))</f>
        <v>0</v>
      </c>
      <c r="W1993" s="217" t="b">
        <f>IF(Dashboard!$H$6="",IF(Candidates!B1995&lt;&gt;"",TRUE,FALSE),IF(Dashboard!$H$6=Candidates!E1995,TRUE,FALSE))</f>
        <v>0</v>
      </c>
      <c r="X1993" s="187">
        <f t="shared" si="84"/>
        <v>0</v>
      </c>
      <c r="Y1993" s="198">
        <f t="shared" si="85"/>
        <v>0</v>
      </c>
      <c r="AA1993" s="7"/>
      <c r="AB1993" s="7"/>
      <c r="AC1993" s="7"/>
    </row>
    <row r="1994" spans="18:29" x14ac:dyDescent="0.2">
      <c r="R1994" s="193" t="str">
        <f>IF(Candidates!H1996="","",MONTH(Candidates!H1996))</f>
        <v/>
      </c>
      <c r="S1994" s="187" t="b">
        <f>IF(AND(YEAR(Candidates!H1996)&gt;=applicationYear,YEAR(Candidates!H1996)&lt;=applicationYear),TRUE,IF(applicationYear="",TRUE,FALSE))</f>
        <v>0</v>
      </c>
      <c r="T1994" s="187" t="b">
        <f>IF(AND(Candidates!H1996&gt;=$AJ$4,Candidates!H1996&lt;=$AJ$5),TRUE,FALSE)</f>
        <v>0</v>
      </c>
      <c r="U1994" s="187" t="b">
        <f>IF(Dashboard!$M$6="",IF(Candidates!B1996&lt;&gt;"",TRUE,FALSE),IF(Dashboard!$M$6=Candidates!B1996,TRUE,FALSE))</f>
        <v>0</v>
      </c>
      <c r="V1994" s="187" t="b">
        <f>IF(Dashboard!$H$7="",IF(Candidates!B1996&lt;&gt;"",TRUE,FALSE),IF(Dashboard!$H$7=Candidates!C1996,TRUE,FALSE))</f>
        <v>0</v>
      </c>
      <c r="W1994" s="217" t="b">
        <f>IF(Dashboard!$H$6="",IF(Candidates!B1996&lt;&gt;"",TRUE,FALSE),IF(Dashboard!$H$6=Candidates!E1996,TRUE,FALSE))</f>
        <v>0</v>
      </c>
      <c r="X1994" s="187">
        <f t="shared" si="84"/>
        <v>0</v>
      </c>
      <c r="Y1994" s="198">
        <f t="shared" si="85"/>
        <v>0</v>
      </c>
      <c r="AA1994" s="7"/>
      <c r="AB1994" s="7"/>
      <c r="AC1994" s="7"/>
    </row>
    <row r="1995" spans="18:29" x14ac:dyDescent="0.2">
      <c r="R1995" s="193" t="str">
        <f>IF(Candidates!H1997="","",MONTH(Candidates!H1997))</f>
        <v/>
      </c>
      <c r="S1995" s="187" t="b">
        <f>IF(AND(YEAR(Candidates!H1997)&gt;=applicationYear,YEAR(Candidates!H1997)&lt;=applicationYear),TRUE,IF(applicationYear="",TRUE,FALSE))</f>
        <v>0</v>
      </c>
      <c r="T1995" s="187" t="b">
        <f>IF(AND(Candidates!H1997&gt;=$AJ$4,Candidates!H1997&lt;=$AJ$5),TRUE,FALSE)</f>
        <v>0</v>
      </c>
      <c r="U1995" s="187" t="b">
        <f>IF(Dashboard!$M$6="",IF(Candidates!B1997&lt;&gt;"",TRUE,FALSE),IF(Dashboard!$M$6=Candidates!B1997,TRUE,FALSE))</f>
        <v>0</v>
      </c>
      <c r="V1995" s="187" t="b">
        <f>IF(Dashboard!$H$7="",IF(Candidates!B1997&lt;&gt;"",TRUE,FALSE),IF(Dashboard!$H$7=Candidates!C1997,TRUE,FALSE))</f>
        <v>0</v>
      </c>
      <c r="W1995" s="217" t="b">
        <f>IF(Dashboard!$H$6="",IF(Candidates!B1997&lt;&gt;"",TRUE,FALSE),IF(Dashboard!$H$6=Candidates!E1997,TRUE,FALSE))</f>
        <v>0</v>
      </c>
      <c r="X1995" s="187">
        <f t="shared" si="84"/>
        <v>0</v>
      </c>
      <c r="Y1995" s="198">
        <f t="shared" si="85"/>
        <v>0</v>
      </c>
      <c r="AA1995" s="7"/>
      <c r="AB1995" s="7"/>
      <c r="AC1995" s="7"/>
    </row>
    <row r="1996" spans="18:29" x14ac:dyDescent="0.2">
      <c r="R1996" s="193" t="str">
        <f>IF(Candidates!H1998="","",MONTH(Candidates!H1998))</f>
        <v/>
      </c>
      <c r="S1996" s="187" t="b">
        <f>IF(AND(YEAR(Candidates!H1998)&gt;=applicationYear,YEAR(Candidates!H1998)&lt;=applicationYear),TRUE,IF(applicationYear="",TRUE,FALSE))</f>
        <v>0</v>
      </c>
      <c r="T1996" s="187" t="b">
        <f>IF(AND(Candidates!H1998&gt;=$AJ$4,Candidates!H1998&lt;=$AJ$5),TRUE,FALSE)</f>
        <v>0</v>
      </c>
      <c r="U1996" s="187" t="b">
        <f>IF(Dashboard!$M$6="",IF(Candidates!B1998&lt;&gt;"",TRUE,FALSE),IF(Dashboard!$M$6=Candidates!B1998,TRUE,FALSE))</f>
        <v>0</v>
      </c>
      <c r="V1996" s="187" t="b">
        <f>IF(Dashboard!$H$7="",IF(Candidates!B1998&lt;&gt;"",TRUE,FALSE),IF(Dashboard!$H$7=Candidates!C1998,TRUE,FALSE))</f>
        <v>0</v>
      </c>
      <c r="W1996" s="217" t="b">
        <f>IF(Dashboard!$H$6="",IF(Candidates!B1998&lt;&gt;"",TRUE,FALSE),IF(Dashboard!$H$6=Candidates!E1998,TRUE,FALSE))</f>
        <v>0</v>
      </c>
      <c r="X1996" s="187">
        <f t="shared" si="84"/>
        <v>0</v>
      </c>
      <c r="Y1996" s="198">
        <f t="shared" si="85"/>
        <v>0</v>
      </c>
      <c r="AA1996" s="7"/>
      <c r="AB1996" s="7"/>
      <c r="AC1996" s="7"/>
    </row>
    <row r="1997" spans="18:29" x14ac:dyDescent="0.2">
      <c r="R1997" s="193" t="str">
        <f>IF(Candidates!H1999="","",MONTH(Candidates!H1999))</f>
        <v/>
      </c>
      <c r="S1997" s="187" t="b">
        <f>IF(AND(YEAR(Candidates!H1999)&gt;=applicationYear,YEAR(Candidates!H1999)&lt;=applicationYear),TRUE,IF(applicationYear="",TRUE,FALSE))</f>
        <v>0</v>
      </c>
      <c r="T1997" s="187" t="b">
        <f>IF(AND(Candidates!H1999&gt;=$AJ$4,Candidates!H1999&lt;=$AJ$5),TRUE,FALSE)</f>
        <v>0</v>
      </c>
      <c r="U1997" s="187" t="b">
        <f>IF(Dashboard!$M$6="",IF(Candidates!B1999&lt;&gt;"",TRUE,FALSE),IF(Dashboard!$M$6=Candidates!B1999,TRUE,FALSE))</f>
        <v>0</v>
      </c>
      <c r="V1997" s="187" t="b">
        <f>IF(Dashboard!$H$7="",IF(Candidates!B1999&lt;&gt;"",TRUE,FALSE),IF(Dashboard!$H$7=Candidates!C1999,TRUE,FALSE))</f>
        <v>0</v>
      </c>
      <c r="W1997" s="217" t="b">
        <f>IF(Dashboard!$H$6="",IF(Candidates!B1999&lt;&gt;"",TRUE,FALSE),IF(Dashboard!$H$6=Candidates!E1999,TRUE,FALSE))</f>
        <v>0</v>
      </c>
      <c r="X1997" s="187">
        <f t="shared" si="84"/>
        <v>0</v>
      </c>
      <c r="Y1997" s="198">
        <f t="shared" si="85"/>
        <v>0</v>
      </c>
      <c r="AA1997" s="7"/>
      <c r="AB1997" s="7"/>
      <c r="AC1997" s="7"/>
    </row>
    <row r="1998" spans="18:29" x14ac:dyDescent="0.2">
      <c r="R1998" s="193" t="str">
        <f>IF(Candidates!H2000="","",MONTH(Candidates!H2000))</f>
        <v/>
      </c>
      <c r="S1998" s="187" t="b">
        <f>IF(AND(YEAR(Candidates!H2000)&gt;=applicationYear,YEAR(Candidates!H2000)&lt;=applicationYear),TRUE,IF(applicationYear="",TRUE,FALSE))</f>
        <v>0</v>
      </c>
      <c r="T1998" s="187" t="b">
        <f>IF(AND(Candidates!H2000&gt;=$AJ$4,Candidates!H2000&lt;=$AJ$5),TRUE,FALSE)</f>
        <v>0</v>
      </c>
      <c r="U1998" s="187" t="b">
        <f>IF(Dashboard!$M$6="",IF(Candidates!B2000&lt;&gt;"",TRUE,FALSE),IF(Dashboard!$M$6=Candidates!B2000,TRUE,FALSE))</f>
        <v>0</v>
      </c>
      <c r="V1998" s="187" t="b">
        <f>IF(Dashboard!$H$7="",IF(Candidates!B2000&lt;&gt;"",TRUE,FALSE),IF(Dashboard!$H$7=Candidates!C2000,TRUE,FALSE))</f>
        <v>0</v>
      </c>
      <c r="W1998" s="217" t="b">
        <f>IF(Dashboard!$H$6="",IF(Candidates!B2000&lt;&gt;"",TRUE,FALSE),IF(Dashboard!$H$6=Candidates!E2000,TRUE,FALSE))</f>
        <v>0</v>
      </c>
      <c r="X1998" s="187">
        <f t="shared" si="84"/>
        <v>0</v>
      </c>
      <c r="Y1998" s="198">
        <f t="shared" si="85"/>
        <v>0</v>
      </c>
      <c r="AA1998" s="7"/>
      <c r="AB1998" s="7"/>
      <c r="AC1998" s="7"/>
    </row>
    <row r="1999" spans="18:29" x14ac:dyDescent="0.2">
      <c r="R1999" s="193" t="str">
        <f>IF(Candidates!H2001="","",MONTH(Candidates!H2001))</f>
        <v/>
      </c>
      <c r="S1999" s="187" t="b">
        <f>IF(AND(YEAR(Candidates!H2001)&gt;=applicationYear,YEAR(Candidates!H2001)&lt;=applicationYear),TRUE,IF(applicationYear="",TRUE,FALSE))</f>
        <v>0</v>
      </c>
      <c r="T1999" s="187" t="b">
        <f>IF(AND(Candidates!H2001&gt;=$AJ$4,Candidates!H2001&lt;=$AJ$5),TRUE,FALSE)</f>
        <v>0</v>
      </c>
      <c r="U1999" s="187" t="b">
        <f>IF(Dashboard!$M$6="",IF(Candidates!B2001&lt;&gt;"",TRUE,FALSE),IF(Dashboard!$M$6=Candidates!B2001,TRUE,FALSE))</f>
        <v>0</v>
      </c>
      <c r="V1999" s="187" t="b">
        <f>IF(Dashboard!$H$7="",IF(Candidates!B2001&lt;&gt;"",TRUE,FALSE),IF(Dashboard!$H$7=Candidates!C2001,TRUE,FALSE))</f>
        <v>0</v>
      </c>
      <c r="W1999" s="217" t="b">
        <f>IF(Dashboard!$H$6="",IF(Candidates!B2001&lt;&gt;"",TRUE,FALSE),IF(Dashboard!$H$6=Candidates!E2001,TRUE,FALSE))</f>
        <v>0</v>
      </c>
      <c r="X1999" s="187">
        <f t="shared" si="84"/>
        <v>0</v>
      </c>
      <c r="Y1999" s="198">
        <f t="shared" si="85"/>
        <v>0</v>
      </c>
      <c r="AA1999" s="7"/>
      <c r="AB1999" s="7"/>
      <c r="AC1999" s="7"/>
    </row>
    <row r="2000" spans="18:29" x14ac:dyDescent="0.2">
      <c r="R2000" s="193" t="str">
        <f>IF(Candidates!H2002="","",MONTH(Candidates!H2002))</f>
        <v/>
      </c>
      <c r="S2000" s="187" t="b">
        <f>IF(AND(YEAR(Candidates!H2002)&gt;=applicationYear,YEAR(Candidates!H2002)&lt;=applicationYear),TRUE,IF(applicationYear="",TRUE,FALSE))</f>
        <v>0</v>
      </c>
      <c r="T2000" s="187" t="b">
        <f>IF(AND(Candidates!H2002&gt;=$AJ$4,Candidates!H2002&lt;=$AJ$5),TRUE,FALSE)</f>
        <v>0</v>
      </c>
      <c r="U2000" s="187" t="b">
        <f>IF(Dashboard!$M$6="",IF(Candidates!B2002&lt;&gt;"",TRUE,FALSE),IF(Dashboard!$M$6=Candidates!B2002,TRUE,FALSE))</f>
        <v>0</v>
      </c>
      <c r="V2000" s="187" t="b">
        <f>IF(Dashboard!$H$7="",IF(Candidates!B2002&lt;&gt;"",TRUE,FALSE),IF(Dashboard!$H$7=Candidates!C2002,TRUE,FALSE))</f>
        <v>0</v>
      </c>
      <c r="W2000" s="217" t="b">
        <f>IF(Dashboard!$H$6="",IF(Candidates!B2002&lt;&gt;"",TRUE,FALSE),IF(Dashboard!$H$6=Candidates!E2002,TRUE,FALSE))</f>
        <v>0</v>
      </c>
      <c r="X2000" s="187">
        <f t="shared" si="84"/>
        <v>0</v>
      </c>
      <c r="Y2000" s="198">
        <f t="shared" si="85"/>
        <v>0</v>
      </c>
      <c r="AA2000" s="7"/>
      <c r="AB2000" s="7"/>
      <c r="AC2000" s="7"/>
    </row>
    <row r="2001" spans="18:29" x14ac:dyDescent="0.2">
      <c r="R2001" s="193" t="str">
        <f>IF(Candidates!H2003="","",MONTH(Candidates!H2003))</f>
        <v/>
      </c>
      <c r="S2001" s="187" t="b">
        <f>IF(AND(YEAR(Candidates!H2003)&gt;=applicationYear,YEAR(Candidates!H2003)&lt;=applicationYear),TRUE,IF(applicationYear="",TRUE,FALSE))</f>
        <v>0</v>
      </c>
      <c r="T2001" s="187" t="b">
        <f>IF(AND(Candidates!H2003&gt;=$AJ$4,Candidates!H2003&lt;=$AJ$5),TRUE,FALSE)</f>
        <v>0</v>
      </c>
      <c r="U2001" s="187" t="b">
        <f>IF(Dashboard!$M$6="",IF(Candidates!B2003&lt;&gt;"",TRUE,FALSE),IF(Dashboard!$M$6=Candidates!B2003,TRUE,FALSE))</f>
        <v>0</v>
      </c>
      <c r="V2001" s="187" t="b">
        <f>IF(Dashboard!$H$7="",IF(Candidates!B2003&lt;&gt;"",TRUE,FALSE),IF(Dashboard!$H$7=Candidates!C2003,TRUE,FALSE))</f>
        <v>0</v>
      </c>
      <c r="W2001" s="217" t="b">
        <f>IF(Dashboard!$H$6="",IF(Candidates!B2003&lt;&gt;"",TRUE,FALSE),IF(Dashboard!$H$6=Candidates!E2003,TRUE,FALSE))</f>
        <v>0</v>
      </c>
      <c r="X2001" s="187">
        <f t="shared" si="84"/>
        <v>0</v>
      </c>
      <c r="Y2001" s="198">
        <f t="shared" si="85"/>
        <v>0</v>
      </c>
      <c r="AA2001" s="7"/>
      <c r="AB2001" s="7"/>
      <c r="AC2001" s="7"/>
    </row>
    <row r="2002" spans="18:29" x14ac:dyDescent="0.2">
      <c r="R2002" s="193" t="str">
        <f>IF(Candidates!H2004="","",MONTH(Candidates!H2004))</f>
        <v/>
      </c>
      <c r="S2002" s="187" t="b">
        <f>IF(AND(YEAR(Candidates!H2004)&gt;=applicationYear,YEAR(Candidates!H2004)&lt;=applicationYear),TRUE,IF(applicationYear="",TRUE,FALSE))</f>
        <v>0</v>
      </c>
      <c r="T2002" s="187" t="b">
        <f>IF(AND(Candidates!H2004&gt;=$AJ$4,Candidates!H2004&lt;=$AJ$5),TRUE,FALSE)</f>
        <v>0</v>
      </c>
      <c r="U2002" s="187" t="b">
        <f>IF(Dashboard!$M$6="",IF(Candidates!B2004&lt;&gt;"",TRUE,FALSE),IF(Dashboard!$M$6=Candidates!B2004,TRUE,FALSE))</f>
        <v>0</v>
      </c>
      <c r="V2002" s="187" t="b">
        <f>IF(Dashboard!$H$7="",IF(Candidates!B2004&lt;&gt;"",TRUE,FALSE),IF(Dashboard!$H$7=Candidates!C2004,TRUE,FALSE))</f>
        <v>0</v>
      </c>
      <c r="W2002" s="217" t="b">
        <f>IF(Dashboard!$H$6="",IF(Candidates!B2004&lt;&gt;"",TRUE,FALSE),IF(Dashboard!$H$6=Candidates!E2004,TRUE,FALSE))</f>
        <v>0</v>
      </c>
      <c r="X2002" s="187">
        <f t="shared" si="84"/>
        <v>0</v>
      </c>
      <c r="Y2002" s="198">
        <f t="shared" si="85"/>
        <v>0</v>
      </c>
      <c r="AA2002" s="7"/>
      <c r="AB2002" s="7"/>
      <c r="AC2002" s="7"/>
    </row>
    <row r="2003" spans="18:29" x14ac:dyDescent="0.2">
      <c r="R2003" s="193" t="str">
        <f>IF(Candidates!H2005="","",MONTH(Candidates!H2005))</f>
        <v/>
      </c>
      <c r="S2003" s="187" t="b">
        <f>IF(AND(YEAR(Candidates!H2005)&gt;=applicationYear,YEAR(Candidates!H2005)&lt;=applicationYear),TRUE,IF(applicationYear="",TRUE,FALSE))</f>
        <v>0</v>
      </c>
      <c r="T2003" s="187" t="b">
        <f>IF(AND(Candidates!H2005&gt;=$AJ$4,Candidates!H2005&lt;=$AJ$5),TRUE,FALSE)</f>
        <v>0</v>
      </c>
      <c r="U2003" s="187" t="b">
        <f>IF(Dashboard!$M$6="",IF(Candidates!B2005&lt;&gt;"",TRUE,FALSE),IF(Dashboard!$M$6=Candidates!B2005,TRUE,FALSE))</f>
        <v>0</v>
      </c>
      <c r="V2003" s="187" t="b">
        <f>IF(Dashboard!$H$7="",IF(Candidates!B2005&lt;&gt;"",TRUE,FALSE),IF(Dashboard!$H$7=Candidates!C2005,TRUE,FALSE))</f>
        <v>0</v>
      </c>
      <c r="W2003" s="217" t="b">
        <f>IF(Dashboard!$H$6="",IF(Candidates!B2005&lt;&gt;"",TRUE,FALSE),IF(Dashboard!$H$6=Candidates!E2005,TRUE,FALSE))</f>
        <v>0</v>
      </c>
      <c r="X2003" s="187">
        <f t="shared" si="84"/>
        <v>0</v>
      </c>
      <c r="Y2003" s="198">
        <f t="shared" si="85"/>
        <v>0</v>
      </c>
      <c r="AA2003" s="7"/>
      <c r="AB2003" s="7"/>
      <c r="AC2003" s="7"/>
    </row>
    <row r="2004" spans="18:29" x14ac:dyDescent="0.2">
      <c r="R2004" s="193" t="str">
        <f>IF(Candidates!H2006="","",MONTH(Candidates!H2006))</f>
        <v/>
      </c>
      <c r="S2004" s="187" t="b">
        <f>IF(AND(YEAR(Candidates!H2006)&gt;=applicationYear,YEAR(Candidates!H2006)&lt;=applicationYear),TRUE,IF(applicationYear="",TRUE,FALSE))</f>
        <v>0</v>
      </c>
      <c r="T2004" s="187" t="b">
        <f>IF(AND(Candidates!H2006&gt;=$AJ$4,Candidates!H2006&lt;=$AJ$5),TRUE,FALSE)</f>
        <v>0</v>
      </c>
      <c r="U2004" s="187" t="b">
        <f>IF(Dashboard!$M$6="",IF(Candidates!B2006&lt;&gt;"",TRUE,FALSE),IF(Dashboard!$M$6=Candidates!B2006,TRUE,FALSE))</f>
        <v>0</v>
      </c>
      <c r="V2004" s="187" t="b">
        <f>IF(Dashboard!$H$7="",IF(Candidates!B2006&lt;&gt;"",TRUE,FALSE),IF(Dashboard!$H$7=Candidates!C2006,TRUE,FALSE))</f>
        <v>0</v>
      </c>
      <c r="W2004" s="217" t="b">
        <f>IF(Dashboard!$H$6="",IF(Candidates!B2006&lt;&gt;"",TRUE,FALSE),IF(Dashboard!$H$6=Candidates!E2006,TRUE,FALSE))</f>
        <v>0</v>
      </c>
      <c r="X2004" s="187">
        <f t="shared" si="84"/>
        <v>0</v>
      </c>
      <c r="Y2004" s="198">
        <f t="shared" si="85"/>
        <v>0</v>
      </c>
      <c r="AA2004" s="7"/>
      <c r="AB2004" s="7"/>
      <c r="AC2004" s="7"/>
    </row>
    <row r="2005" spans="18:29" x14ac:dyDescent="0.2">
      <c r="R2005" s="193" t="str">
        <f>IF(Candidates!H2007="","",MONTH(Candidates!H2007))</f>
        <v/>
      </c>
      <c r="S2005" s="187" t="b">
        <f>IF(AND(YEAR(Candidates!H2007)&gt;=applicationYear,YEAR(Candidates!H2007)&lt;=applicationYear),TRUE,IF(applicationYear="",TRUE,FALSE))</f>
        <v>0</v>
      </c>
      <c r="T2005" s="187" t="b">
        <f>IF(AND(Candidates!H2007&gt;=$AJ$4,Candidates!H2007&lt;=$AJ$5),TRUE,FALSE)</f>
        <v>0</v>
      </c>
      <c r="U2005" s="187" t="b">
        <f>IF(Dashboard!$M$6="",IF(Candidates!B2007&lt;&gt;"",TRUE,FALSE),IF(Dashboard!$M$6=Candidates!B2007,TRUE,FALSE))</f>
        <v>0</v>
      </c>
      <c r="V2005" s="187" t="b">
        <f>IF(Dashboard!$H$7="",IF(Candidates!B2007&lt;&gt;"",TRUE,FALSE),IF(Dashboard!$H$7=Candidates!C2007,TRUE,FALSE))</f>
        <v>0</v>
      </c>
      <c r="W2005" s="217" t="b">
        <f>IF(Dashboard!$H$6="",IF(Candidates!B2007&lt;&gt;"",TRUE,FALSE),IF(Dashboard!$H$6=Candidates!E2007,TRUE,FALSE))</f>
        <v>0</v>
      </c>
      <c r="X2005" s="187">
        <f t="shared" si="84"/>
        <v>0</v>
      </c>
      <c r="Y2005" s="198">
        <f t="shared" si="85"/>
        <v>0</v>
      </c>
      <c r="AA2005" s="7"/>
      <c r="AB2005" s="7"/>
      <c r="AC2005" s="7"/>
    </row>
    <row r="2006" spans="18:29" x14ac:dyDescent="0.2">
      <c r="R2006" s="193" t="str">
        <f>IF(Candidates!H2008="","",MONTH(Candidates!H2008))</f>
        <v/>
      </c>
      <c r="S2006" s="187" t="b">
        <f>IF(AND(YEAR(Candidates!H2008)&gt;=applicationYear,YEAR(Candidates!H2008)&lt;=applicationYear),TRUE,IF(applicationYear="",TRUE,FALSE))</f>
        <v>0</v>
      </c>
      <c r="T2006" s="187" t="b">
        <f>IF(AND(Candidates!H2008&gt;=$AJ$4,Candidates!H2008&lt;=$AJ$5),TRUE,FALSE)</f>
        <v>0</v>
      </c>
      <c r="U2006" s="187" t="b">
        <f>IF(Dashboard!$M$6="",IF(Candidates!B2008&lt;&gt;"",TRUE,FALSE),IF(Dashboard!$M$6=Candidates!B2008,TRUE,FALSE))</f>
        <v>0</v>
      </c>
      <c r="V2006" s="187" t="b">
        <f>IF(Dashboard!$H$7="",IF(Candidates!B2008&lt;&gt;"",TRUE,FALSE),IF(Dashboard!$H$7=Candidates!C2008,TRUE,FALSE))</f>
        <v>0</v>
      </c>
      <c r="W2006" s="217" t="b">
        <f>IF(Dashboard!$H$6="",IF(Candidates!B2008&lt;&gt;"",TRUE,FALSE),IF(Dashboard!$H$6=Candidates!E2008,TRUE,FALSE))</f>
        <v>0</v>
      </c>
      <c r="X2006" s="187">
        <f t="shared" si="84"/>
        <v>0</v>
      </c>
      <c r="Y2006" s="198">
        <f t="shared" si="85"/>
        <v>0</v>
      </c>
      <c r="AA2006" s="7"/>
      <c r="AB2006" s="7"/>
      <c r="AC2006" s="7"/>
    </row>
    <row r="2007" spans="18:29" x14ac:dyDescent="0.2">
      <c r="R2007" s="193" t="str">
        <f>IF(Candidates!H2009="","",MONTH(Candidates!H2009))</f>
        <v/>
      </c>
      <c r="S2007" s="187" t="b">
        <f>IF(AND(YEAR(Candidates!H2009)&gt;=applicationYear,YEAR(Candidates!H2009)&lt;=applicationYear),TRUE,IF(applicationYear="",TRUE,FALSE))</f>
        <v>0</v>
      </c>
      <c r="T2007" s="187" t="b">
        <f>IF(AND(Candidates!H2009&gt;=$AJ$4,Candidates!H2009&lt;=$AJ$5),TRUE,FALSE)</f>
        <v>0</v>
      </c>
      <c r="U2007" s="187" t="b">
        <f>IF(Dashboard!$M$6="",IF(Candidates!B2009&lt;&gt;"",TRUE,FALSE),IF(Dashboard!$M$6=Candidates!B2009,TRUE,FALSE))</f>
        <v>0</v>
      </c>
      <c r="V2007" s="187" t="b">
        <f>IF(Dashboard!$H$7="",IF(Candidates!B2009&lt;&gt;"",TRUE,FALSE),IF(Dashboard!$H$7=Candidates!C2009,TRUE,FALSE))</f>
        <v>0</v>
      </c>
      <c r="W2007" s="217" t="b">
        <f>IF(Dashboard!$H$6="",IF(Candidates!B2009&lt;&gt;"",TRUE,FALSE),IF(Dashboard!$H$6=Candidates!E2009,TRUE,FALSE))</f>
        <v>0</v>
      </c>
      <c r="X2007" s="187">
        <f t="shared" si="84"/>
        <v>0</v>
      </c>
      <c r="Y2007" s="198">
        <f t="shared" si="85"/>
        <v>0</v>
      </c>
      <c r="AA2007" s="7"/>
      <c r="AB2007" s="7"/>
      <c r="AC2007" s="7"/>
    </row>
    <row r="2008" spans="18:29" x14ac:dyDescent="0.2">
      <c r="R2008" s="193" t="str">
        <f>IF(Candidates!H2010="","",MONTH(Candidates!H2010))</f>
        <v/>
      </c>
      <c r="S2008" s="187" t="b">
        <f>IF(AND(YEAR(Candidates!H2010)&gt;=applicationYear,YEAR(Candidates!H2010)&lt;=applicationYear),TRUE,IF(applicationYear="",TRUE,FALSE))</f>
        <v>0</v>
      </c>
      <c r="T2008" s="187" t="b">
        <f>IF(AND(Candidates!H2010&gt;=$AJ$4,Candidates!H2010&lt;=$AJ$5),TRUE,FALSE)</f>
        <v>0</v>
      </c>
      <c r="U2008" s="187" t="b">
        <f>IF(Dashboard!$M$6="",IF(Candidates!B2010&lt;&gt;"",TRUE,FALSE),IF(Dashboard!$M$6=Candidates!B2010,TRUE,FALSE))</f>
        <v>0</v>
      </c>
      <c r="V2008" s="187" t="b">
        <f>IF(Dashboard!$H$7="",IF(Candidates!B2010&lt;&gt;"",TRUE,FALSE),IF(Dashboard!$H$7=Candidates!C2010,TRUE,FALSE))</f>
        <v>0</v>
      </c>
      <c r="W2008" s="217" t="b">
        <f>IF(Dashboard!$H$6="",IF(Candidates!B2010&lt;&gt;"",TRUE,FALSE),IF(Dashboard!$H$6=Candidates!E2010,TRUE,FALSE))</f>
        <v>0</v>
      </c>
      <c r="X2008" s="187">
        <f t="shared" si="84"/>
        <v>0</v>
      </c>
      <c r="Y2008" s="198">
        <f t="shared" si="85"/>
        <v>0</v>
      </c>
      <c r="AA2008" s="7"/>
      <c r="AB2008" s="7"/>
      <c r="AC2008" s="7"/>
    </row>
    <row r="2009" spans="18:29" x14ac:dyDescent="0.2">
      <c r="R2009" s="193" t="str">
        <f>IF(Candidates!H2011="","",MONTH(Candidates!H2011))</f>
        <v/>
      </c>
      <c r="S2009" s="187" t="b">
        <f>IF(AND(YEAR(Candidates!H2011)&gt;=applicationYear,YEAR(Candidates!H2011)&lt;=applicationYear),TRUE,IF(applicationYear="",TRUE,FALSE))</f>
        <v>0</v>
      </c>
      <c r="T2009" s="187" t="b">
        <f>IF(AND(Candidates!H2011&gt;=$AJ$4,Candidates!H2011&lt;=$AJ$5),TRUE,FALSE)</f>
        <v>0</v>
      </c>
      <c r="U2009" s="187" t="b">
        <f>IF(Dashboard!$M$6="",IF(Candidates!B2011&lt;&gt;"",TRUE,FALSE),IF(Dashboard!$M$6=Candidates!B2011,TRUE,FALSE))</f>
        <v>0</v>
      </c>
      <c r="V2009" s="187" t="b">
        <f>IF(Dashboard!$H$7="",IF(Candidates!B2011&lt;&gt;"",TRUE,FALSE),IF(Dashboard!$H$7=Candidates!C2011,TRUE,FALSE))</f>
        <v>0</v>
      </c>
      <c r="W2009" s="217" t="b">
        <f>IF(Dashboard!$H$6="",IF(Candidates!B2011&lt;&gt;"",TRUE,FALSE),IF(Dashboard!$H$6=Candidates!E2011,TRUE,FALSE))</f>
        <v>0</v>
      </c>
      <c r="X2009" s="187">
        <f t="shared" si="84"/>
        <v>0</v>
      </c>
      <c r="Y2009" s="198">
        <f t="shared" si="85"/>
        <v>0</v>
      </c>
      <c r="AA2009" s="7"/>
      <c r="AB2009" s="7"/>
      <c r="AC2009" s="7"/>
    </row>
    <row r="2010" spans="18:29" x14ac:dyDescent="0.2">
      <c r="R2010" s="193" t="str">
        <f>IF(Candidates!H2012="","",MONTH(Candidates!H2012))</f>
        <v/>
      </c>
      <c r="S2010" s="187" t="b">
        <f>IF(AND(YEAR(Candidates!H2012)&gt;=applicationYear,YEAR(Candidates!H2012)&lt;=applicationYear),TRUE,IF(applicationYear="",TRUE,FALSE))</f>
        <v>0</v>
      </c>
      <c r="T2010" s="187" t="b">
        <f>IF(AND(Candidates!H2012&gt;=$AJ$4,Candidates!H2012&lt;=$AJ$5),TRUE,FALSE)</f>
        <v>0</v>
      </c>
      <c r="U2010" s="187" t="b">
        <f>IF(Dashboard!$M$6="",IF(Candidates!B2012&lt;&gt;"",TRUE,FALSE),IF(Dashboard!$M$6=Candidates!B2012,TRUE,FALSE))</f>
        <v>0</v>
      </c>
      <c r="V2010" s="187" t="b">
        <f>IF(Dashboard!$H$7="",IF(Candidates!B2012&lt;&gt;"",TRUE,FALSE),IF(Dashboard!$H$7=Candidates!C2012,TRUE,FALSE))</f>
        <v>0</v>
      </c>
      <c r="W2010" s="217" t="b">
        <f>IF(Dashboard!$H$6="",IF(Candidates!B2012&lt;&gt;"",TRUE,FALSE),IF(Dashboard!$H$6=Candidates!E2012,TRUE,FALSE))</f>
        <v>0</v>
      </c>
      <c r="X2010" s="187">
        <f t="shared" si="84"/>
        <v>0</v>
      </c>
      <c r="Y2010" s="198">
        <f t="shared" si="85"/>
        <v>0</v>
      </c>
      <c r="AA2010" s="7"/>
      <c r="AB2010" s="7"/>
      <c r="AC2010" s="7"/>
    </row>
    <row r="2011" spans="18:29" x14ac:dyDescent="0.2">
      <c r="R2011" s="193" t="str">
        <f>IF(Candidates!H2013="","",MONTH(Candidates!H2013))</f>
        <v/>
      </c>
      <c r="S2011" s="187" t="b">
        <f>IF(AND(YEAR(Candidates!H2013)&gt;=applicationYear,YEAR(Candidates!H2013)&lt;=applicationYear),TRUE,IF(applicationYear="",TRUE,FALSE))</f>
        <v>0</v>
      </c>
      <c r="T2011" s="187" t="b">
        <f>IF(AND(Candidates!H2013&gt;=$AJ$4,Candidates!H2013&lt;=$AJ$5),TRUE,FALSE)</f>
        <v>0</v>
      </c>
      <c r="U2011" s="187" t="b">
        <f>IF(Dashboard!$M$6="",IF(Candidates!B2013&lt;&gt;"",TRUE,FALSE),IF(Dashboard!$M$6=Candidates!B2013,TRUE,FALSE))</f>
        <v>0</v>
      </c>
      <c r="V2011" s="187" t="b">
        <f>IF(Dashboard!$H$7="",IF(Candidates!B2013&lt;&gt;"",TRUE,FALSE),IF(Dashboard!$H$7=Candidates!C2013,TRUE,FALSE))</f>
        <v>0</v>
      </c>
      <c r="W2011" s="217" t="b">
        <f>IF(Dashboard!$H$6="",IF(Candidates!B2013&lt;&gt;"",TRUE,FALSE),IF(Dashboard!$H$6=Candidates!E2013,TRUE,FALSE))</f>
        <v>0</v>
      </c>
      <c r="X2011" s="187">
        <f t="shared" si="84"/>
        <v>0</v>
      </c>
      <c r="Y2011" s="198">
        <f t="shared" si="85"/>
        <v>0</v>
      </c>
      <c r="AA2011" s="7"/>
      <c r="AB2011" s="7"/>
      <c r="AC2011" s="7"/>
    </row>
    <row r="2012" spans="18:29" x14ac:dyDescent="0.2">
      <c r="R2012" s="193" t="str">
        <f>IF(Candidates!H2014="","",MONTH(Candidates!H2014))</f>
        <v/>
      </c>
      <c r="S2012" s="187" t="b">
        <f>IF(AND(YEAR(Candidates!H2014)&gt;=applicationYear,YEAR(Candidates!H2014)&lt;=applicationYear),TRUE,IF(applicationYear="",TRUE,FALSE))</f>
        <v>0</v>
      </c>
      <c r="T2012" s="187" t="b">
        <f>IF(AND(Candidates!H2014&gt;=$AJ$4,Candidates!H2014&lt;=$AJ$5),TRUE,FALSE)</f>
        <v>0</v>
      </c>
      <c r="U2012" s="187" t="b">
        <f>IF(Dashboard!$M$6="",IF(Candidates!B2014&lt;&gt;"",TRUE,FALSE),IF(Dashboard!$M$6=Candidates!B2014,TRUE,FALSE))</f>
        <v>0</v>
      </c>
      <c r="V2012" s="187" t="b">
        <f>IF(Dashboard!$H$7="",IF(Candidates!B2014&lt;&gt;"",TRUE,FALSE),IF(Dashboard!$H$7=Candidates!C2014,TRUE,FALSE))</f>
        <v>0</v>
      </c>
      <c r="W2012" s="217" t="b">
        <f>IF(Dashboard!$H$6="",IF(Candidates!B2014&lt;&gt;"",TRUE,FALSE),IF(Dashboard!$H$6=Candidates!E2014,TRUE,FALSE))</f>
        <v>0</v>
      </c>
      <c r="X2012" s="187">
        <f t="shared" si="84"/>
        <v>0</v>
      </c>
      <c r="Y2012" s="198">
        <f t="shared" si="85"/>
        <v>0</v>
      </c>
      <c r="AA2012" s="7"/>
      <c r="AB2012" s="7"/>
      <c r="AC2012" s="7"/>
    </row>
    <row r="2013" spans="18:29" x14ac:dyDescent="0.2">
      <c r="R2013" s="193" t="str">
        <f>IF(Candidates!H2015="","",MONTH(Candidates!H2015))</f>
        <v/>
      </c>
      <c r="S2013" s="187" t="b">
        <f>IF(AND(YEAR(Candidates!H2015)&gt;=applicationYear,YEAR(Candidates!H2015)&lt;=applicationYear),TRUE,IF(applicationYear="",TRUE,FALSE))</f>
        <v>0</v>
      </c>
      <c r="T2013" s="187" t="b">
        <f>IF(AND(Candidates!H2015&gt;=$AJ$4,Candidates!H2015&lt;=$AJ$5),TRUE,FALSE)</f>
        <v>0</v>
      </c>
      <c r="U2013" s="187" t="b">
        <f>IF(Dashboard!$M$6="",IF(Candidates!B2015&lt;&gt;"",TRUE,FALSE),IF(Dashboard!$M$6=Candidates!B2015,TRUE,FALSE))</f>
        <v>0</v>
      </c>
      <c r="V2013" s="187" t="b">
        <f>IF(Dashboard!$H$7="",IF(Candidates!B2015&lt;&gt;"",TRUE,FALSE),IF(Dashboard!$H$7=Candidates!C2015,TRUE,FALSE))</f>
        <v>0</v>
      </c>
      <c r="W2013" s="217" t="b">
        <f>IF(Dashboard!$H$6="",IF(Candidates!B2015&lt;&gt;"",TRUE,FALSE),IF(Dashboard!$H$6=Candidates!E2015,TRUE,FALSE))</f>
        <v>0</v>
      </c>
      <c r="X2013" s="187">
        <f t="shared" si="84"/>
        <v>0</v>
      </c>
      <c r="Y2013" s="198">
        <f t="shared" si="85"/>
        <v>0</v>
      </c>
      <c r="AA2013" s="7"/>
      <c r="AB2013" s="7"/>
      <c r="AC2013" s="7"/>
    </row>
    <row r="2014" spans="18:29" x14ac:dyDescent="0.2">
      <c r="R2014" s="193" t="str">
        <f>IF(Candidates!H2016="","",MONTH(Candidates!H2016))</f>
        <v/>
      </c>
      <c r="S2014" s="187" t="b">
        <f>IF(AND(YEAR(Candidates!H2016)&gt;=applicationYear,YEAR(Candidates!H2016)&lt;=applicationYear),TRUE,IF(applicationYear="",TRUE,FALSE))</f>
        <v>0</v>
      </c>
      <c r="T2014" s="187" t="b">
        <f>IF(AND(Candidates!H2016&gt;=$AJ$4,Candidates!H2016&lt;=$AJ$5),TRUE,FALSE)</f>
        <v>0</v>
      </c>
      <c r="U2014" s="187" t="b">
        <f>IF(Dashboard!$M$6="",IF(Candidates!B2016&lt;&gt;"",TRUE,FALSE),IF(Dashboard!$M$6=Candidates!B2016,TRUE,FALSE))</f>
        <v>0</v>
      </c>
      <c r="V2014" s="187" t="b">
        <f>IF(Dashboard!$H$7="",IF(Candidates!B2016&lt;&gt;"",TRUE,FALSE),IF(Dashboard!$H$7=Candidates!C2016,TRUE,FALSE))</f>
        <v>0</v>
      </c>
      <c r="W2014" s="217" t="b">
        <f>IF(Dashboard!$H$6="",IF(Candidates!B2016&lt;&gt;"",TRUE,FALSE),IF(Dashboard!$H$6=Candidates!E2016,TRUE,FALSE))</f>
        <v>0</v>
      </c>
      <c r="X2014" s="187">
        <f t="shared" si="84"/>
        <v>0</v>
      </c>
      <c r="Y2014" s="198">
        <f t="shared" si="85"/>
        <v>0</v>
      </c>
      <c r="AA2014" s="7"/>
      <c r="AB2014" s="7"/>
      <c r="AC2014" s="7"/>
    </row>
    <row r="2015" spans="18:29" x14ac:dyDescent="0.2">
      <c r="R2015" s="193" t="str">
        <f>IF(Candidates!H2017="","",MONTH(Candidates!H2017))</f>
        <v/>
      </c>
      <c r="S2015" s="187" t="b">
        <f>IF(AND(YEAR(Candidates!H2017)&gt;=applicationYear,YEAR(Candidates!H2017)&lt;=applicationYear),TRUE,IF(applicationYear="",TRUE,FALSE))</f>
        <v>0</v>
      </c>
      <c r="T2015" s="187" t="b">
        <f>IF(AND(Candidates!H2017&gt;=$AJ$4,Candidates!H2017&lt;=$AJ$5),TRUE,FALSE)</f>
        <v>0</v>
      </c>
      <c r="U2015" s="187" t="b">
        <f>IF(Dashboard!$M$6="",IF(Candidates!B2017&lt;&gt;"",TRUE,FALSE),IF(Dashboard!$M$6=Candidates!B2017,TRUE,FALSE))</f>
        <v>0</v>
      </c>
      <c r="V2015" s="187" t="b">
        <f>IF(Dashboard!$H$7="",IF(Candidates!B2017&lt;&gt;"",TRUE,FALSE),IF(Dashboard!$H$7=Candidates!C2017,TRUE,FALSE))</f>
        <v>0</v>
      </c>
      <c r="W2015" s="217" t="b">
        <f>IF(Dashboard!$H$6="",IF(Candidates!B2017&lt;&gt;"",TRUE,FALSE),IF(Dashboard!$H$6=Candidates!E2017,TRUE,FALSE))</f>
        <v>0</v>
      </c>
      <c r="X2015" s="187">
        <f t="shared" si="84"/>
        <v>0</v>
      </c>
      <c r="Y2015" s="198">
        <f t="shared" si="85"/>
        <v>0</v>
      </c>
      <c r="AA2015" s="7"/>
      <c r="AB2015" s="7"/>
      <c r="AC2015" s="7"/>
    </row>
    <row r="2016" spans="18:29" x14ac:dyDescent="0.2">
      <c r="R2016" s="193" t="str">
        <f>IF(Candidates!H2018="","",MONTH(Candidates!H2018))</f>
        <v/>
      </c>
      <c r="S2016" s="187" t="b">
        <f>IF(AND(YEAR(Candidates!H2018)&gt;=applicationYear,YEAR(Candidates!H2018)&lt;=applicationYear),TRUE,IF(applicationYear="",TRUE,FALSE))</f>
        <v>0</v>
      </c>
      <c r="T2016" s="187" t="b">
        <f>IF(AND(Candidates!H2018&gt;=$AJ$4,Candidates!H2018&lt;=$AJ$5),TRUE,FALSE)</f>
        <v>0</v>
      </c>
      <c r="U2016" s="187" t="b">
        <f>IF(Dashboard!$M$6="",IF(Candidates!B2018&lt;&gt;"",TRUE,FALSE),IF(Dashboard!$M$6=Candidates!B2018,TRUE,FALSE))</f>
        <v>0</v>
      </c>
      <c r="V2016" s="187" t="b">
        <f>IF(Dashboard!$H$7="",IF(Candidates!B2018&lt;&gt;"",TRUE,FALSE),IF(Dashboard!$H$7=Candidates!C2018,TRUE,FALSE))</f>
        <v>0</v>
      </c>
      <c r="W2016" s="217" t="b">
        <f>IF(Dashboard!$H$6="",IF(Candidates!B2018&lt;&gt;"",TRUE,FALSE),IF(Dashboard!$H$6=Candidates!E2018,TRUE,FALSE))</f>
        <v>0</v>
      </c>
      <c r="X2016" s="187">
        <f t="shared" si="84"/>
        <v>0</v>
      </c>
      <c r="Y2016" s="198">
        <f t="shared" si="85"/>
        <v>0</v>
      </c>
      <c r="AA2016" s="7"/>
      <c r="AB2016" s="7"/>
      <c r="AC2016" s="7"/>
    </row>
    <row r="2017" spans="18:29" x14ac:dyDescent="0.2">
      <c r="R2017" s="193" t="str">
        <f>IF(Candidates!H2019="","",MONTH(Candidates!H2019))</f>
        <v/>
      </c>
      <c r="S2017" s="187" t="b">
        <f>IF(AND(YEAR(Candidates!H2019)&gt;=applicationYear,YEAR(Candidates!H2019)&lt;=applicationYear),TRUE,IF(applicationYear="",TRUE,FALSE))</f>
        <v>0</v>
      </c>
      <c r="T2017" s="187" t="b">
        <f>IF(AND(Candidates!H2019&gt;=$AJ$4,Candidates!H2019&lt;=$AJ$5),TRUE,FALSE)</f>
        <v>0</v>
      </c>
      <c r="U2017" s="187" t="b">
        <f>IF(Dashboard!$M$6="",IF(Candidates!B2019&lt;&gt;"",TRUE,FALSE),IF(Dashboard!$M$6=Candidates!B2019,TRUE,FALSE))</f>
        <v>0</v>
      </c>
      <c r="V2017" s="187" t="b">
        <f>IF(Dashboard!$H$7="",IF(Candidates!B2019&lt;&gt;"",TRUE,FALSE),IF(Dashboard!$H$7=Candidates!C2019,TRUE,FALSE))</f>
        <v>0</v>
      </c>
      <c r="W2017" s="217" t="b">
        <f>IF(Dashboard!$H$6="",IF(Candidates!B2019&lt;&gt;"",TRUE,FALSE),IF(Dashboard!$H$6=Candidates!E2019,TRUE,FALSE))</f>
        <v>0</v>
      </c>
      <c r="X2017" s="187">
        <f t="shared" si="84"/>
        <v>0</v>
      </c>
      <c r="Y2017" s="198">
        <f t="shared" si="85"/>
        <v>0</v>
      </c>
      <c r="AA2017" s="7"/>
      <c r="AB2017" s="7"/>
      <c r="AC2017" s="7"/>
    </row>
    <row r="2018" spans="18:29" x14ac:dyDescent="0.2">
      <c r="R2018" s="193" t="str">
        <f>IF(Candidates!H2020="","",MONTH(Candidates!H2020))</f>
        <v/>
      </c>
      <c r="S2018" s="187" t="b">
        <f>IF(AND(YEAR(Candidates!H2020)&gt;=applicationYear,YEAR(Candidates!H2020)&lt;=applicationYear),TRUE,IF(applicationYear="",TRUE,FALSE))</f>
        <v>0</v>
      </c>
      <c r="T2018" s="187" t="b">
        <f>IF(AND(Candidates!H2020&gt;=$AJ$4,Candidates!H2020&lt;=$AJ$5),TRUE,FALSE)</f>
        <v>0</v>
      </c>
      <c r="U2018" s="187" t="b">
        <f>IF(Dashboard!$M$6="",IF(Candidates!B2020&lt;&gt;"",TRUE,FALSE),IF(Dashboard!$M$6=Candidates!B2020,TRUE,FALSE))</f>
        <v>0</v>
      </c>
      <c r="V2018" s="187" t="b">
        <f>IF(Dashboard!$H$7="",IF(Candidates!B2020&lt;&gt;"",TRUE,FALSE),IF(Dashboard!$H$7=Candidates!C2020,TRUE,FALSE))</f>
        <v>0</v>
      </c>
      <c r="W2018" s="217" t="b">
        <f>IF(Dashboard!$H$6="",IF(Candidates!B2020&lt;&gt;"",TRUE,FALSE),IF(Dashboard!$H$6=Candidates!E2020,TRUE,FALSE))</f>
        <v>0</v>
      </c>
      <c r="X2018" s="187">
        <f t="shared" si="84"/>
        <v>0</v>
      </c>
      <c r="Y2018" s="198">
        <f t="shared" si="85"/>
        <v>0</v>
      </c>
      <c r="AA2018" s="7"/>
      <c r="AB2018" s="7"/>
      <c r="AC2018" s="7"/>
    </row>
    <row r="2019" spans="18:29" x14ac:dyDescent="0.2">
      <c r="R2019" s="193" t="str">
        <f>IF(Candidates!H2021="","",MONTH(Candidates!H2021))</f>
        <v/>
      </c>
      <c r="S2019" s="187" t="b">
        <f>IF(AND(YEAR(Candidates!H2021)&gt;=applicationYear,YEAR(Candidates!H2021)&lt;=applicationYear),TRUE,IF(applicationYear="",TRUE,FALSE))</f>
        <v>0</v>
      </c>
      <c r="T2019" s="187" t="b">
        <f>IF(AND(Candidates!H2021&gt;=$AJ$4,Candidates!H2021&lt;=$AJ$5),TRUE,FALSE)</f>
        <v>0</v>
      </c>
      <c r="U2019" s="187" t="b">
        <f>IF(Dashboard!$M$6="",IF(Candidates!B2021&lt;&gt;"",TRUE,FALSE),IF(Dashboard!$M$6=Candidates!B2021,TRUE,FALSE))</f>
        <v>0</v>
      </c>
      <c r="V2019" s="187" t="b">
        <f>IF(Dashboard!$H$7="",IF(Candidates!B2021&lt;&gt;"",TRUE,FALSE),IF(Dashboard!$H$7=Candidates!C2021,TRUE,FALSE))</f>
        <v>0</v>
      </c>
      <c r="W2019" s="217" t="b">
        <f>IF(Dashboard!$H$6="",IF(Candidates!B2021&lt;&gt;"",TRUE,FALSE),IF(Dashboard!$H$6=Candidates!E2021,TRUE,FALSE))</f>
        <v>0</v>
      </c>
      <c r="X2019" s="187">
        <f t="shared" si="84"/>
        <v>0</v>
      </c>
      <c r="Y2019" s="198">
        <f t="shared" si="85"/>
        <v>0</v>
      </c>
      <c r="AA2019" s="7"/>
      <c r="AB2019" s="7"/>
      <c r="AC2019" s="7"/>
    </row>
    <row r="2020" spans="18:29" x14ac:dyDescent="0.2">
      <c r="R2020" s="193" t="str">
        <f>IF(Candidates!H2022="","",MONTH(Candidates!H2022))</f>
        <v/>
      </c>
      <c r="S2020" s="187" t="b">
        <f>IF(AND(YEAR(Candidates!H2022)&gt;=applicationYear,YEAR(Candidates!H2022)&lt;=applicationYear),TRUE,IF(applicationYear="",TRUE,FALSE))</f>
        <v>0</v>
      </c>
      <c r="T2020" s="187" t="b">
        <f>IF(AND(Candidates!H2022&gt;=$AJ$4,Candidates!H2022&lt;=$AJ$5),TRUE,FALSE)</f>
        <v>0</v>
      </c>
      <c r="U2020" s="187" t="b">
        <f>IF(Dashboard!$M$6="",IF(Candidates!B2022&lt;&gt;"",TRUE,FALSE),IF(Dashboard!$M$6=Candidates!B2022,TRUE,FALSE))</f>
        <v>0</v>
      </c>
      <c r="V2020" s="187" t="b">
        <f>IF(Dashboard!$H$7="",IF(Candidates!B2022&lt;&gt;"",TRUE,FALSE),IF(Dashboard!$H$7=Candidates!C2022,TRUE,FALSE))</f>
        <v>0</v>
      </c>
      <c r="W2020" s="217" t="b">
        <f>IF(Dashboard!$H$6="",IF(Candidates!B2022&lt;&gt;"",TRUE,FALSE),IF(Dashboard!$H$6=Candidates!E2022,TRUE,FALSE))</f>
        <v>0</v>
      </c>
      <c r="X2020" s="187">
        <f t="shared" si="84"/>
        <v>0</v>
      </c>
      <c r="Y2020" s="198">
        <f t="shared" si="85"/>
        <v>0</v>
      </c>
      <c r="AA2020" s="7"/>
      <c r="AB2020" s="7"/>
      <c r="AC2020" s="7"/>
    </row>
    <row r="2021" spans="18:29" x14ac:dyDescent="0.2">
      <c r="R2021" s="193" t="str">
        <f>IF(Candidates!H2023="","",MONTH(Candidates!H2023))</f>
        <v/>
      </c>
      <c r="S2021" s="187" t="b">
        <f>IF(AND(YEAR(Candidates!H2023)&gt;=applicationYear,YEAR(Candidates!H2023)&lt;=applicationYear),TRUE,IF(applicationYear="",TRUE,FALSE))</f>
        <v>0</v>
      </c>
      <c r="T2021" s="187" t="b">
        <f>IF(AND(Candidates!H2023&gt;=$AJ$4,Candidates!H2023&lt;=$AJ$5),TRUE,FALSE)</f>
        <v>0</v>
      </c>
      <c r="U2021" s="187" t="b">
        <f>IF(Dashboard!$M$6="",IF(Candidates!B2023&lt;&gt;"",TRUE,FALSE),IF(Dashboard!$M$6=Candidates!B2023,TRUE,FALSE))</f>
        <v>0</v>
      </c>
      <c r="V2021" s="187" t="b">
        <f>IF(Dashboard!$H$7="",IF(Candidates!B2023&lt;&gt;"",TRUE,FALSE),IF(Dashboard!$H$7=Candidates!C2023,TRUE,FALSE))</f>
        <v>0</v>
      </c>
      <c r="W2021" s="217" t="b">
        <f>IF(Dashboard!$H$6="",IF(Candidates!B2023&lt;&gt;"",TRUE,FALSE),IF(Dashboard!$H$6=Candidates!E2023,TRUE,FALSE))</f>
        <v>0</v>
      </c>
      <c r="X2021" s="187">
        <f t="shared" si="84"/>
        <v>0</v>
      </c>
      <c r="Y2021" s="198">
        <f t="shared" si="85"/>
        <v>0</v>
      </c>
      <c r="AA2021" s="7"/>
      <c r="AB2021" s="7"/>
      <c r="AC2021" s="7"/>
    </row>
    <row r="2022" spans="18:29" x14ac:dyDescent="0.2">
      <c r="R2022" s="193" t="str">
        <f>IF(Candidates!H2024="","",MONTH(Candidates!H2024))</f>
        <v/>
      </c>
      <c r="S2022" s="187" t="b">
        <f>IF(AND(YEAR(Candidates!H2024)&gt;=applicationYear,YEAR(Candidates!H2024)&lt;=applicationYear),TRUE,IF(applicationYear="",TRUE,FALSE))</f>
        <v>0</v>
      </c>
      <c r="T2022" s="187" t="b">
        <f>IF(AND(Candidates!H2024&gt;=$AJ$4,Candidates!H2024&lt;=$AJ$5),TRUE,FALSE)</f>
        <v>0</v>
      </c>
      <c r="U2022" s="187" t="b">
        <f>IF(Dashboard!$M$6="",IF(Candidates!B2024&lt;&gt;"",TRUE,FALSE),IF(Dashboard!$M$6=Candidates!B2024,TRUE,FALSE))</f>
        <v>0</v>
      </c>
      <c r="V2022" s="187" t="b">
        <f>IF(Dashboard!$H$7="",IF(Candidates!B2024&lt;&gt;"",TRUE,FALSE),IF(Dashboard!$H$7=Candidates!C2024,TRUE,FALSE))</f>
        <v>0</v>
      </c>
      <c r="W2022" s="217" t="b">
        <f>IF(Dashboard!$H$6="",IF(Candidates!B2024&lt;&gt;"",TRUE,FALSE),IF(Dashboard!$H$6=Candidates!E2024,TRUE,FALSE))</f>
        <v>0</v>
      </c>
      <c r="X2022" s="187">
        <f t="shared" si="84"/>
        <v>0</v>
      </c>
      <c r="Y2022" s="198">
        <f t="shared" si="85"/>
        <v>0</v>
      </c>
      <c r="AA2022" s="7"/>
      <c r="AB2022" s="7"/>
      <c r="AC2022" s="7"/>
    </row>
    <row r="2023" spans="18:29" x14ac:dyDescent="0.2">
      <c r="R2023" s="193" t="str">
        <f>IF(Candidates!H2025="","",MONTH(Candidates!H2025))</f>
        <v/>
      </c>
      <c r="S2023" s="187" t="b">
        <f>IF(AND(YEAR(Candidates!H2025)&gt;=applicationYear,YEAR(Candidates!H2025)&lt;=applicationYear),TRUE,IF(applicationYear="",TRUE,FALSE))</f>
        <v>0</v>
      </c>
      <c r="T2023" s="187" t="b">
        <f>IF(AND(Candidates!H2025&gt;=$AJ$4,Candidates!H2025&lt;=$AJ$5),TRUE,FALSE)</f>
        <v>0</v>
      </c>
      <c r="U2023" s="187" t="b">
        <f>IF(Dashboard!$M$6="",IF(Candidates!B2025&lt;&gt;"",TRUE,FALSE),IF(Dashboard!$M$6=Candidates!B2025,TRUE,FALSE))</f>
        <v>0</v>
      </c>
      <c r="V2023" s="187" t="b">
        <f>IF(Dashboard!$H$7="",IF(Candidates!B2025&lt;&gt;"",TRUE,FALSE),IF(Dashboard!$H$7=Candidates!C2025,TRUE,FALSE))</f>
        <v>0</v>
      </c>
      <c r="W2023" s="217" t="b">
        <f>IF(Dashboard!$H$6="",IF(Candidates!B2025&lt;&gt;"",TRUE,FALSE),IF(Dashboard!$H$6=Candidates!E2025,TRUE,FALSE))</f>
        <v>0</v>
      </c>
      <c r="X2023" s="187">
        <f t="shared" si="84"/>
        <v>0</v>
      </c>
      <c r="Y2023" s="198">
        <f t="shared" si="85"/>
        <v>0</v>
      </c>
      <c r="AA2023" s="7"/>
      <c r="AB2023" s="7"/>
      <c r="AC2023" s="7"/>
    </row>
    <row r="2024" spans="18:29" x14ac:dyDescent="0.2">
      <c r="R2024" s="193" t="str">
        <f>IF(Candidates!H2026="","",MONTH(Candidates!H2026))</f>
        <v/>
      </c>
      <c r="S2024" s="187" t="b">
        <f>IF(AND(YEAR(Candidates!H2026)&gt;=applicationYear,YEAR(Candidates!H2026)&lt;=applicationYear),TRUE,IF(applicationYear="",TRUE,FALSE))</f>
        <v>0</v>
      </c>
      <c r="T2024" s="187" t="b">
        <f>IF(AND(Candidates!H2026&gt;=$AJ$4,Candidates!H2026&lt;=$AJ$5),TRUE,FALSE)</f>
        <v>0</v>
      </c>
      <c r="U2024" s="187" t="b">
        <f>IF(Dashboard!$M$6="",IF(Candidates!B2026&lt;&gt;"",TRUE,FALSE),IF(Dashboard!$M$6=Candidates!B2026,TRUE,FALSE))</f>
        <v>0</v>
      </c>
      <c r="V2024" s="187" t="b">
        <f>IF(Dashboard!$H$7="",IF(Candidates!B2026&lt;&gt;"",TRUE,FALSE),IF(Dashboard!$H$7=Candidates!C2026,TRUE,FALSE))</f>
        <v>0</v>
      </c>
      <c r="W2024" s="217" t="b">
        <f>IF(Dashboard!$H$6="",IF(Candidates!B2026&lt;&gt;"",TRUE,FALSE),IF(Dashboard!$H$6=Candidates!E2026,TRUE,FALSE))</f>
        <v>0</v>
      </c>
      <c r="X2024" s="187">
        <f t="shared" si="84"/>
        <v>0</v>
      </c>
      <c r="Y2024" s="198">
        <f t="shared" si="85"/>
        <v>0</v>
      </c>
      <c r="AA2024" s="7"/>
      <c r="AB2024" s="7"/>
      <c r="AC2024" s="7"/>
    </row>
    <row r="2025" spans="18:29" x14ac:dyDescent="0.2">
      <c r="R2025" s="193" t="str">
        <f>IF(Candidates!H2027="","",MONTH(Candidates!H2027))</f>
        <v/>
      </c>
      <c r="S2025" s="187" t="b">
        <f>IF(AND(YEAR(Candidates!H2027)&gt;=applicationYear,YEAR(Candidates!H2027)&lt;=applicationYear),TRUE,IF(applicationYear="",TRUE,FALSE))</f>
        <v>0</v>
      </c>
      <c r="T2025" s="187" t="b">
        <f>IF(AND(Candidates!H2027&gt;=$AJ$4,Candidates!H2027&lt;=$AJ$5),TRUE,FALSE)</f>
        <v>0</v>
      </c>
      <c r="U2025" s="187" t="b">
        <f>IF(Dashboard!$M$6="",IF(Candidates!B2027&lt;&gt;"",TRUE,FALSE),IF(Dashboard!$M$6=Candidates!B2027,TRUE,FALSE))</f>
        <v>0</v>
      </c>
      <c r="V2025" s="187" t="b">
        <f>IF(Dashboard!$H$7="",IF(Candidates!B2027&lt;&gt;"",TRUE,FALSE),IF(Dashboard!$H$7=Candidates!C2027,TRUE,FALSE))</f>
        <v>0</v>
      </c>
      <c r="W2025" s="217" t="b">
        <f>IF(Dashboard!$H$6="",IF(Candidates!B2027&lt;&gt;"",TRUE,FALSE),IF(Dashboard!$H$6=Candidates!E2027,TRUE,FALSE))</f>
        <v>0</v>
      </c>
      <c r="X2025" s="187">
        <f t="shared" si="84"/>
        <v>0</v>
      </c>
      <c r="Y2025" s="198">
        <f t="shared" si="85"/>
        <v>0</v>
      </c>
      <c r="AA2025" s="7"/>
      <c r="AB2025" s="7"/>
      <c r="AC2025" s="7"/>
    </row>
    <row r="2026" spans="18:29" x14ac:dyDescent="0.2">
      <c r="R2026" s="193" t="str">
        <f>IF(Candidates!H2028="","",MONTH(Candidates!H2028))</f>
        <v/>
      </c>
      <c r="S2026" s="187" t="b">
        <f>IF(AND(YEAR(Candidates!H2028)&gt;=applicationYear,YEAR(Candidates!H2028)&lt;=applicationYear),TRUE,IF(applicationYear="",TRUE,FALSE))</f>
        <v>0</v>
      </c>
      <c r="T2026" s="187" t="b">
        <f>IF(AND(Candidates!H2028&gt;=$AJ$4,Candidates!H2028&lt;=$AJ$5),TRUE,FALSE)</f>
        <v>0</v>
      </c>
      <c r="U2026" s="187" t="b">
        <f>IF(Dashboard!$M$6="",IF(Candidates!B2028&lt;&gt;"",TRUE,FALSE),IF(Dashboard!$M$6=Candidates!B2028,TRUE,FALSE))</f>
        <v>0</v>
      </c>
      <c r="V2026" s="187" t="b">
        <f>IF(Dashboard!$H$7="",IF(Candidates!B2028&lt;&gt;"",TRUE,FALSE),IF(Dashboard!$H$7=Candidates!C2028,TRUE,FALSE))</f>
        <v>0</v>
      </c>
      <c r="W2026" s="217" t="b">
        <f>IF(Dashboard!$H$6="",IF(Candidates!B2028&lt;&gt;"",TRUE,FALSE),IF(Dashboard!$H$6=Candidates!E2028,TRUE,FALSE))</f>
        <v>0</v>
      </c>
      <c r="X2026" s="187">
        <f t="shared" si="84"/>
        <v>0</v>
      </c>
      <c r="Y2026" s="198">
        <f t="shared" si="85"/>
        <v>0</v>
      </c>
      <c r="AA2026" s="7"/>
      <c r="AB2026" s="7"/>
      <c r="AC2026" s="7"/>
    </row>
    <row r="2027" spans="18:29" x14ac:dyDescent="0.2">
      <c r="R2027" s="193" t="str">
        <f>IF(Candidates!H2029="","",MONTH(Candidates!H2029))</f>
        <v/>
      </c>
      <c r="S2027" s="187" t="b">
        <f>IF(AND(YEAR(Candidates!H2029)&gt;=applicationYear,YEAR(Candidates!H2029)&lt;=applicationYear),TRUE,IF(applicationYear="",TRUE,FALSE))</f>
        <v>0</v>
      </c>
      <c r="T2027" s="187" t="b">
        <f>IF(AND(Candidates!H2029&gt;=$AJ$4,Candidates!H2029&lt;=$AJ$5),TRUE,FALSE)</f>
        <v>0</v>
      </c>
      <c r="U2027" s="187" t="b">
        <f>IF(Dashboard!$M$6="",IF(Candidates!B2029&lt;&gt;"",TRUE,FALSE),IF(Dashboard!$M$6=Candidates!B2029,TRUE,FALSE))</f>
        <v>0</v>
      </c>
      <c r="V2027" s="187" t="b">
        <f>IF(Dashboard!$H$7="",IF(Candidates!B2029&lt;&gt;"",TRUE,FALSE),IF(Dashboard!$H$7=Candidates!C2029,TRUE,FALSE))</f>
        <v>0</v>
      </c>
      <c r="W2027" s="217" t="b">
        <f>IF(Dashboard!$H$6="",IF(Candidates!B2029&lt;&gt;"",TRUE,FALSE),IF(Dashboard!$H$6=Candidates!E2029,TRUE,FALSE))</f>
        <v>0</v>
      </c>
      <c r="X2027" s="187">
        <f t="shared" si="84"/>
        <v>0</v>
      </c>
      <c r="Y2027" s="198">
        <f t="shared" si="85"/>
        <v>0</v>
      </c>
      <c r="AA2027" s="7"/>
      <c r="AB2027" s="7"/>
      <c r="AC2027" s="7"/>
    </row>
    <row r="2028" spans="18:29" x14ac:dyDescent="0.2">
      <c r="R2028" s="193" t="str">
        <f>IF(Candidates!H2030="","",MONTH(Candidates!H2030))</f>
        <v/>
      </c>
      <c r="S2028" s="187" t="b">
        <f>IF(AND(YEAR(Candidates!H2030)&gt;=applicationYear,YEAR(Candidates!H2030)&lt;=applicationYear),TRUE,IF(applicationYear="",TRUE,FALSE))</f>
        <v>0</v>
      </c>
      <c r="T2028" s="187" t="b">
        <f>IF(AND(Candidates!H2030&gt;=$AJ$4,Candidates!H2030&lt;=$AJ$5),TRUE,FALSE)</f>
        <v>0</v>
      </c>
      <c r="U2028" s="187" t="b">
        <f>IF(Dashboard!$M$6="",IF(Candidates!B2030&lt;&gt;"",TRUE,FALSE),IF(Dashboard!$M$6=Candidates!B2030,TRUE,FALSE))</f>
        <v>0</v>
      </c>
      <c r="V2028" s="187" t="b">
        <f>IF(Dashboard!$H$7="",IF(Candidates!B2030&lt;&gt;"",TRUE,FALSE),IF(Dashboard!$H$7=Candidates!C2030,TRUE,FALSE))</f>
        <v>0</v>
      </c>
      <c r="W2028" s="217" t="b">
        <f>IF(Dashboard!$H$6="",IF(Candidates!B2030&lt;&gt;"",TRUE,FALSE),IF(Dashboard!$H$6=Candidates!E2030,TRUE,FALSE))</f>
        <v>0</v>
      </c>
      <c r="X2028" s="187">
        <f t="shared" si="84"/>
        <v>0</v>
      </c>
      <c r="Y2028" s="198">
        <f t="shared" si="85"/>
        <v>0</v>
      </c>
      <c r="AA2028" s="7"/>
      <c r="AB2028" s="7"/>
      <c r="AC2028" s="7"/>
    </row>
    <row r="2029" spans="18:29" x14ac:dyDescent="0.2">
      <c r="R2029" s="193" t="str">
        <f>IF(Candidates!H2031="","",MONTH(Candidates!H2031))</f>
        <v/>
      </c>
      <c r="S2029" s="187" t="b">
        <f>IF(AND(YEAR(Candidates!H2031)&gt;=applicationYear,YEAR(Candidates!H2031)&lt;=applicationYear),TRUE,IF(applicationYear="",TRUE,FALSE))</f>
        <v>0</v>
      </c>
      <c r="T2029" s="187" t="b">
        <f>IF(AND(Candidates!H2031&gt;=$AJ$4,Candidates!H2031&lt;=$AJ$5),TRUE,FALSE)</f>
        <v>0</v>
      </c>
      <c r="U2029" s="187" t="b">
        <f>IF(Dashboard!$M$6="",IF(Candidates!B2031&lt;&gt;"",TRUE,FALSE),IF(Dashboard!$M$6=Candidates!B2031,TRUE,FALSE))</f>
        <v>0</v>
      </c>
      <c r="V2029" s="187" t="b">
        <f>IF(Dashboard!$H$7="",IF(Candidates!B2031&lt;&gt;"",TRUE,FALSE),IF(Dashboard!$H$7=Candidates!C2031,TRUE,FALSE))</f>
        <v>0</v>
      </c>
      <c r="W2029" s="217" t="b">
        <f>IF(Dashboard!$H$6="",IF(Candidates!B2031&lt;&gt;"",TRUE,FALSE),IF(Dashboard!$H$6=Candidates!E2031,TRUE,FALSE))</f>
        <v>0</v>
      </c>
      <c r="X2029" s="187">
        <f t="shared" si="84"/>
        <v>0</v>
      </c>
      <c r="Y2029" s="198">
        <f t="shared" si="85"/>
        <v>0</v>
      </c>
      <c r="AA2029" s="7"/>
      <c r="AB2029" s="7"/>
      <c r="AC2029" s="7"/>
    </row>
    <row r="2030" spans="18:29" x14ac:dyDescent="0.2">
      <c r="R2030" s="193" t="str">
        <f>IF(Candidates!H2032="","",MONTH(Candidates!H2032))</f>
        <v/>
      </c>
      <c r="S2030" s="187" t="b">
        <f>IF(AND(YEAR(Candidates!H2032)&gt;=applicationYear,YEAR(Candidates!H2032)&lt;=applicationYear),TRUE,IF(applicationYear="",TRUE,FALSE))</f>
        <v>0</v>
      </c>
      <c r="T2030" s="187" t="b">
        <f>IF(AND(Candidates!H2032&gt;=$AJ$4,Candidates!H2032&lt;=$AJ$5),TRUE,FALSE)</f>
        <v>0</v>
      </c>
      <c r="U2030" s="187" t="b">
        <f>IF(Dashboard!$M$6="",IF(Candidates!B2032&lt;&gt;"",TRUE,FALSE),IF(Dashboard!$M$6=Candidates!B2032,TRUE,FALSE))</f>
        <v>0</v>
      </c>
      <c r="V2030" s="187" t="b">
        <f>IF(Dashboard!$H$7="",IF(Candidates!B2032&lt;&gt;"",TRUE,FALSE),IF(Dashboard!$H$7=Candidates!C2032,TRUE,FALSE))</f>
        <v>0</v>
      </c>
      <c r="W2030" s="217" t="b">
        <f>IF(Dashboard!$H$6="",IF(Candidates!B2032&lt;&gt;"",TRUE,FALSE),IF(Dashboard!$H$6=Candidates!E2032,TRUE,FALSE))</f>
        <v>0</v>
      </c>
      <c r="X2030" s="187">
        <f t="shared" si="84"/>
        <v>0</v>
      </c>
      <c r="Y2030" s="198">
        <f t="shared" si="85"/>
        <v>0</v>
      </c>
      <c r="AA2030" s="7"/>
      <c r="AB2030" s="7"/>
      <c r="AC2030" s="7"/>
    </row>
    <row r="2031" spans="18:29" x14ac:dyDescent="0.2">
      <c r="R2031" s="193" t="str">
        <f>IF(Candidates!H2033="","",MONTH(Candidates!H2033))</f>
        <v/>
      </c>
      <c r="S2031" s="187" t="b">
        <f>IF(AND(YEAR(Candidates!H2033)&gt;=applicationYear,YEAR(Candidates!H2033)&lt;=applicationYear),TRUE,IF(applicationYear="",TRUE,FALSE))</f>
        <v>0</v>
      </c>
      <c r="T2031" s="187" t="b">
        <f>IF(AND(Candidates!H2033&gt;=$AJ$4,Candidates!H2033&lt;=$AJ$5),TRUE,FALSE)</f>
        <v>0</v>
      </c>
      <c r="U2031" s="187" t="b">
        <f>IF(Dashboard!$M$6="",IF(Candidates!B2033&lt;&gt;"",TRUE,FALSE),IF(Dashboard!$M$6=Candidates!B2033,TRUE,FALSE))</f>
        <v>0</v>
      </c>
      <c r="V2031" s="187" t="b">
        <f>IF(Dashboard!$H$7="",IF(Candidates!B2033&lt;&gt;"",TRUE,FALSE),IF(Dashboard!$H$7=Candidates!C2033,TRUE,FALSE))</f>
        <v>0</v>
      </c>
      <c r="W2031" s="217" t="b">
        <f>IF(Dashboard!$H$6="",IF(Candidates!B2033&lt;&gt;"",TRUE,FALSE),IF(Dashboard!$H$6=Candidates!E2033,TRUE,FALSE))</f>
        <v>0</v>
      </c>
      <c r="X2031" s="187">
        <f t="shared" si="84"/>
        <v>0</v>
      </c>
      <c r="Y2031" s="198">
        <f t="shared" si="85"/>
        <v>0</v>
      </c>
      <c r="AA2031" s="7"/>
      <c r="AB2031" s="7"/>
      <c r="AC2031" s="7"/>
    </row>
    <row r="2032" spans="18:29" x14ac:dyDescent="0.2">
      <c r="R2032" s="193" t="str">
        <f>IF(Candidates!H2034="","",MONTH(Candidates!H2034))</f>
        <v/>
      </c>
      <c r="S2032" s="187" t="b">
        <f>IF(AND(YEAR(Candidates!H2034)&gt;=applicationYear,YEAR(Candidates!H2034)&lt;=applicationYear),TRUE,IF(applicationYear="",TRUE,FALSE))</f>
        <v>0</v>
      </c>
      <c r="T2032" s="187" t="b">
        <f>IF(AND(Candidates!H2034&gt;=$AJ$4,Candidates!H2034&lt;=$AJ$5),TRUE,FALSE)</f>
        <v>0</v>
      </c>
      <c r="U2032" s="187" t="b">
        <f>IF(Dashboard!$M$6="",IF(Candidates!B2034&lt;&gt;"",TRUE,FALSE),IF(Dashboard!$M$6=Candidates!B2034,TRUE,FALSE))</f>
        <v>0</v>
      </c>
      <c r="V2032" s="187" t="b">
        <f>IF(Dashboard!$H$7="",IF(Candidates!B2034&lt;&gt;"",TRUE,FALSE),IF(Dashboard!$H$7=Candidates!C2034,TRUE,FALSE))</f>
        <v>0</v>
      </c>
      <c r="W2032" s="217" t="b">
        <f>IF(Dashboard!$H$6="",IF(Candidates!B2034&lt;&gt;"",TRUE,FALSE),IF(Dashboard!$H$6=Candidates!E2034,TRUE,FALSE))</f>
        <v>0</v>
      </c>
      <c r="X2032" s="187">
        <f t="shared" si="84"/>
        <v>0</v>
      </c>
      <c r="Y2032" s="198">
        <f t="shared" si="85"/>
        <v>0</v>
      </c>
      <c r="AA2032" s="7"/>
      <c r="AB2032" s="7"/>
      <c r="AC2032" s="7"/>
    </row>
    <row r="2033" spans="18:29" x14ac:dyDescent="0.2">
      <c r="R2033" s="193" t="str">
        <f>IF(Candidates!H2035="","",MONTH(Candidates!H2035))</f>
        <v/>
      </c>
      <c r="S2033" s="187" t="b">
        <f>IF(AND(YEAR(Candidates!H2035)&gt;=applicationYear,YEAR(Candidates!H2035)&lt;=applicationYear),TRUE,IF(applicationYear="",TRUE,FALSE))</f>
        <v>0</v>
      </c>
      <c r="T2033" s="187" t="b">
        <f>IF(AND(Candidates!H2035&gt;=$AJ$4,Candidates!H2035&lt;=$AJ$5),TRUE,FALSE)</f>
        <v>0</v>
      </c>
      <c r="U2033" s="187" t="b">
        <f>IF(Dashboard!$M$6="",IF(Candidates!B2035&lt;&gt;"",TRUE,FALSE),IF(Dashboard!$M$6=Candidates!B2035,TRUE,FALSE))</f>
        <v>0</v>
      </c>
      <c r="V2033" s="187" t="b">
        <f>IF(Dashboard!$H$7="",IF(Candidates!B2035&lt;&gt;"",TRUE,FALSE),IF(Dashboard!$H$7=Candidates!C2035,TRUE,FALSE))</f>
        <v>0</v>
      </c>
      <c r="W2033" s="217" t="b">
        <f>IF(Dashboard!$H$6="",IF(Candidates!B2035&lt;&gt;"",TRUE,FALSE),IF(Dashboard!$H$6=Candidates!E2035,TRUE,FALSE))</f>
        <v>0</v>
      </c>
      <c r="X2033" s="187">
        <f t="shared" si="84"/>
        <v>0</v>
      </c>
      <c r="Y2033" s="198">
        <f t="shared" si="85"/>
        <v>0</v>
      </c>
      <c r="AA2033" s="7"/>
      <c r="AB2033" s="7"/>
      <c r="AC2033" s="7"/>
    </row>
    <row r="2034" spans="18:29" x14ac:dyDescent="0.2">
      <c r="R2034" s="193" t="str">
        <f>IF(Candidates!H2036="","",MONTH(Candidates!H2036))</f>
        <v/>
      </c>
      <c r="S2034" s="187" t="b">
        <f>IF(AND(YEAR(Candidates!H2036)&gt;=applicationYear,YEAR(Candidates!H2036)&lt;=applicationYear),TRUE,IF(applicationYear="",TRUE,FALSE))</f>
        <v>0</v>
      </c>
      <c r="T2034" s="187" t="b">
        <f>IF(AND(Candidates!H2036&gt;=$AJ$4,Candidates!H2036&lt;=$AJ$5),TRUE,FALSE)</f>
        <v>0</v>
      </c>
      <c r="U2034" s="187" t="b">
        <f>IF(Dashboard!$M$6="",IF(Candidates!B2036&lt;&gt;"",TRUE,FALSE),IF(Dashboard!$M$6=Candidates!B2036,TRUE,FALSE))</f>
        <v>0</v>
      </c>
      <c r="V2034" s="187" t="b">
        <f>IF(Dashboard!$H$7="",IF(Candidates!B2036&lt;&gt;"",TRUE,FALSE),IF(Dashboard!$H$7=Candidates!C2036,TRUE,FALSE))</f>
        <v>0</v>
      </c>
      <c r="W2034" s="217" t="b">
        <f>IF(Dashboard!$H$6="",IF(Candidates!B2036&lt;&gt;"",TRUE,FALSE),IF(Dashboard!$H$6=Candidates!E2036,TRUE,FALSE))</f>
        <v>0</v>
      </c>
      <c r="X2034" s="187">
        <f t="shared" si="84"/>
        <v>0</v>
      </c>
      <c r="Y2034" s="198">
        <f t="shared" si="85"/>
        <v>0</v>
      </c>
      <c r="AA2034" s="7"/>
      <c r="AB2034" s="7"/>
      <c r="AC2034" s="7"/>
    </row>
    <row r="2035" spans="18:29" x14ac:dyDescent="0.2">
      <c r="R2035" s="193" t="str">
        <f>IF(Candidates!H2037="","",MONTH(Candidates!H2037))</f>
        <v/>
      </c>
      <c r="S2035" s="187" t="b">
        <f>IF(AND(YEAR(Candidates!H2037)&gt;=applicationYear,YEAR(Candidates!H2037)&lt;=applicationYear),TRUE,IF(applicationYear="",TRUE,FALSE))</f>
        <v>0</v>
      </c>
      <c r="T2035" s="187" t="b">
        <f>IF(AND(Candidates!H2037&gt;=$AJ$4,Candidates!H2037&lt;=$AJ$5),TRUE,FALSE)</f>
        <v>0</v>
      </c>
      <c r="U2035" s="187" t="b">
        <f>IF(Dashboard!$M$6="",IF(Candidates!B2037&lt;&gt;"",TRUE,FALSE),IF(Dashboard!$M$6=Candidates!B2037,TRUE,FALSE))</f>
        <v>0</v>
      </c>
      <c r="V2035" s="187" t="b">
        <f>IF(Dashboard!$H$7="",IF(Candidates!B2037&lt;&gt;"",TRUE,FALSE),IF(Dashboard!$H$7=Candidates!C2037,TRUE,FALSE))</f>
        <v>0</v>
      </c>
      <c r="W2035" s="217" t="b">
        <f>IF(Dashboard!$H$6="",IF(Candidates!B2037&lt;&gt;"",TRUE,FALSE),IF(Dashboard!$H$6=Candidates!E2037,TRUE,FALSE))</f>
        <v>0</v>
      </c>
      <c r="X2035" s="187">
        <f t="shared" si="84"/>
        <v>0</v>
      </c>
      <c r="Y2035" s="198">
        <f t="shared" si="85"/>
        <v>0</v>
      </c>
      <c r="AA2035" s="7"/>
      <c r="AB2035" s="7"/>
      <c r="AC2035" s="7"/>
    </row>
    <row r="2036" spans="18:29" x14ac:dyDescent="0.2">
      <c r="R2036" s="193" t="str">
        <f>IF(Candidates!H2038="","",MONTH(Candidates!H2038))</f>
        <v/>
      </c>
      <c r="S2036" s="187" t="b">
        <f>IF(AND(YEAR(Candidates!H2038)&gt;=applicationYear,YEAR(Candidates!H2038)&lt;=applicationYear),TRUE,IF(applicationYear="",TRUE,FALSE))</f>
        <v>0</v>
      </c>
      <c r="T2036" s="187" t="b">
        <f>IF(AND(Candidates!H2038&gt;=$AJ$4,Candidates!H2038&lt;=$AJ$5),TRUE,FALSE)</f>
        <v>0</v>
      </c>
      <c r="U2036" s="187" t="b">
        <f>IF(Dashboard!$M$6="",IF(Candidates!B2038&lt;&gt;"",TRUE,FALSE),IF(Dashboard!$M$6=Candidates!B2038,TRUE,FALSE))</f>
        <v>0</v>
      </c>
      <c r="V2036" s="187" t="b">
        <f>IF(Dashboard!$H$7="",IF(Candidates!B2038&lt;&gt;"",TRUE,FALSE),IF(Dashboard!$H$7=Candidates!C2038,TRUE,FALSE))</f>
        <v>0</v>
      </c>
      <c r="W2036" s="217" t="b">
        <f>IF(Dashboard!$H$6="",IF(Candidates!B2038&lt;&gt;"",TRUE,FALSE),IF(Dashboard!$H$6=Candidates!E2038,TRUE,FALSE))</f>
        <v>0</v>
      </c>
      <c r="X2036" s="187">
        <f t="shared" si="84"/>
        <v>0</v>
      </c>
      <c r="Y2036" s="198">
        <f t="shared" si="85"/>
        <v>0</v>
      </c>
      <c r="AA2036" s="7"/>
      <c r="AB2036" s="7"/>
      <c r="AC2036" s="7"/>
    </row>
    <row r="2037" spans="18:29" x14ac:dyDescent="0.2">
      <c r="R2037" s="193" t="str">
        <f>IF(Candidates!H2039="","",MONTH(Candidates!H2039))</f>
        <v/>
      </c>
      <c r="S2037" s="187" t="b">
        <f>IF(AND(YEAR(Candidates!H2039)&gt;=applicationYear,YEAR(Candidates!H2039)&lt;=applicationYear),TRUE,IF(applicationYear="",TRUE,FALSE))</f>
        <v>0</v>
      </c>
      <c r="T2037" s="187" t="b">
        <f>IF(AND(Candidates!H2039&gt;=$AJ$4,Candidates!H2039&lt;=$AJ$5),TRUE,FALSE)</f>
        <v>0</v>
      </c>
      <c r="U2037" s="187" t="b">
        <f>IF(Dashboard!$M$6="",IF(Candidates!B2039&lt;&gt;"",TRUE,FALSE),IF(Dashboard!$M$6=Candidates!B2039,TRUE,FALSE))</f>
        <v>0</v>
      </c>
      <c r="V2037" s="187" t="b">
        <f>IF(Dashboard!$H$7="",IF(Candidates!B2039&lt;&gt;"",TRUE,FALSE),IF(Dashboard!$H$7=Candidates!C2039,TRUE,FALSE))</f>
        <v>0</v>
      </c>
      <c r="W2037" s="217" t="b">
        <f>IF(Dashboard!$H$6="",IF(Candidates!B2039&lt;&gt;"",TRUE,FALSE),IF(Dashboard!$H$6=Candidates!E2039,TRUE,FALSE))</f>
        <v>0</v>
      </c>
      <c r="X2037" s="187">
        <f t="shared" si="84"/>
        <v>0</v>
      </c>
      <c r="Y2037" s="198">
        <f t="shared" si="85"/>
        <v>0</v>
      </c>
      <c r="AA2037" s="7"/>
      <c r="AB2037" s="7"/>
      <c r="AC2037" s="7"/>
    </row>
    <row r="2038" spans="18:29" x14ac:dyDescent="0.2">
      <c r="R2038" s="193" t="str">
        <f>IF(Candidates!H2040="","",MONTH(Candidates!H2040))</f>
        <v/>
      </c>
      <c r="S2038" s="187" t="b">
        <f>IF(AND(YEAR(Candidates!H2040)&gt;=applicationYear,YEAR(Candidates!H2040)&lt;=applicationYear),TRUE,IF(applicationYear="",TRUE,FALSE))</f>
        <v>0</v>
      </c>
      <c r="T2038" s="187" t="b">
        <f>IF(AND(Candidates!H2040&gt;=$AJ$4,Candidates!H2040&lt;=$AJ$5),TRUE,FALSE)</f>
        <v>0</v>
      </c>
      <c r="U2038" s="187" t="b">
        <f>IF(Dashboard!$M$6="",IF(Candidates!B2040&lt;&gt;"",TRUE,FALSE),IF(Dashboard!$M$6=Candidates!B2040,TRUE,FALSE))</f>
        <v>0</v>
      </c>
      <c r="V2038" s="187" t="b">
        <f>IF(Dashboard!$H$7="",IF(Candidates!B2040&lt;&gt;"",TRUE,FALSE),IF(Dashboard!$H$7=Candidates!C2040,TRUE,FALSE))</f>
        <v>0</v>
      </c>
      <c r="W2038" s="217" t="b">
        <f>IF(Dashboard!$H$6="",IF(Candidates!B2040&lt;&gt;"",TRUE,FALSE),IF(Dashboard!$H$6=Candidates!E2040,TRUE,FALSE))</f>
        <v>0</v>
      </c>
      <c r="X2038" s="187">
        <f t="shared" si="84"/>
        <v>0</v>
      </c>
      <c r="Y2038" s="198">
        <f t="shared" si="85"/>
        <v>0</v>
      </c>
      <c r="AA2038" s="7"/>
      <c r="AB2038" s="7"/>
      <c r="AC2038" s="7"/>
    </row>
    <row r="2039" spans="18:29" x14ac:dyDescent="0.2">
      <c r="R2039" s="193" t="str">
        <f>IF(Candidates!H2041="","",MONTH(Candidates!H2041))</f>
        <v/>
      </c>
      <c r="S2039" s="187" t="b">
        <f>IF(AND(YEAR(Candidates!H2041)&gt;=applicationYear,YEAR(Candidates!H2041)&lt;=applicationYear),TRUE,IF(applicationYear="",TRUE,FALSE))</f>
        <v>0</v>
      </c>
      <c r="T2039" s="187" t="b">
        <f>IF(AND(Candidates!H2041&gt;=$AJ$4,Candidates!H2041&lt;=$AJ$5),TRUE,FALSE)</f>
        <v>0</v>
      </c>
      <c r="U2039" s="187" t="b">
        <f>IF(Dashboard!$M$6="",IF(Candidates!B2041&lt;&gt;"",TRUE,FALSE),IF(Dashboard!$M$6=Candidates!B2041,TRUE,FALSE))</f>
        <v>0</v>
      </c>
      <c r="V2039" s="187" t="b">
        <f>IF(Dashboard!$H$7="",IF(Candidates!B2041&lt;&gt;"",TRUE,FALSE),IF(Dashboard!$H$7=Candidates!C2041,TRUE,FALSE))</f>
        <v>0</v>
      </c>
      <c r="W2039" s="217" t="b">
        <f>IF(Dashboard!$H$6="",IF(Candidates!B2041&lt;&gt;"",TRUE,FALSE),IF(Dashboard!$H$6=Candidates!E2041,TRUE,FALSE))</f>
        <v>0</v>
      </c>
      <c r="X2039" s="187">
        <f t="shared" si="84"/>
        <v>0</v>
      </c>
      <c r="Y2039" s="198">
        <f t="shared" si="85"/>
        <v>0</v>
      </c>
      <c r="AA2039" s="7"/>
      <c r="AB2039" s="7"/>
      <c r="AC2039" s="7"/>
    </row>
    <row r="2040" spans="18:29" x14ac:dyDescent="0.2">
      <c r="R2040" s="193" t="str">
        <f>IF(Candidates!H2042="","",MONTH(Candidates!H2042))</f>
        <v/>
      </c>
      <c r="S2040" s="187" t="b">
        <f>IF(AND(YEAR(Candidates!H2042)&gt;=applicationYear,YEAR(Candidates!H2042)&lt;=applicationYear),TRUE,IF(applicationYear="",TRUE,FALSE))</f>
        <v>0</v>
      </c>
      <c r="T2040" s="187" t="b">
        <f>IF(AND(Candidates!H2042&gt;=$AJ$4,Candidates!H2042&lt;=$AJ$5),TRUE,FALSE)</f>
        <v>0</v>
      </c>
      <c r="U2040" s="187" t="b">
        <f>IF(Dashboard!$M$6="",IF(Candidates!B2042&lt;&gt;"",TRUE,FALSE),IF(Dashboard!$M$6=Candidates!B2042,TRUE,FALSE))</f>
        <v>0</v>
      </c>
      <c r="V2040" s="187" t="b">
        <f>IF(Dashboard!$H$7="",IF(Candidates!B2042&lt;&gt;"",TRUE,FALSE),IF(Dashboard!$H$7=Candidates!C2042,TRUE,FALSE))</f>
        <v>0</v>
      </c>
      <c r="W2040" s="217" t="b">
        <f>IF(Dashboard!$H$6="",IF(Candidates!B2042&lt;&gt;"",TRUE,FALSE),IF(Dashboard!$H$6=Candidates!E2042,TRUE,FALSE))</f>
        <v>0</v>
      </c>
      <c r="X2040" s="187">
        <f t="shared" si="84"/>
        <v>0</v>
      </c>
      <c r="Y2040" s="198">
        <f t="shared" si="85"/>
        <v>0</v>
      </c>
      <c r="AA2040" s="7"/>
      <c r="AB2040" s="7"/>
      <c r="AC2040" s="7"/>
    </row>
    <row r="2041" spans="18:29" x14ac:dyDescent="0.2">
      <c r="R2041" s="193" t="str">
        <f>IF(Candidates!H2043="","",MONTH(Candidates!H2043))</f>
        <v/>
      </c>
      <c r="S2041" s="187" t="b">
        <f>IF(AND(YEAR(Candidates!H2043)&gt;=applicationYear,YEAR(Candidates!H2043)&lt;=applicationYear),TRUE,IF(applicationYear="",TRUE,FALSE))</f>
        <v>0</v>
      </c>
      <c r="T2041" s="187" t="b">
        <f>IF(AND(Candidates!H2043&gt;=$AJ$4,Candidates!H2043&lt;=$AJ$5),TRUE,FALSE)</f>
        <v>0</v>
      </c>
      <c r="U2041" s="187" t="b">
        <f>IF(Dashboard!$M$6="",IF(Candidates!B2043&lt;&gt;"",TRUE,FALSE),IF(Dashboard!$M$6=Candidates!B2043,TRUE,FALSE))</f>
        <v>0</v>
      </c>
      <c r="V2041" s="187" t="b">
        <f>IF(Dashboard!$H$7="",IF(Candidates!B2043&lt;&gt;"",TRUE,FALSE),IF(Dashboard!$H$7=Candidates!C2043,TRUE,FALSE))</f>
        <v>0</v>
      </c>
      <c r="W2041" s="217" t="b">
        <f>IF(Dashboard!$H$6="",IF(Candidates!B2043&lt;&gt;"",TRUE,FALSE),IF(Dashboard!$H$6=Candidates!E2043,TRUE,FALSE))</f>
        <v>0</v>
      </c>
      <c r="X2041" s="187">
        <f t="shared" si="84"/>
        <v>0</v>
      </c>
      <c r="Y2041" s="198">
        <f t="shared" si="85"/>
        <v>0</v>
      </c>
      <c r="AA2041" s="7"/>
      <c r="AB2041" s="7"/>
      <c r="AC2041" s="7"/>
    </row>
    <row r="2042" spans="18:29" x14ac:dyDescent="0.2">
      <c r="R2042" s="193" t="str">
        <f>IF(Candidates!H2044="","",MONTH(Candidates!H2044))</f>
        <v/>
      </c>
      <c r="S2042" s="187" t="b">
        <f>IF(AND(YEAR(Candidates!H2044)&gt;=applicationYear,YEAR(Candidates!H2044)&lt;=applicationYear),TRUE,IF(applicationYear="",TRUE,FALSE))</f>
        <v>0</v>
      </c>
      <c r="T2042" s="187" t="b">
        <f>IF(AND(Candidates!H2044&gt;=$AJ$4,Candidates!H2044&lt;=$AJ$5),TRUE,FALSE)</f>
        <v>0</v>
      </c>
      <c r="U2042" s="187" t="b">
        <f>IF(Dashboard!$M$6="",IF(Candidates!B2044&lt;&gt;"",TRUE,FALSE),IF(Dashboard!$M$6=Candidates!B2044,TRUE,FALSE))</f>
        <v>0</v>
      </c>
      <c r="V2042" s="187" t="b">
        <f>IF(Dashboard!$H$7="",IF(Candidates!B2044&lt;&gt;"",TRUE,FALSE),IF(Dashboard!$H$7=Candidates!C2044,TRUE,FALSE))</f>
        <v>0</v>
      </c>
      <c r="W2042" s="217" t="b">
        <f>IF(Dashboard!$H$6="",IF(Candidates!B2044&lt;&gt;"",TRUE,FALSE),IF(Dashboard!$H$6=Candidates!E2044,TRUE,FALSE))</f>
        <v>0</v>
      </c>
      <c r="X2042" s="187">
        <f t="shared" si="84"/>
        <v>0</v>
      </c>
      <c r="Y2042" s="198">
        <f t="shared" si="85"/>
        <v>0</v>
      </c>
      <c r="AA2042" s="7"/>
      <c r="AB2042" s="7"/>
      <c r="AC2042" s="7"/>
    </row>
    <row r="2043" spans="18:29" x14ac:dyDescent="0.2">
      <c r="R2043" s="193" t="str">
        <f>IF(Candidates!H2045="","",MONTH(Candidates!H2045))</f>
        <v/>
      </c>
      <c r="S2043" s="187" t="b">
        <f>IF(AND(YEAR(Candidates!H2045)&gt;=applicationYear,YEAR(Candidates!H2045)&lt;=applicationYear),TRUE,IF(applicationYear="",TRUE,FALSE))</f>
        <v>0</v>
      </c>
      <c r="T2043" s="187" t="b">
        <f>IF(AND(Candidates!H2045&gt;=$AJ$4,Candidates!H2045&lt;=$AJ$5),TRUE,FALSE)</f>
        <v>0</v>
      </c>
      <c r="U2043" s="187" t="b">
        <f>IF(Dashboard!$M$6="",IF(Candidates!B2045&lt;&gt;"",TRUE,FALSE),IF(Dashboard!$M$6=Candidates!B2045,TRUE,FALSE))</f>
        <v>0</v>
      </c>
      <c r="V2043" s="187" t="b">
        <f>IF(Dashboard!$H$7="",IF(Candidates!B2045&lt;&gt;"",TRUE,FALSE),IF(Dashboard!$H$7=Candidates!C2045,TRUE,FALSE))</f>
        <v>0</v>
      </c>
      <c r="W2043" s="217" t="b">
        <f>IF(Dashboard!$H$6="",IF(Candidates!B2045&lt;&gt;"",TRUE,FALSE),IF(Dashboard!$H$6=Candidates!E2045,TRUE,FALSE))</f>
        <v>0</v>
      </c>
      <c r="X2043" s="187">
        <f t="shared" si="84"/>
        <v>0</v>
      </c>
      <c r="Y2043" s="198">
        <f t="shared" si="85"/>
        <v>0</v>
      </c>
      <c r="AA2043" s="7"/>
      <c r="AB2043" s="7"/>
      <c r="AC2043" s="7"/>
    </row>
    <row r="2044" spans="18:29" x14ac:dyDescent="0.2">
      <c r="R2044" s="193" t="str">
        <f>IF(Candidates!H2046="","",MONTH(Candidates!H2046))</f>
        <v/>
      </c>
      <c r="S2044" s="187" t="b">
        <f>IF(AND(YEAR(Candidates!H2046)&gt;=applicationYear,YEAR(Candidates!H2046)&lt;=applicationYear),TRUE,IF(applicationYear="",TRUE,FALSE))</f>
        <v>0</v>
      </c>
      <c r="T2044" s="187" t="b">
        <f>IF(AND(Candidates!H2046&gt;=$AJ$4,Candidates!H2046&lt;=$AJ$5),TRUE,FALSE)</f>
        <v>0</v>
      </c>
      <c r="U2044" s="187" t="b">
        <f>IF(Dashboard!$M$6="",IF(Candidates!B2046&lt;&gt;"",TRUE,FALSE),IF(Dashboard!$M$6=Candidates!B2046,TRUE,FALSE))</f>
        <v>0</v>
      </c>
      <c r="V2044" s="187" t="b">
        <f>IF(Dashboard!$H$7="",IF(Candidates!B2046&lt;&gt;"",TRUE,FALSE),IF(Dashboard!$H$7=Candidates!C2046,TRUE,FALSE))</f>
        <v>0</v>
      </c>
      <c r="W2044" s="217" t="b">
        <f>IF(Dashboard!$H$6="",IF(Candidates!B2046&lt;&gt;"",TRUE,FALSE),IF(Dashboard!$H$6=Candidates!E2046,TRUE,FALSE))</f>
        <v>0</v>
      </c>
      <c r="X2044" s="187">
        <f t="shared" si="84"/>
        <v>0</v>
      </c>
      <c r="Y2044" s="198">
        <f t="shared" si="85"/>
        <v>0</v>
      </c>
      <c r="AA2044" s="7"/>
      <c r="AB2044" s="7"/>
      <c r="AC2044" s="7"/>
    </row>
    <row r="2045" spans="18:29" x14ac:dyDescent="0.2">
      <c r="R2045" s="193" t="str">
        <f>IF(Candidates!H2047="","",MONTH(Candidates!H2047))</f>
        <v/>
      </c>
      <c r="S2045" s="187" t="b">
        <f>IF(AND(YEAR(Candidates!H2047)&gt;=applicationYear,YEAR(Candidates!H2047)&lt;=applicationYear),TRUE,IF(applicationYear="",TRUE,FALSE))</f>
        <v>0</v>
      </c>
      <c r="T2045" s="187" t="b">
        <f>IF(AND(Candidates!H2047&gt;=$AJ$4,Candidates!H2047&lt;=$AJ$5),TRUE,FALSE)</f>
        <v>0</v>
      </c>
      <c r="U2045" s="187" t="b">
        <f>IF(Dashboard!$M$6="",IF(Candidates!B2047&lt;&gt;"",TRUE,FALSE),IF(Dashboard!$M$6=Candidates!B2047,TRUE,FALSE))</f>
        <v>0</v>
      </c>
      <c r="V2045" s="187" t="b">
        <f>IF(Dashboard!$H$7="",IF(Candidates!B2047&lt;&gt;"",TRUE,FALSE),IF(Dashboard!$H$7=Candidates!C2047,TRUE,FALSE))</f>
        <v>0</v>
      </c>
      <c r="W2045" s="217" t="b">
        <f>IF(Dashboard!$H$6="",IF(Candidates!B2047&lt;&gt;"",TRUE,FALSE),IF(Dashboard!$H$6=Candidates!E2047,TRUE,FALSE))</f>
        <v>0</v>
      </c>
      <c r="X2045" s="187">
        <f t="shared" si="84"/>
        <v>0</v>
      </c>
      <c r="Y2045" s="198">
        <f t="shared" si="85"/>
        <v>0</v>
      </c>
      <c r="AA2045" s="7"/>
      <c r="AB2045" s="7"/>
      <c r="AC2045" s="7"/>
    </row>
    <row r="2046" spans="18:29" x14ac:dyDescent="0.2">
      <c r="R2046" s="193" t="str">
        <f>IF(Candidates!H2048="","",MONTH(Candidates!H2048))</f>
        <v/>
      </c>
      <c r="S2046" s="187" t="b">
        <f>IF(AND(YEAR(Candidates!H2048)&gt;=applicationYear,YEAR(Candidates!H2048)&lt;=applicationYear),TRUE,IF(applicationYear="",TRUE,FALSE))</f>
        <v>0</v>
      </c>
      <c r="T2046" s="187" t="b">
        <f>IF(AND(Candidates!H2048&gt;=$AJ$4,Candidates!H2048&lt;=$AJ$5),TRUE,FALSE)</f>
        <v>0</v>
      </c>
      <c r="U2046" s="187" t="b">
        <f>IF(Dashboard!$M$6="",IF(Candidates!B2048&lt;&gt;"",TRUE,FALSE),IF(Dashboard!$M$6=Candidates!B2048,TRUE,FALSE))</f>
        <v>0</v>
      </c>
      <c r="V2046" s="187" t="b">
        <f>IF(Dashboard!$H$7="",IF(Candidates!B2048&lt;&gt;"",TRUE,FALSE),IF(Dashboard!$H$7=Candidates!C2048,TRUE,FALSE))</f>
        <v>0</v>
      </c>
      <c r="W2046" s="217" t="b">
        <f>IF(Dashboard!$H$6="",IF(Candidates!B2048&lt;&gt;"",TRUE,FALSE),IF(Dashboard!$H$6=Candidates!E2048,TRUE,FALSE))</f>
        <v>0</v>
      </c>
      <c r="X2046" s="187">
        <f t="shared" si="84"/>
        <v>0</v>
      </c>
      <c r="Y2046" s="198">
        <f t="shared" si="85"/>
        <v>0</v>
      </c>
      <c r="AA2046" s="7"/>
      <c r="AB2046" s="7"/>
      <c r="AC2046" s="7"/>
    </row>
    <row r="2047" spans="18:29" x14ac:dyDescent="0.2">
      <c r="R2047" s="193" t="str">
        <f>IF(Candidates!H2049="","",MONTH(Candidates!H2049))</f>
        <v/>
      </c>
      <c r="S2047" s="187" t="b">
        <f>IF(AND(YEAR(Candidates!H2049)&gt;=applicationYear,YEAR(Candidates!H2049)&lt;=applicationYear),TRUE,IF(applicationYear="",TRUE,FALSE))</f>
        <v>0</v>
      </c>
      <c r="T2047" s="187" t="b">
        <f>IF(AND(Candidates!H2049&gt;=$AJ$4,Candidates!H2049&lt;=$AJ$5),TRUE,FALSE)</f>
        <v>0</v>
      </c>
      <c r="U2047" s="187" t="b">
        <f>IF(Dashboard!$M$6="",IF(Candidates!B2049&lt;&gt;"",TRUE,FALSE),IF(Dashboard!$M$6=Candidates!B2049,TRUE,FALSE))</f>
        <v>0</v>
      </c>
      <c r="V2047" s="187" t="b">
        <f>IF(Dashboard!$H$7="",IF(Candidates!B2049&lt;&gt;"",TRUE,FALSE),IF(Dashboard!$H$7=Candidates!C2049,TRUE,FALSE))</f>
        <v>0</v>
      </c>
      <c r="W2047" s="217" t="b">
        <f>IF(Dashboard!$H$6="",IF(Candidates!B2049&lt;&gt;"",TRUE,FALSE),IF(Dashboard!$H$6=Candidates!E2049,TRUE,FALSE))</f>
        <v>0</v>
      </c>
      <c r="X2047" s="187">
        <f t="shared" si="84"/>
        <v>0</v>
      </c>
      <c r="Y2047" s="198">
        <f t="shared" si="85"/>
        <v>0</v>
      </c>
      <c r="AA2047" s="7"/>
      <c r="AB2047" s="7"/>
      <c r="AC2047" s="7"/>
    </row>
    <row r="2048" spans="18:29" x14ac:dyDescent="0.2">
      <c r="R2048" s="193" t="str">
        <f>IF(Candidates!H2050="","",MONTH(Candidates!H2050))</f>
        <v/>
      </c>
      <c r="S2048" s="187" t="b">
        <f>IF(AND(YEAR(Candidates!H2050)&gt;=applicationYear,YEAR(Candidates!H2050)&lt;=applicationYear),TRUE,IF(applicationYear="",TRUE,FALSE))</f>
        <v>0</v>
      </c>
      <c r="T2048" s="187" t="b">
        <f>IF(AND(Candidates!H2050&gt;=$AJ$4,Candidates!H2050&lt;=$AJ$5),TRUE,FALSE)</f>
        <v>0</v>
      </c>
      <c r="U2048" s="187" t="b">
        <f>IF(Dashboard!$M$6="",IF(Candidates!B2050&lt;&gt;"",TRUE,FALSE),IF(Dashboard!$M$6=Candidates!B2050,TRUE,FALSE))</f>
        <v>0</v>
      </c>
      <c r="V2048" s="187" t="b">
        <f>IF(Dashboard!$H$7="",IF(Candidates!B2050&lt;&gt;"",TRUE,FALSE),IF(Dashboard!$H$7=Candidates!C2050,TRUE,FALSE))</f>
        <v>0</v>
      </c>
      <c r="W2048" s="217" t="b">
        <f>IF(Dashboard!$H$6="",IF(Candidates!B2050&lt;&gt;"",TRUE,FALSE),IF(Dashboard!$H$6=Candidates!E2050,TRUE,FALSE))</f>
        <v>0</v>
      </c>
      <c r="X2048" s="187">
        <f t="shared" si="84"/>
        <v>0</v>
      </c>
      <c r="Y2048" s="198">
        <f t="shared" si="85"/>
        <v>0</v>
      </c>
      <c r="AA2048" s="7"/>
      <c r="AB2048" s="7"/>
      <c r="AC2048" s="7"/>
    </row>
    <row r="2049" spans="18:29" x14ac:dyDescent="0.2">
      <c r="R2049" s="193" t="str">
        <f>IF(Candidates!H2051="","",MONTH(Candidates!H2051))</f>
        <v/>
      </c>
      <c r="S2049" s="187" t="b">
        <f>IF(AND(YEAR(Candidates!H2051)&gt;=applicationYear,YEAR(Candidates!H2051)&lt;=applicationYear),TRUE,IF(applicationYear="",TRUE,FALSE))</f>
        <v>0</v>
      </c>
      <c r="T2049" s="187" t="b">
        <f>IF(AND(Candidates!H2051&gt;=$AJ$4,Candidates!H2051&lt;=$AJ$5),TRUE,FALSE)</f>
        <v>0</v>
      </c>
      <c r="U2049" s="187" t="b">
        <f>IF(Dashboard!$M$6="",IF(Candidates!B2051&lt;&gt;"",TRUE,FALSE),IF(Dashboard!$M$6=Candidates!B2051,TRUE,FALSE))</f>
        <v>0</v>
      </c>
      <c r="V2049" s="187" t="b">
        <f>IF(Dashboard!$H$7="",IF(Candidates!B2051&lt;&gt;"",TRUE,FALSE),IF(Dashboard!$H$7=Candidates!C2051,TRUE,FALSE))</f>
        <v>0</v>
      </c>
      <c r="W2049" s="217" t="b">
        <f>IF(Dashboard!$H$6="",IF(Candidates!B2051&lt;&gt;"",TRUE,FALSE),IF(Dashboard!$H$6=Candidates!E2051,TRUE,FALSE))</f>
        <v>0</v>
      </c>
      <c r="X2049" s="187">
        <f t="shared" si="84"/>
        <v>0</v>
      </c>
      <c r="Y2049" s="198">
        <f t="shared" si="85"/>
        <v>0</v>
      </c>
      <c r="AA2049" s="7"/>
      <c r="AB2049" s="7"/>
      <c r="AC2049" s="7"/>
    </row>
    <row r="2050" spans="18:29" x14ac:dyDescent="0.2">
      <c r="R2050" s="193" t="str">
        <f>IF(Candidates!H2052="","",MONTH(Candidates!H2052))</f>
        <v/>
      </c>
      <c r="S2050" s="187" t="b">
        <f>IF(AND(YEAR(Candidates!H2052)&gt;=applicationYear,YEAR(Candidates!H2052)&lt;=applicationYear),TRUE,IF(applicationYear="",TRUE,FALSE))</f>
        <v>0</v>
      </c>
      <c r="T2050" s="187" t="b">
        <f>IF(AND(Candidates!H2052&gt;=$AJ$4,Candidates!H2052&lt;=$AJ$5),TRUE,FALSE)</f>
        <v>0</v>
      </c>
      <c r="U2050" s="187" t="b">
        <f>IF(Dashboard!$M$6="",IF(Candidates!B2052&lt;&gt;"",TRUE,FALSE),IF(Dashboard!$M$6=Candidates!B2052,TRUE,FALSE))</f>
        <v>0</v>
      </c>
      <c r="V2050" s="187" t="b">
        <f>IF(Dashboard!$H$7="",IF(Candidates!B2052&lt;&gt;"",TRUE,FALSE),IF(Dashboard!$H$7=Candidates!C2052,TRUE,FALSE))</f>
        <v>0</v>
      </c>
      <c r="W2050" s="217" t="b">
        <f>IF(Dashboard!$H$6="",IF(Candidates!B2052&lt;&gt;"",TRUE,FALSE),IF(Dashboard!$H$6=Candidates!E2052,TRUE,FALSE))</f>
        <v>0</v>
      </c>
      <c r="X2050" s="187">
        <f t="shared" si="84"/>
        <v>0</v>
      </c>
      <c r="Y2050" s="198">
        <f t="shared" si="85"/>
        <v>0</v>
      </c>
      <c r="AA2050" s="7"/>
      <c r="AB2050" s="7"/>
      <c r="AC2050" s="7"/>
    </row>
    <row r="2051" spans="18:29" x14ac:dyDescent="0.2">
      <c r="R2051" s="193" t="str">
        <f>IF(Candidates!H2053="","",MONTH(Candidates!H2053))</f>
        <v/>
      </c>
      <c r="S2051" s="187" t="b">
        <f>IF(AND(YEAR(Candidates!H2053)&gt;=applicationYear,YEAR(Candidates!H2053)&lt;=applicationYear),TRUE,IF(applicationYear="",TRUE,FALSE))</f>
        <v>0</v>
      </c>
      <c r="T2051" s="187" t="b">
        <f>IF(AND(Candidates!H2053&gt;=$AJ$4,Candidates!H2053&lt;=$AJ$5),TRUE,FALSE)</f>
        <v>0</v>
      </c>
      <c r="U2051" s="187" t="b">
        <f>IF(Dashboard!$M$6="",IF(Candidates!B2053&lt;&gt;"",TRUE,FALSE),IF(Dashboard!$M$6=Candidates!B2053,TRUE,FALSE))</f>
        <v>0</v>
      </c>
      <c r="V2051" s="187" t="b">
        <f>IF(Dashboard!$H$7="",IF(Candidates!B2053&lt;&gt;"",TRUE,FALSE),IF(Dashboard!$H$7=Candidates!C2053,TRUE,FALSE))</f>
        <v>0</v>
      </c>
      <c r="W2051" s="217" t="b">
        <f>IF(Dashboard!$H$6="",IF(Candidates!B2053&lt;&gt;"",TRUE,FALSE),IF(Dashboard!$H$6=Candidates!E2053,TRUE,FALSE))</f>
        <v>0</v>
      </c>
      <c r="X2051" s="187">
        <f t="shared" si="84"/>
        <v>0</v>
      </c>
      <c r="Y2051" s="198">
        <f t="shared" si="85"/>
        <v>0</v>
      </c>
      <c r="AA2051" s="7"/>
      <c r="AB2051" s="7"/>
      <c r="AC2051" s="7"/>
    </row>
    <row r="2052" spans="18:29" x14ac:dyDescent="0.2">
      <c r="R2052" s="193" t="str">
        <f>IF(Candidates!H2054="","",MONTH(Candidates!H2054))</f>
        <v/>
      </c>
      <c r="S2052" s="187" t="b">
        <f>IF(AND(YEAR(Candidates!H2054)&gt;=applicationYear,YEAR(Candidates!H2054)&lt;=applicationYear),TRUE,IF(applicationYear="",TRUE,FALSE))</f>
        <v>0</v>
      </c>
      <c r="T2052" s="187" t="b">
        <f>IF(AND(Candidates!H2054&gt;=$AJ$4,Candidates!H2054&lt;=$AJ$5),TRUE,FALSE)</f>
        <v>0</v>
      </c>
      <c r="U2052" s="187" t="b">
        <f>IF(Dashboard!$M$6="",IF(Candidates!B2054&lt;&gt;"",TRUE,FALSE),IF(Dashboard!$M$6=Candidates!B2054,TRUE,FALSE))</f>
        <v>0</v>
      </c>
      <c r="V2052" s="187" t="b">
        <f>IF(Dashboard!$H$7="",IF(Candidates!B2054&lt;&gt;"",TRUE,FALSE),IF(Dashboard!$H$7=Candidates!C2054,TRUE,FALSE))</f>
        <v>0</v>
      </c>
      <c r="W2052" s="217" t="b">
        <f>IF(Dashboard!$H$6="",IF(Candidates!B2054&lt;&gt;"",TRUE,FALSE),IF(Dashboard!$H$6=Candidates!E2054,TRUE,FALSE))</f>
        <v>0</v>
      </c>
      <c r="X2052" s="187">
        <f t="shared" si="84"/>
        <v>0</v>
      </c>
      <c r="Y2052" s="198">
        <f t="shared" si="85"/>
        <v>0</v>
      </c>
      <c r="AA2052" s="7"/>
      <c r="AB2052" s="7"/>
      <c r="AC2052" s="7"/>
    </row>
    <row r="2053" spans="18:29" x14ac:dyDescent="0.2">
      <c r="R2053" s="193" t="str">
        <f>IF(Candidates!H2055="","",MONTH(Candidates!H2055))</f>
        <v/>
      </c>
      <c r="S2053" s="187" t="b">
        <f>IF(AND(YEAR(Candidates!H2055)&gt;=applicationYear,YEAR(Candidates!H2055)&lt;=applicationYear),TRUE,IF(applicationYear="",TRUE,FALSE))</f>
        <v>0</v>
      </c>
      <c r="T2053" s="187" t="b">
        <f>IF(AND(Candidates!H2055&gt;=$AJ$4,Candidates!H2055&lt;=$AJ$5),TRUE,FALSE)</f>
        <v>0</v>
      </c>
      <c r="U2053" s="187" t="b">
        <f>IF(Dashboard!$M$6="",IF(Candidates!B2055&lt;&gt;"",TRUE,FALSE),IF(Dashboard!$M$6=Candidates!B2055,TRUE,FALSE))</f>
        <v>0</v>
      </c>
      <c r="V2053" s="187" t="b">
        <f>IF(Dashboard!$H$7="",IF(Candidates!B2055&lt;&gt;"",TRUE,FALSE),IF(Dashboard!$H$7=Candidates!C2055,TRUE,FALSE))</f>
        <v>0</v>
      </c>
      <c r="W2053" s="217" t="b">
        <f>IF(Dashboard!$H$6="",IF(Candidates!B2055&lt;&gt;"",TRUE,FALSE),IF(Dashboard!$H$6=Candidates!E2055,TRUE,FALSE))</f>
        <v>0</v>
      </c>
      <c r="X2053" s="187">
        <f t="shared" ref="X2053:X2116" si="86">W2053*V2053*U2053*T2053</f>
        <v>0</v>
      </c>
      <c r="Y2053" s="198">
        <f t="shared" ref="Y2053:Y2116" si="87">W2053*V2053*U2053*S2053</f>
        <v>0</v>
      </c>
      <c r="AA2053" s="7"/>
      <c r="AB2053" s="7"/>
      <c r="AC2053" s="7"/>
    </row>
    <row r="2054" spans="18:29" x14ac:dyDescent="0.2">
      <c r="R2054" s="193" t="str">
        <f>IF(Candidates!H2056="","",MONTH(Candidates!H2056))</f>
        <v/>
      </c>
      <c r="S2054" s="187" t="b">
        <f>IF(AND(YEAR(Candidates!H2056)&gt;=applicationYear,YEAR(Candidates!H2056)&lt;=applicationYear),TRUE,IF(applicationYear="",TRUE,FALSE))</f>
        <v>0</v>
      </c>
      <c r="T2054" s="187" t="b">
        <f>IF(AND(Candidates!H2056&gt;=$AJ$4,Candidates!H2056&lt;=$AJ$5),TRUE,FALSE)</f>
        <v>0</v>
      </c>
      <c r="U2054" s="187" t="b">
        <f>IF(Dashboard!$M$6="",IF(Candidates!B2056&lt;&gt;"",TRUE,FALSE),IF(Dashboard!$M$6=Candidates!B2056,TRUE,FALSE))</f>
        <v>0</v>
      </c>
      <c r="V2054" s="187" t="b">
        <f>IF(Dashboard!$H$7="",IF(Candidates!B2056&lt;&gt;"",TRUE,FALSE),IF(Dashboard!$H$7=Candidates!C2056,TRUE,FALSE))</f>
        <v>0</v>
      </c>
      <c r="W2054" s="217" t="b">
        <f>IF(Dashboard!$H$6="",IF(Candidates!B2056&lt;&gt;"",TRUE,FALSE),IF(Dashboard!$H$6=Candidates!E2056,TRUE,FALSE))</f>
        <v>0</v>
      </c>
      <c r="X2054" s="187">
        <f t="shared" si="86"/>
        <v>0</v>
      </c>
      <c r="Y2054" s="198">
        <f t="shared" si="87"/>
        <v>0</v>
      </c>
      <c r="AA2054" s="7"/>
      <c r="AB2054" s="7"/>
      <c r="AC2054" s="7"/>
    </row>
    <row r="2055" spans="18:29" x14ac:dyDescent="0.2">
      <c r="R2055" s="193" t="str">
        <f>IF(Candidates!H2057="","",MONTH(Candidates!H2057))</f>
        <v/>
      </c>
      <c r="S2055" s="187" t="b">
        <f>IF(AND(YEAR(Candidates!H2057)&gt;=applicationYear,YEAR(Candidates!H2057)&lt;=applicationYear),TRUE,IF(applicationYear="",TRUE,FALSE))</f>
        <v>0</v>
      </c>
      <c r="T2055" s="187" t="b">
        <f>IF(AND(Candidates!H2057&gt;=$AJ$4,Candidates!H2057&lt;=$AJ$5),TRUE,FALSE)</f>
        <v>0</v>
      </c>
      <c r="U2055" s="187" t="b">
        <f>IF(Dashboard!$M$6="",IF(Candidates!B2057&lt;&gt;"",TRUE,FALSE),IF(Dashboard!$M$6=Candidates!B2057,TRUE,FALSE))</f>
        <v>0</v>
      </c>
      <c r="V2055" s="187" t="b">
        <f>IF(Dashboard!$H$7="",IF(Candidates!B2057&lt;&gt;"",TRUE,FALSE),IF(Dashboard!$H$7=Candidates!C2057,TRUE,FALSE))</f>
        <v>0</v>
      </c>
      <c r="W2055" s="217" t="b">
        <f>IF(Dashboard!$H$6="",IF(Candidates!B2057&lt;&gt;"",TRUE,FALSE),IF(Dashboard!$H$6=Candidates!E2057,TRUE,FALSE))</f>
        <v>0</v>
      </c>
      <c r="X2055" s="187">
        <f t="shared" si="86"/>
        <v>0</v>
      </c>
      <c r="Y2055" s="198">
        <f t="shared" si="87"/>
        <v>0</v>
      </c>
      <c r="AA2055" s="7"/>
      <c r="AB2055" s="7"/>
      <c r="AC2055" s="7"/>
    </row>
    <row r="2056" spans="18:29" x14ac:dyDescent="0.2">
      <c r="R2056" s="193" t="str">
        <f>IF(Candidates!H2058="","",MONTH(Candidates!H2058))</f>
        <v/>
      </c>
      <c r="S2056" s="187" t="b">
        <f>IF(AND(YEAR(Candidates!H2058)&gt;=applicationYear,YEAR(Candidates!H2058)&lt;=applicationYear),TRUE,IF(applicationYear="",TRUE,FALSE))</f>
        <v>0</v>
      </c>
      <c r="T2056" s="187" t="b">
        <f>IF(AND(Candidates!H2058&gt;=$AJ$4,Candidates!H2058&lt;=$AJ$5),TRUE,FALSE)</f>
        <v>0</v>
      </c>
      <c r="U2056" s="187" t="b">
        <f>IF(Dashboard!$M$6="",IF(Candidates!B2058&lt;&gt;"",TRUE,FALSE),IF(Dashboard!$M$6=Candidates!B2058,TRUE,FALSE))</f>
        <v>0</v>
      </c>
      <c r="V2056" s="187" t="b">
        <f>IF(Dashboard!$H$7="",IF(Candidates!B2058&lt;&gt;"",TRUE,FALSE),IF(Dashboard!$H$7=Candidates!C2058,TRUE,FALSE))</f>
        <v>0</v>
      </c>
      <c r="W2056" s="217" t="b">
        <f>IF(Dashboard!$H$6="",IF(Candidates!B2058&lt;&gt;"",TRUE,FALSE),IF(Dashboard!$H$6=Candidates!E2058,TRUE,FALSE))</f>
        <v>0</v>
      </c>
      <c r="X2056" s="187">
        <f t="shared" si="86"/>
        <v>0</v>
      </c>
      <c r="Y2056" s="198">
        <f t="shared" si="87"/>
        <v>0</v>
      </c>
      <c r="AA2056" s="7"/>
      <c r="AB2056" s="7"/>
      <c r="AC2056" s="7"/>
    </row>
    <row r="2057" spans="18:29" x14ac:dyDescent="0.2">
      <c r="R2057" s="193" t="str">
        <f>IF(Candidates!H2059="","",MONTH(Candidates!H2059))</f>
        <v/>
      </c>
      <c r="S2057" s="187" t="b">
        <f>IF(AND(YEAR(Candidates!H2059)&gt;=applicationYear,YEAR(Candidates!H2059)&lt;=applicationYear),TRUE,IF(applicationYear="",TRUE,FALSE))</f>
        <v>0</v>
      </c>
      <c r="T2057" s="187" t="b">
        <f>IF(AND(Candidates!H2059&gt;=$AJ$4,Candidates!H2059&lt;=$AJ$5),TRUE,FALSE)</f>
        <v>0</v>
      </c>
      <c r="U2057" s="187" t="b">
        <f>IF(Dashboard!$M$6="",IF(Candidates!B2059&lt;&gt;"",TRUE,FALSE),IF(Dashboard!$M$6=Candidates!B2059,TRUE,FALSE))</f>
        <v>0</v>
      </c>
      <c r="V2057" s="187" t="b">
        <f>IF(Dashboard!$H$7="",IF(Candidates!B2059&lt;&gt;"",TRUE,FALSE),IF(Dashboard!$H$7=Candidates!C2059,TRUE,FALSE))</f>
        <v>0</v>
      </c>
      <c r="W2057" s="217" t="b">
        <f>IF(Dashboard!$H$6="",IF(Candidates!B2059&lt;&gt;"",TRUE,FALSE),IF(Dashboard!$H$6=Candidates!E2059,TRUE,FALSE))</f>
        <v>0</v>
      </c>
      <c r="X2057" s="187">
        <f t="shared" si="86"/>
        <v>0</v>
      </c>
      <c r="Y2057" s="198">
        <f t="shared" si="87"/>
        <v>0</v>
      </c>
      <c r="AA2057" s="7"/>
      <c r="AB2057" s="7"/>
      <c r="AC2057" s="7"/>
    </row>
    <row r="2058" spans="18:29" x14ac:dyDescent="0.2">
      <c r="R2058" s="193" t="str">
        <f>IF(Candidates!H2060="","",MONTH(Candidates!H2060))</f>
        <v/>
      </c>
      <c r="S2058" s="187" t="b">
        <f>IF(AND(YEAR(Candidates!H2060)&gt;=applicationYear,YEAR(Candidates!H2060)&lt;=applicationYear),TRUE,IF(applicationYear="",TRUE,FALSE))</f>
        <v>0</v>
      </c>
      <c r="T2058" s="187" t="b">
        <f>IF(AND(Candidates!H2060&gt;=$AJ$4,Candidates!H2060&lt;=$AJ$5),TRUE,FALSE)</f>
        <v>0</v>
      </c>
      <c r="U2058" s="187" t="b">
        <f>IF(Dashboard!$M$6="",IF(Candidates!B2060&lt;&gt;"",TRUE,FALSE),IF(Dashboard!$M$6=Candidates!B2060,TRUE,FALSE))</f>
        <v>0</v>
      </c>
      <c r="V2058" s="187" t="b">
        <f>IF(Dashboard!$H$7="",IF(Candidates!B2060&lt;&gt;"",TRUE,FALSE),IF(Dashboard!$H$7=Candidates!C2060,TRUE,FALSE))</f>
        <v>0</v>
      </c>
      <c r="W2058" s="217" t="b">
        <f>IF(Dashboard!$H$6="",IF(Candidates!B2060&lt;&gt;"",TRUE,FALSE),IF(Dashboard!$H$6=Candidates!E2060,TRUE,FALSE))</f>
        <v>0</v>
      </c>
      <c r="X2058" s="187">
        <f t="shared" si="86"/>
        <v>0</v>
      </c>
      <c r="Y2058" s="198">
        <f t="shared" si="87"/>
        <v>0</v>
      </c>
      <c r="AA2058" s="7"/>
      <c r="AB2058" s="7"/>
      <c r="AC2058" s="7"/>
    </row>
    <row r="2059" spans="18:29" x14ac:dyDescent="0.2">
      <c r="R2059" s="193" t="str">
        <f>IF(Candidates!H2061="","",MONTH(Candidates!H2061))</f>
        <v/>
      </c>
      <c r="S2059" s="187" t="b">
        <f>IF(AND(YEAR(Candidates!H2061)&gt;=applicationYear,YEAR(Candidates!H2061)&lt;=applicationYear),TRUE,IF(applicationYear="",TRUE,FALSE))</f>
        <v>0</v>
      </c>
      <c r="T2059" s="187" t="b">
        <f>IF(AND(Candidates!H2061&gt;=$AJ$4,Candidates!H2061&lt;=$AJ$5),TRUE,FALSE)</f>
        <v>0</v>
      </c>
      <c r="U2059" s="187" t="b">
        <f>IF(Dashboard!$M$6="",IF(Candidates!B2061&lt;&gt;"",TRUE,FALSE),IF(Dashboard!$M$6=Candidates!B2061,TRUE,FALSE))</f>
        <v>0</v>
      </c>
      <c r="V2059" s="187" t="b">
        <f>IF(Dashboard!$H$7="",IF(Candidates!B2061&lt;&gt;"",TRUE,FALSE),IF(Dashboard!$H$7=Candidates!C2061,TRUE,FALSE))</f>
        <v>0</v>
      </c>
      <c r="W2059" s="217" t="b">
        <f>IF(Dashboard!$H$6="",IF(Candidates!B2061&lt;&gt;"",TRUE,FALSE),IF(Dashboard!$H$6=Candidates!E2061,TRUE,FALSE))</f>
        <v>0</v>
      </c>
      <c r="X2059" s="187">
        <f t="shared" si="86"/>
        <v>0</v>
      </c>
      <c r="Y2059" s="198">
        <f t="shared" si="87"/>
        <v>0</v>
      </c>
      <c r="AA2059" s="7"/>
      <c r="AB2059" s="7"/>
      <c r="AC2059" s="7"/>
    </row>
    <row r="2060" spans="18:29" x14ac:dyDescent="0.2">
      <c r="R2060" s="193" t="str">
        <f>IF(Candidates!H2062="","",MONTH(Candidates!H2062))</f>
        <v/>
      </c>
      <c r="S2060" s="187" t="b">
        <f>IF(AND(YEAR(Candidates!H2062)&gt;=applicationYear,YEAR(Candidates!H2062)&lt;=applicationYear),TRUE,IF(applicationYear="",TRUE,FALSE))</f>
        <v>0</v>
      </c>
      <c r="T2060" s="187" t="b">
        <f>IF(AND(Candidates!H2062&gt;=$AJ$4,Candidates!H2062&lt;=$AJ$5),TRUE,FALSE)</f>
        <v>0</v>
      </c>
      <c r="U2060" s="187" t="b">
        <f>IF(Dashboard!$M$6="",IF(Candidates!B2062&lt;&gt;"",TRUE,FALSE),IF(Dashboard!$M$6=Candidates!B2062,TRUE,FALSE))</f>
        <v>0</v>
      </c>
      <c r="V2060" s="187" t="b">
        <f>IF(Dashboard!$H$7="",IF(Candidates!B2062&lt;&gt;"",TRUE,FALSE),IF(Dashboard!$H$7=Candidates!C2062,TRUE,FALSE))</f>
        <v>0</v>
      </c>
      <c r="W2060" s="217" t="b">
        <f>IF(Dashboard!$H$6="",IF(Candidates!B2062&lt;&gt;"",TRUE,FALSE),IF(Dashboard!$H$6=Candidates!E2062,TRUE,FALSE))</f>
        <v>0</v>
      </c>
      <c r="X2060" s="187">
        <f t="shared" si="86"/>
        <v>0</v>
      </c>
      <c r="Y2060" s="198">
        <f t="shared" si="87"/>
        <v>0</v>
      </c>
      <c r="AA2060" s="7"/>
      <c r="AB2060" s="7"/>
      <c r="AC2060" s="7"/>
    </row>
    <row r="2061" spans="18:29" x14ac:dyDescent="0.2">
      <c r="R2061" s="193" t="str">
        <f>IF(Candidates!H2063="","",MONTH(Candidates!H2063))</f>
        <v/>
      </c>
      <c r="S2061" s="187" t="b">
        <f>IF(AND(YEAR(Candidates!H2063)&gt;=applicationYear,YEAR(Candidates!H2063)&lt;=applicationYear),TRUE,IF(applicationYear="",TRUE,FALSE))</f>
        <v>0</v>
      </c>
      <c r="T2061" s="187" t="b">
        <f>IF(AND(Candidates!H2063&gt;=$AJ$4,Candidates!H2063&lt;=$AJ$5),TRUE,FALSE)</f>
        <v>0</v>
      </c>
      <c r="U2061" s="187" t="b">
        <f>IF(Dashboard!$M$6="",IF(Candidates!B2063&lt;&gt;"",TRUE,FALSE),IF(Dashboard!$M$6=Candidates!B2063,TRUE,FALSE))</f>
        <v>0</v>
      </c>
      <c r="V2061" s="187" t="b">
        <f>IF(Dashboard!$H$7="",IF(Candidates!B2063&lt;&gt;"",TRUE,FALSE),IF(Dashboard!$H$7=Candidates!C2063,TRUE,FALSE))</f>
        <v>0</v>
      </c>
      <c r="W2061" s="217" t="b">
        <f>IF(Dashboard!$H$6="",IF(Candidates!B2063&lt;&gt;"",TRUE,FALSE),IF(Dashboard!$H$6=Candidates!E2063,TRUE,FALSE))</f>
        <v>0</v>
      </c>
      <c r="X2061" s="187">
        <f t="shared" si="86"/>
        <v>0</v>
      </c>
      <c r="Y2061" s="198">
        <f t="shared" si="87"/>
        <v>0</v>
      </c>
      <c r="AA2061" s="7"/>
      <c r="AB2061" s="7"/>
      <c r="AC2061" s="7"/>
    </row>
    <row r="2062" spans="18:29" x14ac:dyDescent="0.2">
      <c r="R2062" s="193" t="str">
        <f>IF(Candidates!H2064="","",MONTH(Candidates!H2064))</f>
        <v/>
      </c>
      <c r="S2062" s="187" t="b">
        <f>IF(AND(YEAR(Candidates!H2064)&gt;=applicationYear,YEAR(Candidates!H2064)&lt;=applicationYear),TRUE,IF(applicationYear="",TRUE,FALSE))</f>
        <v>0</v>
      </c>
      <c r="T2062" s="187" t="b">
        <f>IF(AND(Candidates!H2064&gt;=$AJ$4,Candidates!H2064&lt;=$AJ$5),TRUE,FALSE)</f>
        <v>0</v>
      </c>
      <c r="U2062" s="187" t="b">
        <f>IF(Dashboard!$M$6="",IF(Candidates!B2064&lt;&gt;"",TRUE,FALSE),IF(Dashboard!$M$6=Candidates!B2064,TRUE,FALSE))</f>
        <v>0</v>
      </c>
      <c r="V2062" s="187" t="b">
        <f>IF(Dashboard!$H$7="",IF(Candidates!B2064&lt;&gt;"",TRUE,FALSE),IF(Dashboard!$H$7=Candidates!C2064,TRUE,FALSE))</f>
        <v>0</v>
      </c>
      <c r="W2062" s="217" t="b">
        <f>IF(Dashboard!$H$6="",IF(Candidates!B2064&lt;&gt;"",TRUE,FALSE),IF(Dashboard!$H$6=Candidates!E2064,TRUE,FALSE))</f>
        <v>0</v>
      </c>
      <c r="X2062" s="187">
        <f t="shared" si="86"/>
        <v>0</v>
      </c>
      <c r="Y2062" s="198">
        <f t="shared" si="87"/>
        <v>0</v>
      </c>
      <c r="AA2062" s="7"/>
      <c r="AB2062" s="7"/>
      <c r="AC2062" s="7"/>
    </row>
    <row r="2063" spans="18:29" x14ac:dyDescent="0.2">
      <c r="R2063" s="193" t="str">
        <f>IF(Candidates!H2065="","",MONTH(Candidates!H2065))</f>
        <v/>
      </c>
      <c r="S2063" s="187" t="b">
        <f>IF(AND(YEAR(Candidates!H2065)&gt;=applicationYear,YEAR(Candidates!H2065)&lt;=applicationYear),TRUE,IF(applicationYear="",TRUE,FALSE))</f>
        <v>0</v>
      </c>
      <c r="T2063" s="187" t="b">
        <f>IF(AND(Candidates!H2065&gt;=$AJ$4,Candidates!H2065&lt;=$AJ$5),TRUE,FALSE)</f>
        <v>0</v>
      </c>
      <c r="U2063" s="187" t="b">
        <f>IF(Dashboard!$M$6="",IF(Candidates!B2065&lt;&gt;"",TRUE,FALSE),IF(Dashboard!$M$6=Candidates!B2065,TRUE,FALSE))</f>
        <v>0</v>
      </c>
      <c r="V2063" s="187" t="b">
        <f>IF(Dashboard!$H$7="",IF(Candidates!B2065&lt;&gt;"",TRUE,FALSE),IF(Dashboard!$H$7=Candidates!C2065,TRUE,FALSE))</f>
        <v>0</v>
      </c>
      <c r="W2063" s="217" t="b">
        <f>IF(Dashboard!$H$6="",IF(Candidates!B2065&lt;&gt;"",TRUE,FALSE),IF(Dashboard!$H$6=Candidates!E2065,TRUE,FALSE))</f>
        <v>0</v>
      </c>
      <c r="X2063" s="187">
        <f t="shared" si="86"/>
        <v>0</v>
      </c>
      <c r="Y2063" s="198">
        <f t="shared" si="87"/>
        <v>0</v>
      </c>
      <c r="AA2063" s="7"/>
      <c r="AB2063" s="7"/>
      <c r="AC2063" s="7"/>
    </row>
    <row r="2064" spans="18:29" x14ac:dyDescent="0.2">
      <c r="R2064" s="193" t="str">
        <f>IF(Candidates!H2066="","",MONTH(Candidates!H2066))</f>
        <v/>
      </c>
      <c r="S2064" s="187" t="b">
        <f>IF(AND(YEAR(Candidates!H2066)&gt;=applicationYear,YEAR(Candidates!H2066)&lt;=applicationYear),TRUE,IF(applicationYear="",TRUE,FALSE))</f>
        <v>0</v>
      </c>
      <c r="T2064" s="187" t="b">
        <f>IF(AND(Candidates!H2066&gt;=$AJ$4,Candidates!H2066&lt;=$AJ$5),TRUE,FALSE)</f>
        <v>0</v>
      </c>
      <c r="U2064" s="187" t="b">
        <f>IF(Dashboard!$M$6="",IF(Candidates!B2066&lt;&gt;"",TRUE,FALSE),IF(Dashboard!$M$6=Candidates!B2066,TRUE,FALSE))</f>
        <v>0</v>
      </c>
      <c r="V2064" s="187" t="b">
        <f>IF(Dashboard!$H$7="",IF(Candidates!B2066&lt;&gt;"",TRUE,FALSE),IF(Dashboard!$H$7=Candidates!C2066,TRUE,FALSE))</f>
        <v>0</v>
      </c>
      <c r="W2064" s="217" t="b">
        <f>IF(Dashboard!$H$6="",IF(Candidates!B2066&lt;&gt;"",TRUE,FALSE),IF(Dashboard!$H$6=Candidates!E2066,TRUE,FALSE))</f>
        <v>0</v>
      </c>
      <c r="X2064" s="187">
        <f t="shared" si="86"/>
        <v>0</v>
      </c>
      <c r="Y2064" s="198">
        <f t="shared" si="87"/>
        <v>0</v>
      </c>
      <c r="AA2064" s="7"/>
      <c r="AB2064" s="7"/>
      <c r="AC2064" s="7"/>
    </row>
    <row r="2065" spans="18:29" x14ac:dyDescent="0.2">
      <c r="R2065" s="193" t="str">
        <f>IF(Candidates!H2067="","",MONTH(Candidates!H2067))</f>
        <v/>
      </c>
      <c r="S2065" s="187" t="b">
        <f>IF(AND(YEAR(Candidates!H2067)&gt;=applicationYear,YEAR(Candidates!H2067)&lt;=applicationYear),TRUE,IF(applicationYear="",TRUE,FALSE))</f>
        <v>0</v>
      </c>
      <c r="T2065" s="187" t="b">
        <f>IF(AND(Candidates!H2067&gt;=$AJ$4,Candidates!H2067&lt;=$AJ$5),TRUE,FALSE)</f>
        <v>0</v>
      </c>
      <c r="U2065" s="187" t="b">
        <f>IF(Dashboard!$M$6="",IF(Candidates!B2067&lt;&gt;"",TRUE,FALSE),IF(Dashboard!$M$6=Candidates!B2067,TRUE,FALSE))</f>
        <v>0</v>
      </c>
      <c r="V2065" s="187" t="b">
        <f>IF(Dashboard!$H$7="",IF(Candidates!B2067&lt;&gt;"",TRUE,FALSE),IF(Dashboard!$H$7=Candidates!C2067,TRUE,FALSE))</f>
        <v>0</v>
      </c>
      <c r="W2065" s="217" t="b">
        <f>IF(Dashboard!$H$6="",IF(Candidates!B2067&lt;&gt;"",TRUE,FALSE),IF(Dashboard!$H$6=Candidates!E2067,TRUE,FALSE))</f>
        <v>0</v>
      </c>
      <c r="X2065" s="187">
        <f t="shared" si="86"/>
        <v>0</v>
      </c>
      <c r="Y2065" s="198">
        <f t="shared" si="87"/>
        <v>0</v>
      </c>
      <c r="AA2065" s="7"/>
      <c r="AB2065" s="7"/>
      <c r="AC2065" s="7"/>
    </row>
    <row r="2066" spans="18:29" x14ac:dyDescent="0.2">
      <c r="R2066" s="193" t="str">
        <f>IF(Candidates!H2068="","",MONTH(Candidates!H2068))</f>
        <v/>
      </c>
      <c r="S2066" s="187" t="b">
        <f>IF(AND(YEAR(Candidates!H2068)&gt;=applicationYear,YEAR(Candidates!H2068)&lt;=applicationYear),TRUE,IF(applicationYear="",TRUE,FALSE))</f>
        <v>0</v>
      </c>
      <c r="T2066" s="187" t="b">
        <f>IF(AND(Candidates!H2068&gt;=$AJ$4,Candidates!H2068&lt;=$AJ$5),TRUE,FALSE)</f>
        <v>0</v>
      </c>
      <c r="U2066" s="187" t="b">
        <f>IF(Dashboard!$M$6="",IF(Candidates!B2068&lt;&gt;"",TRUE,FALSE),IF(Dashboard!$M$6=Candidates!B2068,TRUE,FALSE))</f>
        <v>0</v>
      </c>
      <c r="V2066" s="187" t="b">
        <f>IF(Dashboard!$H$7="",IF(Candidates!B2068&lt;&gt;"",TRUE,FALSE),IF(Dashboard!$H$7=Candidates!C2068,TRUE,FALSE))</f>
        <v>0</v>
      </c>
      <c r="W2066" s="217" t="b">
        <f>IF(Dashboard!$H$6="",IF(Candidates!B2068&lt;&gt;"",TRUE,FALSE),IF(Dashboard!$H$6=Candidates!E2068,TRUE,FALSE))</f>
        <v>0</v>
      </c>
      <c r="X2066" s="187">
        <f t="shared" si="86"/>
        <v>0</v>
      </c>
      <c r="Y2066" s="198">
        <f t="shared" si="87"/>
        <v>0</v>
      </c>
      <c r="AA2066" s="7"/>
      <c r="AB2066" s="7"/>
      <c r="AC2066" s="7"/>
    </row>
    <row r="2067" spans="18:29" x14ac:dyDescent="0.2">
      <c r="R2067" s="193" t="str">
        <f>IF(Candidates!H2069="","",MONTH(Candidates!H2069))</f>
        <v/>
      </c>
      <c r="S2067" s="187" t="b">
        <f>IF(AND(YEAR(Candidates!H2069)&gt;=applicationYear,YEAR(Candidates!H2069)&lt;=applicationYear),TRUE,IF(applicationYear="",TRUE,FALSE))</f>
        <v>0</v>
      </c>
      <c r="T2067" s="187" t="b">
        <f>IF(AND(Candidates!H2069&gt;=$AJ$4,Candidates!H2069&lt;=$AJ$5),TRUE,FALSE)</f>
        <v>0</v>
      </c>
      <c r="U2067" s="187" t="b">
        <f>IF(Dashboard!$M$6="",IF(Candidates!B2069&lt;&gt;"",TRUE,FALSE),IF(Dashboard!$M$6=Candidates!B2069,TRUE,FALSE))</f>
        <v>0</v>
      </c>
      <c r="V2067" s="187" t="b">
        <f>IF(Dashboard!$H$7="",IF(Candidates!B2069&lt;&gt;"",TRUE,FALSE),IF(Dashboard!$H$7=Candidates!C2069,TRUE,FALSE))</f>
        <v>0</v>
      </c>
      <c r="W2067" s="217" t="b">
        <f>IF(Dashboard!$H$6="",IF(Candidates!B2069&lt;&gt;"",TRUE,FALSE),IF(Dashboard!$H$6=Candidates!E2069,TRUE,FALSE))</f>
        <v>0</v>
      </c>
      <c r="X2067" s="187">
        <f t="shared" si="86"/>
        <v>0</v>
      </c>
      <c r="Y2067" s="198">
        <f t="shared" si="87"/>
        <v>0</v>
      </c>
      <c r="AA2067" s="7"/>
      <c r="AB2067" s="7"/>
      <c r="AC2067" s="7"/>
    </row>
    <row r="2068" spans="18:29" x14ac:dyDescent="0.2">
      <c r="R2068" s="193" t="str">
        <f>IF(Candidates!H2070="","",MONTH(Candidates!H2070))</f>
        <v/>
      </c>
      <c r="S2068" s="187" t="b">
        <f>IF(AND(YEAR(Candidates!H2070)&gt;=applicationYear,YEAR(Candidates!H2070)&lt;=applicationYear),TRUE,IF(applicationYear="",TRUE,FALSE))</f>
        <v>0</v>
      </c>
      <c r="T2068" s="187" t="b">
        <f>IF(AND(Candidates!H2070&gt;=$AJ$4,Candidates!H2070&lt;=$AJ$5),TRUE,FALSE)</f>
        <v>0</v>
      </c>
      <c r="U2068" s="187" t="b">
        <f>IF(Dashboard!$M$6="",IF(Candidates!B2070&lt;&gt;"",TRUE,FALSE),IF(Dashboard!$M$6=Candidates!B2070,TRUE,FALSE))</f>
        <v>0</v>
      </c>
      <c r="V2068" s="187" t="b">
        <f>IF(Dashboard!$H$7="",IF(Candidates!B2070&lt;&gt;"",TRUE,FALSE),IF(Dashboard!$H$7=Candidates!C2070,TRUE,FALSE))</f>
        <v>0</v>
      </c>
      <c r="W2068" s="217" t="b">
        <f>IF(Dashboard!$H$6="",IF(Candidates!B2070&lt;&gt;"",TRUE,FALSE),IF(Dashboard!$H$6=Candidates!E2070,TRUE,FALSE))</f>
        <v>0</v>
      </c>
      <c r="X2068" s="187">
        <f t="shared" si="86"/>
        <v>0</v>
      </c>
      <c r="Y2068" s="198">
        <f t="shared" si="87"/>
        <v>0</v>
      </c>
      <c r="AA2068" s="7"/>
      <c r="AB2068" s="7"/>
      <c r="AC2068" s="7"/>
    </row>
    <row r="2069" spans="18:29" x14ac:dyDescent="0.2">
      <c r="R2069" s="193" t="str">
        <f>IF(Candidates!H2071="","",MONTH(Candidates!H2071))</f>
        <v/>
      </c>
      <c r="S2069" s="187" t="b">
        <f>IF(AND(YEAR(Candidates!H2071)&gt;=applicationYear,YEAR(Candidates!H2071)&lt;=applicationYear),TRUE,IF(applicationYear="",TRUE,FALSE))</f>
        <v>0</v>
      </c>
      <c r="T2069" s="187" t="b">
        <f>IF(AND(Candidates!H2071&gt;=$AJ$4,Candidates!H2071&lt;=$AJ$5),TRUE,FALSE)</f>
        <v>0</v>
      </c>
      <c r="U2069" s="187" t="b">
        <f>IF(Dashboard!$M$6="",IF(Candidates!B2071&lt;&gt;"",TRUE,FALSE),IF(Dashboard!$M$6=Candidates!B2071,TRUE,FALSE))</f>
        <v>0</v>
      </c>
      <c r="V2069" s="187" t="b">
        <f>IF(Dashboard!$H$7="",IF(Candidates!B2071&lt;&gt;"",TRUE,FALSE),IF(Dashboard!$H$7=Candidates!C2071,TRUE,FALSE))</f>
        <v>0</v>
      </c>
      <c r="W2069" s="217" t="b">
        <f>IF(Dashboard!$H$6="",IF(Candidates!B2071&lt;&gt;"",TRUE,FALSE),IF(Dashboard!$H$6=Candidates!E2071,TRUE,FALSE))</f>
        <v>0</v>
      </c>
      <c r="X2069" s="187">
        <f t="shared" si="86"/>
        <v>0</v>
      </c>
      <c r="Y2069" s="198">
        <f t="shared" si="87"/>
        <v>0</v>
      </c>
      <c r="AA2069" s="7"/>
      <c r="AB2069" s="7"/>
      <c r="AC2069" s="7"/>
    </row>
    <row r="2070" spans="18:29" x14ac:dyDescent="0.2">
      <c r="R2070" s="193" t="str">
        <f>IF(Candidates!H2072="","",MONTH(Candidates!H2072))</f>
        <v/>
      </c>
      <c r="S2070" s="187" t="b">
        <f>IF(AND(YEAR(Candidates!H2072)&gt;=applicationYear,YEAR(Candidates!H2072)&lt;=applicationYear),TRUE,IF(applicationYear="",TRUE,FALSE))</f>
        <v>0</v>
      </c>
      <c r="T2070" s="187" t="b">
        <f>IF(AND(Candidates!H2072&gt;=$AJ$4,Candidates!H2072&lt;=$AJ$5),TRUE,FALSE)</f>
        <v>0</v>
      </c>
      <c r="U2070" s="187" t="b">
        <f>IF(Dashboard!$M$6="",IF(Candidates!B2072&lt;&gt;"",TRUE,FALSE),IF(Dashboard!$M$6=Candidates!B2072,TRUE,FALSE))</f>
        <v>0</v>
      </c>
      <c r="V2070" s="187" t="b">
        <f>IF(Dashboard!$H$7="",IF(Candidates!B2072&lt;&gt;"",TRUE,FALSE),IF(Dashboard!$H$7=Candidates!C2072,TRUE,FALSE))</f>
        <v>0</v>
      </c>
      <c r="W2070" s="217" t="b">
        <f>IF(Dashboard!$H$6="",IF(Candidates!B2072&lt;&gt;"",TRUE,FALSE),IF(Dashboard!$H$6=Candidates!E2072,TRUE,FALSE))</f>
        <v>0</v>
      </c>
      <c r="X2070" s="187">
        <f t="shared" si="86"/>
        <v>0</v>
      </c>
      <c r="Y2070" s="198">
        <f t="shared" si="87"/>
        <v>0</v>
      </c>
      <c r="AA2070" s="7"/>
      <c r="AB2070" s="7"/>
      <c r="AC2070" s="7"/>
    </row>
    <row r="2071" spans="18:29" x14ac:dyDescent="0.2">
      <c r="R2071" s="193" t="str">
        <f>IF(Candidates!H2073="","",MONTH(Candidates!H2073))</f>
        <v/>
      </c>
      <c r="S2071" s="187" t="b">
        <f>IF(AND(YEAR(Candidates!H2073)&gt;=applicationYear,YEAR(Candidates!H2073)&lt;=applicationYear),TRUE,IF(applicationYear="",TRUE,FALSE))</f>
        <v>0</v>
      </c>
      <c r="T2071" s="187" t="b">
        <f>IF(AND(Candidates!H2073&gt;=$AJ$4,Candidates!H2073&lt;=$AJ$5),TRUE,FALSE)</f>
        <v>0</v>
      </c>
      <c r="U2071" s="187" t="b">
        <f>IF(Dashboard!$M$6="",IF(Candidates!B2073&lt;&gt;"",TRUE,FALSE),IF(Dashboard!$M$6=Candidates!B2073,TRUE,FALSE))</f>
        <v>0</v>
      </c>
      <c r="V2071" s="187" t="b">
        <f>IF(Dashboard!$H$7="",IF(Candidates!B2073&lt;&gt;"",TRUE,FALSE),IF(Dashboard!$H$7=Candidates!C2073,TRUE,FALSE))</f>
        <v>0</v>
      </c>
      <c r="W2071" s="217" t="b">
        <f>IF(Dashboard!$H$6="",IF(Candidates!B2073&lt;&gt;"",TRUE,FALSE),IF(Dashboard!$H$6=Candidates!E2073,TRUE,FALSE))</f>
        <v>0</v>
      </c>
      <c r="X2071" s="187">
        <f t="shared" si="86"/>
        <v>0</v>
      </c>
      <c r="Y2071" s="198">
        <f t="shared" si="87"/>
        <v>0</v>
      </c>
      <c r="AA2071" s="7"/>
      <c r="AB2071" s="7"/>
      <c r="AC2071" s="7"/>
    </row>
    <row r="2072" spans="18:29" x14ac:dyDescent="0.2">
      <c r="R2072" s="193" t="str">
        <f>IF(Candidates!H2074="","",MONTH(Candidates!H2074))</f>
        <v/>
      </c>
      <c r="S2072" s="187" t="b">
        <f>IF(AND(YEAR(Candidates!H2074)&gt;=applicationYear,YEAR(Candidates!H2074)&lt;=applicationYear),TRUE,IF(applicationYear="",TRUE,FALSE))</f>
        <v>0</v>
      </c>
      <c r="T2072" s="187" t="b">
        <f>IF(AND(Candidates!H2074&gt;=$AJ$4,Candidates!H2074&lt;=$AJ$5),TRUE,FALSE)</f>
        <v>0</v>
      </c>
      <c r="U2072" s="187" t="b">
        <f>IF(Dashboard!$M$6="",IF(Candidates!B2074&lt;&gt;"",TRUE,FALSE),IF(Dashboard!$M$6=Candidates!B2074,TRUE,FALSE))</f>
        <v>0</v>
      </c>
      <c r="V2072" s="187" t="b">
        <f>IF(Dashboard!$H$7="",IF(Candidates!B2074&lt;&gt;"",TRUE,FALSE),IF(Dashboard!$H$7=Candidates!C2074,TRUE,FALSE))</f>
        <v>0</v>
      </c>
      <c r="W2072" s="217" t="b">
        <f>IF(Dashboard!$H$6="",IF(Candidates!B2074&lt;&gt;"",TRUE,FALSE),IF(Dashboard!$H$6=Candidates!E2074,TRUE,FALSE))</f>
        <v>0</v>
      </c>
      <c r="X2072" s="187">
        <f t="shared" si="86"/>
        <v>0</v>
      </c>
      <c r="Y2072" s="198">
        <f t="shared" si="87"/>
        <v>0</v>
      </c>
      <c r="AA2072" s="7"/>
      <c r="AB2072" s="7"/>
      <c r="AC2072" s="7"/>
    </row>
    <row r="2073" spans="18:29" x14ac:dyDescent="0.2">
      <c r="R2073" s="193" t="str">
        <f>IF(Candidates!H2075="","",MONTH(Candidates!H2075))</f>
        <v/>
      </c>
      <c r="S2073" s="187" t="b">
        <f>IF(AND(YEAR(Candidates!H2075)&gt;=applicationYear,YEAR(Candidates!H2075)&lt;=applicationYear),TRUE,IF(applicationYear="",TRUE,FALSE))</f>
        <v>0</v>
      </c>
      <c r="T2073" s="187" t="b">
        <f>IF(AND(Candidates!H2075&gt;=$AJ$4,Candidates!H2075&lt;=$AJ$5),TRUE,FALSE)</f>
        <v>0</v>
      </c>
      <c r="U2073" s="187" t="b">
        <f>IF(Dashboard!$M$6="",IF(Candidates!B2075&lt;&gt;"",TRUE,FALSE),IF(Dashboard!$M$6=Candidates!B2075,TRUE,FALSE))</f>
        <v>0</v>
      </c>
      <c r="V2073" s="187" t="b">
        <f>IF(Dashboard!$H$7="",IF(Candidates!B2075&lt;&gt;"",TRUE,FALSE),IF(Dashboard!$H$7=Candidates!C2075,TRUE,FALSE))</f>
        <v>0</v>
      </c>
      <c r="W2073" s="217" t="b">
        <f>IF(Dashboard!$H$6="",IF(Candidates!B2075&lt;&gt;"",TRUE,FALSE),IF(Dashboard!$H$6=Candidates!E2075,TRUE,FALSE))</f>
        <v>0</v>
      </c>
      <c r="X2073" s="187">
        <f t="shared" si="86"/>
        <v>0</v>
      </c>
      <c r="Y2073" s="198">
        <f t="shared" si="87"/>
        <v>0</v>
      </c>
      <c r="AA2073" s="7"/>
      <c r="AB2073" s="7"/>
      <c r="AC2073" s="7"/>
    </row>
    <row r="2074" spans="18:29" x14ac:dyDescent="0.2">
      <c r="R2074" s="193" t="str">
        <f>IF(Candidates!H2076="","",MONTH(Candidates!H2076))</f>
        <v/>
      </c>
      <c r="S2074" s="187" t="b">
        <f>IF(AND(YEAR(Candidates!H2076)&gt;=applicationYear,YEAR(Candidates!H2076)&lt;=applicationYear),TRUE,IF(applicationYear="",TRUE,FALSE))</f>
        <v>0</v>
      </c>
      <c r="T2074" s="187" t="b">
        <f>IF(AND(Candidates!H2076&gt;=$AJ$4,Candidates!H2076&lt;=$AJ$5),TRUE,FALSE)</f>
        <v>0</v>
      </c>
      <c r="U2074" s="187" t="b">
        <f>IF(Dashboard!$M$6="",IF(Candidates!B2076&lt;&gt;"",TRUE,FALSE),IF(Dashboard!$M$6=Candidates!B2076,TRUE,FALSE))</f>
        <v>0</v>
      </c>
      <c r="V2074" s="187" t="b">
        <f>IF(Dashboard!$H$7="",IF(Candidates!B2076&lt;&gt;"",TRUE,FALSE),IF(Dashboard!$H$7=Candidates!C2076,TRUE,FALSE))</f>
        <v>0</v>
      </c>
      <c r="W2074" s="217" t="b">
        <f>IF(Dashboard!$H$6="",IF(Candidates!B2076&lt;&gt;"",TRUE,FALSE),IF(Dashboard!$H$6=Candidates!E2076,TRUE,FALSE))</f>
        <v>0</v>
      </c>
      <c r="X2074" s="187">
        <f t="shared" si="86"/>
        <v>0</v>
      </c>
      <c r="Y2074" s="198">
        <f t="shared" si="87"/>
        <v>0</v>
      </c>
      <c r="AA2074" s="7"/>
      <c r="AB2074" s="7"/>
      <c r="AC2074" s="7"/>
    </row>
    <row r="2075" spans="18:29" x14ac:dyDescent="0.2">
      <c r="R2075" s="193" t="str">
        <f>IF(Candidates!H2077="","",MONTH(Candidates!H2077))</f>
        <v/>
      </c>
      <c r="S2075" s="187" t="b">
        <f>IF(AND(YEAR(Candidates!H2077)&gt;=applicationYear,YEAR(Candidates!H2077)&lt;=applicationYear),TRUE,IF(applicationYear="",TRUE,FALSE))</f>
        <v>0</v>
      </c>
      <c r="T2075" s="187" t="b">
        <f>IF(AND(Candidates!H2077&gt;=$AJ$4,Candidates!H2077&lt;=$AJ$5),TRUE,FALSE)</f>
        <v>0</v>
      </c>
      <c r="U2075" s="187" t="b">
        <f>IF(Dashboard!$M$6="",IF(Candidates!B2077&lt;&gt;"",TRUE,FALSE),IF(Dashboard!$M$6=Candidates!B2077,TRUE,FALSE))</f>
        <v>0</v>
      </c>
      <c r="V2075" s="187" t="b">
        <f>IF(Dashboard!$H$7="",IF(Candidates!B2077&lt;&gt;"",TRUE,FALSE),IF(Dashboard!$H$7=Candidates!C2077,TRUE,FALSE))</f>
        <v>0</v>
      </c>
      <c r="W2075" s="217" t="b">
        <f>IF(Dashboard!$H$6="",IF(Candidates!B2077&lt;&gt;"",TRUE,FALSE),IF(Dashboard!$H$6=Candidates!E2077,TRUE,FALSE))</f>
        <v>0</v>
      </c>
      <c r="X2075" s="187">
        <f t="shared" si="86"/>
        <v>0</v>
      </c>
      <c r="Y2075" s="198">
        <f t="shared" si="87"/>
        <v>0</v>
      </c>
      <c r="AA2075" s="7"/>
      <c r="AB2075" s="7"/>
      <c r="AC2075" s="7"/>
    </row>
    <row r="2076" spans="18:29" x14ac:dyDescent="0.2">
      <c r="R2076" s="193" t="str">
        <f>IF(Candidates!H2078="","",MONTH(Candidates!H2078))</f>
        <v/>
      </c>
      <c r="S2076" s="187" t="b">
        <f>IF(AND(YEAR(Candidates!H2078)&gt;=applicationYear,YEAR(Candidates!H2078)&lt;=applicationYear),TRUE,IF(applicationYear="",TRUE,FALSE))</f>
        <v>0</v>
      </c>
      <c r="T2076" s="187" t="b">
        <f>IF(AND(Candidates!H2078&gt;=$AJ$4,Candidates!H2078&lt;=$AJ$5),TRUE,FALSE)</f>
        <v>0</v>
      </c>
      <c r="U2076" s="187" t="b">
        <f>IF(Dashboard!$M$6="",IF(Candidates!B2078&lt;&gt;"",TRUE,FALSE),IF(Dashboard!$M$6=Candidates!B2078,TRUE,FALSE))</f>
        <v>0</v>
      </c>
      <c r="V2076" s="187" t="b">
        <f>IF(Dashboard!$H$7="",IF(Candidates!B2078&lt;&gt;"",TRUE,FALSE),IF(Dashboard!$H$7=Candidates!C2078,TRUE,FALSE))</f>
        <v>0</v>
      </c>
      <c r="W2076" s="217" t="b">
        <f>IF(Dashboard!$H$6="",IF(Candidates!B2078&lt;&gt;"",TRUE,FALSE),IF(Dashboard!$H$6=Candidates!E2078,TRUE,FALSE))</f>
        <v>0</v>
      </c>
      <c r="X2076" s="187">
        <f t="shared" si="86"/>
        <v>0</v>
      </c>
      <c r="Y2076" s="198">
        <f t="shared" si="87"/>
        <v>0</v>
      </c>
      <c r="AA2076" s="7"/>
      <c r="AB2076" s="7"/>
      <c r="AC2076" s="7"/>
    </row>
    <row r="2077" spans="18:29" x14ac:dyDescent="0.2">
      <c r="R2077" s="193" t="str">
        <f>IF(Candidates!H2079="","",MONTH(Candidates!H2079))</f>
        <v/>
      </c>
      <c r="S2077" s="187" t="b">
        <f>IF(AND(YEAR(Candidates!H2079)&gt;=applicationYear,YEAR(Candidates!H2079)&lt;=applicationYear),TRUE,IF(applicationYear="",TRUE,FALSE))</f>
        <v>0</v>
      </c>
      <c r="T2077" s="187" t="b">
        <f>IF(AND(Candidates!H2079&gt;=$AJ$4,Candidates!H2079&lt;=$AJ$5),TRUE,FALSE)</f>
        <v>0</v>
      </c>
      <c r="U2077" s="187" t="b">
        <f>IF(Dashboard!$M$6="",IF(Candidates!B2079&lt;&gt;"",TRUE,FALSE),IF(Dashboard!$M$6=Candidates!B2079,TRUE,FALSE))</f>
        <v>0</v>
      </c>
      <c r="V2077" s="187" t="b">
        <f>IF(Dashboard!$H$7="",IF(Candidates!B2079&lt;&gt;"",TRUE,FALSE),IF(Dashboard!$H$7=Candidates!C2079,TRUE,FALSE))</f>
        <v>0</v>
      </c>
      <c r="W2077" s="217" t="b">
        <f>IF(Dashboard!$H$6="",IF(Candidates!B2079&lt;&gt;"",TRUE,FALSE),IF(Dashboard!$H$6=Candidates!E2079,TRUE,FALSE))</f>
        <v>0</v>
      </c>
      <c r="X2077" s="187">
        <f t="shared" si="86"/>
        <v>0</v>
      </c>
      <c r="Y2077" s="198">
        <f t="shared" si="87"/>
        <v>0</v>
      </c>
      <c r="AA2077" s="7"/>
      <c r="AB2077" s="7"/>
      <c r="AC2077" s="7"/>
    </row>
    <row r="2078" spans="18:29" x14ac:dyDescent="0.2">
      <c r="R2078" s="193" t="str">
        <f>IF(Candidates!H2080="","",MONTH(Candidates!H2080))</f>
        <v/>
      </c>
      <c r="S2078" s="187" t="b">
        <f>IF(AND(YEAR(Candidates!H2080)&gt;=applicationYear,YEAR(Candidates!H2080)&lt;=applicationYear),TRUE,IF(applicationYear="",TRUE,FALSE))</f>
        <v>0</v>
      </c>
      <c r="T2078" s="187" t="b">
        <f>IF(AND(Candidates!H2080&gt;=$AJ$4,Candidates!H2080&lt;=$AJ$5),TRUE,FALSE)</f>
        <v>0</v>
      </c>
      <c r="U2078" s="187" t="b">
        <f>IF(Dashboard!$M$6="",IF(Candidates!B2080&lt;&gt;"",TRUE,FALSE),IF(Dashboard!$M$6=Candidates!B2080,TRUE,FALSE))</f>
        <v>0</v>
      </c>
      <c r="V2078" s="187" t="b">
        <f>IF(Dashboard!$H$7="",IF(Candidates!B2080&lt;&gt;"",TRUE,FALSE),IF(Dashboard!$H$7=Candidates!C2080,TRUE,FALSE))</f>
        <v>0</v>
      </c>
      <c r="W2078" s="217" t="b">
        <f>IF(Dashboard!$H$6="",IF(Candidates!B2080&lt;&gt;"",TRUE,FALSE),IF(Dashboard!$H$6=Candidates!E2080,TRUE,FALSE))</f>
        <v>0</v>
      </c>
      <c r="X2078" s="187">
        <f t="shared" si="86"/>
        <v>0</v>
      </c>
      <c r="Y2078" s="198">
        <f t="shared" si="87"/>
        <v>0</v>
      </c>
      <c r="AA2078" s="7"/>
      <c r="AB2078" s="7"/>
      <c r="AC2078" s="7"/>
    </row>
    <row r="2079" spans="18:29" x14ac:dyDescent="0.2">
      <c r="R2079" s="193" t="str">
        <f>IF(Candidates!H2081="","",MONTH(Candidates!H2081))</f>
        <v/>
      </c>
      <c r="S2079" s="187" t="b">
        <f>IF(AND(YEAR(Candidates!H2081)&gt;=applicationYear,YEAR(Candidates!H2081)&lt;=applicationYear),TRUE,IF(applicationYear="",TRUE,FALSE))</f>
        <v>0</v>
      </c>
      <c r="T2079" s="187" t="b">
        <f>IF(AND(Candidates!H2081&gt;=$AJ$4,Candidates!H2081&lt;=$AJ$5),TRUE,FALSE)</f>
        <v>0</v>
      </c>
      <c r="U2079" s="187" t="b">
        <f>IF(Dashboard!$M$6="",IF(Candidates!B2081&lt;&gt;"",TRUE,FALSE),IF(Dashboard!$M$6=Candidates!B2081,TRUE,FALSE))</f>
        <v>0</v>
      </c>
      <c r="V2079" s="187" t="b">
        <f>IF(Dashboard!$H$7="",IF(Candidates!B2081&lt;&gt;"",TRUE,FALSE),IF(Dashboard!$H$7=Candidates!C2081,TRUE,FALSE))</f>
        <v>0</v>
      </c>
      <c r="W2079" s="217" t="b">
        <f>IF(Dashboard!$H$6="",IF(Candidates!B2081&lt;&gt;"",TRUE,FALSE),IF(Dashboard!$H$6=Candidates!E2081,TRUE,FALSE))</f>
        <v>0</v>
      </c>
      <c r="X2079" s="187">
        <f t="shared" si="86"/>
        <v>0</v>
      </c>
      <c r="Y2079" s="198">
        <f t="shared" si="87"/>
        <v>0</v>
      </c>
      <c r="AA2079" s="7"/>
      <c r="AB2079" s="7"/>
      <c r="AC2079" s="7"/>
    </row>
    <row r="2080" spans="18:29" x14ac:dyDescent="0.2">
      <c r="R2080" s="193" t="str">
        <f>IF(Candidates!H2082="","",MONTH(Candidates!H2082))</f>
        <v/>
      </c>
      <c r="S2080" s="187" t="b">
        <f>IF(AND(YEAR(Candidates!H2082)&gt;=applicationYear,YEAR(Candidates!H2082)&lt;=applicationYear),TRUE,IF(applicationYear="",TRUE,FALSE))</f>
        <v>0</v>
      </c>
      <c r="T2080" s="187" t="b">
        <f>IF(AND(Candidates!H2082&gt;=$AJ$4,Candidates!H2082&lt;=$AJ$5),TRUE,FALSE)</f>
        <v>0</v>
      </c>
      <c r="U2080" s="187" t="b">
        <f>IF(Dashboard!$M$6="",IF(Candidates!B2082&lt;&gt;"",TRUE,FALSE),IF(Dashboard!$M$6=Candidates!B2082,TRUE,FALSE))</f>
        <v>0</v>
      </c>
      <c r="V2080" s="187" t="b">
        <f>IF(Dashboard!$H$7="",IF(Candidates!B2082&lt;&gt;"",TRUE,FALSE),IF(Dashboard!$H$7=Candidates!C2082,TRUE,FALSE))</f>
        <v>0</v>
      </c>
      <c r="W2080" s="217" t="b">
        <f>IF(Dashboard!$H$6="",IF(Candidates!B2082&lt;&gt;"",TRUE,FALSE),IF(Dashboard!$H$6=Candidates!E2082,TRUE,FALSE))</f>
        <v>0</v>
      </c>
      <c r="X2080" s="187">
        <f t="shared" si="86"/>
        <v>0</v>
      </c>
      <c r="Y2080" s="198">
        <f t="shared" si="87"/>
        <v>0</v>
      </c>
      <c r="AA2080" s="7"/>
      <c r="AB2080" s="7"/>
      <c r="AC2080" s="7"/>
    </row>
    <row r="2081" spans="18:29" x14ac:dyDescent="0.2">
      <c r="R2081" s="193" t="str">
        <f>IF(Candidates!H2083="","",MONTH(Candidates!H2083))</f>
        <v/>
      </c>
      <c r="S2081" s="187" t="b">
        <f>IF(AND(YEAR(Candidates!H2083)&gt;=applicationYear,YEAR(Candidates!H2083)&lt;=applicationYear),TRUE,IF(applicationYear="",TRUE,FALSE))</f>
        <v>0</v>
      </c>
      <c r="T2081" s="187" t="b">
        <f>IF(AND(Candidates!H2083&gt;=$AJ$4,Candidates!H2083&lt;=$AJ$5),TRUE,FALSE)</f>
        <v>0</v>
      </c>
      <c r="U2081" s="187" t="b">
        <f>IF(Dashboard!$M$6="",IF(Candidates!B2083&lt;&gt;"",TRUE,FALSE),IF(Dashboard!$M$6=Candidates!B2083,TRUE,FALSE))</f>
        <v>0</v>
      </c>
      <c r="V2081" s="187" t="b">
        <f>IF(Dashboard!$H$7="",IF(Candidates!B2083&lt;&gt;"",TRUE,FALSE),IF(Dashboard!$H$7=Candidates!C2083,TRUE,FALSE))</f>
        <v>0</v>
      </c>
      <c r="W2081" s="217" t="b">
        <f>IF(Dashboard!$H$6="",IF(Candidates!B2083&lt;&gt;"",TRUE,FALSE),IF(Dashboard!$H$6=Candidates!E2083,TRUE,FALSE))</f>
        <v>0</v>
      </c>
      <c r="X2081" s="187">
        <f t="shared" si="86"/>
        <v>0</v>
      </c>
      <c r="Y2081" s="198">
        <f t="shared" si="87"/>
        <v>0</v>
      </c>
      <c r="AA2081" s="7"/>
      <c r="AB2081" s="7"/>
      <c r="AC2081" s="7"/>
    </row>
    <row r="2082" spans="18:29" x14ac:dyDescent="0.2">
      <c r="R2082" s="193" t="str">
        <f>IF(Candidates!H2084="","",MONTH(Candidates!H2084))</f>
        <v/>
      </c>
      <c r="S2082" s="187" t="b">
        <f>IF(AND(YEAR(Candidates!H2084)&gt;=applicationYear,YEAR(Candidates!H2084)&lt;=applicationYear),TRUE,IF(applicationYear="",TRUE,FALSE))</f>
        <v>0</v>
      </c>
      <c r="T2082" s="187" t="b">
        <f>IF(AND(Candidates!H2084&gt;=$AJ$4,Candidates!H2084&lt;=$AJ$5),TRUE,FALSE)</f>
        <v>0</v>
      </c>
      <c r="U2082" s="187" t="b">
        <f>IF(Dashboard!$M$6="",IF(Candidates!B2084&lt;&gt;"",TRUE,FALSE),IF(Dashboard!$M$6=Candidates!B2084,TRUE,FALSE))</f>
        <v>0</v>
      </c>
      <c r="V2082" s="187" t="b">
        <f>IF(Dashboard!$H$7="",IF(Candidates!B2084&lt;&gt;"",TRUE,FALSE),IF(Dashboard!$H$7=Candidates!C2084,TRUE,FALSE))</f>
        <v>0</v>
      </c>
      <c r="W2082" s="217" t="b">
        <f>IF(Dashboard!$H$6="",IF(Candidates!B2084&lt;&gt;"",TRUE,FALSE),IF(Dashboard!$H$6=Candidates!E2084,TRUE,FALSE))</f>
        <v>0</v>
      </c>
      <c r="X2082" s="187">
        <f t="shared" si="86"/>
        <v>0</v>
      </c>
      <c r="Y2082" s="198">
        <f t="shared" si="87"/>
        <v>0</v>
      </c>
      <c r="AA2082" s="7"/>
      <c r="AB2082" s="7"/>
      <c r="AC2082" s="7"/>
    </row>
    <row r="2083" spans="18:29" x14ac:dyDescent="0.2">
      <c r="R2083" s="193" t="str">
        <f>IF(Candidates!H2085="","",MONTH(Candidates!H2085))</f>
        <v/>
      </c>
      <c r="S2083" s="187" t="b">
        <f>IF(AND(YEAR(Candidates!H2085)&gt;=applicationYear,YEAR(Candidates!H2085)&lt;=applicationYear),TRUE,IF(applicationYear="",TRUE,FALSE))</f>
        <v>0</v>
      </c>
      <c r="T2083" s="187" t="b">
        <f>IF(AND(Candidates!H2085&gt;=$AJ$4,Candidates!H2085&lt;=$AJ$5),TRUE,FALSE)</f>
        <v>0</v>
      </c>
      <c r="U2083" s="187" t="b">
        <f>IF(Dashboard!$M$6="",IF(Candidates!B2085&lt;&gt;"",TRUE,FALSE),IF(Dashboard!$M$6=Candidates!B2085,TRUE,FALSE))</f>
        <v>0</v>
      </c>
      <c r="V2083" s="187" t="b">
        <f>IF(Dashboard!$H$7="",IF(Candidates!B2085&lt;&gt;"",TRUE,FALSE),IF(Dashboard!$H$7=Candidates!C2085,TRUE,FALSE))</f>
        <v>0</v>
      </c>
      <c r="W2083" s="217" t="b">
        <f>IF(Dashboard!$H$6="",IF(Candidates!B2085&lt;&gt;"",TRUE,FALSE),IF(Dashboard!$H$6=Candidates!E2085,TRUE,FALSE))</f>
        <v>0</v>
      </c>
      <c r="X2083" s="187">
        <f t="shared" si="86"/>
        <v>0</v>
      </c>
      <c r="Y2083" s="198">
        <f t="shared" si="87"/>
        <v>0</v>
      </c>
      <c r="AA2083" s="7"/>
      <c r="AB2083" s="7"/>
      <c r="AC2083" s="7"/>
    </row>
    <row r="2084" spans="18:29" x14ac:dyDescent="0.2">
      <c r="R2084" s="193" t="str">
        <f>IF(Candidates!H2086="","",MONTH(Candidates!H2086))</f>
        <v/>
      </c>
      <c r="S2084" s="187" t="b">
        <f>IF(AND(YEAR(Candidates!H2086)&gt;=applicationYear,YEAR(Candidates!H2086)&lt;=applicationYear),TRUE,IF(applicationYear="",TRUE,FALSE))</f>
        <v>0</v>
      </c>
      <c r="T2084" s="187" t="b">
        <f>IF(AND(Candidates!H2086&gt;=$AJ$4,Candidates!H2086&lt;=$AJ$5),TRUE,FALSE)</f>
        <v>0</v>
      </c>
      <c r="U2084" s="187" t="b">
        <f>IF(Dashboard!$M$6="",IF(Candidates!B2086&lt;&gt;"",TRUE,FALSE),IF(Dashboard!$M$6=Candidates!B2086,TRUE,FALSE))</f>
        <v>0</v>
      </c>
      <c r="V2084" s="187" t="b">
        <f>IF(Dashboard!$H$7="",IF(Candidates!B2086&lt;&gt;"",TRUE,FALSE),IF(Dashboard!$H$7=Candidates!C2086,TRUE,FALSE))</f>
        <v>0</v>
      </c>
      <c r="W2084" s="217" t="b">
        <f>IF(Dashboard!$H$6="",IF(Candidates!B2086&lt;&gt;"",TRUE,FALSE),IF(Dashboard!$H$6=Candidates!E2086,TRUE,FALSE))</f>
        <v>0</v>
      </c>
      <c r="X2084" s="187">
        <f t="shared" si="86"/>
        <v>0</v>
      </c>
      <c r="Y2084" s="198">
        <f t="shared" si="87"/>
        <v>0</v>
      </c>
      <c r="AA2084" s="7"/>
      <c r="AB2084" s="7"/>
      <c r="AC2084" s="7"/>
    </row>
    <row r="2085" spans="18:29" x14ac:dyDescent="0.2">
      <c r="R2085" s="193" t="str">
        <f>IF(Candidates!H2087="","",MONTH(Candidates!H2087))</f>
        <v/>
      </c>
      <c r="S2085" s="187" t="b">
        <f>IF(AND(YEAR(Candidates!H2087)&gt;=applicationYear,YEAR(Candidates!H2087)&lt;=applicationYear),TRUE,IF(applicationYear="",TRUE,FALSE))</f>
        <v>0</v>
      </c>
      <c r="T2085" s="187" t="b">
        <f>IF(AND(Candidates!H2087&gt;=$AJ$4,Candidates!H2087&lt;=$AJ$5),TRUE,FALSE)</f>
        <v>0</v>
      </c>
      <c r="U2085" s="187" t="b">
        <f>IF(Dashboard!$M$6="",IF(Candidates!B2087&lt;&gt;"",TRUE,FALSE),IF(Dashboard!$M$6=Candidates!B2087,TRUE,FALSE))</f>
        <v>0</v>
      </c>
      <c r="V2085" s="187" t="b">
        <f>IF(Dashboard!$H$7="",IF(Candidates!B2087&lt;&gt;"",TRUE,FALSE),IF(Dashboard!$H$7=Candidates!C2087,TRUE,FALSE))</f>
        <v>0</v>
      </c>
      <c r="W2085" s="217" t="b">
        <f>IF(Dashboard!$H$6="",IF(Candidates!B2087&lt;&gt;"",TRUE,FALSE),IF(Dashboard!$H$6=Candidates!E2087,TRUE,FALSE))</f>
        <v>0</v>
      </c>
      <c r="X2085" s="187">
        <f t="shared" si="86"/>
        <v>0</v>
      </c>
      <c r="Y2085" s="198">
        <f t="shared" si="87"/>
        <v>0</v>
      </c>
      <c r="AA2085" s="7"/>
      <c r="AB2085" s="7"/>
      <c r="AC2085" s="7"/>
    </row>
    <row r="2086" spans="18:29" x14ac:dyDescent="0.2">
      <c r="R2086" s="193" t="str">
        <f>IF(Candidates!H2088="","",MONTH(Candidates!H2088))</f>
        <v/>
      </c>
      <c r="S2086" s="187" t="b">
        <f>IF(AND(YEAR(Candidates!H2088)&gt;=applicationYear,YEAR(Candidates!H2088)&lt;=applicationYear),TRUE,IF(applicationYear="",TRUE,FALSE))</f>
        <v>0</v>
      </c>
      <c r="T2086" s="187" t="b">
        <f>IF(AND(Candidates!H2088&gt;=$AJ$4,Candidates!H2088&lt;=$AJ$5),TRUE,FALSE)</f>
        <v>0</v>
      </c>
      <c r="U2086" s="187" t="b">
        <f>IF(Dashboard!$M$6="",IF(Candidates!B2088&lt;&gt;"",TRUE,FALSE),IF(Dashboard!$M$6=Candidates!B2088,TRUE,FALSE))</f>
        <v>0</v>
      </c>
      <c r="V2086" s="187" t="b">
        <f>IF(Dashboard!$H$7="",IF(Candidates!B2088&lt;&gt;"",TRUE,FALSE),IF(Dashboard!$H$7=Candidates!C2088,TRUE,FALSE))</f>
        <v>0</v>
      </c>
      <c r="W2086" s="217" t="b">
        <f>IF(Dashboard!$H$6="",IF(Candidates!B2088&lt;&gt;"",TRUE,FALSE),IF(Dashboard!$H$6=Candidates!E2088,TRUE,FALSE))</f>
        <v>0</v>
      </c>
      <c r="X2086" s="187">
        <f t="shared" si="86"/>
        <v>0</v>
      </c>
      <c r="Y2086" s="198">
        <f t="shared" si="87"/>
        <v>0</v>
      </c>
      <c r="AA2086" s="7"/>
      <c r="AB2086" s="7"/>
      <c r="AC2086" s="7"/>
    </row>
    <row r="2087" spans="18:29" x14ac:dyDescent="0.2">
      <c r="R2087" s="193" t="str">
        <f>IF(Candidates!H2089="","",MONTH(Candidates!H2089))</f>
        <v/>
      </c>
      <c r="S2087" s="187" t="b">
        <f>IF(AND(YEAR(Candidates!H2089)&gt;=applicationYear,YEAR(Candidates!H2089)&lt;=applicationYear),TRUE,IF(applicationYear="",TRUE,FALSE))</f>
        <v>0</v>
      </c>
      <c r="T2087" s="187" t="b">
        <f>IF(AND(Candidates!H2089&gt;=$AJ$4,Candidates!H2089&lt;=$AJ$5),TRUE,FALSE)</f>
        <v>0</v>
      </c>
      <c r="U2087" s="187" t="b">
        <f>IF(Dashboard!$M$6="",IF(Candidates!B2089&lt;&gt;"",TRUE,FALSE),IF(Dashboard!$M$6=Candidates!B2089,TRUE,FALSE))</f>
        <v>0</v>
      </c>
      <c r="V2087" s="187" t="b">
        <f>IF(Dashboard!$H$7="",IF(Candidates!B2089&lt;&gt;"",TRUE,FALSE),IF(Dashboard!$H$7=Candidates!C2089,TRUE,FALSE))</f>
        <v>0</v>
      </c>
      <c r="W2087" s="217" t="b">
        <f>IF(Dashboard!$H$6="",IF(Candidates!B2089&lt;&gt;"",TRUE,FALSE),IF(Dashboard!$H$6=Candidates!E2089,TRUE,FALSE))</f>
        <v>0</v>
      </c>
      <c r="X2087" s="187">
        <f t="shared" si="86"/>
        <v>0</v>
      </c>
      <c r="Y2087" s="198">
        <f t="shared" si="87"/>
        <v>0</v>
      </c>
      <c r="AA2087" s="7"/>
      <c r="AB2087" s="7"/>
      <c r="AC2087" s="7"/>
    </row>
    <row r="2088" spans="18:29" x14ac:dyDescent="0.2">
      <c r="R2088" s="193" t="str">
        <f>IF(Candidates!H2090="","",MONTH(Candidates!H2090))</f>
        <v/>
      </c>
      <c r="S2088" s="187" t="b">
        <f>IF(AND(YEAR(Candidates!H2090)&gt;=applicationYear,YEAR(Candidates!H2090)&lt;=applicationYear),TRUE,IF(applicationYear="",TRUE,FALSE))</f>
        <v>0</v>
      </c>
      <c r="T2088" s="187" t="b">
        <f>IF(AND(Candidates!H2090&gt;=$AJ$4,Candidates!H2090&lt;=$AJ$5),TRUE,FALSE)</f>
        <v>0</v>
      </c>
      <c r="U2088" s="187" t="b">
        <f>IF(Dashboard!$M$6="",IF(Candidates!B2090&lt;&gt;"",TRUE,FALSE),IF(Dashboard!$M$6=Candidates!B2090,TRUE,FALSE))</f>
        <v>0</v>
      </c>
      <c r="V2088" s="187" t="b">
        <f>IF(Dashboard!$H$7="",IF(Candidates!B2090&lt;&gt;"",TRUE,FALSE),IF(Dashboard!$H$7=Candidates!C2090,TRUE,FALSE))</f>
        <v>0</v>
      </c>
      <c r="W2088" s="217" t="b">
        <f>IF(Dashboard!$H$6="",IF(Candidates!B2090&lt;&gt;"",TRUE,FALSE),IF(Dashboard!$H$6=Candidates!E2090,TRUE,FALSE))</f>
        <v>0</v>
      </c>
      <c r="X2088" s="187">
        <f t="shared" si="86"/>
        <v>0</v>
      </c>
      <c r="Y2088" s="198">
        <f t="shared" si="87"/>
        <v>0</v>
      </c>
      <c r="AA2088" s="7"/>
      <c r="AB2088" s="7"/>
      <c r="AC2088" s="7"/>
    </row>
    <row r="2089" spans="18:29" x14ac:dyDescent="0.2">
      <c r="R2089" s="193" t="str">
        <f>IF(Candidates!H2091="","",MONTH(Candidates!H2091))</f>
        <v/>
      </c>
      <c r="S2089" s="187" t="b">
        <f>IF(AND(YEAR(Candidates!H2091)&gt;=applicationYear,YEAR(Candidates!H2091)&lt;=applicationYear),TRUE,IF(applicationYear="",TRUE,FALSE))</f>
        <v>0</v>
      </c>
      <c r="T2089" s="187" t="b">
        <f>IF(AND(Candidates!H2091&gt;=$AJ$4,Candidates!H2091&lt;=$AJ$5),TRUE,FALSE)</f>
        <v>0</v>
      </c>
      <c r="U2089" s="187" t="b">
        <f>IF(Dashboard!$M$6="",IF(Candidates!B2091&lt;&gt;"",TRUE,FALSE),IF(Dashboard!$M$6=Candidates!B2091,TRUE,FALSE))</f>
        <v>0</v>
      </c>
      <c r="V2089" s="187" t="b">
        <f>IF(Dashboard!$H$7="",IF(Candidates!B2091&lt;&gt;"",TRUE,FALSE),IF(Dashboard!$H$7=Candidates!C2091,TRUE,FALSE))</f>
        <v>0</v>
      </c>
      <c r="W2089" s="217" t="b">
        <f>IF(Dashboard!$H$6="",IF(Candidates!B2091&lt;&gt;"",TRUE,FALSE),IF(Dashboard!$H$6=Candidates!E2091,TRUE,FALSE))</f>
        <v>0</v>
      </c>
      <c r="X2089" s="187">
        <f t="shared" si="86"/>
        <v>0</v>
      </c>
      <c r="Y2089" s="198">
        <f t="shared" si="87"/>
        <v>0</v>
      </c>
      <c r="AA2089" s="7"/>
      <c r="AB2089" s="7"/>
      <c r="AC2089" s="7"/>
    </row>
    <row r="2090" spans="18:29" x14ac:dyDescent="0.2">
      <c r="R2090" s="193" t="str">
        <f>IF(Candidates!H2092="","",MONTH(Candidates!H2092))</f>
        <v/>
      </c>
      <c r="S2090" s="187" t="b">
        <f>IF(AND(YEAR(Candidates!H2092)&gt;=applicationYear,YEAR(Candidates!H2092)&lt;=applicationYear),TRUE,IF(applicationYear="",TRUE,FALSE))</f>
        <v>0</v>
      </c>
      <c r="T2090" s="187" t="b">
        <f>IF(AND(Candidates!H2092&gt;=$AJ$4,Candidates!H2092&lt;=$AJ$5),TRUE,FALSE)</f>
        <v>0</v>
      </c>
      <c r="U2090" s="187" t="b">
        <f>IF(Dashboard!$M$6="",IF(Candidates!B2092&lt;&gt;"",TRUE,FALSE),IF(Dashboard!$M$6=Candidates!B2092,TRUE,FALSE))</f>
        <v>0</v>
      </c>
      <c r="V2090" s="187" t="b">
        <f>IF(Dashboard!$H$7="",IF(Candidates!B2092&lt;&gt;"",TRUE,FALSE),IF(Dashboard!$H$7=Candidates!C2092,TRUE,FALSE))</f>
        <v>0</v>
      </c>
      <c r="W2090" s="217" t="b">
        <f>IF(Dashboard!$H$6="",IF(Candidates!B2092&lt;&gt;"",TRUE,FALSE),IF(Dashboard!$H$6=Candidates!E2092,TRUE,FALSE))</f>
        <v>0</v>
      </c>
      <c r="X2090" s="187">
        <f t="shared" si="86"/>
        <v>0</v>
      </c>
      <c r="Y2090" s="198">
        <f t="shared" si="87"/>
        <v>0</v>
      </c>
      <c r="AA2090" s="7"/>
      <c r="AB2090" s="7"/>
      <c r="AC2090" s="7"/>
    </row>
    <row r="2091" spans="18:29" x14ac:dyDescent="0.2">
      <c r="R2091" s="193" t="str">
        <f>IF(Candidates!H2093="","",MONTH(Candidates!H2093))</f>
        <v/>
      </c>
      <c r="S2091" s="187" t="b">
        <f>IF(AND(YEAR(Candidates!H2093)&gt;=applicationYear,YEAR(Candidates!H2093)&lt;=applicationYear),TRUE,IF(applicationYear="",TRUE,FALSE))</f>
        <v>0</v>
      </c>
      <c r="T2091" s="187" t="b">
        <f>IF(AND(Candidates!H2093&gt;=$AJ$4,Candidates!H2093&lt;=$AJ$5),TRUE,FALSE)</f>
        <v>0</v>
      </c>
      <c r="U2091" s="187" t="b">
        <f>IF(Dashboard!$M$6="",IF(Candidates!B2093&lt;&gt;"",TRUE,FALSE),IF(Dashboard!$M$6=Candidates!B2093,TRUE,FALSE))</f>
        <v>0</v>
      </c>
      <c r="V2091" s="187" t="b">
        <f>IF(Dashboard!$H$7="",IF(Candidates!B2093&lt;&gt;"",TRUE,FALSE),IF(Dashboard!$H$7=Candidates!C2093,TRUE,FALSE))</f>
        <v>0</v>
      </c>
      <c r="W2091" s="217" t="b">
        <f>IF(Dashboard!$H$6="",IF(Candidates!B2093&lt;&gt;"",TRUE,FALSE),IF(Dashboard!$H$6=Candidates!E2093,TRUE,FALSE))</f>
        <v>0</v>
      </c>
      <c r="X2091" s="187">
        <f t="shared" si="86"/>
        <v>0</v>
      </c>
      <c r="Y2091" s="198">
        <f t="shared" si="87"/>
        <v>0</v>
      </c>
      <c r="AA2091" s="7"/>
      <c r="AB2091" s="7"/>
      <c r="AC2091" s="7"/>
    </row>
    <row r="2092" spans="18:29" x14ac:dyDescent="0.2">
      <c r="R2092" s="193" t="str">
        <f>IF(Candidates!H2094="","",MONTH(Candidates!H2094))</f>
        <v/>
      </c>
      <c r="S2092" s="187" t="b">
        <f>IF(AND(YEAR(Candidates!H2094)&gt;=applicationYear,YEAR(Candidates!H2094)&lt;=applicationYear),TRUE,IF(applicationYear="",TRUE,FALSE))</f>
        <v>0</v>
      </c>
      <c r="T2092" s="187" t="b">
        <f>IF(AND(Candidates!H2094&gt;=$AJ$4,Candidates!H2094&lt;=$AJ$5),TRUE,FALSE)</f>
        <v>0</v>
      </c>
      <c r="U2092" s="187" t="b">
        <f>IF(Dashboard!$M$6="",IF(Candidates!B2094&lt;&gt;"",TRUE,FALSE),IF(Dashboard!$M$6=Candidates!B2094,TRUE,FALSE))</f>
        <v>0</v>
      </c>
      <c r="V2092" s="187" t="b">
        <f>IF(Dashboard!$H$7="",IF(Candidates!B2094&lt;&gt;"",TRUE,FALSE),IF(Dashboard!$H$7=Candidates!C2094,TRUE,FALSE))</f>
        <v>0</v>
      </c>
      <c r="W2092" s="217" t="b">
        <f>IF(Dashboard!$H$6="",IF(Candidates!B2094&lt;&gt;"",TRUE,FALSE),IF(Dashboard!$H$6=Candidates!E2094,TRUE,FALSE))</f>
        <v>0</v>
      </c>
      <c r="X2092" s="187">
        <f t="shared" si="86"/>
        <v>0</v>
      </c>
      <c r="Y2092" s="198">
        <f t="shared" si="87"/>
        <v>0</v>
      </c>
      <c r="AA2092" s="7"/>
      <c r="AB2092" s="7"/>
      <c r="AC2092" s="7"/>
    </row>
    <row r="2093" spans="18:29" x14ac:dyDescent="0.2">
      <c r="R2093" s="193" t="str">
        <f>IF(Candidates!H2095="","",MONTH(Candidates!H2095))</f>
        <v/>
      </c>
      <c r="S2093" s="187" t="b">
        <f>IF(AND(YEAR(Candidates!H2095)&gt;=applicationYear,YEAR(Candidates!H2095)&lt;=applicationYear),TRUE,IF(applicationYear="",TRUE,FALSE))</f>
        <v>0</v>
      </c>
      <c r="T2093" s="187" t="b">
        <f>IF(AND(Candidates!H2095&gt;=$AJ$4,Candidates!H2095&lt;=$AJ$5),TRUE,FALSE)</f>
        <v>0</v>
      </c>
      <c r="U2093" s="187" t="b">
        <f>IF(Dashboard!$M$6="",IF(Candidates!B2095&lt;&gt;"",TRUE,FALSE),IF(Dashboard!$M$6=Candidates!B2095,TRUE,FALSE))</f>
        <v>0</v>
      </c>
      <c r="V2093" s="187" t="b">
        <f>IF(Dashboard!$H$7="",IF(Candidates!B2095&lt;&gt;"",TRUE,FALSE),IF(Dashboard!$H$7=Candidates!C2095,TRUE,FALSE))</f>
        <v>0</v>
      </c>
      <c r="W2093" s="217" t="b">
        <f>IF(Dashboard!$H$6="",IF(Candidates!B2095&lt;&gt;"",TRUE,FALSE),IF(Dashboard!$H$6=Candidates!E2095,TRUE,FALSE))</f>
        <v>0</v>
      </c>
      <c r="X2093" s="187">
        <f t="shared" si="86"/>
        <v>0</v>
      </c>
      <c r="Y2093" s="198">
        <f t="shared" si="87"/>
        <v>0</v>
      </c>
      <c r="AA2093" s="7"/>
      <c r="AB2093" s="7"/>
      <c r="AC2093" s="7"/>
    </row>
    <row r="2094" spans="18:29" x14ac:dyDescent="0.2">
      <c r="R2094" s="193" t="str">
        <f>IF(Candidates!H2096="","",MONTH(Candidates!H2096))</f>
        <v/>
      </c>
      <c r="S2094" s="187" t="b">
        <f>IF(AND(YEAR(Candidates!H2096)&gt;=applicationYear,YEAR(Candidates!H2096)&lt;=applicationYear),TRUE,IF(applicationYear="",TRUE,FALSE))</f>
        <v>0</v>
      </c>
      <c r="T2094" s="187" t="b">
        <f>IF(AND(Candidates!H2096&gt;=$AJ$4,Candidates!H2096&lt;=$AJ$5),TRUE,FALSE)</f>
        <v>0</v>
      </c>
      <c r="U2094" s="187" t="b">
        <f>IF(Dashboard!$M$6="",IF(Candidates!B2096&lt;&gt;"",TRUE,FALSE),IF(Dashboard!$M$6=Candidates!B2096,TRUE,FALSE))</f>
        <v>0</v>
      </c>
      <c r="V2094" s="187" t="b">
        <f>IF(Dashboard!$H$7="",IF(Candidates!B2096&lt;&gt;"",TRUE,FALSE),IF(Dashboard!$H$7=Candidates!C2096,TRUE,FALSE))</f>
        <v>0</v>
      </c>
      <c r="W2094" s="217" t="b">
        <f>IF(Dashboard!$H$6="",IF(Candidates!B2096&lt;&gt;"",TRUE,FALSE),IF(Dashboard!$H$6=Candidates!E2096,TRUE,FALSE))</f>
        <v>0</v>
      </c>
      <c r="X2094" s="187">
        <f t="shared" si="86"/>
        <v>0</v>
      </c>
      <c r="Y2094" s="198">
        <f t="shared" si="87"/>
        <v>0</v>
      </c>
      <c r="AA2094" s="7"/>
      <c r="AB2094" s="7"/>
      <c r="AC2094" s="7"/>
    </row>
    <row r="2095" spans="18:29" x14ac:dyDescent="0.2">
      <c r="R2095" s="193" t="str">
        <f>IF(Candidates!H2097="","",MONTH(Candidates!H2097))</f>
        <v/>
      </c>
      <c r="S2095" s="187" t="b">
        <f>IF(AND(YEAR(Candidates!H2097)&gt;=applicationYear,YEAR(Candidates!H2097)&lt;=applicationYear),TRUE,IF(applicationYear="",TRUE,FALSE))</f>
        <v>0</v>
      </c>
      <c r="T2095" s="187" t="b">
        <f>IF(AND(Candidates!H2097&gt;=$AJ$4,Candidates!H2097&lt;=$AJ$5),TRUE,FALSE)</f>
        <v>0</v>
      </c>
      <c r="U2095" s="187" t="b">
        <f>IF(Dashboard!$M$6="",IF(Candidates!B2097&lt;&gt;"",TRUE,FALSE),IF(Dashboard!$M$6=Candidates!B2097,TRUE,FALSE))</f>
        <v>0</v>
      </c>
      <c r="V2095" s="187" t="b">
        <f>IF(Dashboard!$H$7="",IF(Candidates!B2097&lt;&gt;"",TRUE,FALSE),IF(Dashboard!$H$7=Candidates!C2097,TRUE,FALSE))</f>
        <v>0</v>
      </c>
      <c r="W2095" s="217" t="b">
        <f>IF(Dashboard!$H$6="",IF(Candidates!B2097&lt;&gt;"",TRUE,FALSE),IF(Dashboard!$H$6=Candidates!E2097,TRUE,FALSE))</f>
        <v>0</v>
      </c>
      <c r="X2095" s="187">
        <f t="shared" si="86"/>
        <v>0</v>
      </c>
      <c r="Y2095" s="198">
        <f t="shared" si="87"/>
        <v>0</v>
      </c>
      <c r="AA2095" s="7"/>
      <c r="AB2095" s="7"/>
      <c r="AC2095" s="7"/>
    </row>
    <row r="2096" spans="18:29" x14ac:dyDescent="0.2">
      <c r="R2096" s="193" t="str">
        <f>IF(Candidates!H2098="","",MONTH(Candidates!H2098))</f>
        <v/>
      </c>
      <c r="S2096" s="187" t="b">
        <f>IF(AND(YEAR(Candidates!H2098)&gt;=applicationYear,YEAR(Candidates!H2098)&lt;=applicationYear),TRUE,IF(applicationYear="",TRUE,FALSE))</f>
        <v>0</v>
      </c>
      <c r="T2096" s="187" t="b">
        <f>IF(AND(Candidates!H2098&gt;=$AJ$4,Candidates!H2098&lt;=$AJ$5),TRUE,FALSE)</f>
        <v>0</v>
      </c>
      <c r="U2096" s="187" t="b">
        <f>IF(Dashboard!$M$6="",IF(Candidates!B2098&lt;&gt;"",TRUE,FALSE),IF(Dashboard!$M$6=Candidates!B2098,TRUE,FALSE))</f>
        <v>0</v>
      </c>
      <c r="V2096" s="187" t="b">
        <f>IF(Dashboard!$H$7="",IF(Candidates!B2098&lt;&gt;"",TRUE,FALSE),IF(Dashboard!$H$7=Candidates!C2098,TRUE,FALSE))</f>
        <v>0</v>
      </c>
      <c r="W2096" s="217" t="b">
        <f>IF(Dashboard!$H$6="",IF(Candidates!B2098&lt;&gt;"",TRUE,FALSE),IF(Dashboard!$H$6=Candidates!E2098,TRUE,FALSE))</f>
        <v>0</v>
      </c>
      <c r="X2096" s="187">
        <f t="shared" si="86"/>
        <v>0</v>
      </c>
      <c r="Y2096" s="198">
        <f t="shared" si="87"/>
        <v>0</v>
      </c>
      <c r="AA2096" s="7"/>
      <c r="AB2096" s="7"/>
      <c r="AC2096" s="7"/>
    </row>
    <row r="2097" spans="18:29" x14ac:dyDescent="0.2">
      <c r="R2097" s="193" t="str">
        <f>IF(Candidates!H2099="","",MONTH(Candidates!H2099))</f>
        <v/>
      </c>
      <c r="S2097" s="187" t="b">
        <f>IF(AND(YEAR(Candidates!H2099)&gt;=applicationYear,YEAR(Candidates!H2099)&lt;=applicationYear),TRUE,IF(applicationYear="",TRUE,FALSE))</f>
        <v>0</v>
      </c>
      <c r="T2097" s="187" t="b">
        <f>IF(AND(Candidates!H2099&gt;=$AJ$4,Candidates!H2099&lt;=$AJ$5),TRUE,FALSE)</f>
        <v>0</v>
      </c>
      <c r="U2097" s="187" t="b">
        <f>IF(Dashboard!$M$6="",IF(Candidates!B2099&lt;&gt;"",TRUE,FALSE),IF(Dashboard!$M$6=Candidates!B2099,TRUE,FALSE))</f>
        <v>0</v>
      </c>
      <c r="V2097" s="187" t="b">
        <f>IF(Dashboard!$H$7="",IF(Candidates!B2099&lt;&gt;"",TRUE,FALSE),IF(Dashboard!$H$7=Candidates!C2099,TRUE,FALSE))</f>
        <v>0</v>
      </c>
      <c r="W2097" s="217" t="b">
        <f>IF(Dashboard!$H$6="",IF(Candidates!B2099&lt;&gt;"",TRUE,FALSE),IF(Dashboard!$H$6=Candidates!E2099,TRUE,FALSE))</f>
        <v>0</v>
      </c>
      <c r="X2097" s="187">
        <f t="shared" si="86"/>
        <v>0</v>
      </c>
      <c r="Y2097" s="198">
        <f t="shared" si="87"/>
        <v>0</v>
      </c>
      <c r="AA2097" s="7"/>
      <c r="AB2097" s="7"/>
      <c r="AC2097" s="7"/>
    </row>
    <row r="2098" spans="18:29" x14ac:dyDescent="0.2">
      <c r="R2098" s="193" t="str">
        <f>IF(Candidates!H2100="","",MONTH(Candidates!H2100))</f>
        <v/>
      </c>
      <c r="S2098" s="187" t="b">
        <f>IF(AND(YEAR(Candidates!H2100)&gt;=applicationYear,YEAR(Candidates!H2100)&lt;=applicationYear),TRUE,IF(applicationYear="",TRUE,FALSE))</f>
        <v>0</v>
      </c>
      <c r="T2098" s="187" t="b">
        <f>IF(AND(Candidates!H2100&gt;=$AJ$4,Candidates!H2100&lt;=$AJ$5),TRUE,FALSE)</f>
        <v>0</v>
      </c>
      <c r="U2098" s="187" t="b">
        <f>IF(Dashboard!$M$6="",IF(Candidates!B2100&lt;&gt;"",TRUE,FALSE),IF(Dashboard!$M$6=Candidates!B2100,TRUE,FALSE))</f>
        <v>0</v>
      </c>
      <c r="V2098" s="187" t="b">
        <f>IF(Dashboard!$H$7="",IF(Candidates!B2100&lt;&gt;"",TRUE,FALSE),IF(Dashboard!$H$7=Candidates!C2100,TRUE,FALSE))</f>
        <v>0</v>
      </c>
      <c r="W2098" s="217" t="b">
        <f>IF(Dashboard!$H$6="",IF(Candidates!B2100&lt;&gt;"",TRUE,FALSE),IF(Dashboard!$H$6=Candidates!E2100,TRUE,FALSE))</f>
        <v>0</v>
      </c>
      <c r="X2098" s="187">
        <f t="shared" si="86"/>
        <v>0</v>
      </c>
      <c r="Y2098" s="198">
        <f t="shared" si="87"/>
        <v>0</v>
      </c>
      <c r="AA2098" s="7"/>
      <c r="AB2098" s="7"/>
      <c r="AC2098" s="7"/>
    </row>
    <row r="2099" spans="18:29" x14ac:dyDescent="0.2">
      <c r="R2099" s="193" t="str">
        <f>IF(Candidates!H2101="","",MONTH(Candidates!H2101))</f>
        <v/>
      </c>
      <c r="S2099" s="187" t="b">
        <f>IF(AND(YEAR(Candidates!H2101)&gt;=applicationYear,YEAR(Candidates!H2101)&lt;=applicationYear),TRUE,IF(applicationYear="",TRUE,FALSE))</f>
        <v>0</v>
      </c>
      <c r="T2099" s="187" t="b">
        <f>IF(AND(Candidates!H2101&gt;=$AJ$4,Candidates!H2101&lt;=$AJ$5),TRUE,FALSE)</f>
        <v>0</v>
      </c>
      <c r="U2099" s="187" t="b">
        <f>IF(Dashboard!$M$6="",IF(Candidates!B2101&lt;&gt;"",TRUE,FALSE),IF(Dashboard!$M$6=Candidates!B2101,TRUE,FALSE))</f>
        <v>0</v>
      </c>
      <c r="V2099" s="187" t="b">
        <f>IF(Dashboard!$H$7="",IF(Candidates!B2101&lt;&gt;"",TRUE,FALSE),IF(Dashboard!$H$7=Candidates!C2101,TRUE,FALSE))</f>
        <v>0</v>
      </c>
      <c r="W2099" s="217" t="b">
        <f>IF(Dashboard!$H$6="",IF(Candidates!B2101&lt;&gt;"",TRUE,FALSE),IF(Dashboard!$H$6=Candidates!E2101,TRUE,FALSE))</f>
        <v>0</v>
      </c>
      <c r="X2099" s="187">
        <f t="shared" si="86"/>
        <v>0</v>
      </c>
      <c r="Y2099" s="198">
        <f t="shared" si="87"/>
        <v>0</v>
      </c>
      <c r="AA2099" s="7"/>
      <c r="AB2099" s="7"/>
      <c r="AC2099" s="7"/>
    </row>
    <row r="2100" spans="18:29" x14ac:dyDescent="0.2">
      <c r="R2100" s="193" t="str">
        <f>IF(Candidates!H2102="","",MONTH(Candidates!H2102))</f>
        <v/>
      </c>
      <c r="S2100" s="187" t="b">
        <f>IF(AND(YEAR(Candidates!H2102)&gt;=applicationYear,YEAR(Candidates!H2102)&lt;=applicationYear),TRUE,IF(applicationYear="",TRUE,FALSE))</f>
        <v>0</v>
      </c>
      <c r="T2100" s="187" t="b">
        <f>IF(AND(Candidates!H2102&gt;=$AJ$4,Candidates!H2102&lt;=$AJ$5),TRUE,FALSE)</f>
        <v>0</v>
      </c>
      <c r="U2100" s="187" t="b">
        <f>IF(Dashboard!$M$6="",IF(Candidates!B2102&lt;&gt;"",TRUE,FALSE),IF(Dashboard!$M$6=Candidates!B2102,TRUE,FALSE))</f>
        <v>0</v>
      </c>
      <c r="V2100" s="187" t="b">
        <f>IF(Dashboard!$H$7="",IF(Candidates!B2102&lt;&gt;"",TRUE,FALSE),IF(Dashboard!$H$7=Candidates!C2102,TRUE,FALSE))</f>
        <v>0</v>
      </c>
      <c r="W2100" s="217" t="b">
        <f>IF(Dashboard!$H$6="",IF(Candidates!B2102&lt;&gt;"",TRUE,FALSE),IF(Dashboard!$H$6=Candidates!E2102,TRUE,FALSE))</f>
        <v>0</v>
      </c>
      <c r="X2100" s="187">
        <f t="shared" si="86"/>
        <v>0</v>
      </c>
      <c r="Y2100" s="198">
        <f t="shared" si="87"/>
        <v>0</v>
      </c>
      <c r="AA2100" s="7"/>
      <c r="AB2100" s="7"/>
      <c r="AC2100" s="7"/>
    </row>
    <row r="2101" spans="18:29" x14ac:dyDescent="0.2">
      <c r="R2101" s="193" t="str">
        <f>IF(Candidates!H2103="","",MONTH(Candidates!H2103))</f>
        <v/>
      </c>
      <c r="S2101" s="187" t="b">
        <f>IF(AND(YEAR(Candidates!H2103)&gt;=applicationYear,YEAR(Candidates!H2103)&lt;=applicationYear),TRUE,IF(applicationYear="",TRUE,FALSE))</f>
        <v>0</v>
      </c>
      <c r="T2101" s="187" t="b">
        <f>IF(AND(Candidates!H2103&gt;=$AJ$4,Candidates!H2103&lt;=$AJ$5),TRUE,FALSE)</f>
        <v>0</v>
      </c>
      <c r="U2101" s="187" t="b">
        <f>IF(Dashboard!$M$6="",IF(Candidates!B2103&lt;&gt;"",TRUE,FALSE),IF(Dashboard!$M$6=Candidates!B2103,TRUE,FALSE))</f>
        <v>0</v>
      </c>
      <c r="V2101" s="187" t="b">
        <f>IF(Dashboard!$H$7="",IF(Candidates!B2103&lt;&gt;"",TRUE,FALSE),IF(Dashboard!$H$7=Candidates!C2103,TRUE,FALSE))</f>
        <v>0</v>
      </c>
      <c r="W2101" s="217" t="b">
        <f>IF(Dashboard!$H$6="",IF(Candidates!B2103&lt;&gt;"",TRUE,FALSE),IF(Dashboard!$H$6=Candidates!E2103,TRUE,FALSE))</f>
        <v>0</v>
      </c>
      <c r="X2101" s="187">
        <f t="shared" si="86"/>
        <v>0</v>
      </c>
      <c r="Y2101" s="198">
        <f t="shared" si="87"/>
        <v>0</v>
      </c>
      <c r="AA2101" s="7"/>
      <c r="AB2101" s="7"/>
      <c r="AC2101" s="7"/>
    </row>
    <row r="2102" spans="18:29" x14ac:dyDescent="0.2">
      <c r="R2102" s="193" t="str">
        <f>IF(Candidates!H2104="","",MONTH(Candidates!H2104))</f>
        <v/>
      </c>
      <c r="S2102" s="187" t="b">
        <f>IF(AND(YEAR(Candidates!H2104)&gt;=applicationYear,YEAR(Candidates!H2104)&lt;=applicationYear),TRUE,IF(applicationYear="",TRUE,FALSE))</f>
        <v>0</v>
      </c>
      <c r="T2102" s="187" t="b">
        <f>IF(AND(Candidates!H2104&gt;=$AJ$4,Candidates!H2104&lt;=$AJ$5),TRUE,FALSE)</f>
        <v>0</v>
      </c>
      <c r="U2102" s="187" t="b">
        <f>IF(Dashboard!$M$6="",IF(Candidates!B2104&lt;&gt;"",TRUE,FALSE),IF(Dashboard!$M$6=Candidates!B2104,TRUE,FALSE))</f>
        <v>0</v>
      </c>
      <c r="V2102" s="187" t="b">
        <f>IF(Dashboard!$H$7="",IF(Candidates!B2104&lt;&gt;"",TRUE,FALSE),IF(Dashboard!$H$7=Candidates!C2104,TRUE,FALSE))</f>
        <v>0</v>
      </c>
      <c r="W2102" s="217" t="b">
        <f>IF(Dashboard!$H$6="",IF(Candidates!B2104&lt;&gt;"",TRUE,FALSE),IF(Dashboard!$H$6=Candidates!E2104,TRUE,FALSE))</f>
        <v>0</v>
      </c>
      <c r="X2102" s="187">
        <f t="shared" si="86"/>
        <v>0</v>
      </c>
      <c r="Y2102" s="198">
        <f t="shared" si="87"/>
        <v>0</v>
      </c>
      <c r="AA2102" s="7"/>
      <c r="AB2102" s="7"/>
      <c r="AC2102" s="7"/>
    </row>
    <row r="2103" spans="18:29" x14ac:dyDescent="0.2">
      <c r="R2103" s="193" t="str">
        <f>IF(Candidates!H2105="","",MONTH(Candidates!H2105))</f>
        <v/>
      </c>
      <c r="S2103" s="187" t="b">
        <f>IF(AND(YEAR(Candidates!H2105)&gt;=applicationYear,YEAR(Candidates!H2105)&lt;=applicationYear),TRUE,IF(applicationYear="",TRUE,FALSE))</f>
        <v>0</v>
      </c>
      <c r="T2103" s="187" t="b">
        <f>IF(AND(Candidates!H2105&gt;=$AJ$4,Candidates!H2105&lt;=$AJ$5),TRUE,FALSE)</f>
        <v>0</v>
      </c>
      <c r="U2103" s="187" t="b">
        <f>IF(Dashboard!$M$6="",IF(Candidates!B2105&lt;&gt;"",TRUE,FALSE),IF(Dashboard!$M$6=Candidates!B2105,TRUE,FALSE))</f>
        <v>0</v>
      </c>
      <c r="V2103" s="187" t="b">
        <f>IF(Dashboard!$H$7="",IF(Candidates!B2105&lt;&gt;"",TRUE,FALSE),IF(Dashboard!$H$7=Candidates!C2105,TRUE,FALSE))</f>
        <v>0</v>
      </c>
      <c r="W2103" s="217" t="b">
        <f>IF(Dashboard!$H$6="",IF(Candidates!B2105&lt;&gt;"",TRUE,FALSE),IF(Dashboard!$H$6=Candidates!E2105,TRUE,FALSE))</f>
        <v>0</v>
      </c>
      <c r="X2103" s="187">
        <f t="shared" si="86"/>
        <v>0</v>
      </c>
      <c r="Y2103" s="198">
        <f t="shared" si="87"/>
        <v>0</v>
      </c>
      <c r="AA2103" s="7"/>
      <c r="AB2103" s="7"/>
      <c r="AC2103" s="7"/>
    </row>
    <row r="2104" spans="18:29" x14ac:dyDescent="0.2">
      <c r="R2104" s="193" t="str">
        <f>IF(Candidates!H2106="","",MONTH(Candidates!H2106))</f>
        <v/>
      </c>
      <c r="S2104" s="187" t="b">
        <f>IF(AND(YEAR(Candidates!H2106)&gt;=applicationYear,YEAR(Candidates!H2106)&lt;=applicationYear),TRUE,IF(applicationYear="",TRUE,FALSE))</f>
        <v>0</v>
      </c>
      <c r="T2104" s="187" t="b">
        <f>IF(AND(Candidates!H2106&gt;=$AJ$4,Candidates!H2106&lt;=$AJ$5),TRUE,FALSE)</f>
        <v>0</v>
      </c>
      <c r="U2104" s="187" t="b">
        <f>IF(Dashboard!$M$6="",IF(Candidates!B2106&lt;&gt;"",TRUE,FALSE),IF(Dashboard!$M$6=Candidates!B2106,TRUE,FALSE))</f>
        <v>0</v>
      </c>
      <c r="V2104" s="187" t="b">
        <f>IF(Dashboard!$H$7="",IF(Candidates!B2106&lt;&gt;"",TRUE,FALSE),IF(Dashboard!$H$7=Candidates!C2106,TRUE,FALSE))</f>
        <v>0</v>
      </c>
      <c r="W2104" s="217" t="b">
        <f>IF(Dashboard!$H$6="",IF(Candidates!B2106&lt;&gt;"",TRUE,FALSE),IF(Dashboard!$H$6=Candidates!E2106,TRUE,FALSE))</f>
        <v>0</v>
      </c>
      <c r="X2104" s="187">
        <f t="shared" si="86"/>
        <v>0</v>
      </c>
      <c r="Y2104" s="198">
        <f t="shared" si="87"/>
        <v>0</v>
      </c>
      <c r="AA2104" s="7"/>
      <c r="AB2104" s="7"/>
      <c r="AC2104" s="7"/>
    </row>
    <row r="2105" spans="18:29" x14ac:dyDescent="0.2">
      <c r="R2105" s="193" t="str">
        <f>IF(Candidates!H2107="","",MONTH(Candidates!H2107))</f>
        <v/>
      </c>
      <c r="S2105" s="187" t="b">
        <f>IF(AND(YEAR(Candidates!H2107)&gt;=applicationYear,YEAR(Candidates!H2107)&lt;=applicationYear),TRUE,IF(applicationYear="",TRUE,FALSE))</f>
        <v>0</v>
      </c>
      <c r="T2105" s="187" t="b">
        <f>IF(AND(Candidates!H2107&gt;=$AJ$4,Candidates!H2107&lt;=$AJ$5),TRUE,FALSE)</f>
        <v>0</v>
      </c>
      <c r="U2105" s="187" t="b">
        <f>IF(Dashboard!$M$6="",IF(Candidates!B2107&lt;&gt;"",TRUE,FALSE),IF(Dashboard!$M$6=Candidates!B2107,TRUE,FALSE))</f>
        <v>0</v>
      </c>
      <c r="V2105" s="187" t="b">
        <f>IF(Dashboard!$H$7="",IF(Candidates!B2107&lt;&gt;"",TRUE,FALSE),IF(Dashboard!$H$7=Candidates!C2107,TRUE,FALSE))</f>
        <v>0</v>
      </c>
      <c r="W2105" s="217" t="b">
        <f>IF(Dashboard!$H$6="",IF(Candidates!B2107&lt;&gt;"",TRUE,FALSE),IF(Dashboard!$H$6=Candidates!E2107,TRUE,FALSE))</f>
        <v>0</v>
      </c>
      <c r="X2105" s="187">
        <f t="shared" si="86"/>
        <v>0</v>
      </c>
      <c r="Y2105" s="198">
        <f t="shared" si="87"/>
        <v>0</v>
      </c>
      <c r="AA2105" s="7"/>
      <c r="AB2105" s="7"/>
      <c r="AC2105" s="7"/>
    </row>
    <row r="2106" spans="18:29" x14ac:dyDescent="0.2">
      <c r="R2106" s="193" t="str">
        <f>IF(Candidates!H2108="","",MONTH(Candidates!H2108))</f>
        <v/>
      </c>
      <c r="S2106" s="187" t="b">
        <f>IF(AND(YEAR(Candidates!H2108)&gt;=applicationYear,YEAR(Candidates!H2108)&lt;=applicationYear),TRUE,IF(applicationYear="",TRUE,FALSE))</f>
        <v>0</v>
      </c>
      <c r="T2106" s="187" t="b">
        <f>IF(AND(Candidates!H2108&gt;=$AJ$4,Candidates!H2108&lt;=$AJ$5),TRUE,FALSE)</f>
        <v>0</v>
      </c>
      <c r="U2106" s="187" t="b">
        <f>IF(Dashboard!$M$6="",IF(Candidates!B2108&lt;&gt;"",TRUE,FALSE),IF(Dashboard!$M$6=Candidates!B2108,TRUE,FALSE))</f>
        <v>0</v>
      </c>
      <c r="V2106" s="187" t="b">
        <f>IF(Dashboard!$H$7="",IF(Candidates!B2108&lt;&gt;"",TRUE,FALSE),IF(Dashboard!$H$7=Candidates!C2108,TRUE,FALSE))</f>
        <v>0</v>
      </c>
      <c r="W2106" s="217" t="b">
        <f>IF(Dashboard!$H$6="",IF(Candidates!B2108&lt;&gt;"",TRUE,FALSE),IF(Dashboard!$H$6=Candidates!E2108,TRUE,FALSE))</f>
        <v>0</v>
      </c>
      <c r="X2106" s="187">
        <f t="shared" si="86"/>
        <v>0</v>
      </c>
      <c r="Y2106" s="198">
        <f t="shared" si="87"/>
        <v>0</v>
      </c>
      <c r="AA2106" s="7"/>
      <c r="AB2106" s="7"/>
      <c r="AC2106" s="7"/>
    </row>
    <row r="2107" spans="18:29" x14ac:dyDescent="0.2">
      <c r="R2107" s="193" t="str">
        <f>IF(Candidates!H2109="","",MONTH(Candidates!H2109))</f>
        <v/>
      </c>
      <c r="S2107" s="187" t="b">
        <f>IF(AND(YEAR(Candidates!H2109)&gt;=applicationYear,YEAR(Candidates!H2109)&lt;=applicationYear),TRUE,IF(applicationYear="",TRUE,FALSE))</f>
        <v>0</v>
      </c>
      <c r="T2107" s="187" t="b">
        <f>IF(AND(Candidates!H2109&gt;=$AJ$4,Candidates!H2109&lt;=$AJ$5),TRUE,FALSE)</f>
        <v>0</v>
      </c>
      <c r="U2107" s="187" t="b">
        <f>IF(Dashboard!$M$6="",IF(Candidates!B2109&lt;&gt;"",TRUE,FALSE),IF(Dashboard!$M$6=Candidates!B2109,TRUE,FALSE))</f>
        <v>0</v>
      </c>
      <c r="V2107" s="187" t="b">
        <f>IF(Dashboard!$H$7="",IF(Candidates!B2109&lt;&gt;"",TRUE,FALSE),IF(Dashboard!$H$7=Candidates!C2109,TRUE,FALSE))</f>
        <v>0</v>
      </c>
      <c r="W2107" s="217" t="b">
        <f>IF(Dashboard!$H$6="",IF(Candidates!B2109&lt;&gt;"",TRUE,FALSE),IF(Dashboard!$H$6=Candidates!E2109,TRUE,FALSE))</f>
        <v>0</v>
      </c>
      <c r="X2107" s="187">
        <f t="shared" si="86"/>
        <v>0</v>
      </c>
      <c r="Y2107" s="198">
        <f t="shared" si="87"/>
        <v>0</v>
      </c>
      <c r="AA2107" s="7"/>
      <c r="AB2107" s="7"/>
      <c r="AC2107" s="7"/>
    </row>
    <row r="2108" spans="18:29" x14ac:dyDescent="0.2">
      <c r="R2108" s="193" t="str">
        <f>IF(Candidates!H2110="","",MONTH(Candidates!H2110))</f>
        <v/>
      </c>
      <c r="S2108" s="187" t="b">
        <f>IF(AND(YEAR(Candidates!H2110)&gt;=applicationYear,YEAR(Candidates!H2110)&lt;=applicationYear),TRUE,IF(applicationYear="",TRUE,FALSE))</f>
        <v>0</v>
      </c>
      <c r="T2108" s="187" t="b">
        <f>IF(AND(Candidates!H2110&gt;=$AJ$4,Candidates!H2110&lt;=$AJ$5),TRUE,FALSE)</f>
        <v>0</v>
      </c>
      <c r="U2108" s="187" t="b">
        <f>IF(Dashboard!$M$6="",IF(Candidates!B2110&lt;&gt;"",TRUE,FALSE),IF(Dashboard!$M$6=Candidates!B2110,TRUE,FALSE))</f>
        <v>0</v>
      </c>
      <c r="V2108" s="187" t="b">
        <f>IF(Dashboard!$H$7="",IF(Candidates!B2110&lt;&gt;"",TRUE,FALSE),IF(Dashboard!$H$7=Candidates!C2110,TRUE,FALSE))</f>
        <v>0</v>
      </c>
      <c r="W2108" s="217" t="b">
        <f>IF(Dashboard!$H$6="",IF(Candidates!B2110&lt;&gt;"",TRUE,FALSE),IF(Dashboard!$H$6=Candidates!E2110,TRUE,FALSE))</f>
        <v>0</v>
      </c>
      <c r="X2108" s="187">
        <f t="shared" si="86"/>
        <v>0</v>
      </c>
      <c r="Y2108" s="198">
        <f t="shared" si="87"/>
        <v>0</v>
      </c>
      <c r="AA2108" s="7"/>
      <c r="AB2108" s="7"/>
      <c r="AC2108" s="7"/>
    </row>
    <row r="2109" spans="18:29" x14ac:dyDescent="0.2">
      <c r="R2109" s="193" t="str">
        <f>IF(Candidates!H2111="","",MONTH(Candidates!H2111))</f>
        <v/>
      </c>
      <c r="S2109" s="187" t="b">
        <f>IF(AND(YEAR(Candidates!H2111)&gt;=applicationYear,YEAR(Candidates!H2111)&lt;=applicationYear),TRUE,IF(applicationYear="",TRUE,FALSE))</f>
        <v>0</v>
      </c>
      <c r="T2109" s="187" t="b">
        <f>IF(AND(Candidates!H2111&gt;=$AJ$4,Candidates!H2111&lt;=$AJ$5),TRUE,FALSE)</f>
        <v>0</v>
      </c>
      <c r="U2109" s="187" t="b">
        <f>IF(Dashboard!$M$6="",IF(Candidates!B2111&lt;&gt;"",TRUE,FALSE),IF(Dashboard!$M$6=Candidates!B2111,TRUE,FALSE))</f>
        <v>0</v>
      </c>
      <c r="V2109" s="187" t="b">
        <f>IF(Dashboard!$H$7="",IF(Candidates!B2111&lt;&gt;"",TRUE,FALSE),IF(Dashboard!$H$7=Candidates!C2111,TRUE,FALSE))</f>
        <v>0</v>
      </c>
      <c r="W2109" s="217" t="b">
        <f>IF(Dashboard!$H$6="",IF(Candidates!B2111&lt;&gt;"",TRUE,FALSE),IF(Dashboard!$H$6=Candidates!E2111,TRUE,FALSE))</f>
        <v>0</v>
      </c>
      <c r="X2109" s="187">
        <f t="shared" si="86"/>
        <v>0</v>
      </c>
      <c r="Y2109" s="198">
        <f t="shared" si="87"/>
        <v>0</v>
      </c>
      <c r="AA2109" s="7"/>
      <c r="AB2109" s="7"/>
      <c r="AC2109" s="7"/>
    </row>
    <row r="2110" spans="18:29" x14ac:dyDescent="0.2">
      <c r="R2110" s="193" t="str">
        <f>IF(Candidates!H2112="","",MONTH(Candidates!H2112))</f>
        <v/>
      </c>
      <c r="S2110" s="187" t="b">
        <f>IF(AND(YEAR(Candidates!H2112)&gt;=applicationYear,YEAR(Candidates!H2112)&lt;=applicationYear),TRUE,IF(applicationYear="",TRUE,FALSE))</f>
        <v>0</v>
      </c>
      <c r="T2110" s="187" t="b">
        <f>IF(AND(Candidates!H2112&gt;=$AJ$4,Candidates!H2112&lt;=$AJ$5),TRUE,FALSE)</f>
        <v>0</v>
      </c>
      <c r="U2110" s="187" t="b">
        <f>IF(Dashboard!$M$6="",IF(Candidates!B2112&lt;&gt;"",TRUE,FALSE),IF(Dashboard!$M$6=Candidates!B2112,TRUE,FALSE))</f>
        <v>0</v>
      </c>
      <c r="V2110" s="187" t="b">
        <f>IF(Dashboard!$H$7="",IF(Candidates!B2112&lt;&gt;"",TRUE,FALSE),IF(Dashboard!$H$7=Candidates!C2112,TRUE,FALSE))</f>
        <v>0</v>
      </c>
      <c r="W2110" s="217" t="b">
        <f>IF(Dashboard!$H$6="",IF(Candidates!B2112&lt;&gt;"",TRUE,FALSE),IF(Dashboard!$H$6=Candidates!E2112,TRUE,FALSE))</f>
        <v>0</v>
      </c>
      <c r="X2110" s="187">
        <f t="shared" si="86"/>
        <v>0</v>
      </c>
      <c r="Y2110" s="198">
        <f t="shared" si="87"/>
        <v>0</v>
      </c>
      <c r="AA2110" s="7"/>
      <c r="AB2110" s="7"/>
      <c r="AC2110" s="7"/>
    </row>
    <row r="2111" spans="18:29" x14ac:dyDescent="0.2">
      <c r="R2111" s="193" t="str">
        <f>IF(Candidates!H2113="","",MONTH(Candidates!H2113))</f>
        <v/>
      </c>
      <c r="S2111" s="187" t="b">
        <f>IF(AND(YEAR(Candidates!H2113)&gt;=applicationYear,YEAR(Candidates!H2113)&lt;=applicationYear),TRUE,IF(applicationYear="",TRUE,FALSE))</f>
        <v>0</v>
      </c>
      <c r="T2111" s="187" t="b">
        <f>IF(AND(Candidates!H2113&gt;=$AJ$4,Candidates!H2113&lt;=$AJ$5),TRUE,FALSE)</f>
        <v>0</v>
      </c>
      <c r="U2111" s="187" t="b">
        <f>IF(Dashboard!$M$6="",IF(Candidates!B2113&lt;&gt;"",TRUE,FALSE),IF(Dashboard!$M$6=Candidates!B2113,TRUE,FALSE))</f>
        <v>0</v>
      </c>
      <c r="V2111" s="187" t="b">
        <f>IF(Dashboard!$H$7="",IF(Candidates!B2113&lt;&gt;"",TRUE,FALSE),IF(Dashboard!$H$7=Candidates!C2113,TRUE,FALSE))</f>
        <v>0</v>
      </c>
      <c r="W2111" s="217" t="b">
        <f>IF(Dashboard!$H$6="",IF(Candidates!B2113&lt;&gt;"",TRUE,FALSE),IF(Dashboard!$H$6=Candidates!E2113,TRUE,FALSE))</f>
        <v>0</v>
      </c>
      <c r="X2111" s="187">
        <f t="shared" si="86"/>
        <v>0</v>
      </c>
      <c r="Y2111" s="198">
        <f t="shared" si="87"/>
        <v>0</v>
      </c>
      <c r="AA2111" s="7"/>
      <c r="AB2111" s="7"/>
      <c r="AC2111" s="7"/>
    </row>
    <row r="2112" spans="18:29" x14ac:dyDescent="0.2">
      <c r="R2112" s="193" t="str">
        <f>IF(Candidates!H2114="","",MONTH(Candidates!H2114))</f>
        <v/>
      </c>
      <c r="S2112" s="187" t="b">
        <f>IF(AND(YEAR(Candidates!H2114)&gt;=applicationYear,YEAR(Candidates!H2114)&lt;=applicationYear),TRUE,IF(applicationYear="",TRUE,FALSE))</f>
        <v>0</v>
      </c>
      <c r="T2112" s="187" t="b">
        <f>IF(AND(Candidates!H2114&gt;=$AJ$4,Candidates!H2114&lt;=$AJ$5),TRUE,FALSE)</f>
        <v>0</v>
      </c>
      <c r="U2112" s="187" t="b">
        <f>IF(Dashboard!$M$6="",IF(Candidates!B2114&lt;&gt;"",TRUE,FALSE),IF(Dashboard!$M$6=Candidates!B2114,TRUE,FALSE))</f>
        <v>0</v>
      </c>
      <c r="V2112" s="187" t="b">
        <f>IF(Dashboard!$H$7="",IF(Candidates!B2114&lt;&gt;"",TRUE,FALSE),IF(Dashboard!$H$7=Candidates!C2114,TRUE,FALSE))</f>
        <v>0</v>
      </c>
      <c r="W2112" s="217" t="b">
        <f>IF(Dashboard!$H$6="",IF(Candidates!B2114&lt;&gt;"",TRUE,FALSE),IF(Dashboard!$H$6=Candidates!E2114,TRUE,FALSE))</f>
        <v>0</v>
      </c>
      <c r="X2112" s="187">
        <f t="shared" si="86"/>
        <v>0</v>
      </c>
      <c r="Y2112" s="198">
        <f t="shared" si="87"/>
        <v>0</v>
      </c>
      <c r="AA2112" s="7"/>
      <c r="AB2112" s="7"/>
      <c r="AC2112" s="7"/>
    </row>
    <row r="2113" spans="18:29" x14ac:dyDescent="0.2">
      <c r="R2113" s="193" t="str">
        <f>IF(Candidates!H2115="","",MONTH(Candidates!H2115))</f>
        <v/>
      </c>
      <c r="S2113" s="187" t="b">
        <f>IF(AND(YEAR(Candidates!H2115)&gt;=applicationYear,YEAR(Candidates!H2115)&lt;=applicationYear),TRUE,IF(applicationYear="",TRUE,FALSE))</f>
        <v>0</v>
      </c>
      <c r="T2113" s="187" t="b">
        <f>IF(AND(Candidates!H2115&gt;=$AJ$4,Candidates!H2115&lt;=$AJ$5),TRUE,FALSE)</f>
        <v>0</v>
      </c>
      <c r="U2113" s="187" t="b">
        <f>IF(Dashboard!$M$6="",IF(Candidates!B2115&lt;&gt;"",TRUE,FALSE),IF(Dashboard!$M$6=Candidates!B2115,TRUE,FALSE))</f>
        <v>0</v>
      </c>
      <c r="V2113" s="187" t="b">
        <f>IF(Dashboard!$H$7="",IF(Candidates!B2115&lt;&gt;"",TRUE,FALSE),IF(Dashboard!$H$7=Candidates!C2115,TRUE,FALSE))</f>
        <v>0</v>
      </c>
      <c r="W2113" s="217" t="b">
        <f>IF(Dashboard!$H$6="",IF(Candidates!B2115&lt;&gt;"",TRUE,FALSE),IF(Dashboard!$H$6=Candidates!E2115,TRUE,FALSE))</f>
        <v>0</v>
      </c>
      <c r="X2113" s="187">
        <f t="shared" si="86"/>
        <v>0</v>
      </c>
      <c r="Y2113" s="198">
        <f t="shared" si="87"/>
        <v>0</v>
      </c>
      <c r="AA2113" s="7"/>
      <c r="AB2113" s="7"/>
      <c r="AC2113" s="7"/>
    </row>
    <row r="2114" spans="18:29" x14ac:dyDescent="0.2">
      <c r="R2114" s="193" t="str">
        <f>IF(Candidates!H2116="","",MONTH(Candidates!H2116))</f>
        <v/>
      </c>
      <c r="S2114" s="187" t="b">
        <f>IF(AND(YEAR(Candidates!H2116)&gt;=applicationYear,YEAR(Candidates!H2116)&lt;=applicationYear),TRUE,IF(applicationYear="",TRUE,FALSE))</f>
        <v>0</v>
      </c>
      <c r="T2114" s="187" t="b">
        <f>IF(AND(Candidates!H2116&gt;=$AJ$4,Candidates!H2116&lt;=$AJ$5),TRUE,FALSE)</f>
        <v>0</v>
      </c>
      <c r="U2114" s="187" t="b">
        <f>IF(Dashboard!$M$6="",IF(Candidates!B2116&lt;&gt;"",TRUE,FALSE),IF(Dashboard!$M$6=Candidates!B2116,TRUE,FALSE))</f>
        <v>0</v>
      </c>
      <c r="V2114" s="187" t="b">
        <f>IF(Dashboard!$H$7="",IF(Candidates!B2116&lt;&gt;"",TRUE,FALSE),IF(Dashboard!$H$7=Candidates!C2116,TRUE,FALSE))</f>
        <v>0</v>
      </c>
      <c r="W2114" s="217" t="b">
        <f>IF(Dashboard!$H$6="",IF(Candidates!B2116&lt;&gt;"",TRUE,FALSE),IF(Dashboard!$H$6=Candidates!E2116,TRUE,FALSE))</f>
        <v>0</v>
      </c>
      <c r="X2114" s="187">
        <f t="shared" si="86"/>
        <v>0</v>
      </c>
      <c r="Y2114" s="198">
        <f t="shared" si="87"/>
        <v>0</v>
      </c>
      <c r="AA2114" s="7"/>
      <c r="AB2114" s="7"/>
      <c r="AC2114" s="7"/>
    </row>
    <row r="2115" spans="18:29" x14ac:dyDescent="0.2">
      <c r="R2115" s="193" t="str">
        <f>IF(Candidates!H2117="","",MONTH(Candidates!H2117))</f>
        <v/>
      </c>
      <c r="S2115" s="187" t="b">
        <f>IF(AND(YEAR(Candidates!H2117)&gt;=applicationYear,YEAR(Candidates!H2117)&lt;=applicationYear),TRUE,IF(applicationYear="",TRUE,FALSE))</f>
        <v>0</v>
      </c>
      <c r="T2115" s="187" t="b">
        <f>IF(AND(Candidates!H2117&gt;=$AJ$4,Candidates!H2117&lt;=$AJ$5),TRUE,FALSE)</f>
        <v>0</v>
      </c>
      <c r="U2115" s="187" t="b">
        <f>IF(Dashboard!$M$6="",IF(Candidates!B2117&lt;&gt;"",TRUE,FALSE),IF(Dashboard!$M$6=Candidates!B2117,TRUE,FALSE))</f>
        <v>0</v>
      </c>
      <c r="V2115" s="187" t="b">
        <f>IF(Dashboard!$H$7="",IF(Candidates!B2117&lt;&gt;"",TRUE,FALSE),IF(Dashboard!$H$7=Candidates!C2117,TRUE,FALSE))</f>
        <v>0</v>
      </c>
      <c r="W2115" s="217" t="b">
        <f>IF(Dashboard!$H$6="",IF(Candidates!B2117&lt;&gt;"",TRUE,FALSE),IF(Dashboard!$H$6=Candidates!E2117,TRUE,FALSE))</f>
        <v>0</v>
      </c>
      <c r="X2115" s="187">
        <f t="shared" si="86"/>
        <v>0</v>
      </c>
      <c r="Y2115" s="198">
        <f t="shared" si="87"/>
        <v>0</v>
      </c>
      <c r="AA2115" s="7"/>
      <c r="AB2115" s="7"/>
      <c r="AC2115" s="7"/>
    </row>
    <row r="2116" spans="18:29" x14ac:dyDescent="0.2">
      <c r="R2116" s="193" t="str">
        <f>IF(Candidates!H2118="","",MONTH(Candidates!H2118))</f>
        <v/>
      </c>
      <c r="S2116" s="187" t="b">
        <f>IF(AND(YEAR(Candidates!H2118)&gt;=applicationYear,YEAR(Candidates!H2118)&lt;=applicationYear),TRUE,IF(applicationYear="",TRUE,FALSE))</f>
        <v>0</v>
      </c>
      <c r="T2116" s="187" t="b">
        <f>IF(AND(Candidates!H2118&gt;=$AJ$4,Candidates!H2118&lt;=$AJ$5),TRUE,FALSE)</f>
        <v>0</v>
      </c>
      <c r="U2116" s="187" t="b">
        <f>IF(Dashboard!$M$6="",IF(Candidates!B2118&lt;&gt;"",TRUE,FALSE),IF(Dashboard!$M$6=Candidates!B2118,TRUE,FALSE))</f>
        <v>0</v>
      </c>
      <c r="V2116" s="187" t="b">
        <f>IF(Dashboard!$H$7="",IF(Candidates!B2118&lt;&gt;"",TRUE,FALSE),IF(Dashboard!$H$7=Candidates!C2118,TRUE,FALSE))</f>
        <v>0</v>
      </c>
      <c r="W2116" s="217" t="b">
        <f>IF(Dashboard!$H$6="",IF(Candidates!B2118&lt;&gt;"",TRUE,FALSE),IF(Dashboard!$H$6=Candidates!E2118,TRUE,FALSE))</f>
        <v>0</v>
      </c>
      <c r="X2116" s="187">
        <f t="shared" si="86"/>
        <v>0</v>
      </c>
      <c r="Y2116" s="198">
        <f t="shared" si="87"/>
        <v>0</v>
      </c>
      <c r="AA2116" s="7"/>
      <c r="AB2116" s="7"/>
      <c r="AC2116" s="7"/>
    </row>
    <row r="2117" spans="18:29" x14ac:dyDescent="0.2">
      <c r="R2117" s="193" t="str">
        <f>IF(Candidates!H2119="","",MONTH(Candidates!H2119))</f>
        <v/>
      </c>
      <c r="S2117" s="187" t="b">
        <f>IF(AND(YEAR(Candidates!H2119)&gt;=applicationYear,YEAR(Candidates!H2119)&lt;=applicationYear),TRUE,IF(applicationYear="",TRUE,FALSE))</f>
        <v>0</v>
      </c>
      <c r="T2117" s="187" t="b">
        <f>IF(AND(Candidates!H2119&gt;=$AJ$4,Candidates!H2119&lt;=$AJ$5),TRUE,FALSE)</f>
        <v>0</v>
      </c>
      <c r="U2117" s="187" t="b">
        <f>IF(Dashboard!$M$6="",IF(Candidates!B2119&lt;&gt;"",TRUE,FALSE),IF(Dashboard!$M$6=Candidates!B2119,TRUE,FALSE))</f>
        <v>0</v>
      </c>
      <c r="V2117" s="187" t="b">
        <f>IF(Dashboard!$H$7="",IF(Candidates!B2119&lt;&gt;"",TRUE,FALSE),IF(Dashboard!$H$7=Candidates!C2119,TRUE,FALSE))</f>
        <v>0</v>
      </c>
      <c r="W2117" s="217" t="b">
        <f>IF(Dashboard!$H$6="",IF(Candidates!B2119&lt;&gt;"",TRUE,FALSE),IF(Dashboard!$H$6=Candidates!E2119,TRUE,FALSE))</f>
        <v>0</v>
      </c>
      <c r="X2117" s="187">
        <f t="shared" ref="X2117:X2180" si="88">W2117*V2117*U2117*T2117</f>
        <v>0</v>
      </c>
      <c r="Y2117" s="198">
        <f t="shared" ref="Y2117:Y2180" si="89">W2117*V2117*U2117*S2117</f>
        <v>0</v>
      </c>
      <c r="AA2117" s="7"/>
      <c r="AB2117" s="7"/>
      <c r="AC2117" s="7"/>
    </row>
    <row r="2118" spans="18:29" x14ac:dyDescent="0.2">
      <c r="R2118" s="193" t="str">
        <f>IF(Candidates!H2120="","",MONTH(Candidates!H2120))</f>
        <v/>
      </c>
      <c r="S2118" s="187" t="b">
        <f>IF(AND(YEAR(Candidates!H2120)&gt;=applicationYear,YEAR(Candidates!H2120)&lt;=applicationYear),TRUE,IF(applicationYear="",TRUE,FALSE))</f>
        <v>0</v>
      </c>
      <c r="T2118" s="187" t="b">
        <f>IF(AND(Candidates!H2120&gt;=$AJ$4,Candidates!H2120&lt;=$AJ$5),TRUE,FALSE)</f>
        <v>0</v>
      </c>
      <c r="U2118" s="187" t="b">
        <f>IF(Dashboard!$M$6="",IF(Candidates!B2120&lt;&gt;"",TRUE,FALSE),IF(Dashboard!$M$6=Candidates!B2120,TRUE,FALSE))</f>
        <v>0</v>
      </c>
      <c r="V2118" s="187" t="b">
        <f>IF(Dashboard!$H$7="",IF(Candidates!B2120&lt;&gt;"",TRUE,FALSE),IF(Dashboard!$H$7=Candidates!C2120,TRUE,FALSE))</f>
        <v>0</v>
      </c>
      <c r="W2118" s="217" t="b">
        <f>IF(Dashboard!$H$6="",IF(Candidates!B2120&lt;&gt;"",TRUE,FALSE),IF(Dashboard!$H$6=Candidates!E2120,TRUE,FALSE))</f>
        <v>0</v>
      </c>
      <c r="X2118" s="187">
        <f t="shared" si="88"/>
        <v>0</v>
      </c>
      <c r="Y2118" s="198">
        <f t="shared" si="89"/>
        <v>0</v>
      </c>
      <c r="AA2118" s="7"/>
      <c r="AB2118" s="7"/>
      <c r="AC2118" s="7"/>
    </row>
    <row r="2119" spans="18:29" x14ac:dyDescent="0.2">
      <c r="R2119" s="193" t="str">
        <f>IF(Candidates!H2121="","",MONTH(Candidates!H2121))</f>
        <v/>
      </c>
      <c r="S2119" s="187" t="b">
        <f>IF(AND(YEAR(Candidates!H2121)&gt;=applicationYear,YEAR(Candidates!H2121)&lt;=applicationYear),TRUE,IF(applicationYear="",TRUE,FALSE))</f>
        <v>0</v>
      </c>
      <c r="T2119" s="187" t="b">
        <f>IF(AND(Candidates!H2121&gt;=$AJ$4,Candidates!H2121&lt;=$AJ$5),TRUE,FALSE)</f>
        <v>0</v>
      </c>
      <c r="U2119" s="187" t="b">
        <f>IF(Dashboard!$M$6="",IF(Candidates!B2121&lt;&gt;"",TRUE,FALSE),IF(Dashboard!$M$6=Candidates!B2121,TRUE,FALSE))</f>
        <v>0</v>
      </c>
      <c r="V2119" s="187" t="b">
        <f>IF(Dashboard!$H$7="",IF(Candidates!B2121&lt;&gt;"",TRUE,FALSE),IF(Dashboard!$H$7=Candidates!C2121,TRUE,FALSE))</f>
        <v>0</v>
      </c>
      <c r="W2119" s="217" t="b">
        <f>IF(Dashboard!$H$6="",IF(Candidates!B2121&lt;&gt;"",TRUE,FALSE),IF(Dashboard!$H$6=Candidates!E2121,TRUE,FALSE))</f>
        <v>0</v>
      </c>
      <c r="X2119" s="187">
        <f t="shared" si="88"/>
        <v>0</v>
      </c>
      <c r="Y2119" s="198">
        <f t="shared" si="89"/>
        <v>0</v>
      </c>
      <c r="AA2119" s="7"/>
      <c r="AB2119" s="7"/>
      <c r="AC2119" s="7"/>
    </row>
    <row r="2120" spans="18:29" x14ac:dyDescent="0.2">
      <c r="R2120" s="193" t="str">
        <f>IF(Candidates!H2122="","",MONTH(Candidates!H2122))</f>
        <v/>
      </c>
      <c r="S2120" s="187" t="b">
        <f>IF(AND(YEAR(Candidates!H2122)&gt;=applicationYear,YEAR(Candidates!H2122)&lt;=applicationYear),TRUE,IF(applicationYear="",TRUE,FALSE))</f>
        <v>0</v>
      </c>
      <c r="T2120" s="187" t="b">
        <f>IF(AND(Candidates!H2122&gt;=$AJ$4,Candidates!H2122&lt;=$AJ$5),TRUE,FALSE)</f>
        <v>0</v>
      </c>
      <c r="U2120" s="187" t="b">
        <f>IF(Dashboard!$M$6="",IF(Candidates!B2122&lt;&gt;"",TRUE,FALSE),IF(Dashboard!$M$6=Candidates!B2122,TRUE,FALSE))</f>
        <v>0</v>
      </c>
      <c r="V2120" s="187" t="b">
        <f>IF(Dashboard!$H$7="",IF(Candidates!B2122&lt;&gt;"",TRUE,FALSE),IF(Dashboard!$H$7=Candidates!C2122,TRUE,FALSE))</f>
        <v>0</v>
      </c>
      <c r="W2120" s="217" t="b">
        <f>IF(Dashboard!$H$6="",IF(Candidates!B2122&lt;&gt;"",TRUE,FALSE),IF(Dashboard!$H$6=Candidates!E2122,TRUE,FALSE))</f>
        <v>0</v>
      </c>
      <c r="X2120" s="187">
        <f t="shared" si="88"/>
        <v>0</v>
      </c>
      <c r="Y2120" s="198">
        <f t="shared" si="89"/>
        <v>0</v>
      </c>
      <c r="AA2120" s="7"/>
      <c r="AB2120" s="7"/>
      <c r="AC2120" s="7"/>
    </row>
    <row r="2121" spans="18:29" x14ac:dyDescent="0.2">
      <c r="R2121" s="193" t="str">
        <f>IF(Candidates!H2123="","",MONTH(Candidates!H2123))</f>
        <v/>
      </c>
      <c r="S2121" s="187" t="b">
        <f>IF(AND(YEAR(Candidates!H2123)&gt;=applicationYear,YEAR(Candidates!H2123)&lt;=applicationYear),TRUE,IF(applicationYear="",TRUE,FALSE))</f>
        <v>0</v>
      </c>
      <c r="T2121" s="187" t="b">
        <f>IF(AND(Candidates!H2123&gt;=$AJ$4,Candidates!H2123&lt;=$AJ$5),TRUE,FALSE)</f>
        <v>0</v>
      </c>
      <c r="U2121" s="187" t="b">
        <f>IF(Dashboard!$M$6="",IF(Candidates!B2123&lt;&gt;"",TRUE,FALSE),IF(Dashboard!$M$6=Candidates!B2123,TRUE,FALSE))</f>
        <v>0</v>
      </c>
      <c r="V2121" s="187" t="b">
        <f>IF(Dashboard!$H$7="",IF(Candidates!B2123&lt;&gt;"",TRUE,FALSE),IF(Dashboard!$H$7=Candidates!C2123,TRUE,FALSE))</f>
        <v>0</v>
      </c>
      <c r="W2121" s="217" t="b">
        <f>IF(Dashboard!$H$6="",IF(Candidates!B2123&lt;&gt;"",TRUE,FALSE),IF(Dashboard!$H$6=Candidates!E2123,TRUE,FALSE))</f>
        <v>0</v>
      </c>
      <c r="X2121" s="187">
        <f t="shared" si="88"/>
        <v>0</v>
      </c>
      <c r="Y2121" s="198">
        <f t="shared" si="89"/>
        <v>0</v>
      </c>
      <c r="AA2121" s="7"/>
      <c r="AB2121" s="7"/>
      <c r="AC2121" s="7"/>
    </row>
    <row r="2122" spans="18:29" x14ac:dyDescent="0.2">
      <c r="R2122" s="193" t="str">
        <f>IF(Candidates!H2124="","",MONTH(Candidates!H2124))</f>
        <v/>
      </c>
      <c r="S2122" s="187" t="b">
        <f>IF(AND(YEAR(Candidates!H2124)&gt;=applicationYear,YEAR(Candidates!H2124)&lt;=applicationYear),TRUE,IF(applicationYear="",TRUE,FALSE))</f>
        <v>0</v>
      </c>
      <c r="T2122" s="187" t="b">
        <f>IF(AND(Candidates!H2124&gt;=$AJ$4,Candidates!H2124&lt;=$AJ$5),TRUE,FALSE)</f>
        <v>0</v>
      </c>
      <c r="U2122" s="187" t="b">
        <f>IF(Dashboard!$M$6="",IF(Candidates!B2124&lt;&gt;"",TRUE,FALSE),IF(Dashboard!$M$6=Candidates!B2124,TRUE,FALSE))</f>
        <v>0</v>
      </c>
      <c r="V2122" s="187" t="b">
        <f>IF(Dashboard!$H$7="",IF(Candidates!B2124&lt;&gt;"",TRUE,FALSE),IF(Dashboard!$H$7=Candidates!C2124,TRUE,FALSE))</f>
        <v>0</v>
      </c>
      <c r="W2122" s="217" t="b">
        <f>IF(Dashboard!$H$6="",IF(Candidates!B2124&lt;&gt;"",TRUE,FALSE),IF(Dashboard!$H$6=Candidates!E2124,TRUE,FALSE))</f>
        <v>0</v>
      </c>
      <c r="X2122" s="187">
        <f t="shared" si="88"/>
        <v>0</v>
      </c>
      <c r="Y2122" s="198">
        <f t="shared" si="89"/>
        <v>0</v>
      </c>
      <c r="AA2122" s="7"/>
      <c r="AB2122" s="7"/>
      <c r="AC2122" s="7"/>
    </row>
    <row r="2123" spans="18:29" x14ac:dyDescent="0.2">
      <c r="R2123" s="193" t="str">
        <f>IF(Candidates!H2125="","",MONTH(Candidates!H2125))</f>
        <v/>
      </c>
      <c r="S2123" s="187" t="b">
        <f>IF(AND(YEAR(Candidates!H2125)&gt;=applicationYear,YEAR(Candidates!H2125)&lt;=applicationYear),TRUE,IF(applicationYear="",TRUE,FALSE))</f>
        <v>0</v>
      </c>
      <c r="T2123" s="187" t="b">
        <f>IF(AND(Candidates!H2125&gt;=$AJ$4,Candidates!H2125&lt;=$AJ$5),TRUE,FALSE)</f>
        <v>0</v>
      </c>
      <c r="U2123" s="187" t="b">
        <f>IF(Dashboard!$M$6="",IF(Candidates!B2125&lt;&gt;"",TRUE,FALSE),IF(Dashboard!$M$6=Candidates!B2125,TRUE,FALSE))</f>
        <v>0</v>
      </c>
      <c r="V2123" s="187" t="b">
        <f>IF(Dashboard!$H$7="",IF(Candidates!B2125&lt;&gt;"",TRUE,FALSE),IF(Dashboard!$H$7=Candidates!C2125,TRUE,FALSE))</f>
        <v>0</v>
      </c>
      <c r="W2123" s="217" t="b">
        <f>IF(Dashboard!$H$6="",IF(Candidates!B2125&lt;&gt;"",TRUE,FALSE),IF(Dashboard!$H$6=Candidates!E2125,TRUE,FALSE))</f>
        <v>0</v>
      </c>
      <c r="X2123" s="187">
        <f t="shared" si="88"/>
        <v>0</v>
      </c>
      <c r="Y2123" s="198">
        <f t="shared" si="89"/>
        <v>0</v>
      </c>
      <c r="AA2123" s="7"/>
      <c r="AB2123" s="7"/>
      <c r="AC2123" s="7"/>
    </row>
    <row r="2124" spans="18:29" x14ac:dyDescent="0.2">
      <c r="R2124" s="193" t="str">
        <f>IF(Candidates!H2126="","",MONTH(Candidates!H2126))</f>
        <v/>
      </c>
      <c r="S2124" s="187" t="b">
        <f>IF(AND(YEAR(Candidates!H2126)&gt;=applicationYear,YEAR(Candidates!H2126)&lt;=applicationYear),TRUE,IF(applicationYear="",TRUE,FALSE))</f>
        <v>0</v>
      </c>
      <c r="T2124" s="187" t="b">
        <f>IF(AND(Candidates!H2126&gt;=$AJ$4,Candidates!H2126&lt;=$AJ$5),TRUE,FALSE)</f>
        <v>0</v>
      </c>
      <c r="U2124" s="187" t="b">
        <f>IF(Dashboard!$M$6="",IF(Candidates!B2126&lt;&gt;"",TRUE,FALSE),IF(Dashboard!$M$6=Candidates!B2126,TRUE,FALSE))</f>
        <v>0</v>
      </c>
      <c r="V2124" s="187" t="b">
        <f>IF(Dashboard!$H$7="",IF(Candidates!B2126&lt;&gt;"",TRUE,FALSE),IF(Dashboard!$H$7=Candidates!C2126,TRUE,FALSE))</f>
        <v>0</v>
      </c>
      <c r="W2124" s="217" t="b">
        <f>IF(Dashboard!$H$6="",IF(Candidates!B2126&lt;&gt;"",TRUE,FALSE),IF(Dashboard!$H$6=Candidates!E2126,TRUE,FALSE))</f>
        <v>0</v>
      </c>
      <c r="X2124" s="187">
        <f t="shared" si="88"/>
        <v>0</v>
      </c>
      <c r="Y2124" s="198">
        <f t="shared" si="89"/>
        <v>0</v>
      </c>
      <c r="AA2124" s="7"/>
      <c r="AB2124" s="7"/>
      <c r="AC2124" s="7"/>
    </row>
    <row r="2125" spans="18:29" x14ac:dyDescent="0.2">
      <c r="R2125" s="193" t="str">
        <f>IF(Candidates!H2127="","",MONTH(Candidates!H2127))</f>
        <v/>
      </c>
      <c r="S2125" s="187" t="b">
        <f>IF(AND(YEAR(Candidates!H2127)&gt;=applicationYear,YEAR(Candidates!H2127)&lt;=applicationYear),TRUE,IF(applicationYear="",TRUE,FALSE))</f>
        <v>0</v>
      </c>
      <c r="T2125" s="187" t="b">
        <f>IF(AND(Candidates!H2127&gt;=$AJ$4,Candidates!H2127&lt;=$AJ$5),TRUE,FALSE)</f>
        <v>0</v>
      </c>
      <c r="U2125" s="187" t="b">
        <f>IF(Dashboard!$M$6="",IF(Candidates!B2127&lt;&gt;"",TRUE,FALSE),IF(Dashboard!$M$6=Candidates!B2127,TRUE,FALSE))</f>
        <v>0</v>
      </c>
      <c r="V2125" s="187" t="b">
        <f>IF(Dashboard!$H$7="",IF(Candidates!B2127&lt;&gt;"",TRUE,FALSE),IF(Dashboard!$H$7=Candidates!C2127,TRUE,FALSE))</f>
        <v>0</v>
      </c>
      <c r="W2125" s="217" t="b">
        <f>IF(Dashboard!$H$6="",IF(Candidates!B2127&lt;&gt;"",TRUE,FALSE),IF(Dashboard!$H$6=Candidates!E2127,TRUE,FALSE))</f>
        <v>0</v>
      </c>
      <c r="X2125" s="187">
        <f t="shared" si="88"/>
        <v>0</v>
      </c>
      <c r="Y2125" s="198">
        <f t="shared" si="89"/>
        <v>0</v>
      </c>
      <c r="AA2125" s="7"/>
      <c r="AB2125" s="7"/>
      <c r="AC2125" s="7"/>
    </row>
    <row r="2126" spans="18:29" x14ac:dyDescent="0.2">
      <c r="R2126" s="193" t="str">
        <f>IF(Candidates!H2128="","",MONTH(Candidates!H2128))</f>
        <v/>
      </c>
      <c r="S2126" s="187" t="b">
        <f>IF(AND(YEAR(Candidates!H2128)&gt;=applicationYear,YEAR(Candidates!H2128)&lt;=applicationYear),TRUE,IF(applicationYear="",TRUE,FALSE))</f>
        <v>0</v>
      </c>
      <c r="T2126" s="187" t="b">
        <f>IF(AND(Candidates!H2128&gt;=$AJ$4,Candidates!H2128&lt;=$AJ$5),TRUE,FALSE)</f>
        <v>0</v>
      </c>
      <c r="U2126" s="187" t="b">
        <f>IF(Dashboard!$M$6="",IF(Candidates!B2128&lt;&gt;"",TRUE,FALSE),IF(Dashboard!$M$6=Candidates!B2128,TRUE,FALSE))</f>
        <v>0</v>
      </c>
      <c r="V2126" s="187" t="b">
        <f>IF(Dashboard!$H$7="",IF(Candidates!B2128&lt;&gt;"",TRUE,FALSE),IF(Dashboard!$H$7=Candidates!C2128,TRUE,FALSE))</f>
        <v>0</v>
      </c>
      <c r="W2126" s="217" t="b">
        <f>IF(Dashboard!$H$6="",IF(Candidates!B2128&lt;&gt;"",TRUE,FALSE),IF(Dashboard!$H$6=Candidates!E2128,TRUE,FALSE))</f>
        <v>0</v>
      </c>
      <c r="X2126" s="187">
        <f t="shared" si="88"/>
        <v>0</v>
      </c>
      <c r="Y2126" s="198">
        <f t="shared" si="89"/>
        <v>0</v>
      </c>
      <c r="AA2126" s="7"/>
      <c r="AB2126" s="7"/>
      <c r="AC2126" s="7"/>
    </row>
    <row r="2127" spans="18:29" x14ac:dyDescent="0.2">
      <c r="R2127" s="193" t="str">
        <f>IF(Candidates!H2129="","",MONTH(Candidates!H2129))</f>
        <v/>
      </c>
      <c r="S2127" s="187" t="b">
        <f>IF(AND(YEAR(Candidates!H2129)&gt;=applicationYear,YEAR(Candidates!H2129)&lt;=applicationYear),TRUE,IF(applicationYear="",TRUE,FALSE))</f>
        <v>0</v>
      </c>
      <c r="T2127" s="187" t="b">
        <f>IF(AND(Candidates!H2129&gt;=$AJ$4,Candidates!H2129&lt;=$AJ$5),TRUE,FALSE)</f>
        <v>0</v>
      </c>
      <c r="U2127" s="187" t="b">
        <f>IF(Dashboard!$M$6="",IF(Candidates!B2129&lt;&gt;"",TRUE,FALSE),IF(Dashboard!$M$6=Candidates!B2129,TRUE,FALSE))</f>
        <v>0</v>
      </c>
      <c r="V2127" s="187" t="b">
        <f>IF(Dashboard!$H$7="",IF(Candidates!B2129&lt;&gt;"",TRUE,FALSE),IF(Dashboard!$H$7=Candidates!C2129,TRUE,FALSE))</f>
        <v>0</v>
      </c>
      <c r="W2127" s="217" t="b">
        <f>IF(Dashboard!$H$6="",IF(Candidates!B2129&lt;&gt;"",TRUE,FALSE),IF(Dashboard!$H$6=Candidates!E2129,TRUE,FALSE))</f>
        <v>0</v>
      </c>
      <c r="X2127" s="187">
        <f t="shared" si="88"/>
        <v>0</v>
      </c>
      <c r="Y2127" s="198">
        <f t="shared" si="89"/>
        <v>0</v>
      </c>
      <c r="AA2127" s="7"/>
      <c r="AB2127" s="7"/>
      <c r="AC2127" s="7"/>
    </row>
    <row r="2128" spans="18:29" x14ac:dyDescent="0.2">
      <c r="R2128" s="193" t="str">
        <f>IF(Candidates!H2130="","",MONTH(Candidates!H2130))</f>
        <v/>
      </c>
      <c r="S2128" s="187" t="b">
        <f>IF(AND(YEAR(Candidates!H2130)&gt;=applicationYear,YEAR(Candidates!H2130)&lt;=applicationYear),TRUE,IF(applicationYear="",TRUE,FALSE))</f>
        <v>0</v>
      </c>
      <c r="T2128" s="187" t="b">
        <f>IF(AND(Candidates!H2130&gt;=$AJ$4,Candidates!H2130&lt;=$AJ$5),TRUE,FALSE)</f>
        <v>0</v>
      </c>
      <c r="U2128" s="187" t="b">
        <f>IF(Dashboard!$M$6="",IF(Candidates!B2130&lt;&gt;"",TRUE,FALSE),IF(Dashboard!$M$6=Candidates!B2130,TRUE,FALSE))</f>
        <v>0</v>
      </c>
      <c r="V2128" s="187" t="b">
        <f>IF(Dashboard!$H$7="",IF(Candidates!B2130&lt;&gt;"",TRUE,FALSE),IF(Dashboard!$H$7=Candidates!C2130,TRUE,FALSE))</f>
        <v>0</v>
      </c>
      <c r="W2128" s="217" t="b">
        <f>IF(Dashboard!$H$6="",IF(Candidates!B2130&lt;&gt;"",TRUE,FALSE),IF(Dashboard!$H$6=Candidates!E2130,TRUE,FALSE))</f>
        <v>0</v>
      </c>
      <c r="X2128" s="187">
        <f t="shared" si="88"/>
        <v>0</v>
      </c>
      <c r="Y2128" s="198">
        <f t="shared" si="89"/>
        <v>0</v>
      </c>
      <c r="AA2128" s="7"/>
      <c r="AB2128" s="7"/>
      <c r="AC2128" s="7"/>
    </row>
    <row r="2129" spans="18:29" x14ac:dyDescent="0.2">
      <c r="R2129" s="193" t="str">
        <f>IF(Candidates!H2131="","",MONTH(Candidates!H2131))</f>
        <v/>
      </c>
      <c r="S2129" s="187" t="b">
        <f>IF(AND(YEAR(Candidates!H2131)&gt;=applicationYear,YEAR(Candidates!H2131)&lt;=applicationYear),TRUE,IF(applicationYear="",TRUE,FALSE))</f>
        <v>0</v>
      </c>
      <c r="T2129" s="187" t="b">
        <f>IF(AND(Candidates!H2131&gt;=$AJ$4,Candidates!H2131&lt;=$AJ$5),TRUE,FALSE)</f>
        <v>0</v>
      </c>
      <c r="U2129" s="187" t="b">
        <f>IF(Dashboard!$M$6="",IF(Candidates!B2131&lt;&gt;"",TRUE,FALSE),IF(Dashboard!$M$6=Candidates!B2131,TRUE,FALSE))</f>
        <v>0</v>
      </c>
      <c r="V2129" s="187" t="b">
        <f>IF(Dashboard!$H$7="",IF(Candidates!B2131&lt;&gt;"",TRUE,FALSE),IF(Dashboard!$H$7=Candidates!C2131,TRUE,FALSE))</f>
        <v>0</v>
      </c>
      <c r="W2129" s="217" t="b">
        <f>IF(Dashboard!$H$6="",IF(Candidates!B2131&lt;&gt;"",TRUE,FALSE),IF(Dashboard!$H$6=Candidates!E2131,TRUE,FALSE))</f>
        <v>0</v>
      </c>
      <c r="X2129" s="187">
        <f t="shared" si="88"/>
        <v>0</v>
      </c>
      <c r="Y2129" s="198">
        <f t="shared" si="89"/>
        <v>0</v>
      </c>
      <c r="AA2129" s="7"/>
      <c r="AB2129" s="7"/>
      <c r="AC2129" s="7"/>
    </row>
    <row r="2130" spans="18:29" x14ac:dyDescent="0.2">
      <c r="R2130" s="193" t="str">
        <f>IF(Candidates!H2132="","",MONTH(Candidates!H2132))</f>
        <v/>
      </c>
      <c r="S2130" s="187" t="b">
        <f>IF(AND(YEAR(Candidates!H2132)&gt;=applicationYear,YEAR(Candidates!H2132)&lt;=applicationYear),TRUE,IF(applicationYear="",TRUE,FALSE))</f>
        <v>0</v>
      </c>
      <c r="T2130" s="187" t="b">
        <f>IF(AND(Candidates!H2132&gt;=$AJ$4,Candidates!H2132&lt;=$AJ$5),TRUE,FALSE)</f>
        <v>0</v>
      </c>
      <c r="U2130" s="187" t="b">
        <f>IF(Dashboard!$M$6="",IF(Candidates!B2132&lt;&gt;"",TRUE,FALSE),IF(Dashboard!$M$6=Candidates!B2132,TRUE,FALSE))</f>
        <v>0</v>
      </c>
      <c r="V2130" s="187" t="b">
        <f>IF(Dashboard!$H$7="",IF(Candidates!B2132&lt;&gt;"",TRUE,FALSE),IF(Dashboard!$H$7=Candidates!C2132,TRUE,FALSE))</f>
        <v>0</v>
      </c>
      <c r="W2130" s="217" t="b">
        <f>IF(Dashboard!$H$6="",IF(Candidates!B2132&lt;&gt;"",TRUE,FALSE),IF(Dashboard!$H$6=Candidates!E2132,TRUE,FALSE))</f>
        <v>0</v>
      </c>
      <c r="X2130" s="187">
        <f t="shared" si="88"/>
        <v>0</v>
      </c>
      <c r="Y2130" s="198">
        <f t="shared" si="89"/>
        <v>0</v>
      </c>
      <c r="AA2130" s="7"/>
      <c r="AB2130" s="7"/>
      <c r="AC2130" s="7"/>
    </row>
    <row r="2131" spans="18:29" x14ac:dyDescent="0.2">
      <c r="R2131" s="193" t="str">
        <f>IF(Candidates!H2133="","",MONTH(Candidates!H2133))</f>
        <v/>
      </c>
      <c r="S2131" s="187" t="b">
        <f>IF(AND(YEAR(Candidates!H2133)&gt;=applicationYear,YEAR(Candidates!H2133)&lt;=applicationYear),TRUE,IF(applicationYear="",TRUE,FALSE))</f>
        <v>0</v>
      </c>
      <c r="T2131" s="187" t="b">
        <f>IF(AND(Candidates!H2133&gt;=$AJ$4,Candidates!H2133&lt;=$AJ$5),TRUE,FALSE)</f>
        <v>0</v>
      </c>
      <c r="U2131" s="187" t="b">
        <f>IF(Dashboard!$M$6="",IF(Candidates!B2133&lt;&gt;"",TRUE,FALSE),IF(Dashboard!$M$6=Candidates!B2133,TRUE,FALSE))</f>
        <v>0</v>
      </c>
      <c r="V2131" s="187" t="b">
        <f>IF(Dashboard!$H$7="",IF(Candidates!B2133&lt;&gt;"",TRUE,FALSE),IF(Dashboard!$H$7=Candidates!C2133,TRUE,FALSE))</f>
        <v>0</v>
      </c>
      <c r="W2131" s="217" t="b">
        <f>IF(Dashboard!$H$6="",IF(Candidates!B2133&lt;&gt;"",TRUE,FALSE),IF(Dashboard!$H$6=Candidates!E2133,TRUE,FALSE))</f>
        <v>0</v>
      </c>
      <c r="X2131" s="187">
        <f t="shared" si="88"/>
        <v>0</v>
      </c>
      <c r="Y2131" s="198">
        <f t="shared" si="89"/>
        <v>0</v>
      </c>
      <c r="AA2131" s="7"/>
      <c r="AB2131" s="7"/>
      <c r="AC2131" s="7"/>
    </row>
    <row r="2132" spans="18:29" x14ac:dyDescent="0.2">
      <c r="R2132" s="193" t="str">
        <f>IF(Candidates!H2134="","",MONTH(Candidates!H2134))</f>
        <v/>
      </c>
      <c r="S2132" s="187" t="b">
        <f>IF(AND(YEAR(Candidates!H2134)&gt;=applicationYear,YEAR(Candidates!H2134)&lt;=applicationYear),TRUE,IF(applicationYear="",TRUE,FALSE))</f>
        <v>0</v>
      </c>
      <c r="T2132" s="187" t="b">
        <f>IF(AND(Candidates!H2134&gt;=$AJ$4,Candidates!H2134&lt;=$AJ$5),TRUE,FALSE)</f>
        <v>0</v>
      </c>
      <c r="U2132" s="187" t="b">
        <f>IF(Dashboard!$M$6="",IF(Candidates!B2134&lt;&gt;"",TRUE,FALSE),IF(Dashboard!$M$6=Candidates!B2134,TRUE,FALSE))</f>
        <v>0</v>
      </c>
      <c r="V2132" s="187" t="b">
        <f>IF(Dashboard!$H$7="",IF(Candidates!B2134&lt;&gt;"",TRUE,FALSE),IF(Dashboard!$H$7=Candidates!C2134,TRUE,FALSE))</f>
        <v>0</v>
      </c>
      <c r="W2132" s="217" t="b">
        <f>IF(Dashboard!$H$6="",IF(Candidates!B2134&lt;&gt;"",TRUE,FALSE),IF(Dashboard!$H$6=Candidates!E2134,TRUE,FALSE))</f>
        <v>0</v>
      </c>
      <c r="X2132" s="187">
        <f t="shared" si="88"/>
        <v>0</v>
      </c>
      <c r="Y2132" s="198">
        <f t="shared" si="89"/>
        <v>0</v>
      </c>
      <c r="AA2132" s="7"/>
      <c r="AB2132" s="7"/>
      <c r="AC2132" s="7"/>
    </row>
    <row r="2133" spans="18:29" x14ac:dyDescent="0.2">
      <c r="R2133" s="193" t="str">
        <f>IF(Candidates!H2135="","",MONTH(Candidates!H2135))</f>
        <v/>
      </c>
      <c r="S2133" s="187" t="b">
        <f>IF(AND(YEAR(Candidates!H2135)&gt;=applicationYear,YEAR(Candidates!H2135)&lt;=applicationYear),TRUE,IF(applicationYear="",TRUE,FALSE))</f>
        <v>0</v>
      </c>
      <c r="T2133" s="187" t="b">
        <f>IF(AND(Candidates!H2135&gt;=$AJ$4,Candidates!H2135&lt;=$AJ$5),TRUE,FALSE)</f>
        <v>0</v>
      </c>
      <c r="U2133" s="187" t="b">
        <f>IF(Dashboard!$M$6="",IF(Candidates!B2135&lt;&gt;"",TRUE,FALSE),IF(Dashboard!$M$6=Candidates!B2135,TRUE,FALSE))</f>
        <v>0</v>
      </c>
      <c r="V2133" s="187" t="b">
        <f>IF(Dashboard!$H$7="",IF(Candidates!B2135&lt;&gt;"",TRUE,FALSE),IF(Dashboard!$H$7=Candidates!C2135,TRUE,FALSE))</f>
        <v>0</v>
      </c>
      <c r="W2133" s="217" t="b">
        <f>IF(Dashboard!$H$6="",IF(Candidates!B2135&lt;&gt;"",TRUE,FALSE),IF(Dashboard!$H$6=Candidates!E2135,TRUE,FALSE))</f>
        <v>0</v>
      </c>
      <c r="X2133" s="187">
        <f t="shared" si="88"/>
        <v>0</v>
      </c>
      <c r="Y2133" s="198">
        <f t="shared" si="89"/>
        <v>0</v>
      </c>
      <c r="AA2133" s="7"/>
      <c r="AB2133" s="7"/>
      <c r="AC2133" s="7"/>
    </row>
    <row r="2134" spans="18:29" x14ac:dyDescent="0.2">
      <c r="R2134" s="193" t="str">
        <f>IF(Candidates!H2136="","",MONTH(Candidates!H2136))</f>
        <v/>
      </c>
      <c r="S2134" s="187" t="b">
        <f>IF(AND(YEAR(Candidates!H2136)&gt;=applicationYear,YEAR(Candidates!H2136)&lt;=applicationYear),TRUE,IF(applicationYear="",TRUE,FALSE))</f>
        <v>0</v>
      </c>
      <c r="T2134" s="187" t="b">
        <f>IF(AND(Candidates!H2136&gt;=$AJ$4,Candidates!H2136&lt;=$AJ$5),TRUE,FALSE)</f>
        <v>0</v>
      </c>
      <c r="U2134" s="187" t="b">
        <f>IF(Dashboard!$M$6="",IF(Candidates!B2136&lt;&gt;"",TRUE,FALSE),IF(Dashboard!$M$6=Candidates!B2136,TRUE,FALSE))</f>
        <v>0</v>
      </c>
      <c r="V2134" s="187" t="b">
        <f>IF(Dashboard!$H$7="",IF(Candidates!B2136&lt;&gt;"",TRUE,FALSE),IF(Dashboard!$H$7=Candidates!C2136,TRUE,FALSE))</f>
        <v>0</v>
      </c>
      <c r="W2134" s="217" t="b">
        <f>IF(Dashboard!$H$6="",IF(Candidates!B2136&lt;&gt;"",TRUE,FALSE),IF(Dashboard!$H$6=Candidates!E2136,TRUE,FALSE))</f>
        <v>0</v>
      </c>
      <c r="X2134" s="187">
        <f t="shared" si="88"/>
        <v>0</v>
      </c>
      <c r="Y2134" s="198">
        <f t="shared" si="89"/>
        <v>0</v>
      </c>
      <c r="AA2134" s="7"/>
      <c r="AB2134" s="7"/>
      <c r="AC2134" s="7"/>
    </row>
    <row r="2135" spans="18:29" x14ac:dyDescent="0.2">
      <c r="R2135" s="193" t="str">
        <f>IF(Candidates!H2137="","",MONTH(Candidates!H2137))</f>
        <v/>
      </c>
      <c r="S2135" s="187" t="b">
        <f>IF(AND(YEAR(Candidates!H2137)&gt;=applicationYear,YEAR(Candidates!H2137)&lt;=applicationYear),TRUE,IF(applicationYear="",TRUE,FALSE))</f>
        <v>0</v>
      </c>
      <c r="T2135" s="187" t="b">
        <f>IF(AND(Candidates!H2137&gt;=$AJ$4,Candidates!H2137&lt;=$AJ$5),TRUE,FALSE)</f>
        <v>0</v>
      </c>
      <c r="U2135" s="187" t="b">
        <f>IF(Dashboard!$M$6="",IF(Candidates!B2137&lt;&gt;"",TRUE,FALSE),IF(Dashboard!$M$6=Candidates!B2137,TRUE,FALSE))</f>
        <v>0</v>
      </c>
      <c r="V2135" s="187" t="b">
        <f>IF(Dashboard!$H$7="",IF(Candidates!B2137&lt;&gt;"",TRUE,FALSE),IF(Dashboard!$H$7=Candidates!C2137,TRUE,FALSE))</f>
        <v>0</v>
      </c>
      <c r="W2135" s="217" t="b">
        <f>IF(Dashboard!$H$6="",IF(Candidates!B2137&lt;&gt;"",TRUE,FALSE),IF(Dashboard!$H$6=Candidates!E2137,TRUE,FALSE))</f>
        <v>0</v>
      </c>
      <c r="X2135" s="187">
        <f t="shared" si="88"/>
        <v>0</v>
      </c>
      <c r="Y2135" s="198">
        <f t="shared" si="89"/>
        <v>0</v>
      </c>
      <c r="AA2135" s="7"/>
      <c r="AB2135" s="7"/>
      <c r="AC2135" s="7"/>
    </row>
    <row r="2136" spans="18:29" x14ac:dyDescent="0.2">
      <c r="R2136" s="193" t="str">
        <f>IF(Candidates!H2138="","",MONTH(Candidates!H2138))</f>
        <v/>
      </c>
      <c r="S2136" s="187" t="b">
        <f>IF(AND(YEAR(Candidates!H2138)&gt;=applicationYear,YEAR(Candidates!H2138)&lt;=applicationYear),TRUE,IF(applicationYear="",TRUE,FALSE))</f>
        <v>0</v>
      </c>
      <c r="T2136" s="187" t="b">
        <f>IF(AND(Candidates!H2138&gt;=$AJ$4,Candidates!H2138&lt;=$AJ$5),TRUE,FALSE)</f>
        <v>0</v>
      </c>
      <c r="U2136" s="187" t="b">
        <f>IF(Dashboard!$M$6="",IF(Candidates!B2138&lt;&gt;"",TRUE,FALSE),IF(Dashboard!$M$6=Candidates!B2138,TRUE,FALSE))</f>
        <v>0</v>
      </c>
      <c r="V2136" s="187" t="b">
        <f>IF(Dashboard!$H$7="",IF(Candidates!B2138&lt;&gt;"",TRUE,FALSE),IF(Dashboard!$H$7=Candidates!C2138,TRUE,FALSE))</f>
        <v>0</v>
      </c>
      <c r="W2136" s="217" t="b">
        <f>IF(Dashboard!$H$6="",IF(Candidates!B2138&lt;&gt;"",TRUE,FALSE),IF(Dashboard!$H$6=Candidates!E2138,TRUE,FALSE))</f>
        <v>0</v>
      </c>
      <c r="X2136" s="187">
        <f t="shared" si="88"/>
        <v>0</v>
      </c>
      <c r="Y2136" s="198">
        <f t="shared" si="89"/>
        <v>0</v>
      </c>
      <c r="AA2136" s="7"/>
      <c r="AB2136" s="7"/>
      <c r="AC2136" s="7"/>
    </row>
    <row r="2137" spans="18:29" x14ac:dyDescent="0.2">
      <c r="R2137" s="193" t="str">
        <f>IF(Candidates!H2139="","",MONTH(Candidates!H2139))</f>
        <v/>
      </c>
      <c r="S2137" s="187" t="b">
        <f>IF(AND(YEAR(Candidates!H2139)&gt;=applicationYear,YEAR(Candidates!H2139)&lt;=applicationYear),TRUE,IF(applicationYear="",TRUE,FALSE))</f>
        <v>0</v>
      </c>
      <c r="T2137" s="187" t="b">
        <f>IF(AND(Candidates!H2139&gt;=$AJ$4,Candidates!H2139&lt;=$AJ$5),TRUE,FALSE)</f>
        <v>0</v>
      </c>
      <c r="U2137" s="187" t="b">
        <f>IF(Dashboard!$M$6="",IF(Candidates!B2139&lt;&gt;"",TRUE,FALSE),IF(Dashboard!$M$6=Candidates!B2139,TRUE,FALSE))</f>
        <v>0</v>
      </c>
      <c r="V2137" s="187" t="b">
        <f>IF(Dashboard!$H$7="",IF(Candidates!B2139&lt;&gt;"",TRUE,FALSE),IF(Dashboard!$H$7=Candidates!C2139,TRUE,FALSE))</f>
        <v>0</v>
      </c>
      <c r="W2137" s="217" t="b">
        <f>IF(Dashboard!$H$6="",IF(Candidates!B2139&lt;&gt;"",TRUE,FALSE),IF(Dashboard!$H$6=Candidates!E2139,TRUE,FALSE))</f>
        <v>0</v>
      </c>
      <c r="X2137" s="187">
        <f t="shared" si="88"/>
        <v>0</v>
      </c>
      <c r="Y2137" s="198">
        <f t="shared" si="89"/>
        <v>0</v>
      </c>
      <c r="AA2137" s="7"/>
      <c r="AB2137" s="7"/>
      <c r="AC2137" s="7"/>
    </row>
    <row r="2138" spans="18:29" x14ac:dyDescent="0.2">
      <c r="R2138" s="193" t="str">
        <f>IF(Candidates!H2140="","",MONTH(Candidates!H2140))</f>
        <v/>
      </c>
      <c r="S2138" s="187" t="b">
        <f>IF(AND(YEAR(Candidates!H2140)&gt;=applicationYear,YEAR(Candidates!H2140)&lt;=applicationYear),TRUE,IF(applicationYear="",TRUE,FALSE))</f>
        <v>0</v>
      </c>
      <c r="T2138" s="187" t="b">
        <f>IF(AND(Candidates!H2140&gt;=$AJ$4,Candidates!H2140&lt;=$AJ$5),TRUE,FALSE)</f>
        <v>0</v>
      </c>
      <c r="U2138" s="187" t="b">
        <f>IF(Dashboard!$M$6="",IF(Candidates!B2140&lt;&gt;"",TRUE,FALSE),IF(Dashboard!$M$6=Candidates!B2140,TRUE,FALSE))</f>
        <v>0</v>
      </c>
      <c r="V2138" s="187" t="b">
        <f>IF(Dashboard!$H$7="",IF(Candidates!B2140&lt;&gt;"",TRUE,FALSE),IF(Dashboard!$H$7=Candidates!C2140,TRUE,FALSE))</f>
        <v>0</v>
      </c>
      <c r="W2138" s="217" t="b">
        <f>IF(Dashboard!$H$6="",IF(Candidates!B2140&lt;&gt;"",TRUE,FALSE),IF(Dashboard!$H$6=Candidates!E2140,TRUE,FALSE))</f>
        <v>0</v>
      </c>
      <c r="X2138" s="187">
        <f t="shared" si="88"/>
        <v>0</v>
      </c>
      <c r="Y2138" s="198">
        <f t="shared" si="89"/>
        <v>0</v>
      </c>
      <c r="AA2138" s="7"/>
      <c r="AB2138" s="7"/>
      <c r="AC2138" s="7"/>
    </row>
    <row r="2139" spans="18:29" x14ac:dyDescent="0.2">
      <c r="R2139" s="193" t="str">
        <f>IF(Candidates!H2141="","",MONTH(Candidates!H2141))</f>
        <v/>
      </c>
      <c r="S2139" s="187" t="b">
        <f>IF(AND(YEAR(Candidates!H2141)&gt;=applicationYear,YEAR(Candidates!H2141)&lt;=applicationYear),TRUE,IF(applicationYear="",TRUE,FALSE))</f>
        <v>0</v>
      </c>
      <c r="T2139" s="187" t="b">
        <f>IF(AND(Candidates!H2141&gt;=$AJ$4,Candidates!H2141&lt;=$AJ$5),TRUE,FALSE)</f>
        <v>0</v>
      </c>
      <c r="U2139" s="187" t="b">
        <f>IF(Dashboard!$M$6="",IF(Candidates!B2141&lt;&gt;"",TRUE,FALSE),IF(Dashboard!$M$6=Candidates!B2141,TRUE,FALSE))</f>
        <v>0</v>
      </c>
      <c r="V2139" s="187" t="b">
        <f>IF(Dashboard!$H$7="",IF(Candidates!B2141&lt;&gt;"",TRUE,FALSE),IF(Dashboard!$H$7=Candidates!C2141,TRUE,FALSE))</f>
        <v>0</v>
      </c>
      <c r="W2139" s="217" t="b">
        <f>IF(Dashboard!$H$6="",IF(Candidates!B2141&lt;&gt;"",TRUE,FALSE),IF(Dashboard!$H$6=Candidates!E2141,TRUE,FALSE))</f>
        <v>0</v>
      </c>
      <c r="X2139" s="187">
        <f t="shared" si="88"/>
        <v>0</v>
      </c>
      <c r="Y2139" s="198">
        <f t="shared" si="89"/>
        <v>0</v>
      </c>
      <c r="AA2139" s="7"/>
      <c r="AB2139" s="7"/>
      <c r="AC2139" s="7"/>
    </row>
    <row r="2140" spans="18:29" x14ac:dyDescent="0.2">
      <c r="R2140" s="193" t="str">
        <f>IF(Candidates!H2142="","",MONTH(Candidates!H2142))</f>
        <v/>
      </c>
      <c r="S2140" s="187" t="b">
        <f>IF(AND(YEAR(Candidates!H2142)&gt;=applicationYear,YEAR(Candidates!H2142)&lt;=applicationYear),TRUE,IF(applicationYear="",TRUE,FALSE))</f>
        <v>0</v>
      </c>
      <c r="T2140" s="187" t="b">
        <f>IF(AND(Candidates!H2142&gt;=$AJ$4,Candidates!H2142&lt;=$AJ$5),TRUE,FALSE)</f>
        <v>0</v>
      </c>
      <c r="U2140" s="187" t="b">
        <f>IF(Dashboard!$M$6="",IF(Candidates!B2142&lt;&gt;"",TRUE,FALSE),IF(Dashboard!$M$6=Candidates!B2142,TRUE,FALSE))</f>
        <v>0</v>
      </c>
      <c r="V2140" s="187" t="b">
        <f>IF(Dashboard!$H$7="",IF(Candidates!B2142&lt;&gt;"",TRUE,FALSE),IF(Dashboard!$H$7=Candidates!C2142,TRUE,FALSE))</f>
        <v>0</v>
      </c>
      <c r="W2140" s="217" t="b">
        <f>IF(Dashboard!$H$6="",IF(Candidates!B2142&lt;&gt;"",TRUE,FALSE),IF(Dashboard!$H$6=Candidates!E2142,TRUE,FALSE))</f>
        <v>0</v>
      </c>
      <c r="X2140" s="187">
        <f t="shared" si="88"/>
        <v>0</v>
      </c>
      <c r="Y2140" s="198">
        <f t="shared" si="89"/>
        <v>0</v>
      </c>
      <c r="AA2140" s="7"/>
      <c r="AB2140" s="7"/>
      <c r="AC2140" s="7"/>
    </row>
    <row r="2141" spans="18:29" x14ac:dyDescent="0.2">
      <c r="R2141" s="193" t="str">
        <f>IF(Candidates!H2143="","",MONTH(Candidates!H2143))</f>
        <v/>
      </c>
      <c r="S2141" s="187" t="b">
        <f>IF(AND(YEAR(Candidates!H2143)&gt;=applicationYear,YEAR(Candidates!H2143)&lt;=applicationYear),TRUE,IF(applicationYear="",TRUE,FALSE))</f>
        <v>0</v>
      </c>
      <c r="T2141" s="187" t="b">
        <f>IF(AND(Candidates!H2143&gt;=$AJ$4,Candidates!H2143&lt;=$AJ$5),TRUE,FALSE)</f>
        <v>0</v>
      </c>
      <c r="U2141" s="187" t="b">
        <f>IF(Dashboard!$M$6="",IF(Candidates!B2143&lt;&gt;"",TRUE,FALSE),IF(Dashboard!$M$6=Candidates!B2143,TRUE,FALSE))</f>
        <v>0</v>
      </c>
      <c r="V2141" s="187" t="b">
        <f>IF(Dashboard!$H$7="",IF(Candidates!B2143&lt;&gt;"",TRUE,FALSE),IF(Dashboard!$H$7=Candidates!C2143,TRUE,FALSE))</f>
        <v>0</v>
      </c>
      <c r="W2141" s="217" t="b">
        <f>IF(Dashboard!$H$6="",IF(Candidates!B2143&lt;&gt;"",TRUE,FALSE),IF(Dashboard!$H$6=Candidates!E2143,TRUE,FALSE))</f>
        <v>0</v>
      </c>
      <c r="X2141" s="187">
        <f t="shared" si="88"/>
        <v>0</v>
      </c>
      <c r="Y2141" s="198">
        <f t="shared" si="89"/>
        <v>0</v>
      </c>
      <c r="AA2141" s="7"/>
      <c r="AB2141" s="7"/>
      <c r="AC2141" s="7"/>
    </row>
    <row r="2142" spans="18:29" x14ac:dyDescent="0.2">
      <c r="R2142" s="193" t="str">
        <f>IF(Candidates!H2144="","",MONTH(Candidates!H2144))</f>
        <v/>
      </c>
      <c r="S2142" s="187" t="b">
        <f>IF(AND(YEAR(Candidates!H2144)&gt;=applicationYear,YEAR(Candidates!H2144)&lt;=applicationYear),TRUE,IF(applicationYear="",TRUE,FALSE))</f>
        <v>0</v>
      </c>
      <c r="T2142" s="187" t="b">
        <f>IF(AND(Candidates!H2144&gt;=$AJ$4,Candidates!H2144&lt;=$AJ$5),TRUE,FALSE)</f>
        <v>0</v>
      </c>
      <c r="U2142" s="187" t="b">
        <f>IF(Dashboard!$M$6="",IF(Candidates!B2144&lt;&gt;"",TRUE,FALSE),IF(Dashboard!$M$6=Candidates!B2144,TRUE,FALSE))</f>
        <v>0</v>
      </c>
      <c r="V2142" s="187" t="b">
        <f>IF(Dashboard!$H$7="",IF(Candidates!B2144&lt;&gt;"",TRUE,FALSE),IF(Dashboard!$H$7=Candidates!C2144,TRUE,FALSE))</f>
        <v>0</v>
      </c>
      <c r="W2142" s="217" t="b">
        <f>IF(Dashboard!$H$6="",IF(Candidates!B2144&lt;&gt;"",TRUE,FALSE),IF(Dashboard!$H$6=Candidates!E2144,TRUE,FALSE))</f>
        <v>0</v>
      </c>
      <c r="X2142" s="187">
        <f t="shared" si="88"/>
        <v>0</v>
      </c>
      <c r="Y2142" s="198">
        <f t="shared" si="89"/>
        <v>0</v>
      </c>
      <c r="AA2142" s="7"/>
      <c r="AB2142" s="7"/>
      <c r="AC2142" s="7"/>
    </row>
    <row r="2143" spans="18:29" x14ac:dyDescent="0.2">
      <c r="R2143" s="193" t="str">
        <f>IF(Candidates!H2145="","",MONTH(Candidates!H2145))</f>
        <v/>
      </c>
      <c r="S2143" s="187" t="b">
        <f>IF(AND(YEAR(Candidates!H2145)&gt;=applicationYear,YEAR(Candidates!H2145)&lt;=applicationYear),TRUE,IF(applicationYear="",TRUE,FALSE))</f>
        <v>0</v>
      </c>
      <c r="T2143" s="187" t="b">
        <f>IF(AND(Candidates!H2145&gt;=$AJ$4,Candidates!H2145&lt;=$AJ$5),TRUE,FALSE)</f>
        <v>0</v>
      </c>
      <c r="U2143" s="187" t="b">
        <f>IF(Dashboard!$M$6="",IF(Candidates!B2145&lt;&gt;"",TRUE,FALSE),IF(Dashboard!$M$6=Candidates!B2145,TRUE,FALSE))</f>
        <v>0</v>
      </c>
      <c r="V2143" s="187" t="b">
        <f>IF(Dashboard!$H$7="",IF(Candidates!B2145&lt;&gt;"",TRUE,FALSE),IF(Dashboard!$H$7=Candidates!C2145,TRUE,FALSE))</f>
        <v>0</v>
      </c>
      <c r="W2143" s="217" t="b">
        <f>IF(Dashboard!$H$6="",IF(Candidates!B2145&lt;&gt;"",TRUE,FALSE),IF(Dashboard!$H$6=Candidates!E2145,TRUE,FALSE))</f>
        <v>0</v>
      </c>
      <c r="X2143" s="187">
        <f t="shared" si="88"/>
        <v>0</v>
      </c>
      <c r="Y2143" s="198">
        <f t="shared" si="89"/>
        <v>0</v>
      </c>
      <c r="AA2143" s="7"/>
      <c r="AB2143" s="7"/>
      <c r="AC2143" s="7"/>
    </row>
    <row r="2144" spans="18:29" x14ac:dyDescent="0.2">
      <c r="R2144" s="193" t="str">
        <f>IF(Candidates!H2146="","",MONTH(Candidates!H2146))</f>
        <v/>
      </c>
      <c r="S2144" s="187" t="b">
        <f>IF(AND(YEAR(Candidates!H2146)&gt;=applicationYear,YEAR(Candidates!H2146)&lt;=applicationYear),TRUE,IF(applicationYear="",TRUE,FALSE))</f>
        <v>0</v>
      </c>
      <c r="T2144" s="187" t="b">
        <f>IF(AND(Candidates!H2146&gt;=$AJ$4,Candidates!H2146&lt;=$AJ$5),TRUE,FALSE)</f>
        <v>0</v>
      </c>
      <c r="U2144" s="187" t="b">
        <f>IF(Dashboard!$M$6="",IF(Candidates!B2146&lt;&gt;"",TRUE,FALSE),IF(Dashboard!$M$6=Candidates!B2146,TRUE,FALSE))</f>
        <v>0</v>
      </c>
      <c r="V2144" s="187" t="b">
        <f>IF(Dashboard!$H$7="",IF(Candidates!B2146&lt;&gt;"",TRUE,FALSE),IF(Dashboard!$H$7=Candidates!C2146,TRUE,FALSE))</f>
        <v>0</v>
      </c>
      <c r="W2144" s="217" t="b">
        <f>IF(Dashboard!$H$6="",IF(Candidates!B2146&lt;&gt;"",TRUE,FALSE),IF(Dashboard!$H$6=Candidates!E2146,TRUE,FALSE))</f>
        <v>0</v>
      </c>
      <c r="X2144" s="187">
        <f t="shared" si="88"/>
        <v>0</v>
      </c>
      <c r="Y2144" s="198">
        <f t="shared" si="89"/>
        <v>0</v>
      </c>
      <c r="AA2144" s="7"/>
      <c r="AB2144" s="7"/>
      <c r="AC2144" s="7"/>
    </row>
    <row r="2145" spans="18:29" x14ac:dyDescent="0.2">
      <c r="R2145" s="193" t="str">
        <f>IF(Candidates!H2147="","",MONTH(Candidates!H2147))</f>
        <v/>
      </c>
      <c r="S2145" s="187" t="b">
        <f>IF(AND(YEAR(Candidates!H2147)&gt;=applicationYear,YEAR(Candidates!H2147)&lt;=applicationYear),TRUE,IF(applicationYear="",TRUE,FALSE))</f>
        <v>0</v>
      </c>
      <c r="T2145" s="187" t="b">
        <f>IF(AND(Candidates!H2147&gt;=$AJ$4,Candidates!H2147&lt;=$AJ$5),TRUE,FALSE)</f>
        <v>0</v>
      </c>
      <c r="U2145" s="187" t="b">
        <f>IF(Dashboard!$M$6="",IF(Candidates!B2147&lt;&gt;"",TRUE,FALSE),IF(Dashboard!$M$6=Candidates!B2147,TRUE,FALSE))</f>
        <v>0</v>
      </c>
      <c r="V2145" s="187" t="b">
        <f>IF(Dashboard!$H$7="",IF(Candidates!B2147&lt;&gt;"",TRUE,FALSE),IF(Dashboard!$H$7=Candidates!C2147,TRUE,FALSE))</f>
        <v>0</v>
      </c>
      <c r="W2145" s="217" t="b">
        <f>IF(Dashboard!$H$6="",IF(Candidates!B2147&lt;&gt;"",TRUE,FALSE),IF(Dashboard!$H$6=Candidates!E2147,TRUE,FALSE))</f>
        <v>0</v>
      </c>
      <c r="X2145" s="187">
        <f t="shared" si="88"/>
        <v>0</v>
      </c>
      <c r="Y2145" s="198">
        <f t="shared" si="89"/>
        <v>0</v>
      </c>
      <c r="AA2145" s="7"/>
      <c r="AB2145" s="7"/>
      <c r="AC2145" s="7"/>
    </row>
    <row r="2146" spans="18:29" x14ac:dyDescent="0.2">
      <c r="R2146" s="193" t="str">
        <f>IF(Candidates!H2148="","",MONTH(Candidates!H2148))</f>
        <v/>
      </c>
      <c r="S2146" s="187" t="b">
        <f>IF(AND(YEAR(Candidates!H2148)&gt;=applicationYear,YEAR(Candidates!H2148)&lt;=applicationYear),TRUE,IF(applicationYear="",TRUE,FALSE))</f>
        <v>0</v>
      </c>
      <c r="T2146" s="187" t="b">
        <f>IF(AND(Candidates!H2148&gt;=$AJ$4,Candidates!H2148&lt;=$AJ$5),TRUE,FALSE)</f>
        <v>0</v>
      </c>
      <c r="U2146" s="187" t="b">
        <f>IF(Dashboard!$M$6="",IF(Candidates!B2148&lt;&gt;"",TRUE,FALSE),IF(Dashboard!$M$6=Candidates!B2148,TRUE,FALSE))</f>
        <v>0</v>
      </c>
      <c r="V2146" s="187" t="b">
        <f>IF(Dashboard!$H$7="",IF(Candidates!B2148&lt;&gt;"",TRUE,FALSE),IF(Dashboard!$H$7=Candidates!C2148,TRUE,FALSE))</f>
        <v>0</v>
      </c>
      <c r="W2146" s="217" t="b">
        <f>IF(Dashboard!$H$6="",IF(Candidates!B2148&lt;&gt;"",TRUE,FALSE),IF(Dashboard!$H$6=Candidates!E2148,TRUE,FALSE))</f>
        <v>0</v>
      </c>
      <c r="X2146" s="187">
        <f t="shared" si="88"/>
        <v>0</v>
      </c>
      <c r="Y2146" s="198">
        <f t="shared" si="89"/>
        <v>0</v>
      </c>
      <c r="AA2146" s="7"/>
      <c r="AB2146" s="7"/>
      <c r="AC2146" s="7"/>
    </row>
    <row r="2147" spans="18:29" x14ac:dyDescent="0.2">
      <c r="R2147" s="193" t="str">
        <f>IF(Candidates!H2149="","",MONTH(Candidates!H2149))</f>
        <v/>
      </c>
      <c r="S2147" s="187" t="b">
        <f>IF(AND(YEAR(Candidates!H2149)&gt;=applicationYear,YEAR(Candidates!H2149)&lt;=applicationYear),TRUE,IF(applicationYear="",TRUE,FALSE))</f>
        <v>0</v>
      </c>
      <c r="T2147" s="187" t="b">
        <f>IF(AND(Candidates!H2149&gt;=$AJ$4,Candidates!H2149&lt;=$AJ$5),TRUE,FALSE)</f>
        <v>0</v>
      </c>
      <c r="U2147" s="187" t="b">
        <f>IF(Dashboard!$M$6="",IF(Candidates!B2149&lt;&gt;"",TRUE,FALSE),IF(Dashboard!$M$6=Candidates!B2149,TRUE,FALSE))</f>
        <v>0</v>
      </c>
      <c r="V2147" s="187" t="b">
        <f>IF(Dashboard!$H$7="",IF(Candidates!B2149&lt;&gt;"",TRUE,FALSE),IF(Dashboard!$H$7=Candidates!C2149,TRUE,FALSE))</f>
        <v>0</v>
      </c>
      <c r="W2147" s="217" t="b">
        <f>IF(Dashboard!$H$6="",IF(Candidates!B2149&lt;&gt;"",TRUE,FALSE),IF(Dashboard!$H$6=Candidates!E2149,TRUE,FALSE))</f>
        <v>0</v>
      </c>
      <c r="X2147" s="187">
        <f t="shared" si="88"/>
        <v>0</v>
      </c>
      <c r="Y2147" s="198">
        <f t="shared" si="89"/>
        <v>0</v>
      </c>
      <c r="AA2147" s="7"/>
      <c r="AB2147" s="7"/>
      <c r="AC2147" s="7"/>
    </row>
    <row r="2148" spans="18:29" x14ac:dyDescent="0.2">
      <c r="R2148" s="193" t="str">
        <f>IF(Candidates!H2150="","",MONTH(Candidates!H2150))</f>
        <v/>
      </c>
      <c r="S2148" s="187" t="b">
        <f>IF(AND(YEAR(Candidates!H2150)&gt;=applicationYear,YEAR(Candidates!H2150)&lt;=applicationYear),TRUE,IF(applicationYear="",TRUE,FALSE))</f>
        <v>0</v>
      </c>
      <c r="T2148" s="187" t="b">
        <f>IF(AND(Candidates!H2150&gt;=$AJ$4,Candidates!H2150&lt;=$AJ$5),TRUE,FALSE)</f>
        <v>0</v>
      </c>
      <c r="U2148" s="187" t="b">
        <f>IF(Dashboard!$M$6="",IF(Candidates!B2150&lt;&gt;"",TRUE,FALSE),IF(Dashboard!$M$6=Candidates!B2150,TRUE,FALSE))</f>
        <v>0</v>
      </c>
      <c r="V2148" s="187" t="b">
        <f>IF(Dashboard!$H$7="",IF(Candidates!B2150&lt;&gt;"",TRUE,FALSE),IF(Dashboard!$H$7=Candidates!C2150,TRUE,FALSE))</f>
        <v>0</v>
      </c>
      <c r="W2148" s="217" t="b">
        <f>IF(Dashboard!$H$6="",IF(Candidates!B2150&lt;&gt;"",TRUE,FALSE),IF(Dashboard!$H$6=Candidates!E2150,TRUE,FALSE))</f>
        <v>0</v>
      </c>
      <c r="X2148" s="187">
        <f t="shared" si="88"/>
        <v>0</v>
      </c>
      <c r="Y2148" s="198">
        <f t="shared" si="89"/>
        <v>0</v>
      </c>
      <c r="AA2148" s="7"/>
      <c r="AB2148" s="7"/>
      <c r="AC2148" s="7"/>
    </row>
    <row r="2149" spans="18:29" x14ac:dyDescent="0.2">
      <c r="R2149" s="193" t="str">
        <f>IF(Candidates!H2151="","",MONTH(Candidates!H2151))</f>
        <v/>
      </c>
      <c r="S2149" s="187" t="b">
        <f>IF(AND(YEAR(Candidates!H2151)&gt;=applicationYear,YEAR(Candidates!H2151)&lt;=applicationYear),TRUE,IF(applicationYear="",TRUE,FALSE))</f>
        <v>0</v>
      </c>
      <c r="T2149" s="187" t="b">
        <f>IF(AND(Candidates!H2151&gt;=$AJ$4,Candidates!H2151&lt;=$AJ$5),TRUE,FALSE)</f>
        <v>0</v>
      </c>
      <c r="U2149" s="187" t="b">
        <f>IF(Dashboard!$M$6="",IF(Candidates!B2151&lt;&gt;"",TRUE,FALSE),IF(Dashboard!$M$6=Candidates!B2151,TRUE,FALSE))</f>
        <v>0</v>
      </c>
      <c r="V2149" s="187" t="b">
        <f>IF(Dashboard!$H$7="",IF(Candidates!B2151&lt;&gt;"",TRUE,FALSE),IF(Dashboard!$H$7=Candidates!C2151,TRUE,FALSE))</f>
        <v>0</v>
      </c>
      <c r="W2149" s="217" t="b">
        <f>IF(Dashboard!$H$6="",IF(Candidates!B2151&lt;&gt;"",TRUE,FALSE),IF(Dashboard!$H$6=Candidates!E2151,TRUE,FALSE))</f>
        <v>0</v>
      </c>
      <c r="X2149" s="187">
        <f t="shared" si="88"/>
        <v>0</v>
      </c>
      <c r="Y2149" s="198">
        <f t="shared" si="89"/>
        <v>0</v>
      </c>
      <c r="AA2149" s="7"/>
      <c r="AB2149" s="7"/>
      <c r="AC2149" s="7"/>
    </row>
    <row r="2150" spans="18:29" x14ac:dyDescent="0.2">
      <c r="R2150" s="193" t="str">
        <f>IF(Candidates!H2152="","",MONTH(Candidates!H2152))</f>
        <v/>
      </c>
      <c r="S2150" s="187" t="b">
        <f>IF(AND(YEAR(Candidates!H2152)&gt;=applicationYear,YEAR(Candidates!H2152)&lt;=applicationYear),TRUE,IF(applicationYear="",TRUE,FALSE))</f>
        <v>0</v>
      </c>
      <c r="T2150" s="187" t="b">
        <f>IF(AND(Candidates!H2152&gt;=$AJ$4,Candidates!H2152&lt;=$AJ$5),TRUE,FALSE)</f>
        <v>0</v>
      </c>
      <c r="U2150" s="187" t="b">
        <f>IF(Dashboard!$M$6="",IF(Candidates!B2152&lt;&gt;"",TRUE,FALSE),IF(Dashboard!$M$6=Candidates!B2152,TRUE,FALSE))</f>
        <v>0</v>
      </c>
      <c r="V2150" s="187" t="b">
        <f>IF(Dashboard!$H$7="",IF(Candidates!B2152&lt;&gt;"",TRUE,FALSE),IF(Dashboard!$H$7=Candidates!C2152,TRUE,FALSE))</f>
        <v>0</v>
      </c>
      <c r="W2150" s="217" t="b">
        <f>IF(Dashboard!$H$6="",IF(Candidates!B2152&lt;&gt;"",TRUE,FALSE),IF(Dashboard!$H$6=Candidates!E2152,TRUE,FALSE))</f>
        <v>0</v>
      </c>
      <c r="X2150" s="187">
        <f t="shared" si="88"/>
        <v>0</v>
      </c>
      <c r="Y2150" s="198">
        <f t="shared" si="89"/>
        <v>0</v>
      </c>
      <c r="AA2150" s="7"/>
      <c r="AB2150" s="7"/>
      <c r="AC2150" s="7"/>
    </row>
    <row r="2151" spans="18:29" x14ac:dyDescent="0.2">
      <c r="R2151" s="193" t="str">
        <f>IF(Candidates!H2153="","",MONTH(Candidates!H2153))</f>
        <v/>
      </c>
      <c r="S2151" s="187" t="b">
        <f>IF(AND(YEAR(Candidates!H2153)&gt;=applicationYear,YEAR(Candidates!H2153)&lt;=applicationYear),TRUE,IF(applicationYear="",TRUE,FALSE))</f>
        <v>0</v>
      </c>
      <c r="T2151" s="187" t="b">
        <f>IF(AND(Candidates!H2153&gt;=$AJ$4,Candidates!H2153&lt;=$AJ$5),TRUE,FALSE)</f>
        <v>0</v>
      </c>
      <c r="U2151" s="187" t="b">
        <f>IF(Dashboard!$M$6="",IF(Candidates!B2153&lt;&gt;"",TRUE,FALSE),IF(Dashboard!$M$6=Candidates!B2153,TRUE,FALSE))</f>
        <v>0</v>
      </c>
      <c r="V2151" s="187" t="b">
        <f>IF(Dashboard!$H$7="",IF(Candidates!B2153&lt;&gt;"",TRUE,FALSE),IF(Dashboard!$H$7=Candidates!C2153,TRUE,FALSE))</f>
        <v>0</v>
      </c>
      <c r="W2151" s="217" t="b">
        <f>IF(Dashboard!$H$6="",IF(Candidates!B2153&lt;&gt;"",TRUE,FALSE),IF(Dashboard!$H$6=Candidates!E2153,TRUE,FALSE))</f>
        <v>0</v>
      </c>
      <c r="X2151" s="187">
        <f t="shared" si="88"/>
        <v>0</v>
      </c>
      <c r="Y2151" s="198">
        <f t="shared" si="89"/>
        <v>0</v>
      </c>
      <c r="AA2151" s="7"/>
      <c r="AB2151" s="7"/>
      <c r="AC2151" s="7"/>
    </row>
    <row r="2152" spans="18:29" x14ac:dyDescent="0.2">
      <c r="R2152" s="193" t="str">
        <f>IF(Candidates!H2154="","",MONTH(Candidates!H2154))</f>
        <v/>
      </c>
      <c r="S2152" s="187" t="b">
        <f>IF(AND(YEAR(Candidates!H2154)&gt;=applicationYear,YEAR(Candidates!H2154)&lt;=applicationYear),TRUE,IF(applicationYear="",TRUE,FALSE))</f>
        <v>0</v>
      </c>
      <c r="T2152" s="187" t="b">
        <f>IF(AND(Candidates!H2154&gt;=$AJ$4,Candidates!H2154&lt;=$AJ$5),TRUE,FALSE)</f>
        <v>0</v>
      </c>
      <c r="U2152" s="187" t="b">
        <f>IF(Dashboard!$M$6="",IF(Candidates!B2154&lt;&gt;"",TRUE,FALSE),IF(Dashboard!$M$6=Candidates!B2154,TRUE,FALSE))</f>
        <v>0</v>
      </c>
      <c r="V2152" s="187" t="b">
        <f>IF(Dashboard!$H$7="",IF(Candidates!B2154&lt;&gt;"",TRUE,FALSE),IF(Dashboard!$H$7=Candidates!C2154,TRUE,FALSE))</f>
        <v>0</v>
      </c>
      <c r="W2152" s="217" t="b">
        <f>IF(Dashboard!$H$6="",IF(Candidates!B2154&lt;&gt;"",TRUE,FALSE),IF(Dashboard!$H$6=Candidates!E2154,TRUE,FALSE))</f>
        <v>0</v>
      </c>
      <c r="X2152" s="187">
        <f t="shared" si="88"/>
        <v>0</v>
      </c>
      <c r="Y2152" s="198">
        <f t="shared" si="89"/>
        <v>0</v>
      </c>
      <c r="AA2152" s="7"/>
      <c r="AB2152" s="7"/>
      <c r="AC2152" s="7"/>
    </row>
    <row r="2153" spans="18:29" x14ac:dyDescent="0.2">
      <c r="R2153" s="193" t="str">
        <f>IF(Candidates!H2155="","",MONTH(Candidates!H2155))</f>
        <v/>
      </c>
      <c r="S2153" s="187" t="b">
        <f>IF(AND(YEAR(Candidates!H2155)&gt;=applicationYear,YEAR(Candidates!H2155)&lt;=applicationYear),TRUE,IF(applicationYear="",TRUE,FALSE))</f>
        <v>0</v>
      </c>
      <c r="T2153" s="187" t="b">
        <f>IF(AND(Candidates!H2155&gt;=$AJ$4,Candidates!H2155&lt;=$AJ$5),TRUE,FALSE)</f>
        <v>0</v>
      </c>
      <c r="U2153" s="187" t="b">
        <f>IF(Dashboard!$M$6="",IF(Candidates!B2155&lt;&gt;"",TRUE,FALSE),IF(Dashboard!$M$6=Candidates!B2155,TRUE,FALSE))</f>
        <v>0</v>
      </c>
      <c r="V2153" s="187" t="b">
        <f>IF(Dashboard!$H$7="",IF(Candidates!B2155&lt;&gt;"",TRUE,FALSE),IF(Dashboard!$H$7=Candidates!C2155,TRUE,FALSE))</f>
        <v>0</v>
      </c>
      <c r="W2153" s="217" t="b">
        <f>IF(Dashboard!$H$6="",IF(Candidates!B2155&lt;&gt;"",TRUE,FALSE),IF(Dashboard!$H$6=Candidates!E2155,TRUE,FALSE))</f>
        <v>0</v>
      </c>
      <c r="X2153" s="187">
        <f t="shared" si="88"/>
        <v>0</v>
      </c>
      <c r="Y2153" s="198">
        <f t="shared" si="89"/>
        <v>0</v>
      </c>
      <c r="AA2153" s="7"/>
      <c r="AB2153" s="7"/>
      <c r="AC2153" s="7"/>
    </row>
    <row r="2154" spans="18:29" x14ac:dyDescent="0.2">
      <c r="R2154" s="193" t="str">
        <f>IF(Candidates!H2156="","",MONTH(Candidates!H2156))</f>
        <v/>
      </c>
      <c r="S2154" s="187" t="b">
        <f>IF(AND(YEAR(Candidates!H2156)&gt;=applicationYear,YEAR(Candidates!H2156)&lt;=applicationYear),TRUE,IF(applicationYear="",TRUE,FALSE))</f>
        <v>0</v>
      </c>
      <c r="T2154" s="187" t="b">
        <f>IF(AND(Candidates!H2156&gt;=$AJ$4,Candidates!H2156&lt;=$AJ$5),TRUE,FALSE)</f>
        <v>0</v>
      </c>
      <c r="U2154" s="187" t="b">
        <f>IF(Dashboard!$M$6="",IF(Candidates!B2156&lt;&gt;"",TRUE,FALSE),IF(Dashboard!$M$6=Candidates!B2156,TRUE,FALSE))</f>
        <v>0</v>
      </c>
      <c r="V2154" s="187" t="b">
        <f>IF(Dashboard!$H$7="",IF(Candidates!B2156&lt;&gt;"",TRUE,FALSE),IF(Dashboard!$H$7=Candidates!C2156,TRUE,FALSE))</f>
        <v>0</v>
      </c>
      <c r="W2154" s="217" t="b">
        <f>IF(Dashboard!$H$6="",IF(Candidates!B2156&lt;&gt;"",TRUE,FALSE),IF(Dashboard!$H$6=Candidates!E2156,TRUE,FALSE))</f>
        <v>0</v>
      </c>
      <c r="X2154" s="187">
        <f t="shared" si="88"/>
        <v>0</v>
      </c>
      <c r="Y2154" s="198">
        <f t="shared" si="89"/>
        <v>0</v>
      </c>
      <c r="AA2154" s="7"/>
      <c r="AB2154" s="7"/>
      <c r="AC2154" s="7"/>
    </row>
    <row r="2155" spans="18:29" x14ac:dyDescent="0.2">
      <c r="R2155" s="193" t="str">
        <f>IF(Candidates!H2157="","",MONTH(Candidates!H2157))</f>
        <v/>
      </c>
      <c r="S2155" s="187" t="b">
        <f>IF(AND(YEAR(Candidates!H2157)&gt;=applicationYear,YEAR(Candidates!H2157)&lt;=applicationYear),TRUE,IF(applicationYear="",TRUE,FALSE))</f>
        <v>0</v>
      </c>
      <c r="T2155" s="187" t="b">
        <f>IF(AND(Candidates!H2157&gt;=$AJ$4,Candidates!H2157&lt;=$AJ$5),TRUE,FALSE)</f>
        <v>0</v>
      </c>
      <c r="U2155" s="187" t="b">
        <f>IF(Dashboard!$M$6="",IF(Candidates!B2157&lt;&gt;"",TRUE,FALSE),IF(Dashboard!$M$6=Candidates!B2157,TRUE,FALSE))</f>
        <v>0</v>
      </c>
      <c r="V2155" s="187" t="b">
        <f>IF(Dashboard!$H$7="",IF(Candidates!B2157&lt;&gt;"",TRUE,FALSE),IF(Dashboard!$H$7=Candidates!C2157,TRUE,FALSE))</f>
        <v>0</v>
      </c>
      <c r="W2155" s="217" t="b">
        <f>IF(Dashboard!$H$6="",IF(Candidates!B2157&lt;&gt;"",TRUE,FALSE),IF(Dashboard!$H$6=Candidates!E2157,TRUE,FALSE))</f>
        <v>0</v>
      </c>
      <c r="X2155" s="187">
        <f t="shared" si="88"/>
        <v>0</v>
      </c>
      <c r="Y2155" s="198">
        <f t="shared" si="89"/>
        <v>0</v>
      </c>
      <c r="AA2155" s="7"/>
      <c r="AB2155" s="7"/>
      <c r="AC2155" s="7"/>
    </row>
    <row r="2156" spans="18:29" x14ac:dyDescent="0.2">
      <c r="R2156" s="193" t="str">
        <f>IF(Candidates!H2158="","",MONTH(Candidates!H2158))</f>
        <v/>
      </c>
      <c r="S2156" s="187" t="b">
        <f>IF(AND(YEAR(Candidates!H2158)&gt;=applicationYear,YEAR(Candidates!H2158)&lt;=applicationYear),TRUE,IF(applicationYear="",TRUE,FALSE))</f>
        <v>0</v>
      </c>
      <c r="T2156" s="187" t="b">
        <f>IF(AND(Candidates!H2158&gt;=$AJ$4,Candidates!H2158&lt;=$AJ$5),TRUE,FALSE)</f>
        <v>0</v>
      </c>
      <c r="U2156" s="187" t="b">
        <f>IF(Dashboard!$M$6="",IF(Candidates!B2158&lt;&gt;"",TRUE,FALSE),IF(Dashboard!$M$6=Candidates!B2158,TRUE,FALSE))</f>
        <v>0</v>
      </c>
      <c r="V2156" s="187" t="b">
        <f>IF(Dashboard!$H$7="",IF(Candidates!B2158&lt;&gt;"",TRUE,FALSE),IF(Dashboard!$H$7=Candidates!C2158,TRUE,FALSE))</f>
        <v>0</v>
      </c>
      <c r="W2156" s="217" t="b">
        <f>IF(Dashboard!$H$6="",IF(Candidates!B2158&lt;&gt;"",TRUE,FALSE),IF(Dashboard!$H$6=Candidates!E2158,TRUE,FALSE))</f>
        <v>0</v>
      </c>
      <c r="X2156" s="187">
        <f t="shared" si="88"/>
        <v>0</v>
      </c>
      <c r="Y2156" s="198">
        <f t="shared" si="89"/>
        <v>0</v>
      </c>
      <c r="AA2156" s="7"/>
      <c r="AB2156" s="7"/>
      <c r="AC2156" s="7"/>
    </row>
    <row r="2157" spans="18:29" x14ac:dyDescent="0.2">
      <c r="R2157" s="193" t="str">
        <f>IF(Candidates!H2159="","",MONTH(Candidates!H2159))</f>
        <v/>
      </c>
      <c r="S2157" s="187" t="b">
        <f>IF(AND(YEAR(Candidates!H2159)&gt;=applicationYear,YEAR(Candidates!H2159)&lt;=applicationYear),TRUE,IF(applicationYear="",TRUE,FALSE))</f>
        <v>0</v>
      </c>
      <c r="T2157" s="187" t="b">
        <f>IF(AND(Candidates!H2159&gt;=$AJ$4,Candidates!H2159&lt;=$AJ$5),TRUE,FALSE)</f>
        <v>0</v>
      </c>
      <c r="U2157" s="187" t="b">
        <f>IF(Dashboard!$M$6="",IF(Candidates!B2159&lt;&gt;"",TRUE,FALSE),IF(Dashboard!$M$6=Candidates!B2159,TRUE,FALSE))</f>
        <v>0</v>
      </c>
      <c r="V2157" s="187" t="b">
        <f>IF(Dashboard!$H$7="",IF(Candidates!B2159&lt;&gt;"",TRUE,FALSE),IF(Dashboard!$H$7=Candidates!C2159,TRUE,FALSE))</f>
        <v>0</v>
      </c>
      <c r="W2157" s="217" t="b">
        <f>IF(Dashboard!$H$6="",IF(Candidates!B2159&lt;&gt;"",TRUE,FALSE),IF(Dashboard!$H$6=Candidates!E2159,TRUE,FALSE))</f>
        <v>0</v>
      </c>
      <c r="X2157" s="187">
        <f t="shared" si="88"/>
        <v>0</v>
      </c>
      <c r="Y2157" s="198">
        <f t="shared" si="89"/>
        <v>0</v>
      </c>
      <c r="AA2157" s="7"/>
      <c r="AB2157" s="7"/>
      <c r="AC2157" s="7"/>
    </row>
    <row r="2158" spans="18:29" x14ac:dyDescent="0.2">
      <c r="R2158" s="193" t="str">
        <f>IF(Candidates!H2160="","",MONTH(Candidates!H2160))</f>
        <v/>
      </c>
      <c r="S2158" s="187" t="b">
        <f>IF(AND(YEAR(Candidates!H2160)&gt;=applicationYear,YEAR(Candidates!H2160)&lt;=applicationYear),TRUE,IF(applicationYear="",TRUE,FALSE))</f>
        <v>0</v>
      </c>
      <c r="T2158" s="187" t="b">
        <f>IF(AND(Candidates!H2160&gt;=$AJ$4,Candidates!H2160&lt;=$AJ$5),TRUE,FALSE)</f>
        <v>0</v>
      </c>
      <c r="U2158" s="187" t="b">
        <f>IF(Dashboard!$M$6="",IF(Candidates!B2160&lt;&gt;"",TRUE,FALSE),IF(Dashboard!$M$6=Candidates!B2160,TRUE,FALSE))</f>
        <v>0</v>
      </c>
      <c r="V2158" s="187" t="b">
        <f>IF(Dashboard!$H$7="",IF(Candidates!B2160&lt;&gt;"",TRUE,FALSE),IF(Dashboard!$H$7=Candidates!C2160,TRUE,FALSE))</f>
        <v>0</v>
      </c>
      <c r="W2158" s="217" t="b">
        <f>IF(Dashboard!$H$6="",IF(Candidates!B2160&lt;&gt;"",TRUE,FALSE),IF(Dashboard!$H$6=Candidates!E2160,TRUE,FALSE))</f>
        <v>0</v>
      </c>
      <c r="X2158" s="187">
        <f t="shared" si="88"/>
        <v>0</v>
      </c>
      <c r="Y2158" s="198">
        <f t="shared" si="89"/>
        <v>0</v>
      </c>
      <c r="AA2158" s="7"/>
      <c r="AB2158" s="7"/>
      <c r="AC2158" s="7"/>
    </row>
    <row r="2159" spans="18:29" x14ac:dyDescent="0.2">
      <c r="R2159" s="193" t="str">
        <f>IF(Candidates!H2161="","",MONTH(Candidates!H2161))</f>
        <v/>
      </c>
      <c r="S2159" s="187" t="b">
        <f>IF(AND(YEAR(Candidates!H2161)&gt;=applicationYear,YEAR(Candidates!H2161)&lt;=applicationYear),TRUE,IF(applicationYear="",TRUE,FALSE))</f>
        <v>0</v>
      </c>
      <c r="T2159" s="187" t="b">
        <f>IF(AND(Candidates!H2161&gt;=$AJ$4,Candidates!H2161&lt;=$AJ$5),TRUE,FALSE)</f>
        <v>0</v>
      </c>
      <c r="U2159" s="187" t="b">
        <f>IF(Dashboard!$M$6="",IF(Candidates!B2161&lt;&gt;"",TRUE,FALSE),IF(Dashboard!$M$6=Candidates!B2161,TRUE,FALSE))</f>
        <v>0</v>
      </c>
      <c r="V2159" s="187" t="b">
        <f>IF(Dashboard!$H$7="",IF(Candidates!B2161&lt;&gt;"",TRUE,FALSE),IF(Dashboard!$H$7=Candidates!C2161,TRUE,FALSE))</f>
        <v>0</v>
      </c>
      <c r="W2159" s="217" t="b">
        <f>IF(Dashboard!$H$6="",IF(Candidates!B2161&lt;&gt;"",TRUE,FALSE),IF(Dashboard!$H$6=Candidates!E2161,TRUE,FALSE))</f>
        <v>0</v>
      </c>
      <c r="X2159" s="187">
        <f t="shared" si="88"/>
        <v>0</v>
      </c>
      <c r="Y2159" s="198">
        <f t="shared" si="89"/>
        <v>0</v>
      </c>
      <c r="AA2159" s="7"/>
      <c r="AB2159" s="7"/>
      <c r="AC2159" s="7"/>
    </row>
    <row r="2160" spans="18:29" x14ac:dyDescent="0.2">
      <c r="R2160" s="193" t="str">
        <f>IF(Candidates!H2162="","",MONTH(Candidates!H2162))</f>
        <v/>
      </c>
      <c r="S2160" s="187" t="b">
        <f>IF(AND(YEAR(Candidates!H2162)&gt;=applicationYear,YEAR(Candidates!H2162)&lt;=applicationYear),TRUE,IF(applicationYear="",TRUE,FALSE))</f>
        <v>0</v>
      </c>
      <c r="T2160" s="187" t="b">
        <f>IF(AND(Candidates!H2162&gt;=$AJ$4,Candidates!H2162&lt;=$AJ$5),TRUE,FALSE)</f>
        <v>0</v>
      </c>
      <c r="U2160" s="187" t="b">
        <f>IF(Dashboard!$M$6="",IF(Candidates!B2162&lt;&gt;"",TRUE,FALSE),IF(Dashboard!$M$6=Candidates!B2162,TRUE,FALSE))</f>
        <v>0</v>
      </c>
      <c r="V2160" s="187" t="b">
        <f>IF(Dashboard!$H$7="",IF(Candidates!B2162&lt;&gt;"",TRUE,FALSE),IF(Dashboard!$H$7=Candidates!C2162,TRUE,FALSE))</f>
        <v>0</v>
      </c>
      <c r="W2160" s="217" t="b">
        <f>IF(Dashboard!$H$6="",IF(Candidates!B2162&lt;&gt;"",TRUE,FALSE),IF(Dashboard!$H$6=Candidates!E2162,TRUE,FALSE))</f>
        <v>0</v>
      </c>
      <c r="X2160" s="187">
        <f t="shared" si="88"/>
        <v>0</v>
      </c>
      <c r="Y2160" s="198">
        <f t="shared" si="89"/>
        <v>0</v>
      </c>
      <c r="AA2160" s="7"/>
      <c r="AB2160" s="7"/>
      <c r="AC2160" s="7"/>
    </row>
    <row r="2161" spans="18:29" x14ac:dyDescent="0.2">
      <c r="R2161" s="193" t="str">
        <f>IF(Candidates!H2163="","",MONTH(Candidates!H2163))</f>
        <v/>
      </c>
      <c r="S2161" s="187" t="b">
        <f>IF(AND(YEAR(Candidates!H2163)&gt;=applicationYear,YEAR(Candidates!H2163)&lt;=applicationYear),TRUE,IF(applicationYear="",TRUE,FALSE))</f>
        <v>0</v>
      </c>
      <c r="T2161" s="187" t="b">
        <f>IF(AND(Candidates!H2163&gt;=$AJ$4,Candidates!H2163&lt;=$AJ$5),TRUE,FALSE)</f>
        <v>0</v>
      </c>
      <c r="U2161" s="187" t="b">
        <f>IF(Dashboard!$M$6="",IF(Candidates!B2163&lt;&gt;"",TRUE,FALSE),IF(Dashboard!$M$6=Candidates!B2163,TRUE,FALSE))</f>
        <v>0</v>
      </c>
      <c r="V2161" s="187" t="b">
        <f>IF(Dashboard!$H$7="",IF(Candidates!B2163&lt;&gt;"",TRUE,FALSE),IF(Dashboard!$H$7=Candidates!C2163,TRUE,FALSE))</f>
        <v>0</v>
      </c>
      <c r="W2161" s="217" t="b">
        <f>IF(Dashboard!$H$6="",IF(Candidates!B2163&lt;&gt;"",TRUE,FALSE),IF(Dashboard!$H$6=Candidates!E2163,TRUE,FALSE))</f>
        <v>0</v>
      </c>
      <c r="X2161" s="187">
        <f t="shared" si="88"/>
        <v>0</v>
      </c>
      <c r="Y2161" s="198">
        <f t="shared" si="89"/>
        <v>0</v>
      </c>
      <c r="AA2161" s="7"/>
      <c r="AB2161" s="7"/>
      <c r="AC2161" s="7"/>
    </row>
    <row r="2162" spans="18:29" x14ac:dyDescent="0.2">
      <c r="R2162" s="193" t="str">
        <f>IF(Candidates!H2164="","",MONTH(Candidates!H2164))</f>
        <v/>
      </c>
      <c r="S2162" s="187" t="b">
        <f>IF(AND(YEAR(Candidates!H2164)&gt;=applicationYear,YEAR(Candidates!H2164)&lt;=applicationYear),TRUE,IF(applicationYear="",TRUE,FALSE))</f>
        <v>0</v>
      </c>
      <c r="T2162" s="187" t="b">
        <f>IF(AND(Candidates!H2164&gt;=$AJ$4,Candidates!H2164&lt;=$AJ$5),TRUE,FALSE)</f>
        <v>0</v>
      </c>
      <c r="U2162" s="187" t="b">
        <f>IF(Dashboard!$M$6="",IF(Candidates!B2164&lt;&gt;"",TRUE,FALSE),IF(Dashboard!$M$6=Candidates!B2164,TRUE,FALSE))</f>
        <v>0</v>
      </c>
      <c r="V2162" s="187" t="b">
        <f>IF(Dashboard!$H$7="",IF(Candidates!B2164&lt;&gt;"",TRUE,FALSE),IF(Dashboard!$H$7=Candidates!C2164,TRUE,FALSE))</f>
        <v>0</v>
      </c>
      <c r="W2162" s="217" t="b">
        <f>IF(Dashboard!$H$6="",IF(Candidates!B2164&lt;&gt;"",TRUE,FALSE),IF(Dashboard!$H$6=Candidates!E2164,TRUE,FALSE))</f>
        <v>0</v>
      </c>
      <c r="X2162" s="187">
        <f t="shared" si="88"/>
        <v>0</v>
      </c>
      <c r="Y2162" s="198">
        <f t="shared" si="89"/>
        <v>0</v>
      </c>
      <c r="AA2162" s="7"/>
      <c r="AB2162" s="7"/>
      <c r="AC2162" s="7"/>
    </row>
    <row r="2163" spans="18:29" x14ac:dyDescent="0.2">
      <c r="R2163" s="193" t="str">
        <f>IF(Candidates!H2165="","",MONTH(Candidates!H2165))</f>
        <v/>
      </c>
      <c r="S2163" s="187" t="b">
        <f>IF(AND(YEAR(Candidates!H2165)&gt;=applicationYear,YEAR(Candidates!H2165)&lt;=applicationYear),TRUE,IF(applicationYear="",TRUE,FALSE))</f>
        <v>0</v>
      </c>
      <c r="T2163" s="187" t="b">
        <f>IF(AND(Candidates!H2165&gt;=$AJ$4,Candidates!H2165&lt;=$AJ$5),TRUE,FALSE)</f>
        <v>0</v>
      </c>
      <c r="U2163" s="187" t="b">
        <f>IF(Dashboard!$M$6="",IF(Candidates!B2165&lt;&gt;"",TRUE,FALSE),IF(Dashboard!$M$6=Candidates!B2165,TRUE,FALSE))</f>
        <v>0</v>
      </c>
      <c r="V2163" s="187" t="b">
        <f>IF(Dashboard!$H$7="",IF(Candidates!B2165&lt;&gt;"",TRUE,FALSE),IF(Dashboard!$H$7=Candidates!C2165,TRUE,FALSE))</f>
        <v>0</v>
      </c>
      <c r="W2163" s="217" t="b">
        <f>IF(Dashboard!$H$6="",IF(Candidates!B2165&lt;&gt;"",TRUE,FALSE),IF(Dashboard!$H$6=Candidates!E2165,TRUE,FALSE))</f>
        <v>0</v>
      </c>
      <c r="X2163" s="187">
        <f t="shared" si="88"/>
        <v>0</v>
      </c>
      <c r="Y2163" s="198">
        <f t="shared" si="89"/>
        <v>0</v>
      </c>
      <c r="AA2163" s="7"/>
      <c r="AB2163" s="7"/>
      <c r="AC2163" s="7"/>
    </row>
    <row r="2164" spans="18:29" x14ac:dyDescent="0.2">
      <c r="R2164" s="193" t="str">
        <f>IF(Candidates!H2166="","",MONTH(Candidates!H2166))</f>
        <v/>
      </c>
      <c r="S2164" s="187" t="b">
        <f>IF(AND(YEAR(Candidates!H2166)&gt;=applicationYear,YEAR(Candidates!H2166)&lt;=applicationYear),TRUE,IF(applicationYear="",TRUE,FALSE))</f>
        <v>0</v>
      </c>
      <c r="T2164" s="187" t="b">
        <f>IF(AND(Candidates!H2166&gt;=$AJ$4,Candidates!H2166&lt;=$AJ$5),TRUE,FALSE)</f>
        <v>0</v>
      </c>
      <c r="U2164" s="187" t="b">
        <f>IF(Dashboard!$M$6="",IF(Candidates!B2166&lt;&gt;"",TRUE,FALSE),IF(Dashboard!$M$6=Candidates!B2166,TRUE,FALSE))</f>
        <v>0</v>
      </c>
      <c r="V2164" s="187" t="b">
        <f>IF(Dashboard!$H$7="",IF(Candidates!B2166&lt;&gt;"",TRUE,FALSE),IF(Dashboard!$H$7=Candidates!C2166,TRUE,FALSE))</f>
        <v>0</v>
      </c>
      <c r="W2164" s="217" t="b">
        <f>IF(Dashboard!$H$6="",IF(Candidates!B2166&lt;&gt;"",TRUE,FALSE),IF(Dashboard!$H$6=Candidates!E2166,TRUE,FALSE))</f>
        <v>0</v>
      </c>
      <c r="X2164" s="187">
        <f t="shared" si="88"/>
        <v>0</v>
      </c>
      <c r="Y2164" s="198">
        <f t="shared" si="89"/>
        <v>0</v>
      </c>
      <c r="AA2164" s="7"/>
      <c r="AB2164" s="7"/>
      <c r="AC2164" s="7"/>
    </row>
    <row r="2165" spans="18:29" x14ac:dyDescent="0.2">
      <c r="R2165" s="193" t="str">
        <f>IF(Candidates!H2167="","",MONTH(Candidates!H2167))</f>
        <v/>
      </c>
      <c r="S2165" s="187" t="b">
        <f>IF(AND(YEAR(Candidates!H2167)&gt;=applicationYear,YEAR(Candidates!H2167)&lt;=applicationYear),TRUE,IF(applicationYear="",TRUE,FALSE))</f>
        <v>0</v>
      </c>
      <c r="T2165" s="187" t="b">
        <f>IF(AND(Candidates!H2167&gt;=$AJ$4,Candidates!H2167&lt;=$AJ$5),TRUE,FALSE)</f>
        <v>0</v>
      </c>
      <c r="U2165" s="187" t="b">
        <f>IF(Dashboard!$M$6="",IF(Candidates!B2167&lt;&gt;"",TRUE,FALSE),IF(Dashboard!$M$6=Candidates!B2167,TRUE,FALSE))</f>
        <v>0</v>
      </c>
      <c r="V2165" s="187" t="b">
        <f>IF(Dashboard!$H$7="",IF(Candidates!B2167&lt;&gt;"",TRUE,FALSE),IF(Dashboard!$H$7=Candidates!C2167,TRUE,FALSE))</f>
        <v>0</v>
      </c>
      <c r="W2165" s="217" t="b">
        <f>IF(Dashboard!$H$6="",IF(Candidates!B2167&lt;&gt;"",TRUE,FALSE),IF(Dashboard!$H$6=Candidates!E2167,TRUE,FALSE))</f>
        <v>0</v>
      </c>
      <c r="X2165" s="187">
        <f t="shared" si="88"/>
        <v>0</v>
      </c>
      <c r="Y2165" s="198">
        <f t="shared" si="89"/>
        <v>0</v>
      </c>
      <c r="AA2165" s="7"/>
      <c r="AB2165" s="7"/>
      <c r="AC2165" s="7"/>
    </row>
    <row r="2166" spans="18:29" x14ac:dyDescent="0.2">
      <c r="R2166" s="193" t="str">
        <f>IF(Candidates!H2168="","",MONTH(Candidates!H2168))</f>
        <v/>
      </c>
      <c r="S2166" s="187" t="b">
        <f>IF(AND(YEAR(Candidates!H2168)&gt;=applicationYear,YEAR(Candidates!H2168)&lt;=applicationYear),TRUE,IF(applicationYear="",TRUE,FALSE))</f>
        <v>0</v>
      </c>
      <c r="T2166" s="187" t="b">
        <f>IF(AND(Candidates!H2168&gt;=$AJ$4,Candidates!H2168&lt;=$AJ$5),TRUE,FALSE)</f>
        <v>0</v>
      </c>
      <c r="U2166" s="187" t="b">
        <f>IF(Dashboard!$M$6="",IF(Candidates!B2168&lt;&gt;"",TRUE,FALSE),IF(Dashboard!$M$6=Candidates!B2168,TRUE,FALSE))</f>
        <v>0</v>
      </c>
      <c r="V2166" s="187" t="b">
        <f>IF(Dashboard!$H$7="",IF(Candidates!B2168&lt;&gt;"",TRUE,FALSE),IF(Dashboard!$H$7=Candidates!C2168,TRUE,FALSE))</f>
        <v>0</v>
      </c>
      <c r="W2166" s="217" t="b">
        <f>IF(Dashboard!$H$6="",IF(Candidates!B2168&lt;&gt;"",TRUE,FALSE),IF(Dashboard!$H$6=Candidates!E2168,TRUE,FALSE))</f>
        <v>0</v>
      </c>
      <c r="X2166" s="187">
        <f t="shared" si="88"/>
        <v>0</v>
      </c>
      <c r="Y2166" s="198">
        <f t="shared" si="89"/>
        <v>0</v>
      </c>
      <c r="AA2166" s="7"/>
      <c r="AB2166" s="7"/>
      <c r="AC2166" s="7"/>
    </row>
    <row r="2167" spans="18:29" x14ac:dyDescent="0.2">
      <c r="R2167" s="193" t="str">
        <f>IF(Candidates!H2169="","",MONTH(Candidates!H2169))</f>
        <v/>
      </c>
      <c r="S2167" s="187" t="b">
        <f>IF(AND(YEAR(Candidates!H2169)&gt;=applicationYear,YEAR(Candidates!H2169)&lt;=applicationYear),TRUE,IF(applicationYear="",TRUE,FALSE))</f>
        <v>0</v>
      </c>
      <c r="T2167" s="187" t="b">
        <f>IF(AND(Candidates!H2169&gt;=$AJ$4,Candidates!H2169&lt;=$AJ$5),TRUE,FALSE)</f>
        <v>0</v>
      </c>
      <c r="U2167" s="187" t="b">
        <f>IF(Dashboard!$M$6="",IF(Candidates!B2169&lt;&gt;"",TRUE,FALSE),IF(Dashboard!$M$6=Candidates!B2169,TRUE,FALSE))</f>
        <v>0</v>
      </c>
      <c r="V2167" s="187" t="b">
        <f>IF(Dashboard!$H$7="",IF(Candidates!B2169&lt;&gt;"",TRUE,FALSE),IF(Dashboard!$H$7=Candidates!C2169,TRUE,FALSE))</f>
        <v>0</v>
      </c>
      <c r="W2167" s="217" t="b">
        <f>IF(Dashboard!$H$6="",IF(Candidates!B2169&lt;&gt;"",TRUE,FALSE),IF(Dashboard!$H$6=Candidates!E2169,TRUE,FALSE))</f>
        <v>0</v>
      </c>
      <c r="X2167" s="187">
        <f t="shared" si="88"/>
        <v>0</v>
      </c>
      <c r="Y2167" s="198">
        <f t="shared" si="89"/>
        <v>0</v>
      </c>
      <c r="AA2167" s="7"/>
      <c r="AB2167" s="7"/>
      <c r="AC2167" s="7"/>
    </row>
    <row r="2168" spans="18:29" x14ac:dyDescent="0.2">
      <c r="R2168" s="193" t="str">
        <f>IF(Candidates!H2170="","",MONTH(Candidates!H2170))</f>
        <v/>
      </c>
      <c r="S2168" s="187" t="b">
        <f>IF(AND(YEAR(Candidates!H2170)&gt;=applicationYear,YEAR(Candidates!H2170)&lt;=applicationYear),TRUE,IF(applicationYear="",TRUE,FALSE))</f>
        <v>0</v>
      </c>
      <c r="T2168" s="187" t="b">
        <f>IF(AND(Candidates!H2170&gt;=$AJ$4,Candidates!H2170&lt;=$AJ$5),TRUE,FALSE)</f>
        <v>0</v>
      </c>
      <c r="U2168" s="187" t="b">
        <f>IF(Dashboard!$M$6="",IF(Candidates!B2170&lt;&gt;"",TRUE,FALSE),IF(Dashboard!$M$6=Candidates!B2170,TRUE,FALSE))</f>
        <v>0</v>
      </c>
      <c r="V2168" s="187" t="b">
        <f>IF(Dashboard!$H$7="",IF(Candidates!B2170&lt;&gt;"",TRUE,FALSE),IF(Dashboard!$H$7=Candidates!C2170,TRUE,FALSE))</f>
        <v>0</v>
      </c>
      <c r="W2168" s="217" t="b">
        <f>IF(Dashboard!$H$6="",IF(Candidates!B2170&lt;&gt;"",TRUE,FALSE),IF(Dashboard!$H$6=Candidates!E2170,TRUE,FALSE))</f>
        <v>0</v>
      </c>
      <c r="X2168" s="187">
        <f t="shared" si="88"/>
        <v>0</v>
      </c>
      <c r="Y2168" s="198">
        <f t="shared" si="89"/>
        <v>0</v>
      </c>
      <c r="AA2168" s="7"/>
      <c r="AB2168" s="7"/>
      <c r="AC2168" s="7"/>
    </row>
    <row r="2169" spans="18:29" x14ac:dyDescent="0.2">
      <c r="R2169" s="193" t="str">
        <f>IF(Candidates!H2171="","",MONTH(Candidates!H2171))</f>
        <v/>
      </c>
      <c r="S2169" s="187" t="b">
        <f>IF(AND(YEAR(Candidates!H2171)&gt;=applicationYear,YEAR(Candidates!H2171)&lt;=applicationYear),TRUE,IF(applicationYear="",TRUE,FALSE))</f>
        <v>0</v>
      </c>
      <c r="T2169" s="187" t="b">
        <f>IF(AND(Candidates!H2171&gt;=$AJ$4,Candidates!H2171&lt;=$AJ$5),TRUE,FALSE)</f>
        <v>0</v>
      </c>
      <c r="U2169" s="187" t="b">
        <f>IF(Dashboard!$M$6="",IF(Candidates!B2171&lt;&gt;"",TRUE,FALSE),IF(Dashboard!$M$6=Candidates!B2171,TRUE,FALSE))</f>
        <v>0</v>
      </c>
      <c r="V2169" s="187" t="b">
        <f>IF(Dashboard!$H$7="",IF(Candidates!B2171&lt;&gt;"",TRUE,FALSE),IF(Dashboard!$H$7=Candidates!C2171,TRUE,FALSE))</f>
        <v>0</v>
      </c>
      <c r="W2169" s="217" t="b">
        <f>IF(Dashboard!$H$6="",IF(Candidates!B2171&lt;&gt;"",TRUE,FALSE),IF(Dashboard!$H$6=Candidates!E2171,TRUE,FALSE))</f>
        <v>0</v>
      </c>
      <c r="X2169" s="187">
        <f t="shared" si="88"/>
        <v>0</v>
      </c>
      <c r="Y2169" s="198">
        <f t="shared" si="89"/>
        <v>0</v>
      </c>
      <c r="AA2169" s="7"/>
      <c r="AB2169" s="7"/>
      <c r="AC2169" s="7"/>
    </row>
    <row r="2170" spans="18:29" x14ac:dyDescent="0.2">
      <c r="R2170" s="193" t="str">
        <f>IF(Candidates!H2172="","",MONTH(Candidates!H2172))</f>
        <v/>
      </c>
      <c r="S2170" s="187" t="b">
        <f>IF(AND(YEAR(Candidates!H2172)&gt;=applicationYear,YEAR(Candidates!H2172)&lt;=applicationYear),TRUE,IF(applicationYear="",TRUE,FALSE))</f>
        <v>0</v>
      </c>
      <c r="T2170" s="187" t="b">
        <f>IF(AND(Candidates!H2172&gt;=$AJ$4,Candidates!H2172&lt;=$AJ$5),TRUE,FALSE)</f>
        <v>0</v>
      </c>
      <c r="U2170" s="187" t="b">
        <f>IF(Dashboard!$M$6="",IF(Candidates!B2172&lt;&gt;"",TRUE,FALSE),IF(Dashboard!$M$6=Candidates!B2172,TRUE,FALSE))</f>
        <v>0</v>
      </c>
      <c r="V2170" s="187" t="b">
        <f>IF(Dashboard!$H$7="",IF(Candidates!B2172&lt;&gt;"",TRUE,FALSE),IF(Dashboard!$H$7=Candidates!C2172,TRUE,FALSE))</f>
        <v>0</v>
      </c>
      <c r="W2170" s="217" t="b">
        <f>IF(Dashboard!$H$6="",IF(Candidates!B2172&lt;&gt;"",TRUE,FALSE),IF(Dashboard!$H$6=Candidates!E2172,TRUE,FALSE))</f>
        <v>0</v>
      </c>
      <c r="X2170" s="187">
        <f t="shared" si="88"/>
        <v>0</v>
      </c>
      <c r="Y2170" s="198">
        <f t="shared" si="89"/>
        <v>0</v>
      </c>
      <c r="AA2170" s="7"/>
      <c r="AB2170" s="7"/>
      <c r="AC2170" s="7"/>
    </row>
    <row r="2171" spans="18:29" x14ac:dyDescent="0.2">
      <c r="R2171" s="193" t="str">
        <f>IF(Candidates!H2173="","",MONTH(Candidates!H2173))</f>
        <v/>
      </c>
      <c r="S2171" s="187" t="b">
        <f>IF(AND(YEAR(Candidates!H2173)&gt;=applicationYear,YEAR(Candidates!H2173)&lt;=applicationYear),TRUE,IF(applicationYear="",TRUE,FALSE))</f>
        <v>0</v>
      </c>
      <c r="T2171" s="187" t="b">
        <f>IF(AND(Candidates!H2173&gt;=$AJ$4,Candidates!H2173&lt;=$AJ$5),TRUE,FALSE)</f>
        <v>0</v>
      </c>
      <c r="U2171" s="187" t="b">
        <f>IF(Dashboard!$M$6="",IF(Candidates!B2173&lt;&gt;"",TRUE,FALSE),IF(Dashboard!$M$6=Candidates!B2173,TRUE,FALSE))</f>
        <v>0</v>
      </c>
      <c r="V2171" s="187" t="b">
        <f>IF(Dashboard!$H$7="",IF(Candidates!B2173&lt;&gt;"",TRUE,FALSE),IF(Dashboard!$H$7=Candidates!C2173,TRUE,FALSE))</f>
        <v>0</v>
      </c>
      <c r="W2171" s="217" t="b">
        <f>IF(Dashboard!$H$6="",IF(Candidates!B2173&lt;&gt;"",TRUE,FALSE),IF(Dashboard!$H$6=Candidates!E2173,TRUE,FALSE))</f>
        <v>0</v>
      </c>
      <c r="X2171" s="187">
        <f t="shared" si="88"/>
        <v>0</v>
      </c>
      <c r="Y2171" s="198">
        <f t="shared" si="89"/>
        <v>0</v>
      </c>
      <c r="AA2171" s="7"/>
      <c r="AB2171" s="7"/>
      <c r="AC2171" s="7"/>
    </row>
    <row r="2172" spans="18:29" x14ac:dyDescent="0.2">
      <c r="R2172" s="193" t="str">
        <f>IF(Candidates!H2174="","",MONTH(Candidates!H2174))</f>
        <v/>
      </c>
      <c r="S2172" s="187" t="b">
        <f>IF(AND(YEAR(Candidates!H2174)&gt;=applicationYear,YEAR(Candidates!H2174)&lt;=applicationYear),TRUE,IF(applicationYear="",TRUE,FALSE))</f>
        <v>0</v>
      </c>
      <c r="T2172" s="187" t="b">
        <f>IF(AND(Candidates!H2174&gt;=$AJ$4,Candidates!H2174&lt;=$AJ$5),TRUE,FALSE)</f>
        <v>0</v>
      </c>
      <c r="U2172" s="187" t="b">
        <f>IF(Dashboard!$M$6="",IF(Candidates!B2174&lt;&gt;"",TRUE,FALSE),IF(Dashboard!$M$6=Candidates!B2174,TRUE,FALSE))</f>
        <v>0</v>
      </c>
      <c r="V2172" s="187" t="b">
        <f>IF(Dashboard!$H$7="",IF(Candidates!B2174&lt;&gt;"",TRUE,FALSE),IF(Dashboard!$H$7=Candidates!C2174,TRUE,FALSE))</f>
        <v>0</v>
      </c>
      <c r="W2172" s="217" t="b">
        <f>IF(Dashboard!$H$6="",IF(Candidates!B2174&lt;&gt;"",TRUE,FALSE),IF(Dashboard!$H$6=Candidates!E2174,TRUE,FALSE))</f>
        <v>0</v>
      </c>
      <c r="X2172" s="187">
        <f t="shared" si="88"/>
        <v>0</v>
      </c>
      <c r="Y2172" s="198">
        <f t="shared" si="89"/>
        <v>0</v>
      </c>
      <c r="AA2172" s="7"/>
      <c r="AB2172" s="7"/>
      <c r="AC2172" s="7"/>
    </row>
    <row r="2173" spans="18:29" x14ac:dyDescent="0.2">
      <c r="R2173" s="193" t="str">
        <f>IF(Candidates!H2175="","",MONTH(Candidates!H2175))</f>
        <v/>
      </c>
      <c r="S2173" s="187" t="b">
        <f>IF(AND(YEAR(Candidates!H2175)&gt;=applicationYear,YEAR(Candidates!H2175)&lt;=applicationYear),TRUE,IF(applicationYear="",TRUE,FALSE))</f>
        <v>0</v>
      </c>
      <c r="T2173" s="187" t="b">
        <f>IF(AND(Candidates!H2175&gt;=$AJ$4,Candidates!H2175&lt;=$AJ$5),TRUE,FALSE)</f>
        <v>0</v>
      </c>
      <c r="U2173" s="187" t="b">
        <f>IF(Dashboard!$M$6="",IF(Candidates!B2175&lt;&gt;"",TRUE,FALSE),IF(Dashboard!$M$6=Candidates!B2175,TRUE,FALSE))</f>
        <v>0</v>
      </c>
      <c r="V2173" s="187" t="b">
        <f>IF(Dashboard!$H$7="",IF(Candidates!B2175&lt;&gt;"",TRUE,FALSE),IF(Dashboard!$H$7=Candidates!C2175,TRUE,FALSE))</f>
        <v>0</v>
      </c>
      <c r="W2173" s="217" t="b">
        <f>IF(Dashboard!$H$6="",IF(Candidates!B2175&lt;&gt;"",TRUE,FALSE),IF(Dashboard!$H$6=Candidates!E2175,TRUE,FALSE))</f>
        <v>0</v>
      </c>
      <c r="X2173" s="187">
        <f t="shared" si="88"/>
        <v>0</v>
      </c>
      <c r="Y2173" s="198">
        <f t="shared" si="89"/>
        <v>0</v>
      </c>
      <c r="AA2173" s="7"/>
      <c r="AB2173" s="7"/>
      <c r="AC2173" s="7"/>
    </row>
    <row r="2174" spans="18:29" x14ac:dyDescent="0.2">
      <c r="R2174" s="193" t="str">
        <f>IF(Candidates!H2176="","",MONTH(Candidates!H2176))</f>
        <v/>
      </c>
      <c r="S2174" s="187" t="b">
        <f>IF(AND(YEAR(Candidates!H2176)&gt;=applicationYear,YEAR(Candidates!H2176)&lt;=applicationYear),TRUE,IF(applicationYear="",TRUE,FALSE))</f>
        <v>0</v>
      </c>
      <c r="T2174" s="187" t="b">
        <f>IF(AND(Candidates!H2176&gt;=$AJ$4,Candidates!H2176&lt;=$AJ$5),TRUE,FALSE)</f>
        <v>0</v>
      </c>
      <c r="U2174" s="187" t="b">
        <f>IF(Dashboard!$M$6="",IF(Candidates!B2176&lt;&gt;"",TRUE,FALSE),IF(Dashboard!$M$6=Candidates!B2176,TRUE,FALSE))</f>
        <v>0</v>
      </c>
      <c r="V2174" s="187" t="b">
        <f>IF(Dashboard!$H$7="",IF(Candidates!B2176&lt;&gt;"",TRUE,FALSE),IF(Dashboard!$H$7=Candidates!C2176,TRUE,FALSE))</f>
        <v>0</v>
      </c>
      <c r="W2174" s="217" t="b">
        <f>IF(Dashboard!$H$6="",IF(Candidates!B2176&lt;&gt;"",TRUE,FALSE),IF(Dashboard!$H$6=Candidates!E2176,TRUE,FALSE))</f>
        <v>0</v>
      </c>
      <c r="X2174" s="187">
        <f t="shared" si="88"/>
        <v>0</v>
      </c>
      <c r="Y2174" s="198">
        <f t="shared" si="89"/>
        <v>0</v>
      </c>
      <c r="AA2174" s="7"/>
      <c r="AB2174" s="7"/>
      <c r="AC2174" s="7"/>
    </row>
    <row r="2175" spans="18:29" x14ac:dyDescent="0.2">
      <c r="R2175" s="193" t="str">
        <f>IF(Candidates!H2177="","",MONTH(Candidates!H2177))</f>
        <v/>
      </c>
      <c r="S2175" s="187" t="b">
        <f>IF(AND(YEAR(Candidates!H2177)&gt;=applicationYear,YEAR(Candidates!H2177)&lt;=applicationYear),TRUE,IF(applicationYear="",TRUE,FALSE))</f>
        <v>0</v>
      </c>
      <c r="T2175" s="187" t="b">
        <f>IF(AND(Candidates!H2177&gt;=$AJ$4,Candidates!H2177&lt;=$AJ$5),TRUE,FALSE)</f>
        <v>0</v>
      </c>
      <c r="U2175" s="187" t="b">
        <f>IF(Dashboard!$M$6="",IF(Candidates!B2177&lt;&gt;"",TRUE,FALSE),IF(Dashboard!$M$6=Candidates!B2177,TRUE,FALSE))</f>
        <v>0</v>
      </c>
      <c r="V2175" s="187" t="b">
        <f>IF(Dashboard!$H$7="",IF(Candidates!B2177&lt;&gt;"",TRUE,FALSE),IF(Dashboard!$H$7=Candidates!C2177,TRUE,FALSE))</f>
        <v>0</v>
      </c>
      <c r="W2175" s="217" t="b">
        <f>IF(Dashboard!$H$6="",IF(Candidates!B2177&lt;&gt;"",TRUE,FALSE),IF(Dashboard!$H$6=Candidates!E2177,TRUE,FALSE))</f>
        <v>0</v>
      </c>
      <c r="X2175" s="187">
        <f t="shared" si="88"/>
        <v>0</v>
      </c>
      <c r="Y2175" s="198">
        <f t="shared" si="89"/>
        <v>0</v>
      </c>
      <c r="AA2175" s="7"/>
      <c r="AB2175" s="7"/>
      <c r="AC2175" s="7"/>
    </row>
    <row r="2176" spans="18:29" x14ac:dyDescent="0.2">
      <c r="R2176" s="193" t="str">
        <f>IF(Candidates!H2178="","",MONTH(Candidates!H2178))</f>
        <v/>
      </c>
      <c r="S2176" s="187" t="b">
        <f>IF(AND(YEAR(Candidates!H2178)&gt;=applicationYear,YEAR(Candidates!H2178)&lt;=applicationYear),TRUE,IF(applicationYear="",TRUE,FALSE))</f>
        <v>0</v>
      </c>
      <c r="T2176" s="187" t="b">
        <f>IF(AND(Candidates!H2178&gt;=$AJ$4,Candidates!H2178&lt;=$AJ$5),TRUE,FALSE)</f>
        <v>0</v>
      </c>
      <c r="U2176" s="187" t="b">
        <f>IF(Dashboard!$M$6="",IF(Candidates!B2178&lt;&gt;"",TRUE,FALSE),IF(Dashboard!$M$6=Candidates!B2178,TRUE,FALSE))</f>
        <v>0</v>
      </c>
      <c r="V2176" s="187" t="b">
        <f>IF(Dashboard!$H$7="",IF(Candidates!B2178&lt;&gt;"",TRUE,FALSE),IF(Dashboard!$H$7=Candidates!C2178,TRUE,FALSE))</f>
        <v>0</v>
      </c>
      <c r="W2176" s="217" t="b">
        <f>IF(Dashboard!$H$6="",IF(Candidates!B2178&lt;&gt;"",TRUE,FALSE),IF(Dashboard!$H$6=Candidates!E2178,TRUE,FALSE))</f>
        <v>0</v>
      </c>
      <c r="X2176" s="187">
        <f t="shared" si="88"/>
        <v>0</v>
      </c>
      <c r="Y2176" s="198">
        <f t="shared" si="89"/>
        <v>0</v>
      </c>
      <c r="AA2176" s="7"/>
      <c r="AB2176" s="7"/>
      <c r="AC2176" s="7"/>
    </row>
    <row r="2177" spans="18:29" x14ac:dyDescent="0.2">
      <c r="R2177" s="193" t="str">
        <f>IF(Candidates!H2179="","",MONTH(Candidates!H2179))</f>
        <v/>
      </c>
      <c r="S2177" s="187" t="b">
        <f>IF(AND(YEAR(Candidates!H2179)&gt;=applicationYear,YEAR(Candidates!H2179)&lt;=applicationYear),TRUE,IF(applicationYear="",TRUE,FALSE))</f>
        <v>0</v>
      </c>
      <c r="T2177" s="187" t="b">
        <f>IF(AND(Candidates!H2179&gt;=$AJ$4,Candidates!H2179&lt;=$AJ$5),TRUE,FALSE)</f>
        <v>0</v>
      </c>
      <c r="U2177" s="187" t="b">
        <f>IF(Dashboard!$M$6="",IF(Candidates!B2179&lt;&gt;"",TRUE,FALSE),IF(Dashboard!$M$6=Candidates!B2179,TRUE,FALSE))</f>
        <v>0</v>
      </c>
      <c r="V2177" s="187" t="b">
        <f>IF(Dashboard!$H$7="",IF(Candidates!B2179&lt;&gt;"",TRUE,FALSE),IF(Dashboard!$H$7=Candidates!C2179,TRUE,FALSE))</f>
        <v>0</v>
      </c>
      <c r="W2177" s="217" t="b">
        <f>IF(Dashboard!$H$6="",IF(Candidates!B2179&lt;&gt;"",TRUE,FALSE),IF(Dashboard!$H$6=Candidates!E2179,TRUE,FALSE))</f>
        <v>0</v>
      </c>
      <c r="X2177" s="187">
        <f t="shared" si="88"/>
        <v>0</v>
      </c>
      <c r="Y2177" s="198">
        <f t="shared" si="89"/>
        <v>0</v>
      </c>
      <c r="AA2177" s="7"/>
      <c r="AB2177" s="7"/>
      <c r="AC2177" s="7"/>
    </row>
    <row r="2178" spans="18:29" x14ac:dyDescent="0.2">
      <c r="R2178" s="193" t="str">
        <f>IF(Candidates!H2180="","",MONTH(Candidates!H2180))</f>
        <v/>
      </c>
      <c r="S2178" s="187" t="b">
        <f>IF(AND(YEAR(Candidates!H2180)&gt;=applicationYear,YEAR(Candidates!H2180)&lt;=applicationYear),TRUE,IF(applicationYear="",TRUE,FALSE))</f>
        <v>0</v>
      </c>
      <c r="T2178" s="187" t="b">
        <f>IF(AND(Candidates!H2180&gt;=$AJ$4,Candidates!H2180&lt;=$AJ$5),TRUE,FALSE)</f>
        <v>0</v>
      </c>
      <c r="U2178" s="187" t="b">
        <f>IF(Dashboard!$M$6="",IF(Candidates!B2180&lt;&gt;"",TRUE,FALSE),IF(Dashboard!$M$6=Candidates!B2180,TRUE,FALSE))</f>
        <v>0</v>
      </c>
      <c r="V2178" s="187" t="b">
        <f>IF(Dashboard!$H$7="",IF(Candidates!B2180&lt;&gt;"",TRUE,FALSE),IF(Dashboard!$H$7=Candidates!C2180,TRUE,FALSE))</f>
        <v>0</v>
      </c>
      <c r="W2178" s="217" t="b">
        <f>IF(Dashboard!$H$6="",IF(Candidates!B2180&lt;&gt;"",TRUE,FALSE),IF(Dashboard!$H$6=Candidates!E2180,TRUE,FALSE))</f>
        <v>0</v>
      </c>
      <c r="X2178" s="187">
        <f t="shared" si="88"/>
        <v>0</v>
      </c>
      <c r="Y2178" s="198">
        <f t="shared" si="89"/>
        <v>0</v>
      </c>
      <c r="AA2178" s="7"/>
      <c r="AB2178" s="7"/>
      <c r="AC2178" s="7"/>
    </row>
    <row r="2179" spans="18:29" x14ac:dyDescent="0.2">
      <c r="R2179" s="193" t="str">
        <f>IF(Candidates!H2181="","",MONTH(Candidates!H2181))</f>
        <v/>
      </c>
      <c r="S2179" s="187" t="b">
        <f>IF(AND(YEAR(Candidates!H2181)&gt;=applicationYear,YEAR(Candidates!H2181)&lt;=applicationYear),TRUE,IF(applicationYear="",TRUE,FALSE))</f>
        <v>0</v>
      </c>
      <c r="T2179" s="187" t="b">
        <f>IF(AND(Candidates!H2181&gt;=$AJ$4,Candidates!H2181&lt;=$AJ$5),TRUE,FALSE)</f>
        <v>0</v>
      </c>
      <c r="U2179" s="187" t="b">
        <f>IF(Dashboard!$M$6="",IF(Candidates!B2181&lt;&gt;"",TRUE,FALSE),IF(Dashboard!$M$6=Candidates!B2181,TRUE,FALSE))</f>
        <v>0</v>
      </c>
      <c r="V2179" s="187" t="b">
        <f>IF(Dashboard!$H$7="",IF(Candidates!B2181&lt;&gt;"",TRUE,FALSE),IF(Dashboard!$H$7=Candidates!C2181,TRUE,FALSE))</f>
        <v>0</v>
      </c>
      <c r="W2179" s="217" t="b">
        <f>IF(Dashboard!$H$6="",IF(Candidates!B2181&lt;&gt;"",TRUE,FALSE),IF(Dashboard!$H$6=Candidates!E2181,TRUE,FALSE))</f>
        <v>0</v>
      </c>
      <c r="X2179" s="187">
        <f t="shared" si="88"/>
        <v>0</v>
      </c>
      <c r="Y2179" s="198">
        <f t="shared" si="89"/>
        <v>0</v>
      </c>
      <c r="AA2179" s="7"/>
      <c r="AB2179" s="7"/>
      <c r="AC2179" s="7"/>
    </row>
    <row r="2180" spans="18:29" x14ac:dyDescent="0.2">
      <c r="R2180" s="193" t="str">
        <f>IF(Candidates!H2182="","",MONTH(Candidates!H2182))</f>
        <v/>
      </c>
      <c r="S2180" s="187" t="b">
        <f>IF(AND(YEAR(Candidates!H2182)&gt;=applicationYear,YEAR(Candidates!H2182)&lt;=applicationYear),TRUE,IF(applicationYear="",TRUE,FALSE))</f>
        <v>0</v>
      </c>
      <c r="T2180" s="187" t="b">
        <f>IF(AND(Candidates!H2182&gt;=$AJ$4,Candidates!H2182&lt;=$AJ$5),TRUE,FALSE)</f>
        <v>0</v>
      </c>
      <c r="U2180" s="187" t="b">
        <f>IF(Dashboard!$M$6="",IF(Candidates!B2182&lt;&gt;"",TRUE,FALSE),IF(Dashboard!$M$6=Candidates!B2182,TRUE,FALSE))</f>
        <v>0</v>
      </c>
      <c r="V2180" s="187" t="b">
        <f>IF(Dashboard!$H$7="",IF(Candidates!B2182&lt;&gt;"",TRUE,FALSE),IF(Dashboard!$H$7=Candidates!C2182,TRUE,FALSE))</f>
        <v>0</v>
      </c>
      <c r="W2180" s="217" t="b">
        <f>IF(Dashboard!$H$6="",IF(Candidates!B2182&lt;&gt;"",TRUE,FALSE),IF(Dashboard!$H$6=Candidates!E2182,TRUE,FALSE))</f>
        <v>0</v>
      </c>
      <c r="X2180" s="187">
        <f t="shared" si="88"/>
        <v>0</v>
      </c>
      <c r="Y2180" s="198">
        <f t="shared" si="89"/>
        <v>0</v>
      </c>
      <c r="AA2180" s="7"/>
      <c r="AB2180" s="7"/>
      <c r="AC2180" s="7"/>
    </row>
    <row r="2181" spans="18:29" x14ac:dyDescent="0.2">
      <c r="R2181" s="193" t="str">
        <f>IF(Candidates!H2183="","",MONTH(Candidates!H2183))</f>
        <v/>
      </c>
      <c r="S2181" s="187" t="b">
        <f>IF(AND(YEAR(Candidates!H2183)&gt;=applicationYear,YEAR(Candidates!H2183)&lt;=applicationYear),TRUE,IF(applicationYear="",TRUE,FALSE))</f>
        <v>0</v>
      </c>
      <c r="T2181" s="187" t="b">
        <f>IF(AND(Candidates!H2183&gt;=$AJ$4,Candidates!H2183&lt;=$AJ$5),TRUE,FALSE)</f>
        <v>0</v>
      </c>
      <c r="U2181" s="187" t="b">
        <f>IF(Dashboard!$M$6="",IF(Candidates!B2183&lt;&gt;"",TRUE,FALSE),IF(Dashboard!$M$6=Candidates!B2183,TRUE,FALSE))</f>
        <v>0</v>
      </c>
      <c r="V2181" s="187" t="b">
        <f>IF(Dashboard!$H$7="",IF(Candidates!B2183&lt;&gt;"",TRUE,FALSE),IF(Dashboard!$H$7=Candidates!C2183,TRUE,FALSE))</f>
        <v>0</v>
      </c>
      <c r="W2181" s="217" t="b">
        <f>IF(Dashboard!$H$6="",IF(Candidates!B2183&lt;&gt;"",TRUE,FALSE),IF(Dashboard!$H$6=Candidates!E2183,TRUE,FALSE))</f>
        <v>0</v>
      </c>
      <c r="X2181" s="187">
        <f t="shared" ref="X2181:X2244" si="90">W2181*V2181*U2181*T2181</f>
        <v>0</v>
      </c>
      <c r="Y2181" s="198">
        <f t="shared" ref="Y2181:Y2244" si="91">W2181*V2181*U2181*S2181</f>
        <v>0</v>
      </c>
      <c r="AA2181" s="7"/>
      <c r="AB2181" s="7"/>
      <c r="AC2181" s="7"/>
    </row>
    <row r="2182" spans="18:29" x14ac:dyDescent="0.2">
      <c r="R2182" s="193" t="str">
        <f>IF(Candidates!H2184="","",MONTH(Candidates!H2184))</f>
        <v/>
      </c>
      <c r="S2182" s="187" t="b">
        <f>IF(AND(YEAR(Candidates!H2184)&gt;=applicationYear,YEAR(Candidates!H2184)&lt;=applicationYear),TRUE,IF(applicationYear="",TRUE,FALSE))</f>
        <v>0</v>
      </c>
      <c r="T2182" s="187" t="b">
        <f>IF(AND(Candidates!H2184&gt;=$AJ$4,Candidates!H2184&lt;=$AJ$5),TRUE,FALSE)</f>
        <v>0</v>
      </c>
      <c r="U2182" s="187" t="b">
        <f>IF(Dashboard!$M$6="",IF(Candidates!B2184&lt;&gt;"",TRUE,FALSE),IF(Dashboard!$M$6=Candidates!B2184,TRUE,FALSE))</f>
        <v>0</v>
      </c>
      <c r="V2182" s="187" t="b">
        <f>IF(Dashboard!$H$7="",IF(Candidates!B2184&lt;&gt;"",TRUE,FALSE),IF(Dashboard!$H$7=Candidates!C2184,TRUE,FALSE))</f>
        <v>0</v>
      </c>
      <c r="W2182" s="217" t="b">
        <f>IF(Dashboard!$H$6="",IF(Candidates!B2184&lt;&gt;"",TRUE,FALSE),IF(Dashboard!$H$6=Candidates!E2184,TRUE,FALSE))</f>
        <v>0</v>
      </c>
      <c r="X2182" s="187">
        <f t="shared" si="90"/>
        <v>0</v>
      </c>
      <c r="Y2182" s="198">
        <f t="shared" si="91"/>
        <v>0</v>
      </c>
      <c r="AA2182" s="7"/>
      <c r="AB2182" s="7"/>
      <c r="AC2182" s="7"/>
    </row>
    <row r="2183" spans="18:29" x14ac:dyDescent="0.2">
      <c r="R2183" s="193" t="str">
        <f>IF(Candidates!H2185="","",MONTH(Candidates!H2185))</f>
        <v/>
      </c>
      <c r="S2183" s="187" t="b">
        <f>IF(AND(YEAR(Candidates!H2185)&gt;=applicationYear,YEAR(Candidates!H2185)&lt;=applicationYear),TRUE,IF(applicationYear="",TRUE,FALSE))</f>
        <v>0</v>
      </c>
      <c r="T2183" s="187" t="b">
        <f>IF(AND(Candidates!H2185&gt;=$AJ$4,Candidates!H2185&lt;=$AJ$5),TRUE,FALSE)</f>
        <v>0</v>
      </c>
      <c r="U2183" s="187" t="b">
        <f>IF(Dashboard!$M$6="",IF(Candidates!B2185&lt;&gt;"",TRUE,FALSE),IF(Dashboard!$M$6=Candidates!B2185,TRUE,FALSE))</f>
        <v>0</v>
      </c>
      <c r="V2183" s="187" t="b">
        <f>IF(Dashboard!$H$7="",IF(Candidates!B2185&lt;&gt;"",TRUE,FALSE),IF(Dashboard!$H$7=Candidates!C2185,TRUE,FALSE))</f>
        <v>0</v>
      </c>
      <c r="W2183" s="217" t="b">
        <f>IF(Dashboard!$H$6="",IF(Candidates!B2185&lt;&gt;"",TRUE,FALSE),IF(Dashboard!$H$6=Candidates!E2185,TRUE,FALSE))</f>
        <v>0</v>
      </c>
      <c r="X2183" s="187">
        <f t="shared" si="90"/>
        <v>0</v>
      </c>
      <c r="Y2183" s="198">
        <f t="shared" si="91"/>
        <v>0</v>
      </c>
      <c r="AA2183" s="7"/>
      <c r="AB2183" s="7"/>
      <c r="AC2183" s="7"/>
    </row>
    <row r="2184" spans="18:29" x14ac:dyDescent="0.2">
      <c r="R2184" s="193" t="str">
        <f>IF(Candidates!H2186="","",MONTH(Candidates!H2186))</f>
        <v/>
      </c>
      <c r="S2184" s="187" t="b">
        <f>IF(AND(YEAR(Candidates!H2186)&gt;=applicationYear,YEAR(Candidates!H2186)&lt;=applicationYear),TRUE,IF(applicationYear="",TRUE,FALSE))</f>
        <v>0</v>
      </c>
      <c r="T2184" s="187" t="b">
        <f>IF(AND(Candidates!H2186&gt;=$AJ$4,Candidates!H2186&lt;=$AJ$5),TRUE,FALSE)</f>
        <v>0</v>
      </c>
      <c r="U2184" s="187" t="b">
        <f>IF(Dashboard!$M$6="",IF(Candidates!B2186&lt;&gt;"",TRUE,FALSE),IF(Dashboard!$M$6=Candidates!B2186,TRUE,FALSE))</f>
        <v>0</v>
      </c>
      <c r="V2184" s="187" t="b">
        <f>IF(Dashboard!$H$7="",IF(Candidates!B2186&lt;&gt;"",TRUE,FALSE),IF(Dashboard!$H$7=Candidates!C2186,TRUE,FALSE))</f>
        <v>0</v>
      </c>
      <c r="W2184" s="217" t="b">
        <f>IF(Dashboard!$H$6="",IF(Candidates!B2186&lt;&gt;"",TRUE,FALSE),IF(Dashboard!$H$6=Candidates!E2186,TRUE,FALSE))</f>
        <v>0</v>
      </c>
      <c r="X2184" s="187">
        <f t="shared" si="90"/>
        <v>0</v>
      </c>
      <c r="Y2184" s="198">
        <f t="shared" si="91"/>
        <v>0</v>
      </c>
      <c r="AA2184" s="7"/>
      <c r="AB2184" s="7"/>
      <c r="AC2184" s="7"/>
    </row>
    <row r="2185" spans="18:29" x14ac:dyDescent="0.2">
      <c r="R2185" s="193" t="str">
        <f>IF(Candidates!H2187="","",MONTH(Candidates!H2187))</f>
        <v/>
      </c>
      <c r="S2185" s="187" t="b">
        <f>IF(AND(YEAR(Candidates!H2187)&gt;=applicationYear,YEAR(Candidates!H2187)&lt;=applicationYear),TRUE,IF(applicationYear="",TRUE,FALSE))</f>
        <v>0</v>
      </c>
      <c r="T2185" s="187" t="b">
        <f>IF(AND(Candidates!H2187&gt;=$AJ$4,Candidates!H2187&lt;=$AJ$5),TRUE,FALSE)</f>
        <v>0</v>
      </c>
      <c r="U2185" s="187" t="b">
        <f>IF(Dashboard!$M$6="",IF(Candidates!B2187&lt;&gt;"",TRUE,FALSE),IF(Dashboard!$M$6=Candidates!B2187,TRUE,FALSE))</f>
        <v>0</v>
      </c>
      <c r="V2185" s="187" t="b">
        <f>IF(Dashboard!$H$7="",IF(Candidates!B2187&lt;&gt;"",TRUE,FALSE),IF(Dashboard!$H$7=Candidates!C2187,TRUE,FALSE))</f>
        <v>0</v>
      </c>
      <c r="W2185" s="217" t="b">
        <f>IF(Dashboard!$H$6="",IF(Candidates!B2187&lt;&gt;"",TRUE,FALSE),IF(Dashboard!$H$6=Candidates!E2187,TRUE,FALSE))</f>
        <v>0</v>
      </c>
      <c r="X2185" s="187">
        <f t="shared" si="90"/>
        <v>0</v>
      </c>
      <c r="Y2185" s="198">
        <f t="shared" si="91"/>
        <v>0</v>
      </c>
      <c r="AA2185" s="7"/>
      <c r="AB2185" s="7"/>
      <c r="AC2185" s="7"/>
    </row>
    <row r="2186" spans="18:29" x14ac:dyDescent="0.2">
      <c r="R2186" s="193" t="str">
        <f>IF(Candidates!H2188="","",MONTH(Candidates!H2188))</f>
        <v/>
      </c>
      <c r="S2186" s="187" t="b">
        <f>IF(AND(YEAR(Candidates!H2188)&gt;=applicationYear,YEAR(Candidates!H2188)&lt;=applicationYear),TRUE,IF(applicationYear="",TRUE,FALSE))</f>
        <v>0</v>
      </c>
      <c r="T2186" s="187" t="b">
        <f>IF(AND(Candidates!H2188&gt;=$AJ$4,Candidates!H2188&lt;=$AJ$5),TRUE,FALSE)</f>
        <v>0</v>
      </c>
      <c r="U2186" s="187" t="b">
        <f>IF(Dashboard!$M$6="",IF(Candidates!B2188&lt;&gt;"",TRUE,FALSE),IF(Dashboard!$M$6=Candidates!B2188,TRUE,FALSE))</f>
        <v>0</v>
      </c>
      <c r="V2186" s="187" t="b">
        <f>IF(Dashboard!$H$7="",IF(Candidates!B2188&lt;&gt;"",TRUE,FALSE),IF(Dashboard!$H$7=Candidates!C2188,TRUE,FALSE))</f>
        <v>0</v>
      </c>
      <c r="W2186" s="217" t="b">
        <f>IF(Dashboard!$H$6="",IF(Candidates!B2188&lt;&gt;"",TRUE,FALSE),IF(Dashboard!$H$6=Candidates!E2188,TRUE,FALSE))</f>
        <v>0</v>
      </c>
      <c r="X2186" s="187">
        <f t="shared" si="90"/>
        <v>0</v>
      </c>
      <c r="Y2186" s="198">
        <f t="shared" si="91"/>
        <v>0</v>
      </c>
      <c r="AA2186" s="7"/>
      <c r="AB2186" s="7"/>
      <c r="AC2186" s="7"/>
    </row>
    <row r="2187" spans="18:29" x14ac:dyDescent="0.2">
      <c r="R2187" s="193" t="str">
        <f>IF(Candidates!H2189="","",MONTH(Candidates!H2189))</f>
        <v/>
      </c>
      <c r="S2187" s="187" t="b">
        <f>IF(AND(YEAR(Candidates!H2189)&gt;=applicationYear,YEAR(Candidates!H2189)&lt;=applicationYear),TRUE,IF(applicationYear="",TRUE,FALSE))</f>
        <v>0</v>
      </c>
      <c r="T2187" s="187" t="b">
        <f>IF(AND(Candidates!H2189&gt;=$AJ$4,Candidates!H2189&lt;=$AJ$5),TRUE,FALSE)</f>
        <v>0</v>
      </c>
      <c r="U2187" s="187" t="b">
        <f>IF(Dashboard!$M$6="",IF(Candidates!B2189&lt;&gt;"",TRUE,FALSE),IF(Dashboard!$M$6=Candidates!B2189,TRUE,FALSE))</f>
        <v>0</v>
      </c>
      <c r="V2187" s="187" t="b">
        <f>IF(Dashboard!$H$7="",IF(Candidates!B2189&lt;&gt;"",TRUE,FALSE),IF(Dashboard!$H$7=Candidates!C2189,TRUE,FALSE))</f>
        <v>0</v>
      </c>
      <c r="W2187" s="217" t="b">
        <f>IF(Dashboard!$H$6="",IF(Candidates!B2189&lt;&gt;"",TRUE,FALSE),IF(Dashboard!$H$6=Candidates!E2189,TRUE,FALSE))</f>
        <v>0</v>
      </c>
      <c r="X2187" s="187">
        <f t="shared" si="90"/>
        <v>0</v>
      </c>
      <c r="Y2187" s="198">
        <f t="shared" si="91"/>
        <v>0</v>
      </c>
      <c r="AA2187" s="7"/>
      <c r="AB2187" s="7"/>
      <c r="AC2187" s="7"/>
    </row>
    <row r="2188" spans="18:29" x14ac:dyDescent="0.2">
      <c r="R2188" s="193" t="str">
        <f>IF(Candidates!H2190="","",MONTH(Candidates!H2190))</f>
        <v/>
      </c>
      <c r="S2188" s="187" t="b">
        <f>IF(AND(YEAR(Candidates!H2190)&gt;=applicationYear,YEAR(Candidates!H2190)&lt;=applicationYear),TRUE,IF(applicationYear="",TRUE,FALSE))</f>
        <v>0</v>
      </c>
      <c r="T2188" s="187" t="b">
        <f>IF(AND(Candidates!H2190&gt;=$AJ$4,Candidates!H2190&lt;=$AJ$5),TRUE,FALSE)</f>
        <v>0</v>
      </c>
      <c r="U2188" s="187" t="b">
        <f>IF(Dashboard!$M$6="",IF(Candidates!B2190&lt;&gt;"",TRUE,FALSE),IF(Dashboard!$M$6=Candidates!B2190,TRUE,FALSE))</f>
        <v>0</v>
      </c>
      <c r="V2188" s="187" t="b">
        <f>IF(Dashboard!$H$7="",IF(Candidates!B2190&lt;&gt;"",TRUE,FALSE),IF(Dashboard!$H$7=Candidates!C2190,TRUE,FALSE))</f>
        <v>0</v>
      </c>
      <c r="W2188" s="217" t="b">
        <f>IF(Dashboard!$H$6="",IF(Candidates!B2190&lt;&gt;"",TRUE,FALSE),IF(Dashboard!$H$6=Candidates!E2190,TRUE,FALSE))</f>
        <v>0</v>
      </c>
      <c r="X2188" s="187">
        <f t="shared" si="90"/>
        <v>0</v>
      </c>
      <c r="Y2188" s="198">
        <f t="shared" si="91"/>
        <v>0</v>
      </c>
      <c r="AA2188" s="7"/>
      <c r="AB2188" s="7"/>
      <c r="AC2188" s="7"/>
    </row>
    <row r="2189" spans="18:29" x14ac:dyDescent="0.2">
      <c r="R2189" s="193" t="str">
        <f>IF(Candidates!H2191="","",MONTH(Candidates!H2191))</f>
        <v/>
      </c>
      <c r="S2189" s="187" t="b">
        <f>IF(AND(YEAR(Candidates!H2191)&gt;=applicationYear,YEAR(Candidates!H2191)&lt;=applicationYear),TRUE,IF(applicationYear="",TRUE,FALSE))</f>
        <v>0</v>
      </c>
      <c r="T2189" s="187" t="b">
        <f>IF(AND(Candidates!H2191&gt;=$AJ$4,Candidates!H2191&lt;=$AJ$5),TRUE,FALSE)</f>
        <v>0</v>
      </c>
      <c r="U2189" s="187" t="b">
        <f>IF(Dashboard!$M$6="",IF(Candidates!B2191&lt;&gt;"",TRUE,FALSE),IF(Dashboard!$M$6=Candidates!B2191,TRUE,FALSE))</f>
        <v>0</v>
      </c>
      <c r="V2189" s="187" t="b">
        <f>IF(Dashboard!$H$7="",IF(Candidates!B2191&lt;&gt;"",TRUE,FALSE),IF(Dashboard!$H$7=Candidates!C2191,TRUE,FALSE))</f>
        <v>0</v>
      </c>
      <c r="W2189" s="217" t="b">
        <f>IF(Dashboard!$H$6="",IF(Candidates!B2191&lt;&gt;"",TRUE,FALSE),IF(Dashboard!$H$6=Candidates!E2191,TRUE,FALSE))</f>
        <v>0</v>
      </c>
      <c r="X2189" s="187">
        <f t="shared" si="90"/>
        <v>0</v>
      </c>
      <c r="Y2189" s="198">
        <f t="shared" si="91"/>
        <v>0</v>
      </c>
      <c r="AA2189" s="7"/>
      <c r="AB2189" s="7"/>
      <c r="AC2189" s="7"/>
    </row>
    <row r="2190" spans="18:29" x14ac:dyDescent="0.2">
      <c r="R2190" s="193" t="str">
        <f>IF(Candidates!H2192="","",MONTH(Candidates!H2192))</f>
        <v/>
      </c>
      <c r="S2190" s="187" t="b">
        <f>IF(AND(YEAR(Candidates!H2192)&gt;=applicationYear,YEAR(Candidates!H2192)&lt;=applicationYear),TRUE,IF(applicationYear="",TRUE,FALSE))</f>
        <v>0</v>
      </c>
      <c r="T2190" s="187" t="b">
        <f>IF(AND(Candidates!H2192&gt;=$AJ$4,Candidates!H2192&lt;=$AJ$5),TRUE,FALSE)</f>
        <v>0</v>
      </c>
      <c r="U2190" s="187" t="b">
        <f>IF(Dashboard!$M$6="",IF(Candidates!B2192&lt;&gt;"",TRUE,FALSE),IF(Dashboard!$M$6=Candidates!B2192,TRUE,FALSE))</f>
        <v>0</v>
      </c>
      <c r="V2190" s="187" t="b">
        <f>IF(Dashboard!$H$7="",IF(Candidates!B2192&lt;&gt;"",TRUE,FALSE),IF(Dashboard!$H$7=Candidates!C2192,TRUE,FALSE))</f>
        <v>0</v>
      </c>
      <c r="W2190" s="217" t="b">
        <f>IF(Dashboard!$H$6="",IF(Candidates!B2192&lt;&gt;"",TRUE,FALSE),IF(Dashboard!$H$6=Candidates!E2192,TRUE,FALSE))</f>
        <v>0</v>
      </c>
      <c r="X2190" s="187">
        <f t="shared" si="90"/>
        <v>0</v>
      </c>
      <c r="Y2190" s="198">
        <f t="shared" si="91"/>
        <v>0</v>
      </c>
      <c r="AA2190" s="7"/>
      <c r="AB2190" s="7"/>
      <c r="AC2190" s="7"/>
    </row>
    <row r="2191" spans="18:29" x14ac:dyDescent="0.2">
      <c r="R2191" s="193" t="str">
        <f>IF(Candidates!H2193="","",MONTH(Candidates!H2193))</f>
        <v/>
      </c>
      <c r="S2191" s="187" t="b">
        <f>IF(AND(YEAR(Candidates!H2193)&gt;=applicationYear,YEAR(Candidates!H2193)&lt;=applicationYear),TRUE,IF(applicationYear="",TRUE,FALSE))</f>
        <v>0</v>
      </c>
      <c r="T2191" s="187" t="b">
        <f>IF(AND(Candidates!H2193&gt;=$AJ$4,Candidates!H2193&lt;=$AJ$5),TRUE,FALSE)</f>
        <v>0</v>
      </c>
      <c r="U2191" s="187" t="b">
        <f>IF(Dashboard!$M$6="",IF(Candidates!B2193&lt;&gt;"",TRUE,FALSE),IF(Dashboard!$M$6=Candidates!B2193,TRUE,FALSE))</f>
        <v>0</v>
      </c>
      <c r="V2191" s="187" t="b">
        <f>IF(Dashboard!$H$7="",IF(Candidates!B2193&lt;&gt;"",TRUE,FALSE),IF(Dashboard!$H$7=Candidates!C2193,TRUE,FALSE))</f>
        <v>0</v>
      </c>
      <c r="W2191" s="217" t="b">
        <f>IF(Dashboard!$H$6="",IF(Candidates!B2193&lt;&gt;"",TRUE,FALSE),IF(Dashboard!$H$6=Candidates!E2193,TRUE,FALSE))</f>
        <v>0</v>
      </c>
      <c r="X2191" s="187">
        <f t="shared" si="90"/>
        <v>0</v>
      </c>
      <c r="Y2191" s="198">
        <f t="shared" si="91"/>
        <v>0</v>
      </c>
      <c r="AA2191" s="7"/>
      <c r="AB2191" s="7"/>
      <c r="AC2191" s="7"/>
    </row>
    <row r="2192" spans="18:29" x14ac:dyDescent="0.2">
      <c r="R2192" s="193" t="str">
        <f>IF(Candidates!H2194="","",MONTH(Candidates!H2194))</f>
        <v/>
      </c>
      <c r="S2192" s="187" t="b">
        <f>IF(AND(YEAR(Candidates!H2194)&gt;=applicationYear,YEAR(Candidates!H2194)&lt;=applicationYear),TRUE,IF(applicationYear="",TRUE,FALSE))</f>
        <v>0</v>
      </c>
      <c r="T2192" s="187" t="b">
        <f>IF(AND(Candidates!H2194&gt;=$AJ$4,Candidates!H2194&lt;=$AJ$5),TRUE,FALSE)</f>
        <v>0</v>
      </c>
      <c r="U2192" s="187" t="b">
        <f>IF(Dashboard!$M$6="",IF(Candidates!B2194&lt;&gt;"",TRUE,FALSE),IF(Dashboard!$M$6=Candidates!B2194,TRUE,FALSE))</f>
        <v>0</v>
      </c>
      <c r="V2192" s="187" t="b">
        <f>IF(Dashboard!$H$7="",IF(Candidates!B2194&lt;&gt;"",TRUE,FALSE),IF(Dashboard!$H$7=Candidates!C2194,TRUE,FALSE))</f>
        <v>0</v>
      </c>
      <c r="W2192" s="217" t="b">
        <f>IF(Dashboard!$H$6="",IF(Candidates!B2194&lt;&gt;"",TRUE,FALSE),IF(Dashboard!$H$6=Candidates!E2194,TRUE,FALSE))</f>
        <v>0</v>
      </c>
      <c r="X2192" s="187">
        <f t="shared" si="90"/>
        <v>0</v>
      </c>
      <c r="Y2192" s="198">
        <f t="shared" si="91"/>
        <v>0</v>
      </c>
      <c r="AA2192" s="7"/>
      <c r="AB2192" s="7"/>
      <c r="AC2192" s="7"/>
    </row>
    <row r="2193" spans="18:29" x14ac:dyDescent="0.2">
      <c r="R2193" s="193" t="str">
        <f>IF(Candidates!H2195="","",MONTH(Candidates!H2195))</f>
        <v/>
      </c>
      <c r="S2193" s="187" t="b">
        <f>IF(AND(YEAR(Candidates!H2195)&gt;=applicationYear,YEAR(Candidates!H2195)&lt;=applicationYear),TRUE,IF(applicationYear="",TRUE,FALSE))</f>
        <v>0</v>
      </c>
      <c r="T2193" s="187" t="b">
        <f>IF(AND(Candidates!H2195&gt;=$AJ$4,Candidates!H2195&lt;=$AJ$5),TRUE,FALSE)</f>
        <v>0</v>
      </c>
      <c r="U2193" s="187" t="b">
        <f>IF(Dashboard!$M$6="",IF(Candidates!B2195&lt;&gt;"",TRUE,FALSE),IF(Dashboard!$M$6=Candidates!B2195,TRUE,FALSE))</f>
        <v>0</v>
      </c>
      <c r="V2193" s="187" t="b">
        <f>IF(Dashboard!$H$7="",IF(Candidates!B2195&lt;&gt;"",TRUE,FALSE),IF(Dashboard!$H$7=Candidates!C2195,TRUE,FALSE))</f>
        <v>0</v>
      </c>
      <c r="W2193" s="217" t="b">
        <f>IF(Dashboard!$H$6="",IF(Candidates!B2195&lt;&gt;"",TRUE,FALSE),IF(Dashboard!$H$6=Candidates!E2195,TRUE,FALSE))</f>
        <v>0</v>
      </c>
      <c r="X2193" s="187">
        <f t="shared" si="90"/>
        <v>0</v>
      </c>
      <c r="Y2193" s="198">
        <f t="shared" si="91"/>
        <v>0</v>
      </c>
      <c r="AA2193" s="7"/>
      <c r="AB2193" s="7"/>
      <c r="AC2193" s="7"/>
    </row>
    <row r="2194" spans="18:29" x14ac:dyDescent="0.2">
      <c r="R2194" s="193" t="str">
        <f>IF(Candidates!H2196="","",MONTH(Candidates!H2196))</f>
        <v/>
      </c>
      <c r="S2194" s="187" t="b">
        <f>IF(AND(YEAR(Candidates!H2196)&gt;=applicationYear,YEAR(Candidates!H2196)&lt;=applicationYear),TRUE,IF(applicationYear="",TRUE,FALSE))</f>
        <v>0</v>
      </c>
      <c r="T2194" s="187" t="b">
        <f>IF(AND(Candidates!H2196&gt;=$AJ$4,Candidates!H2196&lt;=$AJ$5),TRUE,FALSE)</f>
        <v>0</v>
      </c>
      <c r="U2194" s="187" t="b">
        <f>IF(Dashboard!$M$6="",IF(Candidates!B2196&lt;&gt;"",TRUE,FALSE),IF(Dashboard!$M$6=Candidates!B2196,TRUE,FALSE))</f>
        <v>0</v>
      </c>
      <c r="V2194" s="187" t="b">
        <f>IF(Dashboard!$H$7="",IF(Candidates!B2196&lt;&gt;"",TRUE,FALSE),IF(Dashboard!$H$7=Candidates!C2196,TRUE,FALSE))</f>
        <v>0</v>
      </c>
      <c r="W2194" s="217" t="b">
        <f>IF(Dashboard!$H$6="",IF(Candidates!B2196&lt;&gt;"",TRUE,FALSE),IF(Dashboard!$H$6=Candidates!E2196,TRUE,FALSE))</f>
        <v>0</v>
      </c>
      <c r="X2194" s="187">
        <f t="shared" si="90"/>
        <v>0</v>
      </c>
      <c r="Y2194" s="198">
        <f t="shared" si="91"/>
        <v>0</v>
      </c>
      <c r="AA2194" s="7"/>
      <c r="AB2194" s="7"/>
      <c r="AC2194" s="7"/>
    </row>
    <row r="2195" spans="18:29" x14ac:dyDescent="0.2">
      <c r="R2195" s="193" t="str">
        <f>IF(Candidates!H2197="","",MONTH(Candidates!H2197))</f>
        <v/>
      </c>
      <c r="S2195" s="187" t="b">
        <f>IF(AND(YEAR(Candidates!H2197)&gt;=applicationYear,YEAR(Candidates!H2197)&lt;=applicationYear),TRUE,IF(applicationYear="",TRUE,FALSE))</f>
        <v>0</v>
      </c>
      <c r="T2195" s="187" t="b">
        <f>IF(AND(Candidates!H2197&gt;=$AJ$4,Candidates!H2197&lt;=$AJ$5),TRUE,FALSE)</f>
        <v>0</v>
      </c>
      <c r="U2195" s="187" t="b">
        <f>IF(Dashboard!$M$6="",IF(Candidates!B2197&lt;&gt;"",TRUE,FALSE),IF(Dashboard!$M$6=Candidates!B2197,TRUE,FALSE))</f>
        <v>0</v>
      </c>
      <c r="V2195" s="187" t="b">
        <f>IF(Dashboard!$H$7="",IF(Candidates!B2197&lt;&gt;"",TRUE,FALSE),IF(Dashboard!$H$7=Candidates!C2197,TRUE,FALSE))</f>
        <v>0</v>
      </c>
      <c r="W2195" s="217" t="b">
        <f>IF(Dashboard!$H$6="",IF(Candidates!B2197&lt;&gt;"",TRUE,FALSE),IF(Dashboard!$H$6=Candidates!E2197,TRUE,FALSE))</f>
        <v>0</v>
      </c>
      <c r="X2195" s="187">
        <f t="shared" si="90"/>
        <v>0</v>
      </c>
      <c r="Y2195" s="198">
        <f t="shared" si="91"/>
        <v>0</v>
      </c>
      <c r="AA2195" s="7"/>
      <c r="AB2195" s="7"/>
      <c r="AC2195" s="7"/>
    </row>
    <row r="2196" spans="18:29" x14ac:dyDescent="0.2">
      <c r="R2196" s="193" t="str">
        <f>IF(Candidates!H2198="","",MONTH(Candidates!H2198))</f>
        <v/>
      </c>
      <c r="S2196" s="187" t="b">
        <f>IF(AND(YEAR(Candidates!H2198)&gt;=applicationYear,YEAR(Candidates!H2198)&lt;=applicationYear),TRUE,IF(applicationYear="",TRUE,FALSE))</f>
        <v>0</v>
      </c>
      <c r="T2196" s="187" t="b">
        <f>IF(AND(Candidates!H2198&gt;=$AJ$4,Candidates!H2198&lt;=$AJ$5),TRUE,FALSE)</f>
        <v>0</v>
      </c>
      <c r="U2196" s="187" t="b">
        <f>IF(Dashboard!$M$6="",IF(Candidates!B2198&lt;&gt;"",TRUE,FALSE),IF(Dashboard!$M$6=Candidates!B2198,TRUE,FALSE))</f>
        <v>0</v>
      </c>
      <c r="V2196" s="187" t="b">
        <f>IF(Dashboard!$H$7="",IF(Candidates!B2198&lt;&gt;"",TRUE,FALSE),IF(Dashboard!$H$7=Candidates!C2198,TRUE,FALSE))</f>
        <v>0</v>
      </c>
      <c r="W2196" s="217" t="b">
        <f>IF(Dashboard!$H$6="",IF(Candidates!B2198&lt;&gt;"",TRUE,FALSE),IF(Dashboard!$H$6=Candidates!E2198,TRUE,FALSE))</f>
        <v>0</v>
      </c>
      <c r="X2196" s="187">
        <f t="shared" si="90"/>
        <v>0</v>
      </c>
      <c r="Y2196" s="198">
        <f t="shared" si="91"/>
        <v>0</v>
      </c>
      <c r="AA2196" s="7"/>
      <c r="AB2196" s="7"/>
      <c r="AC2196" s="7"/>
    </row>
    <row r="2197" spans="18:29" x14ac:dyDescent="0.2">
      <c r="R2197" s="193" t="str">
        <f>IF(Candidates!H2199="","",MONTH(Candidates!H2199))</f>
        <v/>
      </c>
      <c r="S2197" s="187" t="b">
        <f>IF(AND(YEAR(Candidates!H2199)&gt;=applicationYear,YEAR(Candidates!H2199)&lt;=applicationYear),TRUE,IF(applicationYear="",TRUE,FALSE))</f>
        <v>0</v>
      </c>
      <c r="T2197" s="187" t="b">
        <f>IF(AND(Candidates!H2199&gt;=$AJ$4,Candidates!H2199&lt;=$AJ$5),TRUE,FALSE)</f>
        <v>0</v>
      </c>
      <c r="U2197" s="187" t="b">
        <f>IF(Dashboard!$M$6="",IF(Candidates!B2199&lt;&gt;"",TRUE,FALSE),IF(Dashboard!$M$6=Candidates!B2199,TRUE,FALSE))</f>
        <v>0</v>
      </c>
      <c r="V2197" s="187" t="b">
        <f>IF(Dashboard!$H$7="",IF(Candidates!B2199&lt;&gt;"",TRUE,FALSE),IF(Dashboard!$H$7=Candidates!C2199,TRUE,FALSE))</f>
        <v>0</v>
      </c>
      <c r="W2197" s="217" t="b">
        <f>IF(Dashboard!$H$6="",IF(Candidates!B2199&lt;&gt;"",TRUE,FALSE),IF(Dashboard!$H$6=Candidates!E2199,TRUE,FALSE))</f>
        <v>0</v>
      </c>
      <c r="X2197" s="187">
        <f t="shared" si="90"/>
        <v>0</v>
      </c>
      <c r="Y2197" s="198">
        <f t="shared" si="91"/>
        <v>0</v>
      </c>
      <c r="AA2197" s="7"/>
      <c r="AB2197" s="7"/>
      <c r="AC2197" s="7"/>
    </row>
    <row r="2198" spans="18:29" x14ac:dyDescent="0.2">
      <c r="R2198" s="193" t="str">
        <f>IF(Candidates!H2200="","",MONTH(Candidates!H2200))</f>
        <v/>
      </c>
      <c r="S2198" s="187" t="b">
        <f>IF(AND(YEAR(Candidates!H2200)&gt;=applicationYear,YEAR(Candidates!H2200)&lt;=applicationYear),TRUE,IF(applicationYear="",TRUE,FALSE))</f>
        <v>0</v>
      </c>
      <c r="T2198" s="187" t="b">
        <f>IF(AND(Candidates!H2200&gt;=$AJ$4,Candidates!H2200&lt;=$AJ$5),TRUE,FALSE)</f>
        <v>0</v>
      </c>
      <c r="U2198" s="187" t="b">
        <f>IF(Dashboard!$M$6="",IF(Candidates!B2200&lt;&gt;"",TRUE,FALSE),IF(Dashboard!$M$6=Candidates!B2200,TRUE,FALSE))</f>
        <v>0</v>
      </c>
      <c r="V2198" s="187" t="b">
        <f>IF(Dashboard!$H$7="",IF(Candidates!B2200&lt;&gt;"",TRUE,FALSE),IF(Dashboard!$H$7=Candidates!C2200,TRUE,FALSE))</f>
        <v>0</v>
      </c>
      <c r="W2198" s="217" t="b">
        <f>IF(Dashboard!$H$6="",IF(Candidates!B2200&lt;&gt;"",TRUE,FALSE),IF(Dashboard!$H$6=Candidates!E2200,TRUE,FALSE))</f>
        <v>0</v>
      </c>
      <c r="X2198" s="187">
        <f t="shared" si="90"/>
        <v>0</v>
      </c>
      <c r="Y2198" s="198">
        <f t="shared" si="91"/>
        <v>0</v>
      </c>
      <c r="AA2198" s="7"/>
      <c r="AB2198" s="7"/>
      <c r="AC2198" s="7"/>
    </row>
    <row r="2199" spans="18:29" x14ac:dyDescent="0.2">
      <c r="R2199" s="193" t="str">
        <f>IF(Candidates!H2201="","",MONTH(Candidates!H2201))</f>
        <v/>
      </c>
      <c r="S2199" s="187" t="b">
        <f>IF(AND(YEAR(Candidates!H2201)&gt;=applicationYear,YEAR(Candidates!H2201)&lt;=applicationYear),TRUE,IF(applicationYear="",TRUE,FALSE))</f>
        <v>0</v>
      </c>
      <c r="T2199" s="187" t="b">
        <f>IF(AND(Candidates!H2201&gt;=$AJ$4,Candidates!H2201&lt;=$AJ$5),TRUE,FALSE)</f>
        <v>0</v>
      </c>
      <c r="U2199" s="187" t="b">
        <f>IF(Dashboard!$M$6="",IF(Candidates!B2201&lt;&gt;"",TRUE,FALSE),IF(Dashboard!$M$6=Candidates!B2201,TRUE,FALSE))</f>
        <v>0</v>
      </c>
      <c r="V2199" s="187" t="b">
        <f>IF(Dashboard!$H$7="",IF(Candidates!B2201&lt;&gt;"",TRUE,FALSE),IF(Dashboard!$H$7=Candidates!C2201,TRUE,FALSE))</f>
        <v>0</v>
      </c>
      <c r="W2199" s="217" t="b">
        <f>IF(Dashboard!$H$6="",IF(Candidates!B2201&lt;&gt;"",TRUE,FALSE),IF(Dashboard!$H$6=Candidates!E2201,TRUE,FALSE))</f>
        <v>0</v>
      </c>
      <c r="X2199" s="187">
        <f t="shared" si="90"/>
        <v>0</v>
      </c>
      <c r="Y2199" s="198">
        <f t="shared" si="91"/>
        <v>0</v>
      </c>
      <c r="AA2199" s="7"/>
      <c r="AB2199" s="7"/>
      <c r="AC2199" s="7"/>
    </row>
    <row r="2200" spans="18:29" x14ac:dyDescent="0.2">
      <c r="R2200" s="193" t="str">
        <f>IF(Candidates!H2202="","",MONTH(Candidates!H2202))</f>
        <v/>
      </c>
      <c r="S2200" s="187" t="b">
        <f>IF(AND(YEAR(Candidates!H2202)&gt;=applicationYear,YEAR(Candidates!H2202)&lt;=applicationYear),TRUE,IF(applicationYear="",TRUE,FALSE))</f>
        <v>0</v>
      </c>
      <c r="T2200" s="187" t="b">
        <f>IF(AND(Candidates!H2202&gt;=$AJ$4,Candidates!H2202&lt;=$AJ$5),TRUE,FALSE)</f>
        <v>0</v>
      </c>
      <c r="U2200" s="187" t="b">
        <f>IF(Dashboard!$M$6="",IF(Candidates!B2202&lt;&gt;"",TRUE,FALSE),IF(Dashboard!$M$6=Candidates!B2202,TRUE,FALSE))</f>
        <v>0</v>
      </c>
      <c r="V2200" s="187" t="b">
        <f>IF(Dashboard!$H$7="",IF(Candidates!B2202&lt;&gt;"",TRUE,FALSE),IF(Dashboard!$H$7=Candidates!C2202,TRUE,FALSE))</f>
        <v>0</v>
      </c>
      <c r="W2200" s="217" t="b">
        <f>IF(Dashboard!$H$6="",IF(Candidates!B2202&lt;&gt;"",TRUE,FALSE),IF(Dashboard!$H$6=Candidates!E2202,TRUE,FALSE))</f>
        <v>0</v>
      </c>
      <c r="X2200" s="187">
        <f t="shared" si="90"/>
        <v>0</v>
      </c>
      <c r="Y2200" s="198">
        <f t="shared" si="91"/>
        <v>0</v>
      </c>
      <c r="AA2200" s="7"/>
      <c r="AB2200" s="7"/>
      <c r="AC2200" s="7"/>
    </row>
    <row r="2201" spans="18:29" x14ac:dyDescent="0.2">
      <c r="R2201" s="193" t="str">
        <f>IF(Candidates!H2203="","",MONTH(Candidates!H2203))</f>
        <v/>
      </c>
      <c r="S2201" s="187" t="b">
        <f>IF(AND(YEAR(Candidates!H2203)&gt;=applicationYear,YEAR(Candidates!H2203)&lt;=applicationYear),TRUE,IF(applicationYear="",TRUE,FALSE))</f>
        <v>0</v>
      </c>
      <c r="T2201" s="187" t="b">
        <f>IF(AND(Candidates!H2203&gt;=$AJ$4,Candidates!H2203&lt;=$AJ$5),TRUE,FALSE)</f>
        <v>0</v>
      </c>
      <c r="U2201" s="187" t="b">
        <f>IF(Dashboard!$M$6="",IF(Candidates!B2203&lt;&gt;"",TRUE,FALSE),IF(Dashboard!$M$6=Candidates!B2203,TRUE,FALSE))</f>
        <v>0</v>
      </c>
      <c r="V2201" s="187" t="b">
        <f>IF(Dashboard!$H$7="",IF(Candidates!B2203&lt;&gt;"",TRUE,FALSE),IF(Dashboard!$H$7=Candidates!C2203,TRUE,FALSE))</f>
        <v>0</v>
      </c>
      <c r="W2201" s="217" t="b">
        <f>IF(Dashboard!$H$6="",IF(Candidates!B2203&lt;&gt;"",TRUE,FALSE),IF(Dashboard!$H$6=Candidates!E2203,TRUE,FALSE))</f>
        <v>0</v>
      </c>
      <c r="X2201" s="187">
        <f t="shared" si="90"/>
        <v>0</v>
      </c>
      <c r="Y2201" s="198">
        <f t="shared" si="91"/>
        <v>0</v>
      </c>
      <c r="AA2201" s="7"/>
      <c r="AB2201" s="7"/>
      <c r="AC2201" s="7"/>
    </row>
    <row r="2202" spans="18:29" x14ac:dyDescent="0.2">
      <c r="R2202" s="193" t="str">
        <f>IF(Candidates!H2204="","",MONTH(Candidates!H2204))</f>
        <v/>
      </c>
      <c r="S2202" s="187" t="b">
        <f>IF(AND(YEAR(Candidates!H2204)&gt;=applicationYear,YEAR(Candidates!H2204)&lt;=applicationYear),TRUE,IF(applicationYear="",TRUE,FALSE))</f>
        <v>0</v>
      </c>
      <c r="T2202" s="187" t="b">
        <f>IF(AND(Candidates!H2204&gt;=$AJ$4,Candidates!H2204&lt;=$AJ$5),TRUE,FALSE)</f>
        <v>0</v>
      </c>
      <c r="U2202" s="187" t="b">
        <f>IF(Dashboard!$M$6="",IF(Candidates!B2204&lt;&gt;"",TRUE,FALSE),IF(Dashboard!$M$6=Candidates!B2204,TRUE,FALSE))</f>
        <v>0</v>
      </c>
      <c r="V2202" s="187" t="b">
        <f>IF(Dashboard!$H$7="",IF(Candidates!B2204&lt;&gt;"",TRUE,FALSE),IF(Dashboard!$H$7=Candidates!C2204,TRUE,FALSE))</f>
        <v>0</v>
      </c>
      <c r="W2202" s="217" t="b">
        <f>IF(Dashboard!$H$6="",IF(Candidates!B2204&lt;&gt;"",TRUE,FALSE),IF(Dashboard!$H$6=Candidates!E2204,TRUE,FALSE))</f>
        <v>0</v>
      </c>
      <c r="X2202" s="187">
        <f t="shared" si="90"/>
        <v>0</v>
      </c>
      <c r="Y2202" s="198">
        <f t="shared" si="91"/>
        <v>0</v>
      </c>
      <c r="AA2202" s="7"/>
      <c r="AB2202" s="7"/>
      <c r="AC2202" s="7"/>
    </row>
    <row r="2203" spans="18:29" x14ac:dyDescent="0.2">
      <c r="R2203" s="193" t="str">
        <f>IF(Candidates!H2205="","",MONTH(Candidates!H2205))</f>
        <v/>
      </c>
      <c r="S2203" s="187" t="b">
        <f>IF(AND(YEAR(Candidates!H2205)&gt;=applicationYear,YEAR(Candidates!H2205)&lt;=applicationYear),TRUE,IF(applicationYear="",TRUE,FALSE))</f>
        <v>0</v>
      </c>
      <c r="T2203" s="187" t="b">
        <f>IF(AND(Candidates!H2205&gt;=$AJ$4,Candidates!H2205&lt;=$AJ$5),TRUE,FALSE)</f>
        <v>0</v>
      </c>
      <c r="U2203" s="187" t="b">
        <f>IF(Dashboard!$M$6="",IF(Candidates!B2205&lt;&gt;"",TRUE,FALSE),IF(Dashboard!$M$6=Candidates!B2205,TRUE,FALSE))</f>
        <v>0</v>
      </c>
      <c r="V2203" s="187" t="b">
        <f>IF(Dashboard!$H$7="",IF(Candidates!B2205&lt;&gt;"",TRUE,FALSE),IF(Dashboard!$H$7=Candidates!C2205,TRUE,FALSE))</f>
        <v>0</v>
      </c>
      <c r="W2203" s="217" t="b">
        <f>IF(Dashboard!$H$6="",IF(Candidates!B2205&lt;&gt;"",TRUE,FALSE),IF(Dashboard!$H$6=Candidates!E2205,TRUE,FALSE))</f>
        <v>0</v>
      </c>
      <c r="X2203" s="187">
        <f t="shared" si="90"/>
        <v>0</v>
      </c>
      <c r="Y2203" s="198">
        <f t="shared" si="91"/>
        <v>0</v>
      </c>
      <c r="AA2203" s="7"/>
      <c r="AB2203" s="7"/>
      <c r="AC2203" s="7"/>
    </row>
    <row r="2204" spans="18:29" x14ac:dyDescent="0.2">
      <c r="R2204" s="193" t="str">
        <f>IF(Candidates!H2206="","",MONTH(Candidates!H2206))</f>
        <v/>
      </c>
      <c r="S2204" s="187" t="b">
        <f>IF(AND(YEAR(Candidates!H2206)&gt;=applicationYear,YEAR(Candidates!H2206)&lt;=applicationYear),TRUE,IF(applicationYear="",TRUE,FALSE))</f>
        <v>0</v>
      </c>
      <c r="T2204" s="187" t="b">
        <f>IF(AND(Candidates!H2206&gt;=$AJ$4,Candidates!H2206&lt;=$AJ$5),TRUE,FALSE)</f>
        <v>0</v>
      </c>
      <c r="U2204" s="187" t="b">
        <f>IF(Dashboard!$M$6="",IF(Candidates!B2206&lt;&gt;"",TRUE,FALSE),IF(Dashboard!$M$6=Candidates!B2206,TRUE,FALSE))</f>
        <v>0</v>
      </c>
      <c r="V2204" s="187" t="b">
        <f>IF(Dashboard!$H$7="",IF(Candidates!B2206&lt;&gt;"",TRUE,FALSE),IF(Dashboard!$H$7=Candidates!C2206,TRUE,FALSE))</f>
        <v>0</v>
      </c>
      <c r="W2204" s="217" t="b">
        <f>IF(Dashboard!$H$6="",IF(Candidates!B2206&lt;&gt;"",TRUE,FALSE),IF(Dashboard!$H$6=Candidates!E2206,TRUE,FALSE))</f>
        <v>0</v>
      </c>
      <c r="X2204" s="187">
        <f t="shared" si="90"/>
        <v>0</v>
      </c>
      <c r="Y2204" s="198">
        <f t="shared" si="91"/>
        <v>0</v>
      </c>
      <c r="AA2204" s="7"/>
      <c r="AB2204" s="7"/>
      <c r="AC2204" s="7"/>
    </row>
    <row r="2205" spans="18:29" x14ac:dyDescent="0.2">
      <c r="R2205" s="193" t="str">
        <f>IF(Candidates!H2207="","",MONTH(Candidates!H2207))</f>
        <v/>
      </c>
      <c r="S2205" s="187" t="b">
        <f>IF(AND(YEAR(Candidates!H2207)&gt;=applicationYear,YEAR(Candidates!H2207)&lt;=applicationYear),TRUE,IF(applicationYear="",TRUE,FALSE))</f>
        <v>0</v>
      </c>
      <c r="T2205" s="187" t="b">
        <f>IF(AND(Candidates!H2207&gt;=$AJ$4,Candidates!H2207&lt;=$AJ$5),TRUE,FALSE)</f>
        <v>0</v>
      </c>
      <c r="U2205" s="187" t="b">
        <f>IF(Dashboard!$M$6="",IF(Candidates!B2207&lt;&gt;"",TRUE,FALSE),IF(Dashboard!$M$6=Candidates!B2207,TRUE,FALSE))</f>
        <v>0</v>
      </c>
      <c r="V2205" s="187" t="b">
        <f>IF(Dashboard!$H$7="",IF(Candidates!B2207&lt;&gt;"",TRUE,FALSE),IF(Dashboard!$H$7=Candidates!C2207,TRUE,FALSE))</f>
        <v>0</v>
      </c>
      <c r="W2205" s="217" t="b">
        <f>IF(Dashboard!$H$6="",IF(Candidates!B2207&lt;&gt;"",TRUE,FALSE),IF(Dashboard!$H$6=Candidates!E2207,TRUE,FALSE))</f>
        <v>0</v>
      </c>
      <c r="X2205" s="187">
        <f t="shared" si="90"/>
        <v>0</v>
      </c>
      <c r="Y2205" s="198">
        <f t="shared" si="91"/>
        <v>0</v>
      </c>
      <c r="AA2205" s="7"/>
      <c r="AB2205" s="7"/>
      <c r="AC2205" s="7"/>
    </row>
    <row r="2206" spans="18:29" x14ac:dyDescent="0.2">
      <c r="R2206" s="193" t="str">
        <f>IF(Candidates!H2208="","",MONTH(Candidates!H2208))</f>
        <v/>
      </c>
      <c r="S2206" s="187" t="b">
        <f>IF(AND(YEAR(Candidates!H2208)&gt;=applicationYear,YEAR(Candidates!H2208)&lt;=applicationYear),TRUE,IF(applicationYear="",TRUE,FALSE))</f>
        <v>0</v>
      </c>
      <c r="T2206" s="187" t="b">
        <f>IF(AND(Candidates!H2208&gt;=$AJ$4,Candidates!H2208&lt;=$AJ$5),TRUE,FALSE)</f>
        <v>0</v>
      </c>
      <c r="U2206" s="187" t="b">
        <f>IF(Dashboard!$M$6="",IF(Candidates!B2208&lt;&gt;"",TRUE,FALSE),IF(Dashboard!$M$6=Candidates!B2208,TRUE,FALSE))</f>
        <v>0</v>
      </c>
      <c r="V2206" s="187" t="b">
        <f>IF(Dashboard!$H$7="",IF(Candidates!B2208&lt;&gt;"",TRUE,FALSE),IF(Dashboard!$H$7=Candidates!C2208,TRUE,FALSE))</f>
        <v>0</v>
      </c>
      <c r="W2206" s="217" t="b">
        <f>IF(Dashboard!$H$6="",IF(Candidates!B2208&lt;&gt;"",TRUE,FALSE),IF(Dashboard!$H$6=Candidates!E2208,TRUE,FALSE))</f>
        <v>0</v>
      </c>
      <c r="X2206" s="187">
        <f t="shared" si="90"/>
        <v>0</v>
      </c>
      <c r="Y2206" s="198">
        <f t="shared" si="91"/>
        <v>0</v>
      </c>
      <c r="AA2206" s="7"/>
      <c r="AB2206" s="7"/>
      <c r="AC2206" s="7"/>
    </row>
    <row r="2207" spans="18:29" x14ac:dyDescent="0.2">
      <c r="R2207" s="193" t="str">
        <f>IF(Candidates!H2209="","",MONTH(Candidates!H2209))</f>
        <v/>
      </c>
      <c r="S2207" s="187" t="b">
        <f>IF(AND(YEAR(Candidates!H2209)&gt;=applicationYear,YEAR(Candidates!H2209)&lt;=applicationYear),TRUE,IF(applicationYear="",TRUE,FALSE))</f>
        <v>0</v>
      </c>
      <c r="T2207" s="187" t="b">
        <f>IF(AND(Candidates!H2209&gt;=$AJ$4,Candidates!H2209&lt;=$AJ$5),TRUE,FALSE)</f>
        <v>0</v>
      </c>
      <c r="U2207" s="187" t="b">
        <f>IF(Dashboard!$M$6="",IF(Candidates!B2209&lt;&gt;"",TRUE,FALSE),IF(Dashboard!$M$6=Candidates!B2209,TRUE,FALSE))</f>
        <v>0</v>
      </c>
      <c r="V2207" s="187" t="b">
        <f>IF(Dashboard!$H$7="",IF(Candidates!B2209&lt;&gt;"",TRUE,FALSE),IF(Dashboard!$H$7=Candidates!C2209,TRUE,FALSE))</f>
        <v>0</v>
      </c>
      <c r="W2207" s="217" t="b">
        <f>IF(Dashboard!$H$6="",IF(Candidates!B2209&lt;&gt;"",TRUE,FALSE),IF(Dashboard!$H$6=Candidates!E2209,TRUE,FALSE))</f>
        <v>0</v>
      </c>
      <c r="X2207" s="187">
        <f t="shared" si="90"/>
        <v>0</v>
      </c>
      <c r="Y2207" s="198">
        <f t="shared" si="91"/>
        <v>0</v>
      </c>
      <c r="AA2207" s="7"/>
      <c r="AB2207" s="7"/>
      <c r="AC2207" s="7"/>
    </row>
    <row r="2208" spans="18:29" x14ac:dyDescent="0.2">
      <c r="R2208" s="193" t="str">
        <f>IF(Candidates!H2210="","",MONTH(Candidates!H2210))</f>
        <v/>
      </c>
      <c r="S2208" s="187" t="b">
        <f>IF(AND(YEAR(Candidates!H2210)&gt;=applicationYear,YEAR(Candidates!H2210)&lt;=applicationYear),TRUE,IF(applicationYear="",TRUE,FALSE))</f>
        <v>0</v>
      </c>
      <c r="T2208" s="187" t="b">
        <f>IF(AND(Candidates!H2210&gt;=$AJ$4,Candidates!H2210&lt;=$AJ$5),TRUE,FALSE)</f>
        <v>0</v>
      </c>
      <c r="U2208" s="187" t="b">
        <f>IF(Dashboard!$M$6="",IF(Candidates!B2210&lt;&gt;"",TRUE,FALSE),IF(Dashboard!$M$6=Candidates!B2210,TRUE,FALSE))</f>
        <v>0</v>
      </c>
      <c r="V2208" s="187" t="b">
        <f>IF(Dashboard!$H$7="",IF(Candidates!B2210&lt;&gt;"",TRUE,FALSE),IF(Dashboard!$H$7=Candidates!C2210,TRUE,FALSE))</f>
        <v>0</v>
      </c>
      <c r="W2208" s="217" t="b">
        <f>IF(Dashboard!$H$6="",IF(Candidates!B2210&lt;&gt;"",TRUE,FALSE),IF(Dashboard!$H$6=Candidates!E2210,TRUE,FALSE))</f>
        <v>0</v>
      </c>
      <c r="X2208" s="187">
        <f t="shared" si="90"/>
        <v>0</v>
      </c>
      <c r="Y2208" s="198">
        <f t="shared" si="91"/>
        <v>0</v>
      </c>
      <c r="AA2208" s="7"/>
      <c r="AB2208" s="7"/>
      <c r="AC2208" s="7"/>
    </row>
    <row r="2209" spans="18:29" x14ac:dyDescent="0.2">
      <c r="R2209" s="193" t="str">
        <f>IF(Candidates!H2211="","",MONTH(Candidates!H2211))</f>
        <v/>
      </c>
      <c r="S2209" s="187" t="b">
        <f>IF(AND(YEAR(Candidates!H2211)&gt;=applicationYear,YEAR(Candidates!H2211)&lt;=applicationYear),TRUE,IF(applicationYear="",TRUE,FALSE))</f>
        <v>0</v>
      </c>
      <c r="T2209" s="187" t="b">
        <f>IF(AND(Candidates!H2211&gt;=$AJ$4,Candidates!H2211&lt;=$AJ$5),TRUE,FALSE)</f>
        <v>0</v>
      </c>
      <c r="U2209" s="187" t="b">
        <f>IF(Dashboard!$M$6="",IF(Candidates!B2211&lt;&gt;"",TRUE,FALSE),IF(Dashboard!$M$6=Candidates!B2211,TRUE,FALSE))</f>
        <v>0</v>
      </c>
      <c r="V2209" s="187" t="b">
        <f>IF(Dashboard!$H$7="",IF(Candidates!B2211&lt;&gt;"",TRUE,FALSE),IF(Dashboard!$H$7=Candidates!C2211,TRUE,FALSE))</f>
        <v>0</v>
      </c>
      <c r="W2209" s="217" t="b">
        <f>IF(Dashboard!$H$6="",IF(Candidates!B2211&lt;&gt;"",TRUE,FALSE),IF(Dashboard!$H$6=Candidates!E2211,TRUE,FALSE))</f>
        <v>0</v>
      </c>
      <c r="X2209" s="187">
        <f t="shared" si="90"/>
        <v>0</v>
      </c>
      <c r="Y2209" s="198">
        <f t="shared" si="91"/>
        <v>0</v>
      </c>
      <c r="AA2209" s="7"/>
      <c r="AB2209" s="7"/>
      <c r="AC2209" s="7"/>
    </row>
    <row r="2210" spans="18:29" x14ac:dyDescent="0.2">
      <c r="R2210" s="193" t="str">
        <f>IF(Candidates!H2212="","",MONTH(Candidates!H2212))</f>
        <v/>
      </c>
      <c r="S2210" s="187" t="b">
        <f>IF(AND(YEAR(Candidates!H2212)&gt;=applicationYear,YEAR(Candidates!H2212)&lt;=applicationYear),TRUE,IF(applicationYear="",TRUE,FALSE))</f>
        <v>0</v>
      </c>
      <c r="T2210" s="187" t="b">
        <f>IF(AND(Candidates!H2212&gt;=$AJ$4,Candidates!H2212&lt;=$AJ$5),TRUE,FALSE)</f>
        <v>0</v>
      </c>
      <c r="U2210" s="187" t="b">
        <f>IF(Dashboard!$M$6="",IF(Candidates!B2212&lt;&gt;"",TRUE,FALSE),IF(Dashboard!$M$6=Candidates!B2212,TRUE,FALSE))</f>
        <v>0</v>
      </c>
      <c r="V2210" s="187" t="b">
        <f>IF(Dashboard!$H$7="",IF(Candidates!B2212&lt;&gt;"",TRUE,FALSE),IF(Dashboard!$H$7=Candidates!C2212,TRUE,FALSE))</f>
        <v>0</v>
      </c>
      <c r="W2210" s="217" t="b">
        <f>IF(Dashboard!$H$6="",IF(Candidates!B2212&lt;&gt;"",TRUE,FALSE),IF(Dashboard!$H$6=Candidates!E2212,TRUE,FALSE))</f>
        <v>0</v>
      </c>
      <c r="X2210" s="187">
        <f t="shared" si="90"/>
        <v>0</v>
      </c>
      <c r="Y2210" s="198">
        <f t="shared" si="91"/>
        <v>0</v>
      </c>
      <c r="AA2210" s="7"/>
      <c r="AB2210" s="7"/>
      <c r="AC2210" s="7"/>
    </row>
    <row r="2211" spans="18:29" x14ac:dyDescent="0.2">
      <c r="R2211" s="193" t="str">
        <f>IF(Candidates!H2213="","",MONTH(Candidates!H2213))</f>
        <v/>
      </c>
      <c r="S2211" s="187" t="b">
        <f>IF(AND(YEAR(Candidates!H2213)&gt;=applicationYear,YEAR(Candidates!H2213)&lt;=applicationYear),TRUE,IF(applicationYear="",TRUE,FALSE))</f>
        <v>0</v>
      </c>
      <c r="T2211" s="187" t="b">
        <f>IF(AND(Candidates!H2213&gt;=$AJ$4,Candidates!H2213&lt;=$AJ$5),TRUE,FALSE)</f>
        <v>0</v>
      </c>
      <c r="U2211" s="187" t="b">
        <f>IF(Dashboard!$M$6="",IF(Candidates!B2213&lt;&gt;"",TRUE,FALSE),IF(Dashboard!$M$6=Candidates!B2213,TRUE,FALSE))</f>
        <v>0</v>
      </c>
      <c r="V2211" s="187" t="b">
        <f>IF(Dashboard!$H$7="",IF(Candidates!B2213&lt;&gt;"",TRUE,FALSE),IF(Dashboard!$H$7=Candidates!C2213,TRUE,FALSE))</f>
        <v>0</v>
      </c>
      <c r="W2211" s="217" t="b">
        <f>IF(Dashboard!$H$6="",IF(Candidates!B2213&lt;&gt;"",TRUE,FALSE),IF(Dashboard!$H$6=Candidates!E2213,TRUE,FALSE))</f>
        <v>0</v>
      </c>
      <c r="X2211" s="187">
        <f t="shared" si="90"/>
        <v>0</v>
      </c>
      <c r="Y2211" s="198">
        <f t="shared" si="91"/>
        <v>0</v>
      </c>
      <c r="AA2211" s="7"/>
      <c r="AB2211" s="7"/>
      <c r="AC2211" s="7"/>
    </row>
    <row r="2212" spans="18:29" x14ac:dyDescent="0.2">
      <c r="R2212" s="193" t="str">
        <f>IF(Candidates!H2214="","",MONTH(Candidates!H2214))</f>
        <v/>
      </c>
      <c r="S2212" s="187" t="b">
        <f>IF(AND(YEAR(Candidates!H2214)&gt;=applicationYear,YEAR(Candidates!H2214)&lt;=applicationYear),TRUE,IF(applicationYear="",TRUE,FALSE))</f>
        <v>0</v>
      </c>
      <c r="T2212" s="187" t="b">
        <f>IF(AND(Candidates!H2214&gt;=$AJ$4,Candidates!H2214&lt;=$AJ$5),TRUE,FALSE)</f>
        <v>0</v>
      </c>
      <c r="U2212" s="187" t="b">
        <f>IF(Dashboard!$M$6="",IF(Candidates!B2214&lt;&gt;"",TRUE,FALSE),IF(Dashboard!$M$6=Candidates!B2214,TRUE,FALSE))</f>
        <v>0</v>
      </c>
      <c r="V2212" s="187" t="b">
        <f>IF(Dashboard!$H$7="",IF(Candidates!B2214&lt;&gt;"",TRUE,FALSE),IF(Dashboard!$H$7=Candidates!C2214,TRUE,FALSE))</f>
        <v>0</v>
      </c>
      <c r="W2212" s="217" t="b">
        <f>IF(Dashboard!$H$6="",IF(Candidates!B2214&lt;&gt;"",TRUE,FALSE),IF(Dashboard!$H$6=Candidates!E2214,TRUE,FALSE))</f>
        <v>0</v>
      </c>
      <c r="X2212" s="187">
        <f t="shared" si="90"/>
        <v>0</v>
      </c>
      <c r="Y2212" s="198">
        <f t="shared" si="91"/>
        <v>0</v>
      </c>
      <c r="AA2212" s="7"/>
      <c r="AB2212" s="7"/>
      <c r="AC2212" s="7"/>
    </row>
    <row r="2213" spans="18:29" x14ac:dyDescent="0.2">
      <c r="R2213" s="193" t="str">
        <f>IF(Candidates!H2215="","",MONTH(Candidates!H2215))</f>
        <v/>
      </c>
      <c r="S2213" s="187" t="b">
        <f>IF(AND(YEAR(Candidates!H2215)&gt;=applicationYear,YEAR(Candidates!H2215)&lt;=applicationYear),TRUE,IF(applicationYear="",TRUE,FALSE))</f>
        <v>0</v>
      </c>
      <c r="T2213" s="187" t="b">
        <f>IF(AND(Candidates!H2215&gt;=$AJ$4,Candidates!H2215&lt;=$AJ$5),TRUE,FALSE)</f>
        <v>0</v>
      </c>
      <c r="U2213" s="187" t="b">
        <f>IF(Dashboard!$M$6="",IF(Candidates!B2215&lt;&gt;"",TRUE,FALSE),IF(Dashboard!$M$6=Candidates!B2215,TRUE,FALSE))</f>
        <v>0</v>
      </c>
      <c r="V2213" s="187" t="b">
        <f>IF(Dashboard!$H$7="",IF(Candidates!B2215&lt;&gt;"",TRUE,FALSE),IF(Dashboard!$H$7=Candidates!C2215,TRUE,FALSE))</f>
        <v>0</v>
      </c>
      <c r="W2213" s="217" t="b">
        <f>IF(Dashboard!$H$6="",IF(Candidates!B2215&lt;&gt;"",TRUE,FALSE),IF(Dashboard!$H$6=Candidates!E2215,TRUE,FALSE))</f>
        <v>0</v>
      </c>
      <c r="X2213" s="187">
        <f t="shared" si="90"/>
        <v>0</v>
      </c>
      <c r="Y2213" s="198">
        <f t="shared" si="91"/>
        <v>0</v>
      </c>
      <c r="AA2213" s="7"/>
      <c r="AB2213" s="7"/>
      <c r="AC2213" s="7"/>
    </row>
    <row r="2214" spans="18:29" x14ac:dyDescent="0.2">
      <c r="R2214" s="193" t="str">
        <f>IF(Candidates!H2216="","",MONTH(Candidates!H2216))</f>
        <v/>
      </c>
      <c r="S2214" s="187" t="b">
        <f>IF(AND(YEAR(Candidates!H2216)&gt;=applicationYear,YEAR(Candidates!H2216)&lt;=applicationYear),TRUE,IF(applicationYear="",TRUE,FALSE))</f>
        <v>0</v>
      </c>
      <c r="T2214" s="187" t="b">
        <f>IF(AND(Candidates!H2216&gt;=$AJ$4,Candidates!H2216&lt;=$AJ$5),TRUE,FALSE)</f>
        <v>0</v>
      </c>
      <c r="U2214" s="187" t="b">
        <f>IF(Dashboard!$M$6="",IF(Candidates!B2216&lt;&gt;"",TRUE,FALSE),IF(Dashboard!$M$6=Candidates!B2216,TRUE,FALSE))</f>
        <v>0</v>
      </c>
      <c r="V2214" s="187" t="b">
        <f>IF(Dashboard!$H$7="",IF(Candidates!B2216&lt;&gt;"",TRUE,FALSE),IF(Dashboard!$H$7=Candidates!C2216,TRUE,FALSE))</f>
        <v>0</v>
      </c>
      <c r="W2214" s="217" t="b">
        <f>IF(Dashboard!$H$6="",IF(Candidates!B2216&lt;&gt;"",TRUE,FALSE),IF(Dashboard!$H$6=Candidates!E2216,TRUE,FALSE))</f>
        <v>0</v>
      </c>
      <c r="X2214" s="187">
        <f t="shared" si="90"/>
        <v>0</v>
      </c>
      <c r="Y2214" s="198">
        <f t="shared" si="91"/>
        <v>0</v>
      </c>
      <c r="AA2214" s="7"/>
      <c r="AB2214" s="7"/>
      <c r="AC2214" s="7"/>
    </row>
    <row r="2215" spans="18:29" x14ac:dyDescent="0.2">
      <c r="R2215" s="193" t="str">
        <f>IF(Candidates!H2217="","",MONTH(Candidates!H2217))</f>
        <v/>
      </c>
      <c r="S2215" s="187" t="b">
        <f>IF(AND(YEAR(Candidates!H2217)&gt;=applicationYear,YEAR(Candidates!H2217)&lt;=applicationYear),TRUE,IF(applicationYear="",TRUE,FALSE))</f>
        <v>0</v>
      </c>
      <c r="T2215" s="187" t="b">
        <f>IF(AND(Candidates!H2217&gt;=$AJ$4,Candidates!H2217&lt;=$AJ$5),TRUE,FALSE)</f>
        <v>0</v>
      </c>
      <c r="U2215" s="187" t="b">
        <f>IF(Dashboard!$M$6="",IF(Candidates!B2217&lt;&gt;"",TRUE,FALSE),IF(Dashboard!$M$6=Candidates!B2217,TRUE,FALSE))</f>
        <v>0</v>
      </c>
      <c r="V2215" s="187" t="b">
        <f>IF(Dashboard!$H$7="",IF(Candidates!B2217&lt;&gt;"",TRUE,FALSE),IF(Dashboard!$H$7=Candidates!C2217,TRUE,FALSE))</f>
        <v>0</v>
      </c>
      <c r="W2215" s="217" t="b">
        <f>IF(Dashboard!$H$6="",IF(Candidates!B2217&lt;&gt;"",TRUE,FALSE),IF(Dashboard!$H$6=Candidates!E2217,TRUE,FALSE))</f>
        <v>0</v>
      </c>
      <c r="X2215" s="187">
        <f t="shared" si="90"/>
        <v>0</v>
      </c>
      <c r="Y2215" s="198">
        <f t="shared" si="91"/>
        <v>0</v>
      </c>
      <c r="AA2215" s="7"/>
      <c r="AB2215" s="7"/>
      <c r="AC2215" s="7"/>
    </row>
    <row r="2216" spans="18:29" x14ac:dyDescent="0.2">
      <c r="R2216" s="193" t="str">
        <f>IF(Candidates!H2218="","",MONTH(Candidates!H2218))</f>
        <v/>
      </c>
      <c r="S2216" s="187" t="b">
        <f>IF(AND(YEAR(Candidates!H2218)&gt;=applicationYear,YEAR(Candidates!H2218)&lt;=applicationYear),TRUE,IF(applicationYear="",TRUE,FALSE))</f>
        <v>0</v>
      </c>
      <c r="T2216" s="187" t="b">
        <f>IF(AND(Candidates!H2218&gt;=$AJ$4,Candidates!H2218&lt;=$AJ$5),TRUE,FALSE)</f>
        <v>0</v>
      </c>
      <c r="U2216" s="187" t="b">
        <f>IF(Dashboard!$M$6="",IF(Candidates!B2218&lt;&gt;"",TRUE,FALSE),IF(Dashboard!$M$6=Candidates!B2218,TRUE,FALSE))</f>
        <v>0</v>
      </c>
      <c r="V2216" s="187" t="b">
        <f>IF(Dashboard!$H$7="",IF(Candidates!B2218&lt;&gt;"",TRUE,FALSE),IF(Dashboard!$H$7=Candidates!C2218,TRUE,FALSE))</f>
        <v>0</v>
      </c>
      <c r="W2216" s="217" t="b">
        <f>IF(Dashboard!$H$6="",IF(Candidates!B2218&lt;&gt;"",TRUE,FALSE),IF(Dashboard!$H$6=Candidates!E2218,TRUE,FALSE))</f>
        <v>0</v>
      </c>
      <c r="X2216" s="187">
        <f t="shared" si="90"/>
        <v>0</v>
      </c>
      <c r="Y2216" s="198">
        <f t="shared" si="91"/>
        <v>0</v>
      </c>
      <c r="AA2216" s="7"/>
      <c r="AB2216" s="7"/>
      <c r="AC2216" s="7"/>
    </row>
    <row r="2217" spans="18:29" x14ac:dyDescent="0.2">
      <c r="R2217" s="193" t="str">
        <f>IF(Candidates!H2219="","",MONTH(Candidates!H2219))</f>
        <v/>
      </c>
      <c r="S2217" s="187" t="b">
        <f>IF(AND(YEAR(Candidates!H2219)&gt;=applicationYear,YEAR(Candidates!H2219)&lt;=applicationYear),TRUE,IF(applicationYear="",TRUE,FALSE))</f>
        <v>0</v>
      </c>
      <c r="T2217" s="187" t="b">
        <f>IF(AND(Candidates!H2219&gt;=$AJ$4,Candidates!H2219&lt;=$AJ$5),TRUE,FALSE)</f>
        <v>0</v>
      </c>
      <c r="U2217" s="187" t="b">
        <f>IF(Dashboard!$M$6="",IF(Candidates!B2219&lt;&gt;"",TRUE,FALSE),IF(Dashboard!$M$6=Candidates!B2219,TRUE,FALSE))</f>
        <v>0</v>
      </c>
      <c r="V2217" s="187" t="b">
        <f>IF(Dashboard!$H$7="",IF(Candidates!B2219&lt;&gt;"",TRUE,FALSE),IF(Dashboard!$H$7=Candidates!C2219,TRUE,FALSE))</f>
        <v>0</v>
      </c>
      <c r="W2217" s="217" t="b">
        <f>IF(Dashboard!$H$6="",IF(Candidates!B2219&lt;&gt;"",TRUE,FALSE),IF(Dashboard!$H$6=Candidates!E2219,TRUE,FALSE))</f>
        <v>0</v>
      </c>
      <c r="X2217" s="187">
        <f t="shared" si="90"/>
        <v>0</v>
      </c>
      <c r="Y2217" s="198">
        <f t="shared" si="91"/>
        <v>0</v>
      </c>
      <c r="AA2217" s="7"/>
      <c r="AB2217" s="7"/>
      <c r="AC2217" s="7"/>
    </row>
    <row r="2218" spans="18:29" x14ac:dyDescent="0.2">
      <c r="R2218" s="193" t="str">
        <f>IF(Candidates!H2220="","",MONTH(Candidates!H2220))</f>
        <v/>
      </c>
      <c r="S2218" s="187" t="b">
        <f>IF(AND(YEAR(Candidates!H2220)&gt;=applicationYear,YEAR(Candidates!H2220)&lt;=applicationYear),TRUE,IF(applicationYear="",TRUE,FALSE))</f>
        <v>0</v>
      </c>
      <c r="T2218" s="187" t="b">
        <f>IF(AND(Candidates!H2220&gt;=$AJ$4,Candidates!H2220&lt;=$AJ$5),TRUE,FALSE)</f>
        <v>0</v>
      </c>
      <c r="U2218" s="187" t="b">
        <f>IF(Dashboard!$M$6="",IF(Candidates!B2220&lt;&gt;"",TRUE,FALSE),IF(Dashboard!$M$6=Candidates!B2220,TRUE,FALSE))</f>
        <v>0</v>
      </c>
      <c r="V2218" s="187" t="b">
        <f>IF(Dashboard!$H$7="",IF(Candidates!B2220&lt;&gt;"",TRUE,FALSE),IF(Dashboard!$H$7=Candidates!C2220,TRUE,FALSE))</f>
        <v>0</v>
      </c>
      <c r="W2218" s="217" t="b">
        <f>IF(Dashboard!$H$6="",IF(Candidates!B2220&lt;&gt;"",TRUE,FALSE),IF(Dashboard!$H$6=Candidates!E2220,TRUE,FALSE))</f>
        <v>0</v>
      </c>
      <c r="X2218" s="187">
        <f t="shared" si="90"/>
        <v>0</v>
      </c>
      <c r="Y2218" s="198">
        <f t="shared" si="91"/>
        <v>0</v>
      </c>
      <c r="AA2218" s="7"/>
      <c r="AB2218" s="7"/>
      <c r="AC2218" s="7"/>
    </row>
    <row r="2219" spans="18:29" x14ac:dyDescent="0.2">
      <c r="R2219" s="193" t="str">
        <f>IF(Candidates!H2221="","",MONTH(Candidates!H2221))</f>
        <v/>
      </c>
      <c r="S2219" s="187" t="b">
        <f>IF(AND(YEAR(Candidates!H2221)&gt;=applicationYear,YEAR(Candidates!H2221)&lt;=applicationYear),TRUE,IF(applicationYear="",TRUE,FALSE))</f>
        <v>0</v>
      </c>
      <c r="T2219" s="187" t="b">
        <f>IF(AND(Candidates!H2221&gt;=$AJ$4,Candidates!H2221&lt;=$AJ$5),TRUE,FALSE)</f>
        <v>0</v>
      </c>
      <c r="U2219" s="187" t="b">
        <f>IF(Dashboard!$M$6="",IF(Candidates!B2221&lt;&gt;"",TRUE,FALSE),IF(Dashboard!$M$6=Candidates!B2221,TRUE,FALSE))</f>
        <v>0</v>
      </c>
      <c r="V2219" s="187" t="b">
        <f>IF(Dashboard!$H$7="",IF(Candidates!B2221&lt;&gt;"",TRUE,FALSE),IF(Dashboard!$H$7=Candidates!C2221,TRUE,FALSE))</f>
        <v>0</v>
      </c>
      <c r="W2219" s="217" t="b">
        <f>IF(Dashboard!$H$6="",IF(Candidates!B2221&lt;&gt;"",TRUE,FALSE),IF(Dashboard!$H$6=Candidates!E2221,TRUE,FALSE))</f>
        <v>0</v>
      </c>
      <c r="X2219" s="187">
        <f t="shared" si="90"/>
        <v>0</v>
      </c>
      <c r="Y2219" s="198">
        <f t="shared" si="91"/>
        <v>0</v>
      </c>
      <c r="AA2219" s="7"/>
      <c r="AB2219" s="7"/>
      <c r="AC2219" s="7"/>
    </row>
    <row r="2220" spans="18:29" x14ac:dyDescent="0.2">
      <c r="R2220" s="193" t="str">
        <f>IF(Candidates!H2222="","",MONTH(Candidates!H2222))</f>
        <v/>
      </c>
      <c r="S2220" s="187" t="b">
        <f>IF(AND(YEAR(Candidates!H2222)&gt;=applicationYear,YEAR(Candidates!H2222)&lt;=applicationYear),TRUE,IF(applicationYear="",TRUE,FALSE))</f>
        <v>0</v>
      </c>
      <c r="T2220" s="187" t="b">
        <f>IF(AND(Candidates!H2222&gt;=$AJ$4,Candidates!H2222&lt;=$AJ$5),TRUE,FALSE)</f>
        <v>0</v>
      </c>
      <c r="U2220" s="187" t="b">
        <f>IF(Dashboard!$M$6="",IF(Candidates!B2222&lt;&gt;"",TRUE,FALSE),IF(Dashboard!$M$6=Candidates!B2222,TRUE,FALSE))</f>
        <v>0</v>
      </c>
      <c r="V2220" s="187" t="b">
        <f>IF(Dashboard!$H$7="",IF(Candidates!B2222&lt;&gt;"",TRUE,FALSE),IF(Dashboard!$H$7=Candidates!C2222,TRUE,FALSE))</f>
        <v>0</v>
      </c>
      <c r="W2220" s="217" t="b">
        <f>IF(Dashboard!$H$6="",IF(Candidates!B2222&lt;&gt;"",TRUE,FALSE),IF(Dashboard!$H$6=Candidates!E2222,TRUE,FALSE))</f>
        <v>0</v>
      </c>
      <c r="X2220" s="187">
        <f t="shared" si="90"/>
        <v>0</v>
      </c>
      <c r="Y2220" s="198">
        <f t="shared" si="91"/>
        <v>0</v>
      </c>
      <c r="AA2220" s="7"/>
      <c r="AB2220" s="7"/>
      <c r="AC2220" s="7"/>
    </row>
    <row r="2221" spans="18:29" x14ac:dyDescent="0.2">
      <c r="R2221" s="193" t="str">
        <f>IF(Candidates!H2223="","",MONTH(Candidates!H2223))</f>
        <v/>
      </c>
      <c r="S2221" s="187" t="b">
        <f>IF(AND(YEAR(Candidates!H2223)&gt;=applicationYear,YEAR(Candidates!H2223)&lt;=applicationYear),TRUE,IF(applicationYear="",TRUE,FALSE))</f>
        <v>0</v>
      </c>
      <c r="T2221" s="187" t="b">
        <f>IF(AND(Candidates!H2223&gt;=$AJ$4,Candidates!H2223&lt;=$AJ$5),TRUE,FALSE)</f>
        <v>0</v>
      </c>
      <c r="U2221" s="187" t="b">
        <f>IF(Dashboard!$M$6="",IF(Candidates!B2223&lt;&gt;"",TRUE,FALSE),IF(Dashboard!$M$6=Candidates!B2223,TRUE,FALSE))</f>
        <v>0</v>
      </c>
      <c r="V2221" s="187" t="b">
        <f>IF(Dashboard!$H$7="",IF(Candidates!B2223&lt;&gt;"",TRUE,FALSE),IF(Dashboard!$H$7=Candidates!C2223,TRUE,FALSE))</f>
        <v>0</v>
      </c>
      <c r="W2221" s="217" t="b">
        <f>IF(Dashboard!$H$6="",IF(Candidates!B2223&lt;&gt;"",TRUE,FALSE),IF(Dashboard!$H$6=Candidates!E2223,TRUE,FALSE))</f>
        <v>0</v>
      </c>
      <c r="X2221" s="187">
        <f t="shared" si="90"/>
        <v>0</v>
      </c>
      <c r="Y2221" s="198">
        <f t="shared" si="91"/>
        <v>0</v>
      </c>
      <c r="AA2221" s="7"/>
      <c r="AB2221" s="7"/>
      <c r="AC2221" s="7"/>
    </row>
    <row r="2222" spans="18:29" x14ac:dyDescent="0.2">
      <c r="R2222" s="193" t="str">
        <f>IF(Candidates!H2224="","",MONTH(Candidates!H2224))</f>
        <v/>
      </c>
      <c r="S2222" s="187" t="b">
        <f>IF(AND(YEAR(Candidates!H2224)&gt;=applicationYear,YEAR(Candidates!H2224)&lt;=applicationYear),TRUE,IF(applicationYear="",TRUE,FALSE))</f>
        <v>0</v>
      </c>
      <c r="T2222" s="187" t="b">
        <f>IF(AND(Candidates!H2224&gt;=$AJ$4,Candidates!H2224&lt;=$AJ$5),TRUE,FALSE)</f>
        <v>0</v>
      </c>
      <c r="U2222" s="187" t="b">
        <f>IF(Dashboard!$M$6="",IF(Candidates!B2224&lt;&gt;"",TRUE,FALSE),IF(Dashboard!$M$6=Candidates!B2224,TRUE,FALSE))</f>
        <v>0</v>
      </c>
      <c r="V2222" s="187" t="b">
        <f>IF(Dashboard!$H$7="",IF(Candidates!B2224&lt;&gt;"",TRUE,FALSE),IF(Dashboard!$H$7=Candidates!C2224,TRUE,FALSE))</f>
        <v>0</v>
      </c>
      <c r="W2222" s="217" t="b">
        <f>IF(Dashboard!$H$6="",IF(Candidates!B2224&lt;&gt;"",TRUE,FALSE),IF(Dashboard!$H$6=Candidates!E2224,TRUE,FALSE))</f>
        <v>0</v>
      </c>
      <c r="X2222" s="187">
        <f t="shared" si="90"/>
        <v>0</v>
      </c>
      <c r="Y2222" s="198">
        <f t="shared" si="91"/>
        <v>0</v>
      </c>
      <c r="AA2222" s="7"/>
      <c r="AB2222" s="7"/>
      <c r="AC2222" s="7"/>
    </row>
    <row r="2223" spans="18:29" x14ac:dyDescent="0.2">
      <c r="R2223" s="193" t="str">
        <f>IF(Candidates!H2225="","",MONTH(Candidates!H2225))</f>
        <v/>
      </c>
      <c r="S2223" s="187" t="b">
        <f>IF(AND(YEAR(Candidates!H2225)&gt;=applicationYear,YEAR(Candidates!H2225)&lt;=applicationYear),TRUE,IF(applicationYear="",TRUE,FALSE))</f>
        <v>0</v>
      </c>
      <c r="T2223" s="187" t="b">
        <f>IF(AND(Candidates!H2225&gt;=$AJ$4,Candidates!H2225&lt;=$AJ$5),TRUE,FALSE)</f>
        <v>0</v>
      </c>
      <c r="U2223" s="187" t="b">
        <f>IF(Dashboard!$M$6="",IF(Candidates!B2225&lt;&gt;"",TRUE,FALSE),IF(Dashboard!$M$6=Candidates!B2225,TRUE,FALSE))</f>
        <v>0</v>
      </c>
      <c r="V2223" s="187" t="b">
        <f>IF(Dashboard!$H$7="",IF(Candidates!B2225&lt;&gt;"",TRUE,FALSE),IF(Dashboard!$H$7=Candidates!C2225,TRUE,FALSE))</f>
        <v>0</v>
      </c>
      <c r="W2223" s="217" t="b">
        <f>IF(Dashboard!$H$6="",IF(Candidates!B2225&lt;&gt;"",TRUE,FALSE),IF(Dashboard!$H$6=Candidates!E2225,TRUE,FALSE))</f>
        <v>0</v>
      </c>
      <c r="X2223" s="187">
        <f t="shared" si="90"/>
        <v>0</v>
      </c>
      <c r="Y2223" s="198">
        <f t="shared" si="91"/>
        <v>0</v>
      </c>
      <c r="AA2223" s="7"/>
      <c r="AB2223" s="7"/>
      <c r="AC2223" s="7"/>
    </row>
    <row r="2224" spans="18:29" x14ac:dyDescent="0.2">
      <c r="R2224" s="193" t="str">
        <f>IF(Candidates!H2226="","",MONTH(Candidates!H2226))</f>
        <v/>
      </c>
      <c r="S2224" s="187" t="b">
        <f>IF(AND(YEAR(Candidates!H2226)&gt;=applicationYear,YEAR(Candidates!H2226)&lt;=applicationYear),TRUE,IF(applicationYear="",TRUE,FALSE))</f>
        <v>0</v>
      </c>
      <c r="T2224" s="187" t="b">
        <f>IF(AND(Candidates!H2226&gt;=$AJ$4,Candidates!H2226&lt;=$AJ$5),TRUE,FALSE)</f>
        <v>0</v>
      </c>
      <c r="U2224" s="187" t="b">
        <f>IF(Dashboard!$M$6="",IF(Candidates!B2226&lt;&gt;"",TRUE,FALSE),IF(Dashboard!$M$6=Candidates!B2226,TRUE,FALSE))</f>
        <v>0</v>
      </c>
      <c r="V2224" s="187" t="b">
        <f>IF(Dashboard!$H$7="",IF(Candidates!B2226&lt;&gt;"",TRUE,FALSE),IF(Dashboard!$H$7=Candidates!C2226,TRUE,FALSE))</f>
        <v>0</v>
      </c>
      <c r="W2224" s="217" t="b">
        <f>IF(Dashboard!$H$6="",IF(Candidates!B2226&lt;&gt;"",TRUE,FALSE),IF(Dashboard!$H$6=Candidates!E2226,TRUE,FALSE))</f>
        <v>0</v>
      </c>
      <c r="X2224" s="187">
        <f t="shared" si="90"/>
        <v>0</v>
      </c>
      <c r="Y2224" s="198">
        <f t="shared" si="91"/>
        <v>0</v>
      </c>
      <c r="AA2224" s="7"/>
      <c r="AB2224" s="7"/>
      <c r="AC2224" s="7"/>
    </row>
    <row r="2225" spans="18:29" x14ac:dyDescent="0.2">
      <c r="R2225" s="193" t="str">
        <f>IF(Candidates!H2227="","",MONTH(Candidates!H2227))</f>
        <v/>
      </c>
      <c r="S2225" s="187" t="b">
        <f>IF(AND(YEAR(Candidates!H2227)&gt;=applicationYear,YEAR(Candidates!H2227)&lt;=applicationYear),TRUE,IF(applicationYear="",TRUE,FALSE))</f>
        <v>0</v>
      </c>
      <c r="T2225" s="187" t="b">
        <f>IF(AND(Candidates!H2227&gt;=$AJ$4,Candidates!H2227&lt;=$AJ$5),TRUE,FALSE)</f>
        <v>0</v>
      </c>
      <c r="U2225" s="187" t="b">
        <f>IF(Dashboard!$M$6="",IF(Candidates!B2227&lt;&gt;"",TRUE,FALSE),IF(Dashboard!$M$6=Candidates!B2227,TRUE,FALSE))</f>
        <v>0</v>
      </c>
      <c r="V2225" s="187" t="b">
        <f>IF(Dashboard!$H$7="",IF(Candidates!B2227&lt;&gt;"",TRUE,FALSE),IF(Dashboard!$H$7=Candidates!C2227,TRUE,FALSE))</f>
        <v>0</v>
      </c>
      <c r="W2225" s="217" t="b">
        <f>IF(Dashboard!$H$6="",IF(Candidates!B2227&lt;&gt;"",TRUE,FALSE),IF(Dashboard!$H$6=Candidates!E2227,TRUE,FALSE))</f>
        <v>0</v>
      </c>
      <c r="X2225" s="187">
        <f t="shared" si="90"/>
        <v>0</v>
      </c>
      <c r="Y2225" s="198">
        <f t="shared" si="91"/>
        <v>0</v>
      </c>
      <c r="AA2225" s="7"/>
      <c r="AB2225" s="7"/>
      <c r="AC2225" s="7"/>
    </row>
    <row r="2226" spans="18:29" x14ac:dyDescent="0.2">
      <c r="R2226" s="193" t="str">
        <f>IF(Candidates!H2228="","",MONTH(Candidates!H2228))</f>
        <v/>
      </c>
      <c r="S2226" s="187" t="b">
        <f>IF(AND(YEAR(Candidates!H2228)&gt;=applicationYear,YEAR(Candidates!H2228)&lt;=applicationYear),TRUE,IF(applicationYear="",TRUE,FALSE))</f>
        <v>0</v>
      </c>
      <c r="T2226" s="187" t="b">
        <f>IF(AND(Candidates!H2228&gt;=$AJ$4,Candidates!H2228&lt;=$AJ$5),TRUE,FALSE)</f>
        <v>0</v>
      </c>
      <c r="U2226" s="187" t="b">
        <f>IF(Dashboard!$M$6="",IF(Candidates!B2228&lt;&gt;"",TRUE,FALSE),IF(Dashboard!$M$6=Candidates!B2228,TRUE,FALSE))</f>
        <v>0</v>
      </c>
      <c r="V2226" s="187" t="b">
        <f>IF(Dashboard!$H$7="",IF(Candidates!B2228&lt;&gt;"",TRUE,FALSE),IF(Dashboard!$H$7=Candidates!C2228,TRUE,FALSE))</f>
        <v>0</v>
      </c>
      <c r="W2226" s="217" t="b">
        <f>IF(Dashboard!$H$6="",IF(Candidates!B2228&lt;&gt;"",TRUE,FALSE),IF(Dashboard!$H$6=Candidates!E2228,TRUE,FALSE))</f>
        <v>0</v>
      </c>
      <c r="X2226" s="187">
        <f t="shared" si="90"/>
        <v>0</v>
      </c>
      <c r="Y2226" s="198">
        <f t="shared" si="91"/>
        <v>0</v>
      </c>
      <c r="AA2226" s="7"/>
      <c r="AB2226" s="7"/>
      <c r="AC2226" s="7"/>
    </row>
    <row r="2227" spans="18:29" x14ac:dyDescent="0.2">
      <c r="R2227" s="193" t="str">
        <f>IF(Candidates!H2229="","",MONTH(Candidates!H2229))</f>
        <v/>
      </c>
      <c r="S2227" s="187" t="b">
        <f>IF(AND(YEAR(Candidates!H2229)&gt;=applicationYear,YEAR(Candidates!H2229)&lt;=applicationYear),TRUE,IF(applicationYear="",TRUE,FALSE))</f>
        <v>0</v>
      </c>
      <c r="T2227" s="187" t="b">
        <f>IF(AND(Candidates!H2229&gt;=$AJ$4,Candidates!H2229&lt;=$AJ$5),TRUE,FALSE)</f>
        <v>0</v>
      </c>
      <c r="U2227" s="187" t="b">
        <f>IF(Dashboard!$M$6="",IF(Candidates!B2229&lt;&gt;"",TRUE,FALSE),IF(Dashboard!$M$6=Candidates!B2229,TRUE,FALSE))</f>
        <v>0</v>
      </c>
      <c r="V2227" s="187" t="b">
        <f>IF(Dashboard!$H$7="",IF(Candidates!B2229&lt;&gt;"",TRUE,FALSE),IF(Dashboard!$H$7=Candidates!C2229,TRUE,FALSE))</f>
        <v>0</v>
      </c>
      <c r="W2227" s="217" t="b">
        <f>IF(Dashboard!$H$6="",IF(Candidates!B2229&lt;&gt;"",TRUE,FALSE),IF(Dashboard!$H$6=Candidates!E2229,TRUE,FALSE))</f>
        <v>0</v>
      </c>
      <c r="X2227" s="187">
        <f t="shared" si="90"/>
        <v>0</v>
      </c>
      <c r="Y2227" s="198">
        <f t="shared" si="91"/>
        <v>0</v>
      </c>
      <c r="AA2227" s="7"/>
      <c r="AB2227" s="7"/>
      <c r="AC2227" s="7"/>
    </row>
    <row r="2228" spans="18:29" x14ac:dyDescent="0.2">
      <c r="R2228" s="193" t="str">
        <f>IF(Candidates!H2230="","",MONTH(Candidates!H2230))</f>
        <v/>
      </c>
      <c r="S2228" s="187" t="b">
        <f>IF(AND(YEAR(Candidates!H2230)&gt;=applicationYear,YEAR(Candidates!H2230)&lt;=applicationYear),TRUE,IF(applicationYear="",TRUE,FALSE))</f>
        <v>0</v>
      </c>
      <c r="T2228" s="187" t="b">
        <f>IF(AND(Candidates!H2230&gt;=$AJ$4,Candidates!H2230&lt;=$AJ$5),TRUE,FALSE)</f>
        <v>0</v>
      </c>
      <c r="U2228" s="187" t="b">
        <f>IF(Dashboard!$M$6="",IF(Candidates!B2230&lt;&gt;"",TRUE,FALSE),IF(Dashboard!$M$6=Candidates!B2230,TRUE,FALSE))</f>
        <v>0</v>
      </c>
      <c r="V2228" s="187" t="b">
        <f>IF(Dashboard!$H$7="",IF(Candidates!B2230&lt;&gt;"",TRUE,FALSE),IF(Dashboard!$H$7=Candidates!C2230,TRUE,FALSE))</f>
        <v>0</v>
      </c>
      <c r="W2228" s="217" t="b">
        <f>IF(Dashboard!$H$6="",IF(Candidates!B2230&lt;&gt;"",TRUE,FALSE),IF(Dashboard!$H$6=Candidates!E2230,TRUE,FALSE))</f>
        <v>0</v>
      </c>
      <c r="X2228" s="187">
        <f t="shared" si="90"/>
        <v>0</v>
      </c>
      <c r="Y2228" s="198">
        <f t="shared" si="91"/>
        <v>0</v>
      </c>
      <c r="AA2228" s="7"/>
      <c r="AB2228" s="7"/>
      <c r="AC2228" s="7"/>
    </row>
    <row r="2229" spans="18:29" x14ac:dyDescent="0.2">
      <c r="R2229" s="193" t="str">
        <f>IF(Candidates!H2231="","",MONTH(Candidates!H2231))</f>
        <v/>
      </c>
      <c r="S2229" s="187" t="b">
        <f>IF(AND(YEAR(Candidates!H2231)&gt;=applicationYear,YEAR(Candidates!H2231)&lt;=applicationYear),TRUE,IF(applicationYear="",TRUE,FALSE))</f>
        <v>0</v>
      </c>
      <c r="T2229" s="187" t="b">
        <f>IF(AND(Candidates!H2231&gt;=$AJ$4,Candidates!H2231&lt;=$AJ$5),TRUE,FALSE)</f>
        <v>0</v>
      </c>
      <c r="U2229" s="187" t="b">
        <f>IF(Dashboard!$M$6="",IF(Candidates!B2231&lt;&gt;"",TRUE,FALSE),IF(Dashboard!$M$6=Candidates!B2231,TRUE,FALSE))</f>
        <v>0</v>
      </c>
      <c r="V2229" s="187" t="b">
        <f>IF(Dashboard!$H$7="",IF(Candidates!B2231&lt;&gt;"",TRUE,FALSE),IF(Dashboard!$H$7=Candidates!C2231,TRUE,FALSE))</f>
        <v>0</v>
      </c>
      <c r="W2229" s="217" t="b">
        <f>IF(Dashboard!$H$6="",IF(Candidates!B2231&lt;&gt;"",TRUE,FALSE),IF(Dashboard!$H$6=Candidates!E2231,TRUE,FALSE))</f>
        <v>0</v>
      </c>
      <c r="X2229" s="187">
        <f t="shared" si="90"/>
        <v>0</v>
      </c>
      <c r="Y2229" s="198">
        <f t="shared" si="91"/>
        <v>0</v>
      </c>
      <c r="AA2229" s="7"/>
      <c r="AB2229" s="7"/>
      <c r="AC2229" s="7"/>
    </row>
    <row r="2230" spans="18:29" x14ac:dyDescent="0.2">
      <c r="R2230" s="193" t="str">
        <f>IF(Candidates!H2232="","",MONTH(Candidates!H2232))</f>
        <v/>
      </c>
      <c r="S2230" s="187" t="b">
        <f>IF(AND(YEAR(Candidates!H2232)&gt;=applicationYear,YEAR(Candidates!H2232)&lt;=applicationYear),TRUE,IF(applicationYear="",TRUE,FALSE))</f>
        <v>0</v>
      </c>
      <c r="T2230" s="187" t="b">
        <f>IF(AND(Candidates!H2232&gt;=$AJ$4,Candidates!H2232&lt;=$AJ$5),TRUE,FALSE)</f>
        <v>0</v>
      </c>
      <c r="U2230" s="187" t="b">
        <f>IF(Dashboard!$M$6="",IF(Candidates!B2232&lt;&gt;"",TRUE,FALSE),IF(Dashboard!$M$6=Candidates!B2232,TRUE,FALSE))</f>
        <v>0</v>
      </c>
      <c r="V2230" s="187" t="b">
        <f>IF(Dashboard!$H$7="",IF(Candidates!B2232&lt;&gt;"",TRUE,FALSE),IF(Dashboard!$H$7=Candidates!C2232,TRUE,FALSE))</f>
        <v>0</v>
      </c>
      <c r="W2230" s="217" t="b">
        <f>IF(Dashboard!$H$6="",IF(Candidates!B2232&lt;&gt;"",TRUE,FALSE),IF(Dashboard!$H$6=Candidates!E2232,TRUE,FALSE))</f>
        <v>0</v>
      </c>
      <c r="X2230" s="187">
        <f t="shared" si="90"/>
        <v>0</v>
      </c>
      <c r="Y2230" s="198">
        <f t="shared" si="91"/>
        <v>0</v>
      </c>
      <c r="AA2230" s="7"/>
      <c r="AB2230" s="7"/>
      <c r="AC2230" s="7"/>
    </row>
    <row r="2231" spans="18:29" x14ac:dyDescent="0.2">
      <c r="R2231" s="193" t="str">
        <f>IF(Candidates!H2233="","",MONTH(Candidates!H2233))</f>
        <v/>
      </c>
      <c r="S2231" s="187" t="b">
        <f>IF(AND(YEAR(Candidates!H2233)&gt;=applicationYear,YEAR(Candidates!H2233)&lt;=applicationYear),TRUE,IF(applicationYear="",TRUE,FALSE))</f>
        <v>0</v>
      </c>
      <c r="T2231" s="187" t="b">
        <f>IF(AND(Candidates!H2233&gt;=$AJ$4,Candidates!H2233&lt;=$AJ$5),TRUE,FALSE)</f>
        <v>0</v>
      </c>
      <c r="U2231" s="187" t="b">
        <f>IF(Dashboard!$M$6="",IF(Candidates!B2233&lt;&gt;"",TRUE,FALSE),IF(Dashboard!$M$6=Candidates!B2233,TRUE,FALSE))</f>
        <v>0</v>
      </c>
      <c r="V2231" s="187" t="b">
        <f>IF(Dashboard!$H$7="",IF(Candidates!B2233&lt;&gt;"",TRUE,FALSE),IF(Dashboard!$H$7=Candidates!C2233,TRUE,FALSE))</f>
        <v>0</v>
      </c>
      <c r="W2231" s="217" t="b">
        <f>IF(Dashboard!$H$6="",IF(Candidates!B2233&lt;&gt;"",TRUE,FALSE),IF(Dashboard!$H$6=Candidates!E2233,TRUE,FALSE))</f>
        <v>0</v>
      </c>
      <c r="X2231" s="187">
        <f t="shared" si="90"/>
        <v>0</v>
      </c>
      <c r="Y2231" s="198">
        <f t="shared" si="91"/>
        <v>0</v>
      </c>
      <c r="AA2231" s="7"/>
      <c r="AB2231" s="7"/>
      <c r="AC2231" s="7"/>
    </row>
    <row r="2232" spans="18:29" x14ac:dyDescent="0.2">
      <c r="R2232" s="193" t="str">
        <f>IF(Candidates!H2234="","",MONTH(Candidates!H2234))</f>
        <v/>
      </c>
      <c r="S2232" s="187" t="b">
        <f>IF(AND(YEAR(Candidates!H2234)&gt;=applicationYear,YEAR(Candidates!H2234)&lt;=applicationYear),TRUE,IF(applicationYear="",TRUE,FALSE))</f>
        <v>0</v>
      </c>
      <c r="T2232" s="187" t="b">
        <f>IF(AND(Candidates!H2234&gt;=$AJ$4,Candidates!H2234&lt;=$AJ$5),TRUE,FALSE)</f>
        <v>0</v>
      </c>
      <c r="U2232" s="187" t="b">
        <f>IF(Dashboard!$M$6="",IF(Candidates!B2234&lt;&gt;"",TRUE,FALSE),IF(Dashboard!$M$6=Candidates!B2234,TRUE,FALSE))</f>
        <v>0</v>
      </c>
      <c r="V2232" s="187" t="b">
        <f>IF(Dashboard!$H$7="",IF(Candidates!B2234&lt;&gt;"",TRUE,FALSE),IF(Dashboard!$H$7=Candidates!C2234,TRUE,FALSE))</f>
        <v>0</v>
      </c>
      <c r="W2232" s="217" t="b">
        <f>IF(Dashboard!$H$6="",IF(Candidates!B2234&lt;&gt;"",TRUE,FALSE),IF(Dashboard!$H$6=Candidates!E2234,TRUE,FALSE))</f>
        <v>0</v>
      </c>
      <c r="X2232" s="187">
        <f t="shared" si="90"/>
        <v>0</v>
      </c>
      <c r="Y2232" s="198">
        <f t="shared" si="91"/>
        <v>0</v>
      </c>
      <c r="AA2232" s="7"/>
      <c r="AB2232" s="7"/>
      <c r="AC2232" s="7"/>
    </row>
    <row r="2233" spans="18:29" x14ac:dyDescent="0.2">
      <c r="R2233" s="193" t="str">
        <f>IF(Candidates!H2235="","",MONTH(Candidates!H2235))</f>
        <v/>
      </c>
      <c r="S2233" s="187" t="b">
        <f>IF(AND(YEAR(Candidates!H2235)&gt;=applicationYear,YEAR(Candidates!H2235)&lt;=applicationYear),TRUE,IF(applicationYear="",TRUE,FALSE))</f>
        <v>0</v>
      </c>
      <c r="T2233" s="187" t="b">
        <f>IF(AND(Candidates!H2235&gt;=$AJ$4,Candidates!H2235&lt;=$AJ$5),TRUE,FALSE)</f>
        <v>0</v>
      </c>
      <c r="U2233" s="187" t="b">
        <f>IF(Dashboard!$M$6="",IF(Candidates!B2235&lt;&gt;"",TRUE,FALSE),IF(Dashboard!$M$6=Candidates!B2235,TRUE,FALSE))</f>
        <v>0</v>
      </c>
      <c r="V2233" s="187" t="b">
        <f>IF(Dashboard!$H$7="",IF(Candidates!B2235&lt;&gt;"",TRUE,FALSE),IF(Dashboard!$H$7=Candidates!C2235,TRUE,FALSE))</f>
        <v>0</v>
      </c>
      <c r="W2233" s="217" t="b">
        <f>IF(Dashboard!$H$6="",IF(Candidates!B2235&lt;&gt;"",TRUE,FALSE),IF(Dashboard!$H$6=Candidates!E2235,TRUE,FALSE))</f>
        <v>0</v>
      </c>
      <c r="X2233" s="187">
        <f t="shared" si="90"/>
        <v>0</v>
      </c>
      <c r="Y2233" s="198">
        <f t="shared" si="91"/>
        <v>0</v>
      </c>
      <c r="AA2233" s="7"/>
      <c r="AB2233" s="7"/>
      <c r="AC2233" s="7"/>
    </row>
    <row r="2234" spans="18:29" x14ac:dyDescent="0.2">
      <c r="R2234" s="193" t="str">
        <f>IF(Candidates!H2236="","",MONTH(Candidates!H2236))</f>
        <v/>
      </c>
      <c r="S2234" s="187" t="b">
        <f>IF(AND(YEAR(Candidates!H2236)&gt;=applicationYear,YEAR(Candidates!H2236)&lt;=applicationYear),TRUE,IF(applicationYear="",TRUE,FALSE))</f>
        <v>0</v>
      </c>
      <c r="T2234" s="187" t="b">
        <f>IF(AND(Candidates!H2236&gt;=$AJ$4,Candidates!H2236&lt;=$AJ$5),TRUE,FALSE)</f>
        <v>0</v>
      </c>
      <c r="U2234" s="187" t="b">
        <f>IF(Dashboard!$M$6="",IF(Candidates!B2236&lt;&gt;"",TRUE,FALSE),IF(Dashboard!$M$6=Candidates!B2236,TRUE,FALSE))</f>
        <v>0</v>
      </c>
      <c r="V2234" s="187" t="b">
        <f>IF(Dashboard!$H$7="",IF(Candidates!B2236&lt;&gt;"",TRUE,FALSE),IF(Dashboard!$H$7=Candidates!C2236,TRUE,FALSE))</f>
        <v>0</v>
      </c>
      <c r="W2234" s="217" t="b">
        <f>IF(Dashboard!$H$6="",IF(Candidates!B2236&lt;&gt;"",TRUE,FALSE),IF(Dashboard!$H$6=Candidates!E2236,TRUE,FALSE))</f>
        <v>0</v>
      </c>
      <c r="X2234" s="187">
        <f t="shared" si="90"/>
        <v>0</v>
      </c>
      <c r="Y2234" s="198">
        <f t="shared" si="91"/>
        <v>0</v>
      </c>
      <c r="AA2234" s="7"/>
      <c r="AB2234" s="7"/>
      <c r="AC2234" s="7"/>
    </row>
    <row r="2235" spans="18:29" x14ac:dyDescent="0.2">
      <c r="R2235" s="193" t="str">
        <f>IF(Candidates!H2237="","",MONTH(Candidates!H2237))</f>
        <v/>
      </c>
      <c r="S2235" s="187" t="b">
        <f>IF(AND(YEAR(Candidates!H2237)&gt;=applicationYear,YEAR(Candidates!H2237)&lt;=applicationYear),TRUE,IF(applicationYear="",TRUE,FALSE))</f>
        <v>0</v>
      </c>
      <c r="T2235" s="187" t="b">
        <f>IF(AND(Candidates!H2237&gt;=$AJ$4,Candidates!H2237&lt;=$AJ$5),TRUE,FALSE)</f>
        <v>0</v>
      </c>
      <c r="U2235" s="187" t="b">
        <f>IF(Dashboard!$M$6="",IF(Candidates!B2237&lt;&gt;"",TRUE,FALSE),IF(Dashboard!$M$6=Candidates!B2237,TRUE,FALSE))</f>
        <v>0</v>
      </c>
      <c r="V2235" s="187" t="b">
        <f>IF(Dashboard!$H$7="",IF(Candidates!B2237&lt;&gt;"",TRUE,FALSE),IF(Dashboard!$H$7=Candidates!C2237,TRUE,FALSE))</f>
        <v>0</v>
      </c>
      <c r="W2235" s="217" t="b">
        <f>IF(Dashboard!$H$6="",IF(Candidates!B2237&lt;&gt;"",TRUE,FALSE),IF(Dashboard!$H$6=Candidates!E2237,TRUE,FALSE))</f>
        <v>0</v>
      </c>
      <c r="X2235" s="187">
        <f t="shared" si="90"/>
        <v>0</v>
      </c>
      <c r="Y2235" s="198">
        <f t="shared" si="91"/>
        <v>0</v>
      </c>
      <c r="AA2235" s="7"/>
      <c r="AB2235" s="7"/>
      <c r="AC2235" s="7"/>
    </row>
    <row r="2236" spans="18:29" x14ac:dyDescent="0.2">
      <c r="R2236" s="193" t="str">
        <f>IF(Candidates!H2238="","",MONTH(Candidates!H2238))</f>
        <v/>
      </c>
      <c r="S2236" s="187" t="b">
        <f>IF(AND(YEAR(Candidates!H2238)&gt;=applicationYear,YEAR(Candidates!H2238)&lt;=applicationYear),TRUE,IF(applicationYear="",TRUE,FALSE))</f>
        <v>0</v>
      </c>
      <c r="T2236" s="187" t="b">
        <f>IF(AND(Candidates!H2238&gt;=$AJ$4,Candidates!H2238&lt;=$AJ$5),TRUE,FALSE)</f>
        <v>0</v>
      </c>
      <c r="U2236" s="187" t="b">
        <f>IF(Dashboard!$M$6="",IF(Candidates!B2238&lt;&gt;"",TRUE,FALSE),IF(Dashboard!$M$6=Candidates!B2238,TRUE,FALSE))</f>
        <v>0</v>
      </c>
      <c r="V2236" s="187" t="b">
        <f>IF(Dashboard!$H$7="",IF(Candidates!B2238&lt;&gt;"",TRUE,FALSE),IF(Dashboard!$H$7=Candidates!C2238,TRUE,FALSE))</f>
        <v>0</v>
      </c>
      <c r="W2236" s="217" t="b">
        <f>IF(Dashboard!$H$6="",IF(Candidates!B2238&lt;&gt;"",TRUE,FALSE),IF(Dashboard!$H$6=Candidates!E2238,TRUE,FALSE))</f>
        <v>0</v>
      </c>
      <c r="X2236" s="187">
        <f t="shared" si="90"/>
        <v>0</v>
      </c>
      <c r="Y2236" s="198">
        <f t="shared" si="91"/>
        <v>0</v>
      </c>
      <c r="AA2236" s="7"/>
      <c r="AB2236" s="7"/>
      <c r="AC2236" s="7"/>
    </row>
    <row r="2237" spans="18:29" x14ac:dyDescent="0.2">
      <c r="R2237" s="193" t="str">
        <f>IF(Candidates!H2239="","",MONTH(Candidates!H2239))</f>
        <v/>
      </c>
      <c r="S2237" s="187" t="b">
        <f>IF(AND(YEAR(Candidates!H2239)&gt;=applicationYear,YEAR(Candidates!H2239)&lt;=applicationYear),TRUE,IF(applicationYear="",TRUE,FALSE))</f>
        <v>0</v>
      </c>
      <c r="T2237" s="187" t="b">
        <f>IF(AND(Candidates!H2239&gt;=$AJ$4,Candidates!H2239&lt;=$AJ$5),TRUE,FALSE)</f>
        <v>0</v>
      </c>
      <c r="U2237" s="187" t="b">
        <f>IF(Dashboard!$M$6="",IF(Candidates!B2239&lt;&gt;"",TRUE,FALSE),IF(Dashboard!$M$6=Candidates!B2239,TRUE,FALSE))</f>
        <v>0</v>
      </c>
      <c r="V2237" s="187" t="b">
        <f>IF(Dashboard!$H$7="",IF(Candidates!B2239&lt;&gt;"",TRUE,FALSE),IF(Dashboard!$H$7=Candidates!C2239,TRUE,FALSE))</f>
        <v>0</v>
      </c>
      <c r="W2237" s="217" t="b">
        <f>IF(Dashboard!$H$6="",IF(Candidates!B2239&lt;&gt;"",TRUE,FALSE),IF(Dashboard!$H$6=Candidates!E2239,TRUE,FALSE))</f>
        <v>0</v>
      </c>
      <c r="X2237" s="187">
        <f t="shared" si="90"/>
        <v>0</v>
      </c>
      <c r="Y2237" s="198">
        <f t="shared" si="91"/>
        <v>0</v>
      </c>
      <c r="AA2237" s="7"/>
      <c r="AB2237" s="7"/>
      <c r="AC2237" s="7"/>
    </row>
    <row r="2238" spans="18:29" x14ac:dyDescent="0.2">
      <c r="R2238" s="193" t="str">
        <f>IF(Candidates!H2240="","",MONTH(Candidates!H2240))</f>
        <v/>
      </c>
      <c r="S2238" s="187" t="b">
        <f>IF(AND(YEAR(Candidates!H2240)&gt;=applicationYear,YEAR(Candidates!H2240)&lt;=applicationYear),TRUE,IF(applicationYear="",TRUE,FALSE))</f>
        <v>0</v>
      </c>
      <c r="T2238" s="187" t="b">
        <f>IF(AND(Candidates!H2240&gt;=$AJ$4,Candidates!H2240&lt;=$AJ$5),TRUE,FALSE)</f>
        <v>0</v>
      </c>
      <c r="U2238" s="187" t="b">
        <f>IF(Dashboard!$M$6="",IF(Candidates!B2240&lt;&gt;"",TRUE,FALSE),IF(Dashboard!$M$6=Candidates!B2240,TRUE,FALSE))</f>
        <v>0</v>
      </c>
      <c r="V2238" s="187" t="b">
        <f>IF(Dashboard!$H$7="",IF(Candidates!B2240&lt;&gt;"",TRUE,FALSE),IF(Dashboard!$H$7=Candidates!C2240,TRUE,FALSE))</f>
        <v>0</v>
      </c>
      <c r="W2238" s="217" t="b">
        <f>IF(Dashboard!$H$6="",IF(Candidates!B2240&lt;&gt;"",TRUE,FALSE),IF(Dashboard!$H$6=Candidates!E2240,TRUE,FALSE))</f>
        <v>0</v>
      </c>
      <c r="X2238" s="187">
        <f t="shared" si="90"/>
        <v>0</v>
      </c>
      <c r="Y2238" s="198">
        <f t="shared" si="91"/>
        <v>0</v>
      </c>
      <c r="AA2238" s="7"/>
      <c r="AB2238" s="7"/>
      <c r="AC2238" s="7"/>
    </row>
    <row r="2239" spans="18:29" x14ac:dyDescent="0.2">
      <c r="R2239" s="193" t="str">
        <f>IF(Candidates!H2241="","",MONTH(Candidates!H2241))</f>
        <v/>
      </c>
      <c r="S2239" s="187" t="b">
        <f>IF(AND(YEAR(Candidates!H2241)&gt;=applicationYear,YEAR(Candidates!H2241)&lt;=applicationYear),TRUE,IF(applicationYear="",TRUE,FALSE))</f>
        <v>0</v>
      </c>
      <c r="T2239" s="187" t="b">
        <f>IF(AND(Candidates!H2241&gt;=$AJ$4,Candidates!H2241&lt;=$AJ$5),TRUE,FALSE)</f>
        <v>0</v>
      </c>
      <c r="U2239" s="187" t="b">
        <f>IF(Dashboard!$M$6="",IF(Candidates!B2241&lt;&gt;"",TRUE,FALSE),IF(Dashboard!$M$6=Candidates!B2241,TRUE,FALSE))</f>
        <v>0</v>
      </c>
      <c r="V2239" s="187" t="b">
        <f>IF(Dashboard!$H$7="",IF(Candidates!B2241&lt;&gt;"",TRUE,FALSE),IF(Dashboard!$H$7=Candidates!C2241,TRUE,FALSE))</f>
        <v>0</v>
      </c>
      <c r="W2239" s="217" t="b">
        <f>IF(Dashboard!$H$6="",IF(Candidates!B2241&lt;&gt;"",TRUE,FALSE),IF(Dashboard!$H$6=Candidates!E2241,TRUE,FALSE))</f>
        <v>0</v>
      </c>
      <c r="X2239" s="187">
        <f t="shared" si="90"/>
        <v>0</v>
      </c>
      <c r="Y2239" s="198">
        <f t="shared" si="91"/>
        <v>0</v>
      </c>
      <c r="AA2239" s="7"/>
      <c r="AB2239" s="7"/>
      <c r="AC2239" s="7"/>
    </row>
    <row r="2240" spans="18:29" x14ac:dyDescent="0.2">
      <c r="R2240" s="193" t="str">
        <f>IF(Candidates!H2242="","",MONTH(Candidates!H2242))</f>
        <v/>
      </c>
      <c r="S2240" s="187" t="b">
        <f>IF(AND(YEAR(Candidates!H2242)&gt;=applicationYear,YEAR(Candidates!H2242)&lt;=applicationYear),TRUE,IF(applicationYear="",TRUE,FALSE))</f>
        <v>0</v>
      </c>
      <c r="T2240" s="187" t="b">
        <f>IF(AND(Candidates!H2242&gt;=$AJ$4,Candidates!H2242&lt;=$AJ$5),TRUE,FALSE)</f>
        <v>0</v>
      </c>
      <c r="U2240" s="187" t="b">
        <f>IF(Dashboard!$M$6="",IF(Candidates!B2242&lt;&gt;"",TRUE,FALSE),IF(Dashboard!$M$6=Candidates!B2242,TRUE,FALSE))</f>
        <v>0</v>
      </c>
      <c r="V2240" s="187" t="b">
        <f>IF(Dashboard!$H$7="",IF(Candidates!B2242&lt;&gt;"",TRUE,FALSE),IF(Dashboard!$H$7=Candidates!C2242,TRUE,FALSE))</f>
        <v>0</v>
      </c>
      <c r="W2240" s="217" t="b">
        <f>IF(Dashboard!$H$6="",IF(Candidates!B2242&lt;&gt;"",TRUE,FALSE),IF(Dashboard!$H$6=Candidates!E2242,TRUE,FALSE))</f>
        <v>0</v>
      </c>
      <c r="X2240" s="187">
        <f t="shared" si="90"/>
        <v>0</v>
      </c>
      <c r="Y2240" s="198">
        <f t="shared" si="91"/>
        <v>0</v>
      </c>
      <c r="AA2240" s="7"/>
      <c r="AB2240" s="7"/>
      <c r="AC2240" s="7"/>
    </row>
    <row r="2241" spans="18:29" x14ac:dyDescent="0.2">
      <c r="R2241" s="193" t="str">
        <f>IF(Candidates!H2243="","",MONTH(Candidates!H2243))</f>
        <v/>
      </c>
      <c r="S2241" s="187" t="b">
        <f>IF(AND(YEAR(Candidates!H2243)&gt;=applicationYear,YEAR(Candidates!H2243)&lt;=applicationYear),TRUE,IF(applicationYear="",TRUE,FALSE))</f>
        <v>0</v>
      </c>
      <c r="T2241" s="187" t="b">
        <f>IF(AND(Candidates!H2243&gt;=$AJ$4,Candidates!H2243&lt;=$AJ$5),TRUE,FALSE)</f>
        <v>0</v>
      </c>
      <c r="U2241" s="187" t="b">
        <f>IF(Dashboard!$M$6="",IF(Candidates!B2243&lt;&gt;"",TRUE,FALSE),IF(Dashboard!$M$6=Candidates!B2243,TRUE,FALSE))</f>
        <v>0</v>
      </c>
      <c r="V2241" s="187" t="b">
        <f>IF(Dashboard!$H$7="",IF(Candidates!B2243&lt;&gt;"",TRUE,FALSE),IF(Dashboard!$H$7=Candidates!C2243,TRUE,FALSE))</f>
        <v>0</v>
      </c>
      <c r="W2241" s="217" t="b">
        <f>IF(Dashboard!$H$6="",IF(Candidates!B2243&lt;&gt;"",TRUE,FALSE),IF(Dashboard!$H$6=Candidates!E2243,TRUE,FALSE))</f>
        <v>0</v>
      </c>
      <c r="X2241" s="187">
        <f t="shared" si="90"/>
        <v>0</v>
      </c>
      <c r="Y2241" s="198">
        <f t="shared" si="91"/>
        <v>0</v>
      </c>
      <c r="AA2241" s="7"/>
      <c r="AB2241" s="7"/>
      <c r="AC2241" s="7"/>
    </row>
    <row r="2242" spans="18:29" x14ac:dyDescent="0.2">
      <c r="R2242" s="193" t="str">
        <f>IF(Candidates!H2244="","",MONTH(Candidates!H2244))</f>
        <v/>
      </c>
      <c r="S2242" s="187" t="b">
        <f>IF(AND(YEAR(Candidates!H2244)&gt;=applicationYear,YEAR(Candidates!H2244)&lt;=applicationYear),TRUE,IF(applicationYear="",TRUE,FALSE))</f>
        <v>0</v>
      </c>
      <c r="T2242" s="187" t="b">
        <f>IF(AND(Candidates!H2244&gt;=$AJ$4,Candidates!H2244&lt;=$AJ$5),TRUE,FALSE)</f>
        <v>0</v>
      </c>
      <c r="U2242" s="187" t="b">
        <f>IF(Dashboard!$M$6="",IF(Candidates!B2244&lt;&gt;"",TRUE,FALSE),IF(Dashboard!$M$6=Candidates!B2244,TRUE,FALSE))</f>
        <v>0</v>
      </c>
      <c r="V2242" s="187" t="b">
        <f>IF(Dashboard!$H$7="",IF(Candidates!B2244&lt;&gt;"",TRUE,FALSE),IF(Dashboard!$H$7=Candidates!C2244,TRUE,FALSE))</f>
        <v>0</v>
      </c>
      <c r="W2242" s="217" t="b">
        <f>IF(Dashboard!$H$6="",IF(Candidates!B2244&lt;&gt;"",TRUE,FALSE),IF(Dashboard!$H$6=Candidates!E2244,TRUE,FALSE))</f>
        <v>0</v>
      </c>
      <c r="X2242" s="187">
        <f t="shared" si="90"/>
        <v>0</v>
      </c>
      <c r="Y2242" s="198">
        <f t="shared" si="91"/>
        <v>0</v>
      </c>
      <c r="AA2242" s="7"/>
      <c r="AB2242" s="7"/>
      <c r="AC2242" s="7"/>
    </row>
    <row r="2243" spans="18:29" x14ac:dyDescent="0.2">
      <c r="R2243" s="193" t="str">
        <f>IF(Candidates!H2245="","",MONTH(Candidates!H2245))</f>
        <v/>
      </c>
      <c r="S2243" s="187" t="b">
        <f>IF(AND(YEAR(Candidates!H2245)&gt;=applicationYear,YEAR(Candidates!H2245)&lt;=applicationYear),TRUE,IF(applicationYear="",TRUE,FALSE))</f>
        <v>0</v>
      </c>
      <c r="T2243" s="187" t="b">
        <f>IF(AND(Candidates!H2245&gt;=$AJ$4,Candidates!H2245&lt;=$AJ$5),TRUE,FALSE)</f>
        <v>0</v>
      </c>
      <c r="U2243" s="187" t="b">
        <f>IF(Dashboard!$M$6="",IF(Candidates!B2245&lt;&gt;"",TRUE,FALSE),IF(Dashboard!$M$6=Candidates!B2245,TRUE,FALSE))</f>
        <v>0</v>
      </c>
      <c r="V2243" s="187" t="b">
        <f>IF(Dashboard!$H$7="",IF(Candidates!B2245&lt;&gt;"",TRUE,FALSE),IF(Dashboard!$H$7=Candidates!C2245,TRUE,FALSE))</f>
        <v>0</v>
      </c>
      <c r="W2243" s="217" t="b">
        <f>IF(Dashboard!$H$6="",IF(Candidates!B2245&lt;&gt;"",TRUE,FALSE),IF(Dashboard!$H$6=Candidates!E2245,TRUE,FALSE))</f>
        <v>0</v>
      </c>
      <c r="X2243" s="187">
        <f t="shared" si="90"/>
        <v>0</v>
      </c>
      <c r="Y2243" s="198">
        <f t="shared" si="91"/>
        <v>0</v>
      </c>
      <c r="AA2243" s="7"/>
      <c r="AB2243" s="7"/>
      <c r="AC2243" s="7"/>
    </row>
    <row r="2244" spans="18:29" x14ac:dyDescent="0.2">
      <c r="R2244" s="193" t="str">
        <f>IF(Candidates!H2246="","",MONTH(Candidates!H2246))</f>
        <v/>
      </c>
      <c r="S2244" s="187" t="b">
        <f>IF(AND(YEAR(Candidates!H2246)&gt;=applicationYear,YEAR(Candidates!H2246)&lt;=applicationYear),TRUE,IF(applicationYear="",TRUE,FALSE))</f>
        <v>0</v>
      </c>
      <c r="T2244" s="187" t="b">
        <f>IF(AND(Candidates!H2246&gt;=$AJ$4,Candidates!H2246&lt;=$AJ$5),TRUE,FALSE)</f>
        <v>0</v>
      </c>
      <c r="U2244" s="187" t="b">
        <f>IF(Dashboard!$M$6="",IF(Candidates!B2246&lt;&gt;"",TRUE,FALSE),IF(Dashboard!$M$6=Candidates!B2246,TRUE,FALSE))</f>
        <v>0</v>
      </c>
      <c r="V2244" s="187" t="b">
        <f>IF(Dashboard!$H$7="",IF(Candidates!B2246&lt;&gt;"",TRUE,FALSE),IF(Dashboard!$H$7=Candidates!C2246,TRUE,FALSE))</f>
        <v>0</v>
      </c>
      <c r="W2244" s="217" t="b">
        <f>IF(Dashboard!$H$6="",IF(Candidates!B2246&lt;&gt;"",TRUE,FALSE),IF(Dashboard!$H$6=Candidates!E2246,TRUE,FALSE))</f>
        <v>0</v>
      </c>
      <c r="X2244" s="187">
        <f t="shared" si="90"/>
        <v>0</v>
      </c>
      <c r="Y2244" s="198">
        <f t="shared" si="91"/>
        <v>0</v>
      </c>
      <c r="AA2244" s="7"/>
      <c r="AB2244" s="7"/>
      <c r="AC2244" s="7"/>
    </row>
    <row r="2245" spans="18:29" x14ac:dyDescent="0.2">
      <c r="R2245" s="193" t="str">
        <f>IF(Candidates!H2247="","",MONTH(Candidates!H2247))</f>
        <v/>
      </c>
      <c r="S2245" s="187" t="b">
        <f>IF(AND(YEAR(Candidates!H2247)&gt;=applicationYear,YEAR(Candidates!H2247)&lt;=applicationYear),TRUE,IF(applicationYear="",TRUE,FALSE))</f>
        <v>0</v>
      </c>
      <c r="T2245" s="187" t="b">
        <f>IF(AND(Candidates!H2247&gt;=$AJ$4,Candidates!H2247&lt;=$AJ$5),TRUE,FALSE)</f>
        <v>0</v>
      </c>
      <c r="U2245" s="187" t="b">
        <f>IF(Dashboard!$M$6="",IF(Candidates!B2247&lt;&gt;"",TRUE,FALSE),IF(Dashboard!$M$6=Candidates!B2247,TRUE,FALSE))</f>
        <v>0</v>
      </c>
      <c r="V2245" s="187" t="b">
        <f>IF(Dashboard!$H$7="",IF(Candidates!B2247&lt;&gt;"",TRUE,FALSE),IF(Dashboard!$H$7=Candidates!C2247,TRUE,FALSE))</f>
        <v>0</v>
      </c>
      <c r="W2245" s="217" t="b">
        <f>IF(Dashboard!$H$6="",IF(Candidates!B2247&lt;&gt;"",TRUE,FALSE),IF(Dashboard!$H$6=Candidates!E2247,TRUE,FALSE))</f>
        <v>0</v>
      </c>
      <c r="X2245" s="187">
        <f t="shared" ref="X2245:X2308" si="92">W2245*V2245*U2245*T2245</f>
        <v>0</v>
      </c>
      <c r="Y2245" s="198">
        <f t="shared" ref="Y2245:Y2308" si="93">W2245*V2245*U2245*S2245</f>
        <v>0</v>
      </c>
      <c r="AA2245" s="7"/>
      <c r="AB2245" s="7"/>
      <c r="AC2245" s="7"/>
    </row>
    <row r="2246" spans="18:29" x14ac:dyDescent="0.2">
      <c r="R2246" s="193" t="str">
        <f>IF(Candidates!H2248="","",MONTH(Candidates!H2248))</f>
        <v/>
      </c>
      <c r="S2246" s="187" t="b">
        <f>IF(AND(YEAR(Candidates!H2248)&gt;=applicationYear,YEAR(Candidates!H2248)&lt;=applicationYear),TRUE,IF(applicationYear="",TRUE,FALSE))</f>
        <v>0</v>
      </c>
      <c r="T2246" s="187" t="b">
        <f>IF(AND(Candidates!H2248&gt;=$AJ$4,Candidates!H2248&lt;=$AJ$5),TRUE,FALSE)</f>
        <v>0</v>
      </c>
      <c r="U2246" s="187" t="b">
        <f>IF(Dashboard!$M$6="",IF(Candidates!B2248&lt;&gt;"",TRUE,FALSE),IF(Dashboard!$M$6=Candidates!B2248,TRUE,FALSE))</f>
        <v>0</v>
      </c>
      <c r="V2246" s="187" t="b">
        <f>IF(Dashboard!$H$7="",IF(Candidates!B2248&lt;&gt;"",TRUE,FALSE),IF(Dashboard!$H$7=Candidates!C2248,TRUE,FALSE))</f>
        <v>0</v>
      </c>
      <c r="W2246" s="217" t="b">
        <f>IF(Dashboard!$H$6="",IF(Candidates!B2248&lt;&gt;"",TRUE,FALSE),IF(Dashboard!$H$6=Candidates!E2248,TRUE,FALSE))</f>
        <v>0</v>
      </c>
      <c r="X2246" s="187">
        <f t="shared" si="92"/>
        <v>0</v>
      </c>
      <c r="Y2246" s="198">
        <f t="shared" si="93"/>
        <v>0</v>
      </c>
      <c r="AA2246" s="7"/>
      <c r="AB2246" s="7"/>
      <c r="AC2246" s="7"/>
    </row>
    <row r="2247" spans="18:29" x14ac:dyDescent="0.2">
      <c r="R2247" s="193" t="str">
        <f>IF(Candidates!H2249="","",MONTH(Candidates!H2249))</f>
        <v/>
      </c>
      <c r="S2247" s="187" t="b">
        <f>IF(AND(YEAR(Candidates!H2249)&gt;=applicationYear,YEAR(Candidates!H2249)&lt;=applicationYear),TRUE,IF(applicationYear="",TRUE,FALSE))</f>
        <v>0</v>
      </c>
      <c r="T2247" s="187" t="b">
        <f>IF(AND(Candidates!H2249&gt;=$AJ$4,Candidates!H2249&lt;=$AJ$5),TRUE,FALSE)</f>
        <v>0</v>
      </c>
      <c r="U2247" s="187" t="b">
        <f>IF(Dashboard!$M$6="",IF(Candidates!B2249&lt;&gt;"",TRUE,FALSE),IF(Dashboard!$M$6=Candidates!B2249,TRUE,FALSE))</f>
        <v>0</v>
      </c>
      <c r="V2247" s="187" t="b">
        <f>IF(Dashboard!$H$7="",IF(Candidates!B2249&lt;&gt;"",TRUE,FALSE),IF(Dashboard!$H$7=Candidates!C2249,TRUE,FALSE))</f>
        <v>0</v>
      </c>
      <c r="W2247" s="217" t="b">
        <f>IF(Dashboard!$H$6="",IF(Candidates!B2249&lt;&gt;"",TRUE,FALSE),IF(Dashboard!$H$6=Candidates!E2249,TRUE,FALSE))</f>
        <v>0</v>
      </c>
      <c r="X2247" s="187">
        <f t="shared" si="92"/>
        <v>0</v>
      </c>
      <c r="Y2247" s="198">
        <f t="shared" si="93"/>
        <v>0</v>
      </c>
      <c r="AA2247" s="7"/>
      <c r="AB2247" s="7"/>
      <c r="AC2247" s="7"/>
    </row>
    <row r="2248" spans="18:29" x14ac:dyDescent="0.2">
      <c r="R2248" s="193" t="str">
        <f>IF(Candidates!H2250="","",MONTH(Candidates!H2250))</f>
        <v/>
      </c>
      <c r="S2248" s="187" t="b">
        <f>IF(AND(YEAR(Candidates!H2250)&gt;=applicationYear,YEAR(Candidates!H2250)&lt;=applicationYear),TRUE,IF(applicationYear="",TRUE,FALSE))</f>
        <v>0</v>
      </c>
      <c r="T2248" s="187" t="b">
        <f>IF(AND(Candidates!H2250&gt;=$AJ$4,Candidates!H2250&lt;=$AJ$5),TRUE,FALSE)</f>
        <v>0</v>
      </c>
      <c r="U2248" s="187" t="b">
        <f>IF(Dashboard!$M$6="",IF(Candidates!B2250&lt;&gt;"",TRUE,FALSE),IF(Dashboard!$M$6=Candidates!B2250,TRUE,FALSE))</f>
        <v>0</v>
      </c>
      <c r="V2248" s="187" t="b">
        <f>IF(Dashboard!$H$7="",IF(Candidates!B2250&lt;&gt;"",TRUE,FALSE),IF(Dashboard!$H$7=Candidates!C2250,TRUE,FALSE))</f>
        <v>0</v>
      </c>
      <c r="W2248" s="217" t="b">
        <f>IF(Dashboard!$H$6="",IF(Candidates!B2250&lt;&gt;"",TRUE,FALSE),IF(Dashboard!$H$6=Candidates!E2250,TRUE,FALSE))</f>
        <v>0</v>
      </c>
      <c r="X2248" s="187">
        <f t="shared" si="92"/>
        <v>0</v>
      </c>
      <c r="Y2248" s="198">
        <f t="shared" si="93"/>
        <v>0</v>
      </c>
      <c r="AA2248" s="7"/>
      <c r="AB2248" s="7"/>
      <c r="AC2248" s="7"/>
    </row>
    <row r="2249" spans="18:29" x14ac:dyDescent="0.2">
      <c r="R2249" s="193" t="str">
        <f>IF(Candidates!H2251="","",MONTH(Candidates!H2251))</f>
        <v/>
      </c>
      <c r="S2249" s="187" t="b">
        <f>IF(AND(YEAR(Candidates!H2251)&gt;=applicationYear,YEAR(Candidates!H2251)&lt;=applicationYear),TRUE,IF(applicationYear="",TRUE,FALSE))</f>
        <v>0</v>
      </c>
      <c r="T2249" s="187" t="b">
        <f>IF(AND(Candidates!H2251&gt;=$AJ$4,Candidates!H2251&lt;=$AJ$5),TRUE,FALSE)</f>
        <v>0</v>
      </c>
      <c r="U2249" s="187" t="b">
        <f>IF(Dashboard!$M$6="",IF(Candidates!B2251&lt;&gt;"",TRUE,FALSE),IF(Dashboard!$M$6=Candidates!B2251,TRUE,FALSE))</f>
        <v>0</v>
      </c>
      <c r="V2249" s="187" t="b">
        <f>IF(Dashboard!$H$7="",IF(Candidates!B2251&lt;&gt;"",TRUE,FALSE),IF(Dashboard!$H$7=Candidates!C2251,TRUE,FALSE))</f>
        <v>0</v>
      </c>
      <c r="W2249" s="217" t="b">
        <f>IF(Dashboard!$H$6="",IF(Candidates!B2251&lt;&gt;"",TRUE,FALSE),IF(Dashboard!$H$6=Candidates!E2251,TRUE,FALSE))</f>
        <v>0</v>
      </c>
      <c r="X2249" s="187">
        <f t="shared" si="92"/>
        <v>0</v>
      </c>
      <c r="Y2249" s="198">
        <f t="shared" si="93"/>
        <v>0</v>
      </c>
      <c r="AA2249" s="7"/>
      <c r="AB2249" s="7"/>
      <c r="AC2249" s="7"/>
    </row>
    <row r="2250" spans="18:29" x14ac:dyDescent="0.2">
      <c r="R2250" s="193" t="str">
        <f>IF(Candidates!H2252="","",MONTH(Candidates!H2252))</f>
        <v/>
      </c>
      <c r="S2250" s="187" t="b">
        <f>IF(AND(YEAR(Candidates!H2252)&gt;=applicationYear,YEAR(Candidates!H2252)&lt;=applicationYear),TRUE,IF(applicationYear="",TRUE,FALSE))</f>
        <v>0</v>
      </c>
      <c r="T2250" s="187" t="b">
        <f>IF(AND(Candidates!H2252&gt;=$AJ$4,Candidates!H2252&lt;=$AJ$5),TRUE,FALSE)</f>
        <v>0</v>
      </c>
      <c r="U2250" s="187" t="b">
        <f>IF(Dashboard!$M$6="",IF(Candidates!B2252&lt;&gt;"",TRUE,FALSE),IF(Dashboard!$M$6=Candidates!B2252,TRUE,FALSE))</f>
        <v>0</v>
      </c>
      <c r="V2250" s="187" t="b">
        <f>IF(Dashboard!$H$7="",IF(Candidates!B2252&lt;&gt;"",TRUE,FALSE),IF(Dashboard!$H$7=Candidates!C2252,TRUE,FALSE))</f>
        <v>0</v>
      </c>
      <c r="W2250" s="217" t="b">
        <f>IF(Dashboard!$H$6="",IF(Candidates!B2252&lt;&gt;"",TRUE,FALSE),IF(Dashboard!$H$6=Candidates!E2252,TRUE,FALSE))</f>
        <v>0</v>
      </c>
      <c r="X2250" s="187">
        <f t="shared" si="92"/>
        <v>0</v>
      </c>
      <c r="Y2250" s="198">
        <f t="shared" si="93"/>
        <v>0</v>
      </c>
      <c r="AA2250" s="7"/>
      <c r="AB2250" s="7"/>
      <c r="AC2250" s="7"/>
    </row>
    <row r="2251" spans="18:29" x14ac:dyDescent="0.2">
      <c r="R2251" s="193" t="str">
        <f>IF(Candidates!H2253="","",MONTH(Candidates!H2253))</f>
        <v/>
      </c>
      <c r="S2251" s="187" t="b">
        <f>IF(AND(YEAR(Candidates!H2253)&gt;=applicationYear,YEAR(Candidates!H2253)&lt;=applicationYear),TRUE,IF(applicationYear="",TRUE,FALSE))</f>
        <v>0</v>
      </c>
      <c r="T2251" s="187" t="b">
        <f>IF(AND(Candidates!H2253&gt;=$AJ$4,Candidates!H2253&lt;=$AJ$5),TRUE,FALSE)</f>
        <v>0</v>
      </c>
      <c r="U2251" s="187" t="b">
        <f>IF(Dashboard!$M$6="",IF(Candidates!B2253&lt;&gt;"",TRUE,FALSE),IF(Dashboard!$M$6=Candidates!B2253,TRUE,FALSE))</f>
        <v>0</v>
      </c>
      <c r="V2251" s="187" t="b">
        <f>IF(Dashboard!$H$7="",IF(Candidates!B2253&lt;&gt;"",TRUE,FALSE),IF(Dashboard!$H$7=Candidates!C2253,TRUE,FALSE))</f>
        <v>0</v>
      </c>
      <c r="W2251" s="217" t="b">
        <f>IF(Dashboard!$H$6="",IF(Candidates!B2253&lt;&gt;"",TRUE,FALSE),IF(Dashboard!$H$6=Candidates!E2253,TRUE,FALSE))</f>
        <v>0</v>
      </c>
      <c r="X2251" s="187">
        <f t="shared" si="92"/>
        <v>0</v>
      </c>
      <c r="Y2251" s="198">
        <f t="shared" si="93"/>
        <v>0</v>
      </c>
      <c r="AA2251" s="7"/>
      <c r="AB2251" s="7"/>
      <c r="AC2251" s="7"/>
    </row>
    <row r="2252" spans="18:29" x14ac:dyDescent="0.2">
      <c r="R2252" s="193" t="str">
        <f>IF(Candidates!H2254="","",MONTH(Candidates!H2254))</f>
        <v/>
      </c>
      <c r="S2252" s="187" t="b">
        <f>IF(AND(YEAR(Candidates!H2254)&gt;=applicationYear,YEAR(Candidates!H2254)&lt;=applicationYear),TRUE,IF(applicationYear="",TRUE,FALSE))</f>
        <v>0</v>
      </c>
      <c r="T2252" s="187" t="b">
        <f>IF(AND(Candidates!H2254&gt;=$AJ$4,Candidates!H2254&lt;=$AJ$5),TRUE,FALSE)</f>
        <v>0</v>
      </c>
      <c r="U2252" s="187" t="b">
        <f>IF(Dashboard!$M$6="",IF(Candidates!B2254&lt;&gt;"",TRUE,FALSE),IF(Dashboard!$M$6=Candidates!B2254,TRUE,FALSE))</f>
        <v>0</v>
      </c>
      <c r="V2252" s="187" t="b">
        <f>IF(Dashboard!$H$7="",IF(Candidates!B2254&lt;&gt;"",TRUE,FALSE),IF(Dashboard!$H$7=Candidates!C2254,TRUE,FALSE))</f>
        <v>0</v>
      </c>
      <c r="W2252" s="217" t="b">
        <f>IF(Dashboard!$H$6="",IF(Candidates!B2254&lt;&gt;"",TRUE,FALSE),IF(Dashboard!$H$6=Candidates!E2254,TRUE,FALSE))</f>
        <v>0</v>
      </c>
      <c r="X2252" s="187">
        <f t="shared" si="92"/>
        <v>0</v>
      </c>
      <c r="Y2252" s="198">
        <f t="shared" si="93"/>
        <v>0</v>
      </c>
      <c r="AA2252" s="7"/>
      <c r="AB2252" s="7"/>
      <c r="AC2252" s="7"/>
    </row>
    <row r="2253" spans="18:29" x14ac:dyDescent="0.2">
      <c r="R2253" s="193" t="str">
        <f>IF(Candidates!H2255="","",MONTH(Candidates!H2255))</f>
        <v/>
      </c>
      <c r="S2253" s="187" t="b">
        <f>IF(AND(YEAR(Candidates!H2255)&gt;=applicationYear,YEAR(Candidates!H2255)&lt;=applicationYear),TRUE,IF(applicationYear="",TRUE,FALSE))</f>
        <v>0</v>
      </c>
      <c r="T2253" s="187" t="b">
        <f>IF(AND(Candidates!H2255&gt;=$AJ$4,Candidates!H2255&lt;=$AJ$5),TRUE,FALSE)</f>
        <v>0</v>
      </c>
      <c r="U2253" s="187" t="b">
        <f>IF(Dashboard!$M$6="",IF(Candidates!B2255&lt;&gt;"",TRUE,FALSE),IF(Dashboard!$M$6=Candidates!B2255,TRUE,FALSE))</f>
        <v>0</v>
      </c>
      <c r="V2253" s="187" t="b">
        <f>IF(Dashboard!$H$7="",IF(Candidates!B2255&lt;&gt;"",TRUE,FALSE),IF(Dashboard!$H$7=Candidates!C2255,TRUE,FALSE))</f>
        <v>0</v>
      </c>
      <c r="W2253" s="217" t="b">
        <f>IF(Dashboard!$H$6="",IF(Candidates!B2255&lt;&gt;"",TRUE,FALSE),IF(Dashboard!$H$6=Candidates!E2255,TRUE,FALSE))</f>
        <v>0</v>
      </c>
      <c r="X2253" s="187">
        <f t="shared" si="92"/>
        <v>0</v>
      </c>
      <c r="Y2253" s="198">
        <f t="shared" si="93"/>
        <v>0</v>
      </c>
      <c r="AA2253" s="7"/>
      <c r="AB2253" s="7"/>
      <c r="AC2253" s="7"/>
    </row>
    <row r="2254" spans="18:29" x14ac:dyDescent="0.2">
      <c r="R2254" s="193" t="str">
        <f>IF(Candidates!H2256="","",MONTH(Candidates!H2256))</f>
        <v/>
      </c>
      <c r="S2254" s="187" t="b">
        <f>IF(AND(YEAR(Candidates!H2256)&gt;=applicationYear,YEAR(Candidates!H2256)&lt;=applicationYear),TRUE,IF(applicationYear="",TRUE,FALSE))</f>
        <v>0</v>
      </c>
      <c r="T2254" s="187" t="b">
        <f>IF(AND(Candidates!H2256&gt;=$AJ$4,Candidates!H2256&lt;=$AJ$5),TRUE,FALSE)</f>
        <v>0</v>
      </c>
      <c r="U2254" s="187" t="b">
        <f>IF(Dashboard!$M$6="",IF(Candidates!B2256&lt;&gt;"",TRUE,FALSE),IF(Dashboard!$M$6=Candidates!B2256,TRUE,FALSE))</f>
        <v>0</v>
      </c>
      <c r="V2254" s="187" t="b">
        <f>IF(Dashboard!$H$7="",IF(Candidates!B2256&lt;&gt;"",TRUE,FALSE),IF(Dashboard!$H$7=Candidates!C2256,TRUE,FALSE))</f>
        <v>0</v>
      </c>
      <c r="W2254" s="217" t="b">
        <f>IF(Dashboard!$H$6="",IF(Candidates!B2256&lt;&gt;"",TRUE,FALSE),IF(Dashboard!$H$6=Candidates!E2256,TRUE,FALSE))</f>
        <v>0</v>
      </c>
      <c r="X2254" s="187">
        <f t="shared" si="92"/>
        <v>0</v>
      </c>
      <c r="Y2254" s="198">
        <f t="shared" si="93"/>
        <v>0</v>
      </c>
      <c r="AA2254" s="7"/>
      <c r="AB2254" s="7"/>
      <c r="AC2254" s="7"/>
    </row>
    <row r="2255" spans="18:29" x14ac:dyDescent="0.2">
      <c r="R2255" s="193" t="str">
        <f>IF(Candidates!H2257="","",MONTH(Candidates!H2257))</f>
        <v/>
      </c>
      <c r="S2255" s="187" t="b">
        <f>IF(AND(YEAR(Candidates!H2257)&gt;=applicationYear,YEAR(Candidates!H2257)&lt;=applicationYear),TRUE,IF(applicationYear="",TRUE,FALSE))</f>
        <v>0</v>
      </c>
      <c r="T2255" s="187" t="b">
        <f>IF(AND(Candidates!H2257&gt;=$AJ$4,Candidates!H2257&lt;=$AJ$5),TRUE,FALSE)</f>
        <v>0</v>
      </c>
      <c r="U2255" s="187" t="b">
        <f>IF(Dashboard!$M$6="",IF(Candidates!B2257&lt;&gt;"",TRUE,FALSE),IF(Dashboard!$M$6=Candidates!B2257,TRUE,FALSE))</f>
        <v>0</v>
      </c>
      <c r="V2255" s="187" t="b">
        <f>IF(Dashboard!$H$7="",IF(Candidates!B2257&lt;&gt;"",TRUE,FALSE),IF(Dashboard!$H$7=Candidates!C2257,TRUE,FALSE))</f>
        <v>0</v>
      </c>
      <c r="W2255" s="217" t="b">
        <f>IF(Dashboard!$H$6="",IF(Candidates!B2257&lt;&gt;"",TRUE,FALSE),IF(Dashboard!$H$6=Candidates!E2257,TRUE,FALSE))</f>
        <v>0</v>
      </c>
      <c r="X2255" s="187">
        <f t="shared" si="92"/>
        <v>0</v>
      </c>
      <c r="Y2255" s="198">
        <f t="shared" si="93"/>
        <v>0</v>
      </c>
      <c r="AA2255" s="7"/>
      <c r="AB2255" s="7"/>
      <c r="AC2255" s="7"/>
    </row>
    <row r="2256" spans="18:29" x14ac:dyDescent="0.2">
      <c r="R2256" s="193" t="str">
        <f>IF(Candidates!H2258="","",MONTH(Candidates!H2258))</f>
        <v/>
      </c>
      <c r="S2256" s="187" t="b">
        <f>IF(AND(YEAR(Candidates!H2258)&gt;=applicationYear,YEAR(Candidates!H2258)&lt;=applicationYear),TRUE,IF(applicationYear="",TRUE,FALSE))</f>
        <v>0</v>
      </c>
      <c r="T2256" s="187" t="b">
        <f>IF(AND(Candidates!H2258&gt;=$AJ$4,Candidates!H2258&lt;=$AJ$5),TRUE,FALSE)</f>
        <v>0</v>
      </c>
      <c r="U2256" s="187" t="b">
        <f>IF(Dashboard!$M$6="",IF(Candidates!B2258&lt;&gt;"",TRUE,FALSE),IF(Dashboard!$M$6=Candidates!B2258,TRUE,FALSE))</f>
        <v>0</v>
      </c>
      <c r="V2256" s="187" t="b">
        <f>IF(Dashboard!$H$7="",IF(Candidates!B2258&lt;&gt;"",TRUE,FALSE),IF(Dashboard!$H$7=Candidates!C2258,TRUE,FALSE))</f>
        <v>0</v>
      </c>
      <c r="W2256" s="217" t="b">
        <f>IF(Dashboard!$H$6="",IF(Candidates!B2258&lt;&gt;"",TRUE,FALSE),IF(Dashboard!$H$6=Candidates!E2258,TRUE,FALSE))</f>
        <v>0</v>
      </c>
      <c r="X2256" s="187">
        <f t="shared" si="92"/>
        <v>0</v>
      </c>
      <c r="Y2256" s="198">
        <f t="shared" si="93"/>
        <v>0</v>
      </c>
      <c r="AA2256" s="7"/>
      <c r="AB2256" s="7"/>
      <c r="AC2256" s="7"/>
    </row>
    <row r="2257" spans="18:29" x14ac:dyDescent="0.2">
      <c r="R2257" s="193" t="str">
        <f>IF(Candidates!H2259="","",MONTH(Candidates!H2259))</f>
        <v/>
      </c>
      <c r="S2257" s="187" t="b">
        <f>IF(AND(YEAR(Candidates!H2259)&gt;=applicationYear,YEAR(Candidates!H2259)&lt;=applicationYear),TRUE,IF(applicationYear="",TRUE,FALSE))</f>
        <v>0</v>
      </c>
      <c r="T2257" s="187" t="b">
        <f>IF(AND(Candidates!H2259&gt;=$AJ$4,Candidates!H2259&lt;=$AJ$5),TRUE,FALSE)</f>
        <v>0</v>
      </c>
      <c r="U2257" s="187" t="b">
        <f>IF(Dashboard!$M$6="",IF(Candidates!B2259&lt;&gt;"",TRUE,FALSE),IF(Dashboard!$M$6=Candidates!B2259,TRUE,FALSE))</f>
        <v>0</v>
      </c>
      <c r="V2257" s="187" t="b">
        <f>IF(Dashboard!$H$7="",IF(Candidates!B2259&lt;&gt;"",TRUE,FALSE),IF(Dashboard!$H$7=Candidates!C2259,TRUE,FALSE))</f>
        <v>0</v>
      </c>
      <c r="W2257" s="217" t="b">
        <f>IF(Dashboard!$H$6="",IF(Candidates!B2259&lt;&gt;"",TRUE,FALSE),IF(Dashboard!$H$6=Candidates!E2259,TRUE,FALSE))</f>
        <v>0</v>
      </c>
      <c r="X2257" s="187">
        <f t="shared" si="92"/>
        <v>0</v>
      </c>
      <c r="Y2257" s="198">
        <f t="shared" si="93"/>
        <v>0</v>
      </c>
      <c r="AA2257" s="7"/>
      <c r="AB2257" s="7"/>
      <c r="AC2257" s="7"/>
    </row>
    <row r="2258" spans="18:29" x14ac:dyDescent="0.2">
      <c r="R2258" s="193" t="str">
        <f>IF(Candidates!H2260="","",MONTH(Candidates!H2260))</f>
        <v/>
      </c>
      <c r="S2258" s="187" t="b">
        <f>IF(AND(YEAR(Candidates!H2260)&gt;=applicationYear,YEAR(Candidates!H2260)&lt;=applicationYear),TRUE,IF(applicationYear="",TRUE,FALSE))</f>
        <v>0</v>
      </c>
      <c r="T2258" s="187" t="b">
        <f>IF(AND(Candidates!H2260&gt;=$AJ$4,Candidates!H2260&lt;=$AJ$5),TRUE,FALSE)</f>
        <v>0</v>
      </c>
      <c r="U2258" s="187" t="b">
        <f>IF(Dashboard!$M$6="",IF(Candidates!B2260&lt;&gt;"",TRUE,FALSE),IF(Dashboard!$M$6=Candidates!B2260,TRUE,FALSE))</f>
        <v>0</v>
      </c>
      <c r="V2258" s="187" t="b">
        <f>IF(Dashboard!$H$7="",IF(Candidates!B2260&lt;&gt;"",TRUE,FALSE),IF(Dashboard!$H$7=Candidates!C2260,TRUE,FALSE))</f>
        <v>0</v>
      </c>
      <c r="W2258" s="217" t="b">
        <f>IF(Dashboard!$H$6="",IF(Candidates!B2260&lt;&gt;"",TRUE,FALSE),IF(Dashboard!$H$6=Candidates!E2260,TRUE,FALSE))</f>
        <v>0</v>
      </c>
      <c r="X2258" s="187">
        <f t="shared" si="92"/>
        <v>0</v>
      </c>
      <c r="Y2258" s="198">
        <f t="shared" si="93"/>
        <v>0</v>
      </c>
      <c r="AA2258" s="7"/>
      <c r="AB2258" s="7"/>
      <c r="AC2258" s="7"/>
    </row>
    <row r="2259" spans="18:29" x14ac:dyDescent="0.2">
      <c r="R2259" s="193" t="str">
        <f>IF(Candidates!H2261="","",MONTH(Candidates!H2261))</f>
        <v/>
      </c>
      <c r="S2259" s="187" t="b">
        <f>IF(AND(YEAR(Candidates!H2261)&gt;=applicationYear,YEAR(Candidates!H2261)&lt;=applicationYear),TRUE,IF(applicationYear="",TRUE,FALSE))</f>
        <v>0</v>
      </c>
      <c r="T2259" s="187" t="b">
        <f>IF(AND(Candidates!H2261&gt;=$AJ$4,Candidates!H2261&lt;=$AJ$5),TRUE,FALSE)</f>
        <v>0</v>
      </c>
      <c r="U2259" s="187" t="b">
        <f>IF(Dashboard!$M$6="",IF(Candidates!B2261&lt;&gt;"",TRUE,FALSE),IF(Dashboard!$M$6=Candidates!B2261,TRUE,FALSE))</f>
        <v>0</v>
      </c>
      <c r="V2259" s="187" t="b">
        <f>IF(Dashboard!$H$7="",IF(Candidates!B2261&lt;&gt;"",TRUE,FALSE),IF(Dashboard!$H$7=Candidates!C2261,TRUE,FALSE))</f>
        <v>0</v>
      </c>
      <c r="W2259" s="217" t="b">
        <f>IF(Dashboard!$H$6="",IF(Candidates!B2261&lt;&gt;"",TRUE,FALSE),IF(Dashboard!$H$6=Candidates!E2261,TRUE,FALSE))</f>
        <v>0</v>
      </c>
      <c r="X2259" s="187">
        <f t="shared" si="92"/>
        <v>0</v>
      </c>
      <c r="Y2259" s="198">
        <f t="shared" si="93"/>
        <v>0</v>
      </c>
      <c r="AA2259" s="7"/>
      <c r="AB2259" s="7"/>
      <c r="AC2259" s="7"/>
    </row>
    <row r="2260" spans="18:29" x14ac:dyDescent="0.2">
      <c r="R2260" s="193" t="str">
        <f>IF(Candidates!H2262="","",MONTH(Candidates!H2262))</f>
        <v/>
      </c>
      <c r="S2260" s="187" t="b">
        <f>IF(AND(YEAR(Candidates!H2262)&gt;=applicationYear,YEAR(Candidates!H2262)&lt;=applicationYear),TRUE,IF(applicationYear="",TRUE,FALSE))</f>
        <v>0</v>
      </c>
      <c r="T2260" s="187" t="b">
        <f>IF(AND(Candidates!H2262&gt;=$AJ$4,Candidates!H2262&lt;=$AJ$5),TRUE,FALSE)</f>
        <v>0</v>
      </c>
      <c r="U2260" s="187" t="b">
        <f>IF(Dashboard!$M$6="",IF(Candidates!B2262&lt;&gt;"",TRUE,FALSE),IF(Dashboard!$M$6=Candidates!B2262,TRUE,FALSE))</f>
        <v>0</v>
      </c>
      <c r="V2260" s="187" t="b">
        <f>IF(Dashboard!$H$7="",IF(Candidates!B2262&lt;&gt;"",TRUE,FALSE),IF(Dashboard!$H$7=Candidates!C2262,TRUE,FALSE))</f>
        <v>0</v>
      </c>
      <c r="W2260" s="217" t="b">
        <f>IF(Dashboard!$H$6="",IF(Candidates!B2262&lt;&gt;"",TRUE,FALSE),IF(Dashboard!$H$6=Candidates!E2262,TRUE,FALSE))</f>
        <v>0</v>
      </c>
      <c r="X2260" s="187">
        <f t="shared" si="92"/>
        <v>0</v>
      </c>
      <c r="Y2260" s="198">
        <f t="shared" si="93"/>
        <v>0</v>
      </c>
      <c r="AA2260" s="7"/>
      <c r="AB2260" s="7"/>
      <c r="AC2260" s="7"/>
    </row>
    <row r="2261" spans="18:29" x14ac:dyDescent="0.2">
      <c r="R2261" s="193" t="str">
        <f>IF(Candidates!H2263="","",MONTH(Candidates!H2263))</f>
        <v/>
      </c>
      <c r="S2261" s="187" t="b">
        <f>IF(AND(YEAR(Candidates!H2263)&gt;=applicationYear,YEAR(Candidates!H2263)&lt;=applicationYear),TRUE,IF(applicationYear="",TRUE,FALSE))</f>
        <v>0</v>
      </c>
      <c r="T2261" s="187" t="b">
        <f>IF(AND(Candidates!H2263&gt;=$AJ$4,Candidates!H2263&lt;=$AJ$5),TRUE,FALSE)</f>
        <v>0</v>
      </c>
      <c r="U2261" s="187" t="b">
        <f>IF(Dashboard!$M$6="",IF(Candidates!B2263&lt;&gt;"",TRUE,FALSE),IF(Dashboard!$M$6=Candidates!B2263,TRUE,FALSE))</f>
        <v>0</v>
      </c>
      <c r="V2261" s="187" t="b">
        <f>IF(Dashboard!$H$7="",IF(Candidates!B2263&lt;&gt;"",TRUE,FALSE),IF(Dashboard!$H$7=Candidates!C2263,TRUE,FALSE))</f>
        <v>0</v>
      </c>
      <c r="W2261" s="217" t="b">
        <f>IF(Dashboard!$H$6="",IF(Candidates!B2263&lt;&gt;"",TRUE,FALSE),IF(Dashboard!$H$6=Candidates!E2263,TRUE,FALSE))</f>
        <v>0</v>
      </c>
      <c r="X2261" s="187">
        <f t="shared" si="92"/>
        <v>0</v>
      </c>
      <c r="Y2261" s="198">
        <f t="shared" si="93"/>
        <v>0</v>
      </c>
      <c r="AA2261" s="7"/>
      <c r="AB2261" s="7"/>
      <c r="AC2261" s="7"/>
    </row>
    <row r="2262" spans="18:29" x14ac:dyDescent="0.2">
      <c r="R2262" s="193" t="str">
        <f>IF(Candidates!H2264="","",MONTH(Candidates!H2264))</f>
        <v/>
      </c>
      <c r="S2262" s="187" t="b">
        <f>IF(AND(YEAR(Candidates!H2264)&gt;=applicationYear,YEAR(Candidates!H2264)&lt;=applicationYear),TRUE,IF(applicationYear="",TRUE,FALSE))</f>
        <v>0</v>
      </c>
      <c r="T2262" s="187" t="b">
        <f>IF(AND(Candidates!H2264&gt;=$AJ$4,Candidates!H2264&lt;=$AJ$5),TRUE,FALSE)</f>
        <v>0</v>
      </c>
      <c r="U2262" s="187" t="b">
        <f>IF(Dashboard!$M$6="",IF(Candidates!B2264&lt;&gt;"",TRUE,FALSE),IF(Dashboard!$M$6=Candidates!B2264,TRUE,FALSE))</f>
        <v>0</v>
      </c>
      <c r="V2262" s="187" t="b">
        <f>IF(Dashboard!$H$7="",IF(Candidates!B2264&lt;&gt;"",TRUE,FALSE),IF(Dashboard!$H$7=Candidates!C2264,TRUE,FALSE))</f>
        <v>0</v>
      </c>
      <c r="W2262" s="217" t="b">
        <f>IF(Dashboard!$H$6="",IF(Candidates!B2264&lt;&gt;"",TRUE,FALSE),IF(Dashboard!$H$6=Candidates!E2264,TRUE,FALSE))</f>
        <v>0</v>
      </c>
      <c r="X2262" s="187">
        <f t="shared" si="92"/>
        <v>0</v>
      </c>
      <c r="Y2262" s="198">
        <f t="shared" si="93"/>
        <v>0</v>
      </c>
      <c r="AA2262" s="7"/>
      <c r="AB2262" s="7"/>
      <c r="AC2262" s="7"/>
    </row>
    <row r="2263" spans="18:29" x14ac:dyDescent="0.2">
      <c r="R2263" s="193" t="str">
        <f>IF(Candidates!H2265="","",MONTH(Candidates!H2265))</f>
        <v/>
      </c>
      <c r="S2263" s="187" t="b">
        <f>IF(AND(YEAR(Candidates!H2265)&gt;=applicationYear,YEAR(Candidates!H2265)&lt;=applicationYear),TRUE,IF(applicationYear="",TRUE,FALSE))</f>
        <v>0</v>
      </c>
      <c r="T2263" s="187" t="b">
        <f>IF(AND(Candidates!H2265&gt;=$AJ$4,Candidates!H2265&lt;=$AJ$5),TRUE,FALSE)</f>
        <v>0</v>
      </c>
      <c r="U2263" s="187" t="b">
        <f>IF(Dashboard!$M$6="",IF(Candidates!B2265&lt;&gt;"",TRUE,FALSE),IF(Dashboard!$M$6=Candidates!B2265,TRUE,FALSE))</f>
        <v>0</v>
      </c>
      <c r="V2263" s="187" t="b">
        <f>IF(Dashboard!$H$7="",IF(Candidates!B2265&lt;&gt;"",TRUE,FALSE),IF(Dashboard!$H$7=Candidates!C2265,TRUE,FALSE))</f>
        <v>0</v>
      </c>
      <c r="W2263" s="217" t="b">
        <f>IF(Dashboard!$H$6="",IF(Candidates!B2265&lt;&gt;"",TRUE,FALSE),IF(Dashboard!$H$6=Candidates!E2265,TRUE,FALSE))</f>
        <v>0</v>
      </c>
      <c r="X2263" s="187">
        <f t="shared" si="92"/>
        <v>0</v>
      </c>
      <c r="Y2263" s="198">
        <f t="shared" si="93"/>
        <v>0</v>
      </c>
      <c r="AA2263" s="7"/>
      <c r="AB2263" s="7"/>
      <c r="AC2263" s="7"/>
    </row>
    <row r="2264" spans="18:29" x14ac:dyDescent="0.2">
      <c r="R2264" s="193" t="str">
        <f>IF(Candidates!H2266="","",MONTH(Candidates!H2266))</f>
        <v/>
      </c>
      <c r="S2264" s="187" t="b">
        <f>IF(AND(YEAR(Candidates!H2266)&gt;=applicationYear,YEAR(Candidates!H2266)&lt;=applicationYear),TRUE,IF(applicationYear="",TRUE,FALSE))</f>
        <v>0</v>
      </c>
      <c r="T2264" s="187" t="b">
        <f>IF(AND(Candidates!H2266&gt;=$AJ$4,Candidates!H2266&lt;=$AJ$5),TRUE,FALSE)</f>
        <v>0</v>
      </c>
      <c r="U2264" s="187" t="b">
        <f>IF(Dashboard!$M$6="",IF(Candidates!B2266&lt;&gt;"",TRUE,FALSE),IF(Dashboard!$M$6=Candidates!B2266,TRUE,FALSE))</f>
        <v>0</v>
      </c>
      <c r="V2264" s="187" t="b">
        <f>IF(Dashboard!$H$7="",IF(Candidates!B2266&lt;&gt;"",TRUE,FALSE),IF(Dashboard!$H$7=Candidates!C2266,TRUE,FALSE))</f>
        <v>0</v>
      </c>
      <c r="W2264" s="217" t="b">
        <f>IF(Dashboard!$H$6="",IF(Candidates!B2266&lt;&gt;"",TRUE,FALSE),IF(Dashboard!$H$6=Candidates!E2266,TRUE,FALSE))</f>
        <v>0</v>
      </c>
      <c r="X2264" s="187">
        <f t="shared" si="92"/>
        <v>0</v>
      </c>
      <c r="Y2264" s="198">
        <f t="shared" si="93"/>
        <v>0</v>
      </c>
      <c r="AA2264" s="7"/>
      <c r="AB2264" s="7"/>
      <c r="AC2264" s="7"/>
    </row>
    <row r="2265" spans="18:29" x14ac:dyDescent="0.2">
      <c r="R2265" s="193" t="str">
        <f>IF(Candidates!H2267="","",MONTH(Candidates!H2267))</f>
        <v/>
      </c>
      <c r="S2265" s="187" t="b">
        <f>IF(AND(YEAR(Candidates!H2267)&gt;=applicationYear,YEAR(Candidates!H2267)&lt;=applicationYear),TRUE,IF(applicationYear="",TRUE,FALSE))</f>
        <v>0</v>
      </c>
      <c r="T2265" s="187" t="b">
        <f>IF(AND(Candidates!H2267&gt;=$AJ$4,Candidates!H2267&lt;=$AJ$5),TRUE,FALSE)</f>
        <v>0</v>
      </c>
      <c r="U2265" s="187" t="b">
        <f>IF(Dashboard!$M$6="",IF(Candidates!B2267&lt;&gt;"",TRUE,FALSE),IF(Dashboard!$M$6=Candidates!B2267,TRUE,FALSE))</f>
        <v>0</v>
      </c>
      <c r="V2265" s="187" t="b">
        <f>IF(Dashboard!$H$7="",IF(Candidates!B2267&lt;&gt;"",TRUE,FALSE),IF(Dashboard!$H$7=Candidates!C2267,TRUE,FALSE))</f>
        <v>0</v>
      </c>
      <c r="W2265" s="217" t="b">
        <f>IF(Dashboard!$H$6="",IF(Candidates!B2267&lt;&gt;"",TRUE,FALSE),IF(Dashboard!$H$6=Candidates!E2267,TRUE,FALSE))</f>
        <v>0</v>
      </c>
      <c r="X2265" s="187">
        <f t="shared" si="92"/>
        <v>0</v>
      </c>
      <c r="Y2265" s="198">
        <f t="shared" si="93"/>
        <v>0</v>
      </c>
      <c r="AA2265" s="7"/>
      <c r="AB2265" s="7"/>
      <c r="AC2265" s="7"/>
    </row>
    <row r="2266" spans="18:29" x14ac:dyDescent="0.2">
      <c r="R2266" s="193" t="str">
        <f>IF(Candidates!H2268="","",MONTH(Candidates!H2268))</f>
        <v/>
      </c>
      <c r="S2266" s="187" t="b">
        <f>IF(AND(YEAR(Candidates!H2268)&gt;=applicationYear,YEAR(Candidates!H2268)&lt;=applicationYear),TRUE,IF(applicationYear="",TRUE,FALSE))</f>
        <v>0</v>
      </c>
      <c r="T2266" s="187" t="b">
        <f>IF(AND(Candidates!H2268&gt;=$AJ$4,Candidates!H2268&lt;=$AJ$5),TRUE,FALSE)</f>
        <v>0</v>
      </c>
      <c r="U2266" s="187" t="b">
        <f>IF(Dashboard!$M$6="",IF(Candidates!B2268&lt;&gt;"",TRUE,FALSE),IF(Dashboard!$M$6=Candidates!B2268,TRUE,FALSE))</f>
        <v>0</v>
      </c>
      <c r="V2266" s="187" t="b">
        <f>IF(Dashboard!$H$7="",IF(Candidates!B2268&lt;&gt;"",TRUE,FALSE),IF(Dashboard!$H$7=Candidates!C2268,TRUE,FALSE))</f>
        <v>0</v>
      </c>
      <c r="W2266" s="217" t="b">
        <f>IF(Dashboard!$H$6="",IF(Candidates!B2268&lt;&gt;"",TRUE,FALSE),IF(Dashboard!$H$6=Candidates!E2268,TRUE,FALSE))</f>
        <v>0</v>
      </c>
      <c r="X2266" s="187">
        <f t="shared" si="92"/>
        <v>0</v>
      </c>
      <c r="Y2266" s="198">
        <f t="shared" si="93"/>
        <v>0</v>
      </c>
      <c r="AA2266" s="7"/>
      <c r="AB2266" s="7"/>
      <c r="AC2266" s="7"/>
    </row>
    <row r="2267" spans="18:29" x14ac:dyDescent="0.2">
      <c r="R2267" s="193" t="str">
        <f>IF(Candidates!H2269="","",MONTH(Candidates!H2269))</f>
        <v/>
      </c>
      <c r="S2267" s="187" t="b">
        <f>IF(AND(YEAR(Candidates!H2269)&gt;=applicationYear,YEAR(Candidates!H2269)&lt;=applicationYear),TRUE,IF(applicationYear="",TRUE,FALSE))</f>
        <v>0</v>
      </c>
      <c r="T2267" s="187" t="b">
        <f>IF(AND(Candidates!H2269&gt;=$AJ$4,Candidates!H2269&lt;=$AJ$5),TRUE,FALSE)</f>
        <v>0</v>
      </c>
      <c r="U2267" s="187" t="b">
        <f>IF(Dashboard!$M$6="",IF(Candidates!B2269&lt;&gt;"",TRUE,FALSE),IF(Dashboard!$M$6=Candidates!B2269,TRUE,FALSE))</f>
        <v>0</v>
      </c>
      <c r="V2267" s="187" t="b">
        <f>IF(Dashboard!$H$7="",IF(Candidates!B2269&lt;&gt;"",TRUE,FALSE),IF(Dashboard!$H$7=Candidates!C2269,TRUE,FALSE))</f>
        <v>0</v>
      </c>
      <c r="W2267" s="217" t="b">
        <f>IF(Dashboard!$H$6="",IF(Candidates!B2269&lt;&gt;"",TRUE,FALSE),IF(Dashboard!$H$6=Candidates!E2269,TRUE,FALSE))</f>
        <v>0</v>
      </c>
      <c r="X2267" s="187">
        <f t="shared" si="92"/>
        <v>0</v>
      </c>
      <c r="Y2267" s="198">
        <f t="shared" si="93"/>
        <v>0</v>
      </c>
      <c r="AA2267" s="7"/>
      <c r="AB2267" s="7"/>
      <c r="AC2267" s="7"/>
    </row>
    <row r="2268" spans="18:29" x14ac:dyDescent="0.2">
      <c r="R2268" s="193" t="str">
        <f>IF(Candidates!H2270="","",MONTH(Candidates!H2270))</f>
        <v/>
      </c>
      <c r="S2268" s="187" t="b">
        <f>IF(AND(YEAR(Candidates!H2270)&gt;=applicationYear,YEAR(Candidates!H2270)&lt;=applicationYear),TRUE,IF(applicationYear="",TRUE,FALSE))</f>
        <v>0</v>
      </c>
      <c r="T2268" s="187" t="b">
        <f>IF(AND(Candidates!H2270&gt;=$AJ$4,Candidates!H2270&lt;=$AJ$5),TRUE,FALSE)</f>
        <v>0</v>
      </c>
      <c r="U2268" s="187" t="b">
        <f>IF(Dashboard!$M$6="",IF(Candidates!B2270&lt;&gt;"",TRUE,FALSE),IF(Dashboard!$M$6=Candidates!B2270,TRUE,FALSE))</f>
        <v>0</v>
      </c>
      <c r="V2268" s="187" t="b">
        <f>IF(Dashboard!$H$7="",IF(Candidates!B2270&lt;&gt;"",TRUE,FALSE),IF(Dashboard!$H$7=Candidates!C2270,TRUE,FALSE))</f>
        <v>0</v>
      </c>
      <c r="W2268" s="217" t="b">
        <f>IF(Dashboard!$H$6="",IF(Candidates!B2270&lt;&gt;"",TRUE,FALSE),IF(Dashboard!$H$6=Candidates!E2270,TRUE,FALSE))</f>
        <v>0</v>
      </c>
      <c r="X2268" s="187">
        <f t="shared" si="92"/>
        <v>0</v>
      </c>
      <c r="Y2268" s="198">
        <f t="shared" si="93"/>
        <v>0</v>
      </c>
      <c r="AA2268" s="7"/>
      <c r="AB2268" s="7"/>
      <c r="AC2268" s="7"/>
    </row>
    <row r="2269" spans="18:29" x14ac:dyDescent="0.2">
      <c r="R2269" s="193" t="str">
        <f>IF(Candidates!H2271="","",MONTH(Candidates!H2271))</f>
        <v/>
      </c>
      <c r="S2269" s="187" t="b">
        <f>IF(AND(YEAR(Candidates!H2271)&gt;=applicationYear,YEAR(Candidates!H2271)&lt;=applicationYear),TRUE,IF(applicationYear="",TRUE,FALSE))</f>
        <v>0</v>
      </c>
      <c r="T2269" s="187" t="b">
        <f>IF(AND(Candidates!H2271&gt;=$AJ$4,Candidates!H2271&lt;=$AJ$5),TRUE,FALSE)</f>
        <v>0</v>
      </c>
      <c r="U2269" s="187" t="b">
        <f>IF(Dashboard!$M$6="",IF(Candidates!B2271&lt;&gt;"",TRUE,FALSE),IF(Dashboard!$M$6=Candidates!B2271,TRUE,FALSE))</f>
        <v>0</v>
      </c>
      <c r="V2269" s="187" t="b">
        <f>IF(Dashboard!$H$7="",IF(Candidates!B2271&lt;&gt;"",TRUE,FALSE),IF(Dashboard!$H$7=Candidates!C2271,TRUE,FALSE))</f>
        <v>0</v>
      </c>
      <c r="W2269" s="217" t="b">
        <f>IF(Dashboard!$H$6="",IF(Candidates!B2271&lt;&gt;"",TRUE,FALSE),IF(Dashboard!$H$6=Candidates!E2271,TRUE,FALSE))</f>
        <v>0</v>
      </c>
      <c r="X2269" s="187">
        <f t="shared" si="92"/>
        <v>0</v>
      </c>
      <c r="Y2269" s="198">
        <f t="shared" si="93"/>
        <v>0</v>
      </c>
      <c r="AA2269" s="7"/>
      <c r="AB2269" s="7"/>
      <c r="AC2269" s="7"/>
    </row>
    <row r="2270" spans="18:29" x14ac:dyDescent="0.2">
      <c r="R2270" s="193" t="str">
        <f>IF(Candidates!H2272="","",MONTH(Candidates!H2272))</f>
        <v/>
      </c>
      <c r="S2270" s="187" t="b">
        <f>IF(AND(YEAR(Candidates!H2272)&gt;=applicationYear,YEAR(Candidates!H2272)&lt;=applicationYear),TRUE,IF(applicationYear="",TRUE,FALSE))</f>
        <v>0</v>
      </c>
      <c r="T2270" s="187" t="b">
        <f>IF(AND(Candidates!H2272&gt;=$AJ$4,Candidates!H2272&lt;=$AJ$5),TRUE,FALSE)</f>
        <v>0</v>
      </c>
      <c r="U2270" s="187" t="b">
        <f>IF(Dashboard!$M$6="",IF(Candidates!B2272&lt;&gt;"",TRUE,FALSE),IF(Dashboard!$M$6=Candidates!B2272,TRUE,FALSE))</f>
        <v>0</v>
      </c>
      <c r="V2270" s="187" t="b">
        <f>IF(Dashboard!$H$7="",IF(Candidates!B2272&lt;&gt;"",TRUE,FALSE),IF(Dashboard!$H$7=Candidates!C2272,TRUE,FALSE))</f>
        <v>0</v>
      </c>
      <c r="W2270" s="217" t="b">
        <f>IF(Dashboard!$H$6="",IF(Candidates!B2272&lt;&gt;"",TRUE,FALSE),IF(Dashboard!$H$6=Candidates!E2272,TRUE,FALSE))</f>
        <v>0</v>
      </c>
      <c r="X2270" s="187">
        <f t="shared" si="92"/>
        <v>0</v>
      </c>
      <c r="Y2270" s="198">
        <f t="shared" si="93"/>
        <v>0</v>
      </c>
      <c r="AA2270" s="7"/>
      <c r="AB2270" s="7"/>
      <c r="AC2270" s="7"/>
    </row>
    <row r="2271" spans="18:29" x14ac:dyDescent="0.2">
      <c r="R2271" s="193" t="str">
        <f>IF(Candidates!H2273="","",MONTH(Candidates!H2273))</f>
        <v/>
      </c>
      <c r="S2271" s="187" t="b">
        <f>IF(AND(YEAR(Candidates!H2273)&gt;=applicationYear,YEAR(Candidates!H2273)&lt;=applicationYear),TRUE,IF(applicationYear="",TRUE,FALSE))</f>
        <v>0</v>
      </c>
      <c r="T2271" s="187" t="b">
        <f>IF(AND(Candidates!H2273&gt;=$AJ$4,Candidates!H2273&lt;=$AJ$5),TRUE,FALSE)</f>
        <v>0</v>
      </c>
      <c r="U2271" s="187" t="b">
        <f>IF(Dashboard!$M$6="",IF(Candidates!B2273&lt;&gt;"",TRUE,FALSE),IF(Dashboard!$M$6=Candidates!B2273,TRUE,FALSE))</f>
        <v>0</v>
      </c>
      <c r="V2271" s="187" t="b">
        <f>IF(Dashboard!$H$7="",IF(Candidates!B2273&lt;&gt;"",TRUE,FALSE),IF(Dashboard!$H$7=Candidates!C2273,TRUE,FALSE))</f>
        <v>0</v>
      </c>
      <c r="W2271" s="217" t="b">
        <f>IF(Dashboard!$H$6="",IF(Candidates!B2273&lt;&gt;"",TRUE,FALSE),IF(Dashboard!$H$6=Candidates!E2273,TRUE,FALSE))</f>
        <v>0</v>
      </c>
      <c r="X2271" s="187">
        <f t="shared" si="92"/>
        <v>0</v>
      </c>
      <c r="Y2271" s="198">
        <f t="shared" si="93"/>
        <v>0</v>
      </c>
      <c r="AA2271" s="7"/>
      <c r="AB2271" s="7"/>
      <c r="AC2271" s="7"/>
    </row>
    <row r="2272" spans="18:29" x14ac:dyDescent="0.2">
      <c r="R2272" s="193" t="str">
        <f>IF(Candidates!H2274="","",MONTH(Candidates!H2274))</f>
        <v/>
      </c>
      <c r="S2272" s="187" t="b">
        <f>IF(AND(YEAR(Candidates!H2274)&gt;=applicationYear,YEAR(Candidates!H2274)&lt;=applicationYear),TRUE,IF(applicationYear="",TRUE,FALSE))</f>
        <v>0</v>
      </c>
      <c r="T2272" s="187" t="b">
        <f>IF(AND(Candidates!H2274&gt;=$AJ$4,Candidates!H2274&lt;=$AJ$5),TRUE,FALSE)</f>
        <v>0</v>
      </c>
      <c r="U2272" s="187" t="b">
        <f>IF(Dashboard!$M$6="",IF(Candidates!B2274&lt;&gt;"",TRUE,FALSE),IF(Dashboard!$M$6=Candidates!B2274,TRUE,FALSE))</f>
        <v>0</v>
      </c>
      <c r="V2272" s="187" t="b">
        <f>IF(Dashboard!$H$7="",IF(Candidates!B2274&lt;&gt;"",TRUE,FALSE),IF(Dashboard!$H$7=Candidates!C2274,TRUE,FALSE))</f>
        <v>0</v>
      </c>
      <c r="W2272" s="217" t="b">
        <f>IF(Dashboard!$H$6="",IF(Candidates!B2274&lt;&gt;"",TRUE,FALSE),IF(Dashboard!$H$6=Candidates!E2274,TRUE,FALSE))</f>
        <v>0</v>
      </c>
      <c r="X2272" s="187">
        <f t="shared" si="92"/>
        <v>0</v>
      </c>
      <c r="Y2272" s="198">
        <f t="shared" si="93"/>
        <v>0</v>
      </c>
      <c r="AA2272" s="7"/>
      <c r="AB2272" s="7"/>
      <c r="AC2272" s="7"/>
    </row>
    <row r="2273" spans="18:29" x14ac:dyDescent="0.2">
      <c r="R2273" s="193" t="str">
        <f>IF(Candidates!H2275="","",MONTH(Candidates!H2275))</f>
        <v/>
      </c>
      <c r="S2273" s="187" t="b">
        <f>IF(AND(YEAR(Candidates!H2275)&gt;=applicationYear,YEAR(Candidates!H2275)&lt;=applicationYear),TRUE,IF(applicationYear="",TRUE,FALSE))</f>
        <v>0</v>
      </c>
      <c r="T2273" s="187" t="b">
        <f>IF(AND(Candidates!H2275&gt;=$AJ$4,Candidates!H2275&lt;=$AJ$5),TRUE,FALSE)</f>
        <v>0</v>
      </c>
      <c r="U2273" s="187" t="b">
        <f>IF(Dashboard!$M$6="",IF(Candidates!B2275&lt;&gt;"",TRUE,FALSE),IF(Dashboard!$M$6=Candidates!B2275,TRUE,FALSE))</f>
        <v>0</v>
      </c>
      <c r="V2273" s="187" t="b">
        <f>IF(Dashboard!$H$7="",IF(Candidates!B2275&lt;&gt;"",TRUE,FALSE),IF(Dashboard!$H$7=Candidates!C2275,TRUE,FALSE))</f>
        <v>0</v>
      </c>
      <c r="W2273" s="217" t="b">
        <f>IF(Dashboard!$H$6="",IF(Candidates!B2275&lt;&gt;"",TRUE,FALSE),IF(Dashboard!$H$6=Candidates!E2275,TRUE,FALSE))</f>
        <v>0</v>
      </c>
      <c r="X2273" s="187">
        <f t="shared" si="92"/>
        <v>0</v>
      </c>
      <c r="Y2273" s="198">
        <f t="shared" si="93"/>
        <v>0</v>
      </c>
      <c r="AA2273" s="7"/>
      <c r="AB2273" s="7"/>
      <c r="AC2273" s="7"/>
    </row>
    <row r="2274" spans="18:29" x14ac:dyDescent="0.2">
      <c r="R2274" s="193" t="str">
        <f>IF(Candidates!H2276="","",MONTH(Candidates!H2276))</f>
        <v/>
      </c>
      <c r="S2274" s="187" t="b">
        <f>IF(AND(YEAR(Candidates!H2276)&gt;=applicationYear,YEAR(Candidates!H2276)&lt;=applicationYear),TRUE,IF(applicationYear="",TRUE,FALSE))</f>
        <v>0</v>
      </c>
      <c r="T2274" s="187" t="b">
        <f>IF(AND(Candidates!H2276&gt;=$AJ$4,Candidates!H2276&lt;=$AJ$5),TRUE,FALSE)</f>
        <v>0</v>
      </c>
      <c r="U2274" s="187" t="b">
        <f>IF(Dashboard!$M$6="",IF(Candidates!B2276&lt;&gt;"",TRUE,FALSE),IF(Dashboard!$M$6=Candidates!B2276,TRUE,FALSE))</f>
        <v>0</v>
      </c>
      <c r="V2274" s="187" t="b">
        <f>IF(Dashboard!$H$7="",IF(Candidates!B2276&lt;&gt;"",TRUE,FALSE),IF(Dashboard!$H$7=Candidates!C2276,TRUE,FALSE))</f>
        <v>0</v>
      </c>
      <c r="W2274" s="217" t="b">
        <f>IF(Dashboard!$H$6="",IF(Candidates!B2276&lt;&gt;"",TRUE,FALSE),IF(Dashboard!$H$6=Candidates!E2276,TRUE,FALSE))</f>
        <v>0</v>
      </c>
      <c r="X2274" s="187">
        <f t="shared" si="92"/>
        <v>0</v>
      </c>
      <c r="Y2274" s="198">
        <f t="shared" si="93"/>
        <v>0</v>
      </c>
      <c r="AA2274" s="7"/>
      <c r="AB2274" s="7"/>
      <c r="AC2274" s="7"/>
    </row>
    <row r="2275" spans="18:29" x14ac:dyDescent="0.2">
      <c r="R2275" s="193" t="str">
        <f>IF(Candidates!H2277="","",MONTH(Candidates!H2277))</f>
        <v/>
      </c>
      <c r="S2275" s="187" t="b">
        <f>IF(AND(YEAR(Candidates!H2277)&gt;=applicationYear,YEAR(Candidates!H2277)&lt;=applicationYear),TRUE,IF(applicationYear="",TRUE,FALSE))</f>
        <v>0</v>
      </c>
      <c r="T2275" s="187" t="b">
        <f>IF(AND(Candidates!H2277&gt;=$AJ$4,Candidates!H2277&lt;=$AJ$5),TRUE,FALSE)</f>
        <v>0</v>
      </c>
      <c r="U2275" s="187" t="b">
        <f>IF(Dashboard!$M$6="",IF(Candidates!B2277&lt;&gt;"",TRUE,FALSE),IF(Dashboard!$M$6=Candidates!B2277,TRUE,FALSE))</f>
        <v>0</v>
      </c>
      <c r="V2275" s="187" t="b">
        <f>IF(Dashboard!$H$7="",IF(Candidates!B2277&lt;&gt;"",TRUE,FALSE),IF(Dashboard!$H$7=Candidates!C2277,TRUE,FALSE))</f>
        <v>0</v>
      </c>
      <c r="W2275" s="217" t="b">
        <f>IF(Dashboard!$H$6="",IF(Candidates!B2277&lt;&gt;"",TRUE,FALSE),IF(Dashboard!$H$6=Candidates!E2277,TRUE,FALSE))</f>
        <v>0</v>
      </c>
      <c r="X2275" s="187">
        <f t="shared" si="92"/>
        <v>0</v>
      </c>
      <c r="Y2275" s="198">
        <f t="shared" si="93"/>
        <v>0</v>
      </c>
      <c r="AA2275" s="7"/>
      <c r="AB2275" s="7"/>
      <c r="AC2275" s="7"/>
    </row>
    <row r="2276" spans="18:29" x14ac:dyDescent="0.2">
      <c r="R2276" s="193" t="str">
        <f>IF(Candidates!H2278="","",MONTH(Candidates!H2278))</f>
        <v/>
      </c>
      <c r="S2276" s="187" t="b">
        <f>IF(AND(YEAR(Candidates!H2278)&gt;=applicationYear,YEAR(Candidates!H2278)&lt;=applicationYear),TRUE,IF(applicationYear="",TRUE,FALSE))</f>
        <v>0</v>
      </c>
      <c r="T2276" s="187" t="b">
        <f>IF(AND(Candidates!H2278&gt;=$AJ$4,Candidates!H2278&lt;=$AJ$5),TRUE,FALSE)</f>
        <v>0</v>
      </c>
      <c r="U2276" s="187" t="b">
        <f>IF(Dashboard!$M$6="",IF(Candidates!B2278&lt;&gt;"",TRUE,FALSE),IF(Dashboard!$M$6=Candidates!B2278,TRUE,FALSE))</f>
        <v>0</v>
      </c>
      <c r="V2276" s="187" t="b">
        <f>IF(Dashboard!$H$7="",IF(Candidates!B2278&lt;&gt;"",TRUE,FALSE),IF(Dashboard!$H$7=Candidates!C2278,TRUE,FALSE))</f>
        <v>0</v>
      </c>
      <c r="W2276" s="217" t="b">
        <f>IF(Dashboard!$H$6="",IF(Candidates!B2278&lt;&gt;"",TRUE,FALSE),IF(Dashboard!$H$6=Candidates!E2278,TRUE,FALSE))</f>
        <v>0</v>
      </c>
      <c r="X2276" s="187">
        <f t="shared" si="92"/>
        <v>0</v>
      </c>
      <c r="Y2276" s="198">
        <f t="shared" si="93"/>
        <v>0</v>
      </c>
      <c r="AA2276" s="7"/>
      <c r="AB2276" s="7"/>
      <c r="AC2276" s="7"/>
    </row>
    <row r="2277" spans="18:29" x14ac:dyDescent="0.2">
      <c r="R2277" s="193" t="str">
        <f>IF(Candidates!H2279="","",MONTH(Candidates!H2279))</f>
        <v/>
      </c>
      <c r="S2277" s="187" t="b">
        <f>IF(AND(YEAR(Candidates!H2279)&gt;=applicationYear,YEAR(Candidates!H2279)&lt;=applicationYear),TRUE,IF(applicationYear="",TRUE,FALSE))</f>
        <v>0</v>
      </c>
      <c r="T2277" s="187" t="b">
        <f>IF(AND(Candidates!H2279&gt;=$AJ$4,Candidates!H2279&lt;=$AJ$5),TRUE,FALSE)</f>
        <v>0</v>
      </c>
      <c r="U2277" s="187" t="b">
        <f>IF(Dashboard!$M$6="",IF(Candidates!B2279&lt;&gt;"",TRUE,FALSE),IF(Dashboard!$M$6=Candidates!B2279,TRUE,FALSE))</f>
        <v>0</v>
      </c>
      <c r="V2277" s="187" t="b">
        <f>IF(Dashboard!$H$7="",IF(Candidates!B2279&lt;&gt;"",TRUE,FALSE),IF(Dashboard!$H$7=Candidates!C2279,TRUE,FALSE))</f>
        <v>0</v>
      </c>
      <c r="W2277" s="217" t="b">
        <f>IF(Dashboard!$H$6="",IF(Candidates!B2279&lt;&gt;"",TRUE,FALSE),IF(Dashboard!$H$6=Candidates!E2279,TRUE,FALSE))</f>
        <v>0</v>
      </c>
      <c r="X2277" s="187">
        <f t="shared" si="92"/>
        <v>0</v>
      </c>
      <c r="Y2277" s="198">
        <f t="shared" si="93"/>
        <v>0</v>
      </c>
      <c r="AA2277" s="7"/>
      <c r="AB2277" s="7"/>
      <c r="AC2277" s="7"/>
    </row>
    <row r="2278" spans="18:29" x14ac:dyDescent="0.2">
      <c r="R2278" s="193" t="str">
        <f>IF(Candidates!H2280="","",MONTH(Candidates!H2280))</f>
        <v/>
      </c>
      <c r="S2278" s="187" t="b">
        <f>IF(AND(YEAR(Candidates!H2280)&gt;=applicationYear,YEAR(Candidates!H2280)&lt;=applicationYear),TRUE,IF(applicationYear="",TRUE,FALSE))</f>
        <v>0</v>
      </c>
      <c r="T2278" s="187" t="b">
        <f>IF(AND(Candidates!H2280&gt;=$AJ$4,Candidates!H2280&lt;=$AJ$5),TRUE,FALSE)</f>
        <v>0</v>
      </c>
      <c r="U2278" s="187" t="b">
        <f>IF(Dashboard!$M$6="",IF(Candidates!B2280&lt;&gt;"",TRUE,FALSE),IF(Dashboard!$M$6=Candidates!B2280,TRUE,FALSE))</f>
        <v>0</v>
      </c>
      <c r="V2278" s="187" t="b">
        <f>IF(Dashboard!$H$7="",IF(Candidates!B2280&lt;&gt;"",TRUE,FALSE),IF(Dashboard!$H$7=Candidates!C2280,TRUE,FALSE))</f>
        <v>0</v>
      </c>
      <c r="W2278" s="217" t="b">
        <f>IF(Dashboard!$H$6="",IF(Candidates!B2280&lt;&gt;"",TRUE,FALSE),IF(Dashboard!$H$6=Candidates!E2280,TRUE,FALSE))</f>
        <v>0</v>
      </c>
      <c r="X2278" s="187">
        <f t="shared" si="92"/>
        <v>0</v>
      </c>
      <c r="Y2278" s="198">
        <f t="shared" si="93"/>
        <v>0</v>
      </c>
      <c r="AA2278" s="7"/>
      <c r="AB2278" s="7"/>
      <c r="AC2278" s="7"/>
    </row>
    <row r="2279" spans="18:29" x14ac:dyDescent="0.2">
      <c r="R2279" s="193" t="str">
        <f>IF(Candidates!H2281="","",MONTH(Candidates!H2281))</f>
        <v/>
      </c>
      <c r="S2279" s="187" t="b">
        <f>IF(AND(YEAR(Candidates!H2281)&gt;=applicationYear,YEAR(Candidates!H2281)&lt;=applicationYear),TRUE,IF(applicationYear="",TRUE,FALSE))</f>
        <v>0</v>
      </c>
      <c r="T2279" s="187" t="b">
        <f>IF(AND(Candidates!H2281&gt;=$AJ$4,Candidates!H2281&lt;=$AJ$5),TRUE,FALSE)</f>
        <v>0</v>
      </c>
      <c r="U2279" s="187" t="b">
        <f>IF(Dashboard!$M$6="",IF(Candidates!B2281&lt;&gt;"",TRUE,FALSE),IF(Dashboard!$M$6=Candidates!B2281,TRUE,FALSE))</f>
        <v>0</v>
      </c>
      <c r="V2279" s="187" t="b">
        <f>IF(Dashboard!$H$7="",IF(Candidates!B2281&lt;&gt;"",TRUE,FALSE),IF(Dashboard!$H$7=Candidates!C2281,TRUE,FALSE))</f>
        <v>0</v>
      </c>
      <c r="W2279" s="217" t="b">
        <f>IF(Dashboard!$H$6="",IF(Candidates!B2281&lt;&gt;"",TRUE,FALSE),IF(Dashboard!$H$6=Candidates!E2281,TRUE,FALSE))</f>
        <v>0</v>
      </c>
      <c r="X2279" s="187">
        <f t="shared" si="92"/>
        <v>0</v>
      </c>
      <c r="Y2279" s="198">
        <f t="shared" si="93"/>
        <v>0</v>
      </c>
      <c r="AA2279" s="7"/>
      <c r="AB2279" s="7"/>
      <c r="AC2279" s="7"/>
    </row>
    <row r="2280" spans="18:29" x14ac:dyDescent="0.2">
      <c r="R2280" s="193" t="str">
        <f>IF(Candidates!H2282="","",MONTH(Candidates!H2282))</f>
        <v/>
      </c>
      <c r="S2280" s="187" t="b">
        <f>IF(AND(YEAR(Candidates!H2282)&gt;=applicationYear,YEAR(Candidates!H2282)&lt;=applicationYear),TRUE,IF(applicationYear="",TRUE,FALSE))</f>
        <v>0</v>
      </c>
      <c r="T2280" s="187" t="b">
        <f>IF(AND(Candidates!H2282&gt;=$AJ$4,Candidates!H2282&lt;=$AJ$5),TRUE,FALSE)</f>
        <v>0</v>
      </c>
      <c r="U2280" s="187" t="b">
        <f>IF(Dashboard!$M$6="",IF(Candidates!B2282&lt;&gt;"",TRUE,FALSE),IF(Dashboard!$M$6=Candidates!B2282,TRUE,FALSE))</f>
        <v>0</v>
      </c>
      <c r="V2280" s="187" t="b">
        <f>IF(Dashboard!$H$7="",IF(Candidates!B2282&lt;&gt;"",TRUE,FALSE),IF(Dashboard!$H$7=Candidates!C2282,TRUE,FALSE))</f>
        <v>0</v>
      </c>
      <c r="W2280" s="217" t="b">
        <f>IF(Dashboard!$H$6="",IF(Candidates!B2282&lt;&gt;"",TRUE,FALSE),IF(Dashboard!$H$6=Candidates!E2282,TRUE,FALSE))</f>
        <v>0</v>
      </c>
      <c r="X2280" s="187">
        <f t="shared" si="92"/>
        <v>0</v>
      </c>
      <c r="Y2280" s="198">
        <f t="shared" si="93"/>
        <v>0</v>
      </c>
      <c r="AA2280" s="7"/>
      <c r="AB2280" s="7"/>
      <c r="AC2280" s="7"/>
    </row>
    <row r="2281" spans="18:29" x14ac:dyDescent="0.2">
      <c r="R2281" s="193" t="str">
        <f>IF(Candidates!H2283="","",MONTH(Candidates!H2283))</f>
        <v/>
      </c>
      <c r="S2281" s="187" t="b">
        <f>IF(AND(YEAR(Candidates!H2283)&gt;=applicationYear,YEAR(Candidates!H2283)&lt;=applicationYear),TRUE,IF(applicationYear="",TRUE,FALSE))</f>
        <v>0</v>
      </c>
      <c r="T2281" s="187" t="b">
        <f>IF(AND(Candidates!H2283&gt;=$AJ$4,Candidates!H2283&lt;=$AJ$5),TRUE,FALSE)</f>
        <v>0</v>
      </c>
      <c r="U2281" s="187" t="b">
        <f>IF(Dashboard!$M$6="",IF(Candidates!B2283&lt;&gt;"",TRUE,FALSE),IF(Dashboard!$M$6=Candidates!B2283,TRUE,FALSE))</f>
        <v>0</v>
      </c>
      <c r="V2281" s="187" t="b">
        <f>IF(Dashboard!$H$7="",IF(Candidates!B2283&lt;&gt;"",TRUE,FALSE),IF(Dashboard!$H$7=Candidates!C2283,TRUE,FALSE))</f>
        <v>0</v>
      </c>
      <c r="W2281" s="217" t="b">
        <f>IF(Dashboard!$H$6="",IF(Candidates!B2283&lt;&gt;"",TRUE,FALSE),IF(Dashboard!$H$6=Candidates!E2283,TRUE,FALSE))</f>
        <v>0</v>
      </c>
      <c r="X2281" s="187">
        <f t="shared" si="92"/>
        <v>0</v>
      </c>
      <c r="Y2281" s="198">
        <f t="shared" si="93"/>
        <v>0</v>
      </c>
      <c r="AA2281" s="7"/>
      <c r="AB2281" s="7"/>
      <c r="AC2281" s="7"/>
    </row>
    <row r="2282" spans="18:29" x14ac:dyDescent="0.2">
      <c r="R2282" s="193" t="str">
        <f>IF(Candidates!H2284="","",MONTH(Candidates!H2284))</f>
        <v/>
      </c>
      <c r="S2282" s="187" t="b">
        <f>IF(AND(YEAR(Candidates!H2284)&gt;=applicationYear,YEAR(Candidates!H2284)&lt;=applicationYear),TRUE,IF(applicationYear="",TRUE,FALSE))</f>
        <v>0</v>
      </c>
      <c r="T2282" s="187" t="b">
        <f>IF(AND(Candidates!H2284&gt;=$AJ$4,Candidates!H2284&lt;=$AJ$5),TRUE,FALSE)</f>
        <v>0</v>
      </c>
      <c r="U2282" s="187" t="b">
        <f>IF(Dashboard!$M$6="",IF(Candidates!B2284&lt;&gt;"",TRUE,FALSE),IF(Dashboard!$M$6=Candidates!B2284,TRUE,FALSE))</f>
        <v>0</v>
      </c>
      <c r="V2282" s="187" t="b">
        <f>IF(Dashboard!$H$7="",IF(Candidates!B2284&lt;&gt;"",TRUE,FALSE),IF(Dashboard!$H$7=Candidates!C2284,TRUE,FALSE))</f>
        <v>0</v>
      </c>
      <c r="W2282" s="217" t="b">
        <f>IF(Dashboard!$H$6="",IF(Candidates!B2284&lt;&gt;"",TRUE,FALSE),IF(Dashboard!$H$6=Candidates!E2284,TRUE,FALSE))</f>
        <v>0</v>
      </c>
      <c r="X2282" s="187">
        <f t="shared" si="92"/>
        <v>0</v>
      </c>
      <c r="Y2282" s="198">
        <f t="shared" si="93"/>
        <v>0</v>
      </c>
      <c r="AA2282" s="7"/>
      <c r="AB2282" s="7"/>
      <c r="AC2282" s="7"/>
    </row>
    <row r="2283" spans="18:29" x14ac:dyDescent="0.2">
      <c r="R2283" s="193" t="str">
        <f>IF(Candidates!H2285="","",MONTH(Candidates!H2285))</f>
        <v/>
      </c>
      <c r="S2283" s="187" t="b">
        <f>IF(AND(YEAR(Candidates!H2285)&gt;=applicationYear,YEAR(Candidates!H2285)&lt;=applicationYear),TRUE,IF(applicationYear="",TRUE,FALSE))</f>
        <v>0</v>
      </c>
      <c r="T2283" s="187" t="b">
        <f>IF(AND(Candidates!H2285&gt;=$AJ$4,Candidates!H2285&lt;=$AJ$5),TRUE,FALSE)</f>
        <v>0</v>
      </c>
      <c r="U2283" s="187" t="b">
        <f>IF(Dashboard!$M$6="",IF(Candidates!B2285&lt;&gt;"",TRUE,FALSE),IF(Dashboard!$M$6=Candidates!B2285,TRUE,FALSE))</f>
        <v>0</v>
      </c>
      <c r="V2283" s="187" t="b">
        <f>IF(Dashboard!$H$7="",IF(Candidates!B2285&lt;&gt;"",TRUE,FALSE),IF(Dashboard!$H$7=Candidates!C2285,TRUE,FALSE))</f>
        <v>0</v>
      </c>
      <c r="W2283" s="217" t="b">
        <f>IF(Dashboard!$H$6="",IF(Candidates!B2285&lt;&gt;"",TRUE,FALSE),IF(Dashboard!$H$6=Candidates!E2285,TRUE,FALSE))</f>
        <v>0</v>
      </c>
      <c r="X2283" s="187">
        <f t="shared" si="92"/>
        <v>0</v>
      </c>
      <c r="Y2283" s="198">
        <f t="shared" si="93"/>
        <v>0</v>
      </c>
      <c r="AA2283" s="7"/>
      <c r="AB2283" s="7"/>
      <c r="AC2283" s="7"/>
    </row>
    <row r="2284" spans="18:29" x14ac:dyDescent="0.2">
      <c r="R2284" s="193" t="str">
        <f>IF(Candidates!H2286="","",MONTH(Candidates!H2286))</f>
        <v/>
      </c>
      <c r="S2284" s="187" t="b">
        <f>IF(AND(YEAR(Candidates!H2286)&gt;=applicationYear,YEAR(Candidates!H2286)&lt;=applicationYear),TRUE,IF(applicationYear="",TRUE,FALSE))</f>
        <v>0</v>
      </c>
      <c r="T2284" s="187" t="b">
        <f>IF(AND(Candidates!H2286&gt;=$AJ$4,Candidates!H2286&lt;=$AJ$5),TRUE,FALSE)</f>
        <v>0</v>
      </c>
      <c r="U2284" s="187" t="b">
        <f>IF(Dashboard!$M$6="",IF(Candidates!B2286&lt;&gt;"",TRUE,FALSE),IF(Dashboard!$M$6=Candidates!B2286,TRUE,FALSE))</f>
        <v>0</v>
      </c>
      <c r="V2284" s="187" t="b">
        <f>IF(Dashboard!$H$7="",IF(Candidates!B2286&lt;&gt;"",TRUE,FALSE),IF(Dashboard!$H$7=Candidates!C2286,TRUE,FALSE))</f>
        <v>0</v>
      </c>
      <c r="W2284" s="217" t="b">
        <f>IF(Dashboard!$H$6="",IF(Candidates!B2286&lt;&gt;"",TRUE,FALSE),IF(Dashboard!$H$6=Candidates!E2286,TRUE,FALSE))</f>
        <v>0</v>
      </c>
      <c r="X2284" s="187">
        <f t="shared" si="92"/>
        <v>0</v>
      </c>
      <c r="Y2284" s="198">
        <f t="shared" si="93"/>
        <v>0</v>
      </c>
      <c r="AA2284" s="7"/>
      <c r="AB2284" s="7"/>
      <c r="AC2284" s="7"/>
    </row>
    <row r="2285" spans="18:29" x14ac:dyDescent="0.2">
      <c r="R2285" s="193" t="str">
        <f>IF(Candidates!H2287="","",MONTH(Candidates!H2287))</f>
        <v/>
      </c>
      <c r="S2285" s="187" t="b">
        <f>IF(AND(YEAR(Candidates!H2287)&gt;=applicationYear,YEAR(Candidates!H2287)&lt;=applicationYear),TRUE,IF(applicationYear="",TRUE,FALSE))</f>
        <v>0</v>
      </c>
      <c r="T2285" s="187" t="b">
        <f>IF(AND(Candidates!H2287&gt;=$AJ$4,Candidates!H2287&lt;=$AJ$5),TRUE,FALSE)</f>
        <v>0</v>
      </c>
      <c r="U2285" s="187" t="b">
        <f>IF(Dashboard!$M$6="",IF(Candidates!B2287&lt;&gt;"",TRUE,FALSE),IF(Dashboard!$M$6=Candidates!B2287,TRUE,FALSE))</f>
        <v>0</v>
      </c>
      <c r="V2285" s="187" t="b">
        <f>IF(Dashboard!$H$7="",IF(Candidates!B2287&lt;&gt;"",TRUE,FALSE),IF(Dashboard!$H$7=Candidates!C2287,TRUE,FALSE))</f>
        <v>0</v>
      </c>
      <c r="W2285" s="217" t="b">
        <f>IF(Dashboard!$H$6="",IF(Candidates!B2287&lt;&gt;"",TRUE,FALSE),IF(Dashboard!$H$6=Candidates!E2287,TRUE,FALSE))</f>
        <v>0</v>
      </c>
      <c r="X2285" s="187">
        <f t="shared" si="92"/>
        <v>0</v>
      </c>
      <c r="Y2285" s="198">
        <f t="shared" si="93"/>
        <v>0</v>
      </c>
      <c r="AA2285" s="7"/>
      <c r="AB2285" s="7"/>
      <c r="AC2285" s="7"/>
    </row>
    <row r="2286" spans="18:29" x14ac:dyDescent="0.2">
      <c r="R2286" s="193" t="str">
        <f>IF(Candidates!H2288="","",MONTH(Candidates!H2288))</f>
        <v/>
      </c>
      <c r="S2286" s="187" t="b">
        <f>IF(AND(YEAR(Candidates!H2288)&gt;=applicationYear,YEAR(Candidates!H2288)&lt;=applicationYear),TRUE,IF(applicationYear="",TRUE,FALSE))</f>
        <v>0</v>
      </c>
      <c r="T2286" s="187" t="b">
        <f>IF(AND(Candidates!H2288&gt;=$AJ$4,Candidates!H2288&lt;=$AJ$5),TRUE,FALSE)</f>
        <v>0</v>
      </c>
      <c r="U2286" s="187" t="b">
        <f>IF(Dashboard!$M$6="",IF(Candidates!B2288&lt;&gt;"",TRUE,FALSE),IF(Dashboard!$M$6=Candidates!B2288,TRUE,FALSE))</f>
        <v>0</v>
      </c>
      <c r="V2286" s="187" t="b">
        <f>IF(Dashboard!$H$7="",IF(Candidates!B2288&lt;&gt;"",TRUE,FALSE),IF(Dashboard!$H$7=Candidates!C2288,TRUE,FALSE))</f>
        <v>0</v>
      </c>
      <c r="W2286" s="217" t="b">
        <f>IF(Dashboard!$H$6="",IF(Candidates!B2288&lt;&gt;"",TRUE,FALSE),IF(Dashboard!$H$6=Candidates!E2288,TRUE,FALSE))</f>
        <v>0</v>
      </c>
      <c r="X2286" s="187">
        <f t="shared" si="92"/>
        <v>0</v>
      </c>
      <c r="Y2286" s="198">
        <f t="shared" si="93"/>
        <v>0</v>
      </c>
      <c r="AA2286" s="7"/>
      <c r="AB2286" s="7"/>
      <c r="AC2286" s="7"/>
    </row>
    <row r="2287" spans="18:29" x14ac:dyDescent="0.2">
      <c r="R2287" s="193" t="str">
        <f>IF(Candidates!H2289="","",MONTH(Candidates!H2289))</f>
        <v/>
      </c>
      <c r="S2287" s="187" t="b">
        <f>IF(AND(YEAR(Candidates!H2289)&gt;=applicationYear,YEAR(Candidates!H2289)&lt;=applicationYear),TRUE,IF(applicationYear="",TRUE,FALSE))</f>
        <v>0</v>
      </c>
      <c r="T2287" s="187" t="b">
        <f>IF(AND(Candidates!H2289&gt;=$AJ$4,Candidates!H2289&lt;=$AJ$5),TRUE,FALSE)</f>
        <v>0</v>
      </c>
      <c r="U2287" s="187" t="b">
        <f>IF(Dashboard!$M$6="",IF(Candidates!B2289&lt;&gt;"",TRUE,FALSE),IF(Dashboard!$M$6=Candidates!B2289,TRUE,FALSE))</f>
        <v>0</v>
      </c>
      <c r="V2287" s="187" t="b">
        <f>IF(Dashboard!$H$7="",IF(Candidates!B2289&lt;&gt;"",TRUE,FALSE),IF(Dashboard!$H$7=Candidates!C2289,TRUE,FALSE))</f>
        <v>0</v>
      </c>
      <c r="W2287" s="217" t="b">
        <f>IF(Dashboard!$H$6="",IF(Candidates!B2289&lt;&gt;"",TRUE,FALSE),IF(Dashboard!$H$6=Candidates!E2289,TRUE,FALSE))</f>
        <v>0</v>
      </c>
      <c r="X2287" s="187">
        <f t="shared" si="92"/>
        <v>0</v>
      </c>
      <c r="Y2287" s="198">
        <f t="shared" si="93"/>
        <v>0</v>
      </c>
      <c r="AA2287" s="7"/>
      <c r="AB2287" s="7"/>
      <c r="AC2287" s="7"/>
    </row>
    <row r="2288" spans="18:29" x14ac:dyDescent="0.2">
      <c r="R2288" s="193" t="str">
        <f>IF(Candidates!H2290="","",MONTH(Candidates!H2290))</f>
        <v/>
      </c>
      <c r="S2288" s="187" t="b">
        <f>IF(AND(YEAR(Candidates!H2290)&gt;=applicationYear,YEAR(Candidates!H2290)&lt;=applicationYear),TRUE,IF(applicationYear="",TRUE,FALSE))</f>
        <v>0</v>
      </c>
      <c r="T2288" s="187" t="b">
        <f>IF(AND(Candidates!H2290&gt;=$AJ$4,Candidates!H2290&lt;=$AJ$5),TRUE,FALSE)</f>
        <v>0</v>
      </c>
      <c r="U2288" s="187" t="b">
        <f>IF(Dashboard!$M$6="",IF(Candidates!B2290&lt;&gt;"",TRUE,FALSE),IF(Dashboard!$M$6=Candidates!B2290,TRUE,FALSE))</f>
        <v>0</v>
      </c>
      <c r="V2288" s="187" t="b">
        <f>IF(Dashboard!$H$7="",IF(Candidates!B2290&lt;&gt;"",TRUE,FALSE),IF(Dashboard!$H$7=Candidates!C2290,TRUE,FALSE))</f>
        <v>0</v>
      </c>
      <c r="W2288" s="217" t="b">
        <f>IF(Dashboard!$H$6="",IF(Candidates!B2290&lt;&gt;"",TRUE,FALSE),IF(Dashboard!$H$6=Candidates!E2290,TRUE,FALSE))</f>
        <v>0</v>
      </c>
      <c r="X2288" s="187">
        <f t="shared" si="92"/>
        <v>0</v>
      </c>
      <c r="Y2288" s="198">
        <f t="shared" si="93"/>
        <v>0</v>
      </c>
      <c r="AA2288" s="7"/>
      <c r="AB2288" s="7"/>
      <c r="AC2288" s="7"/>
    </row>
    <row r="2289" spans="18:29" x14ac:dyDescent="0.2">
      <c r="R2289" s="193" t="str">
        <f>IF(Candidates!H2291="","",MONTH(Candidates!H2291))</f>
        <v/>
      </c>
      <c r="S2289" s="187" t="b">
        <f>IF(AND(YEAR(Candidates!H2291)&gt;=applicationYear,YEAR(Candidates!H2291)&lt;=applicationYear),TRUE,IF(applicationYear="",TRUE,FALSE))</f>
        <v>0</v>
      </c>
      <c r="T2289" s="187" t="b">
        <f>IF(AND(Candidates!H2291&gt;=$AJ$4,Candidates!H2291&lt;=$AJ$5),TRUE,FALSE)</f>
        <v>0</v>
      </c>
      <c r="U2289" s="187" t="b">
        <f>IF(Dashboard!$M$6="",IF(Candidates!B2291&lt;&gt;"",TRUE,FALSE),IF(Dashboard!$M$6=Candidates!B2291,TRUE,FALSE))</f>
        <v>0</v>
      </c>
      <c r="V2289" s="187" t="b">
        <f>IF(Dashboard!$H$7="",IF(Candidates!B2291&lt;&gt;"",TRUE,FALSE),IF(Dashboard!$H$7=Candidates!C2291,TRUE,FALSE))</f>
        <v>0</v>
      </c>
      <c r="W2289" s="217" t="b">
        <f>IF(Dashboard!$H$6="",IF(Candidates!B2291&lt;&gt;"",TRUE,FALSE),IF(Dashboard!$H$6=Candidates!E2291,TRUE,FALSE))</f>
        <v>0</v>
      </c>
      <c r="X2289" s="187">
        <f t="shared" si="92"/>
        <v>0</v>
      </c>
      <c r="Y2289" s="198">
        <f t="shared" si="93"/>
        <v>0</v>
      </c>
      <c r="AA2289" s="7"/>
      <c r="AB2289" s="7"/>
      <c r="AC2289" s="7"/>
    </row>
    <row r="2290" spans="18:29" x14ac:dyDescent="0.2">
      <c r="R2290" s="193" t="str">
        <f>IF(Candidates!H2292="","",MONTH(Candidates!H2292))</f>
        <v/>
      </c>
      <c r="S2290" s="187" t="b">
        <f>IF(AND(YEAR(Candidates!H2292)&gt;=applicationYear,YEAR(Candidates!H2292)&lt;=applicationYear),TRUE,IF(applicationYear="",TRUE,FALSE))</f>
        <v>0</v>
      </c>
      <c r="T2290" s="187" t="b">
        <f>IF(AND(Candidates!H2292&gt;=$AJ$4,Candidates!H2292&lt;=$AJ$5),TRUE,FALSE)</f>
        <v>0</v>
      </c>
      <c r="U2290" s="187" t="b">
        <f>IF(Dashboard!$M$6="",IF(Candidates!B2292&lt;&gt;"",TRUE,FALSE),IF(Dashboard!$M$6=Candidates!B2292,TRUE,FALSE))</f>
        <v>0</v>
      </c>
      <c r="V2290" s="187" t="b">
        <f>IF(Dashboard!$H$7="",IF(Candidates!B2292&lt;&gt;"",TRUE,FALSE),IF(Dashboard!$H$7=Candidates!C2292,TRUE,FALSE))</f>
        <v>0</v>
      </c>
      <c r="W2290" s="217" t="b">
        <f>IF(Dashboard!$H$6="",IF(Candidates!B2292&lt;&gt;"",TRUE,FALSE),IF(Dashboard!$H$6=Candidates!E2292,TRUE,FALSE))</f>
        <v>0</v>
      </c>
      <c r="X2290" s="187">
        <f t="shared" si="92"/>
        <v>0</v>
      </c>
      <c r="Y2290" s="198">
        <f t="shared" si="93"/>
        <v>0</v>
      </c>
      <c r="AA2290" s="7"/>
      <c r="AB2290" s="7"/>
      <c r="AC2290" s="7"/>
    </row>
    <row r="2291" spans="18:29" x14ac:dyDescent="0.2">
      <c r="R2291" s="193" t="str">
        <f>IF(Candidates!H2293="","",MONTH(Candidates!H2293))</f>
        <v/>
      </c>
      <c r="S2291" s="187" t="b">
        <f>IF(AND(YEAR(Candidates!H2293)&gt;=applicationYear,YEAR(Candidates!H2293)&lt;=applicationYear),TRUE,IF(applicationYear="",TRUE,FALSE))</f>
        <v>0</v>
      </c>
      <c r="T2291" s="187" t="b">
        <f>IF(AND(Candidates!H2293&gt;=$AJ$4,Candidates!H2293&lt;=$AJ$5),TRUE,FALSE)</f>
        <v>0</v>
      </c>
      <c r="U2291" s="187" t="b">
        <f>IF(Dashboard!$M$6="",IF(Candidates!B2293&lt;&gt;"",TRUE,FALSE),IF(Dashboard!$M$6=Candidates!B2293,TRUE,FALSE))</f>
        <v>0</v>
      </c>
      <c r="V2291" s="187" t="b">
        <f>IF(Dashboard!$H$7="",IF(Candidates!B2293&lt;&gt;"",TRUE,FALSE),IF(Dashboard!$H$7=Candidates!C2293,TRUE,FALSE))</f>
        <v>0</v>
      </c>
      <c r="W2291" s="217" t="b">
        <f>IF(Dashboard!$H$6="",IF(Candidates!B2293&lt;&gt;"",TRUE,FALSE),IF(Dashboard!$H$6=Candidates!E2293,TRUE,FALSE))</f>
        <v>0</v>
      </c>
      <c r="X2291" s="187">
        <f t="shared" si="92"/>
        <v>0</v>
      </c>
      <c r="Y2291" s="198">
        <f t="shared" si="93"/>
        <v>0</v>
      </c>
      <c r="AA2291" s="7"/>
      <c r="AB2291" s="7"/>
      <c r="AC2291" s="7"/>
    </row>
    <row r="2292" spans="18:29" x14ac:dyDescent="0.2">
      <c r="R2292" s="193" t="str">
        <f>IF(Candidates!H2294="","",MONTH(Candidates!H2294))</f>
        <v/>
      </c>
      <c r="S2292" s="187" t="b">
        <f>IF(AND(YEAR(Candidates!H2294)&gt;=applicationYear,YEAR(Candidates!H2294)&lt;=applicationYear),TRUE,IF(applicationYear="",TRUE,FALSE))</f>
        <v>0</v>
      </c>
      <c r="T2292" s="187" t="b">
        <f>IF(AND(Candidates!H2294&gt;=$AJ$4,Candidates!H2294&lt;=$AJ$5),TRUE,FALSE)</f>
        <v>0</v>
      </c>
      <c r="U2292" s="187" t="b">
        <f>IF(Dashboard!$M$6="",IF(Candidates!B2294&lt;&gt;"",TRUE,FALSE),IF(Dashboard!$M$6=Candidates!B2294,TRUE,FALSE))</f>
        <v>0</v>
      </c>
      <c r="V2292" s="187" t="b">
        <f>IF(Dashboard!$H$7="",IF(Candidates!B2294&lt;&gt;"",TRUE,FALSE),IF(Dashboard!$H$7=Candidates!C2294,TRUE,FALSE))</f>
        <v>0</v>
      </c>
      <c r="W2292" s="217" t="b">
        <f>IF(Dashboard!$H$6="",IF(Candidates!B2294&lt;&gt;"",TRUE,FALSE),IF(Dashboard!$H$6=Candidates!E2294,TRUE,FALSE))</f>
        <v>0</v>
      </c>
      <c r="X2292" s="187">
        <f t="shared" si="92"/>
        <v>0</v>
      </c>
      <c r="Y2292" s="198">
        <f t="shared" si="93"/>
        <v>0</v>
      </c>
      <c r="AA2292" s="7"/>
      <c r="AB2292" s="7"/>
      <c r="AC2292" s="7"/>
    </row>
    <row r="2293" spans="18:29" x14ac:dyDescent="0.2">
      <c r="R2293" s="193" t="str">
        <f>IF(Candidates!H2295="","",MONTH(Candidates!H2295))</f>
        <v/>
      </c>
      <c r="S2293" s="187" t="b">
        <f>IF(AND(YEAR(Candidates!H2295)&gt;=applicationYear,YEAR(Candidates!H2295)&lt;=applicationYear),TRUE,IF(applicationYear="",TRUE,FALSE))</f>
        <v>0</v>
      </c>
      <c r="T2293" s="187" t="b">
        <f>IF(AND(Candidates!H2295&gt;=$AJ$4,Candidates!H2295&lt;=$AJ$5),TRUE,FALSE)</f>
        <v>0</v>
      </c>
      <c r="U2293" s="187" t="b">
        <f>IF(Dashboard!$M$6="",IF(Candidates!B2295&lt;&gt;"",TRUE,FALSE),IF(Dashboard!$M$6=Candidates!B2295,TRUE,FALSE))</f>
        <v>0</v>
      </c>
      <c r="V2293" s="187" t="b">
        <f>IF(Dashboard!$H$7="",IF(Candidates!B2295&lt;&gt;"",TRUE,FALSE),IF(Dashboard!$H$7=Candidates!C2295,TRUE,FALSE))</f>
        <v>0</v>
      </c>
      <c r="W2293" s="217" t="b">
        <f>IF(Dashboard!$H$6="",IF(Candidates!B2295&lt;&gt;"",TRUE,FALSE),IF(Dashboard!$H$6=Candidates!E2295,TRUE,FALSE))</f>
        <v>0</v>
      </c>
      <c r="X2293" s="187">
        <f t="shared" si="92"/>
        <v>0</v>
      </c>
      <c r="Y2293" s="198">
        <f t="shared" si="93"/>
        <v>0</v>
      </c>
      <c r="AA2293" s="7"/>
      <c r="AB2293" s="7"/>
      <c r="AC2293" s="7"/>
    </row>
    <row r="2294" spans="18:29" x14ac:dyDescent="0.2">
      <c r="R2294" s="193" t="str">
        <f>IF(Candidates!H2296="","",MONTH(Candidates!H2296))</f>
        <v/>
      </c>
      <c r="S2294" s="187" t="b">
        <f>IF(AND(YEAR(Candidates!H2296)&gt;=applicationYear,YEAR(Candidates!H2296)&lt;=applicationYear),TRUE,IF(applicationYear="",TRUE,FALSE))</f>
        <v>0</v>
      </c>
      <c r="T2294" s="187" t="b">
        <f>IF(AND(Candidates!H2296&gt;=$AJ$4,Candidates!H2296&lt;=$AJ$5),TRUE,FALSE)</f>
        <v>0</v>
      </c>
      <c r="U2294" s="187" t="b">
        <f>IF(Dashboard!$M$6="",IF(Candidates!B2296&lt;&gt;"",TRUE,FALSE),IF(Dashboard!$M$6=Candidates!B2296,TRUE,FALSE))</f>
        <v>0</v>
      </c>
      <c r="V2294" s="187" t="b">
        <f>IF(Dashboard!$H$7="",IF(Candidates!B2296&lt;&gt;"",TRUE,FALSE),IF(Dashboard!$H$7=Candidates!C2296,TRUE,FALSE))</f>
        <v>0</v>
      </c>
      <c r="W2294" s="217" t="b">
        <f>IF(Dashboard!$H$6="",IF(Candidates!B2296&lt;&gt;"",TRUE,FALSE),IF(Dashboard!$H$6=Candidates!E2296,TRUE,FALSE))</f>
        <v>0</v>
      </c>
      <c r="X2294" s="187">
        <f t="shared" si="92"/>
        <v>0</v>
      </c>
      <c r="Y2294" s="198">
        <f t="shared" si="93"/>
        <v>0</v>
      </c>
      <c r="AA2294" s="7"/>
      <c r="AB2294" s="7"/>
      <c r="AC2294" s="7"/>
    </row>
    <row r="2295" spans="18:29" x14ac:dyDescent="0.2">
      <c r="R2295" s="193" t="str">
        <f>IF(Candidates!H2297="","",MONTH(Candidates!H2297))</f>
        <v/>
      </c>
      <c r="S2295" s="187" t="b">
        <f>IF(AND(YEAR(Candidates!H2297)&gt;=applicationYear,YEAR(Candidates!H2297)&lt;=applicationYear),TRUE,IF(applicationYear="",TRUE,FALSE))</f>
        <v>0</v>
      </c>
      <c r="T2295" s="187" t="b">
        <f>IF(AND(Candidates!H2297&gt;=$AJ$4,Candidates!H2297&lt;=$AJ$5),TRUE,FALSE)</f>
        <v>0</v>
      </c>
      <c r="U2295" s="187" t="b">
        <f>IF(Dashboard!$M$6="",IF(Candidates!B2297&lt;&gt;"",TRUE,FALSE),IF(Dashboard!$M$6=Candidates!B2297,TRUE,FALSE))</f>
        <v>0</v>
      </c>
      <c r="V2295" s="187" t="b">
        <f>IF(Dashboard!$H$7="",IF(Candidates!B2297&lt;&gt;"",TRUE,FALSE),IF(Dashboard!$H$7=Candidates!C2297,TRUE,FALSE))</f>
        <v>0</v>
      </c>
      <c r="W2295" s="217" t="b">
        <f>IF(Dashboard!$H$6="",IF(Candidates!B2297&lt;&gt;"",TRUE,FALSE),IF(Dashboard!$H$6=Candidates!E2297,TRUE,FALSE))</f>
        <v>0</v>
      </c>
      <c r="X2295" s="187">
        <f t="shared" si="92"/>
        <v>0</v>
      </c>
      <c r="Y2295" s="198">
        <f t="shared" si="93"/>
        <v>0</v>
      </c>
      <c r="AA2295" s="7"/>
      <c r="AB2295" s="7"/>
      <c r="AC2295" s="7"/>
    </row>
    <row r="2296" spans="18:29" x14ac:dyDescent="0.2">
      <c r="R2296" s="193" t="str">
        <f>IF(Candidates!H2298="","",MONTH(Candidates!H2298))</f>
        <v/>
      </c>
      <c r="S2296" s="187" t="b">
        <f>IF(AND(YEAR(Candidates!H2298)&gt;=applicationYear,YEAR(Candidates!H2298)&lt;=applicationYear),TRUE,IF(applicationYear="",TRUE,FALSE))</f>
        <v>0</v>
      </c>
      <c r="T2296" s="187" t="b">
        <f>IF(AND(Candidates!H2298&gt;=$AJ$4,Candidates!H2298&lt;=$AJ$5),TRUE,FALSE)</f>
        <v>0</v>
      </c>
      <c r="U2296" s="187" t="b">
        <f>IF(Dashboard!$M$6="",IF(Candidates!B2298&lt;&gt;"",TRUE,FALSE),IF(Dashboard!$M$6=Candidates!B2298,TRUE,FALSE))</f>
        <v>0</v>
      </c>
      <c r="V2296" s="187" t="b">
        <f>IF(Dashboard!$H$7="",IF(Candidates!B2298&lt;&gt;"",TRUE,FALSE),IF(Dashboard!$H$7=Candidates!C2298,TRUE,FALSE))</f>
        <v>0</v>
      </c>
      <c r="W2296" s="217" t="b">
        <f>IF(Dashboard!$H$6="",IF(Candidates!B2298&lt;&gt;"",TRUE,FALSE),IF(Dashboard!$H$6=Candidates!E2298,TRUE,FALSE))</f>
        <v>0</v>
      </c>
      <c r="X2296" s="187">
        <f t="shared" si="92"/>
        <v>0</v>
      </c>
      <c r="Y2296" s="198">
        <f t="shared" si="93"/>
        <v>0</v>
      </c>
      <c r="AA2296" s="7"/>
      <c r="AB2296" s="7"/>
      <c r="AC2296" s="7"/>
    </row>
    <row r="2297" spans="18:29" x14ac:dyDescent="0.2">
      <c r="R2297" s="193" t="str">
        <f>IF(Candidates!H2299="","",MONTH(Candidates!H2299))</f>
        <v/>
      </c>
      <c r="S2297" s="187" t="b">
        <f>IF(AND(YEAR(Candidates!H2299)&gt;=applicationYear,YEAR(Candidates!H2299)&lt;=applicationYear),TRUE,IF(applicationYear="",TRUE,FALSE))</f>
        <v>0</v>
      </c>
      <c r="T2297" s="187" t="b">
        <f>IF(AND(Candidates!H2299&gt;=$AJ$4,Candidates!H2299&lt;=$AJ$5),TRUE,FALSE)</f>
        <v>0</v>
      </c>
      <c r="U2297" s="187" t="b">
        <f>IF(Dashboard!$M$6="",IF(Candidates!B2299&lt;&gt;"",TRUE,FALSE),IF(Dashboard!$M$6=Candidates!B2299,TRUE,FALSE))</f>
        <v>0</v>
      </c>
      <c r="V2297" s="187" t="b">
        <f>IF(Dashboard!$H$7="",IF(Candidates!B2299&lt;&gt;"",TRUE,FALSE),IF(Dashboard!$H$7=Candidates!C2299,TRUE,FALSE))</f>
        <v>0</v>
      </c>
      <c r="W2297" s="217" t="b">
        <f>IF(Dashboard!$H$6="",IF(Candidates!B2299&lt;&gt;"",TRUE,FALSE),IF(Dashboard!$H$6=Candidates!E2299,TRUE,FALSE))</f>
        <v>0</v>
      </c>
      <c r="X2297" s="187">
        <f t="shared" si="92"/>
        <v>0</v>
      </c>
      <c r="Y2297" s="198">
        <f t="shared" si="93"/>
        <v>0</v>
      </c>
      <c r="AA2297" s="7"/>
      <c r="AB2297" s="7"/>
      <c r="AC2297" s="7"/>
    </row>
    <row r="2298" spans="18:29" x14ac:dyDescent="0.2">
      <c r="R2298" s="193" t="str">
        <f>IF(Candidates!H2300="","",MONTH(Candidates!H2300))</f>
        <v/>
      </c>
      <c r="S2298" s="187" t="b">
        <f>IF(AND(YEAR(Candidates!H2300)&gt;=applicationYear,YEAR(Candidates!H2300)&lt;=applicationYear),TRUE,IF(applicationYear="",TRUE,FALSE))</f>
        <v>0</v>
      </c>
      <c r="T2298" s="187" t="b">
        <f>IF(AND(Candidates!H2300&gt;=$AJ$4,Candidates!H2300&lt;=$AJ$5),TRUE,FALSE)</f>
        <v>0</v>
      </c>
      <c r="U2298" s="187" t="b">
        <f>IF(Dashboard!$M$6="",IF(Candidates!B2300&lt;&gt;"",TRUE,FALSE),IF(Dashboard!$M$6=Candidates!B2300,TRUE,FALSE))</f>
        <v>0</v>
      </c>
      <c r="V2298" s="187" t="b">
        <f>IF(Dashboard!$H$7="",IF(Candidates!B2300&lt;&gt;"",TRUE,FALSE),IF(Dashboard!$H$7=Candidates!C2300,TRUE,FALSE))</f>
        <v>0</v>
      </c>
      <c r="W2298" s="217" t="b">
        <f>IF(Dashboard!$H$6="",IF(Candidates!B2300&lt;&gt;"",TRUE,FALSE),IF(Dashboard!$H$6=Candidates!E2300,TRUE,FALSE))</f>
        <v>0</v>
      </c>
      <c r="X2298" s="187">
        <f t="shared" si="92"/>
        <v>0</v>
      </c>
      <c r="Y2298" s="198">
        <f t="shared" si="93"/>
        <v>0</v>
      </c>
      <c r="AA2298" s="7"/>
      <c r="AB2298" s="7"/>
      <c r="AC2298" s="7"/>
    </row>
    <row r="2299" spans="18:29" x14ac:dyDescent="0.2">
      <c r="R2299" s="193" t="str">
        <f>IF(Candidates!H2301="","",MONTH(Candidates!H2301))</f>
        <v/>
      </c>
      <c r="S2299" s="187" t="b">
        <f>IF(AND(YEAR(Candidates!H2301)&gt;=applicationYear,YEAR(Candidates!H2301)&lt;=applicationYear),TRUE,IF(applicationYear="",TRUE,FALSE))</f>
        <v>0</v>
      </c>
      <c r="T2299" s="187" t="b">
        <f>IF(AND(Candidates!H2301&gt;=$AJ$4,Candidates!H2301&lt;=$AJ$5),TRUE,FALSE)</f>
        <v>0</v>
      </c>
      <c r="U2299" s="187" t="b">
        <f>IF(Dashboard!$M$6="",IF(Candidates!B2301&lt;&gt;"",TRUE,FALSE),IF(Dashboard!$M$6=Candidates!B2301,TRUE,FALSE))</f>
        <v>0</v>
      </c>
      <c r="V2299" s="187" t="b">
        <f>IF(Dashboard!$H$7="",IF(Candidates!B2301&lt;&gt;"",TRUE,FALSE),IF(Dashboard!$H$7=Candidates!C2301,TRUE,FALSE))</f>
        <v>0</v>
      </c>
      <c r="W2299" s="217" t="b">
        <f>IF(Dashboard!$H$6="",IF(Candidates!B2301&lt;&gt;"",TRUE,FALSE),IF(Dashboard!$H$6=Candidates!E2301,TRUE,FALSE))</f>
        <v>0</v>
      </c>
      <c r="X2299" s="187">
        <f t="shared" si="92"/>
        <v>0</v>
      </c>
      <c r="Y2299" s="198">
        <f t="shared" si="93"/>
        <v>0</v>
      </c>
      <c r="AA2299" s="7"/>
      <c r="AB2299" s="7"/>
      <c r="AC2299" s="7"/>
    </row>
    <row r="2300" spans="18:29" x14ac:dyDescent="0.2">
      <c r="R2300" s="193" t="str">
        <f>IF(Candidates!H2302="","",MONTH(Candidates!H2302))</f>
        <v/>
      </c>
      <c r="S2300" s="187" t="b">
        <f>IF(AND(YEAR(Candidates!H2302)&gt;=applicationYear,YEAR(Candidates!H2302)&lt;=applicationYear),TRUE,IF(applicationYear="",TRUE,FALSE))</f>
        <v>0</v>
      </c>
      <c r="T2300" s="187" t="b">
        <f>IF(AND(Candidates!H2302&gt;=$AJ$4,Candidates!H2302&lt;=$AJ$5),TRUE,FALSE)</f>
        <v>0</v>
      </c>
      <c r="U2300" s="187" t="b">
        <f>IF(Dashboard!$M$6="",IF(Candidates!B2302&lt;&gt;"",TRUE,FALSE),IF(Dashboard!$M$6=Candidates!B2302,TRUE,FALSE))</f>
        <v>0</v>
      </c>
      <c r="V2300" s="187" t="b">
        <f>IF(Dashboard!$H$7="",IF(Candidates!B2302&lt;&gt;"",TRUE,FALSE),IF(Dashboard!$H$7=Candidates!C2302,TRUE,FALSE))</f>
        <v>0</v>
      </c>
      <c r="W2300" s="217" t="b">
        <f>IF(Dashboard!$H$6="",IF(Candidates!B2302&lt;&gt;"",TRUE,FALSE),IF(Dashboard!$H$6=Candidates!E2302,TRUE,FALSE))</f>
        <v>0</v>
      </c>
      <c r="X2300" s="187">
        <f t="shared" si="92"/>
        <v>0</v>
      </c>
      <c r="Y2300" s="198">
        <f t="shared" si="93"/>
        <v>0</v>
      </c>
      <c r="AA2300" s="7"/>
      <c r="AB2300" s="7"/>
      <c r="AC2300" s="7"/>
    </row>
    <row r="2301" spans="18:29" x14ac:dyDescent="0.2">
      <c r="R2301" s="193" t="str">
        <f>IF(Candidates!H2303="","",MONTH(Candidates!H2303))</f>
        <v/>
      </c>
      <c r="S2301" s="187" t="b">
        <f>IF(AND(YEAR(Candidates!H2303)&gt;=applicationYear,YEAR(Candidates!H2303)&lt;=applicationYear),TRUE,IF(applicationYear="",TRUE,FALSE))</f>
        <v>0</v>
      </c>
      <c r="T2301" s="187" t="b">
        <f>IF(AND(Candidates!H2303&gt;=$AJ$4,Candidates!H2303&lt;=$AJ$5),TRUE,FALSE)</f>
        <v>0</v>
      </c>
      <c r="U2301" s="187" t="b">
        <f>IF(Dashboard!$M$6="",IF(Candidates!B2303&lt;&gt;"",TRUE,FALSE),IF(Dashboard!$M$6=Candidates!B2303,TRUE,FALSE))</f>
        <v>0</v>
      </c>
      <c r="V2301" s="187" t="b">
        <f>IF(Dashboard!$H$7="",IF(Candidates!B2303&lt;&gt;"",TRUE,FALSE),IF(Dashboard!$H$7=Candidates!C2303,TRUE,FALSE))</f>
        <v>0</v>
      </c>
      <c r="W2301" s="217" t="b">
        <f>IF(Dashboard!$H$6="",IF(Candidates!B2303&lt;&gt;"",TRUE,FALSE),IF(Dashboard!$H$6=Candidates!E2303,TRUE,FALSE))</f>
        <v>0</v>
      </c>
      <c r="X2301" s="187">
        <f t="shared" si="92"/>
        <v>0</v>
      </c>
      <c r="Y2301" s="198">
        <f t="shared" si="93"/>
        <v>0</v>
      </c>
      <c r="AA2301" s="7"/>
      <c r="AB2301" s="7"/>
      <c r="AC2301" s="7"/>
    </row>
    <row r="2302" spans="18:29" x14ac:dyDescent="0.2">
      <c r="R2302" s="193" t="str">
        <f>IF(Candidates!H2304="","",MONTH(Candidates!H2304))</f>
        <v/>
      </c>
      <c r="S2302" s="187" t="b">
        <f>IF(AND(YEAR(Candidates!H2304)&gt;=applicationYear,YEAR(Candidates!H2304)&lt;=applicationYear),TRUE,IF(applicationYear="",TRUE,FALSE))</f>
        <v>0</v>
      </c>
      <c r="T2302" s="187" t="b">
        <f>IF(AND(Candidates!H2304&gt;=$AJ$4,Candidates!H2304&lt;=$AJ$5),TRUE,FALSE)</f>
        <v>0</v>
      </c>
      <c r="U2302" s="187" t="b">
        <f>IF(Dashboard!$M$6="",IF(Candidates!B2304&lt;&gt;"",TRUE,FALSE),IF(Dashboard!$M$6=Candidates!B2304,TRUE,FALSE))</f>
        <v>0</v>
      </c>
      <c r="V2302" s="187" t="b">
        <f>IF(Dashboard!$H$7="",IF(Candidates!B2304&lt;&gt;"",TRUE,FALSE),IF(Dashboard!$H$7=Candidates!C2304,TRUE,FALSE))</f>
        <v>0</v>
      </c>
      <c r="W2302" s="217" t="b">
        <f>IF(Dashboard!$H$6="",IF(Candidates!B2304&lt;&gt;"",TRUE,FALSE),IF(Dashboard!$H$6=Candidates!E2304,TRUE,FALSE))</f>
        <v>0</v>
      </c>
      <c r="X2302" s="187">
        <f t="shared" si="92"/>
        <v>0</v>
      </c>
      <c r="Y2302" s="198">
        <f t="shared" si="93"/>
        <v>0</v>
      </c>
      <c r="AA2302" s="7"/>
      <c r="AB2302" s="7"/>
      <c r="AC2302" s="7"/>
    </row>
    <row r="2303" spans="18:29" x14ac:dyDescent="0.2">
      <c r="R2303" s="193" t="str">
        <f>IF(Candidates!H2305="","",MONTH(Candidates!H2305))</f>
        <v/>
      </c>
      <c r="S2303" s="187" t="b">
        <f>IF(AND(YEAR(Candidates!H2305)&gt;=applicationYear,YEAR(Candidates!H2305)&lt;=applicationYear),TRUE,IF(applicationYear="",TRUE,FALSE))</f>
        <v>0</v>
      </c>
      <c r="T2303" s="187" t="b">
        <f>IF(AND(Candidates!H2305&gt;=$AJ$4,Candidates!H2305&lt;=$AJ$5),TRUE,FALSE)</f>
        <v>0</v>
      </c>
      <c r="U2303" s="187" t="b">
        <f>IF(Dashboard!$M$6="",IF(Candidates!B2305&lt;&gt;"",TRUE,FALSE),IF(Dashboard!$M$6=Candidates!B2305,TRUE,FALSE))</f>
        <v>0</v>
      </c>
      <c r="V2303" s="187" t="b">
        <f>IF(Dashboard!$H$7="",IF(Candidates!B2305&lt;&gt;"",TRUE,FALSE),IF(Dashboard!$H$7=Candidates!C2305,TRUE,FALSE))</f>
        <v>0</v>
      </c>
      <c r="W2303" s="217" t="b">
        <f>IF(Dashboard!$H$6="",IF(Candidates!B2305&lt;&gt;"",TRUE,FALSE),IF(Dashboard!$H$6=Candidates!E2305,TRUE,FALSE))</f>
        <v>0</v>
      </c>
      <c r="X2303" s="187">
        <f t="shared" si="92"/>
        <v>0</v>
      </c>
      <c r="Y2303" s="198">
        <f t="shared" si="93"/>
        <v>0</v>
      </c>
      <c r="AA2303" s="7"/>
      <c r="AB2303" s="7"/>
      <c r="AC2303" s="7"/>
    </row>
    <row r="2304" spans="18:29" x14ac:dyDescent="0.2">
      <c r="R2304" s="193" t="str">
        <f>IF(Candidates!H2306="","",MONTH(Candidates!H2306))</f>
        <v/>
      </c>
      <c r="S2304" s="187" t="b">
        <f>IF(AND(YEAR(Candidates!H2306)&gt;=applicationYear,YEAR(Candidates!H2306)&lt;=applicationYear),TRUE,IF(applicationYear="",TRUE,FALSE))</f>
        <v>0</v>
      </c>
      <c r="T2304" s="187" t="b">
        <f>IF(AND(Candidates!H2306&gt;=$AJ$4,Candidates!H2306&lt;=$AJ$5),TRUE,FALSE)</f>
        <v>0</v>
      </c>
      <c r="U2304" s="187" t="b">
        <f>IF(Dashboard!$M$6="",IF(Candidates!B2306&lt;&gt;"",TRUE,FALSE),IF(Dashboard!$M$6=Candidates!B2306,TRUE,FALSE))</f>
        <v>0</v>
      </c>
      <c r="V2304" s="187" t="b">
        <f>IF(Dashboard!$H$7="",IF(Candidates!B2306&lt;&gt;"",TRUE,FALSE),IF(Dashboard!$H$7=Candidates!C2306,TRUE,FALSE))</f>
        <v>0</v>
      </c>
      <c r="W2304" s="217" t="b">
        <f>IF(Dashboard!$H$6="",IF(Candidates!B2306&lt;&gt;"",TRUE,FALSE),IF(Dashboard!$H$6=Candidates!E2306,TRUE,FALSE))</f>
        <v>0</v>
      </c>
      <c r="X2304" s="187">
        <f t="shared" si="92"/>
        <v>0</v>
      </c>
      <c r="Y2304" s="198">
        <f t="shared" si="93"/>
        <v>0</v>
      </c>
      <c r="AA2304" s="7"/>
      <c r="AB2304" s="7"/>
      <c r="AC2304" s="7"/>
    </row>
    <row r="2305" spans="18:29" x14ac:dyDescent="0.2">
      <c r="R2305" s="193" t="str">
        <f>IF(Candidates!H2307="","",MONTH(Candidates!H2307))</f>
        <v/>
      </c>
      <c r="S2305" s="187" t="b">
        <f>IF(AND(YEAR(Candidates!H2307)&gt;=applicationYear,YEAR(Candidates!H2307)&lt;=applicationYear),TRUE,IF(applicationYear="",TRUE,FALSE))</f>
        <v>0</v>
      </c>
      <c r="T2305" s="187" t="b">
        <f>IF(AND(Candidates!H2307&gt;=$AJ$4,Candidates!H2307&lt;=$AJ$5),TRUE,FALSE)</f>
        <v>0</v>
      </c>
      <c r="U2305" s="187" t="b">
        <f>IF(Dashboard!$M$6="",IF(Candidates!B2307&lt;&gt;"",TRUE,FALSE),IF(Dashboard!$M$6=Candidates!B2307,TRUE,FALSE))</f>
        <v>0</v>
      </c>
      <c r="V2305" s="187" t="b">
        <f>IF(Dashboard!$H$7="",IF(Candidates!B2307&lt;&gt;"",TRUE,FALSE),IF(Dashboard!$H$7=Candidates!C2307,TRUE,FALSE))</f>
        <v>0</v>
      </c>
      <c r="W2305" s="217" t="b">
        <f>IF(Dashboard!$H$6="",IF(Candidates!B2307&lt;&gt;"",TRUE,FALSE),IF(Dashboard!$H$6=Candidates!E2307,TRUE,FALSE))</f>
        <v>0</v>
      </c>
      <c r="X2305" s="187">
        <f t="shared" si="92"/>
        <v>0</v>
      </c>
      <c r="Y2305" s="198">
        <f t="shared" si="93"/>
        <v>0</v>
      </c>
      <c r="AA2305" s="7"/>
      <c r="AB2305" s="7"/>
      <c r="AC2305" s="7"/>
    </row>
    <row r="2306" spans="18:29" x14ac:dyDescent="0.2">
      <c r="R2306" s="193" t="str">
        <f>IF(Candidates!H2308="","",MONTH(Candidates!H2308))</f>
        <v/>
      </c>
      <c r="S2306" s="187" t="b">
        <f>IF(AND(YEAR(Candidates!H2308)&gt;=applicationYear,YEAR(Candidates!H2308)&lt;=applicationYear),TRUE,IF(applicationYear="",TRUE,FALSE))</f>
        <v>0</v>
      </c>
      <c r="T2306" s="187" t="b">
        <f>IF(AND(Candidates!H2308&gt;=$AJ$4,Candidates!H2308&lt;=$AJ$5),TRUE,FALSE)</f>
        <v>0</v>
      </c>
      <c r="U2306" s="187" t="b">
        <f>IF(Dashboard!$M$6="",IF(Candidates!B2308&lt;&gt;"",TRUE,FALSE),IF(Dashboard!$M$6=Candidates!B2308,TRUE,FALSE))</f>
        <v>0</v>
      </c>
      <c r="V2306" s="187" t="b">
        <f>IF(Dashboard!$H$7="",IF(Candidates!B2308&lt;&gt;"",TRUE,FALSE),IF(Dashboard!$H$7=Candidates!C2308,TRUE,FALSE))</f>
        <v>0</v>
      </c>
      <c r="W2306" s="217" t="b">
        <f>IF(Dashboard!$H$6="",IF(Candidates!B2308&lt;&gt;"",TRUE,FALSE),IF(Dashboard!$H$6=Candidates!E2308,TRUE,FALSE))</f>
        <v>0</v>
      </c>
      <c r="X2306" s="187">
        <f t="shared" si="92"/>
        <v>0</v>
      </c>
      <c r="Y2306" s="198">
        <f t="shared" si="93"/>
        <v>0</v>
      </c>
      <c r="AA2306" s="7"/>
      <c r="AB2306" s="7"/>
      <c r="AC2306" s="7"/>
    </row>
    <row r="2307" spans="18:29" x14ac:dyDescent="0.2">
      <c r="R2307" s="193" t="str">
        <f>IF(Candidates!H2309="","",MONTH(Candidates!H2309))</f>
        <v/>
      </c>
      <c r="S2307" s="187" t="b">
        <f>IF(AND(YEAR(Candidates!H2309)&gt;=applicationYear,YEAR(Candidates!H2309)&lt;=applicationYear),TRUE,IF(applicationYear="",TRUE,FALSE))</f>
        <v>0</v>
      </c>
      <c r="T2307" s="187" t="b">
        <f>IF(AND(Candidates!H2309&gt;=$AJ$4,Candidates!H2309&lt;=$AJ$5),TRUE,FALSE)</f>
        <v>0</v>
      </c>
      <c r="U2307" s="187" t="b">
        <f>IF(Dashboard!$M$6="",IF(Candidates!B2309&lt;&gt;"",TRUE,FALSE),IF(Dashboard!$M$6=Candidates!B2309,TRUE,FALSE))</f>
        <v>0</v>
      </c>
      <c r="V2307" s="187" t="b">
        <f>IF(Dashboard!$H$7="",IF(Candidates!B2309&lt;&gt;"",TRUE,FALSE),IF(Dashboard!$H$7=Candidates!C2309,TRUE,FALSE))</f>
        <v>0</v>
      </c>
      <c r="W2307" s="217" t="b">
        <f>IF(Dashboard!$H$6="",IF(Candidates!B2309&lt;&gt;"",TRUE,FALSE),IF(Dashboard!$H$6=Candidates!E2309,TRUE,FALSE))</f>
        <v>0</v>
      </c>
      <c r="X2307" s="187">
        <f t="shared" si="92"/>
        <v>0</v>
      </c>
      <c r="Y2307" s="198">
        <f t="shared" si="93"/>
        <v>0</v>
      </c>
      <c r="AA2307" s="7"/>
      <c r="AB2307" s="7"/>
      <c r="AC2307" s="7"/>
    </row>
    <row r="2308" spans="18:29" x14ac:dyDescent="0.2">
      <c r="R2308" s="193" t="str">
        <f>IF(Candidates!H2310="","",MONTH(Candidates!H2310))</f>
        <v/>
      </c>
      <c r="S2308" s="187" t="b">
        <f>IF(AND(YEAR(Candidates!H2310)&gt;=applicationYear,YEAR(Candidates!H2310)&lt;=applicationYear),TRUE,IF(applicationYear="",TRUE,FALSE))</f>
        <v>0</v>
      </c>
      <c r="T2308" s="187" t="b">
        <f>IF(AND(Candidates!H2310&gt;=$AJ$4,Candidates!H2310&lt;=$AJ$5),TRUE,FALSE)</f>
        <v>0</v>
      </c>
      <c r="U2308" s="187" t="b">
        <f>IF(Dashboard!$M$6="",IF(Candidates!B2310&lt;&gt;"",TRUE,FALSE),IF(Dashboard!$M$6=Candidates!B2310,TRUE,FALSE))</f>
        <v>0</v>
      </c>
      <c r="V2308" s="187" t="b">
        <f>IF(Dashboard!$H$7="",IF(Candidates!B2310&lt;&gt;"",TRUE,FALSE),IF(Dashboard!$H$7=Candidates!C2310,TRUE,FALSE))</f>
        <v>0</v>
      </c>
      <c r="W2308" s="217" t="b">
        <f>IF(Dashboard!$H$6="",IF(Candidates!B2310&lt;&gt;"",TRUE,FALSE),IF(Dashboard!$H$6=Candidates!E2310,TRUE,FALSE))</f>
        <v>0</v>
      </c>
      <c r="X2308" s="187">
        <f t="shared" si="92"/>
        <v>0</v>
      </c>
      <c r="Y2308" s="198">
        <f t="shared" si="93"/>
        <v>0</v>
      </c>
      <c r="AA2308" s="7"/>
      <c r="AB2308" s="7"/>
      <c r="AC2308" s="7"/>
    </row>
    <row r="2309" spans="18:29" x14ac:dyDescent="0.2">
      <c r="R2309" s="193" t="str">
        <f>IF(Candidates!H2311="","",MONTH(Candidates!H2311))</f>
        <v/>
      </c>
      <c r="S2309" s="187" t="b">
        <f>IF(AND(YEAR(Candidates!H2311)&gt;=applicationYear,YEAR(Candidates!H2311)&lt;=applicationYear),TRUE,IF(applicationYear="",TRUE,FALSE))</f>
        <v>0</v>
      </c>
      <c r="T2309" s="187" t="b">
        <f>IF(AND(Candidates!H2311&gt;=$AJ$4,Candidates!H2311&lt;=$AJ$5),TRUE,FALSE)</f>
        <v>0</v>
      </c>
      <c r="U2309" s="187" t="b">
        <f>IF(Dashboard!$M$6="",IF(Candidates!B2311&lt;&gt;"",TRUE,FALSE),IF(Dashboard!$M$6=Candidates!B2311,TRUE,FALSE))</f>
        <v>0</v>
      </c>
      <c r="V2309" s="187" t="b">
        <f>IF(Dashboard!$H$7="",IF(Candidates!B2311&lt;&gt;"",TRUE,FALSE),IF(Dashboard!$H$7=Candidates!C2311,TRUE,FALSE))</f>
        <v>0</v>
      </c>
      <c r="W2309" s="217" t="b">
        <f>IF(Dashboard!$H$6="",IF(Candidates!B2311&lt;&gt;"",TRUE,FALSE),IF(Dashboard!$H$6=Candidates!E2311,TRUE,FALSE))</f>
        <v>0</v>
      </c>
      <c r="X2309" s="187">
        <f t="shared" ref="X2309:X2372" si="94">W2309*V2309*U2309*T2309</f>
        <v>0</v>
      </c>
      <c r="Y2309" s="198">
        <f t="shared" ref="Y2309:Y2372" si="95">W2309*V2309*U2309*S2309</f>
        <v>0</v>
      </c>
      <c r="AA2309" s="7"/>
      <c r="AB2309" s="7"/>
      <c r="AC2309" s="7"/>
    </row>
    <row r="2310" spans="18:29" x14ac:dyDescent="0.2">
      <c r="R2310" s="193" t="str">
        <f>IF(Candidates!H2312="","",MONTH(Candidates!H2312))</f>
        <v/>
      </c>
      <c r="S2310" s="187" t="b">
        <f>IF(AND(YEAR(Candidates!H2312)&gt;=applicationYear,YEAR(Candidates!H2312)&lt;=applicationYear),TRUE,IF(applicationYear="",TRUE,FALSE))</f>
        <v>0</v>
      </c>
      <c r="T2310" s="187" t="b">
        <f>IF(AND(Candidates!H2312&gt;=$AJ$4,Candidates!H2312&lt;=$AJ$5),TRUE,FALSE)</f>
        <v>0</v>
      </c>
      <c r="U2310" s="187" t="b">
        <f>IF(Dashboard!$M$6="",IF(Candidates!B2312&lt;&gt;"",TRUE,FALSE),IF(Dashboard!$M$6=Candidates!B2312,TRUE,FALSE))</f>
        <v>0</v>
      </c>
      <c r="V2310" s="187" t="b">
        <f>IF(Dashboard!$H$7="",IF(Candidates!B2312&lt;&gt;"",TRUE,FALSE),IF(Dashboard!$H$7=Candidates!C2312,TRUE,FALSE))</f>
        <v>0</v>
      </c>
      <c r="W2310" s="217" t="b">
        <f>IF(Dashboard!$H$6="",IF(Candidates!B2312&lt;&gt;"",TRUE,FALSE),IF(Dashboard!$H$6=Candidates!E2312,TRUE,FALSE))</f>
        <v>0</v>
      </c>
      <c r="X2310" s="187">
        <f t="shared" si="94"/>
        <v>0</v>
      </c>
      <c r="Y2310" s="198">
        <f t="shared" si="95"/>
        <v>0</v>
      </c>
      <c r="AA2310" s="7"/>
      <c r="AB2310" s="7"/>
      <c r="AC2310" s="7"/>
    </row>
    <row r="2311" spans="18:29" x14ac:dyDescent="0.2">
      <c r="R2311" s="193" t="str">
        <f>IF(Candidates!H2313="","",MONTH(Candidates!H2313))</f>
        <v/>
      </c>
      <c r="S2311" s="187" t="b">
        <f>IF(AND(YEAR(Candidates!H2313)&gt;=applicationYear,YEAR(Candidates!H2313)&lt;=applicationYear),TRUE,IF(applicationYear="",TRUE,FALSE))</f>
        <v>0</v>
      </c>
      <c r="T2311" s="187" t="b">
        <f>IF(AND(Candidates!H2313&gt;=$AJ$4,Candidates!H2313&lt;=$AJ$5),TRUE,FALSE)</f>
        <v>0</v>
      </c>
      <c r="U2311" s="187" t="b">
        <f>IF(Dashboard!$M$6="",IF(Candidates!B2313&lt;&gt;"",TRUE,FALSE),IF(Dashboard!$M$6=Candidates!B2313,TRUE,FALSE))</f>
        <v>0</v>
      </c>
      <c r="V2311" s="187" t="b">
        <f>IF(Dashboard!$H$7="",IF(Candidates!B2313&lt;&gt;"",TRUE,FALSE),IF(Dashboard!$H$7=Candidates!C2313,TRUE,FALSE))</f>
        <v>0</v>
      </c>
      <c r="W2311" s="217" t="b">
        <f>IF(Dashboard!$H$6="",IF(Candidates!B2313&lt;&gt;"",TRUE,FALSE),IF(Dashboard!$H$6=Candidates!E2313,TRUE,FALSE))</f>
        <v>0</v>
      </c>
      <c r="X2311" s="187">
        <f t="shared" si="94"/>
        <v>0</v>
      </c>
      <c r="Y2311" s="198">
        <f t="shared" si="95"/>
        <v>0</v>
      </c>
      <c r="AA2311" s="7"/>
      <c r="AB2311" s="7"/>
      <c r="AC2311" s="7"/>
    </row>
    <row r="2312" spans="18:29" x14ac:dyDescent="0.2">
      <c r="R2312" s="193" t="str">
        <f>IF(Candidates!H2314="","",MONTH(Candidates!H2314))</f>
        <v/>
      </c>
      <c r="S2312" s="187" t="b">
        <f>IF(AND(YEAR(Candidates!H2314)&gt;=applicationYear,YEAR(Candidates!H2314)&lt;=applicationYear),TRUE,IF(applicationYear="",TRUE,FALSE))</f>
        <v>0</v>
      </c>
      <c r="T2312" s="187" t="b">
        <f>IF(AND(Candidates!H2314&gt;=$AJ$4,Candidates!H2314&lt;=$AJ$5),TRUE,FALSE)</f>
        <v>0</v>
      </c>
      <c r="U2312" s="187" t="b">
        <f>IF(Dashboard!$M$6="",IF(Candidates!B2314&lt;&gt;"",TRUE,FALSE),IF(Dashboard!$M$6=Candidates!B2314,TRUE,FALSE))</f>
        <v>0</v>
      </c>
      <c r="V2312" s="187" t="b">
        <f>IF(Dashboard!$H$7="",IF(Candidates!B2314&lt;&gt;"",TRUE,FALSE),IF(Dashboard!$H$7=Candidates!C2314,TRUE,FALSE))</f>
        <v>0</v>
      </c>
      <c r="W2312" s="217" t="b">
        <f>IF(Dashboard!$H$6="",IF(Candidates!B2314&lt;&gt;"",TRUE,FALSE),IF(Dashboard!$H$6=Candidates!E2314,TRUE,FALSE))</f>
        <v>0</v>
      </c>
      <c r="X2312" s="187">
        <f t="shared" si="94"/>
        <v>0</v>
      </c>
      <c r="Y2312" s="198">
        <f t="shared" si="95"/>
        <v>0</v>
      </c>
      <c r="AA2312" s="7"/>
      <c r="AB2312" s="7"/>
      <c r="AC2312" s="7"/>
    </row>
    <row r="2313" spans="18:29" x14ac:dyDescent="0.2">
      <c r="R2313" s="193" t="str">
        <f>IF(Candidates!H2315="","",MONTH(Candidates!H2315))</f>
        <v/>
      </c>
      <c r="S2313" s="187" t="b">
        <f>IF(AND(YEAR(Candidates!H2315)&gt;=applicationYear,YEAR(Candidates!H2315)&lt;=applicationYear),TRUE,IF(applicationYear="",TRUE,FALSE))</f>
        <v>0</v>
      </c>
      <c r="T2313" s="187" t="b">
        <f>IF(AND(Candidates!H2315&gt;=$AJ$4,Candidates!H2315&lt;=$AJ$5),TRUE,FALSE)</f>
        <v>0</v>
      </c>
      <c r="U2313" s="187" t="b">
        <f>IF(Dashboard!$M$6="",IF(Candidates!B2315&lt;&gt;"",TRUE,FALSE),IF(Dashboard!$M$6=Candidates!B2315,TRUE,FALSE))</f>
        <v>0</v>
      </c>
      <c r="V2313" s="187" t="b">
        <f>IF(Dashboard!$H$7="",IF(Candidates!B2315&lt;&gt;"",TRUE,FALSE),IF(Dashboard!$H$7=Candidates!C2315,TRUE,FALSE))</f>
        <v>0</v>
      </c>
      <c r="W2313" s="217" t="b">
        <f>IF(Dashboard!$H$6="",IF(Candidates!B2315&lt;&gt;"",TRUE,FALSE),IF(Dashboard!$H$6=Candidates!E2315,TRUE,FALSE))</f>
        <v>0</v>
      </c>
      <c r="X2313" s="187">
        <f t="shared" si="94"/>
        <v>0</v>
      </c>
      <c r="Y2313" s="198">
        <f t="shared" si="95"/>
        <v>0</v>
      </c>
      <c r="AA2313" s="7"/>
      <c r="AB2313" s="7"/>
      <c r="AC2313" s="7"/>
    </row>
    <row r="2314" spans="18:29" x14ac:dyDescent="0.2">
      <c r="R2314" s="193" t="str">
        <f>IF(Candidates!H2316="","",MONTH(Candidates!H2316))</f>
        <v/>
      </c>
      <c r="S2314" s="187" t="b">
        <f>IF(AND(YEAR(Candidates!H2316)&gt;=applicationYear,YEAR(Candidates!H2316)&lt;=applicationYear),TRUE,IF(applicationYear="",TRUE,FALSE))</f>
        <v>0</v>
      </c>
      <c r="T2314" s="187" t="b">
        <f>IF(AND(Candidates!H2316&gt;=$AJ$4,Candidates!H2316&lt;=$AJ$5),TRUE,FALSE)</f>
        <v>0</v>
      </c>
      <c r="U2314" s="187" t="b">
        <f>IF(Dashboard!$M$6="",IF(Candidates!B2316&lt;&gt;"",TRUE,FALSE),IF(Dashboard!$M$6=Candidates!B2316,TRUE,FALSE))</f>
        <v>0</v>
      </c>
      <c r="V2314" s="187" t="b">
        <f>IF(Dashboard!$H$7="",IF(Candidates!B2316&lt;&gt;"",TRUE,FALSE),IF(Dashboard!$H$7=Candidates!C2316,TRUE,FALSE))</f>
        <v>0</v>
      </c>
      <c r="W2314" s="217" t="b">
        <f>IF(Dashboard!$H$6="",IF(Candidates!B2316&lt;&gt;"",TRUE,FALSE),IF(Dashboard!$H$6=Candidates!E2316,TRUE,FALSE))</f>
        <v>0</v>
      </c>
      <c r="X2314" s="187">
        <f t="shared" si="94"/>
        <v>0</v>
      </c>
      <c r="Y2314" s="198">
        <f t="shared" si="95"/>
        <v>0</v>
      </c>
      <c r="AA2314" s="7"/>
      <c r="AB2314" s="7"/>
      <c r="AC2314" s="7"/>
    </row>
    <row r="2315" spans="18:29" x14ac:dyDescent="0.2">
      <c r="R2315" s="193" t="str">
        <f>IF(Candidates!H2317="","",MONTH(Candidates!H2317))</f>
        <v/>
      </c>
      <c r="S2315" s="187" t="b">
        <f>IF(AND(YEAR(Candidates!H2317)&gt;=applicationYear,YEAR(Candidates!H2317)&lt;=applicationYear),TRUE,IF(applicationYear="",TRUE,FALSE))</f>
        <v>0</v>
      </c>
      <c r="T2315" s="187" t="b">
        <f>IF(AND(Candidates!H2317&gt;=$AJ$4,Candidates!H2317&lt;=$AJ$5),TRUE,FALSE)</f>
        <v>0</v>
      </c>
      <c r="U2315" s="187" t="b">
        <f>IF(Dashboard!$M$6="",IF(Candidates!B2317&lt;&gt;"",TRUE,FALSE),IF(Dashboard!$M$6=Candidates!B2317,TRUE,FALSE))</f>
        <v>0</v>
      </c>
      <c r="V2315" s="187" t="b">
        <f>IF(Dashboard!$H$7="",IF(Candidates!B2317&lt;&gt;"",TRUE,FALSE),IF(Dashboard!$H$7=Candidates!C2317,TRUE,FALSE))</f>
        <v>0</v>
      </c>
      <c r="W2315" s="217" t="b">
        <f>IF(Dashboard!$H$6="",IF(Candidates!B2317&lt;&gt;"",TRUE,FALSE),IF(Dashboard!$H$6=Candidates!E2317,TRUE,FALSE))</f>
        <v>0</v>
      </c>
      <c r="X2315" s="187">
        <f t="shared" si="94"/>
        <v>0</v>
      </c>
      <c r="Y2315" s="198">
        <f t="shared" si="95"/>
        <v>0</v>
      </c>
      <c r="AA2315" s="7"/>
      <c r="AB2315" s="7"/>
      <c r="AC2315" s="7"/>
    </row>
    <row r="2316" spans="18:29" x14ac:dyDescent="0.2">
      <c r="R2316" s="193" t="str">
        <f>IF(Candidates!H2318="","",MONTH(Candidates!H2318))</f>
        <v/>
      </c>
      <c r="S2316" s="187" t="b">
        <f>IF(AND(YEAR(Candidates!H2318)&gt;=applicationYear,YEAR(Candidates!H2318)&lt;=applicationYear),TRUE,IF(applicationYear="",TRUE,FALSE))</f>
        <v>0</v>
      </c>
      <c r="T2316" s="187" t="b">
        <f>IF(AND(Candidates!H2318&gt;=$AJ$4,Candidates!H2318&lt;=$AJ$5),TRUE,FALSE)</f>
        <v>0</v>
      </c>
      <c r="U2316" s="187" t="b">
        <f>IF(Dashboard!$M$6="",IF(Candidates!B2318&lt;&gt;"",TRUE,FALSE),IF(Dashboard!$M$6=Candidates!B2318,TRUE,FALSE))</f>
        <v>0</v>
      </c>
      <c r="V2316" s="187" t="b">
        <f>IF(Dashboard!$H$7="",IF(Candidates!B2318&lt;&gt;"",TRUE,FALSE),IF(Dashboard!$H$7=Candidates!C2318,TRUE,FALSE))</f>
        <v>0</v>
      </c>
      <c r="W2316" s="217" t="b">
        <f>IF(Dashboard!$H$6="",IF(Candidates!B2318&lt;&gt;"",TRUE,FALSE),IF(Dashboard!$H$6=Candidates!E2318,TRUE,FALSE))</f>
        <v>0</v>
      </c>
      <c r="X2316" s="187">
        <f t="shared" si="94"/>
        <v>0</v>
      </c>
      <c r="Y2316" s="198">
        <f t="shared" si="95"/>
        <v>0</v>
      </c>
      <c r="AA2316" s="7"/>
      <c r="AB2316" s="7"/>
      <c r="AC2316" s="7"/>
    </row>
    <row r="2317" spans="18:29" x14ac:dyDescent="0.2">
      <c r="R2317" s="193" t="str">
        <f>IF(Candidates!H2319="","",MONTH(Candidates!H2319))</f>
        <v/>
      </c>
      <c r="S2317" s="187" t="b">
        <f>IF(AND(YEAR(Candidates!H2319)&gt;=applicationYear,YEAR(Candidates!H2319)&lt;=applicationYear),TRUE,IF(applicationYear="",TRUE,FALSE))</f>
        <v>0</v>
      </c>
      <c r="T2317" s="187" t="b">
        <f>IF(AND(Candidates!H2319&gt;=$AJ$4,Candidates!H2319&lt;=$AJ$5),TRUE,FALSE)</f>
        <v>0</v>
      </c>
      <c r="U2317" s="187" t="b">
        <f>IF(Dashboard!$M$6="",IF(Candidates!B2319&lt;&gt;"",TRUE,FALSE),IF(Dashboard!$M$6=Candidates!B2319,TRUE,FALSE))</f>
        <v>0</v>
      </c>
      <c r="V2317" s="187" t="b">
        <f>IF(Dashboard!$H$7="",IF(Candidates!B2319&lt;&gt;"",TRUE,FALSE),IF(Dashboard!$H$7=Candidates!C2319,TRUE,FALSE))</f>
        <v>0</v>
      </c>
      <c r="W2317" s="217" t="b">
        <f>IF(Dashboard!$H$6="",IF(Candidates!B2319&lt;&gt;"",TRUE,FALSE),IF(Dashboard!$H$6=Candidates!E2319,TRUE,FALSE))</f>
        <v>0</v>
      </c>
      <c r="X2317" s="187">
        <f t="shared" si="94"/>
        <v>0</v>
      </c>
      <c r="Y2317" s="198">
        <f t="shared" si="95"/>
        <v>0</v>
      </c>
      <c r="AA2317" s="7"/>
      <c r="AB2317" s="7"/>
      <c r="AC2317" s="7"/>
    </row>
    <row r="2318" spans="18:29" x14ac:dyDescent="0.2">
      <c r="R2318" s="193" t="str">
        <f>IF(Candidates!H2320="","",MONTH(Candidates!H2320))</f>
        <v/>
      </c>
      <c r="S2318" s="187" t="b">
        <f>IF(AND(YEAR(Candidates!H2320)&gt;=applicationYear,YEAR(Candidates!H2320)&lt;=applicationYear),TRUE,IF(applicationYear="",TRUE,FALSE))</f>
        <v>0</v>
      </c>
      <c r="T2318" s="187" t="b">
        <f>IF(AND(Candidates!H2320&gt;=$AJ$4,Candidates!H2320&lt;=$AJ$5),TRUE,FALSE)</f>
        <v>0</v>
      </c>
      <c r="U2318" s="187" t="b">
        <f>IF(Dashboard!$M$6="",IF(Candidates!B2320&lt;&gt;"",TRUE,FALSE),IF(Dashboard!$M$6=Candidates!B2320,TRUE,FALSE))</f>
        <v>0</v>
      </c>
      <c r="V2318" s="187" t="b">
        <f>IF(Dashboard!$H$7="",IF(Candidates!B2320&lt;&gt;"",TRUE,FALSE),IF(Dashboard!$H$7=Candidates!C2320,TRUE,FALSE))</f>
        <v>0</v>
      </c>
      <c r="W2318" s="217" t="b">
        <f>IF(Dashboard!$H$6="",IF(Candidates!B2320&lt;&gt;"",TRUE,FALSE),IF(Dashboard!$H$6=Candidates!E2320,TRUE,FALSE))</f>
        <v>0</v>
      </c>
      <c r="X2318" s="187">
        <f t="shared" si="94"/>
        <v>0</v>
      </c>
      <c r="Y2318" s="198">
        <f t="shared" si="95"/>
        <v>0</v>
      </c>
      <c r="AA2318" s="7"/>
      <c r="AB2318" s="7"/>
      <c r="AC2318" s="7"/>
    </row>
    <row r="2319" spans="18:29" x14ac:dyDescent="0.2">
      <c r="R2319" s="193" t="str">
        <f>IF(Candidates!H2321="","",MONTH(Candidates!H2321))</f>
        <v/>
      </c>
      <c r="S2319" s="187" t="b">
        <f>IF(AND(YEAR(Candidates!H2321)&gt;=applicationYear,YEAR(Candidates!H2321)&lt;=applicationYear),TRUE,IF(applicationYear="",TRUE,FALSE))</f>
        <v>0</v>
      </c>
      <c r="T2319" s="187" t="b">
        <f>IF(AND(Candidates!H2321&gt;=$AJ$4,Candidates!H2321&lt;=$AJ$5),TRUE,FALSE)</f>
        <v>0</v>
      </c>
      <c r="U2319" s="187" t="b">
        <f>IF(Dashboard!$M$6="",IF(Candidates!B2321&lt;&gt;"",TRUE,FALSE),IF(Dashboard!$M$6=Candidates!B2321,TRUE,FALSE))</f>
        <v>0</v>
      </c>
      <c r="V2319" s="187" t="b">
        <f>IF(Dashboard!$H$7="",IF(Candidates!B2321&lt;&gt;"",TRUE,FALSE),IF(Dashboard!$H$7=Candidates!C2321,TRUE,FALSE))</f>
        <v>0</v>
      </c>
      <c r="W2319" s="217" t="b">
        <f>IF(Dashboard!$H$6="",IF(Candidates!B2321&lt;&gt;"",TRUE,FALSE),IF(Dashboard!$H$6=Candidates!E2321,TRUE,FALSE))</f>
        <v>0</v>
      </c>
      <c r="X2319" s="187">
        <f t="shared" si="94"/>
        <v>0</v>
      </c>
      <c r="Y2319" s="198">
        <f t="shared" si="95"/>
        <v>0</v>
      </c>
      <c r="AA2319" s="7"/>
      <c r="AB2319" s="7"/>
      <c r="AC2319" s="7"/>
    </row>
    <row r="2320" spans="18:29" x14ac:dyDescent="0.2">
      <c r="R2320" s="193" t="str">
        <f>IF(Candidates!H2322="","",MONTH(Candidates!H2322))</f>
        <v/>
      </c>
      <c r="S2320" s="187" t="b">
        <f>IF(AND(YEAR(Candidates!H2322)&gt;=applicationYear,YEAR(Candidates!H2322)&lt;=applicationYear),TRUE,IF(applicationYear="",TRUE,FALSE))</f>
        <v>0</v>
      </c>
      <c r="T2320" s="187" t="b">
        <f>IF(AND(Candidates!H2322&gt;=$AJ$4,Candidates!H2322&lt;=$AJ$5),TRUE,FALSE)</f>
        <v>0</v>
      </c>
      <c r="U2320" s="187" t="b">
        <f>IF(Dashboard!$M$6="",IF(Candidates!B2322&lt;&gt;"",TRUE,FALSE),IF(Dashboard!$M$6=Candidates!B2322,TRUE,FALSE))</f>
        <v>0</v>
      </c>
      <c r="V2320" s="187" t="b">
        <f>IF(Dashboard!$H$7="",IF(Candidates!B2322&lt;&gt;"",TRUE,FALSE),IF(Dashboard!$H$7=Candidates!C2322,TRUE,FALSE))</f>
        <v>0</v>
      </c>
      <c r="W2320" s="217" t="b">
        <f>IF(Dashboard!$H$6="",IF(Candidates!B2322&lt;&gt;"",TRUE,FALSE),IF(Dashboard!$H$6=Candidates!E2322,TRUE,FALSE))</f>
        <v>0</v>
      </c>
      <c r="X2320" s="187">
        <f t="shared" si="94"/>
        <v>0</v>
      </c>
      <c r="Y2320" s="198">
        <f t="shared" si="95"/>
        <v>0</v>
      </c>
      <c r="AA2320" s="7"/>
      <c r="AB2320" s="7"/>
      <c r="AC2320" s="7"/>
    </row>
    <row r="2321" spans="18:29" x14ac:dyDescent="0.2">
      <c r="R2321" s="193" t="str">
        <f>IF(Candidates!H2323="","",MONTH(Candidates!H2323))</f>
        <v/>
      </c>
      <c r="S2321" s="187" t="b">
        <f>IF(AND(YEAR(Candidates!H2323)&gt;=applicationYear,YEAR(Candidates!H2323)&lt;=applicationYear),TRUE,IF(applicationYear="",TRUE,FALSE))</f>
        <v>0</v>
      </c>
      <c r="T2321" s="187" t="b">
        <f>IF(AND(Candidates!H2323&gt;=$AJ$4,Candidates!H2323&lt;=$AJ$5),TRUE,FALSE)</f>
        <v>0</v>
      </c>
      <c r="U2321" s="187" t="b">
        <f>IF(Dashboard!$M$6="",IF(Candidates!B2323&lt;&gt;"",TRUE,FALSE),IF(Dashboard!$M$6=Candidates!B2323,TRUE,FALSE))</f>
        <v>0</v>
      </c>
      <c r="V2321" s="187" t="b">
        <f>IF(Dashboard!$H$7="",IF(Candidates!B2323&lt;&gt;"",TRUE,FALSE),IF(Dashboard!$H$7=Candidates!C2323,TRUE,FALSE))</f>
        <v>0</v>
      </c>
      <c r="W2321" s="217" t="b">
        <f>IF(Dashboard!$H$6="",IF(Candidates!B2323&lt;&gt;"",TRUE,FALSE),IF(Dashboard!$H$6=Candidates!E2323,TRUE,FALSE))</f>
        <v>0</v>
      </c>
      <c r="X2321" s="187">
        <f t="shared" si="94"/>
        <v>0</v>
      </c>
      <c r="Y2321" s="198">
        <f t="shared" si="95"/>
        <v>0</v>
      </c>
      <c r="AA2321" s="7"/>
      <c r="AB2321" s="7"/>
      <c r="AC2321" s="7"/>
    </row>
    <row r="2322" spans="18:29" x14ac:dyDescent="0.2">
      <c r="R2322" s="193" t="str">
        <f>IF(Candidates!H2324="","",MONTH(Candidates!H2324))</f>
        <v/>
      </c>
      <c r="S2322" s="187" t="b">
        <f>IF(AND(YEAR(Candidates!H2324)&gt;=applicationYear,YEAR(Candidates!H2324)&lt;=applicationYear),TRUE,IF(applicationYear="",TRUE,FALSE))</f>
        <v>0</v>
      </c>
      <c r="T2322" s="187" t="b">
        <f>IF(AND(Candidates!H2324&gt;=$AJ$4,Candidates!H2324&lt;=$AJ$5),TRUE,FALSE)</f>
        <v>0</v>
      </c>
      <c r="U2322" s="187" t="b">
        <f>IF(Dashboard!$M$6="",IF(Candidates!B2324&lt;&gt;"",TRUE,FALSE),IF(Dashboard!$M$6=Candidates!B2324,TRUE,FALSE))</f>
        <v>0</v>
      </c>
      <c r="V2322" s="187" t="b">
        <f>IF(Dashboard!$H$7="",IF(Candidates!B2324&lt;&gt;"",TRUE,FALSE),IF(Dashboard!$H$7=Candidates!C2324,TRUE,FALSE))</f>
        <v>0</v>
      </c>
      <c r="W2322" s="217" t="b">
        <f>IF(Dashboard!$H$6="",IF(Candidates!B2324&lt;&gt;"",TRUE,FALSE),IF(Dashboard!$H$6=Candidates!E2324,TRUE,FALSE))</f>
        <v>0</v>
      </c>
      <c r="X2322" s="187">
        <f t="shared" si="94"/>
        <v>0</v>
      </c>
      <c r="Y2322" s="198">
        <f t="shared" si="95"/>
        <v>0</v>
      </c>
      <c r="AA2322" s="7"/>
      <c r="AB2322" s="7"/>
      <c r="AC2322" s="7"/>
    </row>
    <row r="2323" spans="18:29" x14ac:dyDescent="0.2">
      <c r="R2323" s="193" t="str">
        <f>IF(Candidates!H2325="","",MONTH(Candidates!H2325))</f>
        <v/>
      </c>
      <c r="S2323" s="187" t="b">
        <f>IF(AND(YEAR(Candidates!H2325)&gt;=applicationYear,YEAR(Candidates!H2325)&lt;=applicationYear),TRUE,IF(applicationYear="",TRUE,FALSE))</f>
        <v>0</v>
      </c>
      <c r="T2323" s="187" t="b">
        <f>IF(AND(Candidates!H2325&gt;=$AJ$4,Candidates!H2325&lt;=$AJ$5),TRUE,FALSE)</f>
        <v>0</v>
      </c>
      <c r="U2323" s="187" t="b">
        <f>IF(Dashboard!$M$6="",IF(Candidates!B2325&lt;&gt;"",TRUE,FALSE),IF(Dashboard!$M$6=Candidates!B2325,TRUE,FALSE))</f>
        <v>0</v>
      </c>
      <c r="V2323" s="187" t="b">
        <f>IF(Dashboard!$H$7="",IF(Candidates!B2325&lt;&gt;"",TRUE,FALSE),IF(Dashboard!$H$7=Candidates!C2325,TRUE,FALSE))</f>
        <v>0</v>
      </c>
      <c r="W2323" s="217" t="b">
        <f>IF(Dashboard!$H$6="",IF(Candidates!B2325&lt;&gt;"",TRUE,FALSE),IF(Dashboard!$H$6=Candidates!E2325,TRUE,FALSE))</f>
        <v>0</v>
      </c>
      <c r="X2323" s="187">
        <f t="shared" si="94"/>
        <v>0</v>
      </c>
      <c r="Y2323" s="198">
        <f t="shared" si="95"/>
        <v>0</v>
      </c>
      <c r="AA2323" s="7"/>
      <c r="AB2323" s="7"/>
      <c r="AC2323" s="7"/>
    </row>
    <row r="2324" spans="18:29" x14ac:dyDescent="0.2">
      <c r="R2324" s="193" t="str">
        <f>IF(Candidates!H2326="","",MONTH(Candidates!H2326))</f>
        <v/>
      </c>
      <c r="S2324" s="187" t="b">
        <f>IF(AND(YEAR(Candidates!H2326)&gt;=applicationYear,YEAR(Candidates!H2326)&lt;=applicationYear),TRUE,IF(applicationYear="",TRUE,FALSE))</f>
        <v>0</v>
      </c>
      <c r="T2324" s="187" t="b">
        <f>IF(AND(Candidates!H2326&gt;=$AJ$4,Candidates!H2326&lt;=$AJ$5),TRUE,FALSE)</f>
        <v>0</v>
      </c>
      <c r="U2324" s="187" t="b">
        <f>IF(Dashboard!$M$6="",IF(Candidates!B2326&lt;&gt;"",TRUE,FALSE),IF(Dashboard!$M$6=Candidates!B2326,TRUE,FALSE))</f>
        <v>0</v>
      </c>
      <c r="V2324" s="187" t="b">
        <f>IF(Dashboard!$H$7="",IF(Candidates!B2326&lt;&gt;"",TRUE,FALSE),IF(Dashboard!$H$7=Candidates!C2326,TRUE,FALSE))</f>
        <v>0</v>
      </c>
      <c r="W2324" s="217" t="b">
        <f>IF(Dashboard!$H$6="",IF(Candidates!B2326&lt;&gt;"",TRUE,FALSE),IF(Dashboard!$H$6=Candidates!E2326,TRUE,FALSE))</f>
        <v>0</v>
      </c>
      <c r="X2324" s="187">
        <f t="shared" si="94"/>
        <v>0</v>
      </c>
      <c r="Y2324" s="198">
        <f t="shared" si="95"/>
        <v>0</v>
      </c>
      <c r="AA2324" s="7"/>
      <c r="AB2324" s="7"/>
      <c r="AC2324" s="7"/>
    </row>
    <row r="2325" spans="18:29" x14ac:dyDescent="0.2">
      <c r="R2325" s="193" t="str">
        <f>IF(Candidates!H2327="","",MONTH(Candidates!H2327))</f>
        <v/>
      </c>
      <c r="S2325" s="187" t="b">
        <f>IF(AND(YEAR(Candidates!H2327)&gt;=applicationYear,YEAR(Candidates!H2327)&lt;=applicationYear),TRUE,IF(applicationYear="",TRUE,FALSE))</f>
        <v>0</v>
      </c>
      <c r="T2325" s="187" t="b">
        <f>IF(AND(Candidates!H2327&gt;=$AJ$4,Candidates!H2327&lt;=$AJ$5),TRUE,FALSE)</f>
        <v>0</v>
      </c>
      <c r="U2325" s="187" t="b">
        <f>IF(Dashboard!$M$6="",IF(Candidates!B2327&lt;&gt;"",TRUE,FALSE),IF(Dashboard!$M$6=Candidates!B2327,TRUE,FALSE))</f>
        <v>0</v>
      </c>
      <c r="V2325" s="187" t="b">
        <f>IF(Dashboard!$H$7="",IF(Candidates!B2327&lt;&gt;"",TRUE,FALSE),IF(Dashboard!$H$7=Candidates!C2327,TRUE,FALSE))</f>
        <v>0</v>
      </c>
      <c r="W2325" s="217" t="b">
        <f>IF(Dashboard!$H$6="",IF(Candidates!B2327&lt;&gt;"",TRUE,FALSE),IF(Dashboard!$H$6=Candidates!E2327,TRUE,FALSE))</f>
        <v>0</v>
      </c>
      <c r="X2325" s="187">
        <f t="shared" si="94"/>
        <v>0</v>
      </c>
      <c r="Y2325" s="198">
        <f t="shared" si="95"/>
        <v>0</v>
      </c>
      <c r="AA2325" s="7"/>
      <c r="AB2325" s="7"/>
      <c r="AC2325" s="7"/>
    </row>
    <row r="2326" spans="18:29" x14ac:dyDescent="0.2">
      <c r="R2326" s="193" t="str">
        <f>IF(Candidates!H2328="","",MONTH(Candidates!H2328))</f>
        <v/>
      </c>
      <c r="S2326" s="187" t="b">
        <f>IF(AND(YEAR(Candidates!H2328)&gt;=applicationYear,YEAR(Candidates!H2328)&lt;=applicationYear),TRUE,IF(applicationYear="",TRUE,FALSE))</f>
        <v>0</v>
      </c>
      <c r="T2326" s="187" t="b">
        <f>IF(AND(Candidates!H2328&gt;=$AJ$4,Candidates!H2328&lt;=$AJ$5),TRUE,FALSE)</f>
        <v>0</v>
      </c>
      <c r="U2326" s="187" t="b">
        <f>IF(Dashboard!$M$6="",IF(Candidates!B2328&lt;&gt;"",TRUE,FALSE),IF(Dashboard!$M$6=Candidates!B2328,TRUE,FALSE))</f>
        <v>0</v>
      </c>
      <c r="V2326" s="187" t="b">
        <f>IF(Dashboard!$H$7="",IF(Candidates!B2328&lt;&gt;"",TRUE,FALSE),IF(Dashboard!$H$7=Candidates!C2328,TRUE,FALSE))</f>
        <v>0</v>
      </c>
      <c r="W2326" s="217" t="b">
        <f>IF(Dashboard!$H$6="",IF(Candidates!B2328&lt;&gt;"",TRUE,FALSE),IF(Dashboard!$H$6=Candidates!E2328,TRUE,FALSE))</f>
        <v>0</v>
      </c>
      <c r="X2326" s="187">
        <f t="shared" si="94"/>
        <v>0</v>
      </c>
      <c r="Y2326" s="198">
        <f t="shared" si="95"/>
        <v>0</v>
      </c>
      <c r="AA2326" s="7"/>
      <c r="AB2326" s="7"/>
      <c r="AC2326" s="7"/>
    </row>
    <row r="2327" spans="18:29" x14ac:dyDescent="0.2">
      <c r="R2327" s="193" t="str">
        <f>IF(Candidates!H2329="","",MONTH(Candidates!H2329))</f>
        <v/>
      </c>
      <c r="S2327" s="187" t="b">
        <f>IF(AND(YEAR(Candidates!H2329)&gt;=applicationYear,YEAR(Candidates!H2329)&lt;=applicationYear),TRUE,IF(applicationYear="",TRUE,FALSE))</f>
        <v>0</v>
      </c>
      <c r="T2327" s="187" t="b">
        <f>IF(AND(Candidates!H2329&gt;=$AJ$4,Candidates!H2329&lt;=$AJ$5),TRUE,FALSE)</f>
        <v>0</v>
      </c>
      <c r="U2327" s="187" t="b">
        <f>IF(Dashboard!$M$6="",IF(Candidates!B2329&lt;&gt;"",TRUE,FALSE),IF(Dashboard!$M$6=Candidates!B2329,TRUE,FALSE))</f>
        <v>0</v>
      </c>
      <c r="V2327" s="187" t="b">
        <f>IF(Dashboard!$H$7="",IF(Candidates!B2329&lt;&gt;"",TRUE,FALSE),IF(Dashboard!$H$7=Candidates!C2329,TRUE,FALSE))</f>
        <v>0</v>
      </c>
      <c r="W2327" s="217" t="b">
        <f>IF(Dashboard!$H$6="",IF(Candidates!B2329&lt;&gt;"",TRUE,FALSE),IF(Dashboard!$H$6=Candidates!E2329,TRUE,FALSE))</f>
        <v>0</v>
      </c>
      <c r="X2327" s="187">
        <f t="shared" si="94"/>
        <v>0</v>
      </c>
      <c r="Y2327" s="198">
        <f t="shared" si="95"/>
        <v>0</v>
      </c>
      <c r="AA2327" s="7"/>
      <c r="AB2327" s="7"/>
      <c r="AC2327" s="7"/>
    </row>
    <row r="2328" spans="18:29" x14ac:dyDescent="0.2">
      <c r="R2328" s="193" t="str">
        <f>IF(Candidates!H2330="","",MONTH(Candidates!H2330))</f>
        <v/>
      </c>
      <c r="S2328" s="187" t="b">
        <f>IF(AND(YEAR(Candidates!H2330)&gt;=applicationYear,YEAR(Candidates!H2330)&lt;=applicationYear),TRUE,IF(applicationYear="",TRUE,FALSE))</f>
        <v>0</v>
      </c>
      <c r="T2328" s="187" t="b">
        <f>IF(AND(Candidates!H2330&gt;=$AJ$4,Candidates!H2330&lt;=$AJ$5),TRUE,FALSE)</f>
        <v>0</v>
      </c>
      <c r="U2328" s="187" t="b">
        <f>IF(Dashboard!$M$6="",IF(Candidates!B2330&lt;&gt;"",TRUE,FALSE),IF(Dashboard!$M$6=Candidates!B2330,TRUE,FALSE))</f>
        <v>0</v>
      </c>
      <c r="V2328" s="187" t="b">
        <f>IF(Dashboard!$H$7="",IF(Candidates!B2330&lt;&gt;"",TRUE,FALSE),IF(Dashboard!$H$7=Candidates!C2330,TRUE,FALSE))</f>
        <v>0</v>
      </c>
      <c r="W2328" s="217" t="b">
        <f>IF(Dashboard!$H$6="",IF(Candidates!B2330&lt;&gt;"",TRUE,FALSE),IF(Dashboard!$H$6=Candidates!E2330,TRUE,FALSE))</f>
        <v>0</v>
      </c>
      <c r="X2328" s="187">
        <f t="shared" si="94"/>
        <v>0</v>
      </c>
      <c r="Y2328" s="198">
        <f t="shared" si="95"/>
        <v>0</v>
      </c>
      <c r="AA2328" s="7"/>
      <c r="AB2328" s="7"/>
      <c r="AC2328" s="7"/>
    </row>
    <row r="2329" spans="18:29" x14ac:dyDescent="0.2">
      <c r="R2329" s="193" t="str">
        <f>IF(Candidates!H2331="","",MONTH(Candidates!H2331))</f>
        <v/>
      </c>
      <c r="S2329" s="187" t="b">
        <f>IF(AND(YEAR(Candidates!H2331)&gt;=applicationYear,YEAR(Candidates!H2331)&lt;=applicationYear),TRUE,IF(applicationYear="",TRUE,FALSE))</f>
        <v>0</v>
      </c>
      <c r="T2329" s="187" t="b">
        <f>IF(AND(Candidates!H2331&gt;=$AJ$4,Candidates!H2331&lt;=$AJ$5),TRUE,FALSE)</f>
        <v>0</v>
      </c>
      <c r="U2329" s="187" t="b">
        <f>IF(Dashboard!$M$6="",IF(Candidates!B2331&lt;&gt;"",TRUE,FALSE),IF(Dashboard!$M$6=Candidates!B2331,TRUE,FALSE))</f>
        <v>0</v>
      </c>
      <c r="V2329" s="187" t="b">
        <f>IF(Dashboard!$H$7="",IF(Candidates!B2331&lt;&gt;"",TRUE,FALSE),IF(Dashboard!$H$7=Candidates!C2331,TRUE,FALSE))</f>
        <v>0</v>
      </c>
      <c r="W2329" s="217" t="b">
        <f>IF(Dashboard!$H$6="",IF(Candidates!B2331&lt;&gt;"",TRUE,FALSE),IF(Dashboard!$H$6=Candidates!E2331,TRUE,FALSE))</f>
        <v>0</v>
      </c>
      <c r="X2329" s="187">
        <f t="shared" si="94"/>
        <v>0</v>
      </c>
      <c r="Y2329" s="198">
        <f t="shared" si="95"/>
        <v>0</v>
      </c>
      <c r="AA2329" s="7"/>
      <c r="AB2329" s="7"/>
      <c r="AC2329" s="7"/>
    </row>
    <row r="2330" spans="18:29" x14ac:dyDescent="0.2">
      <c r="R2330" s="193" t="str">
        <f>IF(Candidates!H2332="","",MONTH(Candidates!H2332))</f>
        <v/>
      </c>
      <c r="S2330" s="187" t="b">
        <f>IF(AND(YEAR(Candidates!H2332)&gt;=applicationYear,YEAR(Candidates!H2332)&lt;=applicationYear),TRUE,IF(applicationYear="",TRUE,FALSE))</f>
        <v>0</v>
      </c>
      <c r="T2330" s="187" t="b">
        <f>IF(AND(Candidates!H2332&gt;=$AJ$4,Candidates!H2332&lt;=$AJ$5),TRUE,FALSE)</f>
        <v>0</v>
      </c>
      <c r="U2330" s="187" t="b">
        <f>IF(Dashboard!$M$6="",IF(Candidates!B2332&lt;&gt;"",TRUE,FALSE),IF(Dashboard!$M$6=Candidates!B2332,TRUE,FALSE))</f>
        <v>0</v>
      </c>
      <c r="V2330" s="187" t="b">
        <f>IF(Dashboard!$H$7="",IF(Candidates!B2332&lt;&gt;"",TRUE,FALSE),IF(Dashboard!$H$7=Candidates!C2332,TRUE,FALSE))</f>
        <v>0</v>
      </c>
      <c r="W2330" s="217" t="b">
        <f>IF(Dashboard!$H$6="",IF(Candidates!B2332&lt;&gt;"",TRUE,FALSE),IF(Dashboard!$H$6=Candidates!E2332,TRUE,FALSE))</f>
        <v>0</v>
      </c>
      <c r="X2330" s="187">
        <f t="shared" si="94"/>
        <v>0</v>
      </c>
      <c r="Y2330" s="198">
        <f t="shared" si="95"/>
        <v>0</v>
      </c>
      <c r="AA2330" s="7"/>
      <c r="AB2330" s="7"/>
      <c r="AC2330" s="7"/>
    </row>
    <row r="2331" spans="18:29" x14ac:dyDescent="0.2">
      <c r="R2331" s="193" t="str">
        <f>IF(Candidates!H2333="","",MONTH(Candidates!H2333))</f>
        <v/>
      </c>
      <c r="S2331" s="187" t="b">
        <f>IF(AND(YEAR(Candidates!H2333)&gt;=applicationYear,YEAR(Candidates!H2333)&lt;=applicationYear),TRUE,IF(applicationYear="",TRUE,FALSE))</f>
        <v>0</v>
      </c>
      <c r="T2331" s="187" t="b">
        <f>IF(AND(Candidates!H2333&gt;=$AJ$4,Candidates!H2333&lt;=$AJ$5),TRUE,FALSE)</f>
        <v>0</v>
      </c>
      <c r="U2331" s="187" t="b">
        <f>IF(Dashboard!$M$6="",IF(Candidates!B2333&lt;&gt;"",TRUE,FALSE),IF(Dashboard!$M$6=Candidates!B2333,TRUE,FALSE))</f>
        <v>0</v>
      </c>
      <c r="V2331" s="187" t="b">
        <f>IF(Dashboard!$H$7="",IF(Candidates!B2333&lt;&gt;"",TRUE,FALSE),IF(Dashboard!$H$7=Candidates!C2333,TRUE,FALSE))</f>
        <v>0</v>
      </c>
      <c r="W2331" s="217" t="b">
        <f>IF(Dashboard!$H$6="",IF(Candidates!B2333&lt;&gt;"",TRUE,FALSE),IF(Dashboard!$H$6=Candidates!E2333,TRUE,FALSE))</f>
        <v>0</v>
      </c>
      <c r="X2331" s="187">
        <f t="shared" si="94"/>
        <v>0</v>
      </c>
      <c r="Y2331" s="198">
        <f t="shared" si="95"/>
        <v>0</v>
      </c>
      <c r="AA2331" s="7"/>
      <c r="AB2331" s="7"/>
      <c r="AC2331" s="7"/>
    </row>
    <row r="2332" spans="18:29" x14ac:dyDescent="0.2">
      <c r="R2332" s="193" t="str">
        <f>IF(Candidates!H2334="","",MONTH(Candidates!H2334))</f>
        <v/>
      </c>
      <c r="S2332" s="187" t="b">
        <f>IF(AND(YEAR(Candidates!H2334)&gt;=applicationYear,YEAR(Candidates!H2334)&lt;=applicationYear),TRUE,IF(applicationYear="",TRUE,FALSE))</f>
        <v>0</v>
      </c>
      <c r="T2332" s="187" t="b">
        <f>IF(AND(Candidates!H2334&gt;=$AJ$4,Candidates!H2334&lt;=$AJ$5),TRUE,FALSE)</f>
        <v>0</v>
      </c>
      <c r="U2332" s="187" t="b">
        <f>IF(Dashboard!$M$6="",IF(Candidates!B2334&lt;&gt;"",TRUE,FALSE),IF(Dashboard!$M$6=Candidates!B2334,TRUE,FALSE))</f>
        <v>0</v>
      </c>
      <c r="V2332" s="187" t="b">
        <f>IF(Dashboard!$H$7="",IF(Candidates!B2334&lt;&gt;"",TRUE,FALSE),IF(Dashboard!$H$7=Candidates!C2334,TRUE,FALSE))</f>
        <v>0</v>
      </c>
      <c r="W2332" s="217" t="b">
        <f>IF(Dashboard!$H$6="",IF(Candidates!B2334&lt;&gt;"",TRUE,FALSE),IF(Dashboard!$H$6=Candidates!E2334,TRUE,FALSE))</f>
        <v>0</v>
      </c>
      <c r="X2332" s="187">
        <f t="shared" si="94"/>
        <v>0</v>
      </c>
      <c r="Y2332" s="198">
        <f t="shared" si="95"/>
        <v>0</v>
      </c>
      <c r="AA2332" s="7"/>
      <c r="AB2332" s="7"/>
      <c r="AC2332" s="7"/>
    </row>
    <row r="2333" spans="18:29" x14ac:dyDescent="0.2">
      <c r="R2333" s="193" t="str">
        <f>IF(Candidates!H2335="","",MONTH(Candidates!H2335))</f>
        <v/>
      </c>
      <c r="S2333" s="187" t="b">
        <f>IF(AND(YEAR(Candidates!H2335)&gt;=applicationYear,YEAR(Candidates!H2335)&lt;=applicationYear),TRUE,IF(applicationYear="",TRUE,FALSE))</f>
        <v>0</v>
      </c>
      <c r="T2333" s="187" t="b">
        <f>IF(AND(Candidates!H2335&gt;=$AJ$4,Candidates!H2335&lt;=$AJ$5),TRUE,FALSE)</f>
        <v>0</v>
      </c>
      <c r="U2333" s="187" t="b">
        <f>IF(Dashboard!$M$6="",IF(Candidates!B2335&lt;&gt;"",TRUE,FALSE),IF(Dashboard!$M$6=Candidates!B2335,TRUE,FALSE))</f>
        <v>0</v>
      </c>
      <c r="V2333" s="187" t="b">
        <f>IF(Dashboard!$H$7="",IF(Candidates!B2335&lt;&gt;"",TRUE,FALSE),IF(Dashboard!$H$7=Candidates!C2335,TRUE,FALSE))</f>
        <v>0</v>
      </c>
      <c r="W2333" s="217" t="b">
        <f>IF(Dashboard!$H$6="",IF(Candidates!B2335&lt;&gt;"",TRUE,FALSE),IF(Dashboard!$H$6=Candidates!E2335,TRUE,FALSE))</f>
        <v>0</v>
      </c>
      <c r="X2333" s="187">
        <f t="shared" si="94"/>
        <v>0</v>
      </c>
      <c r="Y2333" s="198">
        <f t="shared" si="95"/>
        <v>0</v>
      </c>
      <c r="AA2333" s="7"/>
      <c r="AB2333" s="7"/>
      <c r="AC2333" s="7"/>
    </row>
    <row r="2334" spans="18:29" x14ac:dyDescent="0.2">
      <c r="R2334" s="193" t="str">
        <f>IF(Candidates!H2336="","",MONTH(Candidates!H2336))</f>
        <v/>
      </c>
      <c r="S2334" s="187" t="b">
        <f>IF(AND(YEAR(Candidates!H2336)&gt;=applicationYear,YEAR(Candidates!H2336)&lt;=applicationYear),TRUE,IF(applicationYear="",TRUE,FALSE))</f>
        <v>0</v>
      </c>
      <c r="T2334" s="187" t="b">
        <f>IF(AND(Candidates!H2336&gt;=$AJ$4,Candidates!H2336&lt;=$AJ$5),TRUE,FALSE)</f>
        <v>0</v>
      </c>
      <c r="U2334" s="187" t="b">
        <f>IF(Dashboard!$M$6="",IF(Candidates!B2336&lt;&gt;"",TRUE,FALSE),IF(Dashboard!$M$6=Candidates!B2336,TRUE,FALSE))</f>
        <v>0</v>
      </c>
      <c r="V2334" s="187" t="b">
        <f>IF(Dashboard!$H$7="",IF(Candidates!B2336&lt;&gt;"",TRUE,FALSE),IF(Dashboard!$H$7=Candidates!C2336,TRUE,FALSE))</f>
        <v>0</v>
      </c>
      <c r="W2334" s="217" t="b">
        <f>IF(Dashboard!$H$6="",IF(Candidates!B2336&lt;&gt;"",TRUE,FALSE),IF(Dashboard!$H$6=Candidates!E2336,TRUE,FALSE))</f>
        <v>0</v>
      </c>
      <c r="X2334" s="187">
        <f t="shared" si="94"/>
        <v>0</v>
      </c>
      <c r="Y2334" s="198">
        <f t="shared" si="95"/>
        <v>0</v>
      </c>
      <c r="AA2334" s="7"/>
      <c r="AB2334" s="7"/>
      <c r="AC2334" s="7"/>
    </row>
    <row r="2335" spans="18:29" x14ac:dyDescent="0.2">
      <c r="R2335" s="193" t="str">
        <f>IF(Candidates!H2337="","",MONTH(Candidates!H2337))</f>
        <v/>
      </c>
      <c r="S2335" s="187" t="b">
        <f>IF(AND(YEAR(Candidates!H2337)&gt;=applicationYear,YEAR(Candidates!H2337)&lt;=applicationYear),TRUE,IF(applicationYear="",TRUE,FALSE))</f>
        <v>0</v>
      </c>
      <c r="T2335" s="187" t="b">
        <f>IF(AND(Candidates!H2337&gt;=$AJ$4,Candidates!H2337&lt;=$AJ$5),TRUE,FALSE)</f>
        <v>0</v>
      </c>
      <c r="U2335" s="187" t="b">
        <f>IF(Dashboard!$M$6="",IF(Candidates!B2337&lt;&gt;"",TRUE,FALSE),IF(Dashboard!$M$6=Candidates!B2337,TRUE,FALSE))</f>
        <v>0</v>
      </c>
      <c r="V2335" s="187" t="b">
        <f>IF(Dashboard!$H$7="",IF(Candidates!B2337&lt;&gt;"",TRUE,FALSE),IF(Dashboard!$H$7=Candidates!C2337,TRUE,FALSE))</f>
        <v>0</v>
      </c>
      <c r="W2335" s="217" t="b">
        <f>IF(Dashboard!$H$6="",IF(Candidates!B2337&lt;&gt;"",TRUE,FALSE),IF(Dashboard!$H$6=Candidates!E2337,TRUE,FALSE))</f>
        <v>0</v>
      </c>
      <c r="X2335" s="187">
        <f t="shared" si="94"/>
        <v>0</v>
      </c>
      <c r="Y2335" s="198">
        <f t="shared" si="95"/>
        <v>0</v>
      </c>
      <c r="AA2335" s="7"/>
      <c r="AB2335" s="7"/>
      <c r="AC2335" s="7"/>
    </row>
    <row r="2336" spans="18:29" x14ac:dyDescent="0.2">
      <c r="R2336" s="193" t="str">
        <f>IF(Candidates!H2338="","",MONTH(Candidates!H2338))</f>
        <v/>
      </c>
      <c r="S2336" s="187" t="b">
        <f>IF(AND(YEAR(Candidates!H2338)&gt;=applicationYear,YEAR(Candidates!H2338)&lt;=applicationYear),TRUE,IF(applicationYear="",TRUE,FALSE))</f>
        <v>0</v>
      </c>
      <c r="T2336" s="187" t="b">
        <f>IF(AND(Candidates!H2338&gt;=$AJ$4,Candidates!H2338&lt;=$AJ$5),TRUE,FALSE)</f>
        <v>0</v>
      </c>
      <c r="U2336" s="187" t="b">
        <f>IF(Dashboard!$M$6="",IF(Candidates!B2338&lt;&gt;"",TRUE,FALSE),IF(Dashboard!$M$6=Candidates!B2338,TRUE,FALSE))</f>
        <v>0</v>
      </c>
      <c r="V2336" s="187" t="b">
        <f>IF(Dashboard!$H$7="",IF(Candidates!B2338&lt;&gt;"",TRUE,FALSE),IF(Dashboard!$H$7=Candidates!C2338,TRUE,FALSE))</f>
        <v>0</v>
      </c>
      <c r="W2336" s="217" t="b">
        <f>IF(Dashboard!$H$6="",IF(Candidates!B2338&lt;&gt;"",TRUE,FALSE),IF(Dashboard!$H$6=Candidates!E2338,TRUE,FALSE))</f>
        <v>0</v>
      </c>
      <c r="X2336" s="187">
        <f t="shared" si="94"/>
        <v>0</v>
      </c>
      <c r="Y2336" s="198">
        <f t="shared" si="95"/>
        <v>0</v>
      </c>
      <c r="AA2336" s="7"/>
      <c r="AB2336" s="7"/>
      <c r="AC2336" s="7"/>
    </row>
    <row r="2337" spans="18:29" x14ac:dyDescent="0.2">
      <c r="R2337" s="193" t="str">
        <f>IF(Candidates!H2339="","",MONTH(Candidates!H2339))</f>
        <v/>
      </c>
      <c r="S2337" s="187" t="b">
        <f>IF(AND(YEAR(Candidates!H2339)&gt;=applicationYear,YEAR(Candidates!H2339)&lt;=applicationYear),TRUE,IF(applicationYear="",TRUE,FALSE))</f>
        <v>0</v>
      </c>
      <c r="T2337" s="187" t="b">
        <f>IF(AND(Candidates!H2339&gt;=$AJ$4,Candidates!H2339&lt;=$AJ$5),TRUE,FALSE)</f>
        <v>0</v>
      </c>
      <c r="U2337" s="187" t="b">
        <f>IF(Dashboard!$M$6="",IF(Candidates!B2339&lt;&gt;"",TRUE,FALSE),IF(Dashboard!$M$6=Candidates!B2339,TRUE,FALSE))</f>
        <v>0</v>
      </c>
      <c r="V2337" s="187" t="b">
        <f>IF(Dashboard!$H$7="",IF(Candidates!B2339&lt;&gt;"",TRUE,FALSE),IF(Dashboard!$H$7=Candidates!C2339,TRUE,FALSE))</f>
        <v>0</v>
      </c>
      <c r="W2337" s="217" t="b">
        <f>IF(Dashboard!$H$6="",IF(Candidates!B2339&lt;&gt;"",TRUE,FALSE),IF(Dashboard!$H$6=Candidates!E2339,TRUE,FALSE))</f>
        <v>0</v>
      </c>
      <c r="X2337" s="187">
        <f t="shared" si="94"/>
        <v>0</v>
      </c>
      <c r="Y2337" s="198">
        <f t="shared" si="95"/>
        <v>0</v>
      </c>
      <c r="AA2337" s="7"/>
      <c r="AB2337" s="7"/>
      <c r="AC2337" s="7"/>
    </row>
    <row r="2338" spans="18:29" x14ac:dyDescent="0.2">
      <c r="R2338" s="193" t="str">
        <f>IF(Candidates!H2340="","",MONTH(Candidates!H2340))</f>
        <v/>
      </c>
      <c r="S2338" s="187" t="b">
        <f>IF(AND(YEAR(Candidates!H2340)&gt;=applicationYear,YEAR(Candidates!H2340)&lt;=applicationYear),TRUE,IF(applicationYear="",TRUE,FALSE))</f>
        <v>0</v>
      </c>
      <c r="T2338" s="187" t="b">
        <f>IF(AND(Candidates!H2340&gt;=$AJ$4,Candidates!H2340&lt;=$AJ$5),TRUE,FALSE)</f>
        <v>0</v>
      </c>
      <c r="U2338" s="187" t="b">
        <f>IF(Dashboard!$M$6="",IF(Candidates!B2340&lt;&gt;"",TRUE,FALSE),IF(Dashboard!$M$6=Candidates!B2340,TRUE,FALSE))</f>
        <v>0</v>
      </c>
      <c r="V2338" s="187" t="b">
        <f>IF(Dashboard!$H$7="",IF(Candidates!B2340&lt;&gt;"",TRUE,FALSE),IF(Dashboard!$H$7=Candidates!C2340,TRUE,FALSE))</f>
        <v>0</v>
      </c>
      <c r="W2338" s="217" t="b">
        <f>IF(Dashboard!$H$6="",IF(Candidates!B2340&lt;&gt;"",TRUE,FALSE),IF(Dashboard!$H$6=Candidates!E2340,TRUE,FALSE))</f>
        <v>0</v>
      </c>
      <c r="X2338" s="187">
        <f t="shared" si="94"/>
        <v>0</v>
      </c>
      <c r="Y2338" s="198">
        <f t="shared" si="95"/>
        <v>0</v>
      </c>
      <c r="AA2338" s="7"/>
      <c r="AB2338" s="7"/>
      <c r="AC2338" s="7"/>
    </row>
    <row r="2339" spans="18:29" x14ac:dyDescent="0.2">
      <c r="R2339" s="193" t="str">
        <f>IF(Candidates!H2341="","",MONTH(Candidates!H2341))</f>
        <v/>
      </c>
      <c r="S2339" s="187" t="b">
        <f>IF(AND(YEAR(Candidates!H2341)&gt;=applicationYear,YEAR(Candidates!H2341)&lt;=applicationYear),TRUE,IF(applicationYear="",TRUE,FALSE))</f>
        <v>0</v>
      </c>
      <c r="T2339" s="187" t="b">
        <f>IF(AND(Candidates!H2341&gt;=$AJ$4,Candidates!H2341&lt;=$AJ$5),TRUE,FALSE)</f>
        <v>0</v>
      </c>
      <c r="U2339" s="187" t="b">
        <f>IF(Dashboard!$M$6="",IF(Candidates!B2341&lt;&gt;"",TRUE,FALSE),IF(Dashboard!$M$6=Candidates!B2341,TRUE,FALSE))</f>
        <v>0</v>
      </c>
      <c r="V2339" s="187" t="b">
        <f>IF(Dashboard!$H$7="",IF(Candidates!B2341&lt;&gt;"",TRUE,FALSE),IF(Dashboard!$H$7=Candidates!C2341,TRUE,FALSE))</f>
        <v>0</v>
      </c>
      <c r="W2339" s="217" t="b">
        <f>IF(Dashboard!$H$6="",IF(Candidates!B2341&lt;&gt;"",TRUE,FALSE),IF(Dashboard!$H$6=Candidates!E2341,TRUE,FALSE))</f>
        <v>0</v>
      </c>
      <c r="X2339" s="187">
        <f t="shared" si="94"/>
        <v>0</v>
      </c>
      <c r="Y2339" s="198">
        <f t="shared" si="95"/>
        <v>0</v>
      </c>
      <c r="AA2339" s="7"/>
      <c r="AB2339" s="7"/>
      <c r="AC2339" s="7"/>
    </row>
    <row r="2340" spans="18:29" x14ac:dyDescent="0.2">
      <c r="R2340" s="193" t="str">
        <f>IF(Candidates!H2342="","",MONTH(Candidates!H2342))</f>
        <v/>
      </c>
      <c r="S2340" s="187" t="b">
        <f>IF(AND(YEAR(Candidates!H2342)&gt;=applicationYear,YEAR(Candidates!H2342)&lt;=applicationYear),TRUE,IF(applicationYear="",TRUE,FALSE))</f>
        <v>0</v>
      </c>
      <c r="T2340" s="187" t="b">
        <f>IF(AND(Candidates!H2342&gt;=$AJ$4,Candidates!H2342&lt;=$AJ$5),TRUE,FALSE)</f>
        <v>0</v>
      </c>
      <c r="U2340" s="187" t="b">
        <f>IF(Dashboard!$M$6="",IF(Candidates!B2342&lt;&gt;"",TRUE,FALSE),IF(Dashboard!$M$6=Candidates!B2342,TRUE,FALSE))</f>
        <v>0</v>
      </c>
      <c r="V2340" s="187" t="b">
        <f>IF(Dashboard!$H$7="",IF(Candidates!B2342&lt;&gt;"",TRUE,FALSE),IF(Dashboard!$H$7=Candidates!C2342,TRUE,FALSE))</f>
        <v>0</v>
      </c>
      <c r="W2340" s="217" t="b">
        <f>IF(Dashboard!$H$6="",IF(Candidates!B2342&lt;&gt;"",TRUE,FALSE),IF(Dashboard!$H$6=Candidates!E2342,TRUE,FALSE))</f>
        <v>0</v>
      </c>
      <c r="X2340" s="187">
        <f t="shared" si="94"/>
        <v>0</v>
      </c>
      <c r="Y2340" s="198">
        <f t="shared" si="95"/>
        <v>0</v>
      </c>
      <c r="AA2340" s="7"/>
      <c r="AB2340" s="7"/>
      <c r="AC2340" s="7"/>
    </row>
    <row r="2341" spans="18:29" x14ac:dyDescent="0.2">
      <c r="R2341" s="193" t="str">
        <f>IF(Candidates!H2343="","",MONTH(Candidates!H2343))</f>
        <v/>
      </c>
      <c r="S2341" s="187" t="b">
        <f>IF(AND(YEAR(Candidates!H2343)&gt;=applicationYear,YEAR(Candidates!H2343)&lt;=applicationYear),TRUE,IF(applicationYear="",TRUE,FALSE))</f>
        <v>0</v>
      </c>
      <c r="T2341" s="187" t="b">
        <f>IF(AND(Candidates!H2343&gt;=$AJ$4,Candidates!H2343&lt;=$AJ$5),TRUE,FALSE)</f>
        <v>0</v>
      </c>
      <c r="U2341" s="187" t="b">
        <f>IF(Dashboard!$M$6="",IF(Candidates!B2343&lt;&gt;"",TRUE,FALSE),IF(Dashboard!$M$6=Candidates!B2343,TRUE,FALSE))</f>
        <v>0</v>
      </c>
      <c r="V2341" s="187" t="b">
        <f>IF(Dashboard!$H$7="",IF(Candidates!B2343&lt;&gt;"",TRUE,FALSE),IF(Dashboard!$H$7=Candidates!C2343,TRUE,FALSE))</f>
        <v>0</v>
      </c>
      <c r="W2341" s="217" t="b">
        <f>IF(Dashboard!$H$6="",IF(Candidates!B2343&lt;&gt;"",TRUE,FALSE),IF(Dashboard!$H$6=Candidates!E2343,TRUE,FALSE))</f>
        <v>0</v>
      </c>
      <c r="X2341" s="187">
        <f t="shared" si="94"/>
        <v>0</v>
      </c>
      <c r="Y2341" s="198">
        <f t="shared" si="95"/>
        <v>0</v>
      </c>
      <c r="AA2341" s="7"/>
      <c r="AB2341" s="7"/>
      <c r="AC2341" s="7"/>
    </row>
    <row r="2342" spans="18:29" x14ac:dyDescent="0.2">
      <c r="R2342" s="193" t="str">
        <f>IF(Candidates!H2344="","",MONTH(Candidates!H2344))</f>
        <v/>
      </c>
      <c r="S2342" s="187" t="b">
        <f>IF(AND(YEAR(Candidates!H2344)&gt;=applicationYear,YEAR(Candidates!H2344)&lt;=applicationYear),TRUE,IF(applicationYear="",TRUE,FALSE))</f>
        <v>0</v>
      </c>
      <c r="T2342" s="187" t="b">
        <f>IF(AND(Candidates!H2344&gt;=$AJ$4,Candidates!H2344&lt;=$AJ$5),TRUE,FALSE)</f>
        <v>0</v>
      </c>
      <c r="U2342" s="187" t="b">
        <f>IF(Dashboard!$M$6="",IF(Candidates!B2344&lt;&gt;"",TRUE,FALSE),IF(Dashboard!$M$6=Candidates!B2344,TRUE,FALSE))</f>
        <v>0</v>
      </c>
      <c r="V2342" s="187" t="b">
        <f>IF(Dashboard!$H$7="",IF(Candidates!B2344&lt;&gt;"",TRUE,FALSE),IF(Dashboard!$H$7=Candidates!C2344,TRUE,FALSE))</f>
        <v>0</v>
      </c>
      <c r="W2342" s="217" t="b">
        <f>IF(Dashboard!$H$6="",IF(Candidates!B2344&lt;&gt;"",TRUE,FALSE),IF(Dashboard!$H$6=Candidates!E2344,TRUE,FALSE))</f>
        <v>0</v>
      </c>
      <c r="X2342" s="187">
        <f t="shared" si="94"/>
        <v>0</v>
      </c>
      <c r="Y2342" s="198">
        <f t="shared" si="95"/>
        <v>0</v>
      </c>
      <c r="AA2342" s="7"/>
      <c r="AB2342" s="7"/>
      <c r="AC2342" s="7"/>
    </row>
    <row r="2343" spans="18:29" x14ac:dyDescent="0.2">
      <c r="R2343" s="193" t="str">
        <f>IF(Candidates!H2345="","",MONTH(Candidates!H2345))</f>
        <v/>
      </c>
      <c r="S2343" s="187" t="b">
        <f>IF(AND(YEAR(Candidates!H2345)&gt;=applicationYear,YEAR(Candidates!H2345)&lt;=applicationYear),TRUE,IF(applicationYear="",TRUE,FALSE))</f>
        <v>0</v>
      </c>
      <c r="T2343" s="187" t="b">
        <f>IF(AND(Candidates!H2345&gt;=$AJ$4,Candidates!H2345&lt;=$AJ$5),TRUE,FALSE)</f>
        <v>0</v>
      </c>
      <c r="U2343" s="187" t="b">
        <f>IF(Dashboard!$M$6="",IF(Candidates!B2345&lt;&gt;"",TRUE,FALSE),IF(Dashboard!$M$6=Candidates!B2345,TRUE,FALSE))</f>
        <v>0</v>
      </c>
      <c r="V2343" s="187" t="b">
        <f>IF(Dashboard!$H$7="",IF(Candidates!B2345&lt;&gt;"",TRUE,FALSE),IF(Dashboard!$H$7=Candidates!C2345,TRUE,FALSE))</f>
        <v>0</v>
      </c>
      <c r="W2343" s="217" t="b">
        <f>IF(Dashboard!$H$6="",IF(Candidates!B2345&lt;&gt;"",TRUE,FALSE),IF(Dashboard!$H$6=Candidates!E2345,TRUE,FALSE))</f>
        <v>0</v>
      </c>
      <c r="X2343" s="187">
        <f t="shared" si="94"/>
        <v>0</v>
      </c>
      <c r="Y2343" s="198">
        <f t="shared" si="95"/>
        <v>0</v>
      </c>
      <c r="AA2343" s="7"/>
      <c r="AB2343" s="7"/>
      <c r="AC2343" s="7"/>
    </row>
    <row r="2344" spans="18:29" x14ac:dyDescent="0.2">
      <c r="R2344" s="193" t="str">
        <f>IF(Candidates!H2346="","",MONTH(Candidates!H2346))</f>
        <v/>
      </c>
      <c r="S2344" s="187" t="b">
        <f>IF(AND(YEAR(Candidates!H2346)&gt;=applicationYear,YEAR(Candidates!H2346)&lt;=applicationYear),TRUE,IF(applicationYear="",TRUE,FALSE))</f>
        <v>0</v>
      </c>
      <c r="T2344" s="187" t="b">
        <f>IF(AND(Candidates!H2346&gt;=$AJ$4,Candidates!H2346&lt;=$AJ$5),TRUE,FALSE)</f>
        <v>0</v>
      </c>
      <c r="U2344" s="187" t="b">
        <f>IF(Dashboard!$M$6="",IF(Candidates!B2346&lt;&gt;"",TRUE,FALSE),IF(Dashboard!$M$6=Candidates!B2346,TRUE,FALSE))</f>
        <v>0</v>
      </c>
      <c r="V2344" s="187" t="b">
        <f>IF(Dashboard!$H$7="",IF(Candidates!B2346&lt;&gt;"",TRUE,FALSE),IF(Dashboard!$H$7=Candidates!C2346,TRUE,FALSE))</f>
        <v>0</v>
      </c>
      <c r="W2344" s="217" t="b">
        <f>IF(Dashboard!$H$6="",IF(Candidates!B2346&lt;&gt;"",TRUE,FALSE),IF(Dashboard!$H$6=Candidates!E2346,TRUE,FALSE))</f>
        <v>0</v>
      </c>
      <c r="X2344" s="187">
        <f t="shared" si="94"/>
        <v>0</v>
      </c>
      <c r="Y2344" s="198">
        <f t="shared" si="95"/>
        <v>0</v>
      </c>
      <c r="AA2344" s="7"/>
      <c r="AB2344" s="7"/>
      <c r="AC2344" s="7"/>
    </row>
    <row r="2345" spans="18:29" x14ac:dyDescent="0.2">
      <c r="R2345" s="193" t="str">
        <f>IF(Candidates!H2347="","",MONTH(Candidates!H2347))</f>
        <v/>
      </c>
      <c r="S2345" s="187" t="b">
        <f>IF(AND(YEAR(Candidates!H2347)&gt;=applicationYear,YEAR(Candidates!H2347)&lt;=applicationYear),TRUE,IF(applicationYear="",TRUE,FALSE))</f>
        <v>0</v>
      </c>
      <c r="T2345" s="187" t="b">
        <f>IF(AND(Candidates!H2347&gt;=$AJ$4,Candidates!H2347&lt;=$AJ$5),TRUE,FALSE)</f>
        <v>0</v>
      </c>
      <c r="U2345" s="187" t="b">
        <f>IF(Dashboard!$M$6="",IF(Candidates!B2347&lt;&gt;"",TRUE,FALSE),IF(Dashboard!$M$6=Candidates!B2347,TRUE,FALSE))</f>
        <v>0</v>
      </c>
      <c r="V2345" s="187" t="b">
        <f>IF(Dashboard!$H$7="",IF(Candidates!B2347&lt;&gt;"",TRUE,FALSE),IF(Dashboard!$H$7=Candidates!C2347,TRUE,FALSE))</f>
        <v>0</v>
      </c>
      <c r="W2345" s="217" t="b">
        <f>IF(Dashboard!$H$6="",IF(Candidates!B2347&lt;&gt;"",TRUE,FALSE),IF(Dashboard!$H$6=Candidates!E2347,TRUE,FALSE))</f>
        <v>0</v>
      </c>
      <c r="X2345" s="187">
        <f t="shared" si="94"/>
        <v>0</v>
      </c>
      <c r="Y2345" s="198">
        <f t="shared" si="95"/>
        <v>0</v>
      </c>
      <c r="AA2345" s="7"/>
      <c r="AB2345" s="7"/>
      <c r="AC2345" s="7"/>
    </row>
    <row r="2346" spans="18:29" x14ac:dyDescent="0.2">
      <c r="R2346" s="193" t="str">
        <f>IF(Candidates!H2348="","",MONTH(Candidates!H2348))</f>
        <v/>
      </c>
      <c r="S2346" s="187" t="b">
        <f>IF(AND(YEAR(Candidates!H2348)&gt;=applicationYear,YEAR(Candidates!H2348)&lt;=applicationYear),TRUE,IF(applicationYear="",TRUE,FALSE))</f>
        <v>0</v>
      </c>
      <c r="T2346" s="187" t="b">
        <f>IF(AND(Candidates!H2348&gt;=$AJ$4,Candidates!H2348&lt;=$AJ$5),TRUE,FALSE)</f>
        <v>0</v>
      </c>
      <c r="U2346" s="187" t="b">
        <f>IF(Dashboard!$M$6="",IF(Candidates!B2348&lt;&gt;"",TRUE,FALSE),IF(Dashboard!$M$6=Candidates!B2348,TRUE,FALSE))</f>
        <v>0</v>
      </c>
      <c r="V2346" s="187" t="b">
        <f>IF(Dashboard!$H$7="",IF(Candidates!B2348&lt;&gt;"",TRUE,FALSE),IF(Dashboard!$H$7=Candidates!C2348,TRUE,FALSE))</f>
        <v>0</v>
      </c>
      <c r="W2346" s="217" t="b">
        <f>IF(Dashboard!$H$6="",IF(Candidates!B2348&lt;&gt;"",TRUE,FALSE),IF(Dashboard!$H$6=Candidates!E2348,TRUE,FALSE))</f>
        <v>0</v>
      </c>
      <c r="X2346" s="187">
        <f t="shared" si="94"/>
        <v>0</v>
      </c>
      <c r="Y2346" s="198">
        <f t="shared" si="95"/>
        <v>0</v>
      </c>
      <c r="AA2346" s="7"/>
      <c r="AB2346" s="7"/>
      <c r="AC2346" s="7"/>
    </row>
    <row r="2347" spans="18:29" x14ac:dyDescent="0.2">
      <c r="R2347" s="193" t="str">
        <f>IF(Candidates!H2349="","",MONTH(Candidates!H2349))</f>
        <v/>
      </c>
      <c r="S2347" s="187" t="b">
        <f>IF(AND(YEAR(Candidates!H2349)&gt;=applicationYear,YEAR(Candidates!H2349)&lt;=applicationYear),TRUE,IF(applicationYear="",TRUE,FALSE))</f>
        <v>0</v>
      </c>
      <c r="T2347" s="187" t="b">
        <f>IF(AND(Candidates!H2349&gt;=$AJ$4,Candidates!H2349&lt;=$AJ$5),TRUE,FALSE)</f>
        <v>0</v>
      </c>
      <c r="U2347" s="187" t="b">
        <f>IF(Dashboard!$M$6="",IF(Candidates!B2349&lt;&gt;"",TRUE,FALSE),IF(Dashboard!$M$6=Candidates!B2349,TRUE,FALSE))</f>
        <v>0</v>
      </c>
      <c r="V2347" s="187" t="b">
        <f>IF(Dashboard!$H$7="",IF(Candidates!B2349&lt;&gt;"",TRUE,FALSE),IF(Dashboard!$H$7=Candidates!C2349,TRUE,FALSE))</f>
        <v>0</v>
      </c>
      <c r="W2347" s="217" t="b">
        <f>IF(Dashboard!$H$6="",IF(Candidates!B2349&lt;&gt;"",TRUE,FALSE),IF(Dashboard!$H$6=Candidates!E2349,TRUE,FALSE))</f>
        <v>0</v>
      </c>
      <c r="X2347" s="187">
        <f t="shared" si="94"/>
        <v>0</v>
      </c>
      <c r="Y2347" s="198">
        <f t="shared" si="95"/>
        <v>0</v>
      </c>
      <c r="AA2347" s="7"/>
      <c r="AB2347" s="7"/>
      <c r="AC2347" s="7"/>
    </row>
    <row r="2348" spans="18:29" x14ac:dyDescent="0.2">
      <c r="R2348" s="193" t="str">
        <f>IF(Candidates!H2350="","",MONTH(Candidates!H2350))</f>
        <v/>
      </c>
      <c r="S2348" s="187" t="b">
        <f>IF(AND(YEAR(Candidates!H2350)&gt;=applicationYear,YEAR(Candidates!H2350)&lt;=applicationYear),TRUE,IF(applicationYear="",TRUE,FALSE))</f>
        <v>0</v>
      </c>
      <c r="T2348" s="187" t="b">
        <f>IF(AND(Candidates!H2350&gt;=$AJ$4,Candidates!H2350&lt;=$AJ$5),TRUE,FALSE)</f>
        <v>0</v>
      </c>
      <c r="U2348" s="187" t="b">
        <f>IF(Dashboard!$M$6="",IF(Candidates!B2350&lt;&gt;"",TRUE,FALSE),IF(Dashboard!$M$6=Candidates!B2350,TRUE,FALSE))</f>
        <v>0</v>
      </c>
      <c r="V2348" s="187" t="b">
        <f>IF(Dashboard!$H$7="",IF(Candidates!B2350&lt;&gt;"",TRUE,FALSE),IF(Dashboard!$H$7=Candidates!C2350,TRUE,FALSE))</f>
        <v>0</v>
      </c>
      <c r="W2348" s="217" t="b">
        <f>IF(Dashboard!$H$6="",IF(Candidates!B2350&lt;&gt;"",TRUE,FALSE),IF(Dashboard!$H$6=Candidates!E2350,TRUE,FALSE))</f>
        <v>0</v>
      </c>
      <c r="X2348" s="187">
        <f t="shared" si="94"/>
        <v>0</v>
      </c>
      <c r="Y2348" s="198">
        <f t="shared" si="95"/>
        <v>0</v>
      </c>
      <c r="AA2348" s="7"/>
      <c r="AB2348" s="7"/>
      <c r="AC2348" s="7"/>
    </row>
    <row r="2349" spans="18:29" x14ac:dyDescent="0.2">
      <c r="R2349" s="193" t="str">
        <f>IF(Candidates!H2351="","",MONTH(Candidates!H2351))</f>
        <v/>
      </c>
      <c r="S2349" s="187" t="b">
        <f>IF(AND(YEAR(Candidates!H2351)&gt;=applicationYear,YEAR(Candidates!H2351)&lt;=applicationYear),TRUE,IF(applicationYear="",TRUE,FALSE))</f>
        <v>0</v>
      </c>
      <c r="T2349" s="187" t="b">
        <f>IF(AND(Candidates!H2351&gt;=$AJ$4,Candidates!H2351&lt;=$AJ$5),TRUE,FALSE)</f>
        <v>0</v>
      </c>
      <c r="U2349" s="187" t="b">
        <f>IF(Dashboard!$M$6="",IF(Candidates!B2351&lt;&gt;"",TRUE,FALSE),IF(Dashboard!$M$6=Candidates!B2351,TRUE,FALSE))</f>
        <v>0</v>
      </c>
      <c r="V2349" s="187" t="b">
        <f>IF(Dashboard!$H$7="",IF(Candidates!B2351&lt;&gt;"",TRUE,FALSE),IF(Dashboard!$H$7=Candidates!C2351,TRUE,FALSE))</f>
        <v>0</v>
      </c>
      <c r="W2349" s="217" t="b">
        <f>IF(Dashboard!$H$6="",IF(Candidates!B2351&lt;&gt;"",TRUE,FALSE),IF(Dashboard!$H$6=Candidates!E2351,TRUE,FALSE))</f>
        <v>0</v>
      </c>
      <c r="X2349" s="187">
        <f t="shared" si="94"/>
        <v>0</v>
      </c>
      <c r="Y2349" s="198">
        <f t="shared" si="95"/>
        <v>0</v>
      </c>
      <c r="AA2349" s="7"/>
      <c r="AB2349" s="7"/>
      <c r="AC2349" s="7"/>
    </row>
    <row r="2350" spans="18:29" x14ac:dyDescent="0.2">
      <c r="R2350" s="193" t="str">
        <f>IF(Candidates!H2352="","",MONTH(Candidates!H2352))</f>
        <v/>
      </c>
      <c r="S2350" s="187" t="b">
        <f>IF(AND(YEAR(Candidates!H2352)&gt;=applicationYear,YEAR(Candidates!H2352)&lt;=applicationYear),TRUE,IF(applicationYear="",TRUE,FALSE))</f>
        <v>0</v>
      </c>
      <c r="T2350" s="187" t="b">
        <f>IF(AND(Candidates!H2352&gt;=$AJ$4,Candidates!H2352&lt;=$AJ$5),TRUE,FALSE)</f>
        <v>0</v>
      </c>
      <c r="U2350" s="187" t="b">
        <f>IF(Dashboard!$M$6="",IF(Candidates!B2352&lt;&gt;"",TRUE,FALSE),IF(Dashboard!$M$6=Candidates!B2352,TRUE,FALSE))</f>
        <v>0</v>
      </c>
      <c r="V2350" s="187" t="b">
        <f>IF(Dashboard!$H$7="",IF(Candidates!B2352&lt;&gt;"",TRUE,FALSE),IF(Dashboard!$H$7=Candidates!C2352,TRUE,FALSE))</f>
        <v>0</v>
      </c>
      <c r="W2350" s="217" t="b">
        <f>IF(Dashboard!$H$6="",IF(Candidates!B2352&lt;&gt;"",TRUE,FALSE),IF(Dashboard!$H$6=Candidates!E2352,TRUE,FALSE))</f>
        <v>0</v>
      </c>
      <c r="X2350" s="187">
        <f t="shared" si="94"/>
        <v>0</v>
      </c>
      <c r="Y2350" s="198">
        <f t="shared" si="95"/>
        <v>0</v>
      </c>
      <c r="AA2350" s="7"/>
      <c r="AB2350" s="7"/>
      <c r="AC2350" s="7"/>
    </row>
    <row r="2351" spans="18:29" x14ac:dyDescent="0.2">
      <c r="R2351" s="193" t="str">
        <f>IF(Candidates!H2353="","",MONTH(Candidates!H2353))</f>
        <v/>
      </c>
      <c r="S2351" s="187" t="b">
        <f>IF(AND(YEAR(Candidates!H2353)&gt;=applicationYear,YEAR(Candidates!H2353)&lt;=applicationYear),TRUE,IF(applicationYear="",TRUE,FALSE))</f>
        <v>0</v>
      </c>
      <c r="T2351" s="187" t="b">
        <f>IF(AND(Candidates!H2353&gt;=$AJ$4,Candidates!H2353&lt;=$AJ$5),TRUE,FALSE)</f>
        <v>0</v>
      </c>
      <c r="U2351" s="187" t="b">
        <f>IF(Dashboard!$M$6="",IF(Candidates!B2353&lt;&gt;"",TRUE,FALSE),IF(Dashboard!$M$6=Candidates!B2353,TRUE,FALSE))</f>
        <v>0</v>
      </c>
      <c r="V2351" s="187" t="b">
        <f>IF(Dashboard!$H$7="",IF(Candidates!B2353&lt;&gt;"",TRUE,FALSE),IF(Dashboard!$H$7=Candidates!C2353,TRUE,FALSE))</f>
        <v>0</v>
      </c>
      <c r="W2351" s="217" t="b">
        <f>IF(Dashboard!$H$6="",IF(Candidates!B2353&lt;&gt;"",TRUE,FALSE),IF(Dashboard!$H$6=Candidates!E2353,TRUE,FALSE))</f>
        <v>0</v>
      </c>
      <c r="X2351" s="187">
        <f t="shared" si="94"/>
        <v>0</v>
      </c>
      <c r="Y2351" s="198">
        <f t="shared" si="95"/>
        <v>0</v>
      </c>
      <c r="AA2351" s="7"/>
      <c r="AB2351" s="7"/>
      <c r="AC2351" s="7"/>
    </row>
    <row r="2352" spans="18:29" x14ac:dyDescent="0.2">
      <c r="R2352" s="193" t="str">
        <f>IF(Candidates!H2354="","",MONTH(Candidates!H2354))</f>
        <v/>
      </c>
      <c r="S2352" s="187" t="b">
        <f>IF(AND(YEAR(Candidates!H2354)&gt;=applicationYear,YEAR(Candidates!H2354)&lt;=applicationYear),TRUE,IF(applicationYear="",TRUE,FALSE))</f>
        <v>0</v>
      </c>
      <c r="T2352" s="187" t="b">
        <f>IF(AND(Candidates!H2354&gt;=$AJ$4,Candidates!H2354&lt;=$AJ$5),TRUE,FALSE)</f>
        <v>0</v>
      </c>
      <c r="U2352" s="187" t="b">
        <f>IF(Dashboard!$M$6="",IF(Candidates!B2354&lt;&gt;"",TRUE,FALSE),IF(Dashboard!$M$6=Candidates!B2354,TRUE,FALSE))</f>
        <v>0</v>
      </c>
      <c r="V2352" s="187" t="b">
        <f>IF(Dashboard!$H$7="",IF(Candidates!B2354&lt;&gt;"",TRUE,FALSE),IF(Dashboard!$H$7=Candidates!C2354,TRUE,FALSE))</f>
        <v>0</v>
      </c>
      <c r="W2352" s="217" t="b">
        <f>IF(Dashboard!$H$6="",IF(Candidates!B2354&lt;&gt;"",TRUE,FALSE),IF(Dashboard!$H$6=Candidates!E2354,TRUE,FALSE))</f>
        <v>0</v>
      </c>
      <c r="X2352" s="187">
        <f t="shared" si="94"/>
        <v>0</v>
      </c>
      <c r="Y2352" s="198">
        <f t="shared" si="95"/>
        <v>0</v>
      </c>
      <c r="AA2352" s="7"/>
      <c r="AB2352" s="7"/>
      <c r="AC2352" s="7"/>
    </row>
    <row r="2353" spans="18:29" x14ac:dyDescent="0.2">
      <c r="R2353" s="193" t="str">
        <f>IF(Candidates!H2355="","",MONTH(Candidates!H2355))</f>
        <v/>
      </c>
      <c r="S2353" s="187" t="b">
        <f>IF(AND(YEAR(Candidates!H2355)&gt;=applicationYear,YEAR(Candidates!H2355)&lt;=applicationYear),TRUE,IF(applicationYear="",TRUE,FALSE))</f>
        <v>0</v>
      </c>
      <c r="T2353" s="187" t="b">
        <f>IF(AND(Candidates!H2355&gt;=$AJ$4,Candidates!H2355&lt;=$AJ$5),TRUE,FALSE)</f>
        <v>0</v>
      </c>
      <c r="U2353" s="187" t="b">
        <f>IF(Dashboard!$M$6="",IF(Candidates!B2355&lt;&gt;"",TRUE,FALSE),IF(Dashboard!$M$6=Candidates!B2355,TRUE,FALSE))</f>
        <v>0</v>
      </c>
      <c r="V2353" s="187" t="b">
        <f>IF(Dashboard!$H$7="",IF(Candidates!B2355&lt;&gt;"",TRUE,FALSE),IF(Dashboard!$H$7=Candidates!C2355,TRUE,FALSE))</f>
        <v>0</v>
      </c>
      <c r="W2353" s="217" t="b">
        <f>IF(Dashboard!$H$6="",IF(Candidates!B2355&lt;&gt;"",TRUE,FALSE),IF(Dashboard!$H$6=Candidates!E2355,TRUE,FALSE))</f>
        <v>0</v>
      </c>
      <c r="X2353" s="187">
        <f t="shared" si="94"/>
        <v>0</v>
      </c>
      <c r="Y2353" s="198">
        <f t="shared" si="95"/>
        <v>0</v>
      </c>
      <c r="AA2353" s="7"/>
      <c r="AB2353" s="7"/>
      <c r="AC2353" s="7"/>
    </row>
    <row r="2354" spans="18:29" x14ac:dyDescent="0.2">
      <c r="R2354" s="193" t="str">
        <f>IF(Candidates!H2356="","",MONTH(Candidates!H2356))</f>
        <v/>
      </c>
      <c r="S2354" s="187" t="b">
        <f>IF(AND(YEAR(Candidates!H2356)&gt;=applicationYear,YEAR(Candidates!H2356)&lt;=applicationYear),TRUE,IF(applicationYear="",TRUE,FALSE))</f>
        <v>0</v>
      </c>
      <c r="T2354" s="187" t="b">
        <f>IF(AND(Candidates!H2356&gt;=$AJ$4,Candidates!H2356&lt;=$AJ$5),TRUE,FALSE)</f>
        <v>0</v>
      </c>
      <c r="U2354" s="187" t="b">
        <f>IF(Dashboard!$M$6="",IF(Candidates!B2356&lt;&gt;"",TRUE,FALSE),IF(Dashboard!$M$6=Candidates!B2356,TRUE,FALSE))</f>
        <v>0</v>
      </c>
      <c r="V2354" s="187" t="b">
        <f>IF(Dashboard!$H$7="",IF(Candidates!B2356&lt;&gt;"",TRUE,FALSE),IF(Dashboard!$H$7=Candidates!C2356,TRUE,FALSE))</f>
        <v>0</v>
      </c>
      <c r="W2354" s="217" t="b">
        <f>IF(Dashboard!$H$6="",IF(Candidates!B2356&lt;&gt;"",TRUE,FALSE),IF(Dashboard!$H$6=Candidates!E2356,TRUE,FALSE))</f>
        <v>0</v>
      </c>
      <c r="X2354" s="187">
        <f t="shared" si="94"/>
        <v>0</v>
      </c>
      <c r="Y2354" s="198">
        <f t="shared" si="95"/>
        <v>0</v>
      </c>
      <c r="AA2354" s="7"/>
      <c r="AB2354" s="7"/>
      <c r="AC2354" s="7"/>
    </row>
    <row r="2355" spans="18:29" x14ac:dyDescent="0.2">
      <c r="R2355" s="193" t="str">
        <f>IF(Candidates!H2357="","",MONTH(Candidates!H2357))</f>
        <v/>
      </c>
      <c r="S2355" s="187" t="b">
        <f>IF(AND(YEAR(Candidates!H2357)&gt;=applicationYear,YEAR(Candidates!H2357)&lt;=applicationYear),TRUE,IF(applicationYear="",TRUE,FALSE))</f>
        <v>0</v>
      </c>
      <c r="T2355" s="187" t="b">
        <f>IF(AND(Candidates!H2357&gt;=$AJ$4,Candidates!H2357&lt;=$AJ$5),TRUE,FALSE)</f>
        <v>0</v>
      </c>
      <c r="U2355" s="187" t="b">
        <f>IF(Dashboard!$M$6="",IF(Candidates!B2357&lt;&gt;"",TRUE,FALSE),IF(Dashboard!$M$6=Candidates!B2357,TRUE,FALSE))</f>
        <v>0</v>
      </c>
      <c r="V2355" s="187" t="b">
        <f>IF(Dashboard!$H$7="",IF(Candidates!B2357&lt;&gt;"",TRUE,FALSE),IF(Dashboard!$H$7=Candidates!C2357,TRUE,FALSE))</f>
        <v>0</v>
      </c>
      <c r="W2355" s="217" t="b">
        <f>IF(Dashboard!$H$6="",IF(Candidates!B2357&lt;&gt;"",TRUE,FALSE),IF(Dashboard!$H$6=Candidates!E2357,TRUE,FALSE))</f>
        <v>0</v>
      </c>
      <c r="X2355" s="187">
        <f t="shared" si="94"/>
        <v>0</v>
      </c>
      <c r="Y2355" s="198">
        <f t="shared" si="95"/>
        <v>0</v>
      </c>
      <c r="AA2355" s="7"/>
      <c r="AB2355" s="7"/>
      <c r="AC2355" s="7"/>
    </row>
    <row r="2356" spans="18:29" x14ac:dyDescent="0.2">
      <c r="R2356" s="193" t="str">
        <f>IF(Candidates!H2358="","",MONTH(Candidates!H2358))</f>
        <v/>
      </c>
      <c r="S2356" s="187" t="b">
        <f>IF(AND(YEAR(Candidates!H2358)&gt;=applicationYear,YEAR(Candidates!H2358)&lt;=applicationYear),TRUE,IF(applicationYear="",TRUE,FALSE))</f>
        <v>0</v>
      </c>
      <c r="T2356" s="187" t="b">
        <f>IF(AND(Candidates!H2358&gt;=$AJ$4,Candidates!H2358&lt;=$AJ$5),TRUE,FALSE)</f>
        <v>0</v>
      </c>
      <c r="U2356" s="187" t="b">
        <f>IF(Dashboard!$M$6="",IF(Candidates!B2358&lt;&gt;"",TRUE,FALSE),IF(Dashboard!$M$6=Candidates!B2358,TRUE,FALSE))</f>
        <v>0</v>
      </c>
      <c r="V2356" s="187" t="b">
        <f>IF(Dashboard!$H$7="",IF(Candidates!B2358&lt;&gt;"",TRUE,FALSE),IF(Dashboard!$H$7=Candidates!C2358,TRUE,FALSE))</f>
        <v>0</v>
      </c>
      <c r="W2356" s="217" t="b">
        <f>IF(Dashboard!$H$6="",IF(Candidates!B2358&lt;&gt;"",TRUE,FALSE),IF(Dashboard!$H$6=Candidates!E2358,TRUE,FALSE))</f>
        <v>0</v>
      </c>
      <c r="X2356" s="187">
        <f t="shared" si="94"/>
        <v>0</v>
      </c>
      <c r="Y2356" s="198">
        <f t="shared" si="95"/>
        <v>0</v>
      </c>
      <c r="AA2356" s="7"/>
      <c r="AB2356" s="7"/>
      <c r="AC2356" s="7"/>
    </row>
    <row r="2357" spans="18:29" x14ac:dyDescent="0.2">
      <c r="R2357" s="193" t="str">
        <f>IF(Candidates!H2359="","",MONTH(Candidates!H2359))</f>
        <v/>
      </c>
      <c r="S2357" s="187" t="b">
        <f>IF(AND(YEAR(Candidates!H2359)&gt;=applicationYear,YEAR(Candidates!H2359)&lt;=applicationYear),TRUE,IF(applicationYear="",TRUE,FALSE))</f>
        <v>0</v>
      </c>
      <c r="T2357" s="187" t="b">
        <f>IF(AND(Candidates!H2359&gt;=$AJ$4,Candidates!H2359&lt;=$AJ$5),TRUE,FALSE)</f>
        <v>0</v>
      </c>
      <c r="U2357" s="187" t="b">
        <f>IF(Dashboard!$M$6="",IF(Candidates!B2359&lt;&gt;"",TRUE,FALSE),IF(Dashboard!$M$6=Candidates!B2359,TRUE,FALSE))</f>
        <v>0</v>
      </c>
      <c r="V2357" s="187" t="b">
        <f>IF(Dashboard!$H$7="",IF(Candidates!B2359&lt;&gt;"",TRUE,FALSE),IF(Dashboard!$H$7=Candidates!C2359,TRUE,FALSE))</f>
        <v>0</v>
      </c>
      <c r="W2357" s="217" t="b">
        <f>IF(Dashboard!$H$6="",IF(Candidates!B2359&lt;&gt;"",TRUE,FALSE),IF(Dashboard!$H$6=Candidates!E2359,TRUE,FALSE))</f>
        <v>0</v>
      </c>
      <c r="X2357" s="187">
        <f t="shared" si="94"/>
        <v>0</v>
      </c>
      <c r="Y2357" s="198">
        <f t="shared" si="95"/>
        <v>0</v>
      </c>
      <c r="AA2357" s="7"/>
      <c r="AB2357" s="7"/>
      <c r="AC2357" s="7"/>
    </row>
    <row r="2358" spans="18:29" x14ac:dyDescent="0.2">
      <c r="R2358" s="193" t="str">
        <f>IF(Candidates!H2360="","",MONTH(Candidates!H2360))</f>
        <v/>
      </c>
      <c r="S2358" s="187" t="b">
        <f>IF(AND(YEAR(Candidates!H2360)&gt;=applicationYear,YEAR(Candidates!H2360)&lt;=applicationYear),TRUE,IF(applicationYear="",TRUE,FALSE))</f>
        <v>0</v>
      </c>
      <c r="T2358" s="187" t="b">
        <f>IF(AND(Candidates!H2360&gt;=$AJ$4,Candidates!H2360&lt;=$AJ$5),TRUE,FALSE)</f>
        <v>0</v>
      </c>
      <c r="U2358" s="187" t="b">
        <f>IF(Dashboard!$M$6="",IF(Candidates!B2360&lt;&gt;"",TRUE,FALSE),IF(Dashboard!$M$6=Candidates!B2360,TRUE,FALSE))</f>
        <v>0</v>
      </c>
      <c r="V2358" s="187" t="b">
        <f>IF(Dashboard!$H$7="",IF(Candidates!B2360&lt;&gt;"",TRUE,FALSE),IF(Dashboard!$H$7=Candidates!C2360,TRUE,FALSE))</f>
        <v>0</v>
      </c>
      <c r="W2358" s="217" t="b">
        <f>IF(Dashboard!$H$6="",IF(Candidates!B2360&lt;&gt;"",TRUE,FALSE),IF(Dashboard!$H$6=Candidates!E2360,TRUE,FALSE))</f>
        <v>0</v>
      </c>
      <c r="X2358" s="187">
        <f t="shared" si="94"/>
        <v>0</v>
      </c>
      <c r="Y2358" s="198">
        <f t="shared" si="95"/>
        <v>0</v>
      </c>
      <c r="AA2358" s="7"/>
      <c r="AB2358" s="7"/>
      <c r="AC2358" s="7"/>
    </row>
    <row r="2359" spans="18:29" x14ac:dyDescent="0.2">
      <c r="R2359" s="193" t="str">
        <f>IF(Candidates!H2361="","",MONTH(Candidates!H2361))</f>
        <v/>
      </c>
      <c r="S2359" s="187" t="b">
        <f>IF(AND(YEAR(Candidates!H2361)&gt;=applicationYear,YEAR(Candidates!H2361)&lt;=applicationYear),TRUE,IF(applicationYear="",TRUE,FALSE))</f>
        <v>0</v>
      </c>
      <c r="T2359" s="187" t="b">
        <f>IF(AND(Candidates!H2361&gt;=$AJ$4,Candidates!H2361&lt;=$AJ$5),TRUE,FALSE)</f>
        <v>0</v>
      </c>
      <c r="U2359" s="187" t="b">
        <f>IF(Dashboard!$M$6="",IF(Candidates!B2361&lt;&gt;"",TRUE,FALSE),IF(Dashboard!$M$6=Candidates!B2361,TRUE,FALSE))</f>
        <v>0</v>
      </c>
      <c r="V2359" s="187" t="b">
        <f>IF(Dashboard!$H$7="",IF(Candidates!B2361&lt;&gt;"",TRUE,FALSE),IF(Dashboard!$H$7=Candidates!C2361,TRUE,FALSE))</f>
        <v>0</v>
      </c>
      <c r="W2359" s="217" t="b">
        <f>IF(Dashboard!$H$6="",IF(Candidates!B2361&lt;&gt;"",TRUE,FALSE),IF(Dashboard!$H$6=Candidates!E2361,TRUE,FALSE))</f>
        <v>0</v>
      </c>
      <c r="X2359" s="187">
        <f t="shared" si="94"/>
        <v>0</v>
      </c>
      <c r="Y2359" s="198">
        <f t="shared" si="95"/>
        <v>0</v>
      </c>
      <c r="AA2359" s="7"/>
      <c r="AB2359" s="7"/>
      <c r="AC2359" s="7"/>
    </row>
    <row r="2360" spans="18:29" x14ac:dyDescent="0.2">
      <c r="R2360" s="193" t="str">
        <f>IF(Candidates!H2362="","",MONTH(Candidates!H2362))</f>
        <v/>
      </c>
      <c r="S2360" s="187" t="b">
        <f>IF(AND(YEAR(Candidates!H2362)&gt;=applicationYear,YEAR(Candidates!H2362)&lt;=applicationYear),TRUE,IF(applicationYear="",TRUE,FALSE))</f>
        <v>0</v>
      </c>
      <c r="T2360" s="187" t="b">
        <f>IF(AND(Candidates!H2362&gt;=$AJ$4,Candidates!H2362&lt;=$AJ$5),TRUE,FALSE)</f>
        <v>0</v>
      </c>
      <c r="U2360" s="187" t="b">
        <f>IF(Dashboard!$M$6="",IF(Candidates!B2362&lt;&gt;"",TRUE,FALSE),IF(Dashboard!$M$6=Candidates!B2362,TRUE,FALSE))</f>
        <v>0</v>
      </c>
      <c r="V2360" s="187" t="b">
        <f>IF(Dashboard!$H$7="",IF(Candidates!B2362&lt;&gt;"",TRUE,FALSE),IF(Dashboard!$H$7=Candidates!C2362,TRUE,FALSE))</f>
        <v>0</v>
      </c>
      <c r="W2360" s="217" t="b">
        <f>IF(Dashboard!$H$6="",IF(Candidates!B2362&lt;&gt;"",TRUE,FALSE),IF(Dashboard!$H$6=Candidates!E2362,TRUE,FALSE))</f>
        <v>0</v>
      </c>
      <c r="X2360" s="187">
        <f t="shared" si="94"/>
        <v>0</v>
      </c>
      <c r="Y2360" s="198">
        <f t="shared" si="95"/>
        <v>0</v>
      </c>
      <c r="AA2360" s="7"/>
      <c r="AB2360" s="7"/>
      <c r="AC2360" s="7"/>
    </row>
    <row r="2361" spans="18:29" x14ac:dyDescent="0.2">
      <c r="R2361" s="193" t="str">
        <f>IF(Candidates!H2363="","",MONTH(Candidates!H2363))</f>
        <v/>
      </c>
      <c r="S2361" s="187" t="b">
        <f>IF(AND(YEAR(Candidates!H2363)&gt;=applicationYear,YEAR(Candidates!H2363)&lt;=applicationYear),TRUE,IF(applicationYear="",TRUE,FALSE))</f>
        <v>0</v>
      </c>
      <c r="T2361" s="187" t="b">
        <f>IF(AND(Candidates!H2363&gt;=$AJ$4,Candidates!H2363&lt;=$AJ$5),TRUE,FALSE)</f>
        <v>0</v>
      </c>
      <c r="U2361" s="187" t="b">
        <f>IF(Dashboard!$M$6="",IF(Candidates!B2363&lt;&gt;"",TRUE,FALSE),IF(Dashboard!$M$6=Candidates!B2363,TRUE,FALSE))</f>
        <v>0</v>
      </c>
      <c r="V2361" s="187" t="b">
        <f>IF(Dashboard!$H$7="",IF(Candidates!B2363&lt;&gt;"",TRUE,FALSE),IF(Dashboard!$H$7=Candidates!C2363,TRUE,FALSE))</f>
        <v>0</v>
      </c>
      <c r="W2361" s="217" t="b">
        <f>IF(Dashboard!$H$6="",IF(Candidates!B2363&lt;&gt;"",TRUE,FALSE),IF(Dashboard!$H$6=Candidates!E2363,TRUE,FALSE))</f>
        <v>0</v>
      </c>
      <c r="X2361" s="187">
        <f t="shared" si="94"/>
        <v>0</v>
      </c>
      <c r="Y2361" s="198">
        <f t="shared" si="95"/>
        <v>0</v>
      </c>
      <c r="AA2361" s="7"/>
      <c r="AB2361" s="7"/>
      <c r="AC2361" s="7"/>
    </row>
    <row r="2362" spans="18:29" x14ac:dyDescent="0.2">
      <c r="R2362" s="193" t="str">
        <f>IF(Candidates!H2364="","",MONTH(Candidates!H2364))</f>
        <v/>
      </c>
      <c r="S2362" s="187" t="b">
        <f>IF(AND(YEAR(Candidates!H2364)&gt;=applicationYear,YEAR(Candidates!H2364)&lt;=applicationYear),TRUE,IF(applicationYear="",TRUE,FALSE))</f>
        <v>0</v>
      </c>
      <c r="T2362" s="187" t="b">
        <f>IF(AND(Candidates!H2364&gt;=$AJ$4,Candidates!H2364&lt;=$AJ$5),TRUE,FALSE)</f>
        <v>0</v>
      </c>
      <c r="U2362" s="187" t="b">
        <f>IF(Dashboard!$M$6="",IF(Candidates!B2364&lt;&gt;"",TRUE,FALSE),IF(Dashboard!$M$6=Candidates!B2364,TRUE,FALSE))</f>
        <v>0</v>
      </c>
      <c r="V2362" s="187" t="b">
        <f>IF(Dashboard!$H$7="",IF(Candidates!B2364&lt;&gt;"",TRUE,FALSE),IF(Dashboard!$H$7=Candidates!C2364,TRUE,FALSE))</f>
        <v>0</v>
      </c>
      <c r="W2362" s="217" t="b">
        <f>IF(Dashboard!$H$6="",IF(Candidates!B2364&lt;&gt;"",TRUE,FALSE),IF(Dashboard!$H$6=Candidates!E2364,TRUE,FALSE))</f>
        <v>0</v>
      </c>
      <c r="X2362" s="187">
        <f t="shared" si="94"/>
        <v>0</v>
      </c>
      <c r="Y2362" s="198">
        <f t="shared" si="95"/>
        <v>0</v>
      </c>
      <c r="AA2362" s="7"/>
      <c r="AB2362" s="7"/>
      <c r="AC2362" s="7"/>
    </row>
    <row r="2363" spans="18:29" x14ac:dyDescent="0.2">
      <c r="R2363" s="193" t="str">
        <f>IF(Candidates!H2365="","",MONTH(Candidates!H2365))</f>
        <v/>
      </c>
      <c r="S2363" s="187" t="b">
        <f>IF(AND(YEAR(Candidates!H2365)&gt;=applicationYear,YEAR(Candidates!H2365)&lt;=applicationYear),TRUE,IF(applicationYear="",TRUE,FALSE))</f>
        <v>0</v>
      </c>
      <c r="T2363" s="187" t="b">
        <f>IF(AND(Candidates!H2365&gt;=$AJ$4,Candidates!H2365&lt;=$AJ$5),TRUE,FALSE)</f>
        <v>0</v>
      </c>
      <c r="U2363" s="187" t="b">
        <f>IF(Dashboard!$M$6="",IF(Candidates!B2365&lt;&gt;"",TRUE,FALSE),IF(Dashboard!$M$6=Candidates!B2365,TRUE,FALSE))</f>
        <v>0</v>
      </c>
      <c r="V2363" s="187" t="b">
        <f>IF(Dashboard!$H$7="",IF(Candidates!B2365&lt;&gt;"",TRUE,FALSE),IF(Dashboard!$H$7=Candidates!C2365,TRUE,FALSE))</f>
        <v>0</v>
      </c>
      <c r="W2363" s="217" t="b">
        <f>IF(Dashboard!$H$6="",IF(Candidates!B2365&lt;&gt;"",TRUE,FALSE),IF(Dashboard!$H$6=Candidates!E2365,TRUE,FALSE))</f>
        <v>0</v>
      </c>
      <c r="X2363" s="187">
        <f t="shared" si="94"/>
        <v>0</v>
      </c>
      <c r="Y2363" s="198">
        <f t="shared" si="95"/>
        <v>0</v>
      </c>
      <c r="AA2363" s="7"/>
      <c r="AB2363" s="7"/>
      <c r="AC2363" s="7"/>
    </row>
    <row r="2364" spans="18:29" x14ac:dyDescent="0.2">
      <c r="R2364" s="193" t="str">
        <f>IF(Candidates!H2366="","",MONTH(Candidates!H2366))</f>
        <v/>
      </c>
      <c r="S2364" s="187" t="b">
        <f>IF(AND(YEAR(Candidates!H2366)&gt;=applicationYear,YEAR(Candidates!H2366)&lt;=applicationYear),TRUE,IF(applicationYear="",TRUE,FALSE))</f>
        <v>0</v>
      </c>
      <c r="T2364" s="187" t="b">
        <f>IF(AND(Candidates!H2366&gt;=$AJ$4,Candidates!H2366&lt;=$AJ$5),TRUE,FALSE)</f>
        <v>0</v>
      </c>
      <c r="U2364" s="187" t="b">
        <f>IF(Dashboard!$M$6="",IF(Candidates!B2366&lt;&gt;"",TRUE,FALSE),IF(Dashboard!$M$6=Candidates!B2366,TRUE,FALSE))</f>
        <v>0</v>
      </c>
      <c r="V2364" s="187" t="b">
        <f>IF(Dashboard!$H$7="",IF(Candidates!B2366&lt;&gt;"",TRUE,FALSE),IF(Dashboard!$H$7=Candidates!C2366,TRUE,FALSE))</f>
        <v>0</v>
      </c>
      <c r="W2364" s="217" t="b">
        <f>IF(Dashboard!$H$6="",IF(Candidates!B2366&lt;&gt;"",TRUE,FALSE),IF(Dashboard!$H$6=Candidates!E2366,TRUE,FALSE))</f>
        <v>0</v>
      </c>
      <c r="X2364" s="187">
        <f t="shared" si="94"/>
        <v>0</v>
      </c>
      <c r="Y2364" s="198">
        <f t="shared" si="95"/>
        <v>0</v>
      </c>
      <c r="AA2364" s="7"/>
      <c r="AB2364" s="7"/>
      <c r="AC2364" s="7"/>
    </row>
    <row r="2365" spans="18:29" x14ac:dyDescent="0.2">
      <c r="R2365" s="193" t="str">
        <f>IF(Candidates!H2367="","",MONTH(Candidates!H2367))</f>
        <v/>
      </c>
      <c r="S2365" s="187" t="b">
        <f>IF(AND(YEAR(Candidates!H2367)&gt;=applicationYear,YEAR(Candidates!H2367)&lt;=applicationYear),TRUE,IF(applicationYear="",TRUE,FALSE))</f>
        <v>0</v>
      </c>
      <c r="T2365" s="187" t="b">
        <f>IF(AND(Candidates!H2367&gt;=$AJ$4,Candidates!H2367&lt;=$AJ$5),TRUE,FALSE)</f>
        <v>0</v>
      </c>
      <c r="U2365" s="187" t="b">
        <f>IF(Dashboard!$M$6="",IF(Candidates!B2367&lt;&gt;"",TRUE,FALSE),IF(Dashboard!$M$6=Candidates!B2367,TRUE,FALSE))</f>
        <v>0</v>
      </c>
      <c r="V2365" s="187" t="b">
        <f>IF(Dashboard!$H$7="",IF(Candidates!B2367&lt;&gt;"",TRUE,FALSE),IF(Dashboard!$H$7=Candidates!C2367,TRUE,FALSE))</f>
        <v>0</v>
      </c>
      <c r="W2365" s="217" t="b">
        <f>IF(Dashboard!$H$6="",IF(Candidates!B2367&lt;&gt;"",TRUE,FALSE),IF(Dashboard!$H$6=Candidates!E2367,TRUE,FALSE))</f>
        <v>0</v>
      </c>
      <c r="X2365" s="187">
        <f t="shared" si="94"/>
        <v>0</v>
      </c>
      <c r="Y2365" s="198">
        <f t="shared" si="95"/>
        <v>0</v>
      </c>
      <c r="AA2365" s="7"/>
      <c r="AB2365" s="7"/>
      <c r="AC2365" s="7"/>
    </row>
    <row r="2366" spans="18:29" x14ac:dyDescent="0.2">
      <c r="R2366" s="193" t="str">
        <f>IF(Candidates!H2368="","",MONTH(Candidates!H2368))</f>
        <v/>
      </c>
      <c r="S2366" s="187" t="b">
        <f>IF(AND(YEAR(Candidates!H2368)&gt;=applicationYear,YEAR(Candidates!H2368)&lt;=applicationYear),TRUE,IF(applicationYear="",TRUE,FALSE))</f>
        <v>0</v>
      </c>
      <c r="T2366" s="187" t="b">
        <f>IF(AND(Candidates!H2368&gt;=$AJ$4,Candidates!H2368&lt;=$AJ$5),TRUE,FALSE)</f>
        <v>0</v>
      </c>
      <c r="U2366" s="187" t="b">
        <f>IF(Dashboard!$M$6="",IF(Candidates!B2368&lt;&gt;"",TRUE,FALSE),IF(Dashboard!$M$6=Candidates!B2368,TRUE,FALSE))</f>
        <v>0</v>
      </c>
      <c r="V2366" s="187" t="b">
        <f>IF(Dashboard!$H$7="",IF(Candidates!B2368&lt;&gt;"",TRUE,FALSE),IF(Dashboard!$H$7=Candidates!C2368,TRUE,FALSE))</f>
        <v>0</v>
      </c>
      <c r="W2366" s="217" t="b">
        <f>IF(Dashboard!$H$6="",IF(Candidates!B2368&lt;&gt;"",TRUE,FALSE),IF(Dashboard!$H$6=Candidates!E2368,TRUE,FALSE))</f>
        <v>0</v>
      </c>
      <c r="X2366" s="187">
        <f t="shared" si="94"/>
        <v>0</v>
      </c>
      <c r="Y2366" s="198">
        <f t="shared" si="95"/>
        <v>0</v>
      </c>
      <c r="AA2366" s="7"/>
      <c r="AB2366" s="7"/>
      <c r="AC2366" s="7"/>
    </row>
    <row r="2367" spans="18:29" x14ac:dyDescent="0.2">
      <c r="R2367" s="193" t="str">
        <f>IF(Candidates!H2369="","",MONTH(Candidates!H2369))</f>
        <v/>
      </c>
      <c r="S2367" s="187" t="b">
        <f>IF(AND(YEAR(Candidates!H2369)&gt;=applicationYear,YEAR(Candidates!H2369)&lt;=applicationYear),TRUE,IF(applicationYear="",TRUE,FALSE))</f>
        <v>0</v>
      </c>
      <c r="T2367" s="187" t="b">
        <f>IF(AND(Candidates!H2369&gt;=$AJ$4,Candidates!H2369&lt;=$AJ$5),TRUE,FALSE)</f>
        <v>0</v>
      </c>
      <c r="U2367" s="187" t="b">
        <f>IF(Dashboard!$M$6="",IF(Candidates!B2369&lt;&gt;"",TRUE,FALSE),IF(Dashboard!$M$6=Candidates!B2369,TRUE,FALSE))</f>
        <v>0</v>
      </c>
      <c r="V2367" s="187" t="b">
        <f>IF(Dashboard!$H$7="",IF(Candidates!B2369&lt;&gt;"",TRUE,FALSE),IF(Dashboard!$H$7=Candidates!C2369,TRUE,FALSE))</f>
        <v>0</v>
      </c>
      <c r="W2367" s="217" t="b">
        <f>IF(Dashboard!$H$6="",IF(Candidates!B2369&lt;&gt;"",TRUE,FALSE),IF(Dashboard!$H$6=Candidates!E2369,TRUE,FALSE))</f>
        <v>0</v>
      </c>
      <c r="X2367" s="187">
        <f t="shared" si="94"/>
        <v>0</v>
      </c>
      <c r="Y2367" s="198">
        <f t="shared" si="95"/>
        <v>0</v>
      </c>
      <c r="AA2367" s="7"/>
      <c r="AB2367" s="7"/>
      <c r="AC2367" s="7"/>
    </row>
    <row r="2368" spans="18:29" x14ac:dyDescent="0.2">
      <c r="R2368" s="193" t="str">
        <f>IF(Candidates!H2370="","",MONTH(Candidates!H2370))</f>
        <v/>
      </c>
      <c r="S2368" s="187" t="b">
        <f>IF(AND(YEAR(Candidates!H2370)&gt;=applicationYear,YEAR(Candidates!H2370)&lt;=applicationYear),TRUE,IF(applicationYear="",TRUE,FALSE))</f>
        <v>0</v>
      </c>
      <c r="T2368" s="187" t="b">
        <f>IF(AND(Candidates!H2370&gt;=$AJ$4,Candidates!H2370&lt;=$AJ$5),TRUE,FALSE)</f>
        <v>0</v>
      </c>
      <c r="U2368" s="187" t="b">
        <f>IF(Dashboard!$M$6="",IF(Candidates!B2370&lt;&gt;"",TRUE,FALSE),IF(Dashboard!$M$6=Candidates!B2370,TRUE,FALSE))</f>
        <v>0</v>
      </c>
      <c r="V2368" s="187" t="b">
        <f>IF(Dashboard!$H$7="",IF(Candidates!B2370&lt;&gt;"",TRUE,FALSE),IF(Dashboard!$H$7=Candidates!C2370,TRUE,FALSE))</f>
        <v>0</v>
      </c>
      <c r="W2368" s="217" t="b">
        <f>IF(Dashboard!$H$6="",IF(Candidates!B2370&lt;&gt;"",TRUE,FALSE),IF(Dashboard!$H$6=Candidates!E2370,TRUE,FALSE))</f>
        <v>0</v>
      </c>
      <c r="X2368" s="187">
        <f t="shared" si="94"/>
        <v>0</v>
      </c>
      <c r="Y2368" s="198">
        <f t="shared" si="95"/>
        <v>0</v>
      </c>
      <c r="AA2368" s="7"/>
      <c r="AB2368" s="7"/>
      <c r="AC2368" s="7"/>
    </row>
    <row r="2369" spans="18:29" x14ac:dyDescent="0.2">
      <c r="R2369" s="193" t="str">
        <f>IF(Candidates!H2371="","",MONTH(Candidates!H2371))</f>
        <v/>
      </c>
      <c r="S2369" s="187" t="b">
        <f>IF(AND(YEAR(Candidates!H2371)&gt;=applicationYear,YEAR(Candidates!H2371)&lt;=applicationYear),TRUE,IF(applicationYear="",TRUE,FALSE))</f>
        <v>0</v>
      </c>
      <c r="T2369" s="187" t="b">
        <f>IF(AND(Candidates!H2371&gt;=$AJ$4,Candidates!H2371&lt;=$AJ$5),TRUE,FALSE)</f>
        <v>0</v>
      </c>
      <c r="U2369" s="187" t="b">
        <f>IF(Dashboard!$M$6="",IF(Candidates!B2371&lt;&gt;"",TRUE,FALSE),IF(Dashboard!$M$6=Candidates!B2371,TRUE,FALSE))</f>
        <v>0</v>
      </c>
      <c r="V2369" s="187" t="b">
        <f>IF(Dashboard!$H$7="",IF(Candidates!B2371&lt;&gt;"",TRUE,FALSE),IF(Dashboard!$H$7=Candidates!C2371,TRUE,FALSE))</f>
        <v>0</v>
      </c>
      <c r="W2369" s="217" t="b">
        <f>IF(Dashboard!$H$6="",IF(Candidates!B2371&lt;&gt;"",TRUE,FALSE),IF(Dashboard!$H$6=Candidates!E2371,TRUE,FALSE))</f>
        <v>0</v>
      </c>
      <c r="X2369" s="187">
        <f t="shared" si="94"/>
        <v>0</v>
      </c>
      <c r="Y2369" s="198">
        <f t="shared" si="95"/>
        <v>0</v>
      </c>
      <c r="AA2369" s="7"/>
      <c r="AB2369" s="7"/>
      <c r="AC2369" s="7"/>
    </row>
    <row r="2370" spans="18:29" x14ac:dyDescent="0.2">
      <c r="R2370" s="193" t="str">
        <f>IF(Candidates!H2372="","",MONTH(Candidates!H2372))</f>
        <v/>
      </c>
      <c r="S2370" s="187" t="b">
        <f>IF(AND(YEAR(Candidates!H2372)&gt;=applicationYear,YEAR(Candidates!H2372)&lt;=applicationYear),TRUE,IF(applicationYear="",TRUE,FALSE))</f>
        <v>0</v>
      </c>
      <c r="T2370" s="187" t="b">
        <f>IF(AND(Candidates!H2372&gt;=$AJ$4,Candidates!H2372&lt;=$AJ$5),TRUE,FALSE)</f>
        <v>0</v>
      </c>
      <c r="U2370" s="187" t="b">
        <f>IF(Dashboard!$M$6="",IF(Candidates!B2372&lt;&gt;"",TRUE,FALSE),IF(Dashboard!$M$6=Candidates!B2372,TRUE,FALSE))</f>
        <v>0</v>
      </c>
      <c r="V2370" s="187" t="b">
        <f>IF(Dashboard!$H$7="",IF(Candidates!B2372&lt;&gt;"",TRUE,FALSE),IF(Dashboard!$H$7=Candidates!C2372,TRUE,FALSE))</f>
        <v>0</v>
      </c>
      <c r="W2370" s="217" t="b">
        <f>IF(Dashboard!$H$6="",IF(Candidates!B2372&lt;&gt;"",TRUE,FALSE),IF(Dashboard!$H$6=Candidates!E2372,TRUE,FALSE))</f>
        <v>0</v>
      </c>
      <c r="X2370" s="187">
        <f t="shared" si="94"/>
        <v>0</v>
      </c>
      <c r="Y2370" s="198">
        <f t="shared" si="95"/>
        <v>0</v>
      </c>
      <c r="AA2370" s="7"/>
      <c r="AB2370" s="7"/>
      <c r="AC2370" s="7"/>
    </row>
    <row r="2371" spans="18:29" x14ac:dyDescent="0.2">
      <c r="R2371" s="193" t="str">
        <f>IF(Candidates!H2373="","",MONTH(Candidates!H2373))</f>
        <v/>
      </c>
      <c r="S2371" s="187" t="b">
        <f>IF(AND(YEAR(Candidates!H2373)&gt;=applicationYear,YEAR(Candidates!H2373)&lt;=applicationYear),TRUE,IF(applicationYear="",TRUE,FALSE))</f>
        <v>0</v>
      </c>
      <c r="T2371" s="187" t="b">
        <f>IF(AND(Candidates!H2373&gt;=$AJ$4,Candidates!H2373&lt;=$AJ$5),TRUE,FALSE)</f>
        <v>0</v>
      </c>
      <c r="U2371" s="187" t="b">
        <f>IF(Dashboard!$M$6="",IF(Candidates!B2373&lt;&gt;"",TRUE,FALSE),IF(Dashboard!$M$6=Candidates!B2373,TRUE,FALSE))</f>
        <v>0</v>
      </c>
      <c r="V2371" s="187" t="b">
        <f>IF(Dashboard!$H$7="",IF(Candidates!B2373&lt;&gt;"",TRUE,FALSE),IF(Dashboard!$H$7=Candidates!C2373,TRUE,FALSE))</f>
        <v>0</v>
      </c>
      <c r="W2371" s="217" t="b">
        <f>IF(Dashboard!$H$6="",IF(Candidates!B2373&lt;&gt;"",TRUE,FALSE),IF(Dashboard!$H$6=Candidates!E2373,TRUE,FALSE))</f>
        <v>0</v>
      </c>
      <c r="X2371" s="187">
        <f t="shared" si="94"/>
        <v>0</v>
      </c>
      <c r="Y2371" s="198">
        <f t="shared" si="95"/>
        <v>0</v>
      </c>
      <c r="AA2371" s="7"/>
      <c r="AB2371" s="7"/>
      <c r="AC2371" s="7"/>
    </row>
    <row r="2372" spans="18:29" x14ac:dyDescent="0.2">
      <c r="R2372" s="193" t="str">
        <f>IF(Candidates!H2374="","",MONTH(Candidates!H2374))</f>
        <v/>
      </c>
      <c r="S2372" s="187" t="b">
        <f>IF(AND(YEAR(Candidates!H2374)&gt;=applicationYear,YEAR(Candidates!H2374)&lt;=applicationYear),TRUE,IF(applicationYear="",TRUE,FALSE))</f>
        <v>0</v>
      </c>
      <c r="T2372" s="187" t="b">
        <f>IF(AND(Candidates!H2374&gt;=$AJ$4,Candidates!H2374&lt;=$AJ$5),TRUE,FALSE)</f>
        <v>0</v>
      </c>
      <c r="U2372" s="187" t="b">
        <f>IF(Dashboard!$M$6="",IF(Candidates!B2374&lt;&gt;"",TRUE,FALSE),IF(Dashboard!$M$6=Candidates!B2374,TRUE,FALSE))</f>
        <v>0</v>
      </c>
      <c r="V2372" s="187" t="b">
        <f>IF(Dashboard!$H$7="",IF(Candidates!B2374&lt;&gt;"",TRUE,FALSE),IF(Dashboard!$H$7=Candidates!C2374,TRUE,FALSE))</f>
        <v>0</v>
      </c>
      <c r="W2372" s="217" t="b">
        <f>IF(Dashboard!$H$6="",IF(Candidates!B2374&lt;&gt;"",TRUE,FALSE),IF(Dashboard!$H$6=Candidates!E2374,TRUE,FALSE))</f>
        <v>0</v>
      </c>
      <c r="X2372" s="187">
        <f t="shared" si="94"/>
        <v>0</v>
      </c>
      <c r="Y2372" s="198">
        <f t="shared" si="95"/>
        <v>0</v>
      </c>
      <c r="AA2372" s="7"/>
      <c r="AB2372" s="7"/>
      <c r="AC2372" s="7"/>
    </row>
    <row r="2373" spans="18:29" x14ac:dyDescent="0.2">
      <c r="R2373" s="193" t="str">
        <f>IF(Candidates!H2375="","",MONTH(Candidates!H2375))</f>
        <v/>
      </c>
      <c r="S2373" s="187" t="b">
        <f>IF(AND(YEAR(Candidates!H2375)&gt;=applicationYear,YEAR(Candidates!H2375)&lt;=applicationYear),TRUE,IF(applicationYear="",TRUE,FALSE))</f>
        <v>0</v>
      </c>
      <c r="T2373" s="187" t="b">
        <f>IF(AND(Candidates!H2375&gt;=$AJ$4,Candidates!H2375&lt;=$AJ$5),TRUE,FALSE)</f>
        <v>0</v>
      </c>
      <c r="U2373" s="187" t="b">
        <f>IF(Dashboard!$M$6="",IF(Candidates!B2375&lt;&gt;"",TRUE,FALSE),IF(Dashboard!$M$6=Candidates!B2375,TRUE,FALSE))</f>
        <v>0</v>
      </c>
      <c r="V2373" s="187" t="b">
        <f>IF(Dashboard!$H$7="",IF(Candidates!B2375&lt;&gt;"",TRUE,FALSE),IF(Dashboard!$H$7=Candidates!C2375,TRUE,FALSE))</f>
        <v>0</v>
      </c>
      <c r="W2373" s="217" t="b">
        <f>IF(Dashboard!$H$6="",IF(Candidates!B2375&lt;&gt;"",TRUE,FALSE),IF(Dashboard!$H$6=Candidates!E2375,TRUE,FALSE))</f>
        <v>0</v>
      </c>
      <c r="X2373" s="187">
        <f t="shared" ref="X2373:X2436" si="96">W2373*V2373*U2373*T2373</f>
        <v>0</v>
      </c>
      <c r="Y2373" s="198">
        <f t="shared" ref="Y2373:Y2436" si="97">W2373*V2373*U2373*S2373</f>
        <v>0</v>
      </c>
      <c r="AA2373" s="7"/>
      <c r="AB2373" s="7"/>
      <c r="AC2373" s="7"/>
    </row>
    <row r="2374" spans="18:29" x14ac:dyDescent="0.2">
      <c r="R2374" s="193" t="str">
        <f>IF(Candidates!H2376="","",MONTH(Candidates!H2376))</f>
        <v/>
      </c>
      <c r="S2374" s="187" t="b">
        <f>IF(AND(YEAR(Candidates!H2376)&gt;=applicationYear,YEAR(Candidates!H2376)&lt;=applicationYear),TRUE,IF(applicationYear="",TRUE,FALSE))</f>
        <v>0</v>
      </c>
      <c r="T2374" s="187" t="b">
        <f>IF(AND(Candidates!H2376&gt;=$AJ$4,Candidates!H2376&lt;=$AJ$5),TRUE,FALSE)</f>
        <v>0</v>
      </c>
      <c r="U2374" s="187" t="b">
        <f>IF(Dashboard!$M$6="",IF(Candidates!B2376&lt;&gt;"",TRUE,FALSE),IF(Dashboard!$M$6=Candidates!B2376,TRUE,FALSE))</f>
        <v>0</v>
      </c>
      <c r="V2374" s="187" t="b">
        <f>IF(Dashboard!$H$7="",IF(Candidates!B2376&lt;&gt;"",TRUE,FALSE),IF(Dashboard!$H$7=Candidates!C2376,TRUE,FALSE))</f>
        <v>0</v>
      </c>
      <c r="W2374" s="217" t="b">
        <f>IF(Dashboard!$H$6="",IF(Candidates!B2376&lt;&gt;"",TRUE,FALSE),IF(Dashboard!$H$6=Candidates!E2376,TRUE,FALSE))</f>
        <v>0</v>
      </c>
      <c r="X2374" s="187">
        <f t="shared" si="96"/>
        <v>0</v>
      </c>
      <c r="Y2374" s="198">
        <f t="shared" si="97"/>
        <v>0</v>
      </c>
      <c r="AA2374" s="7"/>
      <c r="AB2374" s="7"/>
      <c r="AC2374" s="7"/>
    </row>
    <row r="2375" spans="18:29" x14ac:dyDescent="0.2">
      <c r="R2375" s="193" t="str">
        <f>IF(Candidates!H2377="","",MONTH(Candidates!H2377))</f>
        <v/>
      </c>
      <c r="S2375" s="187" t="b">
        <f>IF(AND(YEAR(Candidates!H2377)&gt;=applicationYear,YEAR(Candidates!H2377)&lt;=applicationYear),TRUE,IF(applicationYear="",TRUE,FALSE))</f>
        <v>0</v>
      </c>
      <c r="T2375" s="187" t="b">
        <f>IF(AND(Candidates!H2377&gt;=$AJ$4,Candidates!H2377&lt;=$AJ$5),TRUE,FALSE)</f>
        <v>0</v>
      </c>
      <c r="U2375" s="187" t="b">
        <f>IF(Dashboard!$M$6="",IF(Candidates!B2377&lt;&gt;"",TRUE,FALSE),IF(Dashboard!$M$6=Candidates!B2377,TRUE,FALSE))</f>
        <v>0</v>
      </c>
      <c r="V2375" s="187" t="b">
        <f>IF(Dashboard!$H$7="",IF(Candidates!B2377&lt;&gt;"",TRUE,FALSE),IF(Dashboard!$H$7=Candidates!C2377,TRUE,FALSE))</f>
        <v>0</v>
      </c>
      <c r="W2375" s="217" t="b">
        <f>IF(Dashboard!$H$6="",IF(Candidates!B2377&lt;&gt;"",TRUE,FALSE),IF(Dashboard!$H$6=Candidates!E2377,TRUE,FALSE))</f>
        <v>0</v>
      </c>
      <c r="X2375" s="187">
        <f t="shared" si="96"/>
        <v>0</v>
      </c>
      <c r="Y2375" s="198">
        <f t="shared" si="97"/>
        <v>0</v>
      </c>
      <c r="AA2375" s="7"/>
      <c r="AB2375" s="7"/>
      <c r="AC2375" s="7"/>
    </row>
    <row r="2376" spans="18:29" x14ac:dyDescent="0.2">
      <c r="R2376" s="193" t="str">
        <f>IF(Candidates!H2378="","",MONTH(Candidates!H2378))</f>
        <v/>
      </c>
      <c r="S2376" s="187" t="b">
        <f>IF(AND(YEAR(Candidates!H2378)&gt;=applicationYear,YEAR(Candidates!H2378)&lt;=applicationYear),TRUE,IF(applicationYear="",TRUE,FALSE))</f>
        <v>0</v>
      </c>
      <c r="T2376" s="187" t="b">
        <f>IF(AND(Candidates!H2378&gt;=$AJ$4,Candidates!H2378&lt;=$AJ$5),TRUE,FALSE)</f>
        <v>0</v>
      </c>
      <c r="U2376" s="187" t="b">
        <f>IF(Dashboard!$M$6="",IF(Candidates!B2378&lt;&gt;"",TRUE,FALSE),IF(Dashboard!$M$6=Candidates!B2378,TRUE,FALSE))</f>
        <v>0</v>
      </c>
      <c r="V2376" s="187" t="b">
        <f>IF(Dashboard!$H$7="",IF(Candidates!B2378&lt;&gt;"",TRUE,FALSE),IF(Dashboard!$H$7=Candidates!C2378,TRUE,FALSE))</f>
        <v>0</v>
      </c>
      <c r="W2376" s="217" t="b">
        <f>IF(Dashboard!$H$6="",IF(Candidates!B2378&lt;&gt;"",TRUE,FALSE),IF(Dashboard!$H$6=Candidates!E2378,TRUE,FALSE))</f>
        <v>0</v>
      </c>
      <c r="X2376" s="187">
        <f t="shared" si="96"/>
        <v>0</v>
      </c>
      <c r="Y2376" s="198">
        <f t="shared" si="97"/>
        <v>0</v>
      </c>
      <c r="AA2376" s="7"/>
      <c r="AB2376" s="7"/>
      <c r="AC2376" s="7"/>
    </row>
    <row r="2377" spans="18:29" x14ac:dyDescent="0.2">
      <c r="R2377" s="193" t="str">
        <f>IF(Candidates!H2379="","",MONTH(Candidates!H2379))</f>
        <v/>
      </c>
      <c r="S2377" s="187" t="b">
        <f>IF(AND(YEAR(Candidates!H2379)&gt;=applicationYear,YEAR(Candidates!H2379)&lt;=applicationYear),TRUE,IF(applicationYear="",TRUE,FALSE))</f>
        <v>0</v>
      </c>
      <c r="T2377" s="187" t="b">
        <f>IF(AND(Candidates!H2379&gt;=$AJ$4,Candidates!H2379&lt;=$AJ$5),TRUE,FALSE)</f>
        <v>0</v>
      </c>
      <c r="U2377" s="187" t="b">
        <f>IF(Dashboard!$M$6="",IF(Candidates!B2379&lt;&gt;"",TRUE,FALSE),IF(Dashboard!$M$6=Candidates!B2379,TRUE,FALSE))</f>
        <v>0</v>
      </c>
      <c r="V2377" s="187" t="b">
        <f>IF(Dashboard!$H$7="",IF(Candidates!B2379&lt;&gt;"",TRUE,FALSE),IF(Dashboard!$H$7=Candidates!C2379,TRUE,FALSE))</f>
        <v>0</v>
      </c>
      <c r="W2377" s="217" t="b">
        <f>IF(Dashboard!$H$6="",IF(Candidates!B2379&lt;&gt;"",TRUE,FALSE),IF(Dashboard!$H$6=Candidates!E2379,TRUE,FALSE))</f>
        <v>0</v>
      </c>
      <c r="X2377" s="187">
        <f t="shared" si="96"/>
        <v>0</v>
      </c>
      <c r="Y2377" s="198">
        <f t="shared" si="97"/>
        <v>0</v>
      </c>
      <c r="AA2377" s="7"/>
      <c r="AB2377" s="7"/>
      <c r="AC2377" s="7"/>
    </row>
    <row r="2378" spans="18:29" x14ac:dyDescent="0.2">
      <c r="R2378" s="193" t="str">
        <f>IF(Candidates!H2380="","",MONTH(Candidates!H2380))</f>
        <v/>
      </c>
      <c r="S2378" s="187" t="b">
        <f>IF(AND(YEAR(Candidates!H2380)&gt;=applicationYear,YEAR(Candidates!H2380)&lt;=applicationYear),TRUE,IF(applicationYear="",TRUE,FALSE))</f>
        <v>0</v>
      </c>
      <c r="T2378" s="187" t="b">
        <f>IF(AND(Candidates!H2380&gt;=$AJ$4,Candidates!H2380&lt;=$AJ$5),TRUE,FALSE)</f>
        <v>0</v>
      </c>
      <c r="U2378" s="187" t="b">
        <f>IF(Dashboard!$M$6="",IF(Candidates!B2380&lt;&gt;"",TRUE,FALSE),IF(Dashboard!$M$6=Candidates!B2380,TRUE,FALSE))</f>
        <v>0</v>
      </c>
      <c r="V2378" s="187" t="b">
        <f>IF(Dashboard!$H$7="",IF(Candidates!B2380&lt;&gt;"",TRUE,FALSE),IF(Dashboard!$H$7=Candidates!C2380,TRUE,FALSE))</f>
        <v>0</v>
      </c>
      <c r="W2378" s="217" t="b">
        <f>IF(Dashboard!$H$6="",IF(Candidates!B2380&lt;&gt;"",TRUE,FALSE),IF(Dashboard!$H$6=Candidates!E2380,TRUE,FALSE))</f>
        <v>0</v>
      </c>
      <c r="X2378" s="187">
        <f t="shared" si="96"/>
        <v>0</v>
      </c>
      <c r="Y2378" s="198">
        <f t="shared" si="97"/>
        <v>0</v>
      </c>
      <c r="AA2378" s="7"/>
      <c r="AB2378" s="7"/>
      <c r="AC2378" s="7"/>
    </row>
    <row r="2379" spans="18:29" x14ac:dyDescent="0.2">
      <c r="R2379" s="193" t="str">
        <f>IF(Candidates!H2381="","",MONTH(Candidates!H2381))</f>
        <v/>
      </c>
      <c r="S2379" s="187" t="b">
        <f>IF(AND(YEAR(Candidates!H2381)&gt;=applicationYear,YEAR(Candidates!H2381)&lt;=applicationYear),TRUE,IF(applicationYear="",TRUE,FALSE))</f>
        <v>0</v>
      </c>
      <c r="T2379" s="187" t="b">
        <f>IF(AND(Candidates!H2381&gt;=$AJ$4,Candidates!H2381&lt;=$AJ$5),TRUE,FALSE)</f>
        <v>0</v>
      </c>
      <c r="U2379" s="187" t="b">
        <f>IF(Dashboard!$M$6="",IF(Candidates!B2381&lt;&gt;"",TRUE,FALSE),IF(Dashboard!$M$6=Candidates!B2381,TRUE,FALSE))</f>
        <v>0</v>
      </c>
      <c r="V2379" s="187" t="b">
        <f>IF(Dashboard!$H$7="",IF(Candidates!B2381&lt;&gt;"",TRUE,FALSE),IF(Dashboard!$H$7=Candidates!C2381,TRUE,FALSE))</f>
        <v>0</v>
      </c>
      <c r="W2379" s="217" t="b">
        <f>IF(Dashboard!$H$6="",IF(Candidates!B2381&lt;&gt;"",TRUE,FALSE),IF(Dashboard!$H$6=Candidates!E2381,TRUE,FALSE))</f>
        <v>0</v>
      </c>
      <c r="X2379" s="187">
        <f t="shared" si="96"/>
        <v>0</v>
      </c>
      <c r="Y2379" s="198">
        <f t="shared" si="97"/>
        <v>0</v>
      </c>
      <c r="AA2379" s="7"/>
      <c r="AB2379" s="7"/>
      <c r="AC2379" s="7"/>
    </row>
    <row r="2380" spans="18:29" x14ac:dyDescent="0.2">
      <c r="R2380" s="193" t="str">
        <f>IF(Candidates!H2382="","",MONTH(Candidates!H2382))</f>
        <v/>
      </c>
      <c r="S2380" s="187" t="b">
        <f>IF(AND(YEAR(Candidates!H2382)&gt;=applicationYear,YEAR(Candidates!H2382)&lt;=applicationYear),TRUE,IF(applicationYear="",TRUE,FALSE))</f>
        <v>0</v>
      </c>
      <c r="T2380" s="187" t="b">
        <f>IF(AND(Candidates!H2382&gt;=$AJ$4,Candidates!H2382&lt;=$AJ$5),TRUE,FALSE)</f>
        <v>0</v>
      </c>
      <c r="U2380" s="187" t="b">
        <f>IF(Dashboard!$M$6="",IF(Candidates!B2382&lt;&gt;"",TRUE,FALSE),IF(Dashboard!$M$6=Candidates!B2382,TRUE,FALSE))</f>
        <v>0</v>
      </c>
      <c r="V2380" s="187" t="b">
        <f>IF(Dashboard!$H$7="",IF(Candidates!B2382&lt;&gt;"",TRUE,FALSE),IF(Dashboard!$H$7=Candidates!C2382,TRUE,FALSE))</f>
        <v>0</v>
      </c>
      <c r="W2380" s="217" t="b">
        <f>IF(Dashboard!$H$6="",IF(Candidates!B2382&lt;&gt;"",TRUE,FALSE),IF(Dashboard!$H$6=Candidates!E2382,TRUE,FALSE))</f>
        <v>0</v>
      </c>
      <c r="X2380" s="187">
        <f t="shared" si="96"/>
        <v>0</v>
      </c>
      <c r="Y2380" s="198">
        <f t="shared" si="97"/>
        <v>0</v>
      </c>
      <c r="AA2380" s="7"/>
      <c r="AB2380" s="7"/>
      <c r="AC2380" s="7"/>
    </row>
    <row r="2381" spans="18:29" x14ac:dyDescent="0.2">
      <c r="R2381" s="193" t="str">
        <f>IF(Candidates!H2383="","",MONTH(Candidates!H2383))</f>
        <v/>
      </c>
      <c r="S2381" s="187" t="b">
        <f>IF(AND(YEAR(Candidates!H2383)&gt;=applicationYear,YEAR(Candidates!H2383)&lt;=applicationYear),TRUE,IF(applicationYear="",TRUE,FALSE))</f>
        <v>0</v>
      </c>
      <c r="T2381" s="187" t="b">
        <f>IF(AND(Candidates!H2383&gt;=$AJ$4,Candidates!H2383&lt;=$AJ$5),TRUE,FALSE)</f>
        <v>0</v>
      </c>
      <c r="U2381" s="187" t="b">
        <f>IF(Dashboard!$M$6="",IF(Candidates!B2383&lt;&gt;"",TRUE,FALSE),IF(Dashboard!$M$6=Candidates!B2383,TRUE,FALSE))</f>
        <v>0</v>
      </c>
      <c r="V2381" s="187" t="b">
        <f>IF(Dashboard!$H$7="",IF(Candidates!B2383&lt;&gt;"",TRUE,FALSE),IF(Dashboard!$H$7=Candidates!C2383,TRUE,FALSE))</f>
        <v>0</v>
      </c>
      <c r="W2381" s="217" t="b">
        <f>IF(Dashboard!$H$6="",IF(Candidates!B2383&lt;&gt;"",TRUE,FALSE),IF(Dashboard!$H$6=Candidates!E2383,TRUE,FALSE))</f>
        <v>0</v>
      </c>
      <c r="X2381" s="187">
        <f t="shared" si="96"/>
        <v>0</v>
      </c>
      <c r="Y2381" s="198">
        <f t="shared" si="97"/>
        <v>0</v>
      </c>
      <c r="AA2381" s="7"/>
      <c r="AB2381" s="7"/>
      <c r="AC2381" s="7"/>
    </row>
    <row r="2382" spans="18:29" x14ac:dyDescent="0.2">
      <c r="R2382" s="193" t="str">
        <f>IF(Candidates!H2384="","",MONTH(Candidates!H2384))</f>
        <v/>
      </c>
      <c r="S2382" s="187" t="b">
        <f>IF(AND(YEAR(Candidates!H2384)&gt;=applicationYear,YEAR(Candidates!H2384)&lt;=applicationYear),TRUE,IF(applicationYear="",TRUE,FALSE))</f>
        <v>0</v>
      </c>
      <c r="T2382" s="187" t="b">
        <f>IF(AND(Candidates!H2384&gt;=$AJ$4,Candidates!H2384&lt;=$AJ$5),TRUE,FALSE)</f>
        <v>0</v>
      </c>
      <c r="U2382" s="187" t="b">
        <f>IF(Dashboard!$M$6="",IF(Candidates!B2384&lt;&gt;"",TRUE,FALSE),IF(Dashboard!$M$6=Candidates!B2384,TRUE,FALSE))</f>
        <v>0</v>
      </c>
      <c r="V2382" s="187" t="b">
        <f>IF(Dashboard!$H$7="",IF(Candidates!B2384&lt;&gt;"",TRUE,FALSE),IF(Dashboard!$H$7=Candidates!C2384,TRUE,FALSE))</f>
        <v>0</v>
      </c>
      <c r="W2382" s="217" t="b">
        <f>IF(Dashboard!$H$6="",IF(Candidates!B2384&lt;&gt;"",TRUE,FALSE),IF(Dashboard!$H$6=Candidates!E2384,TRUE,FALSE))</f>
        <v>0</v>
      </c>
      <c r="X2382" s="187">
        <f t="shared" si="96"/>
        <v>0</v>
      </c>
      <c r="Y2382" s="198">
        <f t="shared" si="97"/>
        <v>0</v>
      </c>
      <c r="AA2382" s="7"/>
      <c r="AB2382" s="7"/>
      <c r="AC2382" s="7"/>
    </row>
    <row r="2383" spans="18:29" x14ac:dyDescent="0.2">
      <c r="R2383" s="193" t="str">
        <f>IF(Candidates!H2385="","",MONTH(Candidates!H2385))</f>
        <v/>
      </c>
      <c r="S2383" s="187" t="b">
        <f>IF(AND(YEAR(Candidates!H2385)&gt;=applicationYear,YEAR(Candidates!H2385)&lt;=applicationYear),TRUE,IF(applicationYear="",TRUE,FALSE))</f>
        <v>0</v>
      </c>
      <c r="T2383" s="187" t="b">
        <f>IF(AND(Candidates!H2385&gt;=$AJ$4,Candidates!H2385&lt;=$AJ$5),TRUE,FALSE)</f>
        <v>0</v>
      </c>
      <c r="U2383" s="187" t="b">
        <f>IF(Dashboard!$M$6="",IF(Candidates!B2385&lt;&gt;"",TRUE,FALSE),IF(Dashboard!$M$6=Candidates!B2385,TRUE,FALSE))</f>
        <v>0</v>
      </c>
      <c r="V2383" s="187" t="b">
        <f>IF(Dashboard!$H$7="",IF(Candidates!B2385&lt;&gt;"",TRUE,FALSE),IF(Dashboard!$H$7=Candidates!C2385,TRUE,FALSE))</f>
        <v>0</v>
      </c>
      <c r="W2383" s="217" t="b">
        <f>IF(Dashboard!$H$6="",IF(Candidates!B2385&lt;&gt;"",TRUE,FALSE),IF(Dashboard!$H$6=Candidates!E2385,TRUE,FALSE))</f>
        <v>0</v>
      </c>
      <c r="X2383" s="187">
        <f t="shared" si="96"/>
        <v>0</v>
      </c>
      <c r="Y2383" s="198">
        <f t="shared" si="97"/>
        <v>0</v>
      </c>
      <c r="AA2383" s="7"/>
      <c r="AB2383" s="7"/>
      <c r="AC2383" s="7"/>
    </row>
    <row r="2384" spans="18:29" x14ac:dyDescent="0.2">
      <c r="R2384" s="193" t="str">
        <f>IF(Candidates!H2386="","",MONTH(Candidates!H2386))</f>
        <v/>
      </c>
      <c r="S2384" s="187" t="b">
        <f>IF(AND(YEAR(Candidates!H2386)&gt;=applicationYear,YEAR(Candidates!H2386)&lt;=applicationYear),TRUE,IF(applicationYear="",TRUE,FALSE))</f>
        <v>0</v>
      </c>
      <c r="T2384" s="187" t="b">
        <f>IF(AND(Candidates!H2386&gt;=$AJ$4,Candidates!H2386&lt;=$AJ$5),TRUE,FALSE)</f>
        <v>0</v>
      </c>
      <c r="U2384" s="187" t="b">
        <f>IF(Dashboard!$M$6="",IF(Candidates!B2386&lt;&gt;"",TRUE,FALSE),IF(Dashboard!$M$6=Candidates!B2386,TRUE,FALSE))</f>
        <v>0</v>
      </c>
      <c r="V2384" s="187" t="b">
        <f>IF(Dashboard!$H$7="",IF(Candidates!B2386&lt;&gt;"",TRUE,FALSE),IF(Dashboard!$H$7=Candidates!C2386,TRUE,FALSE))</f>
        <v>0</v>
      </c>
      <c r="W2384" s="217" t="b">
        <f>IF(Dashboard!$H$6="",IF(Candidates!B2386&lt;&gt;"",TRUE,FALSE),IF(Dashboard!$H$6=Candidates!E2386,TRUE,FALSE))</f>
        <v>0</v>
      </c>
      <c r="X2384" s="187">
        <f t="shared" si="96"/>
        <v>0</v>
      </c>
      <c r="Y2384" s="198">
        <f t="shared" si="97"/>
        <v>0</v>
      </c>
      <c r="AA2384" s="7"/>
      <c r="AB2384" s="7"/>
      <c r="AC2384" s="7"/>
    </row>
    <row r="2385" spans="18:29" x14ac:dyDescent="0.2">
      <c r="R2385" s="193" t="str">
        <f>IF(Candidates!H2387="","",MONTH(Candidates!H2387))</f>
        <v/>
      </c>
      <c r="S2385" s="187" t="b">
        <f>IF(AND(YEAR(Candidates!H2387)&gt;=applicationYear,YEAR(Candidates!H2387)&lt;=applicationYear),TRUE,IF(applicationYear="",TRUE,FALSE))</f>
        <v>0</v>
      </c>
      <c r="T2385" s="187" t="b">
        <f>IF(AND(Candidates!H2387&gt;=$AJ$4,Candidates!H2387&lt;=$AJ$5),TRUE,FALSE)</f>
        <v>0</v>
      </c>
      <c r="U2385" s="187" t="b">
        <f>IF(Dashboard!$M$6="",IF(Candidates!B2387&lt;&gt;"",TRUE,FALSE),IF(Dashboard!$M$6=Candidates!B2387,TRUE,FALSE))</f>
        <v>0</v>
      </c>
      <c r="V2385" s="187" t="b">
        <f>IF(Dashboard!$H$7="",IF(Candidates!B2387&lt;&gt;"",TRUE,FALSE),IF(Dashboard!$H$7=Candidates!C2387,TRUE,FALSE))</f>
        <v>0</v>
      </c>
      <c r="W2385" s="217" t="b">
        <f>IF(Dashboard!$H$6="",IF(Candidates!B2387&lt;&gt;"",TRUE,FALSE),IF(Dashboard!$H$6=Candidates!E2387,TRUE,FALSE))</f>
        <v>0</v>
      </c>
      <c r="X2385" s="187">
        <f t="shared" si="96"/>
        <v>0</v>
      </c>
      <c r="Y2385" s="198">
        <f t="shared" si="97"/>
        <v>0</v>
      </c>
      <c r="AA2385" s="7"/>
      <c r="AB2385" s="7"/>
      <c r="AC2385" s="7"/>
    </row>
    <row r="2386" spans="18:29" x14ac:dyDescent="0.2">
      <c r="R2386" s="193" t="str">
        <f>IF(Candidates!H2388="","",MONTH(Candidates!H2388))</f>
        <v/>
      </c>
      <c r="S2386" s="187" t="b">
        <f>IF(AND(YEAR(Candidates!H2388)&gt;=applicationYear,YEAR(Candidates!H2388)&lt;=applicationYear),TRUE,IF(applicationYear="",TRUE,FALSE))</f>
        <v>0</v>
      </c>
      <c r="T2386" s="187" t="b">
        <f>IF(AND(Candidates!H2388&gt;=$AJ$4,Candidates!H2388&lt;=$AJ$5),TRUE,FALSE)</f>
        <v>0</v>
      </c>
      <c r="U2386" s="187" t="b">
        <f>IF(Dashboard!$M$6="",IF(Candidates!B2388&lt;&gt;"",TRUE,FALSE),IF(Dashboard!$M$6=Candidates!B2388,TRUE,FALSE))</f>
        <v>0</v>
      </c>
      <c r="V2386" s="187" t="b">
        <f>IF(Dashboard!$H$7="",IF(Candidates!B2388&lt;&gt;"",TRUE,FALSE),IF(Dashboard!$H$7=Candidates!C2388,TRUE,FALSE))</f>
        <v>0</v>
      </c>
      <c r="W2386" s="217" t="b">
        <f>IF(Dashboard!$H$6="",IF(Candidates!B2388&lt;&gt;"",TRUE,FALSE),IF(Dashboard!$H$6=Candidates!E2388,TRUE,FALSE))</f>
        <v>0</v>
      </c>
      <c r="X2386" s="187">
        <f t="shared" si="96"/>
        <v>0</v>
      </c>
      <c r="Y2386" s="198">
        <f t="shared" si="97"/>
        <v>0</v>
      </c>
      <c r="AA2386" s="7"/>
      <c r="AB2386" s="7"/>
      <c r="AC2386" s="7"/>
    </row>
    <row r="2387" spans="18:29" x14ac:dyDescent="0.2">
      <c r="R2387" s="193" t="str">
        <f>IF(Candidates!H2389="","",MONTH(Candidates!H2389))</f>
        <v/>
      </c>
      <c r="S2387" s="187" t="b">
        <f>IF(AND(YEAR(Candidates!H2389)&gt;=applicationYear,YEAR(Candidates!H2389)&lt;=applicationYear),TRUE,IF(applicationYear="",TRUE,FALSE))</f>
        <v>0</v>
      </c>
      <c r="T2387" s="187" t="b">
        <f>IF(AND(Candidates!H2389&gt;=$AJ$4,Candidates!H2389&lt;=$AJ$5),TRUE,FALSE)</f>
        <v>0</v>
      </c>
      <c r="U2387" s="187" t="b">
        <f>IF(Dashboard!$M$6="",IF(Candidates!B2389&lt;&gt;"",TRUE,FALSE),IF(Dashboard!$M$6=Candidates!B2389,TRUE,FALSE))</f>
        <v>0</v>
      </c>
      <c r="V2387" s="187" t="b">
        <f>IF(Dashboard!$H$7="",IF(Candidates!B2389&lt;&gt;"",TRUE,FALSE),IF(Dashboard!$H$7=Candidates!C2389,TRUE,FALSE))</f>
        <v>0</v>
      </c>
      <c r="W2387" s="217" t="b">
        <f>IF(Dashboard!$H$6="",IF(Candidates!B2389&lt;&gt;"",TRUE,FALSE),IF(Dashboard!$H$6=Candidates!E2389,TRUE,FALSE))</f>
        <v>0</v>
      </c>
      <c r="X2387" s="187">
        <f t="shared" si="96"/>
        <v>0</v>
      </c>
      <c r="Y2387" s="198">
        <f t="shared" si="97"/>
        <v>0</v>
      </c>
      <c r="AA2387" s="7"/>
      <c r="AB2387" s="7"/>
      <c r="AC2387" s="7"/>
    </row>
    <row r="2388" spans="18:29" x14ac:dyDescent="0.2">
      <c r="R2388" s="193" t="str">
        <f>IF(Candidates!H2390="","",MONTH(Candidates!H2390))</f>
        <v/>
      </c>
      <c r="S2388" s="187" t="b">
        <f>IF(AND(YEAR(Candidates!H2390)&gt;=applicationYear,YEAR(Candidates!H2390)&lt;=applicationYear),TRUE,IF(applicationYear="",TRUE,FALSE))</f>
        <v>0</v>
      </c>
      <c r="T2388" s="187" t="b">
        <f>IF(AND(Candidates!H2390&gt;=$AJ$4,Candidates!H2390&lt;=$AJ$5),TRUE,FALSE)</f>
        <v>0</v>
      </c>
      <c r="U2388" s="187" t="b">
        <f>IF(Dashboard!$M$6="",IF(Candidates!B2390&lt;&gt;"",TRUE,FALSE),IF(Dashboard!$M$6=Candidates!B2390,TRUE,FALSE))</f>
        <v>0</v>
      </c>
      <c r="V2388" s="187" t="b">
        <f>IF(Dashboard!$H$7="",IF(Candidates!B2390&lt;&gt;"",TRUE,FALSE),IF(Dashboard!$H$7=Candidates!C2390,TRUE,FALSE))</f>
        <v>0</v>
      </c>
      <c r="W2388" s="217" t="b">
        <f>IF(Dashboard!$H$6="",IF(Candidates!B2390&lt;&gt;"",TRUE,FALSE),IF(Dashboard!$H$6=Candidates!E2390,TRUE,FALSE))</f>
        <v>0</v>
      </c>
      <c r="X2388" s="187">
        <f t="shared" si="96"/>
        <v>0</v>
      </c>
      <c r="Y2388" s="198">
        <f t="shared" si="97"/>
        <v>0</v>
      </c>
      <c r="AA2388" s="7"/>
      <c r="AB2388" s="7"/>
      <c r="AC2388" s="7"/>
    </row>
    <row r="2389" spans="18:29" x14ac:dyDescent="0.2">
      <c r="R2389" s="193" t="str">
        <f>IF(Candidates!H2391="","",MONTH(Candidates!H2391))</f>
        <v/>
      </c>
      <c r="S2389" s="187" t="b">
        <f>IF(AND(YEAR(Candidates!H2391)&gt;=applicationYear,YEAR(Candidates!H2391)&lt;=applicationYear),TRUE,IF(applicationYear="",TRUE,FALSE))</f>
        <v>0</v>
      </c>
      <c r="T2389" s="187" t="b">
        <f>IF(AND(Candidates!H2391&gt;=$AJ$4,Candidates!H2391&lt;=$AJ$5),TRUE,FALSE)</f>
        <v>0</v>
      </c>
      <c r="U2389" s="187" t="b">
        <f>IF(Dashboard!$M$6="",IF(Candidates!B2391&lt;&gt;"",TRUE,FALSE),IF(Dashboard!$M$6=Candidates!B2391,TRUE,FALSE))</f>
        <v>0</v>
      </c>
      <c r="V2389" s="187" t="b">
        <f>IF(Dashboard!$H$7="",IF(Candidates!B2391&lt;&gt;"",TRUE,FALSE),IF(Dashboard!$H$7=Candidates!C2391,TRUE,FALSE))</f>
        <v>0</v>
      </c>
      <c r="W2389" s="217" t="b">
        <f>IF(Dashboard!$H$6="",IF(Candidates!B2391&lt;&gt;"",TRUE,FALSE),IF(Dashboard!$H$6=Candidates!E2391,TRUE,FALSE))</f>
        <v>0</v>
      </c>
      <c r="X2389" s="187">
        <f t="shared" si="96"/>
        <v>0</v>
      </c>
      <c r="Y2389" s="198">
        <f t="shared" si="97"/>
        <v>0</v>
      </c>
      <c r="AA2389" s="7"/>
      <c r="AB2389" s="7"/>
      <c r="AC2389" s="7"/>
    </row>
    <row r="2390" spans="18:29" x14ac:dyDescent="0.2">
      <c r="R2390" s="193" t="str">
        <f>IF(Candidates!H2392="","",MONTH(Candidates!H2392))</f>
        <v/>
      </c>
      <c r="S2390" s="187" t="b">
        <f>IF(AND(YEAR(Candidates!H2392)&gt;=applicationYear,YEAR(Candidates!H2392)&lt;=applicationYear),TRUE,IF(applicationYear="",TRUE,FALSE))</f>
        <v>0</v>
      </c>
      <c r="T2390" s="187" t="b">
        <f>IF(AND(Candidates!H2392&gt;=$AJ$4,Candidates!H2392&lt;=$AJ$5),TRUE,FALSE)</f>
        <v>0</v>
      </c>
      <c r="U2390" s="187" t="b">
        <f>IF(Dashboard!$M$6="",IF(Candidates!B2392&lt;&gt;"",TRUE,FALSE),IF(Dashboard!$M$6=Candidates!B2392,TRUE,FALSE))</f>
        <v>0</v>
      </c>
      <c r="V2390" s="187" t="b">
        <f>IF(Dashboard!$H$7="",IF(Candidates!B2392&lt;&gt;"",TRUE,FALSE),IF(Dashboard!$H$7=Candidates!C2392,TRUE,FALSE))</f>
        <v>0</v>
      </c>
      <c r="W2390" s="217" t="b">
        <f>IF(Dashboard!$H$6="",IF(Candidates!B2392&lt;&gt;"",TRUE,FALSE),IF(Dashboard!$H$6=Candidates!E2392,TRUE,FALSE))</f>
        <v>0</v>
      </c>
      <c r="X2390" s="187">
        <f t="shared" si="96"/>
        <v>0</v>
      </c>
      <c r="Y2390" s="198">
        <f t="shared" si="97"/>
        <v>0</v>
      </c>
      <c r="AA2390" s="7"/>
      <c r="AB2390" s="7"/>
      <c r="AC2390" s="7"/>
    </row>
    <row r="2391" spans="18:29" x14ac:dyDescent="0.2">
      <c r="R2391" s="193" t="str">
        <f>IF(Candidates!H2393="","",MONTH(Candidates!H2393))</f>
        <v/>
      </c>
      <c r="S2391" s="187" t="b">
        <f>IF(AND(YEAR(Candidates!H2393)&gt;=applicationYear,YEAR(Candidates!H2393)&lt;=applicationYear),TRUE,IF(applicationYear="",TRUE,FALSE))</f>
        <v>0</v>
      </c>
      <c r="T2391" s="187" t="b">
        <f>IF(AND(Candidates!H2393&gt;=$AJ$4,Candidates!H2393&lt;=$AJ$5),TRUE,FALSE)</f>
        <v>0</v>
      </c>
      <c r="U2391" s="187" t="b">
        <f>IF(Dashboard!$M$6="",IF(Candidates!B2393&lt;&gt;"",TRUE,FALSE),IF(Dashboard!$M$6=Candidates!B2393,TRUE,FALSE))</f>
        <v>0</v>
      </c>
      <c r="V2391" s="187" t="b">
        <f>IF(Dashboard!$H$7="",IF(Candidates!B2393&lt;&gt;"",TRUE,FALSE),IF(Dashboard!$H$7=Candidates!C2393,TRUE,FALSE))</f>
        <v>0</v>
      </c>
      <c r="W2391" s="217" t="b">
        <f>IF(Dashboard!$H$6="",IF(Candidates!B2393&lt;&gt;"",TRUE,FALSE),IF(Dashboard!$H$6=Candidates!E2393,TRUE,FALSE))</f>
        <v>0</v>
      </c>
      <c r="X2391" s="187">
        <f t="shared" si="96"/>
        <v>0</v>
      </c>
      <c r="Y2391" s="198">
        <f t="shared" si="97"/>
        <v>0</v>
      </c>
      <c r="AA2391" s="7"/>
      <c r="AB2391" s="7"/>
      <c r="AC2391" s="7"/>
    </row>
    <row r="2392" spans="18:29" x14ac:dyDescent="0.2">
      <c r="R2392" s="193" t="str">
        <f>IF(Candidates!H2394="","",MONTH(Candidates!H2394))</f>
        <v/>
      </c>
      <c r="S2392" s="187" t="b">
        <f>IF(AND(YEAR(Candidates!H2394)&gt;=applicationYear,YEAR(Candidates!H2394)&lt;=applicationYear),TRUE,IF(applicationYear="",TRUE,FALSE))</f>
        <v>0</v>
      </c>
      <c r="T2392" s="187" t="b">
        <f>IF(AND(Candidates!H2394&gt;=$AJ$4,Candidates!H2394&lt;=$AJ$5),TRUE,FALSE)</f>
        <v>0</v>
      </c>
      <c r="U2392" s="187" t="b">
        <f>IF(Dashboard!$M$6="",IF(Candidates!B2394&lt;&gt;"",TRUE,FALSE),IF(Dashboard!$M$6=Candidates!B2394,TRUE,FALSE))</f>
        <v>0</v>
      </c>
      <c r="V2392" s="187" t="b">
        <f>IF(Dashboard!$H$7="",IF(Candidates!B2394&lt;&gt;"",TRUE,FALSE),IF(Dashboard!$H$7=Candidates!C2394,TRUE,FALSE))</f>
        <v>0</v>
      </c>
      <c r="W2392" s="217" t="b">
        <f>IF(Dashboard!$H$6="",IF(Candidates!B2394&lt;&gt;"",TRUE,FALSE),IF(Dashboard!$H$6=Candidates!E2394,TRUE,FALSE))</f>
        <v>0</v>
      </c>
      <c r="X2392" s="187">
        <f t="shared" si="96"/>
        <v>0</v>
      </c>
      <c r="Y2392" s="198">
        <f t="shared" si="97"/>
        <v>0</v>
      </c>
      <c r="AA2392" s="7"/>
      <c r="AB2392" s="7"/>
      <c r="AC2392" s="7"/>
    </row>
    <row r="2393" spans="18:29" x14ac:dyDescent="0.2">
      <c r="R2393" s="193" t="str">
        <f>IF(Candidates!H2395="","",MONTH(Candidates!H2395))</f>
        <v/>
      </c>
      <c r="S2393" s="187" t="b">
        <f>IF(AND(YEAR(Candidates!H2395)&gt;=applicationYear,YEAR(Candidates!H2395)&lt;=applicationYear),TRUE,IF(applicationYear="",TRUE,FALSE))</f>
        <v>0</v>
      </c>
      <c r="T2393" s="187" t="b">
        <f>IF(AND(Candidates!H2395&gt;=$AJ$4,Candidates!H2395&lt;=$AJ$5),TRUE,FALSE)</f>
        <v>0</v>
      </c>
      <c r="U2393" s="187" t="b">
        <f>IF(Dashboard!$M$6="",IF(Candidates!B2395&lt;&gt;"",TRUE,FALSE),IF(Dashboard!$M$6=Candidates!B2395,TRUE,FALSE))</f>
        <v>0</v>
      </c>
      <c r="V2393" s="187" t="b">
        <f>IF(Dashboard!$H$7="",IF(Candidates!B2395&lt;&gt;"",TRUE,FALSE),IF(Dashboard!$H$7=Candidates!C2395,TRUE,FALSE))</f>
        <v>0</v>
      </c>
      <c r="W2393" s="217" t="b">
        <f>IF(Dashboard!$H$6="",IF(Candidates!B2395&lt;&gt;"",TRUE,FALSE),IF(Dashboard!$H$6=Candidates!E2395,TRUE,FALSE))</f>
        <v>0</v>
      </c>
      <c r="X2393" s="187">
        <f t="shared" si="96"/>
        <v>0</v>
      </c>
      <c r="Y2393" s="198">
        <f t="shared" si="97"/>
        <v>0</v>
      </c>
      <c r="AA2393" s="7"/>
      <c r="AB2393" s="7"/>
      <c r="AC2393" s="7"/>
    </row>
    <row r="2394" spans="18:29" x14ac:dyDescent="0.2">
      <c r="R2394" s="193" t="str">
        <f>IF(Candidates!H2396="","",MONTH(Candidates!H2396))</f>
        <v/>
      </c>
      <c r="S2394" s="187" t="b">
        <f>IF(AND(YEAR(Candidates!H2396)&gt;=applicationYear,YEAR(Candidates!H2396)&lt;=applicationYear),TRUE,IF(applicationYear="",TRUE,FALSE))</f>
        <v>0</v>
      </c>
      <c r="T2394" s="187" t="b">
        <f>IF(AND(Candidates!H2396&gt;=$AJ$4,Candidates!H2396&lt;=$AJ$5),TRUE,FALSE)</f>
        <v>0</v>
      </c>
      <c r="U2394" s="187" t="b">
        <f>IF(Dashboard!$M$6="",IF(Candidates!B2396&lt;&gt;"",TRUE,FALSE),IF(Dashboard!$M$6=Candidates!B2396,TRUE,FALSE))</f>
        <v>0</v>
      </c>
      <c r="V2394" s="187" t="b">
        <f>IF(Dashboard!$H$7="",IF(Candidates!B2396&lt;&gt;"",TRUE,FALSE),IF(Dashboard!$H$7=Candidates!C2396,TRUE,FALSE))</f>
        <v>0</v>
      </c>
      <c r="W2394" s="217" t="b">
        <f>IF(Dashboard!$H$6="",IF(Candidates!B2396&lt;&gt;"",TRUE,FALSE),IF(Dashboard!$H$6=Candidates!E2396,TRUE,FALSE))</f>
        <v>0</v>
      </c>
      <c r="X2394" s="187">
        <f t="shared" si="96"/>
        <v>0</v>
      </c>
      <c r="Y2394" s="198">
        <f t="shared" si="97"/>
        <v>0</v>
      </c>
      <c r="AA2394" s="7"/>
      <c r="AB2394" s="7"/>
      <c r="AC2394" s="7"/>
    </row>
    <row r="2395" spans="18:29" x14ac:dyDescent="0.2">
      <c r="R2395" s="193" t="str">
        <f>IF(Candidates!H2397="","",MONTH(Candidates!H2397))</f>
        <v/>
      </c>
      <c r="S2395" s="187" t="b">
        <f>IF(AND(YEAR(Candidates!H2397)&gt;=applicationYear,YEAR(Candidates!H2397)&lt;=applicationYear),TRUE,IF(applicationYear="",TRUE,FALSE))</f>
        <v>0</v>
      </c>
      <c r="T2395" s="187" t="b">
        <f>IF(AND(Candidates!H2397&gt;=$AJ$4,Candidates!H2397&lt;=$AJ$5),TRUE,FALSE)</f>
        <v>0</v>
      </c>
      <c r="U2395" s="187" t="b">
        <f>IF(Dashboard!$M$6="",IF(Candidates!B2397&lt;&gt;"",TRUE,FALSE),IF(Dashboard!$M$6=Candidates!B2397,TRUE,FALSE))</f>
        <v>0</v>
      </c>
      <c r="V2395" s="187" t="b">
        <f>IF(Dashboard!$H$7="",IF(Candidates!B2397&lt;&gt;"",TRUE,FALSE),IF(Dashboard!$H$7=Candidates!C2397,TRUE,FALSE))</f>
        <v>0</v>
      </c>
      <c r="W2395" s="217" t="b">
        <f>IF(Dashboard!$H$6="",IF(Candidates!B2397&lt;&gt;"",TRUE,FALSE),IF(Dashboard!$H$6=Candidates!E2397,TRUE,FALSE))</f>
        <v>0</v>
      </c>
      <c r="X2395" s="187">
        <f t="shared" si="96"/>
        <v>0</v>
      </c>
      <c r="Y2395" s="198">
        <f t="shared" si="97"/>
        <v>0</v>
      </c>
      <c r="AA2395" s="7"/>
      <c r="AB2395" s="7"/>
      <c r="AC2395" s="7"/>
    </row>
    <row r="2396" spans="18:29" x14ac:dyDescent="0.2">
      <c r="R2396" s="193" t="str">
        <f>IF(Candidates!H2398="","",MONTH(Candidates!H2398))</f>
        <v/>
      </c>
      <c r="S2396" s="187" t="b">
        <f>IF(AND(YEAR(Candidates!H2398)&gt;=applicationYear,YEAR(Candidates!H2398)&lt;=applicationYear),TRUE,IF(applicationYear="",TRUE,FALSE))</f>
        <v>0</v>
      </c>
      <c r="T2396" s="187" t="b">
        <f>IF(AND(Candidates!H2398&gt;=$AJ$4,Candidates!H2398&lt;=$AJ$5),TRUE,FALSE)</f>
        <v>0</v>
      </c>
      <c r="U2396" s="187" t="b">
        <f>IF(Dashboard!$M$6="",IF(Candidates!B2398&lt;&gt;"",TRUE,FALSE),IF(Dashboard!$M$6=Candidates!B2398,TRUE,FALSE))</f>
        <v>0</v>
      </c>
      <c r="V2396" s="187" t="b">
        <f>IF(Dashboard!$H$7="",IF(Candidates!B2398&lt;&gt;"",TRUE,FALSE),IF(Dashboard!$H$7=Candidates!C2398,TRUE,FALSE))</f>
        <v>0</v>
      </c>
      <c r="W2396" s="217" t="b">
        <f>IF(Dashboard!$H$6="",IF(Candidates!B2398&lt;&gt;"",TRUE,FALSE),IF(Dashboard!$H$6=Candidates!E2398,TRUE,FALSE))</f>
        <v>0</v>
      </c>
      <c r="X2396" s="187">
        <f t="shared" si="96"/>
        <v>0</v>
      </c>
      <c r="Y2396" s="198">
        <f t="shared" si="97"/>
        <v>0</v>
      </c>
      <c r="AA2396" s="7"/>
      <c r="AB2396" s="7"/>
      <c r="AC2396" s="7"/>
    </row>
    <row r="2397" spans="18:29" x14ac:dyDescent="0.2">
      <c r="R2397" s="193" t="str">
        <f>IF(Candidates!H2399="","",MONTH(Candidates!H2399))</f>
        <v/>
      </c>
      <c r="S2397" s="187" t="b">
        <f>IF(AND(YEAR(Candidates!H2399)&gt;=applicationYear,YEAR(Candidates!H2399)&lt;=applicationYear),TRUE,IF(applicationYear="",TRUE,FALSE))</f>
        <v>0</v>
      </c>
      <c r="T2397" s="187" t="b">
        <f>IF(AND(Candidates!H2399&gt;=$AJ$4,Candidates!H2399&lt;=$AJ$5),TRUE,FALSE)</f>
        <v>0</v>
      </c>
      <c r="U2397" s="187" t="b">
        <f>IF(Dashboard!$M$6="",IF(Candidates!B2399&lt;&gt;"",TRUE,FALSE),IF(Dashboard!$M$6=Candidates!B2399,TRUE,FALSE))</f>
        <v>0</v>
      </c>
      <c r="V2397" s="187" t="b">
        <f>IF(Dashboard!$H$7="",IF(Candidates!B2399&lt;&gt;"",TRUE,FALSE),IF(Dashboard!$H$7=Candidates!C2399,TRUE,FALSE))</f>
        <v>0</v>
      </c>
      <c r="W2397" s="217" t="b">
        <f>IF(Dashboard!$H$6="",IF(Candidates!B2399&lt;&gt;"",TRUE,FALSE),IF(Dashboard!$H$6=Candidates!E2399,TRUE,FALSE))</f>
        <v>0</v>
      </c>
      <c r="X2397" s="187">
        <f t="shared" si="96"/>
        <v>0</v>
      </c>
      <c r="Y2397" s="198">
        <f t="shared" si="97"/>
        <v>0</v>
      </c>
      <c r="AA2397" s="7"/>
      <c r="AB2397" s="7"/>
      <c r="AC2397" s="7"/>
    </row>
    <row r="2398" spans="18:29" x14ac:dyDescent="0.2">
      <c r="R2398" s="193" t="str">
        <f>IF(Candidates!H2400="","",MONTH(Candidates!H2400))</f>
        <v/>
      </c>
      <c r="S2398" s="187" t="b">
        <f>IF(AND(YEAR(Candidates!H2400)&gt;=applicationYear,YEAR(Candidates!H2400)&lt;=applicationYear),TRUE,IF(applicationYear="",TRUE,FALSE))</f>
        <v>0</v>
      </c>
      <c r="T2398" s="187" t="b">
        <f>IF(AND(Candidates!H2400&gt;=$AJ$4,Candidates!H2400&lt;=$AJ$5),TRUE,FALSE)</f>
        <v>0</v>
      </c>
      <c r="U2398" s="187" t="b">
        <f>IF(Dashboard!$M$6="",IF(Candidates!B2400&lt;&gt;"",TRUE,FALSE),IF(Dashboard!$M$6=Candidates!B2400,TRUE,FALSE))</f>
        <v>0</v>
      </c>
      <c r="V2398" s="187" t="b">
        <f>IF(Dashboard!$H$7="",IF(Candidates!B2400&lt;&gt;"",TRUE,FALSE),IF(Dashboard!$H$7=Candidates!C2400,TRUE,FALSE))</f>
        <v>0</v>
      </c>
      <c r="W2398" s="217" t="b">
        <f>IF(Dashboard!$H$6="",IF(Candidates!B2400&lt;&gt;"",TRUE,FALSE),IF(Dashboard!$H$6=Candidates!E2400,TRUE,FALSE))</f>
        <v>0</v>
      </c>
      <c r="X2398" s="187">
        <f t="shared" si="96"/>
        <v>0</v>
      </c>
      <c r="Y2398" s="198">
        <f t="shared" si="97"/>
        <v>0</v>
      </c>
      <c r="AA2398" s="7"/>
      <c r="AB2398" s="7"/>
      <c r="AC2398" s="7"/>
    </row>
    <row r="2399" spans="18:29" x14ac:dyDescent="0.2">
      <c r="R2399" s="193" t="str">
        <f>IF(Candidates!H2401="","",MONTH(Candidates!H2401))</f>
        <v/>
      </c>
      <c r="S2399" s="187" t="b">
        <f>IF(AND(YEAR(Candidates!H2401)&gt;=applicationYear,YEAR(Candidates!H2401)&lt;=applicationYear),TRUE,IF(applicationYear="",TRUE,FALSE))</f>
        <v>0</v>
      </c>
      <c r="T2399" s="187" t="b">
        <f>IF(AND(Candidates!H2401&gt;=$AJ$4,Candidates!H2401&lt;=$AJ$5),TRUE,FALSE)</f>
        <v>0</v>
      </c>
      <c r="U2399" s="187" t="b">
        <f>IF(Dashboard!$M$6="",IF(Candidates!B2401&lt;&gt;"",TRUE,FALSE),IF(Dashboard!$M$6=Candidates!B2401,TRUE,FALSE))</f>
        <v>0</v>
      </c>
      <c r="V2399" s="187" t="b">
        <f>IF(Dashboard!$H$7="",IF(Candidates!B2401&lt;&gt;"",TRUE,FALSE),IF(Dashboard!$H$7=Candidates!C2401,TRUE,FALSE))</f>
        <v>0</v>
      </c>
      <c r="W2399" s="217" t="b">
        <f>IF(Dashboard!$H$6="",IF(Candidates!B2401&lt;&gt;"",TRUE,FALSE),IF(Dashboard!$H$6=Candidates!E2401,TRUE,FALSE))</f>
        <v>0</v>
      </c>
      <c r="X2399" s="187">
        <f t="shared" si="96"/>
        <v>0</v>
      </c>
      <c r="Y2399" s="198">
        <f t="shared" si="97"/>
        <v>0</v>
      </c>
      <c r="AA2399" s="7"/>
      <c r="AB2399" s="7"/>
      <c r="AC2399" s="7"/>
    </row>
    <row r="2400" spans="18:29" x14ac:dyDescent="0.2">
      <c r="R2400" s="193" t="str">
        <f>IF(Candidates!H2402="","",MONTH(Candidates!H2402))</f>
        <v/>
      </c>
      <c r="S2400" s="187" t="b">
        <f>IF(AND(YEAR(Candidates!H2402)&gt;=applicationYear,YEAR(Candidates!H2402)&lt;=applicationYear),TRUE,IF(applicationYear="",TRUE,FALSE))</f>
        <v>0</v>
      </c>
      <c r="T2400" s="187" t="b">
        <f>IF(AND(Candidates!H2402&gt;=$AJ$4,Candidates!H2402&lt;=$AJ$5),TRUE,FALSE)</f>
        <v>0</v>
      </c>
      <c r="U2400" s="187" t="b">
        <f>IF(Dashboard!$M$6="",IF(Candidates!B2402&lt;&gt;"",TRUE,FALSE),IF(Dashboard!$M$6=Candidates!B2402,TRUE,FALSE))</f>
        <v>0</v>
      </c>
      <c r="V2400" s="187" t="b">
        <f>IF(Dashboard!$H$7="",IF(Candidates!B2402&lt;&gt;"",TRUE,FALSE),IF(Dashboard!$H$7=Candidates!C2402,TRUE,FALSE))</f>
        <v>0</v>
      </c>
      <c r="W2400" s="217" t="b">
        <f>IF(Dashboard!$H$6="",IF(Candidates!B2402&lt;&gt;"",TRUE,FALSE),IF(Dashboard!$H$6=Candidates!E2402,TRUE,FALSE))</f>
        <v>0</v>
      </c>
      <c r="X2400" s="187">
        <f t="shared" si="96"/>
        <v>0</v>
      </c>
      <c r="Y2400" s="198">
        <f t="shared" si="97"/>
        <v>0</v>
      </c>
      <c r="AA2400" s="7"/>
      <c r="AB2400" s="7"/>
      <c r="AC2400" s="7"/>
    </row>
    <row r="2401" spans="18:29" x14ac:dyDescent="0.2">
      <c r="R2401" s="193" t="str">
        <f>IF(Candidates!H2403="","",MONTH(Candidates!H2403))</f>
        <v/>
      </c>
      <c r="S2401" s="187" t="b">
        <f>IF(AND(YEAR(Candidates!H2403)&gt;=applicationYear,YEAR(Candidates!H2403)&lt;=applicationYear),TRUE,IF(applicationYear="",TRUE,FALSE))</f>
        <v>0</v>
      </c>
      <c r="T2401" s="187" t="b">
        <f>IF(AND(Candidates!H2403&gt;=$AJ$4,Candidates!H2403&lt;=$AJ$5),TRUE,FALSE)</f>
        <v>0</v>
      </c>
      <c r="U2401" s="187" t="b">
        <f>IF(Dashboard!$M$6="",IF(Candidates!B2403&lt;&gt;"",TRUE,FALSE),IF(Dashboard!$M$6=Candidates!B2403,TRUE,FALSE))</f>
        <v>0</v>
      </c>
      <c r="V2401" s="187" t="b">
        <f>IF(Dashboard!$H$7="",IF(Candidates!B2403&lt;&gt;"",TRUE,FALSE),IF(Dashboard!$H$7=Candidates!C2403,TRUE,FALSE))</f>
        <v>0</v>
      </c>
      <c r="W2401" s="217" t="b">
        <f>IF(Dashboard!$H$6="",IF(Candidates!B2403&lt;&gt;"",TRUE,FALSE),IF(Dashboard!$H$6=Candidates!E2403,TRUE,FALSE))</f>
        <v>0</v>
      </c>
      <c r="X2401" s="187">
        <f t="shared" si="96"/>
        <v>0</v>
      </c>
      <c r="Y2401" s="198">
        <f t="shared" si="97"/>
        <v>0</v>
      </c>
      <c r="AA2401" s="7"/>
      <c r="AB2401" s="7"/>
      <c r="AC2401" s="7"/>
    </row>
    <row r="2402" spans="18:29" x14ac:dyDescent="0.2">
      <c r="R2402" s="193" t="str">
        <f>IF(Candidates!H2404="","",MONTH(Candidates!H2404))</f>
        <v/>
      </c>
      <c r="S2402" s="187" t="b">
        <f>IF(AND(YEAR(Candidates!H2404)&gt;=applicationYear,YEAR(Candidates!H2404)&lt;=applicationYear),TRUE,IF(applicationYear="",TRUE,FALSE))</f>
        <v>0</v>
      </c>
      <c r="T2402" s="187" t="b">
        <f>IF(AND(Candidates!H2404&gt;=$AJ$4,Candidates!H2404&lt;=$AJ$5),TRUE,FALSE)</f>
        <v>0</v>
      </c>
      <c r="U2402" s="187" t="b">
        <f>IF(Dashboard!$M$6="",IF(Candidates!B2404&lt;&gt;"",TRUE,FALSE),IF(Dashboard!$M$6=Candidates!B2404,TRUE,FALSE))</f>
        <v>0</v>
      </c>
      <c r="V2402" s="187" t="b">
        <f>IF(Dashboard!$H$7="",IF(Candidates!B2404&lt;&gt;"",TRUE,FALSE),IF(Dashboard!$H$7=Candidates!C2404,TRUE,FALSE))</f>
        <v>0</v>
      </c>
      <c r="W2402" s="217" t="b">
        <f>IF(Dashboard!$H$6="",IF(Candidates!B2404&lt;&gt;"",TRUE,FALSE),IF(Dashboard!$H$6=Candidates!E2404,TRUE,FALSE))</f>
        <v>0</v>
      </c>
      <c r="X2402" s="187">
        <f t="shared" si="96"/>
        <v>0</v>
      </c>
      <c r="Y2402" s="198">
        <f t="shared" si="97"/>
        <v>0</v>
      </c>
      <c r="AA2402" s="7"/>
      <c r="AB2402" s="7"/>
      <c r="AC2402" s="7"/>
    </row>
    <row r="2403" spans="18:29" x14ac:dyDescent="0.2">
      <c r="R2403" s="193" t="str">
        <f>IF(Candidates!H2405="","",MONTH(Candidates!H2405))</f>
        <v/>
      </c>
      <c r="S2403" s="187" t="b">
        <f>IF(AND(YEAR(Candidates!H2405)&gt;=applicationYear,YEAR(Candidates!H2405)&lt;=applicationYear),TRUE,IF(applicationYear="",TRUE,FALSE))</f>
        <v>0</v>
      </c>
      <c r="T2403" s="187" t="b">
        <f>IF(AND(Candidates!H2405&gt;=$AJ$4,Candidates!H2405&lt;=$AJ$5),TRUE,FALSE)</f>
        <v>0</v>
      </c>
      <c r="U2403" s="187" t="b">
        <f>IF(Dashboard!$M$6="",IF(Candidates!B2405&lt;&gt;"",TRUE,FALSE),IF(Dashboard!$M$6=Candidates!B2405,TRUE,FALSE))</f>
        <v>0</v>
      </c>
      <c r="V2403" s="187" t="b">
        <f>IF(Dashboard!$H$7="",IF(Candidates!B2405&lt;&gt;"",TRUE,FALSE),IF(Dashboard!$H$7=Candidates!C2405,TRUE,FALSE))</f>
        <v>0</v>
      </c>
      <c r="W2403" s="217" t="b">
        <f>IF(Dashboard!$H$6="",IF(Candidates!B2405&lt;&gt;"",TRUE,FALSE),IF(Dashboard!$H$6=Candidates!E2405,TRUE,FALSE))</f>
        <v>0</v>
      </c>
      <c r="X2403" s="187">
        <f t="shared" si="96"/>
        <v>0</v>
      </c>
      <c r="Y2403" s="198">
        <f t="shared" si="97"/>
        <v>0</v>
      </c>
      <c r="AA2403" s="7"/>
      <c r="AB2403" s="7"/>
      <c r="AC2403" s="7"/>
    </row>
    <row r="2404" spans="18:29" x14ac:dyDescent="0.2">
      <c r="R2404" s="193" t="str">
        <f>IF(Candidates!H2406="","",MONTH(Candidates!H2406))</f>
        <v/>
      </c>
      <c r="S2404" s="187" t="b">
        <f>IF(AND(YEAR(Candidates!H2406)&gt;=applicationYear,YEAR(Candidates!H2406)&lt;=applicationYear),TRUE,IF(applicationYear="",TRUE,FALSE))</f>
        <v>0</v>
      </c>
      <c r="T2404" s="187" t="b">
        <f>IF(AND(Candidates!H2406&gt;=$AJ$4,Candidates!H2406&lt;=$AJ$5),TRUE,FALSE)</f>
        <v>0</v>
      </c>
      <c r="U2404" s="187" t="b">
        <f>IF(Dashboard!$M$6="",IF(Candidates!B2406&lt;&gt;"",TRUE,FALSE),IF(Dashboard!$M$6=Candidates!B2406,TRUE,FALSE))</f>
        <v>0</v>
      </c>
      <c r="V2404" s="187" t="b">
        <f>IF(Dashboard!$H$7="",IF(Candidates!B2406&lt;&gt;"",TRUE,FALSE),IF(Dashboard!$H$7=Candidates!C2406,TRUE,FALSE))</f>
        <v>0</v>
      </c>
      <c r="W2404" s="217" t="b">
        <f>IF(Dashboard!$H$6="",IF(Candidates!B2406&lt;&gt;"",TRUE,FALSE),IF(Dashboard!$H$6=Candidates!E2406,TRUE,FALSE))</f>
        <v>0</v>
      </c>
      <c r="X2404" s="187">
        <f t="shared" si="96"/>
        <v>0</v>
      </c>
      <c r="Y2404" s="198">
        <f t="shared" si="97"/>
        <v>0</v>
      </c>
      <c r="AA2404" s="7"/>
      <c r="AB2404" s="7"/>
      <c r="AC2404" s="7"/>
    </row>
    <row r="2405" spans="18:29" x14ac:dyDescent="0.2">
      <c r="R2405" s="193" t="str">
        <f>IF(Candidates!H2407="","",MONTH(Candidates!H2407))</f>
        <v/>
      </c>
      <c r="S2405" s="187" t="b">
        <f>IF(AND(YEAR(Candidates!H2407)&gt;=applicationYear,YEAR(Candidates!H2407)&lt;=applicationYear),TRUE,IF(applicationYear="",TRUE,FALSE))</f>
        <v>0</v>
      </c>
      <c r="T2405" s="187" t="b">
        <f>IF(AND(Candidates!H2407&gt;=$AJ$4,Candidates!H2407&lt;=$AJ$5),TRUE,FALSE)</f>
        <v>0</v>
      </c>
      <c r="U2405" s="187" t="b">
        <f>IF(Dashboard!$M$6="",IF(Candidates!B2407&lt;&gt;"",TRUE,FALSE),IF(Dashboard!$M$6=Candidates!B2407,TRUE,FALSE))</f>
        <v>0</v>
      </c>
      <c r="V2405" s="187" t="b">
        <f>IF(Dashboard!$H$7="",IF(Candidates!B2407&lt;&gt;"",TRUE,FALSE),IF(Dashboard!$H$7=Candidates!C2407,TRUE,FALSE))</f>
        <v>0</v>
      </c>
      <c r="W2405" s="217" t="b">
        <f>IF(Dashboard!$H$6="",IF(Candidates!B2407&lt;&gt;"",TRUE,FALSE),IF(Dashboard!$H$6=Candidates!E2407,TRUE,FALSE))</f>
        <v>0</v>
      </c>
      <c r="X2405" s="187">
        <f t="shared" si="96"/>
        <v>0</v>
      </c>
      <c r="Y2405" s="198">
        <f t="shared" si="97"/>
        <v>0</v>
      </c>
      <c r="AA2405" s="7"/>
      <c r="AB2405" s="7"/>
      <c r="AC2405" s="7"/>
    </row>
    <row r="2406" spans="18:29" x14ac:dyDescent="0.2">
      <c r="R2406" s="193" t="str">
        <f>IF(Candidates!H2408="","",MONTH(Candidates!H2408))</f>
        <v/>
      </c>
      <c r="S2406" s="187" t="b">
        <f>IF(AND(YEAR(Candidates!H2408)&gt;=applicationYear,YEAR(Candidates!H2408)&lt;=applicationYear),TRUE,IF(applicationYear="",TRUE,FALSE))</f>
        <v>0</v>
      </c>
      <c r="T2406" s="187" t="b">
        <f>IF(AND(Candidates!H2408&gt;=$AJ$4,Candidates!H2408&lt;=$AJ$5),TRUE,FALSE)</f>
        <v>0</v>
      </c>
      <c r="U2406" s="187" t="b">
        <f>IF(Dashboard!$M$6="",IF(Candidates!B2408&lt;&gt;"",TRUE,FALSE),IF(Dashboard!$M$6=Candidates!B2408,TRUE,FALSE))</f>
        <v>0</v>
      </c>
      <c r="V2406" s="187" t="b">
        <f>IF(Dashboard!$H$7="",IF(Candidates!B2408&lt;&gt;"",TRUE,FALSE),IF(Dashboard!$H$7=Candidates!C2408,TRUE,FALSE))</f>
        <v>0</v>
      </c>
      <c r="W2406" s="217" t="b">
        <f>IF(Dashboard!$H$6="",IF(Candidates!B2408&lt;&gt;"",TRUE,FALSE),IF(Dashboard!$H$6=Candidates!E2408,TRUE,FALSE))</f>
        <v>0</v>
      </c>
      <c r="X2406" s="187">
        <f t="shared" si="96"/>
        <v>0</v>
      </c>
      <c r="Y2406" s="198">
        <f t="shared" si="97"/>
        <v>0</v>
      </c>
      <c r="AA2406" s="7"/>
      <c r="AB2406" s="7"/>
      <c r="AC2406" s="7"/>
    </row>
    <row r="2407" spans="18:29" x14ac:dyDescent="0.2">
      <c r="R2407" s="193" t="str">
        <f>IF(Candidates!H2409="","",MONTH(Candidates!H2409))</f>
        <v/>
      </c>
      <c r="S2407" s="187" t="b">
        <f>IF(AND(YEAR(Candidates!H2409)&gt;=applicationYear,YEAR(Candidates!H2409)&lt;=applicationYear),TRUE,IF(applicationYear="",TRUE,FALSE))</f>
        <v>0</v>
      </c>
      <c r="T2407" s="187" t="b">
        <f>IF(AND(Candidates!H2409&gt;=$AJ$4,Candidates!H2409&lt;=$AJ$5),TRUE,FALSE)</f>
        <v>0</v>
      </c>
      <c r="U2407" s="187" t="b">
        <f>IF(Dashboard!$M$6="",IF(Candidates!B2409&lt;&gt;"",TRUE,FALSE),IF(Dashboard!$M$6=Candidates!B2409,TRUE,FALSE))</f>
        <v>0</v>
      </c>
      <c r="V2407" s="187" t="b">
        <f>IF(Dashboard!$H$7="",IF(Candidates!B2409&lt;&gt;"",TRUE,FALSE),IF(Dashboard!$H$7=Candidates!C2409,TRUE,FALSE))</f>
        <v>0</v>
      </c>
      <c r="W2407" s="217" t="b">
        <f>IF(Dashboard!$H$6="",IF(Candidates!B2409&lt;&gt;"",TRUE,FALSE),IF(Dashboard!$H$6=Candidates!E2409,TRUE,FALSE))</f>
        <v>0</v>
      </c>
      <c r="X2407" s="187">
        <f t="shared" si="96"/>
        <v>0</v>
      </c>
      <c r="Y2407" s="198">
        <f t="shared" si="97"/>
        <v>0</v>
      </c>
      <c r="AA2407" s="7"/>
      <c r="AB2407" s="7"/>
      <c r="AC2407" s="7"/>
    </row>
    <row r="2408" spans="18:29" x14ac:dyDescent="0.2">
      <c r="R2408" s="193" t="str">
        <f>IF(Candidates!H2410="","",MONTH(Candidates!H2410))</f>
        <v/>
      </c>
      <c r="S2408" s="187" t="b">
        <f>IF(AND(YEAR(Candidates!H2410)&gt;=applicationYear,YEAR(Candidates!H2410)&lt;=applicationYear),TRUE,IF(applicationYear="",TRUE,FALSE))</f>
        <v>0</v>
      </c>
      <c r="T2408" s="187" t="b">
        <f>IF(AND(Candidates!H2410&gt;=$AJ$4,Candidates!H2410&lt;=$AJ$5),TRUE,FALSE)</f>
        <v>0</v>
      </c>
      <c r="U2408" s="187" t="b">
        <f>IF(Dashboard!$M$6="",IF(Candidates!B2410&lt;&gt;"",TRUE,FALSE),IF(Dashboard!$M$6=Candidates!B2410,TRUE,FALSE))</f>
        <v>0</v>
      </c>
      <c r="V2408" s="187" t="b">
        <f>IF(Dashboard!$H$7="",IF(Candidates!B2410&lt;&gt;"",TRUE,FALSE),IF(Dashboard!$H$7=Candidates!C2410,TRUE,FALSE))</f>
        <v>0</v>
      </c>
      <c r="W2408" s="217" t="b">
        <f>IF(Dashboard!$H$6="",IF(Candidates!B2410&lt;&gt;"",TRUE,FALSE),IF(Dashboard!$H$6=Candidates!E2410,TRUE,FALSE))</f>
        <v>0</v>
      </c>
      <c r="X2408" s="187">
        <f t="shared" si="96"/>
        <v>0</v>
      </c>
      <c r="Y2408" s="198">
        <f t="shared" si="97"/>
        <v>0</v>
      </c>
      <c r="AA2408" s="7"/>
      <c r="AB2408" s="7"/>
      <c r="AC2408" s="7"/>
    </row>
    <row r="2409" spans="18:29" x14ac:dyDescent="0.2">
      <c r="R2409" s="193" t="str">
        <f>IF(Candidates!H2411="","",MONTH(Candidates!H2411))</f>
        <v/>
      </c>
      <c r="S2409" s="187" t="b">
        <f>IF(AND(YEAR(Candidates!H2411)&gt;=applicationYear,YEAR(Candidates!H2411)&lt;=applicationYear),TRUE,IF(applicationYear="",TRUE,FALSE))</f>
        <v>0</v>
      </c>
      <c r="T2409" s="187" t="b">
        <f>IF(AND(Candidates!H2411&gt;=$AJ$4,Candidates!H2411&lt;=$AJ$5),TRUE,FALSE)</f>
        <v>0</v>
      </c>
      <c r="U2409" s="187" t="b">
        <f>IF(Dashboard!$M$6="",IF(Candidates!B2411&lt;&gt;"",TRUE,FALSE),IF(Dashboard!$M$6=Candidates!B2411,TRUE,FALSE))</f>
        <v>0</v>
      </c>
      <c r="V2409" s="187" t="b">
        <f>IF(Dashboard!$H$7="",IF(Candidates!B2411&lt;&gt;"",TRUE,FALSE),IF(Dashboard!$H$7=Candidates!C2411,TRUE,FALSE))</f>
        <v>0</v>
      </c>
      <c r="W2409" s="217" t="b">
        <f>IF(Dashboard!$H$6="",IF(Candidates!B2411&lt;&gt;"",TRUE,FALSE),IF(Dashboard!$H$6=Candidates!E2411,TRUE,FALSE))</f>
        <v>0</v>
      </c>
      <c r="X2409" s="187">
        <f t="shared" si="96"/>
        <v>0</v>
      </c>
      <c r="Y2409" s="198">
        <f t="shared" si="97"/>
        <v>0</v>
      </c>
      <c r="AA2409" s="7"/>
      <c r="AB2409" s="7"/>
      <c r="AC2409" s="7"/>
    </row>
    <row r="2410" spans="18:29" x14ac:dyDescent="0.2">
      <c r="R2410" s="193" t="str">
        <f>IF(Candidates!H2412="","",MONTH(Candidates!H2412))</f>
        <v/>
      </c>
      <c r="S2410" s="187" t="b">
        <f>IF(AND(YEAR(Candidates!H2412)&gt;=applicationYear,YEAR(Candidates!H2412)&lt;=applicationYear),TRUE,IF(applicationYear="",TRUE,FALSE))</f>
        <v>0</v>
      </c>
      <c r="T2410" s="187" t="b">
        <f>IF(AND(Candidates!H2412&gt;=$AJ$4,Candidates!H2412&lt;=$AJ$5),TRUE,FALSE)</f>
        <v>0</v>
      </c>
      <c r="U2410" s="187" t="b">
        <f>IF(Dashboard!$M$6="",IF(Candidates!B2412&lt;&gt;"",TRUE,FALSE),IF(Dashboard!$M$6=Candidates!B2412,TRUE,FALSE))</f>
        <v>0</v>
      </c>
      <c r="V2410" s="187" t="b">
        <f>IF(Dashboard!$H$7="",IF(Candidates!B2412&lt;&gt;"",TRUE,FALSE),IF(Dashboard!$H$7=Candidates!C2412,TRUE,FALSE))</f>
        <v>0</v>
      </c>
      <c r="W2410" s="217" t="b">
        <f>IF(Dashboard!$H$6="",IF(Candidates!B2412&lt;&gt;"",TRUE,FALSE),IF(Dashboard!$H$6=Candidates!E2412,TRUE,FALSE))</f>
        <v>0</v>
      </c>
      <c r="X2410" s="187">
        <f t="shared" si="96"/>
        <v>0</v>
      </c>
      <c r="Y2410" s="198">
        <f t="shared" si="97"/>
        <v>0</v>
      </c>
      <c r="AA2410" s="7"/>
      <c r="AB2410" s="7"/>
      <c r="AC2410" s="7"/>
    </row>
    <row r="2411" spans="18:29" x14ac:dyDescent="0.2">
      <c r="R2411" s="193" t="str">
        <f>IF(Candidates!H2413="","",MONTH(Candidates!H2413))</f>
        <v/>
      </c>
      <c r="S2411" s="187" t="b">
        <f>IF(AND(YEAR(Candidates!H2413)&gt;=applicationYear,YEAR(Candidates!H2413)&lt;=applicationYear),TRUE,IF(applicationYear="",TRUE,FALSE))</f>
        <v>0</v>
      </c>
      <c r="T2411" s="187" t="b">
        <f>IF(AND(Candidates!H2413&gt;=$AJ$4,Candidates!H2413&lt;=$AJ$5),TRUE,FALSE)</f>
        <v>0</v>
      </c>
      <c r="U2411" s="187" t="b">
        <f>IF(Dashboard!$M$6="",IF(Candidates!B2413&lt;&gt;"",TRUE,FALSE),IF(Dashboard!$M$6=Candidates!B2413,TRUE,FALSE))</f>
        <v>0</v>
      </c>
      <c r="V2411" s="187" t="b">
        <f>IF(Dashboard!$H$7="",IF(Candidates!B2413&lt;&gt;"",TRUE,FALSE),IF(Dashboard!$H$7=Candidates!C2413,TRUE,FALSE))</f>
        <v>0</v>
      </c>
      <c r="W2411" s="217" t="b">
        <f>IF(Dashboard!$H$6="",IF(Candidates!B2413&lt;&gt;"",TRUE,FALSE),IF(Dashboard!$H$6=Candidates!E2413,TRUE,FALSE))</f>
        <v>0</v>
      </c>
      <c r="X2411" s="187">
        <f t="shared" si="96"/>
        <v>0</v>
      </c>
      <c r="Y2411" s="198">
        <f t="shared" si="97"/>
        <v>0</v>
      </c>
      <c r="AA2411" s="7"/>
      <c r="AB2411" s="7"/>
      <c r="AC2411" s="7"/>
    </row>
    <row r="2412" spans="18:29" x14ac:dyDescent="0.2">
      <c r="R2412" s="193" t="str">
        <f>IF(Candidates!H2414="","",MONTH(Candidates!H2414))</f>
        <v/>
      </c>
      <c r="S2412" s="187" t="b">
        <f>IF(AND(YEAR(Candidates!H2414)&gt;=applicationYear,YEAR(Candidates!H2414)&lt;=applicationYear),TRUE,IF(applicationYear="",TRUE,FALSE))</f>
        <v>0</v>
      </c>
      <c r="T2412" s="187" t="b">
        <f>IF(AND(Candidates!H2414&gt;=$AJ$4,Candidates!H2414&lt;=$AJ$5),TRUE,FALSE)</f>
        <v>0</v>
      </c>
      <c r="U2412" s="187" t="b">
        <f>IF(Dashboard!$M$6="",IF(Candidates!B2414&lt;&gt;"",TRUE,FALSE),IF(Dashboard!$M$6=Candidates!B2414,TRUE,FALSE))</f>
        <v>0</v>
      </c>
      <c r="V2412" s="187" t="b">
        <f>IF(Dashboard!$H$7="",IF(Candidates!B2414&lt;&gt;"",TRUE,FALSE),IF(Dashboard!$H$7=Candidates!C2414,TRUE,FALSE))</f>
        <v>0</v>
      </c>
      <c r="W2412" s="217" t="b">
        <f>IF(Dashboard!$H$6="",IF(Candidates!B2414&lt;&gt;"",TRUE,FALSE),IF(Dashboard!$H$6=Candidates!E2414,TRUE,FALSE))</f>
        <v>0</v>
      </c>
      <c r="X2412" s="187">
        <f t="shared" si="96"/>
        <v>0</v>
      </c>
      <c r="Y2412" s="198">
        <f t="shared" si="97"/>
        <v>0</v>
      </c>
      <c r="AA2412" s="7"/>
      <c r="AB2412" s="7"/>
      <c r="AC2412" s="7"/>
    </row>
    <row r="2413" spans="18:29" x14ac:dyDescent="0.2">
      <c r="R2413" s="193" t="str">
        <f>IF(Candidates!H2415="","",MONTH(Candidates!H2415))</f>
        <v/>
      </c>
      <c r="S2413" s="187" t="b">
        <f>IF(AND(YEAR(Candidates!H2415)&gt;=applicationYear,YEAR(Candidates!H2415)&lt;=applicationYear),TRUE,IF(applicationYear="",TRUE,FALSE))</f>
        <v>0</v>
      </c>
      <c r="T2413" s="187" t="b">
        <f>IF(AND(Candidates!H2415&gt;=$AJ$4,Candidates!H2415&lt;=$AJ$5),TRUE,FALSE)</f>
        <v>0</v>
      </c>
      <c r="U2413" s="187" t="b">
        <f>IF(Dashboard!$M$6="",IF(Candidates!B2415&lt;&gt;"",TRUE,FALSE),IF(Dashboard!$M$6=Candidates!B2415,TRUE,FALSE))</f>
        <v>0</v>
      </c>
      <c r="V2413" s="187" t="b">
        <f>IF(Dashboard!$H$7="",IF(Candidates!B2415&lt;&gt;"",TRUE,FALSE),IF(Dashboard!$H$7=Candidates!C2415,TRUE,FALSE))</f>
        <v>0</v>
      </c>
      <c r="W2413" s="217" t="b">
        <f>IF(Dashboard!$H$6="",IF(Candidates!B2415&lt;&gt;"",TRUE,FALSE),IF(Dashboard!$H$6=Candidates!E2415,TRUE,FALSE))</f>
        <v>0</v>
      </c>
      <c r="X2413" s="187">
        <f t="shared" si="96"/>
        <v>0</v>
      </c>
      <c r="Y2413" s="198">
        <f t="shared" si="97"/>
        <v>0</v>
      </c>
      <c r="AA2413" s="7"/>
      <c r="AB2413" s="7"/>
      <c r="AC2413" s="7"/>
    </row>
    <row r="2414" spans="18:29" x14ac:dyDescent="0.2">
      <c r="R2414" s="193" t="str">
        <f>IF(Candidates!H2416="","",MONTH(Candidates!H2416))</f>
        <v/>
      </c>
      <c r="S2414" s="187" t="b">
        <f>IF(AND(YEAR(Candidates!H2416)&gt;=applicationYear,YEAR(Candidates!H2416)&lt;=applicationYear),TRUE,IF(applicationYear="",TRUE,FALSE))</f>
        <v>0</v>
      </c>
      <c r="T2414" s="187" t="b">
        <f>IF(AND(Candidates!H2416&gt;=$AJ$4,Candidates!H2416&lt;=$AJ$5),TRUE,FALSE)</f>
        <v>0</v>
      </c>
      <c r="U2414" s="187" t="b">
        <f>IF(Dashboard!$M$6="",IF(Candidates!B2416&lt;&gt;"",TRUE,FALSE),IF(Dashboard!$M$6=Candidates!B2416,TRUE,FALSE))</f>
        <v>0</v>
      </c>
      <c r="V2414" s="187" t="b">
        <f>IF(Dashboard!$H$7="",IF(Candidates!B2416&lt;&gt;"",TRUE,FALSE),IF(Dashboard!$H$7=Candidates!C2416,TRUE,FALSE))</f>
        <v>0</v>
      </c>
      <c r="W2414" s="217" t="b">
        <f>IF(Dashboard!$H$6="",IF(Candidates!B2416&lt;&gt;"",TRUE,FALSE),IF(Dashboard!$H$6=Candidates!E2416,TRUE,FALSE))</f>
        <v>0</v>
      </c>
      <c r="X2414" s="187">
        <f t="shared" si="96"/>
        <v>0</v>
      </c>
      <c r="Y2414" s="198">
        <f t="shared" si="97"/>
        <v>0</v>
      </c>
      <c r="AA2414" s="7"/>
      <c r="AB2414" s="7"/>
      <c r="AC2414" s="7"/>
    </row>
    <row r="2415" spans="18:29" x14ac:dyDescent="0.2">
      <c r="R2415" s="193" t="str">
        <f>IF(Candidates!H2417="","",MONTH(Candidates!H2417))</f>
        <v/>
      </c>
      <c r="S2415" s="187" t="b">
        <f>IF(AND(YEAR(Candidates!H2417)&gt;=applicationYear,YEAR(Candidates!H2417)&lt;=applicationYear),TRUE,IF(applicationYear="",TRUE,FALSE))</f>
        <v>0</v>
      </c>
      <c r="T2415" s="187" t="b">
        <f>IF(AND(Candidates!H2417&gt;=$AJ$4,Candidates!H2417&lt;=$AJ$5),TRUE,FALSE)</f>
        <v>0</v>
      </c>
      <c r="U2415" s="187" t="b">
        <f>IF(Dashboard!$M$6="",IF(Candidates!B2417&lt;&gt;"",TRUE,FALSE),IF(Dashboard!$M$6=Candidates!B2417,TRUE,FALSE))</f>
        <v>0</v>
      </c>
      <c r="V2415" s="187" t="b">
        <f>IF(Dashboard!$H$7="",IF(Candidates!B2417&lt;&gt;"",TRUE,FALSE),IF(Dashboard!$H$7=Candidates!C2417,TRUE,FALSE))</f>
        <v>0</v>
      </c>
      <c r="W2415" s="217" t="b">
        <f>IF(Dashboard!$H$6="",IF(Candidates!B2417&lt;&gt;"",TRUE,FALSE),IF(Dashboard!$H$6=Candidates!E2417,TRUE,FALSE))</f>
        <v>0</v>
      </c>
      <c r="X2415" s="187">
        <f t="shared" si="96"/>
        <v>0</v>
      </c>
      <c r="Y2415" s="198">
        <f t="shared" si="97"/>
        <v>0</v>
      </c>
      <c r="AA2415" s="7"/>
      <c r="AB2415" s="7"/>
      <c r="AC2415" s="7"/>
    </row>
    <row r="2416" spans="18:29" x14ac:dyDescent="0.2">
      <c r="R2416" s="193" t="str">
        <f>IF(Candidates!H2418="","",MONTH(Candidates!H2418))</f>
        <v/>
      </c>
      <c r="S2416" s="187" t="b">
        <f>IF(AND(YEAR(Candidates!H2418)&gt;=applicationYear,YEAR(Candidates!H2418)&lt;=applicationYear),TRUE,IF(applicationYear="",TRUE,FALSE))</f>
        <v>0</v>
      </c>
      <c r="T2416" s="187" t="b">
        <f>IF(AND(Candidates!H2418&gt;=$AJ$4,Candidates!H2418&lt;=$AJ$5),TRUE,FALSE)</f>
        <v>0</v>
      </c>
      <c r="U2416" s="187" t="b">
        <f>IF(Dashboard!$M$6="",IF(Candidates!B2418&lt;&gt;"",TRUE,FALSE),IF(Dashboard!$M$6=Candidates!B2418,TRUE,FALSE))</f>
        <v>0</v>
      </c>
      <c r="V2416" s="187" t="b">
        <f>IF(Dashboard!$H$7="",IF(Candidates!B2418&lt;&gt;"",TRUE,FALSE),IF(Dashboard!$H$7=Candidates!C2418,TRUE,FALSE))</f>
        <v>0</v>
      </c>
      <c r="W2416" s="217" t="b">
        <f>IF(Dashboard!$H$6="",IF(Candidates!B2418&lt;&gt;"",TRUE,FALSE),IF(Dashboard!$H$6=Candidates!E2418,TRUE,FALSE))</f>
        <v>0</v>
      </c>
      <c r="X2416" s="187">
        <f t="shared" si="96"/>
        <v>0</v>
      </c>
      <c r="Y2416" s="198">
        <f t="shared" si="97"/>
        <v>0</v>
      </c>
      <c r="AA2416" s="7"/>
      <c r="AB2416" s="7"/>
      <c r="AC2416" s="7"/>
    </row>
    <row r="2417" spans="18:29" x14ac:dyDescent="0.2">
      <c r="R2417" s="193" t="str">
        <f>IF(Candidates!H2419="","",MONTH(Candidates!H2419))</f>
        <v/>
      </c>
      <c r="S2417" s="187" t="b">
        <f>IF(AND(YEAR(Candidates!H2419)&gt;=applicationYear,YEAR(Candidates!H2419)&lt;=applicationYear),TRUE,IF(applicationYear="",TRUE,FALSE))</f>
        <v>0</v>
      </c>
      <c r="T2417" s="187" t="b">
        <f>IF(AND(Candidates!H2419&gt;=$AJ$4,Candidates!H2419&lt;=$AJ$5),TRUE,FALSE)</f>
        <v>0</v>
      </c>
      <c r="U2417" s="187" t="b">
        <f>IF(Dashboard!$M$6="",IF(Candidates!B2419&lt;&gt;"",TRUE,FALSE),IF(Dashboard!$M$6=Candidates!B2419,TRUE,FALSE))</f>
        <v>0</v>
      </c>
      <c r="V2417" s="187" t="b">
        <f>IF(Dashboard!$H$7="",IF(Candidates!B2419&lt;&gt;"",TRUE,FALSE),IF(Dashboard!$H$7=Candidates!C2419,TRUE,FALSE))</f>
        <v>0</v>
      </c>
      <c r="W2417" s="217" t="b">
        <f>IF(Dashboard!$H$6="",IF(Candidates!B2419&lt;&gt;"",TRUE,FALSE),IF(Dashboard!$H$6=Candidates!E2419,TRUE,FALSE))</f>
        <v>0</v>
      </c>
      <c r="X2417" s="187">
        <f t="shared" si="96"/>
        <v>0</v>
      </c>
      <c r="Y2417" s="198">
        <f t="shared" si="97"/>
        <v>0</v>
      </c>
      <c r="AA2417" s="7"/>
      <c r="AB2417" s="7"/>
      <c r="AC2417" s="7"/>
    </row>
    <row r="2418" spans="18:29" x14ac:dyDescent="0.2">
      <c r="R2418" s="193" t="str">
        <f>IF(Candidates!H2420="","",MONTH(Candidates!H2420))</f>
        <v/>
      </c>
      <c r="S2418" s="187" t="b">
        <f>IF(AND(YEAR(Candidates!H2420)&gt;=applicationYear,YEAR(Candidates!H2420)&lt;=applicationYear),TRUE,IF(applicationYear="",TRUE,FALSE))</f>
        <v>0</v>
      </c>
      <c r="T2418" s="187" t="b">
        <f>IF(AND(Candidates!H2420&gt;=$AJ$4,Candidates!H2420&lt;=$AJ$5),TRUE,FALSE)</f>
        <v>0</v>
      </c>
      <c r="U2418" s="187" t="b">
        <f>IF(Dashboard!$M$6="",IF(Candidates!B2420&lt;&gt;"",TRUE,FALSE),IF(Dashboard!$M$6=Candidates!B2420,TRUE,FALSE))</f>
        <v>0</v>
      </c>
      <c r="V2418" s="187" t="b">
        <f>IF(Dashboard!$H$7="",IF(Candidates!B2420&lt;&gt;"",TRUE,FALSE),IF(Dashboard!$H$7=Candidates!C2420,TRUE,FALSE))</f>
        <v>0</v>
      </c>
      <c r="W2418" s="217" t="b">
        <f>IF(Dashboard!$H$6="",IF(Candidates!B2420&lt;&gt;"",TRUE,FALSE),IF(Dashboard!$H$6=Candidates!E2420,TRUE,FALSE))</f>
        <v>0</v>
      </c>
      <c r="X2418" s="187">
        <f t="shared" si="96"/>
        <v>0</v>
      </c>
      <c r="Y2418" s="198">
        <f t="shared" si="97"/>
        <v>0</v>
      </c>
      <c r="AA2418" s="7"/>
      <c r="AB2418" s="7"/>
      <c r="AC2418" s="7"/>
    </row>
    <row r="2419" spans="18:29" x14ac:dyDescent="0.2">
      <c r="R2419" s="193" t="str">
        <f>IF(Candidates!H2421="","",MONTH(Candidates!H2421))</f>
        <v/>
      </c>
      <c r="S2419" s="187" t="b">
        <f>IF(AND(YEAR(Candidates!H2421)&gt;=applicationYear,YEAR(Candidates!H2421)&lt;=applicationYear),TRUE,IF(applicationYear="",TRUE,FALSE))</f>
        <v>0</v>
      </c>
      <c r="T2419" s="187" t="b">
        <f>IF(AND(Candidates!H2421&gt;=$AJ$4,Candidates!H2421&lt;=$AJ$5),TRUE,FALSE)</f>
        <v>0</v>
      </c>
      <c r="U2419" s="187" t="b">
        <f>IF(Dashboard!$M$6="",IF(Candidates!B2421&lt;&gt;"",TRUE,FALSE),IF(Dashboard!$M$6=Candidates!B2421,TRUE,FALSE))</f>
        <v>0</v>
      </c>
      <c r="V2419" s="187" t="b">
        <f>IF(Dashboard!$H$7="",IF(Candidates!B2421&lt;&gt;"",TRUE,FALSE),IF(Dashboard!$H$7=Candidates!C2421,TRUE,FALSE))</f>
        <v>0</v>
      </c>
      <c r="W2419" s="217" t="b">
        <f>IF(Dashboard!$H$6="",IF(Candidates!B2421&lt;&gt;"",TRUE,FALSE),IF(Dashboard!$H$6=Candidates!E2421,TRUE,FALSE))</f>
        <v>0</v>
      </c>
      <c r="X2419" s="187">
        <f t="shared" si="96"/>
        <v>0</v>
      </c>
      <c r="Y2419" s="198">
        <f t="shared" si="97"/>
        <v>0</v>
      </c>
      <c r="AA2419" s="7"/>
      <c r="AB2419" s="7"/>
      <c r="AC2419" s="7"/>
    </row>
    <row r="2420" spans="18:29" x14ac:dyDescent="0.2">
      <c r="R2420" s="193" t="str">
        <f>IF(Candidates!H2422="","",MONTH(Candidates!H2422))</f>
        <v/>
      </c>
      <c r="S2420" s="187" t="b">
        <f>IF(AND(YEAR(Candidates!H2422)&gt;=applicationYear,YEAR(Candidates!H2422)&lt;=applicationYear),TRUE,IF(applicationYear="",TRUE,FALSE))</f>
        <v>0</v>
      </c>
      <c r="T2420" s="187" t="b">
        <f>IF(AND(Candidates!H2422&gt;=$AJ$4,Candidates!H2422&lt;=$AJ$5),TRUE,FALSE)</f>
        <v>0</v>
      </c>
      <c r="U2420" s="187" t="b">
        <f>IF(Dashboard!$M$6="",IF(Candidates!B2422&lt;&gt;"",TRUE,FALSE),IF(Dashboard!$M$6=Candidates!B2422,TRUE,FALSE))</f>
        <v>0</v>
      </c>
      <c r="V2420" s="187" t="b">
        <f>IF(Dashboard!$H$7="",IF(Candidates!B2422&lt;&gt;"",TRUE,FALSE),IF(Dashboard!$H$7=Candidates!C2422,TRUE,FALSE))</f>
        <v>0</v>
      </c>
      <c r="W2420" s="217" t="b">
        <f>IF(Dashboard!$H$6="",IF(Candidates!B2422&lt;&gt;"",TRUE,FALSE),IF(Dashboard!$H$6=Candidates!E2422,TRUE,FALSE))</f>
        <v>0</v>
      </c>
      <c r="X2420" s="187">
        <f t="shared" si="96"/>
        <v>0</v>
      </c>
      <c r="Y2420" s="198">
        <f t="shared" si="97"/>
        <v>0</v>
      </c>
      <c r="AA2420" s="7"/>
      <c r="AB2420" s="7"/>
      <c r="AC2420" s="7"/>
    </row>
    <row r="2421" spans="18:29" x14ac:dyDescent="0.2">
      <c r="R2421" s="193" t="str">
        <f>IF(Candidates!H2423="","",MONTH(Candidates!H2423))</f>
        <v/>
      </c>
      <c r="S2421" s="187" t="b">
        <f>IF(AND(YEAR(Candidates!H2423)&gt;=applicationYear,YEAR(Candidates!H2423)&lt;=applicationYear),TRUE,IF(applicationYear="",TRUE,FALSE))</f>
        <v>0</v>
      </c>
      <c r="T2421" s="187" t="b">
        <f>IF(AND(Candidates!H2423&gt;=$AJ$4,Candidates!H2423&lt;=$AJ$5),TRUE,FALSE)</f>
        <v>0</v>
      </c>
      <c r="U2421" s="187" t="b">
        <f>IF(Dashboard!$M$6="",IF(Candidates!B2423&lt;&gt;"",TRUE,FALSE),IF(Dashboard!$M$6=Candidates!B2423,TRUE,FALSE))</f>
        <v>0</v>
      </c>
      <c r="V2421" s="187" t="b">
        <f>IF(Dashboard!$H$7="",IF(Candidates!B2423&lt;&gt;"",TRUE,FALSE),IF(Dashboard!$H$7=Candidates!C2423,TRUE,FALSE))</f>
        <v>0</v>
      </c>
      <c r="W2421" s="217" t="b">
        <f>IF(Dashboard!$H$6="",IF(Candidates!B2423&lt;&gt;"",TRUE,FALSE),IF(Dashboard!$H$6=Candidates!E2423,TRUE,FALSE))</f>
        <v>0</v>
      </c>
      <c r="X2421" s="187">
        <f t="shared" si="96"/>
        <v>0</v>
      </c>
      <c r="Y2421" s="198">
        <f t="shared" si="97"/>
        <v>0</v>
      </c>
      <c r="AA2421" s="7"/>
      <c r="AB2421" s="7"/>
      <c r="AC2421" s="7"/>
    </row>
    <row r="2422" spans="18:29" x14ac:dyDescent="0.2">
      <c r="R2422" s="193" t="str">
        <f>IF(Candidates!H2424="","",MONTH(Candidates!H2424))</f>
        <v/>
      </c>
      <c r="S2422" s="187" t="b">
        <f>IF(AND(YEAR(Candidates!H2424)&gt;=applicationYear,YEAR(Candidates!H2424)&lt;=applicationYear),TRUE,IF(applicationYear="",TRUE,FALSE))</f>
        <v>0</v>
      </c>
      <c r="T2422" s="187" t="b">
        <f>IF(AND(Candidates!H2424&gt;=$AJ$4,Candidates!H2424&lt;=$AJ$5),TRUE,FALSE)</f>
        <v>0</v>
      </c>
      <c r="U2422" s="187" t="b">
        <f>IF(Dashboard!$M$6="",IF(Candidates!B2424&lt;&gt;"",TRUE,FALSE),IF(Dashboard!$M$6=Candidates!B2424,TRUE,FALSE))</f>
        <v>0</v>
      </c>
      <c r="V2422" s="187" t="b">
        <f>IF(Dashboard!$H$7="",IF(Candidates!B2424&lt;&gt;"",TRUE,FALSE),IF(Dashboard!$H$7=Candidates!C2424,TRUE,FALSE))</f>
        <v>0</v>
      </c>
      <c r="W2422" s="217" t="b">
        <f>IF(Dashboard!$H$6="",IF(Candidates!B2424&lt;&gt;"",TRUE,FALSE),IF(Dashboard!$H$6=Candidates!E2424,TRUE,FALSE))</f>
        <v>0</v>
      </c>
      <c r="X2422" s="187">
        <f t="shared" si="96"/>
        <v>0</v>
      </c>
      <c r="Y2422" s="198">
        <f t="shared" si="97"/>
        <v>0</v>
      </c>
      <c r="AA2422" s="7"/>
      <c r="AB2422" s="7"/>
      <c r="AC2422" s="7"/>
    </row>
    <row r="2423" spans="18:29" x14ac:dyDescent="0.2">
      <c r="R2423" s="193" t="str">
        <f>IF(Candidates!H2425="","",MONTH(Candidates!H2425))</f>
        <v/>
      </c>
      <c r="S2423" s="187" t="b">
        <f>IF(AND(YEAR(Candidates!H2425)&gt;=applicationYear,YEAR(Candidates!H2425)&lt;=applicationYear),TRUE,IF(applicationYear="",TRUE,FALSE))</f>
        <v>0</v>
      </c>
      <c r="T2423" s="187" t="b">
        <f>IF(AND(Candidates!H2425&gt;=$AJ$4,Candidates!H2425&lt;=$AJ$5),TRUE,FALSE)</f>
        <v>0</v>
      </c>
      <c r="U2423" s="187" t="b">
        <f>IF(Dashboard!$M$6="",IF(Candidates!B2425&lt;&gt;"",TRUE,FALSE),IF(Dashboard!$M$6=Candidates!B2425,TRUE,FALSE))</f>
        <v>0</v>
      </c>
      <c r="V2423" s="187" t="b">
        <f>IF(Dashboard!$H$7="",IF(Candidates!B2425&lt;&gt;"",TRUE,FALSE),IF(Dashboard!$H$7=Candidates!C2425,TRUE,FALSE))</f>
        <v>0</v>
      </c>
      <c r="W2423" s="217" t="b">
        <f>IF(Dashboard!$H$6="",IF(Candidates!B2425&lt;&gt;"",TRUE,FALSE),IF(Dashboard!$H$6=Candidates!E2425,TRUE,FALSE))</f>
        <v>0</v>
      </c>
      <c r="X2423" s="187">
        <f t="shared" si="96"/>
        <v>0</v>
      </c>
      <c r="Y2423" s="198">
        <f t="shared" si="97"/>
        <v>0</v>
      </c>
      <c r="AA2423" s="7"/>
      <c r="AB2423" s="7"/>
      <c r="AC2423" s="7"/>
    </row>
    <row r="2424" spans="18:29" x14ac:dyDescent="0.2">
      <c r="R2424" s="193" t="str">
        <f>IF(Candidates!H2426="","",MONTH(Candidates!H2426))</f>
        <v/>
      </c>
      <c r="S2424" s="187" t="b">
        <f>IF(AND(YEAR(Candidates!H2426)&gt;=applicationYear,YEAR(Candidates!H2426)&lt;=applicationYear),TRUE,IF(applicationYear="",TRUE,FALSE))</f>
        <v>0</v>
      </c>
      <c r="T2424" s="187" t="b">
        <f>IF(AND(Candidates!H2426&gt;=$AJ$4,Candidates!H2426&lt;=$AJ$5),TRUE,FALSE)</f>
        <v>0</v>
      </c>
      <c r="U2424" s="187" t="b">
        <f>IF(Dashboard!$M$6="",IF(Candidates!B2426&lt;&gt;"",TRUE,FALSE),IF(Dashboard!$M$6=Candidates!B2426,TRUE,FALSE))</f>
        <v>0</v>
      </c>
      <c r="V2424" s="187" t="b">
        <f>IF(Dashboard!$H$7="",IF(Candidates!B2426&lt;&gt;"",TRUE,FALSE),IF(Dashboard!$H$7=Candidates!C2426,TRUE,FALSE))</f>
        <v>0</v>
      </c>
      <c r="W2424" s="217" t="b">
        <f>IF(Dashboard!$H$6="",IF(Candidates!B2426&lt;&gt;"",TRUE,FALSE),IF(Dashboard!$H$6=Candidates!E2426,TRUE,FALSE))</f>
        <v>0</v>
      </c>
      <c r="X2424" s="187">
        <f t="shared" si="96"/>
        <v>0</v>
      </c>
      <c r="Y2424" s="198">
        <f t="shared" si="97"/>
        <v>0</v>
      </c>
      <c r="AA2424" s="7"/>
      <c r="AB2424" s="7"/>
      <c r="AC2424" s="7"/>
    </row>
    <row r="2425" spans="18:29" x14ac:dyDescent="0.2">
      <c r="R2425" s="193" t="str">
        <f>IF(Candidates!H2427="","",MONTH(Candidates!H2427))</f>
        <v/>
      </c>
      <c r="S2425" s="187" t="b">
        <f>IF(AND(YEAR(Candidates!H2427)&gt;=applicationYear,YEAR(Candidates!H2427)&lt;=applicationYear),TRUE,IF(applicationYear="",TRUE,FALSE))</f>
        <v>0</v>
      </c>
      <c r="T2425" s="187" t="b">
        <f>IF(AND(Candidates!H2427&gt;=$AJ$4,Candidates!H2427&lt;=$AJ$5),TRUE,FALSE)</f>
        <v>0</v>
      </c>
      <c r="U2425" s="187" t="b">
        <f>IF(Dashboard!$M$6="",IF(Candidates!B2427&lt;&gt;"",TRUE,FALSE),IF(Dashboard!$M$6=Candidates!B2427,TRUE,FALSE))</f>
        <v>0</v>
      </c>
      <c r="V2425" s="187" t="b">
        <f>IF(Dashboard!$H$7="",IF(Candidates!B2427&lt;&gt;"",TRUE,FALSE),IF(Dashboard!$H$7=Candidates!C2427,TRUE,FALSE))</f>
        <v>0</v>
      </c>
      <c r="W2425" s="217" t="b">
        <f>IF(Dashboard!$H$6="",IF(Candidates!B2427&lt;&gt;"",TRUE,FALSE),IF(Dashboard!$H$6=Candidates!E2427,TRUE,FALSE))</f>
        <v>0</v>
      </c>
      <c r="X2425" s="187">
        <f t="shared" si="96"/>
        <v>0</v>
      </c>
      <c r="Y2425" s="198">
        <f t="shared" si="97"/>
        <v>0</v>
      </c>
      <c r="AA2425" s="7"/>
      <c r="AB2425" s="7"/>
      <c r="AC2425" s="7"/>
    </row>
    <row r="2426" spans="18:29" x14ac:dyDescent="0.2">
      <c r="R2426" s="193" t="str">
        <f>IF(Candidates!H2428="","",MONTH(Candidates!H2428))</f>
        <v/>
      </c>
      <c r="S2426" s="187" t="b">
        <f>IF(AND(YEAR(Candidates!H2428)&gt;=applicationYear,YEAR(Candidates!H2428)&lt;=applicationYear),TRUE,IF(applicationYear="",TRUE,FALSE))</f>
        <v>0</v>
      </c>
      <c r="T2426" s="187" t="b">
        <f>IF(AND(Candidates!H2428&gt;=$AJ$4,Candidates!H2428&lt;=$AJ$5),TRUE,FALSE)</f>
        <v>0</v>
      </c>
      <c r="U2426" s="187" t="b">
        <f>IF(Dashboard!$M$6="",IF(Candidates!B2428&lt;&gt;"",TRUE,FALSE),IF(Dashboard!$M$6=Candidates!B2428,TRUE,FALSE))</f>
        <v>0</v>
      </c>
      <c r="V2426" s="187" t="b">
        <f>IF(Dashboard!$H$7="",IF(Candidates!B2428&lt;&gt;"",TRUE,FALSE),IF(Dashboard!$H$7=Candidates!C2428,TRUE,FALSE))</f>
        <v>0</v>
      </c>
      <c r="W2426" s="217" t="b">
        <f>IF(Dashboard!$H$6="",IF(Candidates!B2428&lt;&gt;"",TRUE,FALSE),IF(Dashboard!$H$6=Candidates!E2428,TRUE,FALSE))</f>
        <v>0</v>
      </c>
      <c r="X2426" s="187">
        <f t="shared" si="96"/>
        <v>0</v>
      </c>
      <c r="Y2426" s="198">
        <f t="shared" si="97"/>
        <v>0</v>
      </c>
      <c r="AA2426" s="7"/>
      <c r="AB2426" s="7"/>
      <c r="AC2426" s="7"/>
    </row>
    <row r="2427" spans="18:29" x14ac:dyDescent="0.2">
      <c r="R2427" s="193" t="str">
        <f>IF(Candidates!H2429="","",MONTH(Candidates!H2429))</f>
        <v/>
      </c>
      <c r="S2427" s="187" t="b">
        <f>IF(AND(YEAR(Candidates!H2429)&gt;=applicationYear,YEAR(Candidates!H2429)&lt;=applicationYear),TRUE,IF(applicationYear="",TRUE,FALSE))</f>
        <v>0</v>
      </c>
      <c r="T2427" s="187" t="b">
        <f>IF(AND(Candidates!H2429&gt;=$AJ$4,Candidates!H2429&lt;=$AJ$5),TRUE,FALSE)</f>
        <v>0</v>
      </c>
      <c r="U2427" s="187" t="b">
        <f>IF(Dashboard!$M$6="",IF(Candidates!B2429&lt;&gt;"",TRUE,FALSE),IF(Dashboard!$M$6=Candidates!B2429,TRUE,FALSE))</f>
        <v>0</v>
      </c>
      <c r="V2427" s="187" t="b">
        <f>IF(Dashboard!$H$7="",IF(Candidates!B2429&lt;&gt;"",TRUE,FALSE),IF(Dashboard!$H$7=Candidates!C2429,TRUE,FALSE))</f>
        <v>0</v>
      </c>
      <c r="W2427" s="217" t="b">
        <f>IF(Dashboard!$H$6="",IF(Candidates!B2429&lt;&gt;"",TRUE,FALSE),IF(Dashboard!$H$6=Candidates!E2429,TRUE,FALSE))</f>
        <v>0</v>
      </c>
      <c r="X2427" s="187">
        <f t="shared" si="96"/>
        <v>0</v>
      </c>
      <c r="Y2427" s="198">
        <f t="shared" si="97"/>
        <v>0</v>
      </c>
      <c r="AA2427" s="7"/>
      <c r="AB2427" s="7"/>
      <c r="AC2427" s="7"/>
    </row>
    <row r="2428" spans="18:29" x14ac:dyDescent="0.2">
      <c r="R2428" s="193" t="str">
        <f>IF(Candidates!H2430="","",MONTH(Candidates!H2430))</f>
        <v/>
      </c>
      <c r="S2428" s="187" t="b">
        <f>IF(AND(YEAR(Candidates!H2430)&gt;=applicationYear,YEAR(Candidates!H2430)&lt;=applicationYear),TRUE,IF(applicationYear="",TRUE,FALSE))</f>
        <v>0</v>
      </c>
      <c r="T2428" s="187" t="b">
        <f>IF(AND(Candidates!H2430&gt;=$AJ$4,Candidates!H2430&lt;=$AJ$5),TRUE,FALSE)</f>
        <v>0</v>
      </c>
      <c r="U2428" s="187" t="b">
        <f>IF(Dashboard!$M$6="",IF(Candidates!B2430&lt;&gt;"",TRUE,FALSE),IF(Dashboard!$M$6=Candidates!B2430,TRUE,FALSE))</f>
        <v>0</v>
      </c>
      <c r="V2428" s="187" t="b">
        <f>IF(Dashboard!$H$7="",IF(Candidates!B2430&lt;&gt;"",TRUE,FALSE),IF(Dashboard!$H$7=Candidates!C2430,TRUE,FALSE))</f>
        <v>0</v>
      </c>
      <c r="W2428" s="217" t="b">
        <f>IF(Dashboard!$H$6="",IF(Candidates!B2430&lt;&gt;"",TRUE,FALSE),IF(Dashboard!$H$6=Candidates!E2430,TRUE,FALSE))</f>
        <v>0</v>
      </c>
      <c r="X2428" s="187">
        <f t="shared" si="96"/>
        <v>0</v>
      </c>
      <c r="Y2428" s="198">
        <f t="shared" si="97"/>
        <v>0</v>
      </c>
      <c r="AA2428" s="7"/>
      <c r="AB2428" s="7"/>
      <c r="AC2428" s="7"/>
    </row>
    <row r="2429" spans="18:29" x14ac:dyDescent="0.2">
      <c r="R2429" s="193" t="str">
        <f>IF(Candidates!H2431="","",MONTH(Candidates!H2431))</f>
        <v/>
      </c>
      <c r="S2429" s="187" t="b">
        <f>IF(AND(YEAR(Candidates!H2431)&gt;=applicationYear,YEAR(Candidates!H2431)&lt;=applicationYear),TRUE,IF(applicationYear="",TRUE,FALSE))</f>
        <v>0</v>
      </c>
      <c r="T2429" s="187" t="b">
        <f>IF(AND(Candidates!H2431&gt;=$AJ$4,Candidates!H2431&lt;=$AJ$5),TRUE,FALSE)</f>
        <v>0</v>
      </c>
      <c r="U2429" s="187" t="b">
        <f>IF(Dashboard!$M$6="",IF(Candidates!B2431&lt;&gt;"",TRUE,FALSE),IF(Dashboard!$M$6=Candidates!B2431,TRUE,FALSE))</f>
        <v>0</v>
      </c>
      <c r="V2429" s="187" t="b">
        <f>IF(Dashboard!$H$7="",IF(Candidates!B2431&lt;&gt;"",TRUE,FALSE),IF(Dashboard!$H$7=Candidates!C2431,TRUE,FALSE))</f>
        <v>0</v>
      </c>
      <c r="W2429" s="217" t="b">
        <f>IF(Dashboard!$H$6="",IF(Candidates!B2431&lt;&gt;"",TRUE,FALSE),IF(Dashboard!$H$6=Candidates!E2431,TRUE,FALSE))</f>
        <v>0</v>
      </c>
      <c r="X2429" s="187">
        <f t="shared" si="96"/>
        <v>0</v>
      </c>
      <c r="Y2429" s="198">
        <f t="shared" si="97"/>
        <v>0</v>
      </c>
      <c r="AA2429" s="7"/>
      <c r="AB2429" s="7"/>
      <c r="AC2429" s="7"/>
    </row>
    <row r="2430" spans="18:29" x14ac:dyDescent="0.2">
      <c r="R2430" s="193" t="str">
        <f>IF(Candidates!H2432="","",MONTH(Candidates!H2432))</f>
        <v/>
      </c>
      <c r="S2430" s="187" t="b">
        <f>IF(AND(YEAR(Candidates!H2432)&gt;=applicationYear,YEAR(Candidates!H2432)&lt;=applicationYear),TRUE,IF(applicationYear="",TRUE,FALSE))</f>
        <v>0</v>
      </c>
      <c r="T2430" s="187" t="b">
        <f>IF(AND(Candidates!H2432&gt;=$AJ$4,Candidates!H2432&lt;=$AJ$5),TRUE,FALSE)</f>
        <v>0</v>
      </c>
      <c r="U2430" s="187" t="b">
        <f>IF(Dashboard!$M$6="",IF(Candidates!B2432&lt;&gt;"",TRUE,FALSE),IF(Dashboard!$M$6=Candidates!B2432,TRUE,FALSE))</f>
        <v>0</v>
      </c>
      <c r="V2430" s="187" t="b">
        <f>IF(Dashboard!$H$7="",IF(Candidates!B2432&lt;&gt;"",TRUE,FALSE),IF(Dashboard!$H$7=Candidates!C2432,TRUE,FALSE))</f>
        <v>0</v>
      </c>
      <c r="W2430" s="217" t="b">
        <f>IF(Dashboard!$H$6="",IF(Candidates!B2432&lt;&gt;"",TRUE,FALSE),IF(Dashboard!$H$6=Candidates!E2432,TRUE,FALSE))</f>
        <v>0</v>
      </c>
      <c r="X2430" s="187">
        <f t="shared" si="96"/>
        <v>0</v>
      </c>
      <c r="Y2430" s="198">
        <f t="shared" si="97"/>
        <v>0</v>
      </c>
      <c r="AA2430" s="7"/>
      <c r="AB2430" s="7"/>
      <c r="AC2430" s="7"/>
    </row>
    <row r="2431" spans="18:29" x14ac:dyDescent="0.2">
      <c r="R2431" s="193" t="str">
        <f>IF(Candidates!H2433="","",MONTH(Candidates!H2433))</f>
        <v/>
      </c>
      <c r="S2431" s="187" t="b">
        <f>IF(AND(YEAR(Candidates!H2433)&gt;=applicationYear,YEAR(Candidates!H2433)&lt;=applicationYear),TRUE,IF(applicationYear="",TRUE,FALSE))</f>
        <v>0</v>
      </c>
      <c r="T2431" s="187" t="b">
        <f>IF(AND(Candidates!H2433&gt;=$AJ$4,Candidates!H2433&lt;=$AJ$5),TRUE,FALSE)</f>
        <v>0</v>
      </c>
      <c r="U2431" s="187" t="b">
        <f>IF(Dashboard!$M$6="",IF(Candidates!B2433&lt;&gt;"",TRUE,FALSE),IF(Dashboard!$M$6=Candidates!B2433,TRUE,FALSE))</f>
        <v>0</v>
      </c>
      <c r="V2431" s="187" t="b">
        <f>IF(Dashboard!$H$7="",IF(Candidates!B2433&lt;&gt;"",TRUE,FALSE),IF(Dashboard!$H$7=Candidates!C2433,TRUE,FALSE))</f>
        <v>0</v>
      </c>
      <c r="W2431" s="217" t="b">
        <f>IF(Dashboard!$H$6="",IF(Candidates!B2433&lt;&gt;"",TRUE,FALSE),IF(Dashboard!$H$6=Candidates!E2433,TRUE,FALSE))</f>
        <v>0</v>
      </c>
      <c r="X2431" s="187">
        <f t="shared" si="96"/>
        <v>0</v>
      </c>
      <c r="Y2431" s="198">
        <f t="shared" si="97"/>
        <v>0</v>
      </c>
      <c r="AA2431" s="7"/>
      <c r="AB2431" s="7"/>
      <c r="AC2431" s="7"/>
    </row>
    <row r="2432" spans="18:29" x14ac:dyDescent="0.2">
      <c r="R2432" s="193" t="str">
        <f>IF(Candidates!H2434="","",MONTH(Candidates!H2434))</f>
        <v/>
      </c>
      <c r="S2432" s="187" t="b">
        <f>IF(AND(YEAR(Candidates!H2434)&gt;=applicationYear,YEAR(Candidates!H2434)&lt;=applicationYear),TRUE,IF(applicationYear="",TRUE,FALSE))</f>
        <v>0</v>
      </c>
      <c r="T2432" s="187" t="b">
        <f>IF(AND(Candidates!H2434&gt;=$AJ$4,Candidates!H2434&lt;=$AJ$5),TRUE,FALSE)</f>
        <v>0</v>
      </c>
      <c r="U2432" s="187" t="b">
        <f>IF(Dashboard!$M$6="",IF(Candidates!B2434&lt;&gt;"",TRUE,FALSE),IF(Dashboard!$M$6=Candidates!B2434,TRUE,FALSE))</f>
        <v>0</v>
      </c>
      <c r="V2432" s="187" t="b">
        <f>IF(Dashboard!$H$7="",IF(Candidates!B2434&lt;&gt;"",TRUE,FALSE),IF(Dashboard!$H$7=Candidates!C2434,TRUE,FALSE))</f>
        <v>0</v>
      </c>
      <c r="W2432" s="217" t="b">
        <f>IF(Dashboard!$H$6="",IF(Candidates!B2434&lt;&gt;"",TRUE,FALSE),IF(Dashboard!$H$6=Candidates!E2434,TRUE,FALSE))</f>
        <v>0</v>
      </c>
      <c r="X2432" s="187">
        <f t="shared" si="96"/>
        <v>0</v>
      </c>
      <c r="Y2432" s="198">
        <f t="shared" si="97"/>
        <v>0</v>
      </c>
      <c r="AA2432" s="7"/>
      <c r="AB2432" s="7"/>
      <c r="AC2432" s="7"/>
    </row>
    <row r="2433" spans="18:29" x14ac:dyDescent="0.2">
      <c r="R2433" s="193" t="str">
        <f>IF(Candidates!H2435="","",MONTH(Candidates!H2435))</f>
        <v/>
      </c>
      <c r="S2433" s="187" t="b">
        <f>IF(AND(YEAR(Candidates!H2435)&gt;=applicationYear,YEAR(Candidates!H2435)&lt;=applicationYear),TRUE,IF(applicationYear="",TRUE,FALSE))</f>
        <v>0</v>
      </c>
      <c r="T2433" s="187" t="b">
        <f>IF(AND(Candidates!H2435&gt;=$AJ$4,Candidates!H2435&lt;=$AJ$5),TRUE,FALSE)</f>
        <v>0</v>
      </c>
      <c r="U2433" s="187" t="b">
        <f>IF(Dashboard!$M$6="",IF(Candidates!B2435&lt;&gt;"",TRUE,FALSE),IF(Dashboard!$M$6=Candidates!B2435,TRUE,FALSE))</f>
        <v>0</v>
      </c>
      <c r="V2433" s="187" t="b">
        <f>IF(Dashboard!$H$7="",IF(Candidates!B2435&lt;&gt;"",TRUE,FALSE),IF(Dashboard!$H$7=Candidates!C2435,TRUE,FALSE))</f>
        <v>0</v>
      </c>
      <c r="W2433" s="217" t="b">
        <f>IF(Dashboard!$H$6="",IF(Candidates!B2435&lt;&gt;"",TRUE,FALSE),IF(Dashboard!$H$6=Candidates!E2435,TRUE,FALSE))</f>
        <v>0</v>
      </c>
      <c r="X2433" s="187">
        <f t="shared" si="96"/>
        <v>0</v>
      </c>
      <c r="Y2433" s="198">
        <f t="shared" si="97"/>
        <v>0</v>
      </c>
      <c r="AA2433" s="7"/>
      <c r="AB2433" s="7"/>
      <c r="AC2433" s="7"/>
    </row>
    <row r="2434" spans="18:29" x14ac:dyDescent="0.2">
      <c r="R2434" s="193" t="str">
        <f>IF(Candidates!H2436="","",MONTH(Candidates!H2436))</f>
        <v/>
      </c>
      <c r="S2434" s="187" t="b">
        <f>IF(AND(YEAR(Candidates!H2436)&gt;=applicationYear,YEAR(Candidates!H2436)&lt;=applicationYear),TRUE,IF(applicationYear="",TRUE,FALSE))</f>
        <v>0</v>
      </c>
      <c r="T2434" s="187" t="b">
        <f>IF(AND(Candidates!H2436&gt;=$AJ$4,Candidates!H2436&lt;=$AJ$5),TRUE,FALSE)</f>
        <v>0</v>
      </c>
      <c r="U2434" s="187" t="b">
        <f>IF(Dashboard!$M$6="",IF(Candidates!B2436&lt;&gt;"",TRUE,FALSE),IF(Dashboard!$M$6=Candidates!B2436,TRUE,FALSE))</f>
        <v>0</v>
      </c>
      <c r="V2434" s="187" t="b">
        <f>IF(Dashboard!$H$7="",IF(Candidates!B2436&lt;&gt;"",TRUE,FALSE),IF(Dashboard!$H$7=Candidates!C2436,TRUE,FALSE))</f>
        <v>0</v>
      </c>
      <c r="W2434" s="217" t="b">
        <f>IF(Dashboard!$H$6="",IF(Candidates!B2436&lt;&gt;"",TRUE,FALSE),IF(Dashboard!$H$6=Candidates!E2436,TRUE,FALSE))</f>
        <v>0</v>
      </c>
      <c r="X2434" s="187">
        <f t="shared" si="96"/>
        <v>0</v>
      </c>
      <c r="Y2434" s="198">
        <f t="shared" si="97"/>
        <v>0</v>
      </c>
      <c r="AA2434" s="7"/>
      <c r="AB2434" s="7"/>
      <c r="AC2434" s="7"/>
    </row>
    <row r="2435" spans="18:29" x14ac:dyDescent="0.2">
      <c r="R2435" s="193" t="str">
        <f>IF(Candidates!H2437="","",MONTH(Candidates!H2437))</f>
        <v/>
      </c>
      <c r="S2435" s="187" t="b">
        <f>IF(AND(YEAR(Candidates!H2437)&gt;=applicationYear,YEAR(Candidates!H2437)&lt;=applicationYear),TRUE,IF(applicationYear="",TRUE,FALSE))</f>
        <v>0</v>
      </c>
      <c r="T2435" s="187" t="b">
        <f>IF(AND(Candidates!H2437&gt;=$AJ$4,Candidates!H2437&lt;=$AJ$5),TRUE,FALSE)</f>
        <v>0</v>
      </c>
      <c r="U2435" s="187" t="b">
        <f>IF(Dashboard!$M$6="",IF(Candidates!B2437&lt;&gt;"",TRUE,FALSE),IF(Dashboard!$M$6=Candidates!B2437,TRUE,FALSE))</f>
        <v>0</v>
      </c>
      <c r="V2435" s="187" t="b">
        <f>IF(Dashboard!$H$7="",IF(Candidates!B2437&lt;&gt;"",TRUE,FALSE),IF(Dashboard!$H$7=Candidates!C2437,TRUE,FALSE))</f>
        <v>0</v>
      </c>
      <c r="W2435" s="217" t="b">
        <f>IF(Dashboard!$H$6="",IF(Candidates!B2437&lt;&gt;"",TRUE,FALSE),IF(Dashboard!$H$6=Candidates!E2437,TRUE,FALSE))</f>
        <v>0</v>
      </c>
      <c r="X2435" s="187">
        <f t="shared" si="96"/>
        <v>0</v>
      </c>
      <c r="Y2435" s="198">
        <f t="shared" si="97"/>
        <v>0</v>
      </c>
      <c r="AA2435" s="7"/>
      <c r="AB2435" s="7"/>
      <c r="AC2435" s="7"/>
    </row>
    <row r="2436" spans="18:29" x14ac:dyDescent="0.2">
      <c r="R2436" s="193" t="str">
        <f>IF(Candidates!H2438="","",MONTH(Candidates!H2438))</f>
        <v/>
      </c>
      <c r="S2436" s="187" t="b">
        <f>IF(AND(YEAR(Candidates!H2438)&gt;=applicationYear,YEAR(Candidates!H2438)&lt;=applicationYear),TRUE,IF(applicationYear="",TRUE,FALSE))</f>
        <v>0</v>
      </c>
      <c r="T2436" s="187" t="b">
        <f>IF(AND(Candidates!H2438&gt;=$AJ$4,Candidates!H2438&lt;=$AJ$5),TRUE,FALSE)</f>
        <v>0</v>
      </c>
      <c r="U2436" s="187" t="b">
        <f>IF(Dashboard!$M$6="",IF(Candidates!B2438&lt;&gt;"",TRUE,FALSE),IF(Dashboard!$M$6=Candidates!B2438,TRUE,FALSE))</f>
        <v>0</v>
      </c>
      <c r="V2436" s="187" t="b">
        <f>IF(Dashboard!$H$7="",IF(Candidates!B2438&lt;&gt;"",TRUE,FALSE),IF(Dashboard!$H$7=Candidates!C2438,TRUE,FALSE))</f>
        <v>0</v>
      </c>
      <c r="W2436" s="217" t="b">
        <f>IF(Dashboard!$H$6="",IF(Candidates!B2438&lt;&gt;"",TRUE,FALSE),IF(Dashboard!$H$6=Candidates!E2438,TRUE,FALSE))</f>
        <v>0</v>
      </c>
      <c r="X2436" s="187">
        <f t="shared" si="96"/>
        <v>0</v>
      </c>
      <c r="Y2436" s="198">
        <f t="shared" si="97"/>
        <v>0</v>
      </c>
      <c r="AA2436" s="7"/>
      <c r="AB2436" s="7"/>
      <c r="AC2436" s="7"/>
    </row>
    <row r="2437" spans="18:29" x14ac:dyDescent="0.2">
      <c r="R2437" s="193" t="str">
        <f>IF(Candidates!H2439="","",MONTH(Candidates!H2439))</f>
        <v/>
      </c>
      <c r="S2437" s="187" t="b">
        <f>IF(AND(YEAR(Candidates!H2439)&gt;=applicationYear,YEAR(Candidates!H2439)&lt;=applicationYear),TRUE,IF(applicationYear="",TRUE,FALSE))</f>
        <v>0</v>
      </c>
      <c r="T2437" s="187" t="b">
        <f>IF(AND(Candidates!H2439&gt;=$AJ$4,Candidates!H2439&lt;=$AJ$5),TRUE,FALSE)</f>
        <v>0</v>
      </c>
      <c r="U2437" s="187" t="b">
        <f>IF(Dashboard!$M$6="",IF(Candidates!B2439&lt;&gt;"",TRUE,FALSE),IF(Dashboard!$M$6=Candidates!B2439,TRUE,FALSE))</f>
        <v>0</v>
      </c>
      <c r="V2437" s="187" t="b">
        <f>IF(Dashboard!$H$7="",IF(Candidates!B2439&lt;&gt;"",TRUE,FALSE),IF(Dashboard!$H$7=Candidates!C2439,TRUE,FALSE))</f>
        <v>0</v>
      </c>
      <c r="W2437" s="217" t="b">
        <f>IF(Dashboard!$H$6="",IF(Candidates!B2439&lt;&gt;"",TRUE,FALSE),IF(Dashboard!$H$6=Candidates!E2439,TRUE,FALSE))</f>
        <v>0</v>
      </c>
      <c r="X2437" s="187">
        <f t="shared" ref="X2437:X2500" si="98">W2437*V2437*U2437*T2437</f>
        <v>0</v>
      </c>
      <c r="Y2437" s="198">
        <f t="shared" ref="Y2437:Y2500" si="99">W2437*V2437*U2437*S2437</f>
        <v>0</v>
      </c>
      <c r="AA2437" s="7"/>
      <c r="AB2437" s="7"/>
      <c r="AC2437" s="7"/>
    </row>
    <row r="2438" spans="18:29" x14ac:dyDescent="0.2">
      <c r="R2438" s="193" t="str">
        <f>IF(Candidates!H2440="","",MONTH(Candidates!H2440))</f>
        <v/>
      </c>
      <c r="S2438" s="187" t="b">
        <f>IF(AND(YEAR(Candidates!H2440)&gt;=applicationYear,YEAR(Candidates!H2440)&lt;=applicationYear),TRUE,IF(applicationYear="",TRUE,FALSE))</f>
        <v>0</v>
      </c>
      <c r="T2438" s="187" t="b">
        <f>IF(AND(Candidates!H2440&gt;=$AJ$4,Candidates!H2440&lt;=$AJ$5),TRUE,FALSE)</f>
        <v>0</v>
      </c>
      <c r="U2438" s="187" t="b">
        <f>IF(Dashboard!$M$6="",IF(Candidates!B2440&lt;&gt;"",TRUE,FALSE),IF(Dashboard!$M$6=Candidates!B2440,TRUE,FALSE))</f>
        <v>0</v>
      </c>
      <c r="V2438" s="187" t="b">
        <f>IF(Dashboard!$H$7="",IF(Candidates!B2440&lt;&gt;"",TRUE,FALSE),IF(Dashboard!$H$7=Candidates!C2440,TRUE,FALSE))</f>
        <v>0</v>
      </c>
      <c r="W2438" s="217" t="b">
        <f>IF(Dashboard!$H$6="",IF(Candidates!B2440&lt;&gt;"",TRUE,FALSE),IF(Dashboard!$H$6=Candidates!E2440,TRUE,FALSE))</f>
        <v>0</v>
      </c>
      <c r="X2438" s="187">
        <f t="shared" si="98"/>
        <v>0</v>
      </c>
      <c r="Y2438" s="198">
        <f t="shared" si="99"/>
        <v>0</v>
      </c>
      <c r="AA2438" s="7"/>
      <c r="AB2438" s="7"/>
      <c r="AC2438" s="7"/>
    </row>
    <row r="2439" spans="18:29" x14ac:dyDescent="0.2">
      <c r="R2439" s="193" t="str">
        <f>IF(Candidates!H2441="","",MONTH(Candidates!H2441))</f>
        <v/>
      </c>
      <c r="S2439" s="187" t="b">
        <f>IF(AND(YEAR(Candidates!H2441)&gt;=applicationYear,YEAR(Candidates!H2441)&lt;=applicationYear),TRUE,IF(applicationYear="",TRUE,FALSE))</f>
        <v>0</v>
      </c>
      <c r="T2439" s="187" t="b">
        <f>IF(AND(Candidates!H2441&gt;=$AJ$4,Candidates!H2441&lt;=$AJ$5),TRUE,FALSE)</f>
        <v>0</v>
      </c>
      <c r="U2439" s="187" t="b">
        <f>IF(Dashboard!$M$6="",IF(Candidates!B2441&lt;&gt;"",TRUE,FALSE),IF(Dashboard!$M$6=Candidates!B2441,TRUE,FALSE))</f>
        <v>0</v>
      </c>
      <c r="V2439" s="187" t="b">
        <f>IF(Dashboard!$H$7="",IF(Candidates!B2441&lt;&gt;"",TRUE,FALSE),IF(Dashboard!$H$7=Candidates!C2441,TRUE,FALSE))</f>
        <v>0</v>
      </c>
      <c r="W2439" s="217" t="b">
        <f>IF(Dashboard!$H$6="",IF(Candidates!B2441&lt;&gt;"",TRUE,FALSE),IF(Dashboard!$H$6=Candidates!E2441,TRUE,FALSE))</f>
        <v>0</v>
      </c>
      <c r="X2439" s="187">
        <f t="shared" si="98"/>
        <v>0</v>
      </c>
      <c r="Y2439" s="198">
        <f t="shared" si="99"/>
        <v>0</v>
      </c>
      <c r="AA2439" s="7"/>
      <c r="AB2439" s="7"/>
      <c r="AC2439" s="7"/>
    </row>
    <row r="2440" spans="18:29" x14ac:dyDescent="0.2">
      <c r="R2440" s="193" t="str">
        <f>IF(Candidates!H2442="","",MONTH(Candidates!H2442))</f>
        <v/>
      </c>
      <c r="S2440" s="187" t="b">
        <f>IF(AND(YEAR(Candidates!H2442)&gt;=applicationYear,YEAR(Candidates!H2442)&lt;=applicationYear),TRUE,IF(applicationYear="",TRUE,FALSE))</f>
        <v>0</v>
      </c>
      <c r="T2440" s="187" t="b">
        <f>IF(AND(Candidates!H2442&gt;=$AJ$4,Candidates!H2442&lt;=$AJ$5),TRUE,FALSE)</f>
        <v>0</v>
      </c>
      <c r="U2440" s="187" t="b">
        <f>IF(Dashboard!$M$6="",IF(Candidates!B2442&lt;&gt;"",TRUE,FALSE),IF(Dashboard!$M$6=Candidates!B2442,TRUE,FALSE))</f>
        <v>0</v>
      </c>
      <c r="V2440" s="187" t="b">
        <f>IF(Dashboard!$H$7="",IF(Candidates!B2442&lt;&gt;"",TRUE,FALSE),IF(Dashboard!$H$7=Candidates!C2442,TRUE,FALSE))</f>
        <v>0</v>
      </c>
      <c r="W2440" s="217" t="b">
        <f>IF(Dashboard!$H$6="",IF(Candidates!B2442&lt;&gt;"",TRUE,FALSE),IF(Dashboard!$H$6=Candidates!E2442,TRUE,FALSE))</f>
        <v>0</v>
      </c>
      <c r="X2440" s="187">
        <f t="shared" si="98"/>
        <v>0</v>
      </c>
      <c r="Y2440" s="198">
        <f t="shared" si="99"/>
        <v>0</v>
      </c>
      <c r="AA2440" s="7"/>
      <c r="AB2440" s="7"/>
      <c r="AC2440" s="7"/>
    </row>
    <row r="2441" spans="18:29" x14ac:dyDescent="0.2">
      <c r="R2441" s="193" t="str">
        <f>IF(Candidates!H2443="","",MONTH(Candidates!H2443))</f>
        <v/>
      </c>
      <c r="S2441" s="187" t="b">
        <f>IF(AND(YEAR(Candidates!H2443)&gt;=applicationYear,YEAR(Candidates!H2443)&lt;=applicationYear),TRUE,IF(applicationYear="",TRUE,FALSE))</f>
        <v>0</v>
      </c>
      <c r="T2441" s="187" t="b">
        <f>IF(AND(Candidates!H2443&gt;=$AJ$4,Candidates!H2443&lt;=$AJ$5),TRUE,FALSE)</f>
        <v>0</v>
      </c>
      <c r="U2441" s="187" t="b">
        <f>IF(Dashboard!$M$6="",IF(Candidates!B2443&lt;&gt;"",TRUE,FALSE),IF(Dashboard!$M$6=Candidates!B2443,TRUE,FALSE))</f>
        <v>0</v>
      </c>
      <c r="V2441" s="187" t="b">
        <f>IF(Dashboard!$H$7="",IF(Candidates!B2443&lt;&gt;"",TRUE,FALSE),IF(Dashboard!$H$7=Candidates!C2443,TRUE,FALSE))</f>
        <v>0</v>
      </c>
      <c r="W2441" s="217" t="b">
        <f>IF(Dashboard!$H$6="",IF(Candidates!B2443&lt;&gt;"",TRUE,FALSE),IF(Dashboard!$H$6=Candidates!E2443,TRUE,FALSE))</f>
        <v>0</v>
      </c>
      <c r="X2441" s="187">
        <f t="shared" si="98"/>
        <v>0</v>
      </c>
      <c r="Y2441" s="198">
        <f t="shared" si="99"/>
        <v>0</v>
      </c>
      <c r="AA2441" s="7"/>
      <c r="AB2441" s="7"/>
      <c r="AC2441" s="7"/>
    </row>
    <row r="2442" spans="18:29" x14ac:dyDescent="0.2">
      <c r="R2442" s="193" t="str">
        <f>IF(Candidates!H2444="","",MONTH(Candidates!H2444))</f>
        <v/>
      </c>
      <c r="S2442" s="187" t="b">
        <f>IF(AND(YEAR(Candidates!H2444)&gt;=applicationYear,YEAR(Candidates!H2444)&lt;=applicationYear),TRUE,IF(applicationYear="",TRUE,FALSE))</f>
        <v>0</v>
      </c>
      <c r="T2442" s="187" t="b">
        <f>IF(AND(Candidates!H2444&gt;=$AJ$4,Candidates!H2444&lt;=$AJ$5),TRUE,FALSE)</f>
        <v>0</v>
      </c>
      <c r="U2442" s="187" t="b">
        <f>IF(Dashboard!$M$6="",IF(Candidates!B2444&lt;&gt;"",TRUE,FALSE),IF(Dashboard!$M$6=Candidates!B2444,TRUE,FALSE))</f>
        <v>0</v>
      </c>
      <c r="V2442" s="187" t="b">
        <f>IF(Dashboard!$H$7="",IF(Candidates!B2444&lt;&gt;"",TRUE,FALSE),IF(Dashboard!$H$7=Candidates!C2444,TRUE,FALSE))</f>
        <v>0</v>
      </c>
      <c r="W2442" s="217" t="b">
        <f>IF(Dashboard!$H$6="",IF(Candidates!B2444&lt;&gt;"",TRUE,FALSE),IF(Dashboard!$H$6=Candidates!E2444,TRUE,FALSE))</f>
        <v>0</v>
      </c>
      <c r="X2442" s="187">
        <f t="shared" si="98"/>
        <v>0</v>
      </c>
      <c r="Y2442" s="198">
        <f t="shared" si="99"/>
        <v>0</v>
      </c>
      <c r="AA2442" s="7"/>
      <c r="AB2442" s="7"/>
      <c r="AC2442" s="7"/>
    </row>
    <row r="2443" spans="18:29" x14ac:dyDescent="0.2">
      <c r="R2443" s="193" t="str">
        <f>IF(Candidates!H2445="","",MONTH(Candidates!H2445))</f>
        <v/>
      </c>
      <c r="S2443" s="187" t="b">
        <f>IF(AND(YEAR(Candidates!H2445)&gt;=applicationYear,YEAR(Candidates!H2445)&lt;=applicationYear),TRUE,IF(applicationYear="",TRUE,FALSE))</f>
        <v>0</v>
      </c>
      <c r="T2443" s="187" t="b">
        <f>IF(AND(Candidates!H2445&gt;=$AJ$4,Candidates!H2445&lt;=$AJ$5),TRUE,FALSE)</f>
        <v>0</v>
      </c>
      <c r="U2443" s="187" t="b">
        <f>IF(Dashboard!$M$6="",IF(Candidates!B2445&lt;&gt;"",TRUE,FALSE),IF(Dashboard!$M$6=Candidates!B2445,TRUE,FALSE))</f>
        <v>0</v>
      </c>
      <c r="V2443" s="187" t="b">
        <f>IF(Dashboard!$H$7="",IF(Candidates!B2445&lt;&gt;"",TRUE,FALSE),IF(Dashboard!$H$7=Candidates!C2445,TRUE,FALSE))</f>
        <v>0</v>
      </c>
      <c r="W2443" s="217" t="b">
        <f>IF(Dashboard!$H$6="",IF(Candidates!B2445&lt;&gt;"",TRUE,FALSE),IF(Dashboard!$H$6=Candidates!E2445,TRUE,FALSE))</f>
        <v>0</v>
      </c>
      <c r="X2443" s="187">
        <f t="shared" si="98"/>
        <v>0</v>
      </c>
      <c r="Y2443" s="198">
        <f t="shared" si="99"/>
        <v>0</v>
      </c>
      <c r="AA2443" s="7"/>
      <c r="AB2443" s="7"/>
      <c r="AC2443" s="7"/>
    </row>
    <row r="2444" spans="18:29" x14ac:dyDescent="0.2">
      <c r="R2444" s="193" t="str">
        <f>IF(Candidates!H2446="","",MONTH(Candidates!H2446))</f>
        <v/>
      </c>
      <c r="S2444" s="187" t="b">
        <f>IF(AND(YEAR(Candidates!H2446)&gt;=applicationYear,YEAR(Candidates!H2446)&lt;=applicationYear),TRUE,IF(applicationYear="",TRUE,FALSE))</f>
        <v>0</v>
      </c>
      <c r="T2444" s="187" t="b">
        <f>IF(AND(Candidates!H2446&gt;=$AJ$4,Candidates!H2446&lt;=$AJ$5),TRUE,FALSE)</f>
        <v>0</v>
      </c>
      <c r="U2444" s="187" t="b">
        <f>IF(Dashboard!$M$6="",IF(Candidates!B2446&lt;&gt;"",TRUE,FALSE),IF(Dashboard!$M$6=Candidates!B2446,TRUE,FALSE))</f>
        <v>0</v>
      </c>
      <c r="V2444" s="187" t="b">
        <f>IF(Dashboard!$H$7="",IF(Candidates!B2446&lt;&gt;"",TRUE,FALSE),IF(Dashboard!$H$7=Candidates!C2446,TRUE,FALSE))</f>
        <v>0</v>
      </c>
      <c r="W2444" s="217" t="b">
        <f>IF(Dashboard!$H$6="",IF(Candidates!B2446&lt;&gt;"",TRUE,FALSE),IF(Dashboard!$H$6=Candidates!E2446,TRUE,FALSE))</f>
        <v>0</v>
      </c>
      <c r="X2444" s="187">
        <f t="shared" si="98"/>
        <v>0</v>
      </c>
      <c r="Y2444" s="198">
        <f t="shared" si="99"/>
        <v>0</v>
      </c>
      <c r="AA2444" s="7"/>
      <c r="AB2444" s="7"/>
      <c r="AC2444" s="7"/>
    </row>
    <row r="2445" spans="18:29" x14ac:dyDescent="0.2">
      <c r="R2445" s="193" t="str">
        <f>IF(Candidates!H2447="","",MONTH(Candidates!H2447))</f>
        <v/>
      </c>
      <c r="S2445" s="187" t="b">
        <f>IF(AND(YEAR(Candidates!H2447)&gt;=applicationYear,YEAR(Candidates!H2447)&lt;=applicationYear),TRUE,IF(applicationYear="",TRUE,FALSE))</f>
        <v>0</v>
      </c>
      <c r="T2445" s="187" t="b">
        <f>IF(AND(Candidates!H2447&gt;=$AJ$4,Candidates!H2447&lt;=$AJ$5),TRUE,FALSE)</f>
        <v>0</v>
      </c>
      <c r="U2445" s="187" t="b">
        <f>IF(Dashboard!$M$6="",IF(Candidates!B2447&lt;&gt;"",TRUE,FALSE),IF(Dashboard!$M$6=Candidates!B2447,TRUE,FALSE))</f>
        <v>0</v>
      </c>
      <c r="V2445" s="187" t="b">
        <f>IF(Dashboard!$H$7="",IF(Candidates!B2447&lt;&gt;"",TRUE,FALSE),IF(Dashboard!$H$7=Candidates!C2447,TRUE,FALSE))</f>
        <v>0</v>
      </c>
      <c r="W2445" s="217" t="b">
        <f>IF(Dashboard!$H$6="",IF(Candidates!B2447&lt;&gt;"",TRUE,FALSE),IF(Dashboard!$H$6=Candidates!E2447,TRUE,FALSE))</f>
        <v>0</v>
      </c>
      <c r="X2445" s="187">
        <f t="shared" si="98"/>
        <v>0</v>
      </c>
      <c r="Y2445" s="198">
        <f t="shared" si="99"/>
        <v>0</v>
      </c>
      <c r="AA2445" s="7"/>
      <c r="AB2445" s="7"/>
      <c r="AC2445" s="7"/>
    </row>
    <row r="2446" spans="18:29" x14ac:dyDescent="0.2">
      <c r="R2446" s="193" t="str">
        <f>IF(Candidates!H2448="","",MONTH(Candidates!H2448))</f>
        <v/>
      </c>
      <c r="S2446" s="187" t="b">
        <f>IF(AND(YEAR(Candidates!H2448)&gt;=applicationYear,YEAR(Candidates!H2448)&lt;=applicationYear),TRUE,IF(applicationYear="",TRUE,FALSE))</f>
        <v>0</v>
      </c>
      <c r="T2446" s="187" t="b">
        <f>IF(AND(Candidates!H2448&gt;=$AJ$4,Candidates!H2448&lt;=$AJ$5),TRUE,FALSE)</f>
        <v>0</v>
      </c>
      <c r="U2446" s="187" t="b">
        <f>IF(Dashboard!$M$6="",IF(Candidates!B2448&lt;&gt;"",TRUE,FALSE),IF(Dashboard!$M$6=Candidates!B2448,TRUE,FALSE))</f>
        <v>0</v>
      </c>
      <c r="V2446" s="187" t="b">
        <f>IF(Dashboard!$H$7="",IF(Candidates!B2448&lt;&gt;"",TRUE,FALSE),IF(Dashboard!$H$7=Candidates!C2448,TRUE,FALSE))</f>
        <v>0</v>
      </c>
      <c r="W2446" s="217" t="b">
        <f>IF(Dashboard!$H$6="",IF(Candidates!B2448&lt;&gt;"",TRUE,FALSE),IF(Dashboard!$H$6=Candidates!E2448,TRUE,FALSE))</f>
        <v>0</v>
      </c>
      <c r="X2446" s="187">
        <f t="shared" si="98"/>
        <v>0</v>
      </c>
      <c r="Y2446" s="198">
        <f t="shared" si="99"/>
        <v>0</v>
      </c>
      <c r="AA2446" s="7"/>
      <c r="AB2446" s="7"/>
      <c r="AC2446" s="7"/>
    </row>
    <row r="2447" spans="18:29" x14ac:dyDescent="0.2">
      <c r="R2447" s="193" t="str">
        <f>IF(Candidates!H2449="","",MONTH(Candidates!H2449))</f>
        <v/>
      </c>
      <c r="S2447" s="187" t="b">
        <f>IF(AND(YEAR(Candidates!H2449)&gt;=applicationYear,YEAR(Candidates!H2449)&lt;=applicationYear),TRUE,IF(applicationYear="",TRUE,FALSE))</f>
        <v>0</v>
      </c>
      <c r="T2447" s="187" t="b">
        <f>IF(AND(Candidates!H2449&gt;=$AJ$4,Candidates!H2449&lt;=$AJ$5),TRUE,FALSE)</f>
        <v>0</v>
      </c>
      <c r="U2447" s="187" t="b">
        <f>IF(Dashboard!$M$6="",IF(Candidates!B2449&lt;&gt;"",TRUE,FALSE),IF(Dashboard!$M$6=Candidates!B2449,TRUE,FALSE))</f>
        <v>0</v>
      </c>
      <c r="V2447" s="187" t="b">
        <f>IF(Dashboard!$H$7="",IF(Candidates!B2449&lt;&gt;"",TRUE,FALSE),IF(Dashboard!$H$7=Candidates!C2449,TRUE,FALSE))</f>
        <v>0</v>
      </c>
      <c r="W2447" s="217" t="b">
        <f>IF(Dashboard!$H$6="",IF(Candidates!B2449&lt;&gt;"",TRUE,FALSE),IF(Dashboard!$H$6=Candidates!E2449,TRUE,FALSE))</f>
        <v>0</v>
      </c>
      <c r="X2447" s="187">
        <f t="shared" si="98"/>
        <v>0</v>
      </c>
      <c r="Y2447" s="198">
        <f t="shared" si="99"/>
        <v>0</v>
      </c>
      <c r="AA2447" s="7"/>
      <c r="AB2447" s="7"/>
      <c r="AC2447" s="7"/>
    </row>
    <row r="2448" spans="18:29" x14ac:dyDescent="0.2">
      <c r="R2448" s="193" t="str">
        <f>IF(Candidates!H2450="","",MONTH(Candidates!H2450))</f>
        <v/>
      </c>
      <c r="S2448" s="187" t="b">
        <f>IF(AND(YEAR(Candidates!H2450)&gt;=applicationYear,YEAR(Candidates!H2450)&lt;=applicationYear),TRUE,IF(applicationYear="",TRUE,FALSE))</f>
        <v>0</v>
      </c>
      <c r="T2448" s="187" t="b">
        <f>IF(AND(Candidates!H2450&gt;=$AJ$4,Candidates!H2450&lt;=$AJ$5),TRUE,FALSE)</f>
        <v>0</v>
      </c>
      <c r="U2448" s="187" t="b">
        <f>IF(Dashboard!$M$6="",IF(Candidates!B2450&lt;&gt;"",TRUE,FALSE),IF(Dashboard!$M$6=Candidates!B2450,TRUE,FALSE))</f>
        <v>0</v>
      </c>
      <c r="V2448" s="187" t="b">
        <f>IF(Dashboard!$H$7="",IF(Candidates!B2450&lt;&gt;"",TRUE,FALSE),IF(Dashboard!$H$7=Candidates!C2450,TRUE,FALSE))</f>
        <v>0</v>
      </c>
      <c r="W2448" s="217" t="b">
        <f>IF(Dashboard!$H$6="",IF(Candidates!B2450&lt;&gt;"",TRUE,FALSE),IF(Dashboard!$H$6=Candidates!E2450,TRUE,FALSE))</f>
        <v>0</v>
      </c>
      <c r="X2448" s="187">
        <f t="shared" si="98"/>
        <v>0</v>
      </c>
      <c r="Y2448" s="198">
        <f t="shared" si="99"/>
        <v>0</v>
      </c>
      <c r="AA2448" s="7"/>
      <c r="AB2448" s="7"/>
      <c r="AC2448" s="7"/>
    </row>
    <row r="2449" spans="18:29" x14ac:dyDescent="0.2">
      <c r="R2449" s="193" t="str">
        <f>IF(Candidates!H2451="","",MONTH(Candidates!H2451))</f>
        <v/>
      </c>
      <c r="S2449" s="187" t="b">
        <f>IF(AND(YEAR(Candidates!H2451)&gt;=applicationYear,YEAR(Candidates!H2451)&lt;=applicationYear),TRUE,IF(applicationYear="",TRUE,FALSE))</f>
        <v>0</v>
      </c>
      <c r="T2449" s="187" t="b">
        <f>IF(AND(Candidates!H2451&gt;=$AJ$4,Candidates!H2451&lt;=$AJ$5),TRUE,FALSE)</f>
        <v>0</v>
      </c>
      <c r="U2449" s="187" t="b">
        <f>IF(Dashboard!$M$6="",IF(Candidates!B2451&lt;&gt;"",TRUE,FALSE),IF(Dashboard!$M$6=Candidates!B2451,TRUE,FALSE))</f>
        <v>0</v>
      </c>
      <c r="V2449" s="187" t="b">
        <f>IF(Dashboard!$H$7="",IF(Candidates!B2451&lt;&gt;"",TRUE,FALSE),IF(Dashboard!$H$7=Candidates!C2451,TRUE,FALSE))</f>
        <v>0</v>
      </c>
      <c r="W2449" s="217" t="b">
        <f>IF(Dashboard!$H$6="",IF(Candidates!B2451&lt;&gt;"",TRUE,FALSE),IF(Dashboard!$H$6=Candidates!E2451,TRUE,FALSE))</f>
        <v>0</v>
      </c>
      <c r="X2449" s="187">
        <f t="shared" si="98"/>
        <v>0</v>
      </c>
      <c r="Y2449" s="198">
        <f t="shared" si="99"/>
        <v>0</v>
      </c>
      <c r="AA2449" s="7"/>
      <c r="AB2449" s="7"/>
      <c r="AC2449" s="7"/>
    </row>
    <row r="2450" spans="18:29" x14ac:dyDescent="0.2">
      <c r="R2450" s="193" t="str">
        <f>IF(Candidates!H2452="","",MONTH(Candidates!H2452))</f>
        <v/>
      </c>
      <c r="S2450" s="187" t="b">
        <f>IF(AND(YEAR(Candidates!H2452)&gt;=applicationYear,YEAR(Candidates!H2452)&lt;=applicationYear),TRUE,IF(applicationYear="",TRUE,FALSE))</f>
        <v>0</v>
      </c>
      <c r="T2450" s="187" t="b">
        <f>IF(AND(Candidates!H2452&gt;=$AJ$4,Candidates!H2452&lt;=$AJ$5),TRUE,FALSE)</f>
        <v>0</v>
      </c>
      <c r="U2450" s="187" t="b">
        <f>IF(Dashboard!$M$6="",IF(Candidates!B2452&lt;&gt;"",TRUE,FALSE),IF(Dashboard!$M$6=Candidates!B2452,TRUE,FALSE))</f>
        <v>0</v>
      </c>
      <c r="V2450" s="187" t="b">
        <f>IF(Dashboard!$H$7="",IF(Candidates!B2452&lt;&gt;"",TRUE,FALSE),IF(Dashboard!$H$7=Candidates!C2452,TRUE,FALSE))</f>
        <v>0</v>
      </c>
      <c r="W2450" s="217" t="b">
        <f>IF(Dashboard!$H$6="",IF(Candidates!B2452&lt;&gt;"",TRUE,FALSE),IF(Dashboard!$H$6=Candidates!E2452,TRUE,FALSE))</f>
        <v>0</v>
      </c>
      <c r="X2450" s="187">
        <f t="shared" si="98"/>
        <v>0</v>
      </c>
      <c r="Y2450" s="198">
        <f t="shared" si="99"/>
        <v>0</v>
      </c>
      <c r="AA2450" s="7"/>
      <c r="AB2450" s="7"/>
      <c r="AC2450" s="7"/>
    </row>
    <row r="2451" spans="18:29" x14ac:dyDescent="0.2">
      <c r="R2451" s="193" t="str">
        <f>IF(Candidates!H2453="","",MONTH(Candidates!H2453))</f>
        <v/>
      </c>
      <c r="S2451" s="187" t="b">
        <f>IF(AND(YEAR(Candidates!H2453)&gt;=applicationYear,YEAR(Candidates!H2453)&lt;=applicationYear),TRUE,IF(applicationYear="",TRUE,FALSE))</f>
        <v>0</v>
      </c>
      <c r="T2451" s="187" t="b">
        <f>IF(AND(Candidates!H2453&gt;=$AJ$4,Candidates!H2453&lt;=$AJ$5),TRUE,FALSE)</f>
        <v>0</v>
      </c>
      <c r="U2451" s="187" t="b">
        <f>IF(Dashboard!$M$6="",IF(Candidates!B2453&lt;&gt;"",TRUE,FALSE),IF(Dashboard!$M$6=Candidates!B2453,TRUE,FALSE))</f>
        <v>0</v>
      </c>
      <c r="V2451" s="187" t="b">
        <f>IF(Dashboard!$H$7="",IF(Candidates!B2453&lt;&gt;"",TRUE,FALSE),IF(Dashboard!$H$7=Candidates!C2453,TRUE,FALSE))</f>
        <v>0</v>
      </c>
      <c r="W2451" s="217" t="b">
        <f>IF(Dashboard!$H$6="",IF(Candidates!B2453&lt;&gt;"",TRUE,FALSE),IF(Dashboard!$H$6=Candidates!E2453,TRUE,FALSE))</f>
        <v>0</v>
      </c>
      <c r="X2451" s="187">
        <f t="shared" si="98"/>
        <v>0</v>
      </c>
      <c r="Y2451" s="198">
        <f t="shared" si="99"/>
        <v>0</v>
      </c>
      <c r="AA2451" s="7"/>
      <c r="AB2451" s="7"/>
      <c r="AC2451" s="7"/>
    </row>
    <row r="2452" spans="18:29" x14ac:dyDescent="0.2">
      <c r="R2452" s="193" t="str">
        <f>IF(Candidates!H2454="","",MONTH(Candidates!H2454))</f>
        <v/>
      </c>
      <c r="S2452" s="187" t="b">
        <f>IF(AND(YEAR(Candidates!H2454)&gt;=applicationYear,YEAR(Candidates!H2454)&lt;=applicationYear),TRUE,IF(applicationYear="",TRUE,FALSE))</f>
        <v>0</v>
      </c>
      <c r="T2452" s="187" t="b">
        <f>IF(AND(Candidates!H2454&gt;=$AJ$4,Candidates!H2454&lt;=$AJ$5),TRUE,FALSE)</f>
        <v>0</v>
      </c>
      <c r="U2452" s="187" t="b">
        <f>IF(Dashboard!$M$6="",IF(Candidates!B2454&lt;&gt;"",TRUE,FALSE),IF(Dashboard!$M$6=Candidates!B2454,TRUE,FALSE))</f>
        <v>0</v>
      </c>
      <c r="V2452" s="187" t="b">
        <f>IF(Dashboard!$H$7="",IF(Candidates!B2454&lt;&gt;"",TRUE,FALSE),IF(Dashboard!$H$7=Candidates!C2454,TRUE,FALSE))</f>
        <v>0</v>
      </c>
      <c r="W2452" s="217" t="b">
        <f>IF(Dashboard!$H$6="",IF(Candidates!B2454&lt;&gt;"",TRUE,FALSE),IF(Dashboard!$H$6=Candidates!E2454,TRUE,FALSE))</f>
        <v>0</v>
      </c>
      <c r="X2452" s="187">
        <f t="shared" si="98"/>
        <v>0</v>
      </c>
      <c r="Y2452" s="198">
        <f t="shared" si="99"/>
        <v>0</v>
      </c>
      <c r="AA2452" s="7"/>
      <c r="AB2452" s="7"/>
      <c r="AC2452" s="7"/>
    </row>
    <row r="2453" spans="18:29" x14ac:dyDescent="0.2">
      <c r="R2453" s="193" t="str">
        <f>IF(Candidates!H2455="","",MONTH(Candidates!H2455))</f>
        <v/>
      </c>
      <c r="S2453" s="187" t="b">
        <f>IF(AND(YEAR(Candidates!H2455)&gt;=applicationYear,YEAR(Candidates!H2455)&lt;=applicationYear),TRUE,IF(applicationYear="",TRUE,FALSE))</f>
        <v>0</v>
      </c>
      <c r="T2453" s="187" t="b">
        <f>IF(AND(Candidates!H2455&gt;=$AJ$4,Candidates!H2455&lt;=$AJ$5),TRUE,FALSE)</f>
        <v>0</v>
      </c>
      <c r="U2453" s="187" t="b">
        <f>IF(Dashboard!$M$6="",IF(Candidates!B2455&lt;&gt;"",TRUE,FALSE),IF(Dashboard!$M$6=Candidates!B2455,TRUE,FALSE))</f>
        <v>0</v>
      </c>
      <c r="V2453" s="187" t="b">
        <f>IF(Dashboard!$H$7="",IF(Candidates!B2455&lt;&gt;"",TRUE,FALSE),IF(Dashboard!$H$7=Candidates!C2455,TRUE,FALSE))</f>
        <v>0</v>
      </c>
      <c r="W2453" s="217" t="b">
        <f>IF(Dashboard!$H$6="",IF(Candidates!B2455&lt;&gt;"",TRUE,FALSE),IF(Dashboard!$H$6=Candidates!E2455,TRUE,FALSE))</f>
        <v>0</v>
      </c>
      <c r="X2453" s="187">
        <f t="shared" si="98"/>
        <v>0</v>
      </c>
      <c r="Y2453" s="198">
        <f t="shared" si="99"/>
        <v>0</v>
      </c>
      <c r="AA2453" s="7"/>
      <c r="AB2453" s="7"/>
      <c r="AC2453" s="7"/>
    </row>
    <row r="2454" spans="18:29" x14ac:dyDescent="0.2">
      <c r="R2454" s="193" t="str">
        <f>IF(Candidates!H2456="","",MONTH(Candidates!H2456))</f>
        <v/>
      </c>
      <c r="S2454" s="187" t="b">
        <f>IF(AND(YEAR(Candidates!H2456)&gt;=applicationYear,YEAR(Candidates!H2456)&lt;=applicationYear),TRUE,IF(applicationYear="",TRUE,FALSE))</f>
        <v>0</v>
      </c>
      <c r="T2454" s="187" t="b">
        <f>IF(AND(Candidates!H2456&gt;=$AJ$4,Candidates!H2456&lt;=$AJ$5),TRUE,FALSE)</f>
        <v>0</v>
      </c>
      <c r="U2454" s="187" t="b">
        <f>IF(Dashboard!$M$6="",IF(Candidates!B2456&lt;&gt;"",TRUE,FALSE),IF(Dashboard!$M$6=Candidates!B2456,TRUE,FALSE))</f>
        <v>0</v>
      </c>
      <c r="V2454" s="187" t="b">
        <f>IF(Dashboard!$H$7="",IF(Candidates!B2456&lt;&gt;"",TRUE,FALSE),IF(Dashboard!$H$7=Candidates!C2456,TRUE,FALSE))</f>
        <v>0</v>
      </c>
      <c r="W2454" s="217" t="b">
        <f>IF(Dashboard!$H$6="",IF(Candidates!B2456&lt;&gt;"",TRUE,FALSE),IF(Dashboard!$H$6=Candidates!E2456,TRUE,FALSE))</f>
        <v>0</v>
      </c>
      <c r="X2454" s="187">
        <f t="shared" si="98"/>
        <v>0</v>
      </c>
      <c r="Y2454" s="198">
        <f t="shared" si="99"/>
        <v>0</v>
      </c>
      <c r="AA2454" s="7"/>
      <c r="AB2454" s="7"/>
      <c r="AC2454" s="7"/>
    </row>
    <row r="2455" spans="18:29" x14ac:dyDescent="0.2">
      <c r="R2455" s="193" t="str">
        <f>IF(Candidates!H2457="","",MONTH(Candidates!H2457))</f>
        <v/>
      </c>
      <c r="S2455" s="187" t="b">
        <f>IF(AND(YEAR(Candidates!H2457)&gt;=applicationYear,YEAR(Candidates!H2457)&lt;=applicationYear),TRUE,IF(applicationYear="",TRUE,FALSE))</f>
        <v>0</v>
      </c>
      <c r="T2455" s="187" t="b">
        <f>IF(AND(Candidates!H2457&gt;=$AJ$4,Candidates!H2457&lt;=$AJ$5),TRUE,FALSE)</f>
        <v>0</v>
      </c>
      <c r="U2455" s="187" t="b">
        <f>IF(Dashboard!$M$6="",IF(Candidates!B2457&lt;&gt;"",TRUE,FALSE),IF(Dashboard!$M$6=Candidates!B2457,TRUE,FALSE))</f>
        <v>0</v>
      </c>
      <c r="V2455" s="187" t="b">
        <f>IF(Dashboard!$H$7="",IF(Candidates!B2457&lt;&gt;"",TRUE,FALSE),IF(Dashboard!$H$7=Candidates!C2457,TRUE,FALSE))</f>
        <v>0</v>
      </c>
      <c r="W2455" s="217" t="b">
        <f>IF(Dashboard!$H$6="",IF(Candidates!B2457&lt;&gt;"",TRUE,FALSE),IF(Dashboard!$H$6=Candidates!E2457,TRUE,FALSE))</f>
        <v>0</v>
      </c>
      <c r="X2455" s="187">
        <f t="shared" si="98"/>
        <v>0</v>
      </c>
      <c r="Y2455" s="198">
        <f t="shared" si="99"/>
        <v>0</v>
      </c>
      <c r="AA2455" s="7"/>
      <c r="AB2455" s="7"/>
      <c r="AC2455" s="7"/>
    </row>
    <row r="2456" spans="18:29" x14ac:dyDescent="0.2">
      <c r="R2456" s="193" t="str">
        <f>IF(Candidates!H2458="","",MONTH(Candidates!H2458))</f>
        <v/>
      </c>
      <c r="S2456" s="187" t="b">
        <f>IF(AND(YEAR(Candidates!H2458)&gt;=applicationYear,YEAR(Candidates!H2458)&lt;=applicationYear),TRUE,IF(applicationYear="",TRUE,FALSE))</f>
        <v>0</v>
      </c>
      <c r="T2456" s="187" t="b">
        <f>IF(AND(Candidates!H2458&gt;=$AJ$4,Candidates!H2458&lt;=$AJ$5),TRUE,FALSE)</f>
        <v>0</v>
      </c>
      <c r="U2456" s="187" t="b">
        <f>IF(Dashboard!$M$6="",IF(Candidates!B2458&lt;&gt;"",TRUE,FALSE),IF(Dashboard!$M$6=Candidates!B2458,TRUE,FALSE))</f>
        <v>0</v>
      </c>
      <c r="V2456" s="187" t="b">
        <f>IF(Dashboard!$H$7="",IF(Candidates!B2458&lt;&gt;"",TRUE,FALSE),IF(Dashboard!$H$7=Candidates!C2458,TRUE,FALSE))</f>
        <v>0</v>
      </c>
      <c r="W2456" s="217" t="b">
        <f>IF(Dashboard!$H$6="",IF(Candidates!B2458&lt;&gt;"",TRUE,FALSE),IF(Dashboard!$H$6=Candidates!E2458,TRUE,FALSE))</f>
        <v>0</v>
      </c>
      <c r="X2456" s="187">
        <f t="shared" si="98"/>
        <v>0</v>
      </c>
      <c r="Y2456" s="198">
        <f t="shared" si="99"/>
        <v>0</v>
      </c>
      <c r="AA2456" s="7"/>
      <c r="AB2456" s="7"/>
      <c r="AC2456" s="7"/>
    </row>
    <row r="2457" spans="18:29" x14ac:dyDescent="0.2">
      <c r="R2457" s="193" t="str">
        <f>IF(Candidates!H2459="","",MONTH(Candidates!H2459))</f>
        <v/>
      </c>
      <c r="S2457" s="187" t="b">
        <f>IF(AND(YEAR(Candidates!H2459)&gt;=applicationYear,YEAR(Candidates!H2459)&lt;=applicationYear),TRUE,IF(applicationYear="",TRUE,FALSE))</f>
        <v>0</v>
      </c>
      <c r="T2457" s="187" t="b">
        <f>IF(AND(Candidates!H2459&gt;=$AJ$4,Candidates!H2459&lt;=$AJ$5),TRUE,FALSE)</f>
        <v>0</v>
      </c>
      <c r="U2457" s="187" t="b">
        <f>IF(Dashboard!$M$6="",IF(Candidates!B2459&lt;&gt;"",TRUE,FALSE),IF(Dashboard!$M$6=Candidates!B2459,TRUE,FALSE))</f>
        <v>0</v>
      </c>
      <c r="V2457" s="187" t="b">
        <f>IF(Dashboard!$H$7="",IF(Candidates!B2459&lt;&gt;"",TRUE,FALSE),IF(Dashboard!$H$7=Candidates!C2459,TRUE,FALSE))</f>
        <v>0</v>
      </c>
      <c r="W2457" s="217" t="b">
        <f>IF(Dashboard!$H$6="",IF(Candidates!B2459&lt;&gt;"",TRUE,FALSE),IF(Dashboard!$H$6=Candidates!E2459,TRUE,FALSE))</f>
        <v>0</v>
      </c>
      <c r="X2457" s="187">
        <f t="shared" si="98"/>
        <v>0</v>
      </c>
      <c r="Y2457" s="198">
        <f t="shared" si="99"/>
        <v>0</v>
      </c>
      <c r="AA2457" s="7"/>
      <c r="AB2457" s="7"/>
      <c r="AC2457" s="7"/>
    </row>
    <row r="2458" spans="18:29" x14ac:dyDescent="0.2">
      <c r="R2458" s="193" t="str">
        <f>IF(Candidates!H2460="","",MONTH(Candidates!H2460))</f>
        <v/>
      </c>
      <c r="S2458" s="187" t="b">
        <f>IF(AND(YEAR(Candidates!H2460)&gt;=applicationYear,YEAR(Candidates!H2460)&lt;=applicationYear),TRUE,IF(applicationYear="",TRUE,FALSE))</f>
        <v>0</v>
      </c>
      <c r="T2458" s="187" t="b">
        <f>IF(AND(Candidates!H2460&gt;=$AJ$4,Candidates!H2460&lt;=$AJ$5),TRUE,FALSE)</f>
        <v>0</v>
      </c>
      <c r="U2458" s="187" t="b">
        <f>IF(Dashboard!$M$6="",IF(Candidates!B2460&lt;&gt;"",TRUE,FALSE),IF(Dashboard!$M$6=Candidates!B2460,TRUE,FALSE))</f>
        <v>0</v>
      </c>
      <c r="V2458" s="187" t="b">
        <f>IF(Dashboard!$H$7="",IF(Candidates!B2460&lt;&gt;"",TRUE,FALSE),IF(Dashboard!$H$7=Candidates!C2460,TRUE,FALSE))</f>
        <v>0</v>
      </c>
      <c r="W2458" s="217" t="b">
        <f>IF(Dashboard!$H$6="",IF(Candidates!B2460&lt;&gt;"",TRUE,FALSE),IF(Dashboard!$H$6=Candidates!E2460,TRUE,FALSE))</f>
        <v>0</v>
      </c>
      <c r="X2458" s="187">
        <f t="shared" si="98"/>
        <v>0</v>
      </c>
      <c r="Y2458" s="198">
        <f t="shared" si="99"/>
        <v>0</v>
      </c>
      <c r="AA2458" s="7"/>
      <c r="AB2458" s="7"/>
      <c r="AC2458" s="7"/>
    </row>
    <row r="2459" spans="18:29" x14ac:dyDescent="0.2">
      <c r="R2459" s="193" t="str">
        <f>IF(Candidates!H2461="","",MONTH(Candidates!H2461))</f>
        <v/>
      </c>
      <c r="S2459" s="187" t="b">
        <f>IF(AND(YEAR(Candidates!H2461)&gt;=applicationYear,YEAR(Candidates!H2461)&lt;=applicationYear),TRUE,IF(applicationYear="",TRUE,FALSE))</f>
        <v>0</v>
      </c>
      <c r="T2459" s="187" t="b">
        <f>IF(AND(Candidates!H2461&gt;=$AJ$4,Candidates!H2461&lt;=$AJ$5),TRUE,FALSE)</f>
        <v>0</v>
      </c>
      <c r="U2459" s="187" t="b">
        <f>IF(Dashboard!$M$6="",IF(Candidates!B2461&lt;&gt;"",TRUE,FALSE),IF(Dashboard!$M$6=Candidates!B2461,TRUE,FALSE))</f>
        <v>0</v>
      </c>
      <c r="V2459" s="187" t="b">
        <f>IF(Dashboard!$H$7="",IF(Candidates!B2461&lt;&gt;"",TRUE,FALSE),IF(Dashboard!$H$7=Candidates!C2461,TRUE,FALSE))</f>
        <v>0</v>
      </c>
      <c r="W2459" s="217" t="b">
        <f>IF(Dashboard!$H$6="",IF(Candidates!B2461&lt;&gt;"",TRUE,FALSE),IF(Dashboard!$H$6=Candidates!E2461,TRUE,FALSE))</f>
        <v>0</v>
      </c>
      <c r="X2459" s="187">
        <f t="shared" si="98"/>
        <v>0</v>
      </c>
      <c r="Y2459" s="198">
        <f t="shared" si="99"/>
        <v>0</v>
      </c>
      <c r="AA2459" s="7"/>
      <c r="AB2459" s="7"/>
      <c r="AC2459" s="7"/>
    </row>
    <row r="2460" spans="18:29" x14ac:dyDescent="0.2">
      <c r="R2460" s="193" t="str">
        <f>IF(Candidates!H2462="","",MONTH(Candidates!H2462))</f>
        <v/>
      </c>
      <c r="S2460" s="187" t="b">
        <f>IF(AND(YEAR(Candidates!H2462)&gt;=applicationYear,YEAR(Candidates!H2462)&lt;=applicationYear),TRUE,IF(applicationYear="",TRUE,FALSE))</f>
        <v>0</v>
      </c>
      <c r="T2460" s="187" t="b">
        <f>IF(AND(Candidates!H2462&gt;=$AJ$4,Candidates!H2462&lt;=$AJ$5),TRUE,FALSE)</f>
        <v>0</v>
      </c>
      <c r="U2460" s="187" t="b">
        <f>IF(Dashboard!$M$6="",IF(Candidates!B2462&lt;&gt;"",TRUE,FALSE),IF(Dashboard!$M$6=Candidates!B2462,TRUE,FALSE))</f>
        <v>0</v>
      </c>
      <c r="V2460" s="187" t="b">
        <f>IF(Dashboard!$H$7="",IF(Candidates!B2462&lt;&gt;"",TRUE,FALSE),IF(Dashboard!$H$7=Candidates!C2462,TRUE,FALSE))</f>
        <v>0</v>
      </c>
      <c r="W2460" s="217" t="b">
        <f>IF(Dashboard!$H$6="",IF(Candidates!B2462&lt;&gt;"",TRUE,FALSE),IF(Dashboard!$H$6=Candidates!E2462,TRUE,FALSE))</f>
        <v>0</v>
      </c>
      <c r="X2460" s="187">
        <f t="shared" si="98"/>
        <v>0</v>
      </c>
      <c r="Y2460" s="198">
        <f t="shared" si="99"/>
        <v>0</v>
      </c>
      <c r="AA2460" s="7"/>
      <c r="AB2460" s="7"/>
      <c r="AC2460" s="7"/>
    </row>
    <row r="2461" spans="18:29" x14ac:dyDescent="0.2">
      <c r="R2461" s="193" t="str">
        <f>IF(Candidates!H2463="","",MONTH(Candidates!H2463))</f>
        <v/>
      </c>
      <c r="S2461" s="187" t="b">
        <f>IF(AND(YEAR(Candidates!H2463)&gt;=applicationYear,YEAR(Candidates!H2463)&lt;=applicationYear),TRUE,IF(applicationYear="",TRUE,FALSE))</f>
        <v>0</v>
      </c>
      <c r="T2461" s="187" t="b">
        <f>IF(AND(Candidates!H2463&gt;=$AJ$4,Candidates!H2463&lt;=$AJ$5),TRUE,FALSE)</f>
        <v>0</v>
      </c>
      <c r="U2461" s="187" t="b">
        <f>IF(Dashboard!$M$6="",IF(Candidates!B2463&lt;&gt;"",TRUE,FALSE),IF(Dashboard!$M$6=Candidates!B2463,TRUE,FALSE))</f>
        <v>0</v>
      </c>
      <c r="V2461" s="187" t="b">
        <f>IF(Dashboard!$H$7="",IF(Candidates!B2463&lt;&gt;"",TRUE,FALSE),IF(Dashboard!$H$7=Candidates!C2463,TRUE,FALSE))</f>
        <v>0</v>
      </c>
      <c r="W2461" s="217" t="b">
        <f>IF(Dashboard!$H$6="",IF(Candidates!B2463&lt;&gt;"",TRUE,FALSE),IF(Dashboard!$H$6=Candidates!E2463,TRUE,FALSE))</f>
        <v>0</v>
      </c>
      <c r="X2461" s="187">
        <f t="shared" si="98"/>
        <v>0</v>
      </c>
      <c r="Y2461" s="198">
        <f t="shared" si="99"/>
        <v>0</v>
      </c>
      <c r="AA2461" s="7"/>
      <c r="AB2461" s="7"/>
      <c r="AC2461" s="7"/>
    </row>
    <row r="2462" spans="18:29" x14ac:dyDescent="0.2">
      <c r="R2462" s="193" t="str">
        <f>IF(Candidates!H2464="","",MONTH(Candidates!H2464))</f>
        <v/>
      </c>
      <c r="S2462" s="187" t="b">
        <f>IF(AND(YEAR(Candidates!H2464)&gt;=applicationYear,YEAR(Candidates!H2464)&lt;=applicationYear),TRUE,IF(applicationYear="",TRUE,FALSE))</f>
        <v>0</v>
      </c>
      <c r="T2462" s="187" t="b">
        <f>IF(AND(Candidates!H2464&gt;=$AJ$4,Candidates!H2464&lt;=$AJ$5),TRUE,FALSE)</f>
        <v>0</v>
      </c>
      <c r="U2462" s="187" t="b">
        <f>IF(Dashboard!$M$6="",IF(Candidates!B2464&lt;&gt;"",TRUE,FALSE),IF(Dashboard!$M$6=Candidates!B2464,TRUE,FALSE))</f>
        <v>0</v>
      </c>
      <c r="V2462" s="187" t="b">
        <f>IF(Dashboard!$H$7="",IF(Candidates!B2464&lt;&gt;"",TRUE,FALSE),IF(Dashboard!$H$7=Candidates!C2464,TRUE,FALSE))</f>
        <v>0</v>
      </c>
      <c r="W2462" s="217" t="b">
        <f>IF(Dashboard!$H$6="",IF(Candidates!B2464&lt;&gt;"",TRUE,FALSE),IF(Dashboard!$H$6=Candidates!E2464,TRUE,FALSE))</f>
        <v>0</v>
      </c>
      <c r="X2462" s="187">
        <f t="shared" si="98"/>
        <v>0</v>
      </c>
      <c r="Y2462" s="198">
        <f t="shared" si="99"/>
        <v>0</v>
      </c>
      <c r="AA2462" s="7"/>
      <c r="AB2462" s="7"/>
      <c r="AC2462" s="7"/>
    </row>
    <row r="2463" spans="18:29" x14ac:dyDescent="0.2">
      <c r="R2463" s="193" t="str">
        <f>IF(Candidates!H2465="","",MONTH(Candidates!H2465))</f>
        <v/>
      </c>
      <c r="S2463" s="187" t="b">
        <f>IF(AND(YEAR(Candidates!H2465)&gt;=applicationYear,YEAR(Candidates!H2465)&lt;=applicationYear),TRUE,IF(applicationYear="",TRUE,FALSE))</f>
        <v>0</v>
      </c>
      <c r="T2463" s="187" t="b">
        <f>IF(AND(Candidates!H2465&gt;=$AJ$4,Candidates!H2465&lt;=$AJ$5),TRUE,FALSE)</f>
        <v>0</v>
      </c>
      <c r="U2463" s="187" t="b">
        <f>IF(Dashboard!$M$6="",IF(Candidates!B2465&lt;&gt;"",TRUE,FALSE),IF(Dashboard!$M$6=Candidates!B2465,TRUE,FALSE))</f>
        <v>0</v>
      </c>
      <c r="V2463" s="187" t="b">
        <f>IF(Dashboard!$H$7="",IF(Candidates!B2465&lt;&gt;"",TRUE,FALSE),IF(Dashboard!$H$7=Candidates!C2465,TRUE,FALSE))</f>
        <v>0</v>
      </c>
      <c r="W2463" s="217" t="b">
        <f>IF(Dashboard!$H$6="",IF(Candidates!B2465&lt;&gt;"",TRUE,FALSE),IF(Dashboard!$H$6=Candidates!E2465,TRUE,FALSE))</f>
        <v>0</v>
      </c>
      <c r="X2463" s="187">
        <f t="shared" si="98"/>
        <v>0</v>
      </c>
      <c r="Y2463" s="198">
        <f t="shared" si="99"/>
        <v>0</v>
      </c>
      <c r="AA2463" s="7"/>
      <c r="AB2463" s="7"/>
      <c r="AC2463" s="7"/>
    </row>
    <row r="2464" spans="18:29" x14ac:dyDescent="0.2">
      <c r="R2464" s="193" t="str">
        <f>IF(Candidates!H2466="","",MONTH(Candidates!H2466))</f>
        <v/>
      </c>
      <c r="S2464" s="187" t="b">
        <f>IF(AND(YEAR(Candidates!H2466)&gt;=applicationYear,YEAR(Candidates!H2466)&lt;=applicationYear),TRUE,IF(applicationYear="",TRUE,FALSE))</f>
        <v>0</v>
      </c>
      <c r="T2464" s="187" t="b">
        <f>IF(AND(Candidates!H2466&gt;=$AJ$4,Candidates!H2466&lt;=$AJ$5),TRUE,FALSE)</f>
        <v>0</v>
      </c>
      <c r="U2464" s="187" t="b">
        <f>IF(Dashboard!$M$6="",IF(Candidates!B2466&lt;&gt;"",TRUE,FALSE),IF(Dashboard!$M$6=Candidates!B2466,TRUE,FALSE))</f>
        <v>0</v>
      </c>
      <c r="V2464" s="187" t="b">
        <f>IF(Dashboard!$H$7="",IF(Candidates!B2466&lt;&gt;"",TRUE,FALSE),IF(Dashboard!$H$7=Candidates!C2466,TRUE,FALSE))</f>
        <v>0</v>
      </c>
      <c r="W2464" s="217" t="b">
        <f>IF(Dashboard!$H$6="",IF(Candidates!B2466&lt;&gt;"",TRUE,FALSE),IF(Dashboard!$H$6=Candidates!E2466,TRUE,FALSE))</f>
        <v>0</v>
      </c>
      <c r="X2464" s="187">
        <f t="shared" si="98"/>
        <v>0</v>
      </c>
      <c r="Y2464" s="198">
        <f t="shared" si="99"/>
        <v>0</v>
      </c>
      <c r="AA2464" s="7"/>
      <c r="AB2464" s="7"/>
      <c r="AC2464" s="7"/>
    </row>
    <row r="2465" spans="18:29" x14ac:dyDescent="0.2">
      <c r="R2465" s="193" t="str">
        <f>IF(Candidates!H2467="","",MONTH(Candidates!H2467))</f>
        <v/>
      </c>
      <c r="S2465" s="187" t="b">
        <f>IF(AND(YEAR(Candidates!H2467)&gt;=applicationYear,YEAR(Candidates!H2467)&lt;=applicationYear),TRUE,IF(applicationYear="",TRUE,FALSE))</f>
        <v>0</v>
      </c>
      <c r="T2465" s="187" t="b">
        <f>IF(AND(Candidates!H2467&gt;=$AJ$4,Candidates!H2467&lt;=$AJ$5),TRUE,FALSE)</f>
        <v>0</v>
      </c>
      <c r="U2465" s="187" t="b">
        <f>IF(Dashboard!$M$6="",IF(Candidates!B2467&lt;&gt;"",TRUE,FALSE),IF(Dashboard!$M$6=Candidates!B2467,TRUE,FALSE))</f>
        <v>0</v>
      </c>
      <c r="V2465" s="187" t="b">
        <f>IF(Dashboard!$H$7="",IF(Candidates!B2467&lt;&gt;"",TRUE,FALSE),IF(Dashboard!$H$7=Candidates!C2467,TRUE,FALSE))</f>
        <v>0</v>
      </c>
      <c r="W2465" s="217" t="b">
        <f>IF(Dashboard!$H$6="",IF(Candidates!B2467&lt;&gt;"",TRUE,FALSE),IF(Dashboard!$H$6=Candidates!E2467,TRUE,FALSE))</f>
        <v>0</v>
      </c>
      <c r="X2465" s="187">
        <f t="shared" si="98"/>
        <v>0</v>
      </c>
      <c r="Y2465" s="198">
        <f t="shared" si="99"/>
        <v>0</v>
      </c>
      <c r="AA2465" s="7"/>
      <c r="AB2465" s="7"/>
      <c r="AC2465" s="7"/>
    </row>
    <row r="2466" spans="18:29" x14ac:dyDescent="0.2">
      <c r="R2466" s="193" t="str">
        <f>IF(Candidates!H2468="","",MONTH(Candidates!H2468))</f>
        <v/>
      </c>
      <c r="S2466" s="187" t="b">
        <f>IF(AND(YEAR(Candidates!H2468)&gt;=applicationYear,YEAR(Candidates!H2468)&lt;=applicationYear),TRUE,IF(applicationYear="",TRUE,FALSE))</f>
        <v>0</v>
      </c>
      <c r="T2466" s="187" t="b">
        <f>IF(AND(Candidates!H2468&gt;=$AJ$4,Candidates!H2468&lt;=$AJ$5),TRUE,FALSE)</f>
        <v>0</v>
      </c>
      <c r="U2466" s="187" t="b">
        <f>IF(Dashboard!$M$6="",IF(Candidates!B2468&lt;&gt;"",TRUE,FALSE),IF(Dashboard!$M$6=Candidates!B2468,TRUE,FALSE))</f>
        <v>0</v>
      </c>
      <c r="V2466" s="187" t="b">
        <f>IF(Dashboard!$H$7="",IF(Candidates!B2468&lt;&gt;"",TRUE,FALSE),IF(Dashboard!$H$7=Candidates!C2468,TRUE,FALSE))</f>
        <v>0</v>
      </c>
      <c r="W2466" s="217" t="b">
        <f>IF(Dashboard!$H$6="",IF(Candidates!B2468&lt;&gt;"",TRUE,FALSE),IF(Dashboard!$H$6=Candidates!E2468,TRUE,FALSE))</f>
        <v>0</v>
      </c>
      <c r="X2466" s="187">
        <f t="shared" si="98"/>
        <v>0</v>
      </c>
      <c r="Y2466" s="198">
        <f t="shared" si="99"/>
        <v>0</v>
      </c>
      <c r="AA2466" s="7"/>
      <c r="AB2466" s="7"/>
      <c r="AC2466" s="7"/>
    </row>
    <row r="2467" spans="18:29" x14ac:dyDescent="0.2">
      <c r="R2467" s="193" t="str">
        <f>IF(Candidates!H2469="","",MONTH(Candidates!H2469))</f>
        <v/>
      </c>
      <c r="S2467" s="187" t="b">
        <f>IF(AND(YEAR(Candidates!H2469)&gt;=applicationYear,YEAR(Candidates!H2469)&lt;=applicationYear),TRUE,IF(applicationYear="",TRUE,FALSE))</f>
        <v>0</v>
      </c>
      <c r="T2467" s="187" t="b">
        <f>IF(AND(Candidates!H2469&gt;=$AJ$4,Candidates!H2469&lt;=$AJ$5),TRUE,FALSE)</f>
        <v>0</v>
      </c>
      <c r="U2467" s="187" t="b">
        <f>IF(Dashboard!$M$6="",IF(Candidates!B2469&lt;&gt;"",TRUE,FALSE),IF(Dashboard!$M$6=Candidates!B2469,TRUE,FALSE))</f>
        <v>0</v>
      </c>
      <c r="V2467" s="187" t="b">
        <f>IF(Dashboard!$H$7="",IF(Candidates!B2469&lt;&gt;"",TRUE,FALSE),IF(Dashboard!$H$7=Candidates!C2469,TRUE,FALSE))</f>
        <v>0</v>
      </c>
      <c r="W2467" s="217" t="b">
        <f>IF(Dashboard!$H$6="",IF(Candidates!B2469&lt;&gt;"",TRUE,FALSE),IF(Dashboard!$H$6=Candidates!E2469,TRUE,FALSE))</f>
        <v>0</v>
      </c>
      <c r="X2467" s="187">
        <f t="shared" si="98"/>
        <v>0</v>
      </c>
      <c r="Y2467" s="198">
        <f t="shared" si="99"/>
        <v>0</v>
      </c>
      <c r="AA2467" s="7"/>
      <c r="AB2467" s="7"/>
      <c r="AC2467" s="7"/>
    </row>
    <row r="2468" spans="18:29" x14ac:dyDescent="0.2">
      <c r="R2468" s="193" t="str">
        <f>IF(Candidates!H2470="","",MONTH(Candidates!H2470))</f>
        <v/>
      </c>
      <c r="S2468" s="187" t="b">
        <f>IF(AND(YEAR(Candidates!H2470)&gt;=applicationYear,YEAR(Candidates!H2470)&lt;=applicationYear),TRUE,IF(applicationYear="",TRUE,FALSE))</f>
        <v>0</v>
      </c>
      <c r="T2468" s="187" t="b">
        <f>IF(AND(Candidates!H2470&gt;=$AJ$4,Candidates!H2470&lt;=$AJ$5),TRUE,FALSE)</f>
        <v>0</v>
      </c>
      <c r="U2468" s="187" t="b">
        <f>IF(Dashboard!$M$6="",IF(Candidates!B2470&lt;&gt;"",TRUE,FALSE),IF(Dashboard!$M$6=Candidates!B2470,TRUE,FALSE))</f>
        <v>0</v>
      </c>
      <c r="V2468" s="187" t="b">
        <f>IF(Dashboard!$H$7="",IF(Candidates!B2470&lt;&gt;"",TRUE,FALSE),IF(Dashboard!$H$7=Candidates!C2470,TRUE,FALSE))</f>
        <v>0</v>
      </c>
      <c r="W2468" s="217" t="b">
        <f>IF(Dashboard!$H$6="",IF(Candidates!B2470&lt;&gt;"",TRUE,FALSE),IF(Dashboard!$H$6=Candidates!E2470,TRUE,FALSE))</f>
        <v>0</v>
      </c>
      <c r="X2468" s="187">
        <f t="shared" si="98"/>
        <v>0</v>
      </c>
      <c r="Y2468" s="198">
        <f t="shared" si="99"/>
        <v>0</v>
      </c>
      <c r="AA2468" s="7"/>
      <c r="AB2468" s="7"/>
      <c r="AC2468" s="7"/>
    </row>
    <row r="2469" spans="18:29" x14ac:dyDescent="0.2">
      <c r="R2469" s="193" t="str">
        <f>IF(Candidates!H2471="","",MONTH(Candidates!H2471))</f>
        <v/>
      </c>
      <c r="S2469" s="187" t="b">
        <f>IF(AND(YEAR(Candidates!H2471)&gt;=applicationYear,YEAR(Candidates!H2471)&lt;=applicationYear),TRUE,IF(applicationYear="",TRUE,FALSE))</f>
        <v>0</v>
      </c>
      <c r="T2469" s="187" t="b">
        <f>IF(AND(Candidates!H2471&gt;=$AJ$4,Candidates!H2471&lt;=$AJ$5),TRUE,FALSE)</f>
        <v>0</v>
      </c>
      <c r="U2469" s="187" t="b">
        <f>IF(Dashboard!$M$6="",IF(Candidates!B2471&lt;&gt;"",TRUE,FALSE),IF(Dashboard!$M$6=Candidates!B2471,TRUE,FALSE))</f>
        <v>0</v>
      </c>
      <c r="V2469" s="187" t="b">
        <f>IF(Dashboard!$H$7="",IF(Candidates!B2471&lt;&gt;"",TRUE,FALSE),IF(Dashboard!$H$7=Candidates!C2471,TRUE,FALSE))</f>
        <v>0</v>
      </c>
      <c r="W2469" s="217" t="b">
        <f>IF(Dashboard!$H$6="",IF(Candidates!B2471&lt;&gt;"",TRUE,FALSE),IF(Dashboard!$H$6=Candidates!E2471,TRUE,FALSE))</f>
        <v>0</v>
      </c>
      <c r="X2469" s="187">
        <f t="shared" si="98"/>
        <v>0</v>
      </c>
      <c r="Y2469" s="198">
        <f t="shared" si="99"/>
        <v>0</v>
      </c>
      <c r="AA2469" s="7"/>
      <c r="AB2469" s="7"/>
      <c r="AC2469" s="7"/>
    </row>
    <row r="2470" spans="18:29" x14ac:dyDescent="0.2">
      <c r="R2470" s="193" t="str">
        <f>IF(Candidates!H2472="","",MONTH(Candidates!H2472))</f>
        <v/>
      </c>
      <c r="S2470" s="187" t="b">
        <f>IF(AND(YEAR(Candidates!H2472)&gt;=applicationYear,YEAR(Candidates!H2472)&lt;=applicationYear),TRUE,IF(applicationYear="",TRUE,FALSE))</f>
        <v>0</v>
      </c>
      <c r="T2470" s="187" t="b">
        <f>IF(AND(Candidates!H2472&gt;=$AJ$4,Candidates!H2472&lt;=$AJ$5),TRUE,FALSE)</f>
        <v>0</v>
      </c>
      <c r="U2470" s="187" t="b">
        <f>IF(Dashboard!$M$6="",IF(Candidates!B2472&lt;&gt;"",TRUE,FALSE),IF(Dashboard!$M$6=Candidates!B2472,TRUE,FALSE))</f>
        <v>0</v>
      </c>
      <c r="V2470" s="187" t="b">
        <f>IF(Dashboard!$H$7="",IF(Candidates!B2472&lt;&gt;"",TRUE,FALSE),IF(Dashboard!$H$7=Candidates!C2472,TRUE,FALSE))</f>
        <v>0</v>
      </c>
      <c r="W2470" s="217" t="b">
        <f>IF(Dashboard!$H$6="",IF(Candidates!B2472&lt;&gt;"",TRUE,FALSE),IF(Dashboard!$H$6=Candidates!E2472,TRUE,FALSE))</f>
        <v>0</v>
      </c>
      <c r="X2470" s="187">
        <f t="shared" si="98"/>
        <v>0</v>
      </c>
      <c r="Y2470" s="198">
        <f t="shared" si="99"/>
        <v>0</v>
      </c>
      <c r="AA2470" s="7"/>
      <c r="AB2470" s="7"/>
      <c r="AC2470" s="7"/>
    </row>
    <row r="2471" spans="18:29" x14ac:dyDescent="0.2">
      <c r="R2471" s="193" t="str">
        <f>IF(Candidates!H2473="","",MONTH(Candidates!H2473))</f>
        <v/>
      </c>
      <c r="S2471" s="187" t="b">
        <f>IF(AND(YEAR(Candidates!H2473)&gt;=applicationYear,YEAR(Candidates!H2473)&lt;=applicationYear),TRUE,IF(applicationYear="",TRUE,FALSE))</f>
        <v>0</v>
      </c>
      <c r="T2471" s="187" t="b">
        <f>IF(AND(Candidates!H2473&gt;=$AJ$4,Candidates!H2473&lt;=$AJ$5),TRUE,FALSE)</f>
        <v>0</v>
      </c>
      <c r="U2471" s="187" t="b">
        <f>IF(Dashboard!$M$6="",IF(Candidates!B2473&lt;&gt;"",TRUE,FALSE),IF(Dashboard!$M$6=Candidates!B2473,TRUE,FALSE))</f>
        <v>0</v>
      </c>
      <c r="V2471" s="187" t="b">
        <f>IF(Dashboard!$H$7="",IF(Candidates!B2473&lt;&gt;"",TRUE,FALSE),IF(Dashboard!$H$7=Candidates!C2473,TRUE,FALSE))</f>
        <v>0</v>
      </c>
      <c r="W2471" s="217" t="b">
        <f>IF(Dashboard!$H$6="",IF(Candidates!B2473&lt;&gt;"",TRUE,FALSE),IF(Dashboard!$H$6=Candidates!E2473,TRUE,FALSE))</f>
        <v>0</v>
      </c>
      <c r="X2471" s="187">
        <f t="shared" si="98"/>
        <v>0</v>
      </c>
      <c r="Y2471" s="198">
        <f t="shared" si="99"/>
        <v>0</v>
      </c>
      <c r="AA2471" s="7"/>
      <c r="AB2471" s="7"/>
      <c r="AC2471" s="7"/>
    </row>
    <row r="2472" spans="18:29" x14ac:dyDescent="0.2">
      <c r="R2472" s="193" t="str">
        <f>IF(Candidates!H2474="","",MONTH(Candidates!H2474))</f>
        <v/>
      </c>
      <c r="S2472" s="187" t="b">
        <f>IF(AND(YEAR(Candidates!H2474)&gt;=applicationYear,YEAR(Candidates!H2474)&lt;=applicationYear),TRUE,IF(applicationYear="",TRUE,FALSE))</f>
        <v>0</v>
      </c>
      <c r="T2472" s="187" t="b">
        <f>IF(AND(Candidates!H2474&gt;=$AJ$4,Candidates!H2474&lt;=$AJ$5),TRUE,FALSE)</f>
        <v>0</v>
      </c>
      <c r="U2472" s="187" t="b">
        <f>IF(Dashboard!$M$6="",IF(Candidates!B2474&lt;&gt;"",TRUE,FALSE),IF(Dashboard!$M$6=Candidates!B2474,TRUE,FALSE))</f>
        <v>0</v>
      </c>
      <c r="V2472" s="187" t="b">
        <f>IF(Dashboard!$H$7="",IF(Candidates!B2474&lt;&gt;"",TRUE,FALSE),IF(Dashboard!$H$7=Candidates!C2474,TRUE,FALSE))</f>
        <v>0</v>
      </c>
      <c r="W2472" s="217" t="b">
        <f>IF(Dashboard!$H$6="",IF(Candidates!B2474&lt;&gt;"",TRUE,FALSE),IF(Dashboard!$H$6=Candidates!E2474,TRUE,FALSE))</f>
        <v>0</v>
      </c>
      <c r="X2472" s="187">
        <f t="shared" si="98"/>
        <v>0</v>
      </c>
      <c r="Y2472" s="198">
        <f t="shared" si="99"/>
        <v>0</v>
      </c>
      <c r="AA2472" s="7"/>
      <c r="AB2472" s="7"/>
      <c r="AC2472" s="7"/>
    </row>
    <row r="2473" spans="18:29" x14ac:dyDescent="0.2">
      <c r="R2473" s="193" t="str">
        <f>IF(Candidates!H2475="","",MONTH(Candidates!H2475))</f>
        <v/>
      </c>
      <c r="S2473" s="187" t="b">
        <f>IF(AND(YEAR(Candidates!H2475)&gt;=applicationYear,YEAR(Candidates!H2475)&lt;=applicationYear),TRUE,IF(applicationYear="",TRUE,FALSE))</f>
        <v>0</v>
      </c>
      <c r="T2473" s="187" t="b">
        <f>IF(AND(Candidates!H2475&gt;=$AJ$4,Candidates!H2475&lt;=$AJ$5),TRUE,FALSE)</f>
        <v>0</v>
      </c>
      <c r="U2473" s="187" t="b">
        <f>IF(Dashboard!$M$6="",IF(Candidates!B2475&lt;&gt;"",TRUE,FALSE),IF(Dashboard!$M$6=Candidates!B2475,TRUE,FALSE))</f>
        <v>0</v>
      </c>
      <c r="V2473" s="187" t="b">
        <f>IF(Dashboard!$H$7="",IF(Candidates!B2475&lt;&gt;"",TRUE,FALSE),IF(Dashboard!$H$7=Candidates!C2475,TRUE,FALSE))</f>
        <v>0</v>
      </c>
      <c r="W2473" s="217" t="b">
        <f>IF(Dashboard!$H$6="",IF(Candidates!B2475&lt;&gt;"",TRUE,FALSE),IF(Dashboard!$H$6=Candidates!E2475,TRUE,FALSE))</f>
        <v>0</v>
      </c>
      <c r="X2473" s="187">
        <f t="shared" si="98"/>
        <v>0</v>
      </c>
      <c r="Y2473" s="198">
        <f t="shared" si="99"/>
        <v>0</v>
      </c>
      <c r="AA2473" s="7"/>
      <c r="AB2473" s="7"/>
      <c r="AC2473" s="7"/>
    </row>
    <row r="2474" spans="18:29" x14ac:dyDescent="0.2">
      <c r="R2474" s="193" t="str">
        <f>IF(Candidates!H2476="","",MONTH(Candidates!H2476))</f>
        <v/>
      </c>
      <c r="S2474" s="187" t="b">
        <f>IF(AND(YEAR(Candidates!H2476)&gt;=applicationYear,YEAR(Candidates!H2476)&lt;=applicationYear),TRUE,IF(applicationYear="",TRUE,FALSE))</f>
        <v>0</v>
      </c>
      <c r="T2474" s="187" t="b">
        <f>IF(AND(Candidates!H2476&gt;=$AJ$4,Candidates!H2476&lt;=$AJ$5),TRUE,FALSE)</f>
        <v>0</v>
      </c>
      <c r="U2474" s="187" t="b">
        <f>IF(Dashboard!$M$6="",IF(Candidates!B2476&lt;&gt;"",TRUE,FALSE),IF(Dashboard!$M$6=Candidates!B2476,TRUE,FALSE))</f>
        <v>0</v>
      </c>
      <c r="V2474" s="187" t="b">
        <f>IF(Dashboard!$H$7="",IF(Candidates!B2476&lt;&gt;"",TRUE,FALSE),IF(Dashboard!$H$7=Candidates!C2476,TRUE,FALSE))</f>
        <v>0</v>
      </c>
      <c r="W2474" s="217" t="b">
        <f>IF(Dashboard!$H$6="",IF(Candidates!B2476&lt;&gt;"",TRUE,FALSE),IF(Dashboard!$H$6=Candidates!E2476,TRUE,FALSE))</f>
        <v>0</v>
      </c>
      <c r="X2474" s="187">
        <f t="shared" si="98"/>
        <v>0</v>
      </c>
      <c r="Y2474" s="198">
        <f t="shared" si="99"/>
        <v>0</v>
      </c>
      <c r="AA2474" s="7"/>
      <c r="AB2474" s="7"/>
      <c r="AC2474" s="7"/>
    </row>
    <row r="2475" spans="18:29" x14ac:dyDescent="0.2">
      <c r="R2475" s="193" t="str">
        <f>IF(Candidates!H2477="","",MONTH(Candidates!H2477))</f>
        <v/>
      </c>
      <c r="S2475" s="187" t="b">
        <f>IF(AND(YEAR(Candidates!H2477)&gt;=applicationYear,YEAR(Candidates!H2477)&lt;=applicationYear),TRUE,IF(applicationYear="",TRUE,FALSE))</f>
        <v>0</v>
      </c>
      <c r="T2475" s="187" t="b">
        <f>IF(AND(Candidates!H2477&gt;=$AJ$4,Candidates!H2477&lt;=$AJ$5),TRUE,FALSE)</f>
        <v>0</v>
      </c>
      <c r="U2475" s="187" t="b">
        <f>IF(Dashboard!$M$6="",IF(Candidates!B2477&lt;&gt;"",TRUE,FALSE),IF(Dashboard!$M$6=Candidates!B2477,TRUE,FALSE))</f>
        <v>0</v>
      </c>
      <c r="V2475" s="187" t="b">
        <f>IF(Dashboard!$H$7="",IF(Candidates!B2477&lt;&gt;"",TRUE,FALSE),IF(Dashboard!$H$7=Candidates!C2477,TRUE,FALSE))</f>
        <v>0</v>
      </c>
      <c r="W2475" s="217" t="b">
        <f>IF(Dashboard!$H$6="",IF(Candidates!B2477&lt;&gt;"",TRUE,FALSE),IF(Dashboard!$H$6=Candidates!E2477,TRUE,FALSE))</f>
        <v>0</v>
      </c>
      <c r="X2475" s="187">
        <f t="shared" si="98"/>
        <v>0</v>
      </c>
      <c r="Y2475" s="198">
        <f t="shared" si="99"/>
        <v>0</v>
      </c>
      <c r="AA2475" s="7"/>
      <c r="AB2475" s="7"/>
      <c r="AC2475" s="7"/>
    </row>
    <row r="2476" spans="18:29" x14ac:dyDescent="0.2">
      <c r="R2476" s="193" t="str">
        <f>IF(Candidates!H2478="","",MONTH(Candidates!H2478))</f>
        <v/>
      </c>
      <c r="S2476" s="187" t="b">
        <f>IF(AND(YEAR(Candidates!H2478)&gt;=applicationYear,YEAR(Candidates!H2478)&lt;=applicationYear),TRUE,IF(applicationYear="",TRUE,FALSE))</f>
        <v>0</v>
      </c>
      <c r="T2476" s="187" t="b">
        <f>IF(AND(Candidates!H2478&gt;=$AJ$4,Candidates!H2478&lt;=$AJ$5),TRUE,FALSE)</f>
        <v>0</v>
      </c>
      <c r="U2476" s="187" t="b">
        <f>IF(Dashboard!$M$6="",IF(Candidates!B2478&lt;&gt;"",TRUE,FALSE),IF(Dashboard!$M$6=Candidates!B2478,TRUE,FALSE))</f>
        <v>0</v>
      </c>
      <c r="V2476" s="187" t="b">
        <f>IF(Dashboard!$H$7="",IF(Candidates!B2478&lt;&gt;"",TRUE,FALSE),IF(Dashboard!$H$7=Candidates!C2478,TRUE,FALSE))</f>
        <v>0</v>
      </c>
      <c r="W2476" s="217" t="b">
        <f>IF(Dashboard!$H$6="",IF(Candidates!B2478&lt;&gt;"",TRUE,FALSE),IF(Dashboard!$H$6=Candidates!E2478,TRUE,FALSE))</f>
        <v>0</v>
      </c>
      <c r="X2476" s="187">
        <f t="shared" si="98"/>
        <v>0</v>
      </c>
      <c r="Y2476" s="198">
        <f t="shared" si="99"/>
        <v>0</v>
      </c>
      <c r="AA2476" s="7"/>
      <c r="AB2476" s="7"/>
      <c r="AC2476" s="7"/>
    </row>
    <row r="2477" spans="18:29" x14ac:dyDescent="0.2">
      <c r="R2477" s="193" t="str">
        <f>IF(Candidates!H2479="","",MONTH(Candidates!H2479))</f>
        <v/>
      </c>
      <c r="S2477" s="187" t="b">
        <f>IF(AND(YEAR(Candidates!H2479)&gt;=applicationYear,YEAR(Candidates!H2479)&lt;=applicationYear),TRUE,IF(applicationYear="",TRUE,FALSE))</f>
        <v>0</v>
      </c>
      <c r="T2477" s="187" t="b">
        <f>IF(AND(Candidates!H2479&gt;=$AJ$4,Candidates!H2479&lt;=$AJ$5),TRUE,FALSE)</f>
        <v>0</v>
      </c>
      <c r="U2477" s="187" t="b">
        <f>IF(Dashboard!$M$6="",IF(Candidates!B2479&lt;&gt;"",TRUE,FALSE),IF(Dashboard!$M$6=Candidates!B2479,TRUE,FALSE))</f>
        <v>0</v>
      </c>
      <c r="V2477" s="187" t="b">
        <f>IF(Dashboard!$H$7="",IF(Candidates!B2479&lt;&gt;"",TRUE,FALSE),IF(Dashboard!$H$7=Candidates!C2479,TRUE,FALSE))</f>
        <v>0</v>
      </c>
      <c r="W2477" s="217" t="b">
        <f>IF(Dashboard!$H$6="",IF(Candidates!B2479&lt;&gt;"",TRUE,FALSE),IF(Dashboard!$H$6=Candidates!E2479,TRUE,FALSE))</f>
        <v>0</v>
      </c>
      <c r="X2477" s="187">
        <f t="shared" si="98"/>
        <v>0</v>
      </c>
      <c r="Y2477" s="198">
        <f t="shared" si="99"/>
        <v>0</v>
      </c>
      <c r="AA2477" s="7"/>
      <c r="AB2477" s="7"/>
      <c r="AC2477" s="7"/>
    </row>
    <row r="2478" spans="18:29" x14ac:dyDescent="0.2">
      <c r="R2478" s="193" t="str">
        <f>IF(Candidates!H2480="","",MONTH(Candidates!H2480))</f>
        <v/>
      </c>
      <c r="S2478" s="187" t="b">
        <f>IF(AND(YEAR(Candidates!H2480)&gt;=applicationYear,YEAR(Candidates!H2480)&lt;=applicationYear),TRUE,IF(applicationYear="",TRUE,FALSE))</f>
        <v>0</v>
      </c>
      <c r="T2478" s="187" t="b">
        <f>IF(AND(Candidates!H2480&gt;=$AJ$4,Candidates!H2480&lt;=$AJ$5),TRUE,FALSE)</f>
        <v>0</v>
      </c>
      <c r="U2478" s="187" t="b">
        <f>IF(Dashboard!$M$6="",IF(Candidates!B2480&lt;&gt;"",TRUE,FALSE),IF(Dashboard!$M$6=Candidates!B2480,TRUE,FALSE))</f>
        <v>0</v>
      </c>
      <c r="V2478" s="187" t="b">
        <f>IF(Dashboard!$H$7="",IF(Candidates!B2480&lt;&gt;"",TRUE,FALSE),IF(Dashboard!$H$7=Candidates!C2480,TRUE,FALSE))</f>
        <v>0</v>
      </c>
      <c r="W2478" s="217" t="b">
        <f>IF(Dashboard!$H$6="",IF(Candidates!B2480&lt;&gt;"",TRUE,FALSE),IF(Dashboard!$H$6=Candidates!E2480,TRUE,FALSE))</f>
        <v>0</v>
      </c>
      <c r="X2478" s="187">
        <f t="shared" si="98"/>
        <v>0</v>
      </c>
      <c r="Y2478" s="198">
        <f t="shared" si="99"/>
        <v>0</v>
      </c>
      <c r="AA2478" s="7"/>
      <c r="AB2478" s="7"/>
      <c r="AC2478" s="7"/>
    </row>
    <row r="2479" spans="18:29" x14ac:dyDescent="0.2">
      <c r="R2479" s="193" t="str">
        <f>IF(Candidates!H2481="","",MONTH(Candidates!H2481))</f>
        <v/>
      </c>
      <c r="S2479" s="187" t="b">
        <f>IF(AND(YEAR(Candidates!H2481)&gt;=applicationYear,YEAR(Candidates!H2481)&lt;=applicationYear),TRUE,IF(applicationYear="",TRUE,FALSE))</f>
        <v>0</v>
      </c>
      <c r="T2479" s="187" t="b">
        <f>IF(AND(Candidates!H2481&gt;=$AJ$4,Candidates!H2481&lt;=$AJ$5),TRUE,FALSE)</f>
        <v>0</v>
      </c>
      <c r="U2479" s="187" t="b">
        <f>IF(Dashboard!$M$6="",IF(Candidates!B2481&lt;&gt;"",TRUE,FALSE),IF(Dashboard!$M$6=Candidates!B2481,TRUE,FALSE))</f>
        <v>0</v>
      </c>
      <c r="V2479" s="187" t="b">
        <f>IF(Dashboard!$H$7="",IF(Candidates!B2481&lt;&gt;"",TRUE,FALSE),IF(Dashboard!$H$7=Candidates!C2481,TRUE,FALSE))</f>
        <v>0</v>
      </c>
      <c r="W2479" s="217" t="b">
        <f>IF(Dashboard!$H$6="",IF(Candidates!B2481&lt;&gt;"",TRUE,FALSE),IF(Dashboard!$H$6=Candidates!E2481,TRUE,FALSE))</f>
        <v>0</v>
      </c>
      <c r="X2479" s="187">
        <f t="shared" si="98"/>
        <v>0</v>
      </c>
      <c r="Y2479" s="198">
        <f t="shared" si="99"/>
        <v>0</v>
      </c>
      <c r="AA2479" s="7"/>
      <c r="AB2479" s="7"/>
      <c r="AC2479" s="7"/>
    </row>
    <row r="2480" spans="18:29" x14ac:dyDescent="0.2">
      <c r="R2480" s="193" t="str">
        <f>IF(Candidates!H2482="","",MONTH(Candidates!H2482))</f>
        <v/>
      </c>
      <c r="S2480" s="187" t="b">
        <f>IF(AND(YEAR(Candidates!H2482)&gt;=applicationYear,YEAR(Candidates!H2482)&lt;=applicationYear),TRUE,IF(applicationYear="",TRUE,FALSE))</f>
        <v>0</v>
      </c>
      <c r="T2480" s="187" t="b">
        <f>IF(AND(Candidates!H2482&gt;=$AJ$4,Candidates!H2482&lt;=$AJ$5),TRUE,FALSE)</f>
        <v>0</v>
      </c>
      <c r="U2480" s="187" t="b">
        <f>IF(Dashboard!$M$6="",IF(Candidates!B2482&lt;&gt;"",TRUE,FALSE),IF(Dashboard!$M$6=Candidates!B2482,TRUE,FALSE))</f>
        <v>0</v>
      </c>
      <c r="V2480" s="187" t="b">
        <f>IF(Dashboard!$H$7="",IF(Candidates!B2482&lt;&gt;"",TRUE,FALSE),IF(Dashboard!$H$7=Candidates!C2482,TRUE,FALSE))</f>
        <v>0</v>
      </c>
      <c r="W2480" s="217" t="b">
        <f>IF(Dashboard!$H$6="",IF(Candidates!B2482&lt;&gt;"",TRUE,FALSE),IF(Dashboard!$H$6=Candidates!E2482,TRUE,FALSE))</f>
        <v>0</v>
      </c>
      <c r="X2480" s="187">
        <f t="shared" si="98"/>
        <v>0</v>
      </c>
      <c r="Y2480" s="198">
        <f t="shared" si="99"/>
        <v>0</v>
      </c>
      <c r="AA2480" s="7"/>
      <c r="AB2480" s="7"/>
      <c r="AC2480" s="7"/>
    </row>
    <row r="2481" spans="18:29" x14ac:dyDescent="0.2">
      <c r="R2481" s="193" t="str">
        <f>IF(Candidates!H2483="","",MONTH(Candidates!H2483))</f>
        <v/>
      </c>
      <c r="S2481" s="187" t="b">
        <f>IF(AND(YEAR(Candidates!H2483)&gt;=applicationYear,YEAR(Candidates!H2483)&lt;=applicationYear),TRUE,IF(applicationYear="",TRUE,FALSE))</f>
        <v>0</v>
      </c>
      <c r="T2481" s="187" t="b">
        <f>IF(AND(Candidates!H2483&gt;=$AJ$4,Candidates!H2483&lt;=$AJ$5),TRUE,FALSE)</f>
        <v>0</v>
      </c>
      <c r="U2481" s="187" t="b">
        <f>IF(Dashboard!$M$6="",IF(Candidates!B2483&lt;&gt;"",TRUE,FALSE),IF(Dashboard!$M$6=Candidates!B2483,TRUE,FALSE))</f>
        <v>0</v>
      </c>
      <c r="V2481" s="187" t="b">
        <f>IF(Dashboard!$H$7="",IF(Candidates!B2483&lt;&gt;"",TRUE,FALSE),IF(Dashboard!$H$7=Candidates!C2483,TRUE,FALSE))</f>
        <v>0</v>
      </c>
      <c r="W2481" s="217" t="b">
        <f>IF(Dashboard!$H$6="",IF(Candidates!B2483&lt;&gt;"",TRUE,FALSE),IF(Dashboard!$H$6=Candidates!E2483,TRUE,FALSE))</f>
        <v>0</v>
      </c>
      <c r="X2481" s="187">
        <f t="shared" si="98"/>
        <v>0</v>
      </c>
      <c r="Y2481" s="198">
        <f t="shared" si="99"/>
        <v>0</v>
      </c>
      <c r="AA2481" s="7"/>
      <c r="AB2481" s="7"/>
      <c r="AC2481" s="7"/>
    </row>
    <row r="2482" spans="18:29" x14ac:dyDescent="0.2">
      <c r="R2482" s="193" t="str">
        <f>IF(Candidates!H2484="","",MONTH(Candidates!H2484))</f>
        <v/>
      </c>
      <c r="S2482" s="187" t="b">
        <f>IF(AND(YEAR(Candidates!H2484)&gt;=applicationYear,YEAR(Candidates!H2484)&lt;=applicationYear),TRUE,IF(applicationYear="",TRUE,FALSE))</f>
        <v>0</v>
      </c>
      <c r="T2482" s="187" t="b">
        <f>IF(AND(Candidates!H2484&gt;=$AJ$4,Candidates!H2484&lt;=$AJ$5),TRUE,FALSE)</f>
        <v>0</v>
      </c>
      <c r="U2482" s="187" t="b">
        <f>IF(Dashboard!$M$6="",IF(Candidates!B2484&lt;&gt;"",TRUE,FALSE),IF(Dashboard!$M$6=Candidates!B2484,TRUE,FALSE))</f>
        <v>0</v>
      </c>
      <c r="V2482" s="187" t="b">
        <f>IF(Dashboard!$H$7="",IF(Candidates!B2484&lt;&gt;"",TRUE,FALSE),IF(Dashboard!$H$7=Candidates!C2484,TRUE,FALSE))</f>
        <v>0</v>
      </c>
      <c r="W2482" s="217" t="b">
        <f>IF(Dashboard!$H$6="",IF(Candidates!B2484&lt;&gt;"",TRUE,FALSE),IF(Dashboard!$H$6=Candidates!E2484,TRUE,FALSE))</f>
        <v>0</v>
      </c>
      <c r="X2482" s="187">
        <f t="shared" si="98"/>
        <v>0</v>
      </c>
      <c r="Y2482" s="198">
        <f t="shared" si="99"/>
        <v>0</v>
      </c>
      <c r="AA2482" s="7"/>
      <c r="AB2482" s="7"/>
      <c r="AC2482" s="7"/>
    </row>
    <row r="2483" spans="18:29" x14ac:dyDescent="0.2">
      <c r="R2483" s="193" t="str">
        <f>IF(Candidates!H2485="","",MONTH(Candidates!H2485))</f>
        <v/>
      </c>
      <c r="S2483" s="187" t="b">
        <f>IF(AND(YEAR(Candidates!H2485)&gt;=applicationYear,YEAR(Candidates!H2485)&lt;=applicationYear),TRUE,IF(applicationYear="",TRUE,FALSE))</f>
        <v>0</v>
      </c>
      <c r="T2483" s="187" t="b">
        <f>IF(AND(Candidates!H2485&gt;=$AJ$4,Candidates!H2485&lt;=$AJ$5),TRUE,FALSE)</f>
        <v>0</v>
      </c>
      <c r="U2483" s="187" t="b">
        <f>IF(Dashboard!$M$6="",IF(Candidates!B2485&lt;&gt;"",TRUE,FALSE),IF(Dashboard!$M$6=Candidates!B2485,TRUE,FALSE))</f>
        <v>0</v>
      </c>
      <c r="V2483" s="187" t="b">
        <f>IF(Dashboard!$H$7="",IF(Candidates!B2485&lt;&gt;"",TRUE,FALSE),IF(Dashboard!$H$7=Candidates!C2485,TRUE,FALSE))</f>
        <v>0</v>
      </c>
      <c r="W2483" s="217" t="b">
        <f>IF(Dashboard!$H$6="",IF(Candidates!B2485&lt;&gt;"",TRUE,FALSE),IF(Dashboard!$H$6=Candidates!E2485,TRUE,FALSE))</f>
        <v>0</v>
      </c>
      <c r="X2483" s="187">
        <f t="shared" si="98"/>
        <v>0</v>
      </c>
      <c r="Y2483" s="198">
        <f t="shared" si="99"/>
        <v>0</v>
      </c>
      <c r="AA2483" s="7"/>
      <c r="AB2483" s="7"/>
      <c r="AC2483" s="7"/>
    </row>
    <row r="2484" spans="18:29" x14ac:dyDescent="0.2">
      <c r="R2484" s="193" t="str">
        <f>IF(Candidates!H2486="","",MONTH(Candidates!H2486))</f>
        <v/>
      </c>
      <c r="S2484" s="187" t="b">
        <f>IF(AND(YEAR(Candidates!H2486)&gt;=applicationYear,YEAR(Candidates!H2486)&lt;=applicationYear),TRUE,IF(applicationYear="",TRUE,FALSE))</f>
        <v>0</v>
      </c>
      <c r="T2484" s="187" t="b">
        <f>IF(AND(Candidates!H2486&gt;=$AJ$4,Candidates!H2486&lt;=$AJ$5),TRUE,FALSE)</f>
        <v>0</v>
      </c>
      <c r="U2484" s="187" t="b">
        <f>IF(Dashboard!$M$6="",IF(Candidates!B2486&lt;&gt;"",TRUE,FALSE),IF(Dashboard!$M$6=Candidates!B2486,TRUE,FALSE))</f>
        <v>0</v>
      </c>
      <c r="V2484" s="187" t="b">
        <f>IF(Dashboard!$H$7="",IF(Candidates!B2486&lt;&gt;"",TRUE,FALSE),IF(Dashboard!$H$7=Candidates!C2486,TRUE,FALSE))</f>
        <v>0</v>
      </c>
      <c r="W2484" s="217" t="b">
        <f>IF(Dashboard!$H$6="",IF(Candidates!B2486&lt;&gt;"",TRUE,FALSE),IF(Dashboard!$H$6=Candidates!E2486,TRUE,FALSE))</f>
        <v>0</v>
      </c>
      <c r="X2484" s="187">
        <f t="shared" si="98"/>
        <v>0</v>
      </c>
      <c r="Y2484" s="198">
        <f t="shared" si="99"/>
        <v>0</v>
      </c>
      <c r="AA2484" s="7"/>
      <c r="AB2484" s="7"/>
      <c r="AC2484" s="7"/>
    </row>
    <row r="2485" spans="18:29" x14ac:dyDescent="0.2">
      <c r="R2485" s="193" t="str">
        <f>IF(Candidates!H2487="","",MONTH(Candidates!H2487))</f>
        <v/>
      </c>
      <c r="S2485" s="187" t="b">
        <f>IF(AND(YEAR(Candidates!H2487)&gt;=applicationYear,YEAR(Candidates!H2487)&lt;=applicationYear),TRUE,IF(applicationYear="",TRUE,FALSE))</f>
        <v>0</v>
      </c>
      <c r="T2485" s="187" t="b">
        <f>IF(AND(Candidates!H2487&gt;=$AJ$4,Candidates!H2487&lt;=$AJ$5),TRUE,FALSE)</f>
        <v>0</v>
      </c>
      <c r="U2485" s="187" t="b">
        <f>IF(Dashboard!$M$6="",IF(Candidates!B2487&lt;&gt;"",TRUE,FALSE),IF(Dashboard!$M$6=Candidates!B2487,TRUE,FALSE))</f>
        <v>0</v>
      </c>
      <c r="V2485" s="187" t="b">
        <f>IF(Dashboard!$H$7="",IF(Candidates!B2487&lt;&gt;"",TRUE,FALSE),IF(Dashboard!$H$7=Candidates!C2487,TRUE,FALSE))</f>
        <v>0</v>
      </c>
      <c r="W2485" s="217" t="b">
        <f>IF(Dashboard!$H$6="",IF(Candidates!B2487&lt;&gt;"",TRUE,FALSE),IF(Dashboard!$H$6=Candidates!E2487,TRUE,FALSE))</f>
        <v>0</v>
      </c>
      <c r="X2485" s="187">
        <f t="shared" si="98"/>
        <v>0</v>
      </c>
      <c r="Y2485" s="198">
        <f t="shared" si="99"/>
        <v>0</v>
      </c>
      <c r="AA2485" s="7"/>
      <c r="AB2485" s="7"/>
      <c r="AC2485" s="7"/>
    </row>
    <row r="2486" spans="18:29" x14ac:dyDescent="0.2">
      <c r="R2486" s="193" t="str">
        <f>IF(Candidates!H2488="","",MONTH(Candidates!H2488))</f>
        <v/>
      </c>
      <c r="S2486" s="187" t="b">
        <f>IF(AND(YEAR(Candidates!H2488)&gt;=applicationYear,YEAR(Candidates!H2488)&lt;=applicationYear),TRUE,IF(applicationYear="",TRUE,FALSE))</f>
        <v>0</v>
      </c>
      <c r="T2486" s="187" t="b">
        <f>IF(AND(Candidates!H2488&gt;=$AJ$4,Candidates!H2488&lt;=$AJ$5),TRUE,FALSE)</f>
        <v>0</v>
      </c>
      <c r="U2486" s="187" t="b">
        <f>IF(Dashboard!$M$6="",IF(Candidates!B2488&lt;&gt;"",TRUE,FALSE),IF(Dashboard!$M$6=Candidates!B2488,TRUE,FALSE))</f>
        <v>0</v>
      </c>
      <c r="V2486" s="187" t="b">
        <f>IF(Dashboard!$H$7="",IF(Candidates!B2488&lt;&gt;"",TRUE,FALSE),IF(Dashboard!$H$7=Candidates!C2488,TRUE,FALSE))</f>
        <v>0</v>
      </c>
      <c r="W2486" s="217" t="b">
        <f>IF(Dashboard!$H$6="",IF(Candidates!B2488&lt;&gt;"",TRUE,FALSE),IF(Dashboard!$H$6=Candidates!E2488,TRUE,FALSE))</f>
        <v>0</v>
      </c>
      <c r="X2486" s="187">
        <f t="shared" si="98"/>
        <v>0</v>
      </c>
      <c r="Y2486" s="198">
        <f t="shared" si="99"/>
        <v>0</v>
      </c>
      <c r="AA2486" s="7"/>
      <c r="AB2486" s="7"/>
      <c r="AC2486" s="7"/>
    </row>
    <row r="2487" spans="18:29" x14ac:dyDescent="0.2">
      <c r="R2487" s="193" t="str">
        <f>IF(Candidates!H2489="","",MONTH(Candidates!H2489))</f>
        <v/>
      </c>
      <c r="S2487" s="187" t="b">
        <f>IF(AND(YEAR(Candidates!H2489)&gt;=applicationYear,YEAR(Candidates!H2489)&lt;=applicationYear),TRUE,IF(applicationYear="",TRUE,FALSE))</f>
        <v>0</v>
      </c>
      <c r="T2487" s="187" t="b">
        <f>IF(AND(Candidates!H2489&gt;=$AJ$4,Candidates!H2489&lt;=$AJ$5),TRUE,FALSE)</f>
        <v>0</v>
      </c>
      <c r="U2487" s="187" t="b">
        <f>IF(Dashboard!$M$6="",IF(Candidates!B2489&lt;&gt;"",TRUE,FALSE),IF(Dashboard!$M$6=Candidates!B2489,TRUE,FALSE))</f>
        <v>0</v>
      </c>
      <c r="V2487" s="187" t="b">
        <f>IF(Dashboard!$H$7="",IF(Candidates!B2489&lt;&gt;"",TRUE,FALSE),IF(Dashboard!$H$7=Candidates!C2489,TRUE,FALSE))</f>
        <v>0</v>
      </c>
      <c r="W2487" s="217" t="b">
        <f>IF(Dashboard!$H$6="",IF(Candidates!B2489&lt;&gt;"",TRUE,FALSE),IF(Dashboard!$H$6=Candidates!E2489,TRUE,FALSE))</f>
        <v>0</v>
      </c>
      <c r="X2487" s="187">
        <f t="shared" si="98"/>
        <v>0</v>
      </c>
      <c r="Y2487" s="198">
        <f t="shared" si="99"/>
        <v>0</v>
      </c>
      <c r="AA2487" s="7"/>
      <c r="AB2487" s="7"/>
      <c r="AC2487" s="7"/>
    </row>
    <row r="2488" spans="18:29" x14ac:dyDescent="0.2">
      <c r="R2488" s="193" t="str">
        <f>IF(Candidates!H2490="","",MONTH(Candidates!H2490))</f>
        <v/>
      </c>
      <c r="S2488" s="187" t="b">
        <f>IF(AND(YEAR(Candidates!H2490)&gt;=applicationYear,YEAR(Candidates!H2490)&lt;=applicationYear),TRUE,IF(applicationYear="",TRUE,FALSE))</f>
        <v>0</v>
      </c>
      <c r="T2488" s="187" t="b">
        <f>IF(AND(Candidates!H2490&gt;=$AJ$4,Candidates!H2490&lt;=$AJ$5),TRUE,FALSE)</f>
        <v>0</v>
      </c>
      <c r="U2488" s="187" t="b">
        <f>IF(Dashboard!$M$6="",IF(Candidates!B2490&lt;&gt;"",TRUE,FALSE),IF(Dashboard!$M$6=Candidates!B2490,TRUE,FALSE))</f>
        <v>0</v>
      </c>
      <c r="V2488" s="187" t="b">
        <f>IF(Dashboard!$H$7="",IF(Candidates!B2490&lt;&gt;"",TRUE,FALSE),IF(Dashboard!$H$7=Candidates!C2490,TRUE,FALSE))</f>
        <v>0</v>
      </c>
      <c r="W2488" s="217" t="b">
        <f>IF(Dashboard!$H$6="",IF(Candidates!B2490&lt;&gt;"",TRUE,FALSE),IF(Dashboard!$H$6=Candidates!E2490,TRUE,FALSE))</f>
        <v>0</v>
      </c>
      <c r="X2488" s="187">
        <f t="shared" si="98"/>
        <v>0</v>
      </c>
      <c r="Y2488" s="198">
        <f t="shared" si="99"/>
        <v>0</v>
      </c>
      <c r="AA2488" s="7"/>
      <c r="AB2488" s="7"/>
      <c r="AC2488" s="7"/>
    </row>
    <row r="2489" spans="18:29" x14ac:dyDescent="0.2">
      <c r="R2489" s="193" t="str">
        <f>IF(Candidates!H2491="","",MONTH(Candidates!H2491))</f>
        <v/>
      </c>
      <c r="S2489" s="187" t="b">
        <f>IF(AND(YEAR(Candidates!H2491)&gt;=applicationYear,YEAR(Candidates!H2491)&lt;=applicationYear),TRUE,IF(applicationYear="",TRUE,FALSE))</f>
        <v>0</v>
      </c>
      <c r="T2489" s="187" t="b">
        <f>IF(AND(Candidates!H2491&gt;=$AJ$4,Candidates!H2491&lt;=$AJ$5),TRUE,FALSE)</f>
        <v>0</v>
      </c>
      <c r="U2489" s="187" t="b">
        <f>IF(Dashboard!$M$6="",IF(Candidates!B2491&lt;&gt;"",TRUE,FALSE),IF(Dashboard!$M$6=Candidates!B2491,TRUE,FALSE))</f>
        <v>0</v>
      </c>
      <c r="V2489" s="187" t="b">
        <f>IF(Dashboard!$H$7="",IF(Candidates!B2491&lt;&gt;"",TRUE,FALSE),IF(Dashboard!$H$7=Candidates!C2491,TRUE,FALSE))</f>
        <v>0</v>
      </c>
      <c r="W2489" s="217" t="b">
        <f>IF(Dashboard!$H$6="",IF(Candidates!B2491&lt;&gt;"",TRUE,FALSE),IF(Dashboard!$H$6=Candidates!E2491,TRUE,FALSE))</f>
        <v>0</v>
      </c>
      <c r="X2489" s="187">
        <f t="shared" si="98"/>
        <v>0</v>
      </c>
      <c r="Y2489" s="198">
        <f t="shared" si="99"/>
        <v>0</v>
      </c>
      <c r="AA2489" s="7"/>
      <c r="AB2489" s="7"/>
      <c r="AC2489" s="7"/>
    </row>
    <row r="2490" spans="18:29" x14ac:dyDescent="0.2">
      <c r="R2490" s="193" t="str">
        <f>IF(Candidates!H2492="","",MONTH(Candidates!H2492))</f>
        <v/>
      </c>
      <c r="S2490" s="187" t="b">
        <f>IF(AND(YEAR(Candidates!H2492)&gt;=applicationYear,YEAR(Candidates!H2492)&lt;=applicationYear),TRUE,IF(applicationYear="",TRUE,FALSE))</f>
        <v>0</v>
      </c>
      <c r="T2490" s="187" t="b">
        <f>IF(AND(Candidates!H2492&gt;=$AJ$4,Candidates!H2492&lt;=$AJ$5),TRUE,FALSE)</f>
        <v>0</v>
      </c>
      <c r="U2490" s="187" t="b">
        <f>IF(Dashboard!$M$6="",IF(Candidates!B2492&lt;&gt;"",TRUE,FALSE),IF(Dashboard!$M$6=Candidates!B2492,TRUE,FALSE))</f>
        <v>0</v>
      </c>
      <c r="V2490" s="187" t="b">
        <f>IF(Dashboard!$H$7="",IF(Candidates!B2492&lt;&gt;"",TRUE,FALSE),IF(Dashboard!$H$7=Candidates!C2492,TRUE,FALSE))</f>
        <v>0</v>
      </c>
      <c r="W2490" s="217" t="b">
        <f>IF(Dashboard!$H$6="",IF(Candidates!B2492&lt;&gt;"",TRUE,FALSE),IF(Dashboard!$H$6=Candidates!E2492,TRUE,FALSE))</f>
        <v>0</v>
      </c>
      <c r="X2490" s="187">
        <f t="shared" si="98"/>
        <v>0</v>
      </c>
      <c r="Y2490" s="198">
        <f t="shared" si="99"/>
        <v>0</v>
      </c>
      <c r="AA2490" s="7"/>
      <c r="AB2490" s="7"/>
      <c r="AC2490" s="7"/>
    </row>
    <row r="2491" spans="18:29" x14ac:dyDescent="0.2">
      <c r="R2491" s="193" t="str">
        <f>IF(Candidates!H2493="","",MONTH(Candidates!H2493))</f>
        <v/>
      </c>
      <c r="S2491" s="187" t="b">
        <f>IF(AND(YEAR(Candidates!H2493)&gt;=applicationYear,YEAR(Candidates!H2493)&lt;=applicationYear),TRUE,IF(applicationYear="",TRUE,FALSE))</f>
        <v>0</v>
      </c>
      <c r="T2491" s="187" t="b">
        <f>IF(AND(Candidates!H2493&gt;=$AJ$4,Candidates!H2493&lt;=$AJ$5),TRUE,FALSE)</f>
        <v>0</v>
      </c>
      <c r="U2491" s="187" t="b">
        <f>IF(Dashboard!$M$6="",IF(Candidates!B2493&lt;&gt;"",TRUE,FALSE),IF(Dashboard!$M$6=Candidates!B2493,TRUE,FALSE))</f>
        <v>0</v>
      </c>
      <c r="V2491" s="187" t="b">
        <f>IF(Dashboard!$H$7="",IF(Candidates!B2493&lt;&gt;"",TRUE,FALSE),IF(Dashboard!$H$7=Candidates!C2493,TRUE,FALSE))</f>
        <v>0</v>
      </c>
      <c r="W2491" s="217" t="b">
        <f>IF(Dashboard!$H$6="",IF(Candidates!B2493&lt;&gt;"",TRUE,FALSE),IF(Dashboard!$H$6=Candidates!E2493,TRUE,FALSE))</f>
        <v>0</v>
      </c>
      <c r="X2491" s="187">
        <f t="shared" si="98"/>
        <v>0</v>
      </c>
      <c r="Y2491" s="198">
        <f t="shared" si="99"/>
        <v>0</v>
      </c>
      <c r="AA2491" s="7"/>
      <c r="AB2491" s="7"/>
      <c r="AC2491" s="7"/>
    </row>
    <row r="2492" spans="18:29" x14ac:dyDescent="0.2">
      <c r="R2492" s="193" t="str">
        <f>IF(Candidates!H2494="","",MONTH(Candidates!H2494))</f>
        <v/>
      </c>
      <c r="S2492" s="187" t="b">
        <f>IF(AND(YEAR(Candidates!H2494)&gt;=applicationYear,YEAR(Candidates!H2494)&lt;=applicationYear),TRUE,IF(applicationYear="",TRUE,FALSE))</f>
        <v>0</v>
      </c>
      <c r="T2492" s="187" t="b">
        <f>IF(AND(Candidates!H2494&gt;=$AJ$4,Candidates!H2494&lt;=$AJ$5),TRUE,FALSE)</f>
        <v>0</v>
      </c>
      <c r="U2492" s="187" t="b">
        <f>IF(Dashboard!$M$6="",IF(Candidates!B2494&lt;&gt;"",TRUE,FALSE),IF(Dashboard!$M$6=Candidates!B2494,TRUE,FALSE))</f>
        <v>0</v>
      </c>
      <c r="V2492" s="187" t="b">
        <f>IF(Dashboard!$H$7="",IF(Candidates!B2494&lt;&gt;"",TRUE,FALSE),IF(Dashboard!$H$7=Candidates!C2494,TRUE,FALSE))</f>
        <v>0</v>
      </c>
      <c r="W2492" s="217" t="b">
        <f>IF(Dashboard!$H$6="",IF(Candidates!B2494&lt;&gt;"",TRUE,FALSE),IF(Dashboard!$H$6=Candidates!E2494,TRUE,FALSE))</f>
        <v>0</v>
      </c>
      <c r="X2492" s="187">
        <f t="shared" si="98"/>
        <v>0</v>
      </c>
      <c r="Y2492" s="198">
        <f t="shared" si="99"/>
        <v>0</v>
      </c>
      <c r="AA2492" s="7"/>
      <c r="AB2492" s="7"/>
      <c r="AC2492" s="7"/>
    </row>
    <row r="2493" spans="18:29" x14ac:dyDescent="0.2">
      <c r="R2493" s="193" t="str">
        <f>IF(Candidates!H2495="","",MONTH(Candidates!H2495))</f>
        <v/>
      </c>
      <c r="S2493" s="187" t="b">
        <f>IF(AND(YEAR(Candidates!H2495)&gt;=applicationYear,YEAR(Candidates!H2495)&lt;=applicationYear),TRUE,IF(applicationYear="",TRUE,FALSE))</f>
        <v>0</v>
      </c>
      <c r="T2493" s="187" t="b">
        <f>IF(AND(Candidates!H2495&gt;=$AJ$4,Candidates!H2495&lt;=$AJ$5),TRUE,FALSE)</f>
        <v>0</v>
      </c>
      <c r="U2493" s="187" t="b">
        <f>IF(Dashboard!$M$6="",IF(Candidates!B2495&lt;&gt;"",TRUE,FALSE),IF(Dashboard!$M$6=Candidates!B2495,TRUE,FALSE))</f>
        <v>0</v>
      </c>
      <c r="V2493" s="187" t="b">
        <f>IF(Dashboard!$H$7="",IF(Candidates!B2495&lt;&gt;"",TRUE,FALSE),IF(Dashboard!$H$7=Candidates!C2495,TRUE,FALSE))</f>
        <v>0</v>
      </c>
      <c r="W2493" s="217" t="b">
        <f>IF(Dashboard!$H$6="",IF(Candidates!B2495&lt;&gt;"",TRUE,FALSE),IF(Dashboard!$H$6=Candidates!E2495,TRUE,FALSE))</f>
        <v>0</v>
      </c>
      <c r="X2493" s="187">
        <f t="shared" si="98"/>
        <v>0</v>
      </c>
      <c r="Y2493" s="198">
        <f t="shared" si="99"/>
        <v>0</v>
      </c>
      <c r="AA2493" s="7"/>
      <c r="AB2493" s="7"/>
      <c r="AC2493" s="7"/>
    </row>
    <row r="2494" spans="18:29" x14ac:dyDescent="0.2">
      <c r="R2494" s="193" t="str">
        <f>IF(Candidates!H2496="","",MONTH(Candidates!H2496))</f>
        <v/>
      </c>
      <c r="S2494" s="187" t="b">
        <f>IF(AND(YEAR(Candidates!H2496)&gt;=applicationYear,YEAR(Candidates!H2496)&lt;=applicationYear),TRUE,IF(applicationYear="",TRUE,FALSE))</f>
        <v>0</v>
      </c>
      <c r="T2494" s="187" t="b">
        <f>IF(AND(Candidates!H2496&gt;=$AJ$4,Candidates!H2496&lt;=$AJ$5),TRUE,FALSE)</f>
        <v>0</v>
      </c>
      <c r="U2494" s="187" t="b">
        <f>IF(Dashboard!$M$6="",IF(Candidates!B2496&lt;&gt;"",TRUE,FALSE),IF(Dashboard!$M$6=Candidates!B2496,TRUE,FALSE))</f>
        <v>0</v>
      </c>
      <c r="V2494" s="187" t="b">
        <f>IF(Dashboard!$H$7="",IF(Candidates!B2496&lt;&gt;"",TRUE,FALSE),IF(Dashboard!$H$7=Candidates!C2496,TRUE,FALSE))</f>
        <v>0</v>
      </c>
      <c r="W2494" s="217" t="b">
        <f>IF(Dashboard!$H$6="",IF(Candidates!B2496&lt;&gt;"",TRUE,FALSE),IF(Dashboard!$H$6=Candidates!E2496,TRUE,FALSE))</f>
        <v>0</v>
      </c>
      <c r="X2494" s="187">
        <f t="shared" si="98"/>
        <v>0</v>
      </c>
      <c r="Y2494" s="198">
        <f t="shared" si="99"/>
        <v>0</v>
      </c>
      <c r="AA2494" s="7"/>
      <c r="AB2494" s="7"/>
      <c r="AC2494" s="7"/>
    </row>
    <row r="2495" spans="18:29" x14ac:dyDescent="0.2">
      <c r="R2495" s="193" t="str">
        <f>IF(Candidates!H2497="","",MONTH(Candidates!H2497))</f>
        <v/>
      </c>
      <c r="S2495" s="187" t="b">
        <f>IF(AND(YEAR(Candidates!H2497)&gt;=applicationYear,YEAR(Candidates!H2497)&lt;=applicationYear),TRUE,IF(applicationYear="",TRUE,FALSE))</f>
        <v>0</v>
      </c>
      <c r="T2495" s="187" t="b">
        <f>IF(AND(Candidates!H2497&gt;=$AJ$4,Candidates!H2497&lt;=$AJ$5),TRUE,FALSE)</f>
        <v>0</v>
      </c>
      <c r="U2495" s="187" t="b">
        <f>IF(Dashboard!$M$6="",IF(Candidates!B2497&lt;&gt;"",TRUE,FALSE),IF(Dashboard!$M$6=Candidates!B2497,TRUE,FALSE))</f>
        <v>0</v>
      </c>
      <c r="V2495" s="187" t="b">
        <f>IF(Dashboard!$H$7="",IF(Candidates!B2497&lt;&gt;"",TRUE,FALSE),IF(Dashboard!$H$7=Candidates!C2497,TRUE,FALSE))</f>
        <v>0</v>
      </c>
      <c r="W2495" s="217" t="b">
        <f>IF(Dashboard!$H$6="",IF(Candidates!B2497&lt;&gt;"",TRUE,FALSE),IF(Dashboard!$H$6=Candidates!E2497,TRUE,FALSE))</f>
        <v>0</v>
      </c>
      <c r="X2495" s="187">
        <f t="shared" si="98"/>
        <v>0</v>
      </c>
      <c r="Y2495" s="198">
        <f t="shared" si="99"/>
        <v>0</v>
      </c>
      <c r="AA2495" s="7"/>
      <c r="AB2495" s="7"/>
      <c r="AC2495" s="7"/>
    </row>
    <row r="2496" spans="18:29" x14ac:dyDescent="0.2">
      <c r="R2496" s="193" t="str">
        <f>IF(Candidates!H2498="","",MONTH(Candidates!H2498))</f>
        <v/>
      </c>
      <c r="S2496" s="187" t="b">
        <f>IF(AND(YEAR(Candidates!H2498)&gt;=applicationYear,YEAR(Candidates!H2498)&lt;=applicationYear),TRUE,IF(applicationYear="",TRUE,FALSE))</f>
        <v>0</v>
      </c>
      <c r="T2496" s="187" t="b">
        <f>IF(AND(Candidates!H2498&gt;=$AJ$4,Candidates!H2498&lt;=$AJ$5),TRUE,FALSE)</f>
        <v>0</v>
      </c>
      <c r="U2496" s="187" t="b">
        <f>IF(Dashboard!$M$6="",IF(Candidates!B2498&lt;&gt;"",TRUE,FALSE),IF(Dashboard!$M$6=Candidates!B2498,TRUE,FALSE))</f>
        <v>0</v>
      </c>
      <c r="V2496" s="187" t="b">
        <f>IF(Dashboard!$H$7="",IF(Candidates!B2498&lt;&gt;"",TRUE,FALSE),IF(Dashboard!$H$7=Candidates!C2498,TRUE,FALSE))</f>
        <v>0</v>
      </c>
      <c r="W2496" s="217" t="b">
        <f>IF(Dashboard!$H$6="",IF(Candidates!B2498&lt;&gt;"",TRUE,FALSE),IF(Dashboard!$H$6=Candidates!E2498,TRUE,FALSE))</f>
        <v>0</v>
      </c>
      <c r="X2496" s="187">
        <f t="shared" si="98"/>
        <v>0</v>
      </c>
      <c r="Y2496" s="198">
        <f t="shared" si="99"/>
        <v>0</v>
      </c>
      <c r="AA2496" s="7"/>
      <c r="AB2496" s="7"/>
      <c r="AC2496" s="7"/>
    </row>
    <row r="2497" spans="18:29" x14ac:dyDescent="0.2">
      <c r="R2497" s="193" t="str">
        <f>IF(Candidates!H2499="","",MONTH(Candidates!H2499))</f>
        <v/>
      </c>
      <c r="S2497" s="187" t="b">
        <f>IF(AND(YEAR(Candidates!H2499)&gt;=applicationYear,YEAR(Candidates!H2499)&lt;=applicationYear),TRUE,IF(applicationYear="",TRUE,FALSE))</f>
        <v>0</v>
      </c>
      <c r="T2497" s="187" t="b">
        <f>IF(AND(Candidates!H2499&gt;=$AJ$4,Candidates!H2499&lt;=$AJ$5),TRUE,FALSE)</f>
        <v>0</v>
      </c>
      <c r="U2497" s="187" t="b">
        <f>IF(Dashboard!$M$6="",IF(Candidates!B2499&lt;&gt;"",TRUE,FALSE),IF(Dashboard!$M$6=Candidates!B2499,TRUE,FALSE))</f>
        <v>0</v>
      </c>
      <c r="V2497" s="187" t="b">
        <f>IF(Dashboard!$H$7="",IF(Candidates!B2499&lt;&gt;"",TRUE,FALSE),IF(Dashboard!$H$7=Candidates!C2499,TRUE,FALSE))</f>
        <v>0</v>
      </c>
      <c r="W2497" s="217" t="b">
        <f>IF(Dashboard!$H$6="",IF(Candidates!B2499&lt;&gt;"",TRUE,FALSE),IF(Dashboard!$H$6=Candidates!E2499,TRUE,FALSE))</f>
        <v>0</v>
      </c>
      <c r="X2497" s="187">
        <f t="shared" si="98"/>
        <v>0</v>
      </c>
      <c r="Y2497" s="198">
        <f t="shared" si="99"/>
        <v>0</v>
      </c>
      <c r="AA2497" s="7"/>
      <c r="AB2497" s="7"/>
      <c r="AC2497" s="7"/>
    </row>
    <row r="2498" spans="18:29" x14ac:dyDescent="0.2">
      <c r="R2498" s="193" t="str">
        <f>IF(Candidates!H2500="","",MONTH(Candidates!H2500))</f>
        <v/>
      </c>
      <c r="S2498" s="187" t="b">
        <f>IF(AND(YEAR(Candidates!H2500)&gt;=applicationYear,YEAR(Candidates!H2500)&lt;=applicationYear),TRUE,IF(applicationYear="",TRUE,FALSE))</f>
        <v>0</v>
      </c>
      <c r="T2498" s="187" t="b">
        <f>IF(AND(Candidates!H2500&gt;=$AJ$4,Candidates!H2500&lt;=$AJ$5),TRUE,FALSE)</f>
        <v>0</v>
      </c>
      <c r="U2498" s="187" t="b">
        <f>IF(Dashboard!$M$6="",IF(Candidates!B2500&lt;&gt;"",TRUE,FALSE),IF(Dashboard!$M$6=Candidates!B2500,TRUE,FALSE))</f>
        <v>0</v>
      </c>
      <c r="V2498" s="187" t="b">
        <f>IF(Dashboard!$H$7="",IF(Candidates!B2500&lt;&gt;"",TRUE,FALSE),IF(Dashboard!$H$7=Candidates!C2500,TRUE,FALSE))</f>
        <v>0</v>
      </c>
      <c r="W2498" s="217" t="b">
        <f>IF(Dashboard!$H$6="",IF(Candidates!B2500&lt;&gt;"",TRUE,FALSE),IF(Dashboard!$H$6=Candidates!E2500,TRUE,FALSE))</f>
        <v>0</v>
      </c>
      <c r="X2498" s="187">
        <f t="shared" si="98"/>
        <v>0</v>
      </c>
      <c r="Y2498" s="198">
        <f t="shared" si="99"/>
        <v>0</v>
      </c>
      <c r="AA2498" s="7"/>
      <c r="AB2498" s="7"/>
      <c r="AC2498" s="7"/>
    </row>
    <row r="2499" spans="18:29" x14ac:dyDescent="0.2">
      <c r="R2499" s="193" t="str">
        <f>IF(Candidates!H2501="","",MONTH(Candidates!H2501))</f>
        <v/>
      </c>
      <c r="S2499" s="187" t="b">
        <f>IF(AND(YEAR(Candidates!H2501)&gt;=applicationYear,YEAR(Candidates!H2501)&lt;=applicationYear),TRUE,IF(applicationYear="",TRUE,FALSE))</f>
        <v>0</v>
      </c>
      <c r="T2499" s="187" t="b">
        <f>IF(AND(Candidates!H2501&gt;=$AJ$4,Candidates!H2501&lt;=$AJ$5),TRUE,FALSE)</f>
        <v>0</v>
      </c>
      <c r="U2499" s="187" t="b">
        <f>IF(Dashboard!$M$6="",IF(Candidates!B2501&lt;&gt;"",TRUE,FALSE),IF(Dashboard!$M$6=Candidates!B2501,TRUE,FALSE))</f>
        <v>0</v>
      </c>
      <c r="V2499" s="187" t="b">
        <f>IF(Dashboard!$H$7="",IF(Candidates!B2501&lt;&gt;"",TRUE,FALSE),IF(Dashboard!$H$7=Candidates!C2501,TRUE,FALSE))</f>
        <v>0</v>
      </c>
      <c r="W2499" s="217" t="b">
        <f>IF(Dashboard!$H$6="",IF(Candidates!B2501&lt;&gt;"",TRUE,FALSE),IF(Dashboard!$H$6=Candidates!E2501,TRUE,FALSE))</f>
        <v>0</v>
      </c>
      <c r="X2499" s="187">
        <f t="shared" si="98"/>
        <v>0</v>
      </c>
      <c r="Y2499" s="198">
        <f t="shared" si="99"/>
        <v>0</v>
      </c>
      <c r="AA2499" s="7"/>
      <c r="AB2499" s="7"/>
      <c r="AC2499" s="7"/>
    </row>
    <row r="2500" spans="18:29" x14ac:dyDescent="0.2">
      <c r="R2500" s="193" t="str">
        <f>IF(Candidates!H2502="","",MONTH(Candidates!H2502))</f>
        <v/>
      </c>
      <c r="S2500" s="187" t="b">
        <f>IF(AND(YEAR(Candidates!H2502)&gt;=applicationYear,YEAR(Candidates!H2502)&lt;=applicationYear),TRUE,IF(applicationYear="",TRUE,FALSE))</f>
        <v>0</v>
      </c>
      <c r="T2500" s="187" t="b">
        <f>IF(AND(Candidates!H2502&gt;=$AJ$4,Candidates!H2502&lt;=$AJ$5),TRUE,FALSE)</f>
        <v>0</v>
      </c>
      <c r="U2500" s="187" t="b">
        <f>IF(Dashboard!$M$6="",IF(Candidates!B2502&lt;&gt;"",TRUE,FALSE),IF(Dashboard!$M$6=Candidates!B2502,TRUE,FALSE))</f>
        <v>0</v>
      </c>
      <c r="V2500" s="187" t="b">
        <f>IF(Dashboard!$H$7="",IF(Candidates!B2502&lt;&gt;"",TRUE,FALSE),IF(Dashboard!$H$7=Candidates!C2502,TRUE,FALSE))</f>
        <v>0</v>
      </c>
      <c r="W2500" s="217" t="b">
        <f>IF(Dashboard!$H$6="",IF(Candidates!B2502&lt;&gt;"",TRUE,FALSE),IF(Dashboard!$H$6=Candidates!E2502,TRUE,FALSE))</f>
        <v>0</v>
      </c>
      <c r="X2500" s="187">
        <f t="shared" si="98"/>
        <v>0</v>
      </c>
      <c r="Y2500" s="198">
        <f t="shared" si="99"/>
        <v>0</v>
      </c>
      <c r="AA2500" s="7"/>
      <c r="AB2500" s="7"/>
      <c r="AC2500" s="7"/>
    </row>
    <row r="2501" spans="18:29" x14ac:dyDescent="0.2">
      <c r="R2501" s="193" t="str">
        <f>IF(Candidates!H2503="","",MONTH(Candidates!H2503))</f>
        <v/>
      </c>
      <c r="S2501" s="187" t="b">
        <f>IF(AND(YEAR(Candidates!H2503)&gt;=applicationYear,YEAR(Candidates!H2503)&lt;=applicationYear),TRUE,IF(applicationYear="",TRUE,FALSE))</f>
        <v>0</v>
      </c>
      <c r="T2501" s="187" t="b">
        <f>IF(AND(Candidates!H2503&gt;=$AJ$4,Candidates!H2503&lt;=$AJ$5),TRUE,FALSE)</f>
        <v>0</v>
      </c>
      <c r="U2501" s="187" t="b">
        <f>IF(Dashboard!$M$6="",IF(Candidates!B2503&lt;&gt;"",TRUE,FALSE),IF(Dashboard!$M$6=Candidates!B2503,TRUE,FALSE))</f>
        <v>0</v>
      </c>
      <c r="V2501" s="187" t="b">
        <f>IF(Dashboard!$H$7="",IF(Candidates!B2503&lt;&gt;"",TRUE,FALSE),IF(Dashboard!$H$7=Candidates!C2503,TRUE,FALSE))</f>
        <v>0</v>
      </c>
      <c r="W2501" s="217" t="b">
        <f>IF(Dashboard!$H$6="",IF(Candidates!B2503&lt;&gt;"",TRUE,FALSE),IF(Dashboard!$H$6=Candidates!E2503,TRUE,FALSE))</f>
        <v>0</v>
      </c>
      <c r="X2501" s="187">
        <f t="shared" ref="X2501:X2564" si="100">W2501*V2501*U2501*T2501</f>
        <v>0</v>
      </c>
      <c r="Y2501" s="198">
        <f t="shared" ref="Y2501:Y2564" si="101">W2501*V2501*U2501*S2501</f>
        <v>0</v>
      </c>
      <c r="AA2501" s="7"/>
      <c r="AB2501" s="7"/>
      <c r="AC2501" s="7"/>
    </row>
    <row r="2502" spans="18:29" x14ac:dyDescent="0.2">
      <c r="R2502" s="193" t="str">
        <f>IF(Candidates!H2504="","",MONTH(Candidates!H2504))</f>
        <v/>
      </c>
      <c r="S2502" s="187" t="b">
        <f>IF(AND(YEAR(Candidates!H2504)&gt;=applicationYear,YEAR(Candidates!H2504)&lt;=applicationYear),TRUE,IF(applicationYear="",TRUE,FALSE))</f>
        <v>0</v>
      </c>
      <c r="T2502" s="187" t="b">
        <f>IF(AND(Candidates!H2504&gt;=$AJ$4,Candidates!H2504&lt;=$AJ$5),TRUE,FALSE)</f>
        <v>0</v>
      </c>
      <c r="U2502" s="187" t="b">
        <f>IF(Dashboard!$M$6="",IF(Candidates!B2504&lt;&gt;"",TRUE,FALSE),IF(Dashboard!$M$6=Candidates!B2504,TRUE,FALSE))</f>
        <v>0</v>
      </c>
      <c r="V2502" s="187" t="b">
        <f>IF(Dashboard!$H$7="",IF(Candidates!B2504&lt;&gt;"",TRUE,FALSE),IF(Dashboard!$H$7=Candidates!C2504,TRUE,FALSE))</f>
        <v>0</v>
      </c>
      <c r="W2502" s="217" t="b">
        <f>IF(Dashboard!$H$6="",IF(Candidates!B2504&lt;&gt;"",TRUE,FALSE),IF(Dashboard!$H$6=Candidates!E2504,TRUE,FALSE))</f>
        <v>0</v>
      </c>
      <c r="X2502" s="187">
        <f t="shared" si="100"/>
        <v>0</v>
      </c>
      <c r="Y2502" s="198">
        <f t="shared" si="101"/>
        <v>0</v>
      </c>
      <c r="AA2502" s="7"/>
      <c r="AB2502" s="7"/>
      <c r="AC2502" s="7"/>
    </row>
    <row r="2503" spans="18:29" x14ac:dyDescent="0.2">
      <c r="R2503" s="193" t="str">
        <f>IF(Candidates!H2505="","",MONTH(Candidates!H2505))</f>
        <v/>
      </c>
      <c r="S2503" s="187" t="b">
        <f>IF(AND(YEAR(Candidates!H2505)&gt;=applicationYear,YEAR(Candidates!H2505)&lt;=applicationYear),TRUE,IF(applicationYear="",TRUE,FALSE))</f>
        <v>0</v>
      </c>
      <c r="T2503" s="187" t="b">
        <f>IF(AND(Candidates!H2505&gt;=$AJ$4,Candidates!H2505&lt;=$AJ$5),TRUE,FALSE)</f>
        <v>0</v>
      </c>
      <c r="U2503" s="187" t="b">
        <f>IF(Dashboard!$M$6="",IF(Candidates!B2505&lt;&gt;"",TRUE,FALSE),IF(Dashboard!$M$6=Candidates!B2505,TRUE,FALSE))</f>
        <v>0</v>
      </c>
      <c r="V2503" s="187" t="b">
        <f>IF(Dashboard!$H$7="",IF(Candidates!B2505&lt;&gt;"",TRUE,FALSE),IF(Dashboard!$H$7=Candidates!C2505,TRUE,FALSE))</f>
        <v>0</v>
      </c>
      <c r="W2503" s="217" t="b">
        <f>IF(Dashboard!$H$6="",IF(Candidates!B2505&lt;&gt;"",TRUE,FALSE),IF(Dashboard!$H$6=Candidates!E2505,TRUE,FALSE))</f>
        <v>0</v>
      </c>
      <c r="X2503" s="187">
        <f t="shared" si="100"/>
        <v>0</v>
      </c>
      <c r="Y2503" s="198">
        <f t="shared" si="101"/>
        <v>0</v>
      </c>
      <c r="AA2503" s="7"/>
      <c r="AB2503" s="7"/>
      <c r="AC2503" s="7"/>
    </row>
    <row r="2504" spans="18:29" x14ac:dyDescent="0.2">
      <c r="R2504" s="193" t="str">
        <f>IF(Candidates!H2506="","",MONTH(Candidates!H2506))</f>
        <v/>
      </c>
      <c r="S2504" s="187" t="b">
        <f>IF(AND(YEAR(Candidates!H2506)&gt;=applicationYear,YEAR(Candidates!H2506)&lt;=applicationYear),TRUE,IF(applicationYear="",TRUE,FALSE))</f>
        <v>0</v>
      </c>
      <c r="T2504" s="187" t="b">
        <f>IF(AND(Candidates!H2506&gt;=$AJ$4,Candidates!H2506&lt;=$AJ$5),TRUE,FALSE)</f>
        <v>0</v>
      </c>
      <c r="U2504" s="187" t="b">
        <f>IF(Dashboard!$M$6="",IF(Candidates!B2506&lt;&gt;"",TRUE,FALSE),IF(Dashboard!$M$6=Candidates!B2506,TRUE,FALSE))</f>
        <v>0</v>
      </c>
      <c r="V2504" s="187" t="b">
        <f>IF(Dashboard!$H$7="",IF(Candidates!B2506&lt;&gt;"",TRUE,FALSE),IF(Dashboard!$H$7=Candidates!C2506,TRUE,FALSE))</f>
        <v>0</v>
      </c>
      <c r="W2504" s="217" t="b">
        <f>IF(Dashboard!$H$6="",IF(Candidates!B2506&lt;&gt;"",TRUE,FALSE),IF(Dashboard!$H$6=Candidates!E2506,TRUE,FALSE))</f>
        <v>0</v>
      </c>
      <c r="X2504" s="187">
        <f t="shared" si="100"/>
        <v>0</v>
      </c>
      <c r="Y2504" s="198">
        <f t="shared" si="101"/>
        <v>0</v>
      </c>
      <c r="AA2504" s="7"/>
      <c r="AB2504" s="7"/>
      <c r="AC2504" s="7"/>
    </row>
    <row r="2505" spans="18:29" x14ac:dyDescent="0.2">
      <c r="R2505" s="193" t="str">
        <f>IF(Candidates!H2507="","",MONTH(Candidates!H2507))</f>
        <v/>
      </c>
      <c r="S2505" s="187" t="b">
        <f>IF(AND(YEAR(Candidates!H2507)&gt;=applicationYear,YEAR(Candidates!H2507)&lt;=applicationYear),TRUE,IF(applicationYear="",TRUE,FALSE))</f>
        <v>0</v>
      </c>
      <c r="T2505" s="187" t="b">
        <f>IF(AND(Candidates!H2507&gt;=$AJ$4,Candidates!H2507&lt;=$AJ$5),TRUE,FALSE)</f>
        <v>0</v>
      </c>
      <c r="U2505" s="187" t="b">
        <f>IF(Dashboard!$M$6="",IF(Candidates!B2507&lt;&gt;"",TRUE,FALSE),IF(Dashboard!$M$6=Candidates!B2507,TRUE,FALSE))</f>
        <v>0</v>
      </c>
      <c r="V2505" s="187" t="b">
        <f>IF(Dashboard!$H$7="",IF(Candidates!B2507&lt;&gt;"",TRUE,FALSE),IF(Dashboard!$H$7=Candidates!C2507,TRUE,FALSE))</f>
        <v>0</v>
      </c>
      <c r="W2505" s="217" t="b">
        <f>IF(Dashboard!$H$6="",IF(Candidates!B2507&lt;&gt;"",TRUE,FALSE),IF(Dashboard!$H$6=Candidates!E2507,TRUE,FALSE))</f>
        <v>0</v>
      </c>
      <c r="X2505" s="187">
        <f t="shared" si="100"/>
        <v>0</v>
      </c>
      <c r="Y2505" s="198">
        <f t="shared" si="101"/>
        <v>0</v>
      </c>
      <c r="AA2505" s="7"/>
      <c r="AB2505" s="7"/>
      <c r="AC2505" s="7"/>
    </row>
    <row r="2506" spans="18:29" x14ac:dyDescent="0.2">
      <c r="R2506" s="193" t="str">
        <f>IF(Candidates!H2508="","",MONTH(Candidates!H2508))</f>
        <v/>
      </c>
      <c r="S2506" s="187" t="b">
        <f>IF(AND(YEAR(Candidates!H2508)&gt;=applicationYear,YEAR(Candidates!H2508)&lt;=applicationYear),TRUE,IF(applicationYear="",TRUE,FALSE))</f>
        <v>0</v>
      </c>
      <c r="T2506" s="187" t="b">
        <f>IF(AND(Candidates!H2508&gt;=$AJ$4,Candidates!H2508&lt;=$AJ$5),TRUE,FALSE)</f>
        <v>0</v>
      </c>
      <c r="U2506" s="187" t="b">
        <f>IF(Dashboard!$M$6="",IF(Candidates!B2508&lt;&gt;"",TRUE,FALSE),IF(Dashboard!$M$6=Candidates!B2508,TRUE,FALSE))</f>
        <v>0</v>
      </c>
      <c r="V2506" s="187" t="b">
        <f>IF(Dashboard!$H$7="",IF(Candidates!B2508&lt;&gt;"",TRUE,FALSE),IF(Dashboard!$H$7=Candidates!C2508,TRUE,FALSE))</f>
        <v>0</v>
      </c>
      <c r="W2506" s="217" t="b">
        <f>IF(Dashboard!$H$6="",IF(Candidates!B2508&lt;&gt;"",TRUE,FALSE),IF(Dashboard!$H$6=Candidates!E2508,TRUE,FALSE))</f>
        <v>0</v>
      </c>
      <c r="X2506" s="187">
        <f t="shared" si="100"/>
        <v>0</v>
      </c>
      <c r="Y2506" s="198">
        <f t="shared" si="101"/>
        <v>0</v>
      </c>
      <c r="AA2506" s="7"/>
      <c r="AB2506" s="7"/>
      <c r="AC2506" s="7"/>
    </row>
    <row r="2507" spans="18:29" x14ac:dyDescent="0.2">
      <c r="R2507" s="193" t="str">
        <f>IF(Candidates!H2509="","",MONTH(Candidates!H2509))</f>
        <v/>
      </c>
      <c r="S2507" s="187" t="b">
        <f>IF(AND(YEAR(Candidates!H2509)&gt;=applicationYear,YEAR(Candidates!H2509)&lt;=applicationYear),TRUE,IF(applicationYear="",TRUE,FALSE))</f>
        <v>0</v>
      </c>
      <c r="T2507" s="187" t="b">
        <f>IF(AND(Candidates!H2509&gt;=$AJ$4,Candidates!H2509&lt;=$AJ$5),TRUE,FALSE)</f>
        <v>0</v>
      </c>
      <c r="U2507" s="187" t="b">
        <f>IF(Dashboard!$M$6="",IF(Candidates!B2509&lt;&gt;"",TRUE,FALSE),IF(Dashboard!$M$6=Candidates!B2509,TRUE,FALSE))</f>
        <v>0</v>
      </c>
      <c r="V2507" s="187" t="b">
        <f>IF(Dashboard!$H$7="",IF(Candidates!B2509&lt;&gt;"",TRUE,FALSE),IF(Dashboard!$H$7=Candidates!C2509,TRUE,FALSE))</f>
        <v>0</v>
      </c>
      <c r="W2507" s="217" t="b">
        <f>IF(Dashboard!$H$6="",IF(Candidates!B2509&lt;&gt;"",TRUE,FALSE),IF(Dashboard!$H$6=Candidates!E2509,TRUE,FALSE))</f>
        <v>0</v>
      </c>
      <c r="X2507" s="187">
        <f t="shared" si="100"/>
        <v>0</v>
      </c>
      <c r="Y2507" s="198">
        <f t="shared" si="101"/>
        <v>0</v>
      </c>
      <c r="AA2507" s="7"/>
      <c r="AB2507" s="7"/>
      <c r="AC2507" s="7"/>
    </row>
    <row r="2508" spans="18:29" x14ac:dyDescent="0.2">
      <c r="R2508" s="193" t="str">
        <f>IF(Candidates!H2510="","",MONTH(Candidates!H2510))</f>
        <v/>
      </c>
      <c r="S2508" s="187" t="b">
        <f>IF(AND(YEAR(Candidates!H2510)&gt;=applicationYear,YEAR(Candidates!H2510)&lt;=applicationYear),TRUE,IF(applicationYear="",TRUE,FALSE))</f>
        <v>0</v>
      </c>
      <c r="T2508" s="187" t="b">
        <f>IF(AND(Candidates!H2510&gt;=$AJ$4,Candidates!H2510&lt;=$AJ$5),TRUE,FALSE)</f>
        <v>0</v>
      </c>
      <c r="U2508" s="187" t="b">
        <f>IF(Dashboard!$M$6="",IF(Candidates!B2510&lt;&gt;"",TRUE,FALSE),IF(Dashboard!$M$6=Candidates!B2510,TRUE,FALSE))</f>
        <v>0</v>
      </c>
      <c r="V2508" s="187" t="b">
        <f>IF(Dashboard!$H$7="",IF(Candidates!B2510&lt;&gt;"",TRUE,FALSE),IF(Dashboard!$H$7=Candidates!C2510,TRUE,FALSE))</f>
        <v>0</v>
      </c>
      <c r="W2508" s="217" t="b">
        <f>IF(Dashboard!$H$6="",IF(Candidates!B2510&lt;&gt;"",TRUE,FALSE),IF(Dashboard!$H$6=Candidates!E2510,TRUE,FALSE))</f>
        <v>0</v>
      </c>
      <c r="X2508" s="187">
        <f t="shared" si="100"/>
        <v>0</v>
      </c>
      <c r="Y2508" s="198">
        <f t="shared" si="101"/>
        <v>0</v>
      </c>
      <c r="AA2508" s="7"/>
      <c r="AB2508" s="7"/>
      <c r="AC2508" s="7"/>
    </row>
    <row r="2509" spans="18:29" x14ac:dyDescent="0.2">
      <c r="R2509" s="193" t="str">
        <f>IF(Candidates!H2511="","",MONTH(Candidates!H2511))</f>
        <v/>
      </c>
      <c r="S2509" s="187" t="b">
        <f>IF(AND(YEAR(Candidates!H2511)&gt;=applicationYear,YEAR(Candidates!H2511)&lt;=applicationYear),TRUE,IF(applicationYear="",TRUE,FALSE))</f>
        <v>0</v>
      </c>
      <c r="T2509" s="187" t="b">
        <f>IF(AND(Candidates!H2511&gt;=$AJ$4,Candidates!H2511&lt;=$AJ$5),TRUE,FALSE)</f>
        <v>0</v>
      </c>
      <c r="U2509" s="187" t="b">
        <f>IF(Dashboard!$M$6="",IF(Candidates!B2511&lt;&gt;"",TRUE,FALSE),IF(Dashboard!$M$6=Candidates!B2511,TRUE,FALSE))</f>
        <v>0</v>
      </c>
      <c r="V2509" s="187" t="b">
        <f>IF(Dashboard!$H$7="",IF(Candidates!B2511&lt;&gt;"",TRUE,FALSE),IF(Dashboard!$H$7=Candidates!C2511,TRUE,FALSE))</f>
        <v>0</v>
      </c>
      <c r="W2509" s="217" t="b">
        <f>IF(Dashboard!$H$6="",IF(Candidates!B2511&lt;&gt;"",TRUE,FALSE),IF(Dashboard!$H$6=Candidates!E2511,TRUE,FALSE))</f>
        <v>0</v>
      </c>
      <c r="X2509" s="187">
        <f t="shared" si="100"/>
        <v>0</v>
      </c>
      <c r="Y2509" s="198">
        <f t="shared" si="101"/>
        <v>0</v>
      </c>
      <c r="AA2509" s="7"/>
      <c r="AB2509" s="7"/>
      <c r="AC2509" s="7"/>
    </row>
    <row r="2510" spans="18:29" x14ac:dyDescent="0.2">
      <c r="R2510" s="193" t="str">
        <f>IF(Candidates!H2512="","",MONTH(Candidates!H2512))</f>
        <v/>
      </c>
      <c r="S2510" s="187" t="b">
        <f>IF(AND(YEAR(Candidates!H2512)&gt;=applicationYear,YEAR(Candidates!H2512)&lt;=applicationYear),TRUE,IF(applicationYear="",TRUE,FALSE))</f>
        <v>0</v>
      </c>
      <c r="T2510" s="187" t="b">
        <f>IF(AND(Candidates!H2512&gt;=$AJ$4,Candidates!H2512&lt;=$AJ$5),TRUE,FALSE)</f>
        <v>0</v>
      </c>
      <c r="U2510" s="187" t="b">
        <f>IF(Dashboard!$M$6="",IF(Candidates!B2512&lt;&gt;"",TRUE,FALSE),IF(Dashboard!$M$6=Candidates!B2512,TRUE,FALSE))</f>
        <v>0</v>
      </c>
      <c r="V2510" s="187" t="b">
        <f>IF(Dashboard!$H$7="",IF(Candidates!B2512&lt;&gt;"",TRUE,FALSE),IF(Dashboard!$H$7=Candidates!C2512,TRUE,FALSE))</f>
        <v>0</v>
      </c>
      <c r="W2510" s="217" t="b">
        <f>IF(Dashboard!$H$6="",IF(Candidates!B2512&lt;&gt;"",TRUE,FALSE),IF(Dashboard!$H$6=Candidates!E2512,TRUE,FALSE))</f>
        <v>0</v>
      </c>
      <c r="X2510" s="187">
        <f t="shared" si="100"/>
        <v>0</v>
      </c>
      <c r="Y2510" s="198">
        <f t="shared" si="101"/>
        <v>0</v>
      </c>
      <c r="AA2510" s="7"/>
      <c r="AB2510" s="7"/>
      <c r="AC2510" s="7"/>
    </row>
    <row r="2511" spans="18:29" x14ac:dyDescent="0.2">
      <c r="R2511" s="193" t="str">
        <f>IF(Candidates!H2513="","",MONTH(Candidates!H2513))</f>
        <v/>
      </c>
      <c r="S2511" s="187" t="b">
        <f>IF(AND(YEAR(Candidates!H2513)&gt;=applicationYear,YEAR(Candidates!H2513)&lt;=applicationYear),TRUE,IF(applicationYear="",TRUE,FALSE))</f>
        <v>0</v>
      </c>
      <c r="T2511" s="187" t="b">
        <f>IF(AND(Candidates!H2513&gt;=$AJ$4,Candidates!H2513&lt;=$AJ$5),TRUE,FALSE)</f>
        <v>0</v>
      </c>
      <c r="U2511" s="187" t="b">
        <f>IF(Dashboard!$M$6="",IF(Candidates!B2513&lt;&gt;"",TRUE,FALSE),IF(Dashboard!$M$6=Candidates!B2513,TRUE,FALSE))</f>
        <v>0</v>
      </c>
      <c r="V2511" s="187" t="b">
        <f>IF(Dashboard!$H$7="",IF(Candidates!B2513&lt;&gt;"",TRUE,FALSE),IF(Dashboard!$H$7=Candidates!C2513,TRUE,FALSE))</f>
        <v>0</v>
      </c>
      <c r="W2511" s="217" t="b">
        <f>IF(Dashboard!$H$6="",IF(Candidates!B2513&lt;&gt;"",TRUE,FALSE),IF(Dashboard!$H$6=Candidates!E2513,TRUE,FALSE))</f>
        <v>0</v>
      </c>
      <c r="X2511" s="187">
        <f t="shared" si="100"/>
        <v>0</v>
      </c>
      <c r="Y2511" s="198">
        <f t="shared" si="101"/>
        <v>0</v>
      </c>
      <c r="AA2511" s="7"/>
      <c r="AB2511" s="7"/>
      <c r="AC2511" s="7"/>
    </row>
    <row r="2512" spans="18:29" x14ac:dyDescent="0.2">
      <c r="R2512" s="193" t="str">
        <f>IF(Candidates!H2514="","",MONTH(Candidates!H2514))</f>
        <v/>
      </c>
      <c r="S2512" s="187" t="b">
        <f>IF(AND(YEAR(Candidates!H2514)&gt;=applicationYear,YEAR(Candidates!H2514)&lt;=applicationYear),TRUE,IF(applicationYear="",TRUE,FALSE))</f>
        <v>0</v>
      </c>
      <c r="T2512" s="187" t="b">
        <f>IF(AND(Candidates!H2514&gt;=$AJ$4,Candidates!H2514&lt;=$AJ$5),TRUE,FALSE)</f>
        <v>0</v>
      </c>
      <c r="U2512" s="187" t="b">
        <f>IF(Dashboard!$M$6="",IF(Candidates!B2514&lt;&gt;"",TRUE,FALSE),IF(Dashboard!$M$6=Candidates!B2514,TRUE,FALSE))</f>
        <v>0</v>
      </c>
      <c r="V2512" s="187" t="b">
        <f>IF(Dashboard!$H$7="",IF(Candidates!B2514&lt;&gt;"",TRUE,FALSE),IF(Dashboard!$H$7=Candidates!C2514,TRUE,FALSE))</f>
        <v>0</v>
      </c>
      <c r="W2512" s="217" t="b">
        <f>IF(Dashboard!$H$6="",IF(Candidates!B2514&lt;&gt;"",TRUE,FALSE),IF(Dashboard!$H$6=Candidates!E2514,TRUE,FALSE))</f>
        <v>0</v>
      </c>
      <c r="X2512" s="187">
        <f t="shared" si="100"/>
        <v>0</v>
      </c>
      <c r="Y2512" s="198">
        <f t="shared" si="101"/>
        <v>0</v>
      </c>
      <c r="AA2512" s="7"/>
      <c r="AB2512" s="7"/>
      <c r="AC2512" s="7"/>
    </row>
    <row r="2513" spans="18:29" x14ac:dyDescent="0.2">
      <c r="R2513" s="193" t="str">
        <f>IF(Candidates!H2515="","",MONTH(Candidates!H2515))</f>
        <v/>
      </c>
      <c r="S2513" s="187" t="b">
        <f>IF(AND(YEAR(Candidates!H2515)&gt;=applicationYear,YEAR(Candidates!H2515)&lt;=applicationYear),TRUE,IF(applicationYear="",TRUE,FALSE))</f>
        <v>0</v>
      </c>
      <c r="T2513" s="187" t="b">
        <f>IF(AND(Candidates!H2515&gt;=$AJ$4,Candidates!H2515&lt;=$AJ$5),TRUE,FALSE)</f>
        <v>0</v>
      </c>
      <c r="U2513" s="187" t="b">
        <f>IF(Dashboard!$M$6="",IF(Candidates!B2515&lt;&gt;"",TRUE,FALSE),IF(Dashboard!$M$6=Candidates!B2515,TRUE,FALSE))</f>
        <v>0</v>
      </c>
      <c r="V2513" s="187" t="b">
        <f>IF(Dashboard!$H$7="",IF(Candidates!B2515&lt;&gt;"",TRUE,FALSE),IF(Dashboard!$H$7=Candidates!C2515,TRUE,FALSE))</f>
        <v>0</v>
      </c>
      <c r="W2513" s="217" t="b">
        <f>IF(Dashboard!$H$6="",IF(Candidates!B2515&lt;&gt;"",TRUE,FALSE),IF(Dashboard!$H$6=Candidates!E2515,TRUE,FALSE))</f>
        <v>0</v>
      </c>
      <c r="X2513" s="187">
        <f t="shared" si="100"/>
        <v>0</v>
      </c>
      <c r="Y2513" s="198">
        <f t="shared" si="101"/>
        <v>0</v>
      </c>
      <c r="AA2513" s="7"/>
      <c r="AB2513" s="7"/>
      <c r="AC2513" s="7"/>
    </row>
    <row r="2514" spans="18:29" x14ac:dyDescent="0.2">
      <c r="R2514" s="193" t="str">
        <f>IF(Candidates!H2516="","",MONTH(Candidates!H2516))</f>
        <v/>
      </c>
      <c r="S2514" s="187" t="b">
        <f>IF(AND(YEAR(Candidates!H2516)&gt;=applicationYear,YEAR(Candidates!H2516)&lt;=applicationYear),TRUE,IF(applicationYear="",TRUE,FALSE))</f>
        <v>0</v>
      </c>
      <c r="T2514" s="187" t="b">
        <f>IF(AND(Candidates!H2516&gt;=$AJ$4,Candidates!H2516&lt;=$AJ$5),TRUE,FALSE)</f>
        <v>0</v>
      </c>
      <c r="U2514" s="187" t="b">
        <f>IF(Dashboard!$M$6="",IF(Candidates!B2516&lt;&gt;"",TRUE,FALSE),IF(Dashboard!$M$6=Candidates!B2516,TRUE,FALSE))</f>
        <v>0</v>
      </c>
      <c r="V2514" s="187" t="b">
        <f>IF(Dashboard!$H$7="",IF(Candidates!B2516&lt;&gt;"",TRUE,FALSE),IF(Dashboard!$H$7=Candidates!C2516,TRUE,FALSE))</f>
        <v>0</v>
      </c>
      <c r="W2514" s="217" t="b">
        <f>IF(Dashboard!$H$6="",IF(Candidates!B2516&lt;&gt;"",TRUE,FALSE),IF(Dashboard!$H$6=Candidates!E2516,TRUE,FALSE))</f>
        <v>0</v>
      </c>
      <c r="X2514" s="187">
        <f t="shared" si="100"/>
        <v>0</v>
      </c>
      <c r="Y2514" s="198">
        <f t="shared" si="101"/>
        <v>0</v>
      </c>
      <c r="AA2514" s="7"/>
      <c r="AB2514" s="7"/>
      <c r="AC2514" s="7"/>
    </row>
    <row r="2515" spans="18:29" x14ac:dyDescent="0.2">
      <c r="R2515" s="193" t="str">
        <f>IF(Candidates!H2517="","",MONTH(Candidates!H2517))</f>
        <v/>
      </c>
      <c r="S2515" s="187" t="b">
        <f>IF(AND(YEAR(Candidates!H2517)&gt;=applicationYear,YEAR(Candidates!H2517)&lt;=applicationYear),TRUE,IF(applicationYear="",TRUE,FALSE))</f>
        <v>0</v>
      </c>
      <c r="T2515" s="187" t="b">
        <f>IF(AND(Candidates!H2517&gt;=$AJ$4,Candidates!H2517&lt;=$AJ$5),TRUE,FALSE)</f>
        <v>0</v>
      </c>
      <c r="U2515" s="187" t="b">
        <f>IF(Dashboard!$M$6="",IF(Candidates!B2517&lt;&gt;"",TRUE,FALSE),IF(Dashboard!$M$6=Candidates!B2517,TRUE,FALSE))</f>
        <v>0</v>
      </c>
      <c r="V2515" s="187" t="b">
        <f>IF(Dashboard!$H$7="",IF(Candidates!B2517&lt;&gt;"",TRUE,FALSE),IF(Dashboard!$H$7=Candidates!C2517,TRUE,FALSE))</f>
        <v>0</v>
      </c>
      <c r="W2515" s="217" t="b">
        <f>IF(Dashboard!$H$6="",IF(Candidates!B2517&lt;&gt;"",TRUE,FALSE),IF(Dashboard!$H$6=Candidates!E2517,TRUE,FALSE))</f>
        <v>0</v>
      </c>
      <c r="X2515" s="187">
        <f t="shared" si="100"/>
        <v>0</v>
      </c>
      <c r="Y2515" s="198">
        <f t="shared" si="101"/>
        <v>0</v>
      </c>
      <c r="AA2515" s="7"/>
      <c r="AB2515" s="7"/>
      <c r="AC2515" s="7"/>
    </row>
    <row r="2516" spans="18:29" x14ac:dyDescent="0.2">
      <c r="R2516" s="193" t="str">
        <f>IF(Candidates!H2518="","",MONTH(Candidates!H2518))</f>
        <v/>
      </c>
      <c r="S2516" s="187" t="b">
        <f>IF(AND(YEAR(Candidates!H2518)&gt;=applicationYear,YEAR(Candidates!H2518)&lt;=applicationYear),TRUE,IF(applicationYear="",TRUE,FALSE))</f>
        <v>0</v>
      </c>
      <c r="T2516" s="187" t="b">
        <f>IF(AND(Candidates!H2518&gt;=$AJ$4,Candidates!H2518&lt;=$AJ$5),TRUE,FALSE)</f>
        <v>0</v>
      </c>
      <c r="U2516" s="187" t="b">
        <f>IF(Dashboard!$M$6="",IF(Candidates!B2518&lt;&gt;"",TRUE,FALSE),IF(Dashboard!$M$6=Candidates!B2518,TRUE,FALSE))</f>
        <v>0</v>
      </c>
      <c r="V2516" s="187" t="b">
        <f>IF(Dashboard!$H$7="",IF(Candidates!B2518&lt;&gt;"",TRUE,FALSE),IF(Dashboard!$H$7=Candidates!C2518,TRUE,FALSE))</f>
        <v>0</v>
      </c>
      <c r="W2516" s="217" t="b">
        <f>IF(Dashboard!$H$6="",IF(Candidates!B2518&lt;&gt;"",TRUE,FALSE),IF(Dashboard!$H$6=Candidates!E2518,TRUE,FALSE))</f>
        <v>0</v>
      </c>
      <c r="X2516" s="187">
        <f t="shared" si="100"/>
        <v>0</v>
      </c>
      <c r="Y2516" s="198">
        <f t="shared" si="101"/>
        <v>0</v>
      </c>
      <c r="AA2516" s="7"/>
      <c r="AB2516" s="7"/>
      <c r="AC2516" s="7"/>
    </row>
    <row r="2517" spans="18:29" x14ac:dyDescent="0.2">
      <c r="R2517" s="193" t="str">
        <f>IF(Candidates!H2519="","",MONTH(Candidates!H2519))</f>
        <v/>
      </c>
      <c r="S2517" s="187" t="b">
        <f>IF(AND(YEAR(Candidates!H2519)&gt;=applicationYear,YEAR(Candidates!H2519)&lt;=applicationYear),TRUE,IF(applicationYear="",TRUE,FALSE))</f>
        <v>0</v>
      </c>
      <c r="T2517" s="187" t="b">
        <f>IF(AND(Candidates!H2519&gt;=$AJ$4,Candidates!H2519&lt;=$AJ$5),TRUE,FALSE)</f>
        <v>0</v>
      </c>
      <c r="U2517" s="187" t="b">
        <f>IF(Dashboard!$M$6="",IF(Candidates!B2519&lt;&gt;"",TRUE,FALSE),IF(Dashboard!$M$6=Candidates!B2519,TRUE,FALSE))</f>
        <v>0</v>
      </c>
      <c r="V2517" s="187" t="b">
        <f>IF(Dashboard!$H$7="",IF(Candidates!B2519&lt;&gt;"",TRUE,FALSE),IF(Dashboard!$H$7=Candidates!C2519,TRUE,FALSE))</f>
        <v>0</v>
      </c>
      <c r="W2517" s="217" t="b">
        <f>IF(Dashboard!$H$6="",IF(Candidates!B2519&lt;&gt;"",TRUE,FALSE),IF(Dashboard!$H$6=Candidates!E2519,TRUE,FALSE))</f>
        <v>0</v>
      </c>
      <c r="X2517" s="187">
        <f t="shared" si="100"/>
        <v>0</v>
      </c>
      <c r="Y2517" s="198">
        <f t="shared" si="101"/>
        <v>0</v>
      </c>
      <c r="AA2517" s="7"/>
      <c r="AB2517" s="7"/>
      <c r="AC2517" s="7"/>
    </row>
    <row r="2518" spans="18:29" x14ac:dyDescent="0.2">
      <c r="R2518" s="193" t="str">
        <f>IF(Candidates!H2520="","",MONTH(Candidates!H2520))</f>
        <v/>
      </c>
      <c r="S2518" s="187" t="b">
        <f>IF(AND(YEAR(Candidates!H2520)&gt;=applicationYear,YEAR(Candidates!H2520)&lt;=applicationYear),TRUE,IF(applicationYear="",TRUE,FALSE))</f>
        <v>0</v>
      </c>
      <c r="T2518" s="187" t="b">
        <f>IF(AND(Candidates!H2520&gt;=$AJ$4,Candidates!H2520&lt;=$AJ$5),TRUE,FALSE)</f>
        <v>0</v>
      </c>
      <c r="U2518" s="187" t="b">
        <f>IF(Dashboard!$M$6="",IF(Candidates!B2520&lt;&gt;"",TRUE,FALSE),IF(Dashboard!$M$6=Candidates!B2520,TRUE,FALSE))</f>
        <v>0</v>
      </c>
      <c r="V2518" s="187" t="b">
        <f>IF(Dashboard!$H$7="",IF(Candidates!B2520&lt;&gt;"",TRUE,FALSE),IF(Dashboard!$H$7=Candidates!C2520,TRUE,FALSE))</f>
        <v>0</v>
      </c>
      <c r="W2518" s="217" t="b">
        <f>IF(Dashboard!$H$6="",IF(Candidates!B2520&lt;&gt;"",TRUE,FALSE),IF(Dashboard!$H$6=Candidates!E2520,TRUE,FALSE))</f>
        <v>0</v>
      </c>
      <c r="X2518" s="187">
        <f t="shared" si="100"/>
        <v>0</v>
      </c>
      <c r="Y2518" s="198">
        <f t="shared" si="101"/>
        <v>0</v>
      </c>
      <c r="AA2518" s="7"/>
      <c r="AB2518" s="7"/>
      <c r="AC2518" s="7"/>
    </row>
    <row r="2519" spans="18:29" x14ac:dyDescent="0.2">
      <c r="R2519" s="193" t="str">
        <f>IF(Candidates!H2521="","",MONTH(Candidates!H2521))</f>
        <v/>
      </c>
      <c r="S2519" s="187" t="b">
        <f>IF(AND(YEAR(Candidates!H2521)&gt;=applicationYear,YEAR(Candidates!H2521)&lt;=applicationYear),TRUE,IF(applicationYear="",TRUE,FALSE))</f>
        <v>0</v>
      </c>
      <c r="T2519" s="187" t="b">
        <f>IF(AND(Candidates!H2521&gt;=$AJ$4,Candidates!H2521&lt;=$AJ$5),TRUE,FALSE)</f>
        <v>0</v>
      </c>
      <c r="U2519" s="187" t="b">
        <f>IF(Dashboard!$M$6="",IF(Candidates!B2521&lt;&gt;"",TRUE,FALSE),IF(Dashboard!$M$6=Candidates!B2521,TRUE,FALSE))</f>
        <v>0</v>
      </c>
      <c r="V2519" s="187" t="b">
        <f>IF(Dashboard!$H$7="",IF(Candidates!B2521&lt;&gt;"",TRUE,FALSE),IF(Dashboard!$H$7=Candidates!C2521,TRUE,FALSE))</f>
        <v>0</v>
      </c>
      <c r="W2519" s="217" t="b">
        <f>IF(Dashboard!$H$6="",IF(Candidates!B2521&lt;&gt;"",TRUE,FALSE),IF(Dashboard!$H$6=Candidates!E2521,TRUE,FALSE))</f>
        <v>0</v>
      </c>
      <c r="X2519" s="187">
        <f t="shared" si="100"/>
        <v>0</v>
      </c>
      <c r="Y2519" s="198">
        <f t="shared" si="101"/>
        <v>0</v>
      </c>
      <c r="AA2519" s="7"/>
      <c r="AB2519" s="7"/>
      <c r="AC2519" s="7"/>
    </row>
    <row r="2520" spans="18:29" x14ac:dyDescent="0.2">
      <c r="R2520" s="193" t="str">
        <f>IF(Candidates!H2522="","",MONTH(Candidates!H2522))</f>
        <v/>
      </c>
      <c r="S2520" s="187" t="b">
        <f>IF(AND(YEAR(Candidates!H2522)&gt;=applicationYear,YEAR(Candidates!H2522)&lt;=applicationYear),TRUE,IF(applicationYear="",TRUE,FALSE))</f>
        <v>0</v>
      </c>
      <c r="T2520" s="187" t="b">
        <f>IF(AND(Candidates!H2522&gt;=$AJ$4,Candidates!H2522&lt;=$AJ$5),TRUE,FALSE)</f>
        <v>0</v>
      </c>
      <c r="U2520" s="187" t="b">
        <f>IF(Dashboard!$M$6="",IF(Candidates!B2522&lt;&gt;"",TRUE,FALSE),IF(Dashboard!$M$6=Candidates!B2522,TRUE,FALSE))</f>
        <v>0</v>
      </c>
      <c r="V2520" s="187" t="b">
        <f>IF(Dashboard!$H$7="",IF(Candidates!B2522&lt;&gt;"",TRUE,FALSE),IF(Dashboard!$H$7=Candidates!C2522,TRUE,FALSE))</f>
        <v>0</v>
      </c>
      <c r="W2520" s="217" t="b">
        <f>IF(Dashboard!$H$6="",IF(Candidates!B2522&lt;&gt;"",TRUE,FALSE),IF(Dashboard!$H$6=Candidates!E2522,TRUE,FALSE))</f>
        <v>0</v>
      </c>
      <c r="X2520" s="187">
        <f t="shared" si="100"/>
        <v>0</v>
      </c>
      <c r="Y2520" s="198">
        <f t="shared" si="101"/>
        <v>0</v>
      </c>
      <c r="AA2520" s="7"/>
      <c r="AB2520" s="7"/>
      <c r="AC2520" s="7"/>
    </row>
    <row r="2521" spans="18:29" x14ac:dyDescent="0.2">
      <c r="R2521" s="193" t="str">
        <f>IF(Candidates!H2523="","",MONTH(Candidates!H2523))</f>
        <v/>
      </c>
      <c r="S2521" s="187" t="b">
        <f>IF(AND(YEAR(Candidates!H2523)&gt;=applicationYear,YEAR(Candidates!H2523)&lt;=applicationYear),TRUE,IF(applicationYear="",TRUE,FALSE))</f>
        <v>0</v>
      </c>
      <c r="T2521" s="187" t="b">
        <f>IF(AND(Candidates!H2523&gt;=$AJ$4,Candidates!H2523&lt;=$AJ$5),TRUE,FALSE)</f>
        <v>0</v>
      </c>
      <c r="U2521" s="187" t="b">
        <f>IF(Dashboard!$M$6="",IF(Candidates!B2523&lt;&gt;"",TRUE,FALSE),IF(Dashboard!$M$6=Candidates!B2523,TRUE,FALSE))</f>
        <v>0</v>
      </c>
      <c r="V2521" s="187" t="b">
        <f>IF(Dashboard!$H$7="",IF(Candidates!B2523&lt;&gt;"",TRUE,FALSE),IF(Dashboard!$H$7=Candidates!C2523,TRUE,FALSE))</f>
        <v>0</v>
      </c>
      <c r="W2521" s="217" t="b">
        <f>IF(Dashboard!$H$6="",IF(Candidates!B2523&lt;&gt;"",TRUE,FALSE),IF(Dashboard!$H$6=Candidates!E2523,TRUE,FALSE))</f>
        <v>0</v>
      </c>
      <c r="X2521" s="187">
        <f t="shared" si="100"/>
        <v>0</v>
      </c>
      <c r="Y2521" s="198">
        <f t="shared" si="101"/>
        <v>0</v>
      </c>
      <c r="AA2521" s="7"/>
      <c r="AB2521" s="7"/>
      <c r="AC2521" s="7"/>
    </row>
    <row r="2522" spans="18:29" x14ac:dyDescent="0.2">
      <c r="R2522" s="193" t="str">
        <f>IF(Candidates!H2524="","",MONTH(Candidates!H2524))</f>
        <v/>
      </c>
      <c r="S2522" s="187" t="b">
        <f>IF(AND(YEAR(Candidates!H2524)&gt;=applicationYear,YEAR(Candidates!H2524)&lt;=applicationYear),TRUE,IF(applicationYear="",TRUE,FALSE))</f>
        <v>0</v>
      </c>
      <c r="T2522" s="187" t="b">
        <f>IF(AND(Candidates!H2524&gt;=$AJ$4,Candidates!H2524&lt;=$AJ$5),TRUE,FALSE)</f>
        <v>0</v>
      </c>
      <c r="U2522" s="187" t="b">
        <f>IF(Dashboard!$M$6="",IF(Candidates!B2524&lt;&gt;"",TRUE,FALSE),IF(Dashboard!$M$6=Candidates!B2524,TRUE,FALSE))</f>
        <v>0</v>
      </c>
      <c r="V2522" s="187" t="b">
        <f>IF(Dashboard!$H$7="",IF(Candidates!B2524&lt;&gt;"",TRUE,FALSE),IF(Dashboard!$H$7=Candidates!C2524,TRUE,FALSE))</f>
        <v>0</v>
      </c>
      <c r="W2522" s="217" t="b">
        <f>IF(Dashboard!$H$6="",IF(Candidates!B2524&lt;&gt;"",TRUE,FALSE),IF(Dashboard!$H$6=Candidates!E2524,TRUE,FALSE))</f>
        <v>0</v>
      </c>
      <c r="X2522" s="187">
        <f t="shared" si="100"/>
        <v>0</v>
      </c>
      <c r="Y2522" s="198">
        <f t="shared" si="101"/>
        <v>0</v>
      </c>
      <c r="AA2522" s="7"/>
      <c r="AB2522" s="7"/>
      <c r="AC2522" s="7"/>
    </row>
    <row r="2523" spans="18:29" x14ac:dyDescent="0.2">
      <c r="R2523" s="193" t="str">
        <f>IF(Candidates!H2525="","",MONTH(Candidates!H2525))</f>
        <v/>
      </c>
      <c r="S2523" s="187" t="b">
        <f>IF(AND(YEAR(Candidates!H2525)&gt;=applicationYear,YEAR(Candidates!H2525)&lt;=applicationYear),TRUE,IF(applicationYear="",TRUE,FALSE))</f>
        <v>0</v>
      </c>
      <c r="T2523" s="187" t="b">
        <f>IF(AND(Candidates!H2525&gt;=$AJ$4,Candidates!H2525&lt;=$AJ$5),TRUE,FALSE)</f>
        <v>0</v>
      </c>
      <c r="U2523" s="187" t="b">
        <f>IF(Dashboard!$M$6="",IF(Candidates!B2525&lt;&gt;"",TRUE,FALSE),IF(Dashboard!$M$6=Candidates!B2525,TRUE,FALSE))</f>
        <v>0</v>
      </c>
      <c r="V2523" s="187" t="b">
        <f>IF(Dashboard!$H$7="",IF(Candidates!B2525&lt;&gt;"",TRUE,FALSE),IF(Dashboard!$H$7=Candidates!C2525,TRUE,FALSE))</f>
        <v>0</v>
      </c>
      <c r="W2523" s="217" t="b">
        <f>IF(Dashboard!$H$6="",IF(Candidates!B2525&lt;&gt;"",TRUE,FALSE),IF(Dashboard!$H$6=Candidates!E2525,TRUE,FALSE))</f>
        <v>0</v>
      </c>
      <c r="X2523" s="187">
        <f t="shared" si="100"/>
        <v>0</v>
      </c>
      <c r="Y2523" s="198">
        <f t="shared" si="101"/>
        <v>0</v>
      </c>
      <c r="AA2523" s="7"/>
      <c r="AB2523" s="7"/>
      <c r="AC2523" s="7"/>
    </row>
    <row r="2524" spans="18:29" x14ac:dyDescent="0.2">
      <c r="R2524" s="193" t="str">
        <f>IF(Candidates!H2526="","",MONTH(Candidates!H2526))</f>
        <v/>
      </c>
      <c r="S2524" s="187" t="b">
        <f>IF(AND(YEAR(Candidates!H2526)&gt;=applicationYear,YEAR(Candidates!H2526)&lt;=applicationYear),TRUE,IF(applicationYear="",TRUE,FALSE))</f>
        <v>0</v>
      </c>
      <c r="T2524" s="187" t="b">
        <f>IF(AND(Candidates!H2526&gt;=$AJ$4,Candidates!H2526&lt;=$AJ$5),TRUE,FALSE)</f>
        <v>0</v>
      </c>
      <c r="U2524" s="187" t="b">
        <f>IF(Dashboard!$M$6="",IF(Candidates!B2526&lt;&gt;"",TRUE,FALSE),IF(Dashboard!$M$6=Candidates!B2526,TRUE,FALSE))</f>
        <v>0</v>
      </c>
      <c r="V2524" s="187" t="b">
        <f>IF(Dashboard!$H$7="",IF(Candidates!B2526&lt;&gt;"",TRUE,FALSE),IF(Dashboard!$H$7=Candidates!C2526,TRUE,FALSE))</f>
        <v>0</v>
      </c>
      <c r="W2524" s="217" t="b">
        <f>IF(Dashboard!$H$6="",IF(Candidates!B2526&lt;&gt;"",TRUE,FALSE),IF(Dashboard!$H$6=Candidates!E2526,TRUE,FALSE))</f>
        <v>0</v>
      </c>
      <c r="X2524" s="187">
        <f t="shared" si="100"/>
        <v>0</v>
      </c>
      <c r="Y2524" s="198">
        <f t="shared" si="101"/>
        <v>0</v>
      </c>
      <c r="AA2524" s="7"/>
      <c r="AB2524" s="7"/>
      <c r="AC2524" s="7"/>
    </row>
    <row r="2525" spans="18:29" x14ac:dyDescent="0.2">
      <c r="R2525" s="193" t="str">
        <f>IF(Candidates!H2527="","",MONTH(Candidates!H2527))</f>
        <v/>
      </c>
      <c r="S2525" s="187" t="b">
        <f>IF(AND(YEAR(Candidates!H2527)&gt;=applicationYear,YEAR(Candidates!H2527)&lt;=applicationYear),TRUE,IF(applicationYear="",TRUE,FALSE))</f>
        <v>0</v>
      </c>
      <c r="T2525" s="187" t="b">
        <f>IF(AND(Candidates!H2527&gt;=$AJ$4,Candidates!H2527&lt;=$AJ$5),TRUE,FALSE)</f>
        <v>0</v>
      </c>
      <c r="U2525" s="187" t="b">
        <f>IF(Dashboard!$M$6="",IF(Candidates!B2527&lt;&gt;"",TRUE,FALSE),IF(Dashboard!$M$6=Candidates!B2527,TRUE,FALSE))</f>
        <v>0</v>
      </c>
      <c r="V2525" s="187" t="b">
        <f>IF(Dashboard!$H$7="",IF(Candidates!B2527&lt;&gt;"",TRUE,FALSE),IF(Dashboard!$H$7=Candidates!C2527,TRUE,FALSE))</f>
        <v>0</v>
      </c>
      <c r="W2525" s="217" t="b">
        <f>IF(Dashboard!$H$6="",IF(Candidates!B2527&lt;&gt;"",TRUE,FALSE),IF(Dashboard!$H$6=Candidates!E2527,TRUE,FALSE))</f>
        <v>0</v>
      </c>
      <c r="X2525" s="187">
        <f t="shared" si="100"/>
        <v>0</v>
      </c>
      <c r="Y2525" s="198">
        <f t="shared" si="101"/>
        <v>0</v>
      </c>
      <c r="AA2525" s="7"/>
      <c r="AB2525" s="7"/>
      <c r="AC2525" s="7"/>
    </row>
    <row r="2526" spans="18:29" x14ac:dyDescent="0.2">
      <c r="R2526" s="193" t="str">
        <f>IF(Candidates!H2528="","",MONTH(Candidates!H2528))</f>
        <v/>
      </c>
      <c r="S2526" s="187" t="b">
        <f>IF(AND(YEAR(Candidates!H2528)&gt;=applicationYear,YEAR(Candidates!H2528)&lt;=applicationYear),TRUE,IF(applicationYear="",TRUE,FALSE))</f>
        <v>0</v>
      </c>
      <c r="T2526" s="187" t="b">
        <f>IF(AND(Candidates!H2528&gt;=$AJ$4,Candidates!H2528&lt;=$AJ$5),TRUE,FALSE)</f>
        <v>0</v>
      </c>
      <c r="U2526" s="187" t="b">
        <f>IF(Dashboard!$M$6="",IF(Candidates!B2528&lt;&gt;"",TRUE,FALSE),IF(Dashboard!$M$6=Candidates!B2528,TRUE,FALSE))</f>
        <v>0</v>
      </c>
      <c r="V2526" s="187" t="b">
        <f>IF(Dashboard!$H$7="",IF(Candidates!B2528&lt;&gt;"",TRUE,FALSE),IF(Dashboard!$H$7=Candidates!C2528,TRUE,FALSE))</f>
        <v>0</v>
      </c>
      <c r="W2526" s="217" t="b">
        <f>IF(Dashboard!$H$6="",IF(Candidates!B2528&lt;&gt;"",TRUE,FALSE),IF(Dashboard!$H$6=Candidates!E2528,TRUE,FALSE))</f>
        <v>0</v>
      </c>
      <c r="X2526" s="187">
        <f t="shared" si="100"/>
        <v>0</v>
      </c>
      <c r="Y2526" s="198">
        <f t="shared" si="101"/>
        <v>0</v>
      </c>
      <c r="AA2526" s="7"/>
      <c r="AB2526" s="7"/>
      <c r="AC2526" s="7"/>
    </row>
    <row r="2527" spans="18:29" x14ac:dyDescent="0.2">
      <c r="R2527" s="193" t="str">
        <f>IF(Candidates!H2529="","",MONTH(Candidates!H2529))</f>
        <v/>
      </c>
      <c r="S2527" s="187" t="b">
        <f>IF(AND(YEAR(Candidates!H2529)&gt;=applicationYear,YEAR(Candidates!H2529)&lt;=applicationYear),TRUE,IF(applicationYear="",TRUE,FALSE))</f>
        <v>0</v>
      </c>
      <c r="T2527" s="187" t="b">
        <f>IF(AND(Candidates!H2529&gt;=$AJ$4,Candidates!H2529&lt;=$AJ$5),TRUE,FALSE)</f>
        <v>0</v>
      </c>
      <c r="U2527" s="187" t="b">
        <f>IF(Dashboard!$M$6="",IF(Candidates!B2529&lt;&gt;"",TRUE,FALSE),IF(Dashboard!$M$6=Candidates!B2529,TRUE,FALSE))</f>
        <v>0</v>
      </c>
      <c r="V2527" s="187" t="b">
        <f>IF(Dashboard!$H$7="",IF(Candidates!B2529&lt;&gt;"",TRUE,FALSE),IF(Dashboard!$H$7=Candidates!C2529,TRUE,FALSE))</f>
        <v>0</v>
      </c>
      <c r="W2527" s="217" t="b">
        <f>IF(Dashboard!$H$6="",IF(Candidates!B2529&lt;&gt;"",TRUE,FALSE),IF(Dashboard!$H$6=Candidates!E2529,TRUE,FALSE))</f>
        <v>0</v>
      </c>
      <c r="X2527" s="187">
        <f t="shared" si="100"/>
        <v>0</v>
      </c>
      <c r="Y2527" s="198">
        <f t="shared" si="101"/>
        <v>0</v>
      </c>
      <c r="AA2527" s="7"/>
      <c r="AB2527" s="7"/>
      <c r="AC2527" s="7"/>
    </row>
    <row r="2528" spans="18:29" x14ac:dyDescent="0.2">
      <c r="R2528" s="193" t="str">
        <f>IF(Candidates!H2530="","",MONTH(Candidates!H2530))</f>
        <v/>
      </c>
      <c r="S2528" s="187" t="b">
        <f>IF(AND(YEAR(Candidates!H2530)&gt;=applicationYear,YEAR(Candidates!H2530)&lt;=applicationYear),TRUE,IF(applicationYear="",TRUE,FALSE))</f>
        <v>0</v>
      </c>
      <c r="T2528" s="187" t="b">
        <f>IF(AND(Candidates!H2530&gt;=$AJ$4,Candidates!H2530&lt;=$AJ$5),TRUE,FALSE)</f>
        <v>0</v>
      </c>
      <c r="U2528" s="187" t="b">
        <f>IF(Dashboard!$M$6="",IF(Candidates!B2530&lt;&gt;"",TRUE,FALSE),IF(Dashboard!$M$6=Candidates!B2530,TRUE,FALSE))</f>
        <v>0</v>
      </c>
      <c r="V2528" s="187" t="b">
        <f>IF(Dashboard!$H$7="",IF(Candidates!B2530&lt;&gt;"",TRUE,FALSE),IF(Dashboard!$H$7=Candidates!C2530,TRUE,FALSE))</f>
        <v>0</v>
      </c>
      <c r="W2528" s="217" t="b">
        <f>IF(Dashboard!$H$6="",IF(Candidates!B2530&lt;&gt;"",TRUE,FALSE),IF(Dashboard!$H$6=Candidates!E2530,TRUE,FALSE))</f>
        <v>0</v>
      </c>
      <c r="X2528" s="187">
        <f t="shared" si="100"/>
        <v>0</v>
      </c>
      <c r="Y2528" s="198">
        <f t="shared" si="101"/>
        <v>0</v>
      </c>
      <c r="AA2528" s="7"/>
      <c r="AB2528" s="7"/>
      <c r="AC2528" s="7"/>
    </row>
    <row r="2529" spans="18:29" x14ac:dyDescent="0.2">
      <c r="R2529" s="193" t="str">
        <f>IF(Candidates!H2531="","",MONTH(Candidates!H2531))</f>
        <v/>
      </c>
      <c r="S2529" s="187" t="b">
        <f>IF(AND(YEAR(Candidates!H2531)&gt;=applicationYear,YEAR(Candidates!H2531)&lt;=applicationYear),TRUE,IF(applicationYear="",TRUE,FALSE))</f>
        <v>0</v>
      </c>
      <c r="T2529" s="187" t="b">
        <f>IF(AND(Candidates!H2531&gt;=$AJ$4,Candidates!H2531&lt;=$AJ$5),TRUE,FALSE)</f>
        <v>0</v>
      </c>
      <c r="U2529" s="187" t="b">
        <f>IF(Dashboard!$M$6="",IF(Candidates!B2531&lt;&gt;"",TRUE,FALSE),IF(Dashboard!$M$6=Candidates!B2531,TRUE,FALSE))</f>
        <v>0</v>
      </c>
      <c r="V2529" s="187" t="b">
        <f>IF(Dashboard!$H$7="",IF(Candidates!B2531&lt;&gt;"",TRUE,FALSE),IF(Dashboard!$H$7=Candidates!C2531,TRUE,FALSE))</f>
        <v>0</v>
      </c>
      <c r="W2529" s="217" t="b">
        <f>IF(Dashboard!$H$6="",IF(Candidates!B2531&lt;&gt;"",TRUE,FALSE),IF(Dashboard!$H$6=Candidates!E2531,TRUE,FALSE))</f>
        <v>0</v>
      </c>
      <c r="X2529" s="187">
        <f t="shared" si="100"/>
        <v>0</v>
      </c>
      <c r="Y2529" s="198">
        <f t="shared" si="101"/>
        <v>0</v>
      </c>
      <c r="AA2529" s="7"/>
      <c r="AB2529" s="7"/>
      <c r="AC2529" s="7"/>
    </row>
    <row r="2530" spans="18:29" x14ac:dyDescent="0.2">
      <c r="R2530" s="193" t="str">
        <f>IF(Candidates!H2532="","",MONTH(Candidates!H2532))</f>
        <v/>
      </c>
      <c r="S2530" s="187" t="b">
        <f>IF(AND(YEAR(Candidates!H2532)&gt;=applicationYear,YEAR(Candidates!H2532)&lt;=applicationYear),TRUE,IF(applicationYear="",TRUE,FALSE))</f>
        <v>0</v>
      </c>
      <c r="T2530" s="187" t="b">
        <f>IF(AND(Candidates!H2532&gt;=$AJ$4,Candidates!H2532&lt;=$AJ$5),TRUE,FALSE)</f>
        <v>0</v>
      </c>
      <c r="U2530" s="187" t="b">
        <f>IF(Dashboard!$M$6="",IF(Candidates!B2532&lt;&gt;"",TRUE,FALSE),IF(Dashboard!$M$6=Candidates!B2532,TRUE,FALSE))</f>
        <v>0</v>
      </c>
      <c r="V2530" s="187" t="b">
        <f>IF(Dashboard!$H$7="",IF(Candidates!B2532&lt;&gt;"",TRUE,FALSE),IF(Dashboard!$H$7=Candidates!C2532,TRUE,FALSE))</f>
        <v>0</v>
      </c>
      <c r="W2530" s="217" t="b">
        <f>IF(Dashboard!$H$6="",IF(Candidates!B2532&lt;&gt;"",TRUE,FALSE),IF(Dashboard!$H$6=Candidates!E2532,TRUE,FALSE))</f>
        <v>0</v>
      </c>
      <c r="X2530" s="187">
        <f t="shared" si="100"/>
        <v>0</v>
      </c>
      <c r="Y2530" s="198">
        <f t="shared" si="101"/>
        <v>0</v>
      </c>
      <c r="AA2530" s="7"/>
      <c r="AB2530" s="7"/>
      <c r="AC2530" s="7"/>
    </row>
    <row r="2531" spans="18:29" x14ac:dyDescent="0.2">
      <c r="R2531" s="193" t="str">
        <f>IF(Candidates!H2533="","",MONTH(Candidates!H2533))</f>
        <v/>
      </c>
      <c r="S2531" s="187" t="b">
        <f>IF(AND(YEAR(Candidates!H2533)&gt;=applicationYear,YEAR(Candidates!H2533)&lt;=applicationYear),TRUE,IF(applicationYear="",TRUE,FALSE))</f>
        <v>0</v>
      </c>
      <c r="T2531" s="187" t="b">
        <f>IF(AND(Candidates!H2533&gt;=$AJ$4,Candidates!H2533&lt;=$AJ$5),TRUE,FALSE)</f>
        <v>0</v>
      </c>
      <c r="U2531" s="187" t="b">
        <f>IF(Dashboard!$M$6="",IF(Candidates!B2533&lt;&gt;"",TRUE,FALSE),IF(Dashboard!$M$6=Candidates!B2533,TRUE,FALSE))</f>
        <v>0</v>
      </c>
      <c r="V2531" s="187" t="b">
        <f>IF(Dashboard!$H$7="",IF(Candidates!B2533&lt;&gt;"",TRUE,FALSE),IF(Dashboard!$H$7=Candidates!C2533,TRUE,FALSE))</f>
        <v>0</v>
      </c>
      <c r="W2531" s="217" t="b">
        <f>IF(Dashboard!$H$6="",IF(Candidates!B2533&lt;&gt;"",TRUE,FALSE),IF(Dashboard!$H$6=Candidates!E2533,TRUE,FALSE))</f>
        <v>0</v>
      </c>
      <c r="X2531" s="187">
        <f t="shared" si="100"/>
        <v>0</v>
      </c>
      <c r="Y2531" s="198">
        <f t="shared" si="101"/>
        <v>0</v>
      </c>
      <c r="AA2531" s="7"/>
      <c r="AB2531" s="7"/>
      <c r="AC2531" s="7"/>
    </row>
    <row r="2532" spans="18:29" x14ac:dyDescent="0.2">
      <c r="R2532" s="193" t="str">
        <f>IF(Candidates!H2534="","",MONTH(Candidates!H2534))</f>
        <v/>
      </c>
      <c r="S2532" s="187" t="b">
        <f>IF(AND(YEAR(Candidates!H2534)&gt;=applicationYear,YEAR(Candidates!H2534)&lt;=applicationYear),TRUE,IF(applicationYear="",TRUE,FALSE))</f>
        <v>0</v>
      </c>
      <c r="T2532" s="187" t="b">
        <f>IF(AND(Candidates!H2534&gt;=$AJ$4,Candidates!H2534&lt;=$AJ$5),TRUE,FALSE)</f>
        <v>0</v>
      </c>
      <c r="U2532" s="187" t="b">
        <f>IF(Dashboard!$M$6="",IF(Candidates!B2534&lt;&gt;"",TRUE,FALSE),IF(Dashboard!$M$6=Candidates!B2534,TRUE,FALSE))</f>
        <v>0</v>
      </c>
      <c r="V2532" s="187" t="b">
        <f>IF(Dashboard!$H$7="",IF(Candidates!B2534&lt;&gt;"",TRUE,FALSE),IF(Dashboard!$H$7=Candidates!C2534,TRUE,FALSE))</f>
        <v>0</v>
      </c>
      <c r="W2532" s="217" t="b">
        <f>IF(Dashboard!$H$6="",IF(Candidates!B2534&lt;&gt;"",TRUE,FALSE),IF(Dashboard!$H$6=Candidates!E2534,TRUE,FALSE))</f>
        <v>0</v>
      </c>
      <c r="X2532" s="187">
        <f t="shared" si="100"/>
        <v>0</v>
      </c>
      <c r="Y2532" s="198">
        <f t="shared" si="101"/>
        <v>0</v>
      </c>
      <c r="AA2532" s="7"/>
      <c r="AB2532" s="7"/>
      <c r="AC2532" s="7"/>
    </row>
    <row r="2533" spans="18:29" x14ac:dyDescent="0.2">
      <c r="R2533" s="193" t="str">
        <f>IF(Candidates!H2535="","",MONTH(Candidates!H2535))</f>
        <v/>
      </c>
      <c r="S2533" s="187" t="b">
        <f>IF(AND(YEAR(Candidates!H2535)&gt;=applicationYear,YEAR(Candidates!H2535)&lt;=applicationYear),TRUE,IF(applicationYear="",TRUE,FALSE))</f>
        <v>0</v>
      </c>
      <c r="T2533" s="187" t="b">
        <f>IF(AND(Candidates!H2535&gt;=$AJ$4,Candidates!H2535&lt;=$AJ$5),TRUE,FALSE)</f>
        <v>0</v>
      </c>
      <c r="U2533" s="187" t="b">
        <f>IF(Dashboard!$M$6="",IF(Candidates!B2535&lt;&gt;"",TRUE,FALSE),IF(Dashboard!$M$6=Candidates!B2535,TRUE,FALSE))</f>
        <v>0</v>
      </c>
      <c r="V2533" s="187" t="b">
        <f>IF(Dashboard!$H$7="",IF(Candidates!B2535&lt;&gt;"",TRUE,FALSE),IF(Dashboard!$H$7=Candidates!C2535,TRUE,FALSE))</f>
        <v>0</v>
      </c>
      <c r="W2533" s="217" t="b">
        <f>IF(Dashboard!$H$6="",IF(Candidates!B2535&lt;&gt;"",TRUE,FALSE),IF(Dashboard!$H$6=Candidates!E2535,TRUE,FALSE))</f>
        <v>0</v>
      </c>
      <c r="X2533" s="187">
        <f t="shared" si="100"/>
        <v>0</v>
      </c>
      <c r="Y2533" s="198">
        <f t="shared" si="101"/>
        <v>0</v>
      </c>
      <c r="AA2533" s="7"/>
      <c r="AB2533" s="7"/>
      <c r="AC2533" s="7"/>
    </row>
    <row r="2534" spans="18:29" x14ac:dyDescent="0.2">
      <c r="R2534" s="193" t="str">
        <f>IF(Candidates!H2536="","",MONTH(Candidates!H2536))</f>
        <v/>
      </c>
      <c r="S2534" s="187" t="b">
        <f>IF(AND(YEAR(Candidates!H2536)&gt;=applicationYear,YEAR(Candidates!H2536)&lt;=applicationYear),TRUE,IF(applicationYear="",TRUE,FALSE))</f>
        <v>0</v>
      </c>
      <c r="T2534" s="187" t="b">
        <f>IF(AND(Candidates!H2536&gt;=$AJ$4,Candidates!H2536&lt;=$AJ$5),TRUE,FALSE)</f>
        <v>0</v>
      </c>
      <c r="U2534" s="187" t="b">
        <f>IF(Dashboard!$M$6="",IF(Candidates!B2536&lt;&gt;"",TRUE,FALSE),IF(Dashboard!$M$6=Candidates!B2536,TRUE,FALSE))</f>
        <v>0</v>
      </c>
      <c r="V2534" s="187" t="b">
        <f>IF(Dashboard!$H$7="",IF(Candidates!B2536&lt;&gt;"",TRUE,FALSE),IF(Dashboard!$H$7=Candidates!C2536,TRUE,FALSE))</f>
        <v>0</v>
      </c>
      <c r="W2534" s="217" t="b">
        <f>IF(Dashboard!$H$6="",IF(Candidates!B2536&lt;&gt;"",TRUE,FALSE),IF(Dashboard!$H$6=Candidates!E2536,TRUE,FALSE))</f>
        <v>0</v>
      </c>
      <c r="X2534" s="187">
        <f t="shared" si="100"/>
        <v>0</v>
      </c>
      <c r="Y2534" s="198">
        <f t="shared" si="101"/>
        <v>0</v>
      </c>
      <c r="AA2534" s="7"/>
      <c r="AB2534" s="7"/>
      <c r="AC2534" s="7"/>
    </row>
    <row r="2535" spans="18:29" x14ac:dyDescent="0.2">
      <c r="R2535" s="193" t="str">
        <f>IF(Candidates!H2537="","",MONTH(Candidates!H2537))</f>
        <v/>
      </c>
      <c r="S2535" s="187" t="b">
        <f>IF(AND(YEAR(Candidates!H2537)&gt;=applicationYear,YEAR(Candidates!H2537)&lt;=applicationYear),TRUE,IF(applicationYear="",TRUE,FALSE))</f>
        <v>0</v>
      </c>
      <c r="T2535" s="187" t="b">
        <f>IF(AND(Candidates!H2537&gt;=$AJ$4,Candidates!H2537&lt;=$AJ$5),TRUE,FALSE)</f>
        <v>0</v>
      </c>
      <c r="U2535" s="187" t="b">
        <f>IF(Dashboard!$M$6="",IF(Candidates!B2537&lt;&gt;"",TRUE,FALSE),IF(Dashboard!$M$6=Candidates!B2537,TRUE,FALSE))</f>
        <v>0</v>
      </c>
      <c r="V2535" s="187" t="b">
        <f>IF(Dashboard!$H$7="",IF(Candidates!B2537&lt;&gt;"",TRUE,FALSE),IF(Dashboard!$H$7=Candidates!C2537,TRUE,FALSE))</f>
        <v>0</v>
      </c>
      <c r="W2535" s="217" t="b">
        <f>IF(Dashboard!$H$6="",IF(Candidates!B2537&lt;&gt;"",TRUE,FALSE),IF(Dashboard!$H$6=Candidates!E2537,TRUE,FALSE))</f>
        <v>0</v>
      </c>
      <c r="X2535" s="187">
        <f t="shared" si="100"/>
        <v>0</v>
      </c>
      <c r="Y2535" s="198">
        <f t="shared" si="101"/>
        <v>0</v>
      </c>
      <c r="AA2535" s="7"/>
      <c r="AB2535" s="7"/>
      <c r="AC2535" s="7"/>
    </row>
    <row r="2536" spans="18:29" x14ac:dyDescent="0.2">
      <c r="R2536" s="193" t="str">
        <f>IF(Candidates!H2538="","",MONTH(Candidates!H2538))</f>
        <v/>
      </c>
      <c r="S2536" s="187" t="b">
        <f>IF(AND(YEAR(Candidates!H2538)&gt;=applicationYear,YEAR(Candidates!H2538)&lt;=applicationYear),TRUE,IF(applicationYear="",TRUE,FALSE))</f>
        <v>0</v>
      </c>
      <c r="T2536" s="187" t="b">
        <f>IF(AND(Candidates!H2538&gt;=$AJ$4,Candidates!H2538&lt;=$AJ$5),TRUE,FALSE)</f>
        <v>0</v>
      </c>
      <c r="U2536" s="187" t="b">
        <f>IF(Dashboard!$M$6="",IF(Candidates!B2538&lt;&gt;"",TRUE,FALSE),IF(Dashboard!$M$6=Candidates!B2538,TRUE,FALSE))</f>
        <v>0</v>
      </c>
      <c r="V2536" s="187" t="b">
        <f>IF(Dashboard!$H$7="",IF(Candidates!B2538&lt;&gt;"",TRUE,FALSE),IF(Dashboard!$H$7=Candidates!C2538,TRUE,FALSE))</f>
        <v>0</v>
      </c>
      <c r="W2536" s="217" t="b">
        <f>IF(Dashboard!$H$6="",IF(Candidates!B2538&lt;&gt;"",TRUE,FALSE),IF(Dashboard!$H$6=Candidates!E2538,TRUE,FALSE))</f>
        <v>0</v>
      </c>
      <c r="X2536" s="187">
        <f t="shared" si="100"/>
        <v>0</v>
      </c>
      <c r="Y2536" s="198">
        <f t="shared" si="101"/>
        <v>0</v>
      </c>
      <c r="AA2536" s="7"/>
      <c r="AB2536" s="7"/>
      <c r="AC2536" s="7"/>
    </row>
    <row r="2537" spans="18:29" x14ac:dyDescent="0.2">
      <c r="R2537" s="193" t="str">
        <f>IF(Candidates!H2539="","",MONTH(Candidates!H2539))</f>
        <v/>
      </c>
      <c r="S2537" s="187" t="b">
        <f>IF(AND(YEAR(Candidates!H2539)&gt;=applicationYear,YEAR(Candidates!H2539)&lt;=applicationYear),TRUE,IF(applicationYear="",TRUE,FALSE))</f>
        <v>0</v>
      </c>
      <c r="T2537" s="187" t="b">
        <f>IF(AND(Candidates!H2539&gt;=$AJ$4,Candidates!H2539&lt;=$AJ$5),TRUE,FALSE)</f>
        <v>0</v>
      </c>
      <c r="U2537" s="187" t="b">
        <f>IF(Dashboard!$M$6="",IF(Candidates!B2539&lt;&gt;"",TRUE,FALSE),IF(Dashboard!$M$6=Candidates!B2539,TRUE,FALSE))</f>
        <v>0</v>
      </c>
      <c r="V2537" s="187" t="b">
        <f>IF(Dashboard!$H$7="",IF(Candidates!B2539&lt;&gt;"",TRUE,FALSE),IF(Dashboard!$H$7=Candidates!C2539,TRUE,FALSE))</f>
        <v>0</v>
      </c>
      <c r="W2537" s="217" t="b">
        <f>IF(Dashboard!$H$6="",IF(Candidates!B2539&lt;&gt;"",TRUE,FALSE),IF(Dashboard!$H$6=Candidates!E2539,TRUE,FALSE))</f>
        <v>0</v>
      </c>
      <c r="X2537" s="187">
        <f t="shared" si="100"/>
        <v>0</v>
      </c>
      <c r="Y2537" s="198">
        <f t="shared" si="101"/>
        <v>0</v>
      </c>
      <c r="AA2537" s="7"/>
      <c r="AB2537" s="7"/>
      <c r="AC2537" s="7"/>
    </row>
    <row r="2538" spans="18:29" x14ac:dyDescent="0.2">
      <c r="R2538" s="193" t="str">
        <f>IF(Candidates!H2540="","",MONTH(Candidates!H2540))</f>
        <v/>
      </c>
      <c r="S2538" s="187" t="b">
        <f>IF(AND(YEAR(Candidates!H2540)&gt;=applicationYear,YEAR(Candidates!H2540)&lt;=applicationYear),TRUE,IF(applicationYear="",TRUE,FALSE))</f>
        <v>0</v>
      </c>
      <c r="T2538" s="187" t="b">
        <f>IF(AND(Candidates!H2540&gt;=$AJ$4,Candidates!H2540&lt;=$AJ$5),TRUE,FALSE)</f>
        <v>0</v>
      </c>
      <c r="U2538" s="187" t="b">
        <f>IF(Dashboard!$M$6="",IF(Candidates!B2540&lt;&gt;"",TRUE,FALSE),IF(Dashboard!$M$6=Candidates!B2540,TRUE,FALSE))</f>
        <v>0</v>
      </c>
      <c r="V2538" s="187" t="b">
        <f>IF(Dashboard!$H$7="",IF(Candidates!B2540&lt;&gt;"",TRUE,FALSE),IF(Dashboard!$H$7=Candidates!C2540,TRUE,FALSE))</f>
        <v>0</v>
      </c>
      <c r="W2538" s="217" t="b">
        <f>IF(Dashboard!$H$6="",IF(Candidates!B2540&lt;&gt;"",TRUE,FALSE),IF(Dashboard!$H$6=Candidates!E2540,TRUE,FALSE))</f>
        <v>0</v>
      </c>
      <c r="X2538" s="187">
        <f t="shared" si="100"/>
        <v>0</v>
      </c>
      <c r="Y2538" s="198">
        <f t="shared" si="101"/>
        <v>0</v>
      </c>
      <c r="AA2538" s="7"/>
      <c r="AB2538" s="7"/>
      <c r="AC2538" s="7"/>
    </row>
    <row r="2539" spans="18:29" x14ac:dyDescent="0.2">
      <c r="R2539" s="193" t="str">
        <f>IF(Candidates!H2541="","",MONTH(Candidates!H2541))</f>
        <v/>
      </c>
      <c r="S2539" s="187" t="b">
        <f>IF(AND(YEAR(Candidates!H2541)&gt;=applicationYear,YEAR(Candidates!H2541)&lt;=applicationYear),TRUE,IF(applicationYear="",TRUE,FALSE))</f>
        <v>0</v>
      </c>
      <c r="T2539" s="187" t="b">
        <f>IF(AND(Candidates!H2541&gt;=$AJ$4,Candidates!H2541&lt;=$AJ$5),TRUE,FALSE)</f>
        <v>0</v>
      </c>
      <c r="U2539" s="187" t="b">
        <f>IF(Dashboard!$M$6="",IF(Candidates!B2541&lt;&gt;"",TRUE,FALSE),IF(Dashboard!$M$6=Candidates!B2541,TRUE,FALSE))</f>
        <v>0</v>
      </c>
      <c r="V2539" s="187" t="b">
        <f>IF(Dashboard!$H$7="",IF(Candidates!B2541&lt;&gt;"",TRUE,FALSE),IF(Dashboard!$H$7=Candidates!C2541,TRUE,FALSE))</f>
        <v>0</v>
      </c>
      <c r="W2539" s="217" t="b">
        <f>IF(Dashboard!$H$6="",IF(Candidates!B2541&lt;&gt;"",TRUE,FALSE),IF(Dashboard!$H$6=Candidates!E2541,TRUE,FALSE))</f>
        <v>0</v>
      </c>
      <c r="X2539" s="187">
        <f t="shared" si="100"/>
        <v>0</v>
      </c>
      <c r="Y2539" s="198">
        <f t="shared" si="101"/>
        <v>0</v>
      </c>
      <c r="AA2539" s="7"/>
      <c r="AB2539" s="7"/>
      <c r="AC2539" s="7"/>
    </row>
    <row r="2540" spans="18:29" x14ac:dyDescent="0.2">
      <c r="R2540" s="193" t="str">
        <f>IF(Candidates!H2542="","",MONTH(Candidates!H2542))</f>
        <v/>
      </c>
      <c r="S2540" s="187" t="b">
        <f>IF(AND(YEAR(Candidates!H2542)&gt;=applicationYear,YEAR(Candidates!H2542)&lt;=applicationYear),TRUE,IF(applicationYear="",TRUE,FALSE))</f>
        <v>0</v>
      </c>
      <c r="T2540" s="187" t="b">
        <f>IF(AND(Candidates!H2542&gt;=$AJ$4,Candidates!H2542&lt;=$AJ$5),TRUE,FALSE)</f>
        <v>0</v>
      </c>
      <c r="U2540" s="187" t="b">
        <f>IF(Dashboard!$M$6="",IF(Candidates!B2542&lt;&gt;"",TRUE,FALSE),IF(Dashboard!$M$6=Candidates!B2542,TRUE,FALSE))</f>
        <v>0</v>
      </c>
      <c r="V2540" s="187" t="b">
        <f>IF(Dashboard!$H$7="",IF(Candidates!B2542&lt;&gt;"",TRUE,FALSE),IF(Dashboard!$H$7=Candidates!C2542,TRUE,FALSE))</f>
        <v>0</v>
      </c>
      <c r="W2540" s="217" t="b">
        <f>IF(Dashboard!$H$6="",IF(Candidates!B2542&lt;&gt;"",TRUE,FALSE),IF(Dashboard!$H$6=Candidates!E2542,TRUE,FALSE))</f>
        <v>0</v>
      </c>
      <c r="X2540" s="187">
        <f t="shared" si="100"/>
        <v>0</v>
      </c>
      <c r="Y2540" s="198">
        <f t="shared" si="101"/>
        <v>0</v>
      </c>
      <c r="AA2540" s="7"/>
      <c r="AB2540" s="7"/>
      <c r="AC2540" s="7"/>
    </row>
    <row r="2541" spans="18:29" x14ac:dyDescent="0.2">
      <c r="R2541" s="193" t="str">
        <f>IF(Candidates!H2543="","",MONTH(Candidates!H2543))</f>
        <v/>
      </c>
      <c r="S2541" s="187" t="b">
        <f>IF(AND(YEAR(Candidates!H2543)&gt;=applicationYear,YEAR(Candidates!H2543)&lt;=applicationYear),TRUE,IF(applicationYear="",TRUE,FALSE))</f>
        <v>0</v>
      </c>
      <c r="T2541" s="187" t="b">
        <f>IF(AND(Candidates!H2543&gt;=$AJ$4,Candidates!H2543&lt;=$AJ$5),TRUE,FALSE)</f>
        <v>0</v>
      </c>
      <c r="U2541" s="187" t="b">
        <f>IF(Dashboard!$M$6="",IF(Candidates!B2543&lt;&gt;"",TRUE,FALSE),IF(Dashboard!$M$6=Candidates!B2543,TRUE,FALSE))</f>
        <v>0</v>
      </c>
      <c r="V2541" s="187" t="b">
        <f>IF(Dashboard!$H$7="",IF(Candidates!B2543&lt;&gt;"",TRUE,FALSE),IF(Dashboard!$H$7=Candidates!C2543,TRUE,FALSE))</f>
        <v>0</v>
      </c>
      <c r="W2541" s="217" t="b">
        <f>IF(Dashboard!$H$6="",IF(Candidates!B2543&lt;&gt;"",TRUE,FALSE),IF(Dashboard!$H$6=Candidates!E2543,TRUE,FALSE))</f>
        <v>0</v>
      </c>
      <c r="X2541" s="187">
        <f t="shared" si="100"/>
        <v>0</v>
      </c>
      <c r="Y2541" s="198">
        <f t="shared" si="101"/>
        <v>0</v>
      </c>
      <c r="AA2541" s="7"/>
      <c r="AB2541" s="7"/>
      <c r="AC2541" s="7"/>
    </row>
    <row r="2542" spans="18:29" x14ac:dyDescent="0.2">
      <c r="R2542" s="193" t="str">
        <f>IF(Candidates!H2544="","",MONTH(Candidates!H2544))</f>
        <v/>
      </c>
      <c r="S2542" s="187" t="b">
        <f>IF(AND(YEAR(Candidates!H2544)&gt;=applicationYear,YEAR(Candidates!H2544)&lt;=applicationYear),TRUE,IF(applicationYear="",TRUE,FALSE))</f>
        <v>0</v>
      </c>
      <c r="T2542" s="187" t="b">
        <f>IF(AND(Candidates!H2544&gt;=$AJ$4,Candidates!H2544&lt;=$AJ$5),TRUE,FALSE)</f>
        <v>0</v>
      </c>
      <c r="U2542" s="187" t="b">
        <f>IF(Dashboard!$M$6="",IF(Candidates!B2544&lt;&gt;"",TRUE,FALSE),IF(Dashboard!$M$6=Candidates!B2544,TRUE,FALSE))</f>
        <v>0</v>
      </c>
      <c r="V2542" s="187" t="b">
        <f>IF(Dashboard!$H$7="",IF(Candidates!B2544&lt;&gt;"",TRUE,FALSE),IF(Dashboard!$H$7=Candidates!C2544,TRUE,FALSE))</f>
        <v>0</v>
      </c>
      <c r="W2542" s="217" t="b">
        <f>IF(Dashboard!$H$6="",IF(Candidates!B2544&lt;&gt;"",TRUE,FALSE),IF(Dashboard!$H$6=Candidates!E2544,TRUE,FALSE))</f>
        <v>0</v>
      </c>
      <c r="X2542" s="187">
        <f t="shared" si="100"/>
        <v>0</v>
      </c>
      <c r="Y2542" s="198">
        <f t="shared" si="101"/>
        <v>0</v>
      </c>
      <c r="AA2542" s="7"/>
      <c r="AB2542" s="7"/>
      <c r="AC2542" s="7"/>
    </row>
    <row r="2543" spans="18:29" x14ac:dyDescent="0.2">
      <c r="R2543" s="193" t="str">
        <f>IF(Candidates!H2545="","",MONTH(Candidates!H2545))</f>
        <v/>
      </c>
      <c r="S2543" s="187" t="b">
        <f>IF(AND(YEAR(Candidates!H2545)&gt;=applicationYear,YEAR(Candidates!H2545)&lt;=applicationYear),TRUE,IF(applicationYear="",TRUE,FALSE))</f>
        <v>0</v>
      </c>
      <c r="T2543" s="187" t="b">
        <f>IF(AND(Candidates!H2545&gt;=$AJ$4,Candidates!H2545&lt;=$AJ$5),TRUE,FALSE)</f>
        <v>0</v>
      </c>
      <c r="U2543" s="187" t="b">
        <f>IF(Dashboard!$M$6="",IF(Candidates!B2545&lt;&gt;"",TRUE,FALSE),IF(Dashboard!$M$6=Candidates!B2545,TRUE,FALSE))</f>
        <v>0</v>
      </c>
      <c r="V2543" s="187" t="b">
        <f>IF(Dashboard!$H$7="",IF(Candidates!B2545&lt;&gt;"",TRUE,FALSE),IF(Dashboard!$H$7=Candidates!C2545,TRUE,FALSE))</f>
        <v>0</v>
      </c>
      <c r="W2543" s="217" t="b">
        <f>IF(Dashboard!$H$6="",IF(Candidates!B2545&lt;&gt;"",TRUE,FALSE),IF(Dashboard!$H$6=Candidates!E2545,TRUE,FALSE))</f>
        <v>0</v>
      </c>
      <c r="X2543" s="187">
        <f t="shared" si="100"/>
        <v>0</v>
      </c>
      <c r="Y2543" s="198">
        <f t="shared" si="101"/>
        <v>0</v>
      </c>
      <c r="AA2543" s="7"/>
      <c r="AB2543" s="7"/>
      <c r="AC2543" s="7"/>
    </row>
    <row r="2544" spans="18:29" x14ac:dyDescent="0.2">
      <c r="R2544" s="193" t="str">
        <f>IF(Candidates!H2546="","",MONTH(Candidates!H2546))</f>
        <v/>
      </c>
      <c r="S2544" s="187" t="b">
        <f>IF(AND(YEAR(Candidates!H2546)&gt;=applicationYear,YEAR(Candidates!H2546)&lt;=applicationYear),TRUE,IF(applicationYear="",TRUE,FALSE))</f>
        <v>0</v>
      </c>
      <c r="T2544" s="187" t="b">
        <f>IF(AND(Candidates!H2546&gt;=$AJ$4,Candidates!H2546&lt;=$AJ$5),TRUE,FALSE)</f>
        <v>0</v>
      </c>
      <c r="U2544" s="187" t="b">
        <f>IF(Dashboard!$M$6="",IF(Candidates!B2546&lt;&gt;"",TRUE,FALSE),IF(Dashboard!$M$6=Candidates!B2546,TRUE,FALSE))</f>
        <v>0</v>
      </c>
      <c r="V2544" s="187" t="b">
        <f>IF(Dashboard!$H$7="",IF(Candidates!B2546&lt;&gt;"",TRUE,FALSE),IF(Dashboard!$H$7=Candidates!C2546,TRUE,FALSE))</f>
        <v>0</v>
      </c>
      <c r="W2544" s="217" t="b">
        <f>IF(Dashboard!$H$6="",IF(Candidates!B2546&lt;&gt;"",TRUE,FALSE),IF(Dashboard!$H$6=Candidates!E2546,TRUE,FALSE))</f>
        <v>0</v>
      </c>
      <c r="X2544" s="187">
        <f t="shared" si="100"/>
        <v>0</v>
      </c>
      <c r="Y2544" s="198">
        <f t="shared" si="101"/>
        <v>0</v>
      </c>
      <c r="AA2544" s="7"/>
      <c r="AB2544" s="7"/>
      <c r="AC2544" s="7"/>
    </row>
    <row r="2545" spans="18:29" x14ac:dyDescent="0.2">
      <c r="R2545" s="193" t="str">
        <f>IF(Candidates!H2547="","",MONTH(Candidates!H2547))</f>
        <v/>
      </c>
      <c r="S2545" s="187" t="b">
        <f>IF(AND(YEAR(Candidates!H2547)&gt;=applicationYear,YEAR(Candidates!H2547)&lt;=applicationYear),TRUE,IF(applicationYear="",TRUE,FALSE))</f>
        <v>0</v>
      </c>
      <c r="T2545" s="187" t="b">
        <f>IF(AND(Candidates!H2547&gt;=$AJ$4,Candidates!H2547&lt;=$AJ$5),TRUE,FALSE)</f>
        <v>0</v>
      </c>
      <c r="U2545" s="187" t="b">
        <f>IF(Dashboard!$M$6="",IF(Candidates!B2547&lt;&gt;"",TRUE,FALSE),IF(Dashboard!$M$6=Candidates!B2547,TRUE,FALSE))</f>
        <v>0</v>
      </c>
      <c r="V2545" s="187" t="b">
        <f>IF(Dashboard!$H$7="",IF(Candidates!B2547&lt;&gt;"",TRUE,FALSE),IF(Dashboard!$H$7=Candidates!C2547,TRUE,FALSE))</f>
        <v>0</v>
      </c>
      <c r="W2545" s="217" t="b">
        <f>IF(Dashboard!$H$6="",IF(Candidates!B2547&lt;&gt;"",TRUE,FALSE),IF(Dashboard!$H$6=Candidates!E2547,TRUE,FALSE))</f>
        <v>0</v>
      </c>
      <c r="X2545" s="187">
        <f t="shared" si="100"/>
        <v>0</v>
      </c>
      <c r="Y2545" s="198">
        <f t="shared" si="101"/>
        <v>0</v>
      </c>
      <c r="AA2545" s="7"/>
      <c r="AB2545" s="7"/>
      <c r="AC2545" s="7"/>
    </row>
    <row r="2546" spans="18:29" x14ac:dyDescent="0.2">
      <c r="R2546" s="193" t="str">
        <f>IF(Candidates!H2548="","",MONTH(Candidates!H2548))</f>
        <v/>
      </c>
      <c r="S2546" s="187" t="b">
        <f>IF(AND(YEAR(Candidates!H2548)&gt;=applicationYear,YEAR(Candidates!H2548)&lt;=applicationYear),TRUE,IF(applicationYear="",TRUE,FALSE))</f>
        <v>0</v>
      </c>
      <c r="T2546" s="187" t="b">
        <f>IF(AND(Candidates!H2548&gt;=$AJ$4,Candidates!H2548&lt;=$AJ$5),TRUE,FALSE)</f>
        <v>0</v>
      </c>
      <c r="U2546" s="187" t="b">
        <f>IF(Dashboard!$M$6="",IF(Candidates!B2548&lt;&gt;"",TRUE,FALSE),IF(Dashboard!$M$6=Candidates!B2548,TRUE,FALSE))</f>
        <v>0</v>
      </c>
      <c r="V2546" s="187" t="b">
        <f>IF(Dashboard!$H$7="",IF(Candidates!B2548&lt;&gt;"",TRUE,FALSE),IF(Dashboard!$H$7=Candidates!C2548,TRUE,FALSE))</f>
        <v>0</v>
      </c>
      <c r="W2546" s="217" t="b">
        <f>IF(Dashboard!$H$6="",IF(Candidates!B2548&lt;&gt;"",TRUE,FALSE),IF(Dashboard!$H$6=Candidates!E2548,TRUE,FALSE))</f>
        <v>0</v>
      </c>
      <c r="X2546" s="187">
        <f t="shared" si="100"/>
        <v>0</v>
      </c>
      <c r="Y2546" s="198">
        <f t="shared" si="101"/>
        <v>0</v>
      </c>
      <c r="AA2546" s="7"/>
      <c r="AB2546" s="7"/>
      <c r="AC2546" s="7"/>
    </row>
    <row r="2547" spans="18:29" x14ac:dyDescent="0.2">
      <c r="R2547" s="193" t="str">
        <f>IF(Candidates!H2549="","",MONTH(Candidates!H2549))</f>
        <v/>
      </c>
      <c r="S2547" s="187" t="b">
        <f>IF(AND(YEAR(Candidates!H2549)&gt;=applicationYear,YEAR(Candidates!H2549)&lt;=applicationYear),TRUE,IF(applicationYear="",TRUE,FALSE))</f>
        <v>0</v>
      </c>
      <c r="T2547" s="187" t="b">
        <f>IF(AND(Candidates!H2549&gt;=$AJ$4,Candidates!H2549&lt;=$AJ$5),TRUE,FALSE)</f>
        <v>0</v>
      </c>
      <c r="U2547" s="187" t="b">
        <f>IF(Dashboard!$M$6="",IF(Candidates!B2549&lt;&gt;"",TRUE,FALSE),IF(Dashboard!$M$6=Candidates!B2549,TRUE,FALSE))</f>
        <v>0</v>
      </c>
      <c r="V2547" s="187" t="b">
        <f>IF(Dashboard!$H$7="",IF(Candidates!B2549&lt;&gt;"",TRUE,FALSE),IF(Dashboard!$H$7=Candidates!C2549,TRUE,FALSE))</f>
        <v>0</v>
      </c>
      <c r="W2547" s="217" t="b">
        <f>IF(Dashboard!$H$6="",IF(Candidates!B2549&lt;&gt;"",TRUE,FALSE),IF(Dashboard!$H$6=Candidates!E2549,TRUE,FALSE))</f>
        <v>0</v>
      </c>
      <c r="X2547" s="187">
        <f t="shared" si="100"/>
        <v>0</v>
      </c>
      <c r="Y2547" s="198">
        <f t="shared" si="101"/>
        <v>0</v>
      </c>
      <c r="AA2547" s="7"/>
      <c r="AB2547" s="7"/>
      <c r="AC2547" s="7"/>
    </row>
    <row r="2548" spans="18:29" x14ac:dyDescent="0.2">
      <c r="R2548" s="193" t="str">
        <f>IF(Candidates!H2550="","",MONTH(Candidates!H2550))</f>
        <v/>
      </c>
      <c r="S2548" s="187" t="b">
        <f>IF(AND(YEAR(Candidates!H2550)&gt;=applicationYear,YEAR(Candidates!H2550)&lt;=applicationYear),TRUE,IF(applicationYear="",TRUE,FALSE))</f>
        <v>0</v>
      </c>
      <c r="T2548" s="187" t="b">
        <f>IF(AND(Candidates!H2550&gt;=$AJ$4,Candidates!H2550&lt;=$AJ$5),TRUE,FALSE)</f>
        <v>0</v>
      </c>
      <c r="U2548" s="187" t="b">
        <f>IF(Dashboard!$M$6="",IF(Candidates!B2550&lt;&gt;"",TRUE,FALSE),IF(Dashboard!$M$6=Candidates!B2550,TRUE,FALSE))</f>
        <v>0</v>
      </c>
      <c r="V2548" s="187" t="b">
        <f>IF(Dashboard!$H$7="",IF(Candidates!B2550&lt;&gt;"",TRUE,FALSE),IF(Dashboard!$H$7=Candidates!C2550,TRUE,FALSE))</f>
        <v>0</v>
      </c>
      <c r="W2548" s="217" t="b">
        <f>IF(Dashboard!$H$6="",IF(Candidates!B2550&lt;&gt;"",TRUE,FALSE),IF(Dashboard!$H$6=Candidates!E2550,TRUE,FALSE))</f>
        <v>0</v>
      </c>
      <c r="X2548" s="187">
        <f t="shared" si="100"/>
        <v>0</v>
      </c>
      <c r="Y2548" s="198">
        <f t="shared" si="101"/>
        <v>0</v>
      </c>
      <c r="AA2548" s="7"/>
      <c r="AB2548" s="7"/>
      <c r="AC2548" s="7"/>
    </row>
    <row r="2549" spans="18:29" x14ac:dyDescent="0.2">
      <c r="R2549" s="193" t="str">
        <f>IF(Candidates!H2551="","",MONTH(Candidates!H2551))</f>
        <v/>
      </c>
      <c r="S2549" s="187" t="b">
        <f>IF(AND(YEAR(Candidates!H2551)&gt;=applicationYear,YEAR(Candidates!H2551)&lt;=applicationYear),TRUE,IF(applicationYear="",TRUE,FALSE))</f>
        <v>0</v>
      </c>
      <c r="T2549" s="187" t="b">
        <f>IF(AND(Candidates!H2551&gt;=$AJ$4,Candidates!H2551&lt;=$AJ$5),TRUE,FALSE)</f>
        <v>0</v>
      </c>
      <c r="U2549" s="187" t="b">
        <f>IF(Dashboard!$M$6="",IF(Candidates!B2551&lt;&gt;"",TRUE,FALSE),IF(Dashboard!$M$6=Candidates!B2551,TRUE,FALSE))</f>
        <v>0</v>
      </c>
      <c r="V2549" s="187" t="b">
        <f>IF(Dashboard!$H$7="",IF(Candidates!B2551&lt;&gt;"",TRUE,FALSE),IF(Dashboard!$H$7=Candidates!C2551,TRUE,FALSE))</f>
        <v>0</v>
      </c>
      <c r="W2549" s="217" t="b">
        <f>IF(Dashboard!$H$6="",IF(Candidates!B2551&lt;&gt;"",TRUE,FALSE),IF(Dashboard!$H$6=Candidates!E2551,TRUE,FALSE))</f>
        <v>0</v>
      </c>
      <c r="X2549" s="187">
        <f t="shared" si="100"/>
        <v>0</v>
      </c>
      <c r="Y2549" s="198">
        <f t="shared" si="101"/>
        <v>0</v>
      </c>
      <c r="AA2549" s="7"/>
      <c r="AB2549" s="7"/>
      <c r="AC2549" s="7"/>
    </row>
    <row r="2550" spans="18:29" x14ac:dyDescent="0.2">
      <c r="R2550" s="193" t="str">
        <f>IF(Candidates!H2552="","",MONTH(Candidates!H2552))</f>
        <v/>
      </c>
      <c r="S2550" s="187" t="b">
        <f>IF(AND(YEAR(Candidates!H2552)&gt;=applicationYear,YEAR(Candidates!H2552)&lt;=applicationYear),TRUE,IF(applicationYear="",TRUE,FALSE))</f>
        <v>0</v>
      </c>
      <c r="T2550" s="187" t="b">
        <f>IF(AND(Candidates!H2552&gt;=$AJ$4,Candidates!H2552&lt;=$AJ$5),TRUE,FALSE)</f>
        <v>0</v>
      </c>
      <c r="U2550" s="187" t="b">
        <f>IF(Dashboard!$M$6="",IF(Candidates!B2552&lt;&gt;"",TRUE,FALSE),IF(Dashboard!$M$6=Candidates!B2552,TRUE,FALSE))</f>
        <v>0</v>
      </c>
      <c r="V2550" s="187" t="b">
        <f>IF(Dashboard!$H$7="",IF(Candidates!B2552&lt;&gt;"",TRUE,FALSE),IF(Dashboard!$H$7=Candidates!C2552,TRUE,FALSE))</f>
        <v>0</v>
      </c>
      <c r="W2550" s="217" t="b">
        <f>IF(Dashboard!$H$6="",IF(Candidates!B2552&lt;&gt;"",TRUE,FALSE),IF(Dashboard!$H$6=Candidates!E2552,TRUE,FALSE))</f>
        <v>0</v>
      </c>
      <c r="X2550" s="187">
        <f t="shared" si="100"/>
        <v>0</v>
      </c>
      <c r="Y2550" s="198">
        <f t="shared" si="101"/>
        <v>0</v>
      </c>
      <c r="AA2550" s="7"/>
      <c r="AB2550" s="7"/>
      <c r="AC2550" s="7"/>
    </row>
    <row r="2551" spans="18:29" x14ac:dyDescent="0.2">
      <c r="R2551" s="193" t="str">
        <f>IF(Candidates!H2553="","",MONTH(Candidates!H2553))</f>
        <v/>
      </c>
      <c r="S2551" s="187" t="b">
        <f>IF(AND(YEAR(Candidates!H2553)&gt;=applicationYear,YEAR(Candidates!H2553)&lt;=applicationYear),TRUE,IF(applicationYear="",TRUE,FALSE))</f>
        <v>0</v>
      </c>
      <c r="T2551" s="187" t="b">
        <f>IF(AND(Candidates!H2553&gt;=$AJ$4,Candidates!H2553&lt;=$AJ$5),TRUE,FALSE)</f>
        <v>0</v>
      </c>
      <c r="U2551" s="187" t="b">
        <f>IF(Dashboard!$M$6="",IF(Candidates!B2553&lt;&gt;"",TRUE,FALSE),IF(Dashboard!$M$6=Candidates!B2553,TRUE,FALSE))</f>
        <v>0</v>
      </c>
      <c r="V2551" s="187" t="b">
        <f>IF(Dashboard!$H$7="",IF(Candidates!B2553&lt;&gt;"",TRUE,FALSE),IF(Dashboard!$H$7=Candidates!C2553,TRUE,FALSE))</f>
        <v>0</v>
      </c>
      <c r="W2551" s="217" t="b">
        <f>IF(Dashboard!$H$6="",IF(Candidates!B2553&lt;&gt;"",TRUE,FALSE),IF(Dashboard!$H$6=Candidates!E2553,TRUE,FALSE))</f>
        <v>0</v>
      </c>
      <c r="X2551" s="187">
        <f t="shared" si="100"/>
        <v>0</v>
      </c>
      <c r="Y2551" s="198">
        <f t="shared" si="101"/>
        <v>0</v>
      </c>
      <c r="AA2551" s="7"/>
      <c r="AB2551" s="7"/>
      <c r="AC2551" s="7"/>
    </row>
    <row r="2552" spans="18:29" x14ac:dyDescent="0.2">
      <c r="R2552" s="193" t="str">
        <f>IF(Candidates!H2554="","",MONTH(Candidates!H2554))</f>
        <v/>
      </c>
      <c r="S2552" s="187" t="b">
        <f>IF(AND(YEAR(Candidates!H2554)&gt;=applicationYear,YEAR(Candidates!H2554)&lt;=applicationYear),TRUE,IF(applicationYear="",TRUE,FALSE))</f>
        <v>0</v>
      </c>
      <c r="T2552" s="187" t="b">
        <f>IF(AND(Candidates!H2554&gt;=$AJ$4,Candidates!H2554&lt;=$AJ$5),TRUE,FALSE)</f>
        <v>0</v>
      </c>
      <c r="U2552" s="187" t="b">
        <f>IF(Dashboard!$M$6="",IF(Candidates!B2554&lt;&gt;"",TRUE,FALSE),IF(Dashboard!$M$6=Candidates!B2554,TRUE,FALSE))</f>
        <v>0</v>
      </c>
      <c r="V2552" s="187" t="b">
        <f>IF(Dashboard!$H$7="",IF(Candidates!B2554&lt;&gt;"",TRUE,FALSE),IF(Dashboard!$H$7=Candidates!C2554,TRUE,FALSE))</f>
        <v>0</v>
      </c>
      <c r="W2552" s="217" t="b">
        <f>IF(Dashboard!$H$6="",IF(Candidates!B2554&lt;&gt;"",TRUE,FALSE),IF(Dashboard!$H$6=Candidates!E2554,TRUE,FALSE))</f>
        <v>0</v>
      </c>
      <c r="X2552" s="187">
        <f t="shared" si="100"/>
        <v>0</v>
      </c>
      <c r="Y2552" s="198">
        <f t="shared" si="101"/>
        <v>0</v>
      </c>
      <c r="AA2552" s="7"/>
      <c r="AB2552" s="7"/>
      <c r="AC2552" s="7"/>
    </row>
    <row r="2553" spans="18:29" x14ac:dyDescent="0.2">
      <c r="R2553" s="193" t="str">
        <f>IF(Candidates!H2555="","",MONTH(Candidates!H2555))</f>
        <v/>
      </c>
      <c r="S2553" s="187" t="b">
        <f>IF(AND(YEAR(Candidates!H2555)&gt;=applicationYear,YEAR(Candidates!H2555)&lt;=applicationYear),TRUE,IF(applicationYear="",TRUE,FALSE))</f>
        <v>0</v>
      </c>
      <c r="T2553" s="187" t="b">
        <f>IF(AND(Candidates!H2555&gt;=$AJ$4,Candidates!H2555&lt;=$AJ$5),TRUE,FALSE)</f>
        <v>0</v>
      </c>
      <c r="U2553" s="187" t="b">
        <f>IF(Dashboard!$M$6="",IF(Candidates!B2555&lt;&gt;"",TRUE,FALSE),IF(Dashboard!$M$6=Candidates!B2555,TRUE,FALSE))</f>
        <v>0</v>
      </c>
      <c r="V2553" s="187" t="b">
        <f>IF(Dashboard!$H$7="",IF(Candidates!B2555&lt;&gt;"",TRUE,FALSE),IF(Dashboard!$H$7=Candidates!C2555,TRUE,FALSE))</f>
        <v>0</v>
      </c>
      <c r="W2553" s="217" t="b">
        <f>IF(Dashboard!$H$6="",IF(Candidates!B2555&lt;&gt;"",TRUE,FALSE),IF(Dashboard!$H$6=Candidates!E2555,TRUE,FALSE))</f>
        <v>0</v>
      </c>
      <c r="X2553" s="187">
        <f t="shared" si="100"/>
        <v>0</v>
      </c>
      <c r="Y2553" s="198">
        <f t="shared" si="101"/>
        <v>0</v>
      </c>
      <c r="AA2553" s="7"/>
      <c r="AB2553" s="7"/>
      <c r="AC2553" s="7"/>
    </row>
    <row r="2554" spans="18:29" x14ac:dyDescent="0.2">
      <c r="R2554" s="193" t="str">
        <f>IF(Candidates!H2556="","",MONTH(Candidates!H2556))</f>
        <v/>
      </c>
      <c r="S2554" s="187" t="b">
        <f>IF(AND(YEAR(Candidates!H2556)&gt;=applicationYear,YEAR(Candidates!H2556)&lt;=applicationYear),TRUE,IF(applicationYear="",TRUE,FALSE))</f>
        <v>0</v>
      </c>
      <c r="T2554" s="187" t="b">
        <f>IF(AND(Candidates!H2556&gt;=$AJ$4,Candidates!H2556&lt;=$AJ$5),TRUE,FALSE)</f>
        <v>0</v>
      </c>
      <c r="U2554" s="187" t="b">
        <f>IF(Dashboard!$M$6="",IF(Candidates!B2556&lt;&gt;"",TRUE,FALSE),IF(Dashboard!$M$6=Candidates!B2556,TRUE,FALSE))</f>
        <v>0</v>
      </c>
      <c r="V2554" s="187" t="b">
        <f>IF(Dashboard!$H$7="",IF(Candidates!B2556&lt;&gt;"",TRUE,FALSE),IF(Dashboard!$H$7=Candidates!C2556,TRUE,FALSE))</f>
        <v>0</v>
      </c>
      <c r="W2554" s="217" t="b">
        <f>IF(Dashboard!$H$6="",IF(Candidates!B2556&lt;&gt;"",TRUE,FALSE),IF(Dashboard!$H$6=Candidates!E2556,TRUE,FALSE))</f>
        <v>0</v>
      </c>
      <c r="X2554" s="187">
        <f t="shared" si="100"/>
        <v>0</v>
      </c>
      <c r="Y2554" s="198">
        <f t="shared" si="101"/>
        <v>0</v>
      </c>
      <c r="AA2554" s="7"/>
      <c r="AB2554" s="7"/>
      <c r="AC2554" s="7"/>
    </row>
    <row r="2555" spans="18:29" x14ac:dyDescent="0.2">
      <c r="R2555" s="193" t="str">
        <f>IF(Candidates!H2557="","",MONTH(Candidates!H2557))</f>
        <v/>
      </c>
      <c r="S2555" s="187" t="b">
        <f>IF(AND(YEAR(Candidates!H2557)&gt;=applicationYear,YEAR(Candidates!H2557)&lt;=applicationYear),TRUE,IF(applicationYear="",TRUE,FALSE))</f>
        <v>0</v>
      </c>
      <c r="T2555" s="187" t="b">
        <f>IF(AND(Candidates!H2557&gt;=$AJ$4,Candidates!H2557&lt;=$AJ$5),TRUE,FALSE)</f>
        <v>0</v>
      </c>
      <c r="U2555" s="187" t="b">
        <f>IF(Dashboard!$M$6="",IF(Candidates!B2557&lt;&gt;"",TRUE,FALSE),IF(Dashboard!$M$6=Candidates!B2557,TRUE,FALSE))</f>
        <v>0</v>
      </c>
      <c r="V2555" s="187" t="b">
        <f>IF(Dashboard!$H$7="",IF(Candidates!B2557&lt;&gt;"",TRUE,FALSE),IF(Dashboard!$H$7=Candidates!C2557,TRUE,FALSE))</f>
        <v>0</v>
      </c>
      <c r="W2555" s="217" t="b">
        <f>IF(Dashboard!$H$6="",IF(Candidates!B2557&lt;&gt;"",TRUE,FALSE),IF(Dashboard!$H$6=Candidates!E2557,TRUE,FALSE))</f>
        <v>0</v>
      </c>
      <c r="X2555" s="187">
        <f t="shared" si="100"/>
        <v>0</v>
      </c>
      <c r="Y2555" s="198">
        <f t="shared" si="101"/>
        <v>0</v>
      </c>
      <c r="AA2555" s="7"/>
      <c r="AB2555" s="7"/>
      <c r="AC2555" s="7"/>
    </row>
    <row r="2556" spans="18:29" x14ac:dyDescent="0.2">
      <c r="R2556" s="193" t="str">
        <f>IF(Candidates!H2558="","",MONTH(Candidates!H2558))</f>
        <v/>
      </c>
      <c r="S2556" s="187" t="b">
        <f>IF(AND(YEAR(Candidates!H2558)&gt;=applicationYear,YEAR(Candidates!H2558)&lt;=applicationYear),TRUE,IF(applicationYear="",TRUE,FALSE))</f>
        <v>0</v>
      </c>
      <c r="T2556" s="187" t="b">
        <f>IF(AND(Candidates!H2558&gt;=$AJ$4,Candidates!H2558&lt;=$AJ$5),TRUE,FALSE)</f>
        <v>0</v>
      </c>
      <c r="U2556" s="187" t="b">
        <f>IF(Dashboard!$M$6="",IF(Candidates!B2558&lt;&gt;"",TRUE,FALSE),IF(Dashboard!$M$6=Candidates!B2558,TRUE,FALSE))</f>
        <v>0</v>
      </c>
      <c r="V2556" s="187" t="b">
        <f>IF(Dashboard!$H$7="",IF(Candidates!B2558&lt;&gt;"",TRUE,FALSE),IF(Dashboard!$H$7=Candidates!C2558,TRUE,FALSE))</f>
        <v>0</v>
      </c>
      <c r="W2556" s="217" t="b">
        <f>IF(Dashboard!$H$6="",IF(Candidates!B2558&lt;&gt;"",TRUE,FALSE),IF(Dashboard!$H$6=Candidates!E2558,TRUE,FALSE))</f>
        <v>0</v>
      </c>
      <c r="X2556" s="187">
        <f t="shared" si="100"/>
        <v>0</v>
      </c>
      <c r="Y2556" s="198">
        <f t="shared" si="101"/>
        <v>0</v>
      </c>
      <c r="AA2556" s="7"/>
      <c r="AB2556" s="7"/>
      <c r="AC2556" s="7"/>
    </row>
    <row r="2557" spans="18:29" x14ac:dyDescent="0.2">
      <c r="R2557" s="193" t="str">
        <f>IF(Candidates!H2559="","",MONTH(Candidates!H2559))</f>
        <v/>
      </c>
      <c r="S2557" s="187" t="b">
        <f>IF(AND(YEAR(Candidates!H2559)&gt;=applicationYear,YEAR(Candidates!H2559)&lt;=applicationYear),TRUE,IF(applicationYear="",TRUE,FALSE))</f>
        <v>0</v>
      </c>
      <c r="T2557" s="187" t="b">
        <f>IF(AND(Candidates!H2559&gt;=$AJ$4,Candidates!H2559&lt;=$AJ$5),TRUE,FALSE)</f>
        <v>0</v>
      </c>
      <c r="U2557" s="187" t="b">
        <f>IF(Dashboard!$M$6="",IF(Candidates!B2559&lt;&gt;"",TRUE,FALSE),IF(Dashboard!$M$6=Candidates!B2559,TRUE,FALSE))</f>
        <v>0</v>
      </c>
      <c r="V2557" s="187" t="b">
        <f>IF(Dashboard!$H$7="",IF(Candidates!B2559&lt;&gt;"",TRUE,FALSE),IF(Dashboard!$H$7=Candidates!C2559,TRUE,FALSE))</f>
        <v>0</v>
      </c>
      <c r="W2557" s="217" t="b">
        <f>IF(Dashboard!$H$6="",IF(Candidates!B2559&lt;&gt;"",TRUE,FALSE),IF(Dashboard!$H$6=Candidates!E2559,TRUE,FALSE))</f>
        <v>0</v>
      </c>
      <c r="X2557" s="187">
        <f t="shared" si="100"/>
        <v>0</v>
      </c>
      <c r="Y2557" s="198">
        <f t="shared" si="101"/>
        <v>0</v>
      </c>
      <c r="AA2557" s="7"/>
      <c r="AB2557" s="7"/>
      <c r="AC2557" s="7"/>
    </row>
    <row r="2558" spans="18:29" x14ac:dyDescent="0.2">
      <c r="R2558" s="193" t="str">
        <f>IF(Candidates!H2560="","",MONTH(Candidates!H2560))</f>
        <v/>
      </c>
      <c r="S2558" s="187" t="b">
        <f>IF(AND(YEAR(Candidates!H2560)&gt;=applicationYear,YEAR(Candidates!H2560)&lt;=applicationYear),TRUE,IF(applicationYear="",TRUE,FALSE))</f>
        <v>0</v>
      </c>
      <c r="T2558" s="187" t="b">
        <f>IF(AND(Candidates!H2560&gt;=$AJ$4,Candidates!H2560&lt;=$AJ$5),TRUE,FALSE)</f>
        <v>0</v>
      </c>
      <c r="U2558" s="187" t="b">
        <f>IF(Dashboard!$M$6="",IF(Candidates!B2560&lt;&gt;"",TRUE,FALSE),IF(Dashboard!$M$6=Candidates!B2560,TRUE,FALSE))</f>
        <v>0</v>
      </c>
      <c r="V2558" s="187" t="b">
        <f>IF(Dashboard!$H$7="",IF(Candidates!B2560&lt;&gt;"",TRUE,FALSE),IF(Dashboard!$H$7=Candidates!C2560,TRUE,FALSE))</f>
        <v>0</v>
      </c>
      <c r="W2558" s="217" t="b">
        <f>IF(Dashboard!$H$6="",IF(Candidates!B2560&lt;&gt;"",TRUE,FALSE),IF(Dashboard!$H$6=Candidates!E2560,TRUE,FALSE))</f>
        <v>0</v>
      </c>
      <c r="X2558" s="187">
        <f t="shared" si="100"/>
        <v>0</v>
      </c>
      <c r="Y2558" s="198">
        <f t="shared" si="101"/>
        <v>0</v>
      </c>
      <c r="AA2558" s="7"/>
      <c r="AB2558" s="7"/>
      <c r="AC2558" s="7"/>
    </row>
    <row r="2559" spans="18:29" x14ac:dyDescent="0.2">
      <c r="R2559" s="193" t="str">
        <f>IF(Candidates!H2561="","",MONTH(Candidates!H2561))</f>
        <v/>
      </c>
      <c r="S2559" s="187" t="b">
        <f>IF(AND(YEAR(Candidates!H2561)&gt;=applicationYear,YEAR(Candidates!H2561)&lt;=applicationYear),TRUE,IF(applicationYear="",TRUE,FALSE))</f>
        <v>0</v>
      </c>
      <c r="T2559" s="187" t="b">
        <f>IF(AND(Candidates!H2561&gt;=$AJ$4,Candidates!H2561&lt;=$AJ$5),TRUE,FALSE)</f>
        <v>0</v>
      </c>
      <c r="U2559" s="187" t="b">
        <f>IF(Dashboard!$M$6="",IF(Candidates!B2561&lt;&gt;"",TRUE,FALSE),IF(Dashboard!$M$6=Candidates!B2561,TRUE,FALSE))</f>
        <v>0</v>
      </c>
      <c r="V2559" s="187" t="b">
        <f>IF(Dashboard!$H$7="",IF(Candidates!B2561&lt;&gt;"",TRUE,FALSE),IF(Dashboard!$H$7=Candidates!C2561,TRUE,FALSE))</f>
        <v>0</v>
      </c>
      <c r="W2559" s="217" t="b">
        <f>IF(Dashboard!$H$6="",IF(Candidates!B2561&lt;&gt;"",TRUE,FALSE),IF(Dashboard!$H$6=Candidates!E2561,TRUE,FALSE))</f>
        <v>0</v>
      </c>
      <c r="X2559" s="187">
        <f t="shared" si="100"/>
        <v>0</v>
      </c>
      <c r="Y2559" s="198">
        <f t="shared" si="101"/>
        <v>0</v>
      </c>
      <c r="AA2559" s="7"/>
      <c r="AB2559" s="7"/>
      <c r="AC2559" s="7"/>
    </row>
    <row r="2560" spans="18:29" x14ac:dyDescent="0.2">
      <c r="R2560" s="193" t="str">
        <f>IF(Candidates!H2562="","",MONTH(Candidates!H2562))</f>
        <v/>
      </c>
      <c r="S2560" s="187" t="b">
        <f>IF(AND(YEAR(Candidates!H2562)&gt;=applicationYear,YEAR(Candidates!H2562)&lt;=applicationYear),TRUE,IF(applicationYear="",TRUE,FALSE))</f>
        <v>0</v>
      </c>
      <c r="T2560" s="187" t="b">
        <f>IF(AND(Candidates!H2562&gt;=$AJ$4,Candidates!H2562&lt;=$AJ$5),TRUE,FALSE)</f>
        <v>0</v>
      </c>
      <c r="U2560" s="187" t="b">
        <f>IF(Dashboard!$M$6="",IF(Candidates!B2562&lt;&gt;"",TRUE,FALSE),IF(Dashboard!$M$6=Candidates!B2562,TRUE,FALSE))</f>
        <v>0</v>
      </c>
      <c r="V2560" s="187" t="b">
        <f>IF(Dashboard!$H$7="",IF(Candidates!B2562&lt;&gt;"",TRUE,FALSE),IF(Dashboard!$H$7=Candidates!C2562,TRUE,FALSE))</f>
        <v>0</v>
      </c>
      <c r="W2560" s="217" t="b">
        <f>IF(Dashboard!$H$6="",IF(Candidates!B2562&lt;&gt;"",TRUE,FALSE),IF(Dashboard!$H$6=Candidates!E2562,TRUE,FALSE))</f>
        <v>0</v>
      </c>
      <c r="X2560" s="187">
        <f t="shared" si="100"/>
        <v>0</v>
      </c>
      <c r="Y2560" s="198">
        <f t="shared" si="101"/>
        <v>0</v>
      </c>
      <c r="AA2560" s="7"/>
      <c r="AB2560" s="7"/>
      <c r="AC2560" s="7"/>
    </row>
    <row r="2561" spans="18:29" x14ac:dyDescent="0.2">
      <c r="R2561" s="193" t="str">
        <f>IF(Candidates!H2563="","",MONTH(Candidates!H2563))</f>
        <v/>
      </c>
      <c r="S2561" s="187" t="b">
        <f>IF(AND(YEAR(Candidates!H2563)&gt;=applicationYear,YEAR(Candidates!H2563)&lt;=applicationYear),TRUE,IF(applicationYear="",TRUE,FALSE))</f>
        <v>0</v>
      </c>
      <c r="T2561" s="187" t="b">
        <f>IF(AND(Candidates!H2563&gt;=$AJ$4,Candidates!H2563&lt;=$AJ$5),TRUE,FALSE)</f>
        <v>0</v>
      </c>
      <c r="U2561" s="187" t="b">
        <f>IF(Dashboard!$M$6="",IF(Candidates!B2563&lt;&gt;"",TRUE,FALSE),IF(Dashboard!$M$6=Candidates!B2563,TRUE,FALSE))</f>
        <v>0</v>
      </c>
      <c r="V2561" s="187" t="b">
        <f>IF(Dashboard!$H$7="",IF(Candidates!B2563&lt;&gt;"",TRUE,FALSE),IF(Dashboard!$H$7=Candidates!C2563,TRUE,FALSE))</f>
        <v>0</v>
      </c>
      <c r="W2561" s="217" t="b">
        <f>IF(Dashboard!$H$6="",IF(Candidates!B2563&lt;&gt;"",TRUE,FALSE),IF(Dashboard!$H$6=Candidates!E2563,TRUE,FALSE))</f>
        <v>0</v>
      </c>
      <c r="X2561" s="187">
        <f t="shared" si="100"/>
        <v>0</v>
      </c>
      <c r="Y2561" s="198">
        <f t="shared" si="101"/>
        <v>0</v>
      </c>
      <c r="AA2561" s="7"/>
      <c r="AB2561" s="7"/>
      <c r="AC2561" s="7"/>
    </row>
    <row r="2562" spans="18:29" x14ac:dyDescent="0.2">
      <c r="R2562" s="193" t="str">
        <f>IF(Candidates!H2564="","",MONTH(Candidates!H2564))</f>
        <v/>
      </c>
      <c r="S2562" s="187" t="b">
        <f>IF(AND(YEAR(Candidates!H2564)&gt;=applicationYear,YEAR(Candidates!H2564)&lt;=applicationYear),TRUE,IF(applicationYear="",TRUE,FALSE))</f>
        <v>0</v>
      </c>
      <c r="T2562" s="187" t="b">
        <f>IF(AND(Candidates!H2564&gt;=$AJ$4,Candidates!H2564&lt;=$AJ$5),TRUE,FALSE)</f>
        <v>0</v>
      </c>
      <c r="U2562" s="187" t="b">
        <f>IF(Dashboard!$M$6="",IF(Candidates!B2564&lt;&gt;"",TRUE,FALSE),IF(Dashboard!$M$6=Candidates!B2564,TRUE,FALSE))</f>
        <v>0</v>
      </c>
      <c r="V2562" s="187" t="b">
        <f>IF(Dashboard!$H$7="",IF(Candidates!B2564&lt;&gt;"",TRUE,FALSE),IF(Dashboard!$H$7=Candidates!C2564,TRUE,FALSE))</f>
        <v>0</v>
      </c>
      <c r="W2562" s="217" t="b">
        <f>IF(Dashboard!$H$6="",IF(Candidates!B2564&lt;&gt;"",TRUE,FALSE),IF(Dashboard!$H$6=Candidates!E2564,TRUE,FALSE))</f>
        <v>0</v>
      </c>
      <c r="X2562" s="187">
        <f t="shared" si="100"/>
        <v>0</v>
      </c>
      <c r="Y2562" s="198">
        <f t="shared" si="101"/>
        <v>0</v>
      </c>
      <c r="AA2562" s="7"/>
      <c r="AB2562" s="7"/>
      <c r="AC2562" s="7"/>
    </row>
    <row r="2563" spans="18:29" x14ac:dyDescent="0.2">
      <c r="R2563" s="193" t="str">
        <f>IF(Candidates!H2565="","",MONTH(Candidates!H2565))</f>
        <v/>
      </c>
      <c r="S2563" s="187" t="b">
        <f>IF(AND(YEAR(Candidates!H2565)&gt;=applicationYear,YEAR(Candidates!H2565)&lt;=applicationYear),TRUE,IF(applicationYear="",TRUE,FALSE))</f>
        <v>0</v>
      </c>
      <c r="T2563" s="187" t="b">
        <f>IF(AND(Candidates!H2565&gt;=$AJ$4,Candidates!H2565&lt;=$AJ$5),TRUE,FALSE)</f>
        <v>0</v>
      </c>
      <c r="U2563" s="187" t="b">
        <f>IF(Dashboard!$M$6="",IF(Candidates!B2565&lt;&gt;"",TRUE,FALSE),IF(Dashboard!$M$6=Candidates!B2565,TRUE,FALSE))</f>
        <v>0</v>
      </c>
      <c r="V2563" s="187" t="b">
        <f>IF(Dashboard!$H$7="",IF(Candidates!B2565&lt;&gt;"",TRUE,FALSE),IF(Dashboard!$H$7=Candidates!C2565,TRUE,FALSE))</f>
        <v>0</v>
      </c>
      <c r="W2563" s="217" t="b">
        <f>IF(Dashboard!$H$6="",IF(Candidates!B2565&lt;&gt;"",TRUE,FALSE),IF(Dashboard!$H$6=Candidates!E2565,TRUE,FALSE))</f>
        <v>0</v>
      </c>
      <c r="X2563" s="187">
        <f t="shared" si="100"/>
        <v>0</v>
      </c>
      <c r="Y2563" s="198">
        <f t="shared" si="101"/>
        <v>0</v>
      </c>
      <c r="AA2563" s="7"/>
      <c r="AB2563" s="7"/>
      <c r="AC2563" s="7"/>
    </row>
    <row r="2564" spans="18:29" x14ac:dyDescent="0.2">
      <c r="R2564" s="193" t="str">
        <f>IF(Candidates!H2566="","",MONTH(Candidates!H2566))</f>
        <v/>
      </c>
      <c r="S2564" s="187" t="b">
        <f>IF(AND(YEAR(Candidates!H2566)&gt;=applicationYear,YEAR(Candidates!H2566)&lt;=applicationYear),TRUE,IF(applicationYear="",TRUE,FALSE))</f>
        <v>0</v>
      </c>
      <c r="T2564" s="187" t="b">
        <f>IF(AND(Candidates!H2566&gt;=$AJ$4,Candidates!H2566&lt;=$AJ$5),TRUE,FALSE)</f>
        <v>0</v>
      </c>
      <c r="U2564" s="187" t="b">
        <f>IF(Dashboard!$M$6="",IF(Candidates!B2566&lt;&gt;"",TRUE,FALSE),IF(Dashboard!$M$6=Candidates!B2566,TRUE,FALSE))</f>
        <v>0</v>
      </c>
      <c r="V2564" s="187" t="b">
        <f>IF(Dashboard!$H$7="",IF(Candidates!B2566&lt;&gt;"",TRUE,FALSE),IF(Dashboard!$H$7=Candidates!C2566,TRUE,FALSE))</f>
        <v>0</v>
      </c>
      <c r="W2564" s="217" t="b">
        <f>IF(Dashboard!$H$6="",IF(Candidates!B2566&lt;&gt;"",TRUE,FALSE),IF(Dashboard!$H$6=Candidates!E2566,TRUE,FALSE))</f>
        <v>0</v>
      </c>
      <c r="X2564" s="187">
        <f t="shared" si="100"/>
        <v>0</v>
      </c>
      <c r="Y2564" s="198">
        <f t="shared" si="101"/>
        <v>0</v>
      </c>
      <c r="AA2564" s="7"/>
      <c r="AB2564" s="7"/>
      <c r="AC2564" s="7"/>
    </row>
    <row r="2565" spans="18:29" x14ac:dyDescent="0.2">
      <c r="R2565" s="193" t="str">
        <f>IF(Candidates!H2567="","",MONTH(Candidates!H2567))</f>
        <v/>
      </c>
      <c r="S2565" s="187" t="b">
        <f>IF(AND(YEAR(Candidates!H2567)&gt;=applicationYear,YEAR(Candidates!H2567)&lt;=applicationYear),TRUE,IF(applicationYear="",TRUE,FALSE))</f>
        <v>0</v>
      </c>
      <c r="T2565" s="187" t="b">
        <f>IF(AND(Candidates!H2567&gt;=$AJ$4,Candidates!H2567&lt;=$AJ$5),TRUE,FALSE)</f>
        <v>0</v>
      </c>
      <c r="U2565" s="187" t="b">
        <f>IF(Dashboard!$M$6="",IF(Candidates!B2567&lt;&gt;"",TRUE,FALSE),IF(Dashboard!$M$6=Candidates!B2567,TRUE,FALSE))</f>
        <v>0</v>
      </c>
      <c r="V2565" s="187" t="b">
        <f>IF(Dashboard!$H$7="",IF(Candidates!B2567&lt;&gt;"",TRUE,FALSE),IF(Dashboard!$H$7=Candidates!C2567,TRUE,FALSE))</f>
        <v>0</v>
      </c>
      <c r="W2565" s="217" t="b">
        <f>IF(Dashboard!$H$6="",IF(Candidates!B2567&lt;&gt;"",TRUE,FALSE),IF(Dashboard!$H$6=Candidates!E2567,TRUE,FALSE))</f>
        <v>0</v>
      </c>
      <c r="X2565" s="187">
        <f t="shared" ref="X2565:X2628" si="102">W2565*V2565*U2565*T2565</f>
        <v>0</v>
      </c>
      <c r="Y2565" s="198">
        <f t="shared" ref="Y2565:Y2628" si="103">W2565*V2565*U2565*S2565</f>
        <v>0</v>
      </c>
      <c r="AA2565" s="7"/>
      <c r="AB2565" s="7"/>
      <c r="AC2565" s="7"/>
    </row>
    <row r="2566" spans="18:29" x14ac:dyDescent="0.2">
      <c r="R2566" s="193" t="str">
        <f>IF(Candidates!H2568="","",MONTH(Candidates!H2568))</f>
        <v/>
      </c>
      <c r="S2566" s="187" t="b">
        <f>IF(AND(YEAR(Candidates!H2568)&gt;=applicationYear,YEAR(Candidates!H2568)&lt;=applicationYear),TRUE,IF(applicationYear="",TRUE,FALSE))</f>
        <v>0</v>
      </c>
      <c r="T2566" s="187" t="b">
        <f>IF(AND(Candidates!H2568&gt;=$AJ$4,Candidates!H2568&lt;=$AJ$5),TRUE,FALSE)</f>
        <v>0</v>
      </c>
      <c r="U2566" s="187" t="b">
        <f>IF(Dashboard!$M$6="",IF(Candidates!B2568&lt;&gt;"",TRUE,FALSE),IF(Dashboard!$M$6=Candidates!B2568,TRUE,FALSE))</f>
        <v>0</v>
      </c>
      <c r="V2566" s="187" t="b">
        <f>IF(Dashboard!$H$7="",IF(Candidates!B2568&lt;&gt;"",TRUE,FALSE),IF(Dashboard!$H$7=Candidates!C2568,TRUE,FALSE))</f>
        <v>0</v>
      </c>
      <c r="W2566" s="217" t="b">
        <f>IF(Dashboard!$H$6="",IF(Candidates!B2568&lt;&gt;"",TRUE,FALSE),IF(Dashboard!$H$6=Candidates!E2568,TRUE,FALSE))</f>
        <v>0</v>
      </c>
      <c r="X2566" s="187">
        <f t="shared" si="102"/>
        <v>0</v>
      </c>
      <c r="Y2566" s="198">
        <f t="shared" si="103"/>
        <v>0</v>
      </c>
      <c r="AA2566" s="7"/>
      <c r="AB2566" s="7"/>
      <c r="AC2566" s="7"/>
    </row>
    <row r="2567" spans="18:29" x14ac:dyDescent="0.2">
      <c r="R2567" s="193" t="str">
        <f>IF(Candidates!H2569="","",MONTH(Candidates!H2569))</f>
        <v/>
      </c>
      <c r="S2567" s="187" t="b">
        <f>IF(AND(YEAR(Candidates!H2569)&gt;=applicationYear,YEAR(Candidates!H2569)&lt;=applicationYear),TRUE,IF(applicationYear="",TRUE,FALSE))</f>
        <v>0</v>
      </c>
      <c r="T2567" s="187" t="b">
        <f>IF(AND(Candidates!H2569&gt;=$AJ$4,Candidates!H2569&lt;=$AJ$5),TRUE,FALSE)</f>
        <v>0</v>
      </c>
      <c r="U2567" s="187" t="b">
        <f>IF(Dashboard!$M$6="",IF(Candidates!B2569&lt;&gt;"",TRUE,FALSE),IF(Dashboard!$M$6=Candidates!B2569,TRUE,FALSE))</f>
        <v>0</v>
      </c>
      <c r="V2567" s="187" t="b">
        <f>IF(Dashboard!$H$7="",IF(Candidates!B2569&lt;&gt;"",TRUE,FALSE),IF(Dashboard!$H$7=Candidates!C2569,TRUE,FALSE))</f>
        <v>0</v>
      </c>
      <c r="W2567" s="217" t="b">
        <f>IF(Dashboard!$H$6="",IF(Candidates!B2569&lt;&gt;"",TRUE,FALSE),IF(Dashboard!$H$6=Candidates!E2569,TRUE,FALSE))</f>
        <v>0</v>
      </c>
      <c r="X2567" s="187">
        <f t="shared" si="102"/>
        <v>0</v>
      </c>
      <c r="Y2567" s="198">
        <f t="shared" si="103"/>
        <v>0</v>
      </c>
      <c r="AA2567" s="7"/>
      <c r="AB2567" s="7"/>
      <c r="AC2567" s="7"/>
    </row>
    <row r="2568" spans="18:29" x14ac:dyDescent="0.2">
      <c r="R2568" s="193" t="str">
        <f>IF(Candidates!H2570="","",MONTH(Candidates!H2570))</f>
        <v/>
      </c>
      <c r="S2568" s="187" t="b">
        <f>IF(AND(YEAR(Candidates!H2570)&gt;=applicationYear,YEAR(Candidates!H2570)&lt;=applicationYear),TRUE,IF(applicationYear="",TRUE,FALSE))</f>
        <v>0</v>
      </c>
      <c r="T2568" s="187" t="b">
        <f>IF(AND(Candidates!H2570&gt;=$AJ$4,Candidates!H2570&lt;=$AJ$5),TRUE,FALSE)</f>
        <v>0</v>
      </c>
      <c r="U2568" s="187" t="b">
        <f>IF(Dashboard!$M$6="",IF(Candidates!B2570&lt;&gt;"",TRUE,FALSE),IF(Dashboard!$M$6=Candidates!B2570,TRUE,FALSE))</f>
        <v>0</v>
      </c>
      <c r="V2568" s="187" t="b">
        <f>IF(Dashboard!$H$7="",IF(Candidates!B2570&lt;&gt;"",TRUE,FALSE),IF(Dashboard!$H$7=Candidates!C2570,TRUE,FALSE))</f>
        <v>0</v>
      </c>
      <c r="W2568" s="217" t="b">
        <f>IF(Dashboard!$H$6="",IF(Candidates!B2570&lt;&gt;"",TRUE,FALSE),IF(Dashboard!$H$6=Candidates!E2570,TRUE,FALSE))</f>
        <v>0</v>
      </c>
      <c r="X2568" s="187">
        <f t="shared" si="102"/>
        <v>0</v>
      </c>
      <c r="Y2568" s="198">
        <f t="shared" si="103"/>
        <v>0</v>
      </c>
      <c r="AA2568" s="7"/>
      <c r="AB2568" s="7"/>
      <c r="AC2568" s="7"/>
    </row>
    <row r="2569" spans="18:29" x14ac:dyDescent="0.2">
      <c r="R2569" s="193" t="str">
        <f>IF(Candidates!H2571="","",MONTH(Candidates!H2571))</f>
        <v/>
      </c>
      <c r="S2569" s="187" t="b">
        <f>IF(AND(YEAR(Candidates!H2571)&gt;=applicationYear,YEAR(Candidates!H2571)&lt;=applicationYear),TRUE,IF(applicationYear="",TRUE,FALSE))</f>
        <v>0</v>
      </c>
      <c r="T2569" s="187" t="b">
        <f>IF(AND(Candidates!H2571&gt;=$AJ$4,Candidates!H2571&lt;=$AJ$5),TRUE,FALSE)</f>
        <v>0</v>
      </c>
      <c r="U2569" s="187" t="b">
        <f>IF(Dashboard!$M$6="",IF(Candidates!B2571&lt;&gt;"",TRUE,FALSE),IF(Dashboard!$M$6=Candidates!B2571,TRUE,FALSE))</f>
        <v>0</v>
      </c>
      <c r="V2569" s="187" t="b">
        <f>IF(Dashboard!$H$7="",IF(Candidates!B2571&lt;&gt;"",TRUE,FALSE),IF(Dashboard!$H$7=Candidates!C2571,TRUE,FALSE))</f>
        <v>0</v>
      </c>
      <c r="W2569" s="217" t="b">
        <f>IF(Dashboard!$H$6="",IF(Candidates!B2571&lt;&gt;"",TRUE,FALSE),IF(Dashboard!$H$6=Candidates!E2571,TRUE,FALSE))</f>
        <v>0</v>
      </c>
      <c r="X2569" s="187">
        <f t="shared" si="102"/>
        <v>0</v>
      </c>
      <c r="Y2569" s="198">
        <f t="shared" si="103"/>
        <v>0</v>
      </c>
      <c r="AA2569" s="7"/>
      <c r="AB2569" s="7"/>
      <c r="AC2569" s="7"/>
    </row>
    <row r="2570" spans="18:29" x14ac:dyDescent="0.2">
      <c r="R2570" s="193" t="str">
        <f>IF(Candidates!H2572="","",MONTH(Candidates!H2572))</f>
        <v/>
      </c>
      <c r="S2570" s="187" t="b">
        <f>IF(AND(YEAR(Candidates!H2572)&gt;=applicationYear,YEAR(Candidates!H2572)&lt;=applicationYear),TRUE,IF(applicationYear="",TRUE,FALSE))</f>
        <v>0</v>
      </c>
      <c r="T2570" s="187" t="b">
        <f>IF(AND(Candidates!H2572&gt;=$AJ$4,Candidates!H2572&lt;=$AJ$5),TRUE,FALSE)</f>
        <v>0</v>
      </c>
      <c r="U2570" s="187" t="b">
        <f>IF(Dashboard!$M$6="",IF(Candidates!B2572&lt;&gt;"",TRUE,FALSE),IF(Dashboard!$M$6=Candidates!B2572,TRUE,FALSE))</f>
        <v>0</v>
      </c>
      <c r="V2570" s="187" t="b">
        <f>IF(Dashboard!$H$7="",IF(Candidates!B2572&lt;&gt;"",TRUE,FALSE),IF(Dashboard!$H$7=Candidates!C2572,TRUE,FALSE))</f>
        <v>0</v>
      </c>
      <c r="W2570" s="217" t="b">
        <f>IF(Dashboard!$H$6="",IF(Candidates!B2572&lt;&gt;"",TRUE,FALSE),IF(Dashboard!$H$6=Candidates!E2572,TRUE,FALSE))</f>
        <v>0</v>
      </c>
      <c r="X2570" s="187">
        <f t="shared" si="102"/>
        <v>0</v>
      </c>
      <c r="Y2570" s="198">
        <f t="shared" si="103"/>
        <v>0</v>
      </c>
      <c r="AA2570" s="7"/>
      <c r="AB2570" s="7"/>
      <c r="AC2570" s="7"/>
    </row>
    <row r="2571" spans="18:29" x14ac:dyDescent="0.2">
      <c r="R2571" s="193" t="str">
        <f>IF(Candidates!H2573="","",MONTH(Candidates!H2573))</f>
        <v/>
      </c>
      <c r="S2571" s="187" t="b">
        <f>IF(AND(YEAR(Candidates!H2573)&gt;=applicationYear,YEAR(Candidates!H2573)&lt;=applicationYear),TRUE,IF(applicationYear="",TRUE,FALSE))</f>
        <v>0</v>
      </c>
      <c r="T2571" s="187" t="b">
        <f>IF(AND(Candidates!H2573&gt;=$AJ$4,Candidates!H2573&lt;=$AJ$5),TRUE,FALSE)</f>
        <v>0</v>
      </c>
      <c r="U2571" s="187" t="b">
        <f>IF(Dashboard!$M$6="",IF(Candidates!B2573&lt;&gt;"",TRUE,FALSE),IF(Dashboard!$M$6=Candidates!B2573,TRUE,FALSE))</f>
        <v>0</v>
      </c>
      <c r="V2571" s="187" t="b">
        <f>IF(Dashboard!$H$7="",IF(Candidates!B2573&lt;&gt;"",TRUE,FALSE),IF(Dashboard!$H$7=Candidates!C2573,TRUE,FALSE))</f>
        <v>0</v>
      </c>
      <c r="W2571" s="217" t="b">
        <f>IF(Dashboard!$H$6="",IF(Candidates!B2573&lt;&gt;"",TRUE,FALSE),IF(Dashboard!$H$6=Candidates!E2573,TRUE,FALSE))</f>
        <v>0</v>
      </c>
      <c r="X2571" s="187">
        <f t="shared" si="102"/>
        <v>0</v>
      </c>
      <c r="Y2571" s="198">
        <f t="shared" si="103"/>
        <v>0</v>
      </c>
      <c r="AA2571" s="7"/>
      <c r="AB2571" s="7"/>
      <c r="AC2571" s="7"/>
    </row>
    <row r="2572" spans="18:29" x14ac:dyDescent="0.2">
      <c r="R2572" s="193" t="str">
        <f>IF(Candidates!H2574="","",MONTH(Candidates!H2574))</f>
        <v/>
      </c>
      <c r="S2572" s="187" t="b">
        <f>IF(AND(YEAR(Candidates!H2574)&gt;=applicationYear,YEAR(Candidates!H2574)&lt;=applicationYear),TRUE,IF(applicationYear="",TRUE,FALSE))</f>
        <v>0</v>
      </c>
      <c r="T2572" s="187" t="b">
        <f>IF(AND(Candidates!H2574&gt;=$AJ$4,Candidates!H2574&lt;=$AJ$5),TRUE,FALSE)</f>
        <v>0</v>
      </c>
      <c r="U2572" s="187" t="b">
        <f>IF(Dashboard!$M$6="",IF(Candidates!B2574&lt;&gt;"",TRUE,FALSE),IF(Dashboard!$M$6=Candidates!B2574,TRUE,FALSE))</f>
        <v>0</v>
      </c>
      <c r="V2572" s="187" t="b">
        <f>IF(Dashboard!$H$7="",IF(Candidates!B2574&lt;&gt;"",TRUE,FALSE),IF(Dashboard!$H$7=Candidates!C2574,TRUE,FALSE))</f>
        <v>0</v>
      </c>
      <c r="W2572" s="217" t="b">
        <f>IF(Dashboard!$H$6="",IF(Candidates!B2574&lt;&gt;"",TRUE,FALSE),IF(Dashboard!$H$6=Candidates!E2574,TRUE,FALSE))</f>
        <v>0</v>
      </c>
      <c r="X2572" s="187">
        <f t="shared" si="102"/>
        <v>0</v>
      </c>
      <c r="Y2572" s="198">
        <f t="shared" si="103"/>
        <v>0</v>
      </c>
      <c r="AA2572" s="7"/>
      <c r="AB2572" s="7"/>
      <c r="AC2572" s="7"/>
    </row>
    <row r="2573" spans="18:29" x14ac:dyDescent="0.2">
      <c r="R2573" s="193" t="str">
        <f>IF(Candidates!H2575="","",MONTH(Candidates!H2575))</f>
        <v/>
      </c>
      <c r="S2573" s="187" t="b">
        <f>IF(AND(YEAR(Candidates!H2575)&gt;=applicationYear,YEAR(Candidates!H2575)&lt;=applicationYear),TRUE,IF(applicationYear="",TRUE,FALSE))</f>
        <v>0</v>
      </c>
      <c r="T2573" s="187" t="b">
        <f>IF(AND(Candidates!H2575&gt;=$AJ$4,Candidates!H2575&lt;=$AJ$5),TRUE,FALSE)</f>
        <v>0</v>
      </c>
      <c r="U2573" s="187" t="b">
        <f>IF(Dashboard!$M$6="",IF(Candidates!B2575&lt;&gt;"",TRUE,FALSE),IF(Dashboard!$M$6=Candidates!B2575,TRUE,FALSE))</f>
        <v>0</v>
      </c>
      <c r="V2573" s="187" t="b">
        <f>IF(Dashboard!$H$7="",IF(Candidates!B2575&lt;&gt;"",TRUE,FALSE),IF(Dashboard!$H$7=Candidates!C2575,TRUE,FALSE))</f>
        <v>0</v>
      </c>
      <c r="W2573" s="217" t="b">
        <f>IF(Dashboard!$H$6="",IF(Candidates!B2575&lt;&gt;"",TRUE,FALSE),IF(Dashboard!$H$6=Candidates!E2575,TRUE,FALSE))</f>
        <v>0</v>
      </c>
      <c r="X2573" s="187">
        <f t="shared" si="102"/>
        <v>0</v>
      </c>
      <c r="Y2573" s="198">
        <f t="shared" si="103"/>
        <v>0</v>
      </c>
      <c r="AA2573" s="7"/>
      <c r="AB2573" s="7"/>
      <c r="AC2573" s="7"/>
    </row>
    <row r="2574" spans="18:29" x14ac:dyDescent="0.2">
      <c r="R2574" s="193" t="str">
        <f>IF(Candidates!H2576="","",MONTH(Candidates!H2576))</f>
        <v/>
      </c>
      <c r="S2574" s="187" t="b">
        <f>IF(AND(YEAR(Candidates!H2576)&gt;=applicationYear,YEAR(Candidates!H2576)&lt;=applicationYear),TRUE,IF(applicationYear="",TRUE,FALSE))</f>
        <v>0</v>
      </c>
      <c r="T2574" s="187" t="b">
        <f>IF(AND(Candidates!H2576&gt;=$AJ$4,Candidates!H2576&lt;=$AJ$5),TRUE,FALSE)</f>
        <v>0</v>
      </c>
      <c r="U2574" s="187" t="b">
        <f>IF(Dashboard!$M$6="",IF(Candidates!B2576&lt;&gt;"",TRUE,FALSE),IF(Dashboard!$M$6=Candidates!B2576,TRUE,FALSE))</f>
        <v>0</v>
      </c>
      <c r="V2574" s="187" t="b">
        <f>IF(Dashboard!$H$7="",IF(Candidates!B2576&lt;&gt;"",TRUE,FALSE),IF(Dashboard!$H$7=Candidates!C2576,TRUE,FALSE))</f>
        <v>0</v>
      </c>
      <c r="W2574" s="217" t="b">
        <f>IF(Dashboard!$H$6="",IF(Candidates!B2576&lt;&gt;"",TRUE,FALSE),IF(Dashboard!$H$6=Candidates!E2576,TRUE,FALSE))</f>
        <v>0</v>
      </c>
      <c r="X2574" s="187">
        <f t="shared" si="102"/>
        <v>0</v>
      </c>
      <c r="Y2574" s="198">
        <f t="shared" si="103"/>
        <v>0</v>
      </c>
      <c r="AA2574" s="7"/>
      <c r="AB2574" s="7"/>
      <c r="AC2574" s="7"/>
    </row>
    <row r="2575" spans="18:29" x14ac:dyDescent="0.2">
      <c r="R2575" s="193" t="str">
        <f>IF(Candidates!H2577="","",MONTH(Candidates!H2577))</f>
        <v/>
      </c>
      <c r="S2575" s="187" t="b">
        <f>IF(AND(YEAR(Candidates!H2577)&gt;=applicationYear,YEAR(Candidates!H2577)&lt;=applicationYear),TRUE,IF(applicationYear="",TRUE,FALSE))</f>
        <v>0</v>
      </c>
      <c r="T2575" s="187" t="b">
        <f>IF(AND(Candidates!H2577&gt;=$AJ$4,Candidates!H2577&lt;=$AJ$5),TRUE,FALSE)</f>
        <v>0</v>
      </c>
      <c r="U2575" s="187" t="b">
        <f>IF(Dashboard!$M$6="",IF(Candidates!B2577&lt;&gt;"",TRUE,FALSE),IF(Dashboard!$M$6=Candidates!B2577,TRUE,FALSE))</f>
        <v>0</v>
      </c>
      <c r="V2575" s="187" t="b">
        <f>IF(Dashboard!$H$7="",IF(Candidates!B2577&lt;&gt;"",TRUE,FALSE),IF(Dashboard!$H$7=Candidates!C2577,TRUE,FALSE))</f>
        <v>0</v>
      </c>
      <c r="W2575" s="217" t="b">
        <f>IF(Dashboard!$H$6="",IF(Candidates!B2577&lt;&gt;"",TRUE,FALSE),IF(Dashboard!$H$6=Candidates!E2577,TRUE,FALSE))</f>
        <v>0</v>
      </c>
      <c r="X2575" s="187">
        <f t="shared" si="102"/>
        <v>0</v>
      </c>
      <c r="Y2575" s="198">
        <f t="shared" si="103"/>
        <v>0</v>
      </c>
      <c r="AA2575" s="7"/>
      <c r="AB2575" s="7"/>
      <c r="AC2575" s="7"/>
    </row>
    <row r="2576" spans="18:29" x14ac:dyDescent="0.2">
      <c r="R2576" s="193" t="str">
        <f>IF(Candidates!H2578="","",MONTH(Candidates!H2578))</f>
        <v/>
      </c>
      <c r="S2576" s="187" t="b">
        <f>IF(AND(YEAR(Candidates!H2578)&gt;=applicationYear,YEAR(Candidates!H2578)&lt;=applicationYear),TRUE,IF(applicationYear="",TRUE,FALSE))</f>
        <v>0</v>
      </c>
      <c r="T2576" s="187" t="b">
        <f>IF(AND(Candidates!H2578&gt;=$AJ$4,Candidates!H2578&lt;=$AJ$5),TRUE,FALSE)</f>
        <v>0</v>
      </c>
      <c r="U2576" s="187" t="b">
        <f>IF(Dashboard!$M$6="",IF(Candidates!B2578&lt;&gt;"",TRUE,FALSE),IF(Dashboard!$M$6=Candidates!B2578,TRUE,FALSE))</f>
        <v>0</v>
      </c>
      <c r="V2576" s="187" t="b">
        <f>IF(Dashboard!$H$7="",IF(Candidates!B2578&lt;&gt;"",TRUE,FALSE),IF(Dashboard!$H$7=Candidates!C2578,TRUE,FALSE))</f>
        <v>0</v>
      </c>
      <c r="W2576" s="217" t="b">
        <f>IF(Dashboard!$H$6="",IF(Candidates!B2578&lt;&gt;"",TRUE,FALSE),IF(Dashboard!$H$6=Candidates!E2578,TRUE,FALSE))</f>
        <v>0</v>
      </c>
      <c r="X2576" s="187">
        <f t="shared" si="102"/>
        <v>0</v>
      </c>
      <c r="Y2576" s="198">
        <f t="shared" si="103"/>
        <v>0</v>
      </c>
      <c r="AA2576" s="7"/>
      <c r="AB2576" s="7"/>
      <c r="AC2576" s="7"/>
    </row>
    <row r="2577" spans="18:29" x14ac:dyDescent="0.2">
      <c r="R2577" s="193" t="str">
        <f>IF(Candidates!H2579="","",MONTH(Candidates!H2579))</f>
        <v/>
      </c>
      <c r="S2577" s="187" t="b">
        <f>IF(AND(YEAR(Candidates!H2579)&gt;=applicationYear,YEAR(Candidates!H2579)&lt;=applicationYear),TRUE,IF(applicationYear="",TRUE,FALSE))</f>
        <v>0</v>
      </c>
      <c r="T2577" s="187" t="b">
        <f>IF(AND(Candidates!H2579&gt;=$AJ$4,Candidates!H2579&lt;=$AJ$5),TRUE,FALSE)</f>
        <v>0</v>
      </c>
      <c r="U2577" s="187" t="b">
        <f>IF(Dashboard!$M$6="",IF(Candidates!B2579&lt;&gt;"",TRUE,FALSE),IF(Dashboard!$M$6=Candidates!B2579,TRUE,FALSE))</f>
        <v>0</v>
      </c>
      <c r="V2577" s="187" t="b">
        <f>IF(Dashboard!$H$7="",IF(Candidates!B2579&lt;&gt;"",TRUE,FALSE),IF(Dashboard!$H$7=Candidates!C2579,TRUE,FALSE))</f>
        <v>0</v>
      </c>
      <c r="W2577" s="217" t="b">
        <f>IF(Dashboard!$H$6="",IF(Candidates!B2579&lt;&gt;"",TRUE,FALSE),IF(Dashboard!$H$6=Candidates!E2579,TRUE,FALSE))</f>
        <v>0</v>
      </c>
      <c r="X2577" s="187">
        <f t="shared" si="102"/>
        <v>0</v>
      </c>
      <c r="Y2577" s="198">
        <f t="shared" si="103"/>
        <v>0</v>
      </c>
      <c r="AA2577" s="7"/>
      <c r="AB2577" s="7"/>
      <c r="AC2577" s="7"/>
    </row>
    <row r="2578" spans="18:29" x14ac:dyDescent="0.2">
      <c r="R2578" s="193" t="str">
        <f>IF(Candidates!H2580="","",MONTH(Candidates!H2580))</f>
        <v/>
      </c>
      <c r="S2578" s="187" t="b">
        <f>IF(AND(YEAR(Candidates!H2580)&gt;=applicationYear,YEAR(Candidates!H2580)&lt;=applicationYear),TRUE,IF(applicationYear="",TRUE,FALSE))</f>
        <v>0</v>
      </c>
      <c r="T2578" s="187" t="b">
        <f>IF(AND(Candidates!H2580&gt;=$AJ$4,Candidates!H2580&lt;=$AJ$5),TRUE,FALSE)</f>
        <v>0</v>
      </c>
      <c r="U2578" s="187" t="b">
        <f>IF(Dashboard!$M$6="",IF(Candidates!B2580&lt;&gt;"",TRUE,FALSE),IF(Dashboard!$M$6=Candidates!B2580,TRUE,FALSE))</f>
        <v>0</v>
      </c>
      <c r="V2578" s="187" t="b">
        <f>IF(Dashboard!$H$7="",IF(Candidates!B2580&lt;&gt;"",TRUE,FALSE),IF(Dashboard!$H$7=Candidates!C2580,TRUE,FALSE))</f>
        <v>0</v>
      </c>
      <c r="W2578" s="217" t="b">
        <f>IF(Dashboard!$H$6="",IF(Candidates!B2580&lt;&gt;"",TRUE,FALSE),IF(Dashboard!$H$6=Candidates!E2580,TRUE,FALSE))</f>
        <v>0</v>
      </c>
      <c r="X2578" s="187">
        <f t="shared" si="102"/>
        <v>0</v>
      </c>
      <c r="Y2578" s="198">
        <f t="shared" si="103"/>
        <v>0</v>
      </c>
      <c r="AA2578" s="7"/>
      <c r="AB2578" s="7"/>
      <c r="AC2578" s="7"/>
    </row>
    <row r="2579" spans="18:29" x14ac:dyDescent="0.2">
      <c r="R2579" s="193" t="str">
        <f>IF(Candidates!H2581="","",MONTH(Candidates!H2581))</f>
        <v/>
      </c>
      <c r="S2579" s="187" t="b">
        <f>IF(AND(YEAR(Candidates!H2581)&gt;=applicationYear,YEAR(Candidates!H2581)&lt;=applicationYear),TRUE,IF(applicationYear="",TRUE,FALSE))</f>
        <v>0</v>
      </c>
      <c r="T2579" s="187" t="b">
        <f>IF(AND(Candidates!H2581&gt;=$AJ$4,Candidates!H2581&lt;=$AJ$5),TRUE,FALSE)</f>
        <v>0</v>
      </c>
      <c r="U2579" s="187" t="b">
        <f>IF(Dashboard!$M$6="",IF(Candidates!B2581&lt;&gt;"",TRUE,FALSE),IF(Dashboard!$M$6=Candidates!B2581,TRUE,FALSE))</f>
        <v>0</v>
      </c>
      <c r="V2579" s="187" t="b">
        <f>IF(Dashboard!$H$7="",IF(Candidates!B2581&lt;&gt;"",TRUE,FALSE),IF(Dashboard!$H$7=Candidates!C2581,TRUE,FALSE))</f>
        <v>0</v>
      </c>
      <c r="W2579" s="217" t="b">
        <f>IF(Dashboard!$H$6="",IF(Candidates!B2581&lt;&gt;"",TRUE,FALSE),IF(Dashboard!$H$6=Candidates!E2581,TRUE,FALSE))</f>
        <v>0</v>
      </c>
      <c r="X2579" s="187">
        <f t="shared" si="102"/>
        <v>0</v>
      </c>
      <c r="Y2579" s="198">
        <f t="shared" si="103"/>
        <v>0</v>
      </c>
      <c r="AA2579" s="7"/>
      <c r="AB2579" s="7"/>
      <c r="AC2579" s="7"/>
    </row>
    <row r="2580" spans="18:29" x14ac:dyDescent="0.2">
      <c r="R2580" s="193" t="str">
        <f>IF(Candidates!H2582="","",MONTH(Candidates!H2582))</f>
        <v/>
      </c>
      <c r="S2580" s="187" t="b">
        <f>IF(AND(YEAR(Candidates!H2582)&gt;=applicationYear,YEAR(Candidates!H2582)&lt;=applicationYear),TRUE,IF(applicationYear="",TRUE,FALSE))</f>
        <v>0</v>
      </c>
      <c r="T2580" s="187" t="b">
        <f>IF(AND(Candidates!H2582&gt;=$AJ$4,Candidates!H2582&lt;=$AJ$5),TRUE,FALSE)</f>
        <v>0</v>
      </c>
      <c r="U2580" s="187" t="b">
        <f>IF(Dashboard!$M$6="",IF(Candidates!B2582&lt;&gt;"",TRUE,FALSE),IF(Dashboard!$M$6=Candidates!B2582,TRUE,FALSE))</f>
        <v>0</v>
      </c>
      <c r="V2580" s="187" t="b">
        <f>IF(Dashboard!$H$7="",IF(Candidates!B2582&lt;&gt;"",TRUE,FALSE),IF(Dashboard!$H$7=Candidates!C2582,TRUE,FALSE))</f>
        <v>0</v>
      </c>
      <c r="W2580" s="217" t="b">
        <f>IF(Dashboard!$H$6="",IF(Candidates!B2582&lt;&gt;"",TRUE,FALSE),IF(Dashboard!$H$6=Candidates!E2582,TRUE,FALSE))</f>
        <v>0</v>
      </c>
      <c r="X2580" s="187">
        <f t="shared" si="102"/>
        <v>0</v>
      </c>
      <c r="Y2580" s="198">
        <f t="shared" si="103"/>
        <v>0</v>
      </c>
      <c r="AA2580" s="7"/>
      <c r="AB2580" s="7"/>
      <c r="AC2580" s="7"/>
    </row>
    <row r="2581" spans="18:29" x14ac:dyDescent="0.2">
      <c r="R2581" s="193" t="str">
        <f>IF(Candidates!H2583="","",MONTH(Candidates!H2583))</f>
        <v/>
      </c>
      <c r="S2581" s="187" t="b">
        <f>IF(AND(YEAR(Candidates!H2583)&gt;=applicationYear,YEAR(Candidates!H2583)&lt;=applicationYear),TRUE,IF(applicationYear="",TRUE,FALSE))</f>
        <v>0</v>
      </c>
      <c r="T2581" s="187" t="b">
        <f>IF(AND(Candidates!H2583&gt;=$AJ$4,Candidates!H2583&lt;=$AJ$5),TRUE,FALSE)</f>
        <v>0</v>
      </c>
      <c r="U2581" s="187" t="b">
        <f>IF(Dashboard!$M$6="",IF(Candidates!B2583&lt;&gt;"",TRUE,FALSE),IF(Dashboard!$M$6=Candidates!B2583,TRUE,FALSE))</f>
        <v>0</v>
      </c>
      <c r="V2581" s="187" t="b">
        <f>IF(Dashboard!$H$7="",IF(Candidates!B2583&lt;&gt;"",TRUE,FALSE),IF(Dashboard!$H$7=Candidates!C2583,TRUE,FALSE))</f>
        <v>0</v>
      </c>
      <c r="W2581" s="217" t="b">
        <f>IF(Dashboard!$H$6="",IF(Candidates!B2583&lt;&gt;"",TRUE,FALSE),IF(Dashboard!$H$6=Candidates!E2583,TRUE,FALSE))</f>
        <v>0</v>
      </c>
      <c r="X2581" s="187">
        <f t="shared" si="102"/>
        <v>0</v>
      </c>
      <c r="Y2581" s="198">
        <f t="shared" si="103"/>
        <v>0</v>
      </c>
      <c r="AA2581" s="7"/>
      <c r="AB2581" s="7"/>
      <c r="AC2581" s="7"/>
    </row>
    <row r="2582" spans="18:29" x14ac:dyDescent="0.2">
      <c r="R2582" s="193" t="str">
        <f>IF(Candidates!H2584="","",MONTH(Candidates!H2584))</f>
        <v/>
      </c>
      <c r="S2582" s="187" t="b">
        <f>IF(AND(YEAR(Candidates!H2584)&gt;=applicationYear,YEAR(Candidates!H2584)&lt;=applicationYear),TRUE,IF(applicationYear="",TRUE,FALSE))</f>
        <v>0</v>
      </c>
      <c r="T2582" s="187" t="b">
        <f>IF(AND(Candidates!H2584&gt;=$AJ$4,Candidates!H2584&lt;=$AJ$5),TRUE,FALSE)</f>
        <v>0</v>
      </c>
      <c r="U2582" s="187" t="b">
        <f>IF(Dashboard!$M$6="",IF(Candidates!B2584&lt;&gt;"",TRUE,FALSE),IF(Dashboard!$M$6=Candidates!B2584,TRUE,FALSE))</f>
        <v>0</v>
      </c>
      <c r="V2582" s="187" t="b">
        <f>IF(Dashboard!$H$7="",IF(Candidates!B2584&lt;&gt;"",TRUE,FALSE),IF(Dashboard!$H$7=Candidates!C2584,TRUE,FALSE))</f>
        <v>0</v>
      </c>
      <c r="W2582" s="217" t="b">
        <f>IF(Dashboard!$H$6="",IF(Candidates!B2584&lt;&gt;"",TRUE,FALSE),IF(Dashboard!$H$6=Candidates!E2584,TRUE,FALSE))</f>
        <v>0</v>
      </c>
      <c r="X2582" s="187">
        <f t="shared" si="102"/>
        <v>0</v>
      </c>
      <c r="Y2582" s="198">
        <f t="shared" si="103"/>
        <v>0</v>
      </c>
      <c r="AA2582" s="7"/>
      <c r="AB2582" s="7"/>
      <c r="AC2582" s="7"/>
    </row>
    <row r="2583" spans="18:29" x14ac:dyDescent="0.2">
      <c r="R2583" s="193" t="str">
        <f>IF(Candidates!H2585="","",MONTH(Candidates!H2585))</f>
        <v/>
      </c>
      <c r="S2583" s="187" t="b">
        <f>IF(AND(YEAR(Candidates!H2585)&gt;=applicationYear,YEAR(Candidates!H2585)&lt;=applicationYear),TRUE,IF(applicationYear="",TRUE,FALSE))</f>
        <v>0</v>
      </c>
      <c r="T2583" s="187" t="b">
        <f>IF(AND(Candidates!H2585&gt;=$AJ$4,Candidates!H2585&lt;=$AJ$5),TRUE,FALSE)</f>
        <v>0</v>
      </c>
      <c r="U2583" s="187" t="b">
        <f>IF(Dashboard!$M$6="",IF(Candidates!B2585&lt;&gt;"",TRUE,FALSE),IF(Dashboard!$M$6=Candidates!B2585,TRUE,FALSE))</f>
        <v>0</v>
      </c>
      <c r="V2583" s="187" t="b">
        <f>IF(Dashboard!$H$7="",IF(Candidates!B2585&lt;&gt;"",TRUE,FALSE),IF(Dashboard!$H$7=Candidates!C2585,TRUE,FALSE))</f>
        <v>0</v>
      </c>
      <c r="W2583" s="217" t="b">
        <f>IF(Dashboard!$H$6="",IF(Candidates!B2585&lt;&gt;"",TRUE,FALSE),IF(Dashboard!$H$6=Candidates!E2585,TRUE,FALSE))</f>
        <v>0</v>
      </c>
      <c r="X2583" s="187">
        <f t="shared" si="102"/>
        <v>0</v>
      </c>
      <c r="Y2583" s="198">
        <f t="shared" si="103"/>
        <v>0</v>
      </c>
      <c r="AA2583" s="7"/>
      <c r="AB2583" s="7"/>
      <c r="AC2583" s="7"/>
    </row>
    <row r="2584" spans="18:29" x14ac:dyDescent="0.2">
      <c r="R2584" s="193" t="str">
        <f>IF(Candidates!H2586="","",MONTH(Candidates!H2586))</f>
        <v/>
      </c>
      <c r="S2584" s="187" t="b">
        <f>IF(AND(YEAR(Candidates!H2586)&gt;=applicationYear,YEAR(Candidates!H2586)&lt;=applicationYear),TRUE,IF(applicationYear="",TRUE,FALSE))</f>
        <v>0</v>
      </c>
      <c r="T2584" s="187" t="b">
        <f>IF(AND(Candidates!H2586&gt;=$AJ$4,Candidates!H2586&lt;=$AJ$5),TRUE,FALSE)</f>
        <v>0</v>
      </c>
      <c r="U2584" s="187" t="b">
        <f>IF(Dashboard!$M$6="",IF(Candidates!B2586&lt;&gt;"",TRUE,FALSE),IF(Dashboard!$M$6=Candidates!B2586,TRUE,FALSE))</f>
        <v>0</v>
      </c>
      <c r="V2584" s="187" t="b">
        <f>IF(Dashboard!$H$7="",IF(Candidates!B2586&lt;&gt;"",TRUE,FALSE),IF(Dashboard!$H$7=Candidates!C2586,TRUE,FALSE))</f>
        <v>0</v>
      </c>
      <c r="W2584" s="217" t="b">
        <f>IF(Dashboard!$H$6="",IF(Candidates!B2586&lt;&gt;"",TRUE,FALSE),IF(Dashboard!$H$6=Candidates!E2586,TRUE,FALSE))</f>
        <v>0</v>
      </c>
      <c r="X2584" s="187">
        <f t="shared" si="102"/>
        <v>0</v>
      </c>
      <c r="Y2584" s="198">
        <f t="shared" si="103"/>
        <v>0</v>
      </c>
      <c r="AA2584" s="7"/>
      <c r="AB2584" s="7"/>
      <c r="AC2584" s="7"/>
    </row>
    <row r="2585" spans="18:29" x14ac:dyDescent="0.2">
      <c r="R2585" s="193" t="str">
        <f>IF(Candidates!H2587="","",MONTH(Candidates!H2587))</f>
        <v/>
      </c>
      <c r="S2585" s="187" t="b">
        <f>IF(AND(YEAR(Candidates!H2587)&gt;=applicationYear,YEAR(Candidates!H2587)&lt;=applicationYear),TRUE,IF(applicationYear="",TRUE,FALSE))</f>
        <v>0</v>
      </c>
      <c r="T2585" s="187" t="b">
        <f>IF(AND(Candidates!H2587&gt;=$AJ$4,Candidates!H2587&lt;=$AJ$5),TRUE,FALSE)</f>
        <v>0</v>
      </c>
      <c r="U2585" s="187" t="b">
        <f>IF(Dashboard!$M$6="",IF(Candidates!B2587&lt;&gt;"",TRUE,FALSE),IF(Dashboard!$M$6=Candidates!B2587,TRUE,FALSE))</f>
        <v>0</v>
      </c>
      <c r="V2585" s="187" t="b">
        <f>IF(Dashboard!$H$7="",IF(Candidates!B2587&lt;&gt;"",TRUE,FALSE),IF(Dashboard!$H$7=Candidates!C2587,TRUE,FALSE))</f>
        <v>0</v>
      </c>
      <c r="W2585" s="217" t="b">
        <f>IF(Dashboard!$H$6="",IF(Candidates!B2587&lt;&gt;"",TRUE,FALSE),IF(Dashboard!$H$6=Candidates!E2587,TRUE,FALSE))</f>
        <v>0</v>
      </c>
      <c r="X2585" s="187">
        <f t="shared" si="102"/>
        <v>0</v>
      </c>
      <c r="Y2585" s="198">
        <f t="shared" si="103"/>
        <v>0</v>
      </c>
      <c r="AA2585" s="7"/>
      <c r="AB2585" s="7"/>
      <c r="AC2585" s="7"/>
    </row>
    <row r="2586" spans="18:29" x14ac:dyDescent="0.2">
      <c r="R2586" s="193" t="str">
        <f>IF(Candidates!H2588="","",MONTH(Candidates!H2588))</f>
        <v/>
      </c>
      <c r="S2586" s="187" t="b">
        <f>IF(AND(YEAR(Candidates!H2588)&gt;=applicationYear,YEAR(Candidates!H2588)&lt;=applicationYear),TRUE,IF(applicationYear="",TRUE,FALSE))</f>
        <v>0</v>
      </c>
      <c r="T2586" s="187" t="b">
        <f>IF(AND(Candidates!H2588&gt;=$AJ$4,Candidates!H2588&lt;=$AJ$5),TRUE,FALSE)</f>
        <v>0</v>
      </c>
      <c r="U2586" s="187" t="b">
        <f>IF(Dashboard!$M$6="",IF(Candidates!B2588&lt;&gt;"",TRUE,FALSE),IF(Dashboard!$M$6=Candidates!B2588,TRUE,FALSE))</f>
        <v>0</v>
      </c>
      <c r="V2586" s="187" t="b">
        <f>IF(Dashboard!$H$7="",IF(Candidates!B2588&lt;&gt;"",TRUE,FALSE),IF(Dashboard!$H$7=Candidates!C2588,TRUE,FALSE))</f>
        <v>0</v>
      </c>
      <c r="W2586" s="217" t="b">
        <f>IF(Dashboard!$H$6="",IF(Candidates!B2588&lt;&gt;"",TRUE,FALSE),IF(Dashboard!$H$6=Candidates!E2588,TRUE,FALSE))</f>
        <v>0</v>
      </c>
      <c r="X2586" s="187">
        <f t="shared" si="102"/>
        <v>0</v>
      </c>
      <c r="Y2586" s="198">
        <f t="shared" si="103"/>
        <v>0</v>
      </c>
      <c r="AA2586" s="7"/>
      <c r="AB2586" s="7"/>
      <c r="AC2586" s="7"/>
    </row>
    <row r="2587" spans="18:29" x14ac:dyDescent="0.2">
      <c r="R2587" s="193" t="str">
        <f>IF(Candidates!H2589="","",MONTH(Candidates!H2589))</f>
        <v/>
      </c>
      <c r="S2587" s="187" t="b">
        <f>IF(AND(YEAR(Candidates!H2589)&gt;=applicationYear,YEAR(Candidates!H2589)&lt;=applicationYear),TRUE,IF(applicationYear="",TRUE,FALSE))</f>
        <v>0</v>
      </c>
      <c r="T2587" s="187" t="b">
        <f>IF(AND(Candidates!H2589&gt;=$AJ$4,Candidates!H2589&lt;=$AJ$5),TRUE,FALSE)</f>
        <v>0</v>
      </c>
      <c r="U2587" s="187" t="b">
        <f>IF(Dashboard!$M$6="",IF(Candidates!B2589&lt;&gt;"",TRUE,FALSE),IF(Dashboard!$M$6=Candidates!B2589,TRUE,FALSE))</f>
        <v>0</v>
      </c>
      <c r="V2587" s="187" t="b">
        <f>IF(Dashboard!$H$7="",IF(Candidates!B2589&lt;&gt;"",TRUE,FALSE),IF(Dashboard!$H$7=Candidates!C2589,TRUE,FALSE))</f>
        <v>0</v>
      </c>
      <c r="W2587" s="217" t="b">
        <f>IF(Dashboard!$H$6="",IF(Candidates!B2589&lt;&gt;"",TRUE,FALSE),IF(Dashboard!$H$6=Candidates!E2589,TRUE,FALSE))</f>
        <v>0</v>
      </c>
      <c r="X2587" s="187">
        <f t="shared" si="102"/>
        <v>0</v>
      </c>
      <c r="Y2587" s="198">
        <f t="shared" si="103"/>
        <v>0</v>
      </c>
      <c r="AA2587" s="7"/>
      <c r="AB2587" s="7"/>
      <c r="AC2587" s="7"/>
    </row>
    <row r="2588" spans="18:29" x14ac:dyDescent="0.2">
      <c r="R2588" s="193" t="str">
        <f>IF(Candidates!H2590="","",MONTH(Candidates!H2590))</f>
        <v/>
      </c>
      <c r="S2588" s="187" t="b">
        <f>IF(AND(YEAR(Candidates!H2590)&gt;=applicationYear,YEAR(Candidates!H2590)&lt;=applicationYear),TRUE,IF(applicationYear="",TRUE,FALSE))</f>
        <v>0</v>
      </c>
      <c r="T2588" s="187" t="b">
        <f>IF(AND(Candidates!H2590&gt;=$AJ$4,Candidates!H2590&lt;=$AJ$5),TRUE,FALSE)</f>
        <v>0</v>
      </c>
      <c r="U2588" s="187" t="b">
        <f>IF(Dashboard!$M$6="",IF(Candidates!B2590&lt;&gt;"",TRUE,FALSE),IF(Dashboard!$M$6=Candidates!B2590,TRUE,FALSE))</f>
        <v>0</v>
      </c>
      <c r="V2588" s="187" t="b">
        <f>IF(Dashboard!$H$7="",IF(Candidates!B2590&lt;&gt;"",TRUE,FALSE),IF(Dashboard!$H$7=Candidates!C2590,TRUE,FALSE))</f>
        <v>0</v>
      </c>
      <c r="W2588" s="217" t="b">
        <f>IF(Dashboard!$H$6="",IF(Candidates!B2590&lt;&gt;"",TRUE,FALSE),IF(Dashboard!$H$6=Candidates!E2590,TRUE,FALSE))</f>
        <v>0</v>
      </c>
      <c r="X2588" s="187">
        <f t="shared" si="102"/>
        <v>0</v>
      </c>
      <c r="Y2588" s="198">
        <f t="shared" si="103"/>
        <v>0</v>
      </c>
      <c r="AA2588" s="7"/>
      <c r="AB2588" s="7"/>
      <c r="AC2588" s="7"/>
    </row>
    <row r="2589" spans="18:29" x14ac:dyDescent="0.2">
      <c r="R2589" s="193" t="str">
        <f>IF(Candidates!H2591="","",MONTH(Candidates!H2591))</f>
        <v/>
      </c>
      <c r="S2589" s="187" t="b">
        <f>IF(AND(YEAR(Candidates!H2591)&gt;=applicationYear,YEAR(Candidates!H2591)&lt;=applicationYear),TRUE,IF(applicationYear="",TRUE,FALSE))</f>
        <v>0</v>
      </c>
      <c r="T2589" s="187" t="b">
        <f>IF(AND(Candidates!H2591&gt;=$AJ$4,Candidates!H2591&lt;=$AJ$5),TRUE,FALSE)</f>
        <v>0</v>
      </c>
      <c r="U2589" s="187" t="b">
        <f>IF(Dashboard!$M$6="",IF(Candidates!B2591&lt;&gt;"",TRUE,FALSE),IF(Dashboard!$M$6=Candidates!B2591,TRUE,FALSE))</f>
        <v>0</v>
      </c>
      <c r="V2589" s="187" t="b">
        <f>IF(Dashboard!$H$7="",IF(Candidates!B2591&lt;&gt;"",TRUE,FALSE),IF(Dashboard!$H$7=Candidates!C2591,TRUE,FALSE))</f>
        <v>0</v>
      </c>
      <c r="W2589" s="217" t="b">
        <f>IF(Dashboard!$H$6="",IF(Candidates!B2591&lt;&gt;"",TRUE,FALSE),IF(Dashboard!$H$6=Candidates!E2591,TRUE,FALSE))</f>
        <v>0</v>
      </c>
      <c r="X2589" s="187">
        <f t="shared" si="102"/>
        <v>0</v>
      </c>
      <c r="Y2589" s="198">
        <f t="shared" si="103"/>
        <v>0</v>
      </c>
      <c r="AA2589" s="7"/>
      <c r="AB2589" s="7"/>
      <c r="AC2589" s="7"/>
    </row>
    <row r="2590" spans="18:29" x14ac:dyDescent="0.2">
      <c r="R2590" s="193" t="str">
        <f>IF(Candidates!H2592="","",MONTH(Candidates!H2592))</f>
        <v/>
      </c>
      <c r="S2590" s="187" t="b">
        <f>IF(AND(YEAR(Candidates!H2592)&gt;=applicationYear,YEAR(Candidates!H2592)&lt;=applicationYear),TRUE,IF(applicationYear="",TRUE,FALSE))</f>
        <v>0</v>
      </c>
      <c r="T2590" s="187" t="b">
        <f>IF(AND(Candidates!H2592&gt;=$AJ$4,Candidates!H2592&lt;=$AJ$5),TRUE,FALSE)</f>
        <v>0</v>
      </c>
      <c r="U2590" s="187" t="b">
        <f>IF(Dashboard!$M$6="",IF(Candidates!B2592&lt;&gt;"",TRUE,FALSE),IF(Dashboard!$M$6=Candidates!B2592,TRUE,FALSE))</f>
        <v>0</v>
      </c>
      <c r="V2590" s="187" t="b">
        <f>IF(Dashboard!$H$7="",IF(Candidates!B2592&lt;&gt;"",TRUE,FALSE),IF(Dashboard!$H$7=Candidates!C2592,TRUE,FALSE))</f>
        <v>0</v>
      </c>
      <c r="W2590" s="217" t="b">
        <f>IF(Dashboard!$H$6="",IF(Candidates!B2592&lt;&gt;"",TRUE,FALSE),IF(Dashboard!$H$6=Candidates!E2592,TRUE,FALSE))</f>
        <v>0</v>
      </c>
      <c r="X2590" s="187">
        <f t="shared" si="102"/>
        <v>0</v>
      </c>
      <c r="Y2590" s="198">
        <f t="shared" si="103"/>
        <v>0</v>
      </c>
      <c r="AA2590" s="7"/>
      <c r="AB2590" s="7"/>
      <c r="AC2590" s="7"/>
    </row>
    <row r="2591" spans="18:29" x14ac:dyDescent="0.2">
      <c r="R2591" s="193" t="str">
        <f>IF(Candidates!H2593="","",MONTH(Candidates!H2593))</f>
        <v/>
      </c>
      <c r="S2591" s="187" t="b">
        <f>IF(AND(YEAR(Candidates!H2593)&gt;=applicationYear,YEAR(Candidates!H2593)&lt;=applicationYear),TRUE,IF(applicationYear="",TRUE,FALSE))</f>
        <v>0</v>
      </c>
      <c r="T2591" s="187" t="b">
        <f>IF(AND(Candidates!H2593&gt;=$AJ$4,Candidates!H2593&lt;=$AJ$5),TRUE,FALSE)</f>
        <v>0</v>
      </c>
      <c r="U2591" s="187" t="b">
        <f>IF(Dashboard!$M$6="",IF(Candidates!B2593&lt;&gt;"",TRUE,FALSE),IF(Dashboard!$M$6=Candidates!B2593,TRUE,FALSE))</f>
        <v>0</v>
      </c>
      <c r="V2591" s="187" t="b">
        <f>IF(Dashboard!$H$7="",IF(Candidates!B2593&lt;&gt;"",TRUE,FALSE),IF(Dashboard!$H$7=Candidates!C2593,TRUE,FALSE))</f>
        <v>0</v>
      </c>
      <c r="W2591" s="217" t="b">
        <f>IF(Dashboard!$H$6="",IF(Candidates!B2593&lt;&gt;"",TRUE,FALSE),IF(Dashboard!$H$6=Candidates!E2593,TRUE,FALSE))</f>
        <v>0</v>
      </c>
      <c r="X2591" s="187">
        <f t="shared" si="102"/>
        <v>0</v>
      </c>
      <c r="Y2591" s="198">
        <f t="shared" si="103"/>
        <v>0</v>
      </c>
      <c r="AA2591" s="7"/>
      <c r="AB2591" s="7"/>
      <c r="AC2591" s="7"/>
    </row>
    <row r="2592" spans="18:29" x14ac:dyDescent="0.2">
      <c r="R2592" s="193" t="str">
        <f>IF(Candidates!H2594="","",MONTH(Candidates!H2594))</f>
        <v/>
      </c>
      <c r="S2592" s="187" t="b">
        <f>IF(AND(YEAR(Candidates!H2594)&gt;=applicationYear,YEAR(Candidates!H2594)&lt;=applicationYear),TRUE,IF(applicationYear="",TRUE,FALSE))</f>
        <v>0</v>
      </c>
      <c r="T2592" s="187" t="b">
        <f>IF(AND(Candidates!H2594&gt;=$AJ$4,Candidates!H2594&lt;=$AJ$5),TRUE,FALSE)</f>
        <v>0</v>
      </c>
      <c r="U2592" s="187" t="b">
        <f>IF(Dashboard!$M$6="",IF(Candidates!B2594&lt;&gt;"",TRUE,FALSE),IF(Dashboard!$M$6=Candidates!B2594,TRUE,FALSE))</f>
        <v>0</v>
      </c>
      <c r="V2592" s="187" t="b">
        <f>IF(Dashboard!$H$7="",IF(Candidates!B2594&lt;&gt;"",TRUE,FALSE),IF(Dashboard!$H$7=Candidates!C2594,TRUE,FALSE))</f>
        <v>0</v>
      </c>
      <c r="W2592" s="217" t="b">
        <f>IF(Dashboard!$H$6="",IF(Candidates!B2594&lt;&gt;"",TRUE,FALSE),IF(Dashboard!$H$6=Candidates!E2594,TRUE,FALSE))</f>
        <v>0</v>
      </c>
      <c r="X2592" s="187">
        <f t="shared" si="102"/>
        <v>0</v>
      </c>
      <c r="Y2592" s="198">
        <f t="shared" si="103"/>
        <v>0</v>
      </c>
      <c r="AA2592" s="7"/>
      <c r="AB2592" s="7"/>
      <c r="AC2592" s="7"/>
    </row>
    <row r="2593" spans="18:29" x14ac:dyDescent="0.2">
      <c r="R2593" s="193" t="str">
        <f>IF(Candidates!H2595="","",MONTH(Candidates!H2595))</f>
        <v/>
      </c>
      <c r="S2593" s="187" t="b">
        <f>IF(AND(YEAR(Candidates!H2595)&gt;=applicationYear,YEAR(Candidates!H2595)&lt;=applicationYear),TRUE,IF(applicationYear="",TRUE,FALSE))</f>
        <v>0</v>
      </c>
      <c r="T2593" s="187" t="b">
        <f>IF(AND(Candidates!H2595&gt;=$AJ$4,Candidates!H2595&lt;=$AJ$5),TRUE,FALSE)</f>
        <v>0</v>
      </c>
      <c r="U2593" s="187" t="b">
        <f>IF(Dashboard!$M$6="",IF(Candidates!B2595&lt;&gt;"",TRUE,FALSE),IF(Dashboard!$M$6=Candidates!B2595,TRUE,FALSE))</f>
        <v>0</v>
      </c>
      <c r="V2593" s="187" t="b">
        <f>IF(Dashboard!$H$7="",IF(Candidates!B2595&lt;&gt;"",TRUE,FALSE),IF(Dashboard!$H$7=Candidates!C2595,TRUE,FALSE))</f>
        <v>0</v>
      </c>
      <c r="W2593" s="217" t="b">
        <f>IF(Dashboard!$H$6="",IF(Candidates!B2595&lt;&gt;"",TRUE,FALSE),IF(Dashboard!$H$6=Candidates!E2595,TRUE,FALSE))</f>
        <v>0</v>
      </c>
      <c r="X2593" s="187">
        <f t="shared" si="102"/>
        <v>0</v>
      </c>
      <c r="Y2593" s="198">
        <f t="shared" si="103"/>
        <v>0</v>
      </c>
      <c r="AA2593" s="7"/>
      <c r="AB2593" s="7"/>
      <c r="AC2593" s="7"/>
    </row>
    <row r="2594" spans="18:29" x14ac:dyDescent="0.2">
      <c r="R2594" s="193" t="str">
        <f>IF(Candidates!H2596="","",MONTH(Candidates!H2596))</f>
        <v/>
      </c>
      <c r="S2594" s="187" t="b">
        <f>IF(AND(YEAR(Candidates!H2596)&gt;=applicationYear,YEAR(Candidates!H2596)&lt;=applicationYear),TRUE,IF(applicationYear="",TRUE,FALSE))</f>
        <v>0</v>
      </c>
      <c r="T2594" s="187" t="b">
        <f>IF(AND(Candidates!H2596&gt;=$AJ$4,Candidates!H2596&lt;=$AJ$5),TRUE,FALSE)</f>
        <v>0</v>
      </c>
      <c r="U2594" s="187" t="b">
        <f>IF(Dashboard!$M$6="",IF(Candidates!B2596&lt;&gt;"",TRUE,FALSE),IF(Dashboard!$M$6=Candidates!B2596,TRUE,FALSE))</f>
        <v>0</v>
      </c>
      <c r="V2594" s="187" t="b">
        <f>IF(Dashboard!$H$7="",IF(Candidates!B2596&lt;&gt;"",TRUE,FALSE),IF(Dashboard!$H$7=Candidates!C2596,TRUE,FALSE))</f>
        <v>0</v>
      </c>
      <c r="W2594" s="217" t="b">
        <f>IF(Dashboard!$H$6="",IF(Candidates!B2596&lt;&gt;"",TRUE,FALSE),IF(Dashboard!$H$6=Candidates!E2596,TRUE,FALSE))</f>
        <v>0</v>
      </c>
      <c r="X2594" s="187">
        <f t="shared" si="102"/>
        <v>0</v>
      </c>
      <c r="Y2594" s="198">
        <f t="shared" si="103"/>
        <v>0</v>
      </c>
      <c r="AA2594" s="7"/>
      <c r="AB2594" s="7"/>
      <c r="AC2594" s="7"/>
    </row>
    <row r="2595" spans="18:29" x14ac:dyDescent="0.2">
      <c r="R2595" s="193" t="str">
        <f>IF(Candidates!H2597="","",MONTH(Candidates!H2597))</f>
        <v/>
      </c>
      <c r="S2595" s="187" t="b">
        <f>IF(AND(YEAR(Candidates!H2597)&gt;=applicationYear,YEAR(Candidates!H2597)&lt;=applicationYear),TRUE,IF(applicationYear="",TRUE,FALSE))</f>
        <v>0</v>
      </c>
      <c r="T2595" s="187" t="b">
        <f>IF(AND(Candidates!H2597&gt;=$AJ$4,Candidates!H2597&lt;=$AJ$5),TRUE,FALSE)</f>
        <v>0</v>
      </c>
      <c r="U2595" s="187" t="b">
        <f>IF(Dashboard!$M$6="",IF(Candidates!B2597&lt;&gt;"",TRUE,FALSE),IF(Dashboard!$M$6=Candidates!B2597,TRUE,FALSE))</f>
        <v>0</v>
      </c>
      <c r="V2595" s="187" t="b">
        <f>IF(Dashboard!$H$7="",IF(Candidates!B2597&lt;&gt;"",TRUE,FALSE),IF(Dashboard!$H$7=Candidates!C2597,TRUE,FALSE))</f>
        <v>0</v>
      </c>
      <c r="W2595" s="217" t="b">
        <f>IF(Dashboard!$H$6="",IF(Candidates!B2597&lt;&gt;"",TRUE,FALSE),IF(Dashboard!$H$6=Candidates!E2597,TRUE,FALSE))</f>
        <v>0</v>
      </c>
      <c r="X2595" s="187">
        <f t="shared" si="102"/>
        <v>0</v>
      </c>
      <c r="Y2595" s="198">
        <f t="shared" si="103"/>
        <v>0</v>
      </c>
      <c r="AA2595" s="7"/>
      <c r="AB2595" s="7"/>
      <c r="AC2595" s="7"/>
    </row>
    <row r="2596" spans="18:29" x14ac:dyDescent="0.2">
      <c r="R2596" s="193" t="str">
        <f>IF(Candidates!H2598="","",MONTH(Candidates!H2598))</f>
        <v/>
      </c>
      <c r="S2596" s="187" t="b">
        <f>IF(AND(YEAR(Candidates!H2598)&gt;=applicationYear,YEAR(Candidates!H2598)&lt;=applicationYear),TRUE,IF(applicationYear="",TRUE,FALSE))</f>
        <v>0</v>
      </c>
      <c r="T2596" s="187" t="b">
        <f>IF(AND(Candidates!H2598&gt;=$AJ$4,Candidates!H2598&lt;=$AJ$5),TRUE,FALSE)</f>
        <v>0</v>
      </c>
      <c r="U2596" s="187" t="b">
        <f>IF(Dashboard!$M$6="",IF(Candidates!B2598&lt;&gt;"",TRUE,FALSE),IF(Dashboard!$M$6=Candidates!B2598,TRUE,FALSE))</f>
        <v>0</v>
      </c>
      <c r="V2596" s="187" t="b">
        <f>IF(Dashboard!$H$7="",IF(Candidates!B2598&lt;&gt;"",TRUE,FALSE),IF(Dashboard!$H$7=Candidates!C2598,TRUE,FALSE))</f>
        <v>0</v>
      </c>
      <c r="W2596" s="217" t="b">
        <f>IF(Dashboard!$H$6="",IF(Candidates!B2598&lt;&gt;"",TRUE,FALSE),IF(Dashboard!$H$6=Candidates!E2598,TRUE,FALSE))</f>
        <v>0</v>
      </c>
      <c r="X2596" s="187">
        <f t="shared" si="102"/>
        <v>0</v>
      </c>
      <c r="Y2596" s="198">
        <f t="shared" si="103"/>
        <v>0</v>
      </c>
      <c r="AA2596" s="7"/>
      <c r="AB2596" s="7"/>
      <c r="AC2596" s="7"/>
    </row>
    <row r="2597" spans="18:29" x14ac:dyDescent="0.2">
      <c r="R2597" s="193" t="str">
        <f>IF(Candidates!H2599="","",MONTH(Candidates!H2599))</f>
        <v/>
      </c>
      <c r="S2597" s="187" t="b">
        <f>IF(AND(YEAR(Candidates!H2599)&gt;=applicationYear,YEAR(Candidates!H2599)&lt;=applicationYear),TRUE,IF(applicationYear="",TRUE,FALSE))</f>
        <v>0</v>
      </c>
      <c r="T2597" s="187" t="b">
        <f>IF(AND(Candidates!H2599&gt;=$AJ$4,Candidates!H2599&lt;=$AJ$5),TRUE,FALSE)</f>
        <v>0</v>
      </c>
      <c r="U2597" s="187" t="b">
        <f>IF(Dashboard!$M$6="",IF(Candidates!B2599&lt;&gt;"",TRUE,FALSE),IF(Dashboard!$M$6=Candidates!B2599,TRUE,FALSE))</f>
        <v>0</v>
      </c>
      <c r="V2597" s="187" t="b">
        <f>IF(Dashboard!$H$7="",IF(Candidates!B2599&lt;&gt;"",TRUE,FALSE),IF(Dashboard!$H$7=Candidates!C2599,TRUE,FALSE))</f>
        <v>0</v>
      </c>
      <c r="W2597" s="217" t="b">
        <f>IF(Dashboard!$H$6="",IF(Candidates!B2599&lt;&gt;"",TRUE,FALSE),IF(Dashboard!$H$6=Candidates!E2599,TRUE,FALSE))</f>
        <v>0</v>
      </c>
      <c r="X2597" s="187">
        <f t="shared" si="102"/>
        <v>0</v>
      </c>
      <c r="Y2597" s="198">
        <f t="shared" si="103"/>
        <v>0</v>
      </c>
      <c r="AA2597" s="7"/>
      <c r="AB2597" s="7"/>
      <c r="AC2597" s="7"/>
    </row>
    <row r="2598" spans="18:29" x14ac:dyDescent="0.2">
      <c r="R2598" s="193" t="str">
        <f>IF(Candidates!H2600="","",MONTH(Candidates!H2600))</f>
        <v/>
      </c>
      <c r="S2598" s="187" t="b">
        <f>IF(AND(YEAR(Candidates!H2600)&gt;=applicationYear,YEAR(Candidates!H2600)&lt;=applicationYear),TRUE,IF(applicationYear="",TRUE,FALSE))</f>
        <v>0</v>
      </c>
      <c r="T2598" s="187" t="b">
        <f>IF(AND(Candidates!H2600&gt;=$AJ$4,Candidates!H2600&lt;=$AJ$5),TRUE,FALSE)</f>
        <v>0</v>
      </c>
      <c r="U2598" s="187" t="b">
        <f>IF(Dashboard!$M$6="",IF(Candidates!B2600&lt;&gt;"",TRUE,FALSE),IF(Dashboard!$M$6=Candidates!B2600,TRUE,FALSE))</f>
        <v>0</v>
      </c>
      <c r="V2598" s="187" t="b">
        <f>IF(Dashboard!$H$7="",IF(Candidates!B2600&lt;&gt;"",TRUE,FALSE),IF(Dashboard!$H$7=Candidates!C2600,TRUE,FALSE))</f>
        <v>0</v>
      </c>
      <c r="W2598" s="217" t="b">
        <f>IF(Dashboard!$H$6="",IF(Candidates!B2600&lt;&gt;"",TRUE,FALSE),IF(Dashboard!$H$6=Candidates!E2600,TRUE,FALSE))</f>
        <v>0</v>
      </c>
      <c r="X2598" s="187">
        <f t="shared" si="102"/>
        <v>0</v>
      </c>
      <c r="Y2598" s="198">
        <f t="shared" si="103"/>
        <v>0</v>
      </c>
      <c r="AA2598" s="7"/>
      <c r="AB2598" s="7"/>
      <c r="AC2598" s="7"/>
    </row>
    <row r="2599" spans="18:29" x14ac:dyDescent="0.2">
      <c r="R2599" s="193" t="str">
        <f>IF(Candidates!H2601="","",MONTH(Candidates!H2601))</f>
        <v/>
      </c>
      <c r="S2599" s="187" t="b">
        <f>IF(AND(YEAR(Candidates!H2601)&gt;=applicationYear,YEAR(Candidates!H2601)&lt;=applicationYear),TRUE,IF(applicationYear="",TRUE,FALSE))</f>
        <v>0</v>
      </c>
      <c r="T2599" s="187" t="b">
        <f>IF(AND(Candidates!H2601&gt;=$AJ$4,Candidates!H2601&lt;=$AJ$5),TRUE,FALSE)</f>
        <v>0</v>
      </c>
      <c r="U2599" s="187" t="b">
        <f>IF(Dashboard!$M$6="",IF(Candidates!B2601&lt;&gt;"",TRUE,FALSE),IF(Dashboard!$M$6=Candidates!B2601,TRUE,FALSE))</f>
        <v>0</v>
      </c>
      <c r="V2599" s="187" t="b">
        <f>IF(Dashboard!$H$7="",IF(Candidates!B2601&lt;&gt;"",TRUE,FALSE),IF(Dashboard!$H$7=Candidates!C2601,TRUE,FALSE))</f>
        <v>0</v>
      </c>
      <c r="W2599" s="217" t="b">
        <f>IF(Dashboard!$H$6="",IF(Candidates!B2601&lt;&gt;"",TRUE,FALSE),IF(Dashboard!$H$6=Candidates!E2601,TRUE,FALSE))</f>
        <v>0</v>
      </c>
      <c r="X2599" s="187">
        <f t="shared" si="102"/>
        <v>0</v>
      </c>
      <c r="Y2599" s="198">
        <f t="shared" si="103"/>
        <v>0</v>
      </c>
      <c r="AA2599" s="7"/>
      <c r="AB2599" s="7"/>
      <c r="AC2599" s="7"/>
    </row>
    <row r="2600" spans="18:29" x14ac:dyDescent="0.2">
      <c r="R2600" s="193" t="str">
        <f>IF(Candidates!H2602="","",MONTH(Candidates!H2602))</f>
        <v/>
      </c>
      <c r="S2600" s="187" t="b">
        <f>IF(AND(YEAR(Candidates!H2602)&gt;=applicationYear,YEAR(Candidates!H2602)&lt;=applicationYear),TRUE,IF(applicationYear="",TRUE,FALSE))</f>
        <v>0</v>
      </c>
      <c r="T2600" s="187" t="b">
        <f>IF(AND(Candidates!H2602&gt;=$AJ$4,Candidates!H2602&lt;=$AJ$5),TRUE,FALSE)</f>
        <v>0</v>
      </c>
      <c r="U2600" s="187" t="b">
        <f>IF(Dashboard!$M$6="",IF(Candidates!B2602&lt;&gt;"",TRUE,FALSE),IF(Dashboard!$M$6=Candidates!B2602,TRUE,FALSE))</f>
        <v>0</v>
      </c>
      <c r="V2600" s="187" t="b">
        <f>IF(Dashboard!$H$7="",IF(Candidates!B2602&lt;&gt;"",TRUE,FALSE),IF(Dashboard!$H$7=Candidates!C2602,TRUE,FALSE))</f>
        <v>0</v>
      </c>
      <c r="W2600" s="217" t="b">
        <f>IF(Dashboard!$H$6="",IF(Candidates!B2602&lt;&gt;"",TRUE,FALSE),IF(Dashboard!$H$6=Candidates!E2602,TRUE,FALSE))</f>
        <v>0</v>
      </c>
      <c r="X2600" s="187">
        <f t="shared" si="102"/>
        <v>0</v>
      </c>
      <c r="Y2600" s="198">
        <f t="shared" si="103"/>
        <v>0</v>
      </c>
      <c r="AA2600" s="7"/>
      <c r="AB2600" s="7"/>
      <c r="AC2600" s="7"/>
    </row>
    <row r="2601" spans="18:29" x14ac:dyDescent="0.2">
      <c r="R2601" s="193" t="str">
        <f>IF(Candidates!H2603="","",MONTH(Candidates!H2603))</f>
        <v/>
      </c>
      <c r="S2601" s="187" t="b">
        <f>IF(AND(YEAR(Candidates!H2603)&gt;=applicationYear,YEAR(Candidates!H2603)&lt;=applicationYear),TRUE,IF(applicationYear="",TRUE,FALSE))</f>
        <v>0</v>
      </c>
      <c r="T2601" s="187" t="b">
        <f>IF(AND(Candidates!H2603&gt;=$AJ$4,Candidates!H2603&lt;=$AJ$5),TRUE,FALSE)</f>
        <v>0</v>
      </c>
      <c r="U2601" s="187" t="b">
        <f>IF(Dashboard!$M$6="",IF(Candidates!B2603&lt;&gt;"",TRUE,FALSE),IF(Dashboard!$M$6=Candidates!B2603,TRUE,FALSE))</f>
        <v>0</v>
      </c>
      <c r="V2601" s="187" t="b">
        <f>IF(Dashboard!$H$7="",IF(Candidates!B2603&lt;&gt;"",TRUE,FALSE),IF(Dashboard!$H$7=Candidates!C2603,TRUE,FALSE))</f>
        <v>0</v>
      </c>
      <c r="W2601" s="217" t="b">
        <f>IF(Dashboard!$H$6="",IF(Candidates!B2603&lt;&gt;"",TRUE,FALSE),IF(Dashboard!$H$6=Candidates!E2603,TRUE,FALSE))</f>
        <v>0</v>
      </c>
      <c r="X2601" s="187">
        <f t="shared" si="102"/>
        <v>0</v>
      </c>
      <c r="Y2601" s="198">
        <f t="shared" si="103"/>
        <v>0</v>
      </c>
      <c r="AA2601" s="7"/>
      <c r="AB2601" s="7"/>
      <c r="AC2601" s="7"/>
    </row>
    <row r="2602" spans="18:29" x14ac:dyDescent="0.2">
      <c r="R2602" s="193" t="str">
        <f>IF(Candidates!H2604="","",MONTH(Candidates!H2604))</f>
        <v/>
      </c>
      <c r="S2602" s="187" t="b">
        <f>IF(AND(YEAR(Candidates!H2604)&gt;=applicationYear,YEAR(Candidates!H2604)&lt;=applicationYear),TRUE,IF(applicationYear="",TRUE,FALSE))</f>
        <v>0</v>
      </c>
      <c r="T2602" s="187" t="b">
        <f>IF(AND(Candidates!H2604&gt;=$AJ$4,Candidates!H2604&lt;=$AJ$5),TRUE,FALSE)</f>
        <v>0</v>
      </c>
      <c r="U2602" s="187" t="b">
        <f>IF(Dashboard!$M$6="",IF(Candidates!B2604&lt;&gt;"",TRUE,FALSE),IF(Dashboard!$M$6=Candidates!B2604,TRUE,FALSE))</f>
        <v>0</v>
      </c>
      <c r="V2602" s="187" t="b">
        <f>IF(Dashboard!$H$7="",IF(Candidates!B2604&lt;&gt;"",TRUE,FALSE),IF(Dashboard!$H$7=Candidates!C2604,TRUE,FALSE))</f>
        <v>0</v>
      </c>
      <c r="W2602" s="217" t="b">
        <f>IF(Dashboard!$H$6="",IF(Candidates!B2604&lt;&gt;"",TRUE,FALSE),IF(Dashboard!$H$6=Candidates!E2604,TRUE,FALSE))</f>
        <v>0</v>
      </c>
      <c r="X2602" s="187">
        <f t="shared" si="102"/>
        <v>0</v>
      </c>
      <c r="Y2602" s="198">
        <f t="shared" si="103"/>
        <v>0</v>
      </c>
      <c r="AA2602" s="7"/>
      <c r="AB2602" s="7"/>
      <c r="AC2602" s="7"/>
    </row>
    <row r="2603" spans="18:29" x14ac:dyDescent="0.2">
      <c r="R2603" s="193" t="str">
        <f>IF(Candidates!H2605="","",MONTH(Candidates!H2605))</f>
        <v/>
      </c>
      <c r="S2603" s="187" t="b">
        <f>IF(AND(YEAR(Candidates!H2605)&gt;=applicationYear,YEAR(Candidates!H2605)&lt;=applicationYear),TRUE,IF(applicationYear="",TRUE,FALSE))</f>
        <v>0</v>
      </c>
      <c r="T2603" s="187" t="b">
        <f>IF(AND(Candidates!H2605&gt;=$AJ$4,Candidates!H2605&lt;=$AJ$5),TRUE,FALSE)</f>
        <v>0</v>
      </c>
      <c r="U2603" s="187" t="b">
        <f>IF(Dashboard!$M$6="",IF(Candidates!B2605&lt;&gt;"",TRUE,FALSE),IF(Dashboard!$M$6=Candidates!B2605,TRUE,FALSE))</f>
        <v>0</v>
      </c>
      <c r="V2603" s="187" t="b">
        <f>IF(Dashboard!$H$7="",IF(Candidates!B2605&lt;&gt;"",TRUE,FALSE),IF(Dashboard!$H$7=Candidates!C2605,TRUE,FALSE))</f>
        <v>0</v>
      </c>
      <c r="W2603" s="217" t="b">
        <f>IF(Dashboard!$H$6="",IF(Candidates!B2605&lt;&gt;"",TRUE,FALSE),IF(Dashboard!$H$6=Candidates!E2605,TRUE,FALSE))</f>
        <v>0</v>
      </c>
      <c r="X2603" s="187">
        <f t="shared" si="102"/>
        <v>0</v>
      </c>
      <c r="Y2603" s="198">
        <f t="shared" si="103"/>
        <v>0</v>
      </c>
      <c r="AA2603" s="7"/>
      <c r="AB2603" s="7"/>
      <c r="AC2603" s="7"/>
    </row>
    <row r="2604" spans="18:29" x14ac:dyDescent="0.2">
      <c r="R2604" s="193" t="str">
        <f>IF(Candidates!H2606="","",MONTH(Candidates!H2606))</f>
        <v/>
      </c>
      <c r="S2604" s="187" t="b">
        <f>IF(AND(YEAR(Candidates!H2606)&gt;=applicationYear,YEAR(Candidates!H2606)&lt;=applicationYear),TRUE,IF(applicationYear="",TRUE,FALSE))</f>
        <v>0</v>
      </c>
      <c r="T2604" s="187" t="b">
        <f>IF(AND(Candidates!H2606&gt;=$AJ$4,Candidates!H2606&lt;=$AJ$5),TRUE,FALSE)</f>
        <v>0</v>
      </c>
      <c r="U2604" s="187" t="b">
        <f>IF(Dashboard!$M$6="",IF(Candidates!B2606&lt;&gt;"",TRUE,FALSE),IF(Dashboard!$M$6=Candidates!B2606,TRUE,FALSE))</f>
        <v>0</v>
      </c>
      <c r="V2604" s="187" t="b">
        <f>IF(Dashboard!$H$7="",IF(Candidates!B2606&lt;&gt;"",TRUE,FALSE),IF(Dashboard!$H$7=Candidates!C2606,TRUE,FALSE))</f>
        <v>0</v>
      </c>
      <c r="W2604" s="217" t="b">
        <f>IF(Dashboard!$H$6="",IF(Candidates!B2606&lt;&gt;"",TRUE,FALSE),IF(Dashboard!$H$6=Candidates!E2606,TRUE,FALSE))</f>
        <v>0</v>
      </c>
      <c r="X2604" s="187">
        <f t="shared" si="102"/>
        <v>0</v>
      </c>
      <c r="Y2604" s="198">
        <f t="shared" si="103"/>
        <v>0</v>
      </c>
      <c r="AA2604" s="7"/>
      <c r="AB2604" s="7"/>
      <c r="AC2604" s="7"/>
    </row>
    <row r="2605" spans="18:29" x14ac:dyDescent="0.2">
      <c r="R2605" s="193" t="str">
        <f>IF(Candidates!H2607="","",MONTH(Candidates!H2607))</f>
        <v/>
      </c>
      <c r="S2605" s="187" t="b">
        <f>IF(AND(YEAR(Candidates!H2607)&gt;=applicationYear,YEAR(Candidates!H2607)&lt;=applicationYear),TRUE,IF(applicationYear="",TRUE,FALSE))</f>
        <v>0</v>
      </c>
      <c r="T2605" s="187" t="b">
        <f>IF(AND(Candidates!H2607&gt;=$AJ$4,Candidates!H2607&lt;=$AJ$5),TRUE,FALSE)</f>
        <v>0</v>
      </c>
      <c r="U2605" s="187" t="b">
        <f>IF(Dashboard!$M$6="",IF(Candidates!B2607&lt;&gt;"",TRUE,FALSE),IF(Dashboard!$M$6=Candidates!B2607,TRUE,FALSE))</f>
        <v>0</v>
      </c>
      <c r="V2605" s="187" t="b">
        <f>IF(Dashboard!$H$7="",IF(Candidates!B2607&lt;&gt;"",TRUE,FALSE),IF(Dashboard!$H$7=Candidates!C2607,TRUE,FALSE))</f>
        <v>0</v>
      </c>
      <c r="W2605" s="217" t="b">
        <f>IF(Dashboard!$H$6="",IF(Candidates!B2607&lt;&gt;"",TRUE,FALSE),IF(Dashboard!$H$6=Candidates!E2607,TRUE,FALSE))</f>
        <v>0</v>
      </c>
      <c r="X2605" s="187">
        <f t="shared" si="102"/>
        <v>0</v>
      </c>
      <c r="Y2605" s="198">
        <f t="shared" si="103"/>
        <v>0</v>
      </c>
      <c r="AA2605" s="7"/>
      <c r="AB2605" s="7"/>
      <c r="AC2605" s="7"/>
    </row>
    <row r="2606" spans="18:29" x14ac:dyDescent="0.2">
      <c r="R2606" s="193" t="str">
        <f>IF(Candidates!H2608="","",MONTH(Candidates!H2608))</f>
        <v/>
      </c>
      <c r="S2606" s="187" t="b">
        <f>IF(AND(YEAR(Candidates!H2608)&gt;=applicationYear,YEAR(Candidates!H2608)&lt;=applicationYear),TRUE,IF(applicationYear="",TRUE,FALSE))</f>
        <v>0</v>
      </c>
      <c r="T2606" s="187" t="b">
        <f>IF(AND(Candidates!H2608&gt;=$AJ$4,Candidates!H2608&lt;=$AJ$5),TRUE,FALSE)</f>
        <v>0</v>
      </c>
      <c r="U2606" s="187" t="b">
        <f>IF(Dashboard!$M$6="",IF(Candidates!B2608&lt;&gt;"",TRUE,FALSE),IF(Dashboard!$M$6=Candidates!B2608,TRUE,FALSE))</f>
        <v>0</v>
      </c>
      <c r="V2606" s="187" t="b">
        <f>IF(Dashboard!$H$7="",IF(Candidates!B2608&lt;&gt;"",TRUE,FALSE),IF(Dashboard!$H$7=Candidates!C2608,TRUE,FALSE))</f>
        <v>0</v>
      </c>
      <c r="W2606" s="217" t="b">
        <f>IF(Dashboard!$H$6="",IF(Candidates!B2608&lt;&gt;"",TRUE,FALSE),IF(Dashboard!$H$6=Candidates!E2608,TRUE,FALSE))</f>
        <v>0</v>
      </c>
      <c r="X2606" s="187">
        <f t="shared" si="102"/>
        <v>0</v>
      </c>
      <c r="Y2606" s="198">
        <f t="shared" si="103"/>
        <v>0</v>
      </c>
      <c r="AA2606" s="7"/>
      <c r="AB2606" s="7"/>
      <c r="AC2606" s="7"/>
    </row>
    <row r="2607" spans="18:29" x14ac:dyDescent="0.2">
      <c r="R2607" s="193" t="str">
        <f>IF(Candidates!H2609="","",MONTH(Candidates!H2609))</f>
        <v/>
      </c>
      <c r="S2607" s="187" t="b">
        <f>IF(AND(YEAR(Candidates!H2609)&gt;=applicationYear,YEAR(Candidates!H2609)&lt;=applicationYear),TRUE,IF(applicationYear="",TRUE,FALSE))</f>
        <v>0</v>
      </c>
      <c r="T2607" s="187" t="b">
        <f>IF(AND(Candidates!H2609&gt;=$AJ$4,Candidates!H2609&lt;=$AJ$5),TRUE,FALSE)</f>
        <v>0</v>
      </c>
      <c r="U2607" s="187" t="b">
        <f>IF(Dashboard!$M$6="",IF(Candidates!B2609&lt;&gt;"",TRUE,FALSE),IF(Dashboard!$M$6=Candidates!B2609,TRUE,FALSE))</f>
        <v>0</v>
      </c>
      <c r="V2607" s="187" t="b">
        <f>IF(Dashboard!$H$7="",IF(Candidates!B2609&lt;&gt;"",TRUE,FALSE),IF(Dashboard!$H$7=Candidates!C2609,TRUE,FALSE))</f>
        <v>0</v>
      </c>
      <c r="W2607" s="217" t="b">
        <f>IF(Dashboard!$H$6="",IF(Candidates!B2609&lt;&gt;"",TRUE,FALSE),IF(Dashboard!$H$6=Candidates!E2609,TRUE,FALSE))</f>
        <v>0</v>
      </c>
      <c r="X2607" s="187">
        <f t="shared" si="102"/>
        <v>0</v>
      </c>
      <c r="Y2607" s="198">
        <f t="shared" si="103"/>
        <v>0</v>
      </c>
      <c r="AA2607" s="7"/>
      <c r="AB2607" s="7"/>
      <c r="AC2607" s="7"/>
    </row>
    <row r="2608" spans="18:29" x14ac:dyDescent="0.2">
      <c r="R2608" s="193" t="str">
        <f>IF(Candidates!H2610="","",MONTH(Candidates!H2610))</f>
        <v/>
      </c>
      <c r="S2608" s="187" t="b">
        <f>IF(AND(YEAR(Candidates!H2610)&gt;=applicationYear,YEAR(Candidates!H2610)&lt;=applicationYear),TRUE,IF(applicationYear="",TRUE,FALSE))</f>
        <v>0</v>
      </c>
      <c r="T2608" s="187" t="b">
        <f>IF(AND(Candidates!H2610&gt;=$AJ$4,Candidates!H2610&lt;=$AJ$5),TRUE,FALSE)</f>
        <v>0</v>
      </c>
      <c r="U2608" s="187" t="b">
        <f>IF(Dashboard!$M$6="",IF(Candidates!B2610&lt;&gt;"",TRUE,FALSE),IF(Dashboard!$M$6=Candidates!B2610,TRUE,FALSE))</f>
        <v>0</v>
      </c>
      <c r="V2608" s="187" t="b">
        <f>IF(Dashboard!$H$7="",IF(Candidates!B2610&lt;&gt;"",TRUE,FALSE),IF(Dashboard!$H$7=Candidates!C2610,TRUE,FALSE))</f>
        <v>0</v>
      </c>
      <c r="W2608" s="217" t="b">
        <f>IF(Dashboard!$H$6="",IF(Candidates!B2610&lt;&gt;"",TRUE,FALSE),IF(Dashboard!$H$6=Candidates!E2610,TRUE,FALSE))</f>
        <v>0</v>
      </c>
      <c r="X2608" s="187">
        <f t="shared" si="102"/>
        <v>0</v>
      </c>
      <c r="Y2608" s="198">
        <f t="shared" si="103"/>
        <v>0</v>
      </c>
      <c r="AA2608" s="7"/>
      <c r="AB2608" s="7"/>
      <c r="AC2608" s="7"/>
    </row>
    <row r="2609" spans="18:29" x14ac:dyDescent="0.2">
      <c r="R2609" s="193" t="str">
        <f>IF(Candidates!H2611="","",MONTH(Candidates!H2611))</f>
        <v/>
      </c>
      <c r="S2609" s="187" t="b">
        <f>IF(AND(YEAR(Candidates!H2611)&gt;=applicationYear,YEAR(Candidates!H2611)&lt;=applicationYear),TRUE,IF(applicationYear="",TRUE,FALSE))</f>
        <v>0</v>
      </c>
      <c r="T2609" s="187" t="b">
        <f>IF(AND(Candidates!H2611&gt;=$AJ$4,Candidates!H2611&lt;=$AJ$5),TRUE,FALSE)</f>
        <v>0</v>
      </c>
      <c r="U2609" s="187" t="b">
        <f>IF(Dashboard!$M$6="",IF(Candidates!B2611&lt;&gt;"",TRUE,FALSE),IF(Dashboard!$M$6=Candidates!B2611,TRUE,FALSE))</f>
        <v>0</v>
      </c>
      <c r="V2609" s="187" t="b">
        <f>IF(Dashboard!$H$7="",IF(Candidates!B2611&lt;&gt;"",TRUE,FALSE),IF(Dashboard!$H$7=Candidates!C2611,TRUE,FALSE))</f>
        <v>0</v>
      </c>
      <c r="W2609" s="217" t="b">
        <f>IF(Dashboard!$H$6="",IF(Candidates!B2611&lt;&gt;"",TRUE,FALSE),IF(Dashboard!$H$6=Candidates!E2611,TRUE,FALSE))</f>
        <v>0</v>
      </c>
      <c r="X2609" s="187">
        <f t="shared" si="102"/>
        <v>0</v>
      </c>
      <c r="Y2609" s="198">
        <f t="shared" si="103"/>
        <v>0</v>
      </c>
      <c r="AA2609" s="7"/>
      <c r="AB2609" s="7"/>
      <c r="AC2609" s="7"/>
    </row>
    <row r="2610" spans="18:29" x14ac:dyDescent="0.2">
      <c r="R2610" s="193" t="str">
        <f>IF(Candidates!H2612="","",MONTH(Candidates!H2612))</f>
        <v/>
      </c>
      <c r="S2610" s="187" t="b">
        <f>IF(AND(YEAR(Candidates!H2612)&gt;=applicationYear,YEAR(Candidates!H2612)&lt;=applicationYear),TRUE,IF(applicationYear="",TRUE,FALSE))</f>
        <v>0</v>
      </c>
      <c r="T2610" s="187" t="b">
        <f>IF(AND(Candidates!H2612&gt;=$AJ$4,Candidates!H2612&lt;=$AJ$5),TRUE,FALSE)</f>
        <v>0</v>
      </c>
      <c r="U2610" s="187" t="b">
        <f>IF(Dashboard!$M$6="",IF(Candidates!B2612&lt;&gt;"",TRUE,FALSE),IF(Dashboard!$M$6=Candidates!B2612,TRUE,FALSE))</f>
        <v>0</v>
      </c>
      <c r="V2610" s="187" t="b">
        <f>IF(Dashboard!$H$7="",IF(Candidates!B2612&lt;&gt;"",TRUE,FALSE),IF(Dashboard!$H$7=Candidates!C2612,TRUE,FALSE))</f>
        <v>0</v>
      </c>
      <c r="W2610" s="217" t="b">
        <f>IF(Dashboard!$H$6="",IF(Candidates!B2612&lt;&gt;"",TRUE,FALSE),IF(Dashboard!$H$6=Candidates!E2612,TRUE,FALSE))</f>
        <v>0</v>
      </c>
      <c r="X2610" s="187">
        <f t="shared" si="102"/>
        <v>0</v>
      </c>
      <c r="Y2610" s="198">
        <f t="shared" si="103"/>
        <v>0</v>
      </c>
      <c r="AA2610" s="7"/>
      <c r="AB2610" s="7"/>
      <c r="AC2610" s="7"/>
    </row>
    <row r="2611" spans="18:29" x14ac:dyDescent="0.2">
      <c r="R2611" s="193" t="str">
        <f>IF(Candidates!H2613="","",MONTH(Candidates!H2613))</f>
        <v/>
      </c>
      <c r="S2611" s="187" t="b">
        <f>IF(AND(YEAR(Candidates!H2613)&gt;=applicationYear,YEAR(Candidates!H2613)&lt;=applicationYear),TRUE,IF(applicationYear="",TRUE,FALSE))</f>
        <v>0</v>
      </c>
      <c r="T2611" s="187" t="b">
        <f>IF(AND(Candidates!H2613&gt;=$AJ$4,Candidates!H2613&lt;=$AJ$5),TRUE,FALSE)</f>
        <v>0</v>
      </c>
      <c r="U2611" s="187" t="b">
        <f>IF(Dashboard!$M$6="",IF(Candidates!B2613&lt;&gt;"",TRUE,FALSE),IF(Dashboard!$M$6=Candidates!B2613,TRUE,FALSE))</f>
        <v>0</v>
      </c>
      <c r="V2611" s="187" t="b">
        <f>IF(Dashboard!$H$7="",IF(Candidates!B2613&lt;&gt;"",TRUE,FALSE),IF(Dashboard!$H$7=Candidates!C2613,TRUE,FALSE))</f>
        <v>0</v>
      </c>
      <c r="W2611" s="217" t="b">
        <f>IF(Dashboard!$H$6="",IF(Candidates!B2613&lt;&gt;"",TRUE,FALSE),IF(Dashboard!$H$6=Candidates!E2613,TRUE,FALSE))</f>
        <v>0</v>
      </c>
      <c r="X2611" s="187">
        <f t="shared" si="102"/>
        <v>0</v>
      </c>
      <c r="Y2611" s="198">
        <f t="shared" si="103"/>
        <v>0</v>
      </c>
      <c r="AA2611" s="7"/>
      <c r="AB2611" s="7"/>
      <c r="AC2611" s="7"/>
    </row>
    <row r="2612" spans="18:29" x14ac:dyDescent="0.2">
      <c r="R2612" s="193" t="str">
        <f>IF(Candidates!H2614="","",MONTH(Candidates!H2614))</f>
        <v/>
      </c>
      <c r="S2612" s="187" t="b">
        <f>IF(AND(YEAR(Candidates!H2614)&gt;=applicationYear,YEAR(Candidates!H2614)&lt;=applicationYear),TRUE,IF(applicationYear="",TRUE,FALSE))</f>
        <v>0</v>
      </c>
      <c r="T2612" s="187" t="b">
        <f>IF(AND(Candidates!H2614&gt;=$AJ$4,Candidates!H2614&lt;=$AJ$5),TRUE,FALSE)</f>
        <v>0</v>
      </c>
      <c r="U2612" s="187" t="b">
        <f>IF(Dashboard!$M$6="",IF(Candidates!B2614&lt;&gt;"",TRUE,FALSE),IF(Dashboard!$M$6=Candidates!B2614,TRUE,FALSE))</f>
        <v>0</v>
      </c>
      <c r="V2612" s="187" t="b">
        <f>IF(Dashboard!$H$7="",IF(Candidates!B2614&lt;&gt;"",TRUE,FALSE),IF(Dashboard!$H$7=Candidates!C2614,TRUE,FALSE))</f>
        <v>0</v>
      </c>
      <c r="W2612" s="217" t="b">
        <f>IF(Dashboard!$H$6="",IF(Candidates!B2614&lt;&gt;"",TRUE,FALSE),IF(Dashboard!$H$6=Candidates!E2614,TRUE,FALSE))</f>
        <v>0</v>
      </c>
      <c r="X2612" s="187">
        <f t="shared" si="102"/>
        <v>0</v>
      </c>
      <c r="Y2612" s="198">
        <f t="shared" si="103"/>
        <v>0</v>
      </c>
      <c r="AA2612" s="7"/>
      <c r="AB2612" s="7"/>
      <c r="AC2612" s="7"/>
    </row>
    <row r="2613" spans="18:29" x14ac:dyDescent="0.2">
      <c r="R2613" s="193" t="str">
        <f>IF(Candidates!H2615="","",MONTH(Candidates!H2615))</f>
        <v/>
      </c>
      <c r="S2613" s="187" t="b">
        <f>IF(AND(YEAR(Candidates!H2615)&gt;=applicationYear,YEAR(Candidates!H2615)&lt;=applicationYear),TRUE,IF(applicationYear="",TRUE,FALSE))</f>
        <v>0</v>
      </c>
      <c r="T2613" s="187" t="b">
        <f>IF(AND(Candidates!H2615&gt;=$AJ$4,Candidates!H2615&lt;=$AJ$5),TRUE,FALSE)</f>
        <v>0</v>
      </c>
      <c r="U2613" s="187" t="b">
        <f>IF(Dashboard!$M$6="",IF(Candidates!B2615&lt;&gt;"",TRUE,FALSE),IF(Dashboard!$M$6=Candidates!B2615,TRUE,FALSE))</f>
        <v>0</v>
      </c>
      <c r="V2613" s="187" t="b">
        <f>IF(Dashboard!$H$7="",IF(Candidates!B2615&lt;&gt;"",TRUE,FALSE),IF(Dashboard!$H$7=Candidates!C2615,TRUE,FALSE))</f>
        <v>0</v>
      </c>
      <c r="W2613" s="217" t="b">
        <f>IF(Dashboard!$H$6="",IF(Candidates!B2615&lt;&gt;"",TRUE,FALSE),IF(Dashboard!$H$6=Candidates!E2615,TRUE,FALSE))</f>
        <v>0</v>
      </c>
      <c r="X2613" s="187">
        <f t="shared" si="102"/>
        <v>0</v>
      </c>
      <c r="Y2613" s="198">
        <f t="shared" si="103"/>
        <v>0</v>
      </c>
      <c r="AA2613" s="7"/>
      <c r="AB2613" s="7"/>
      <c r="AC2613" s="7"/>
    </row>
    <row r="2614" spans="18:29" x14ac:dyDescent="0.2">
      <c r="R2614" s="193" t="str">
        <f>IF(Candidates!H2616="","",MONTH(Candidates!H2616))</f>
        <v/>
      </c>
      <c r="S2614" s="187" t="b">
        <f>IF(AND(YEAR(Candidates!H2616)&gt;=applicationYear,YEAR(Candidates!H2616)&lt;=applicationYear),TRUE,IF(applicationYear="",TRUE,FALSE))</f>
        <v>0</v>
      </c>
      <c r="T2614" s="187" t="b">
        <f>IF(AND(Candidates!H2616&gt;=$AJ$4,Candidates!H2616&lt;=$AJ$5),TRUE,FALSE)</f>
        <v>0</v>
      </c>
      <c r="U2614" s="187" t="b">
        <f>IF(Dashboard!$M$6="",IF(Candidates!B2616&lt;&gt;"",TRUE,FALSE),IF(Dashboard!$M$6=Candidates!B2616,TRUE,FALSE))</f>
        <v>0</v>
      </c>
      <c r="V2614" s="187" t="b">
        <f>IF(Dashboard!$H$7="",IF(Candidates!B2616&lt;&gt;"",TRUE,FALSE),IF(Dashboard!$H$7=Candidates!C2616,TRUE,FALSE))</f>
        <v>0</v>
      </c>
      <c r="W2614" s="217" t="b">
        <f>IF(Dashboard!$H$6="",IF(Candidates!B2616&lt;&gt;"",TRUE,FALSE),IF(Dashboard!$H$6=Candidates!E2616,TRUE,FALSE))</f>
        <v>0</v>
      </c>
      <c r="X2614" s="187">
        <f t="shared" si="102"/>
        <v>0</v>
      </c>
      <c r="Y2614" s="198">
        <f t="shared" si="103"/>
        <v>0</v>
      </c>
      <c r="AA2614" s="7"/>
      <c r="AB2614" s="7"/>
      <c r="AC2614" s="7"/>
    </row>
    <row r="2615" spans="18:29" x14ac:dyDescent="0.2">
      <c r="R2615" s="193" t="str">
        <f>IF(Candidates!H2617="","",MONTH(Candidates!H2617))</f>
        <v/>
      </c>
      <c r="S2615" s="187" t="b">
        <f>IF(AND(YEAR(Candidates!H2617)&gt;=applicationYear,YEAR(Candidates!H2617)&lt;=applicationYear),TRUE,IF(applicationYear="",TRUE,FALSE))</f>
        <v>0</v>
      </c>
      <c r="T2615" s="187" t="b">
        <f>IF(AND(Candidates!H2617&gt;=$AJ$4,Candidates!H2617&lt;=$AJ$5),TRUE,FALSE)</f>
        <v>0</v>
      </c>
      <c r="U2615" s="187" t="b">
        <f>IF(Dashboard!$M$6="",IF(Candidates!B2617&lt;&gt;"",TRUE,FALSE),IF(Dashboard!$M$6=Candidates!B2617,TRUE,FALSE))</f>
        <v>0</v>
      </c>
      <c r="V2615" s="187" t="b">
        <f>IF(Dashboard!$H$7="",IF(Candidates!B2617&lt;&gt;"",TRUE,FALSE),IF(Dashboard!$H$7=Candidates!C2617,TRUE,FALSE))</f>
        <v>0</v>
      </c>
      <c r="W2615" s="217" t="b">
        <f>IF(Dashboard!$H$6="",IF(Candidates!B2617&lt;&gt;"",TRUE,FALSE),IF(Dashboard!$H$6=Candidates!E2617,TRUE,FALSE))</f>
        <v>0</v>
      </c>
      <c r="X2615" s="187">
        <f t="shared" si="102"/>
        <v>0</v>
      </c>
      <c r="Y2615" s="198">
        <f t="shared" si="103"/>
        <v>0</v>
      </c>
      <c r="AA2615" s="7"/>
      <c r="AB2615" s="7"/>
      <c r="AC2615" s="7"/>
    </row>
    <row r="2616" spans="18:29" x14ac:dyDescent="0.2">
      <c r="R2616" s="193" t="str">
        <f>IF(Candidates!H2618="","",MONTH(Candidates!H2618))</f>
        <v/>
      </c>
      <c r="S2616" s="187" t="b">
        <f>IF(AND(YEAR(Candidates!H2618)&gt;=applicationYear,YEAR(Candidates!H2618)&lt;=applicationYear),TRUE,IF(applicationYear="",TRUE,FALSE))</f>
        <v>0</v>
      </c>
      <c r="T2616" s="187" t="b">
        <f>IF(AND(Candidates!H2618&gt;=$AJ$4,Candidates!H2618&lt;=$AJ$5),TRUE,FALSE)</f>
        <v>0</v>
      </c>
      <c r="U2616" s="187" t="b">
        <f>IF(Dashboard!$M$6="",IF(Candidates!B2618&lt;&gt;"",TRUE,FALSE),IF(Dashboard!$M$6=Candidates!B2618,TRUE,FALSE))</f>
        <v>0</v>
      </c>
      <c r="V2616" s="187" t="b">
        <f>IF(Dashboard!$H$7="",IF(Candidates!B2618&lt;&gt;"",TRUE,FALSE),IF(Dashboard!$H$7=Candidates!C2618,TRUE,FALSE))</f>
        <v>0</v>
      </c>
      <c r="W2616" s="217" t="b">
        <f>IF(Dashboard!$H$6="",IF(Candidates!B2618&lt;&gt;"",TRUE,FALSE),IF(Dashboard!$H$6=Candidates!E2618,TRUE,FALSE))</f>
        <v>0</v>
      </c>
      <c r="X2616" s="187">
        <f t="shared" si="102"/>
        <v>0</v>
      </c>
      <c r="Y2616" s="198">
        <f t="shared" si="103"/>
        <v>0</v>
      </c>
      <c r="AA2616" s="7"/>
      <c r="AB2616" s="7"/>
      <c r="AC2616" s="7"/>
    </row>
    <row r="2617" spans="18:29" x14ac:dyDescent="0.2">
      <c r="R2617" s="193" t="str">
        <f>IF(Candidates!H2619="","",MONTH(Candidates!H2619))</f>
        <v/>
      </c>
      <c r="S2617" s="187" t="b">
        <f>IF(AND(YEAR(Candidates!H2619)&gt;=applicationYear,YEAR(Candidates!H2619)&lt;=applicationYear),TRUE,IF(applicationYear="",TRUE,FALSE))</f>
        <v>0</v>
      </c>
      <c r="T2617" s="187" t="b">
        <f>IF(AND(Candidates!H2619&gt;=$AJ$4,Candidates!H2619&lt;=$AJ$5),TRUE,FALSE)</f>
        <v>0</v>
      </c>
      <c r="U2617" s="187" t="b">
        <f>IF(Dashboard!$M$6="",IF(Candidates!B2619&lt;&gt;"",TRUE,FALSE),IF(Dashboard!$M$6=Candidates!B2619,TRUE,FALSE))</f>
        <v>0</v>
      </c>
      <c r="V2617" s="187" t="b">
        <f>IF(Dashboard!$H$7="",IF(Candidates!B2619&lt;&gt;"",TRUE,FALSE),IF(Dashboard!$H$7=Candidates!C2619,TRUE,FALSE))</f>
        <v>0</v>
      </c>
      <c r="W2617" s="217" t="b">
        <f>IF(Dashboard!$H$6="",IF(Candidates!B2619&lt;&gt;"",TRUE,FALSE),IF(Dashboard!$H$6=Candidates!E2619,TRUE,FALSE))</f>
        <v>0</v>
      </c>
      <c r="X2617" s="187">
        <f t="shared" si="102"/>
        <v>0</v>
      </c>
      <c r="Y2617" s="198">
        <f t="shared" si="103"/>
        <v>0</v>
      </c>
      <c r="AA2617" s="7"/>
      <c r="AB2617" s="7"/>
      <c r="AC2617" s="7"/>
    </row>
    <row r="2618" spans="18:29" x14ac:dyDescent="0.2">
      <c r="R2618" s="193" t="str">
        <f>IF(Candidates!H2620="","",MONTH(Candidates!H2620))</f>
        <v/>
      </c>
      <c r="S2618" s="187" t="b">
        <f>IF(AND(YEAR(Candidates!H2620)&gt;=applicationYear,YEAR(Candidates!H2620)&lt;=applicationYear),TRUE,IF(applicationYear="",TRUE,FALSE))</f>
        <v>0</v>
      </c>
      <c r="T2618" s="187" t="b">
        <f>IF(AND(Candidates!H2620&gt;=$AJ$4,Candidates!H2620&lt;=$AJ$5),TRUE,FALSE)</f>
        <v>0</v>
      </c>
      <c r="U2618" s="187" t="b">
        <f>IF(Dashboard!$M$6="",IF(Candidates!B2620&lt;&gt;"",TRUE,FALSE),IF(Dashboard!$M$6=Candidates!B2620,TRUE,FALSE))</f>
        <v>0</v>
      </c>
      <c r="V2618" s="187" t="b">
        <f>IF(Dashboard!$H$7="",IF(Candidates!B2620&lt;&gt;"",TRUE,FALSE),IF(Dashboard!$H$7=Candidates!C2620,TRUE,FALSE))</f>
        <v>0</v>
      </c>
      <c r="W2618" s="217" t="b">
        <f>IF(Dashboard!$H$6="",IF(Candidates!B2620&lt;&gt;"",TRUE,FALSE),IF(Dashboard!$H$6=Candidates!E2620,TRUE,FALSE))</f>
        <v>0</v>
      </c>
      <c r="X2618" s="187">
        <f t="shared" si="102"/>
        <v>0</v>
      </c>
      <c r="Y2618" s="198">
        <f t="shared" si="103"/>
        <v>0</v>
      </c>
      <c r="AA2618" s="7"/>
      <c r="AB2618" s="7"/>
      <c r="AC2618" s="7"/>
    </row>
    <row r="2619" spans="18:29" x14ac:dyDescent="0.2">
      <c r="R2619" s="193" t="str">
        <f>IF(Candidates!H2621="","",MONTH(Candidates!H2621))</f>
        <v/>
      </c>
      <c r="S2619" s="187" t="b">
        <f>IF(AND(YEAR(Candidates!H2621)&gt;=applicationYear,YEAR(Candidates!H2621)&lt;=applicationYear),TRUE,IF(applicationYear="",TRUE,FALSE))</f>
        <v>0</v>
      </c>
      <c r="T2619" s="187" t="b">
        <f>IF(AND(Candidates!H2621&gt;=$AJ$4,Candidates!H2621&lt;=$AJ$5),TRUE,FALSE)</f>
        <v>0</v>
      </c>
      <c r="U2619" s="187" t="b">
        <f>IF(Dashboard!$M$6="",IF(Candidates!B2621&lt;&gt;"",TRUE,FALSE),IF(Dashboard!$M$6=Candidates!B2621,TRUE,FALSE))</f>
        <v>0</v>
      </c>
      <c r="V2619" s="187" t="b">
        <f>IF(Dashboard!$H$7="",IF(Candidates!B2621&lt;&gt;"",TRUE,FALSE),IF(Dashboard!$H$7=Candidates!C2621,TRUE,FALSE))</f>
        <v>0</v>
      </c>
      <c r="W2619" s="217" t="b">
        <f>IF(Dashboard!$H$6="",IF(Candidates!B2621&lt;&gt;"",TRUE,FALSE),IF(Dashboard!$H$6=Candidates!E2621,TRUE,FALSE))</f>
        <v>0</v>
      </c>
      <c r="X2619" s="187">
        <f t="shared" si="102"/>
        <v>0</v>
      </c>
      <c r="Y2619" s="198">
        <f t="shared" si="103"/>
        <v>0</v>
      </c>
      <c r="AA2619" s="7"/>
      <c r="AB2619" s="7"/>
      <c r="AC2619" s="7"/>
    </row>
    <row r="2620" spans="18:29" x14ac:dyDescent="0.2">
      <c r="R2620" s="193" t="str">
        <f>IF(Candidates!H2622="","",MONTH(Candidates!H2622))</f>
        <v/>
      </c>
      <c r="S2620" s="187" t="b">
        <f>IF(AND(YEAR(Candidates!H2622)&gt;=applicationYear,YEAR(Candidates!H2622)&lt;=applicationYear),TRUE,IF(applicationYear="",TRUE,FALSE))</f>
        <v>0</v>
      </c>
      <c r="T2620" s="187" t="b">
        <f>IF(AND(Candidates!H2622&gt;=$AJ$4,Candidates!H2622&lt;=$AJ$5),TRUE,FALSE)</f>
        <v>0</v>
      </c>
      <c r="U2620" s="187" t="b">
        <f>IF(Dashboard!$M$6="",IF(Candidates!B2622&lt;&gt;"",TRUE,FALSE),IF(Dashboard!$M$6=Candidates!B2622,TRUE,FALSE))</f>
        <v>0</v>
      </c>
      <c r="V2620" s="187" t="b">
        <f>IF(Dashboard!$H$7="",IF(Candidates!B2622&lt;&gt;"",TRUE,FALSE),IF(Dashboard!$H$7=Candidates!C2622,TRUE,FALSE))</f>
        <v>0</v>
      </c>
      <c r="W2620" s="217" t="b">
        <f>IF(Dashboard!$H$6="",IF(Candidates!B2622&lt;&gt;"",TRUE,FALSE),IF(Dashboard!$H$6=Candidates!E2622,TRUE,FALSE))</f>
        <v>0</v>
      </c>
      <c r="X2620" s="187">
        <f t="shared" si="102"/>
        <v>0</v>
      </c>
      <c r="Y2620" s="198">
        <f t="shared" si="103"/>
        <v>0</v>
      </c>
      <c r="AA2620" s="7"/>
      <c r="AB2620" s="7"/>
      <c r="AC2620" s="7"/>
    </row>
    <row r="2621" spans="18:29" x14ac:dyDescent="0.2">
      <c r="R2621" s="193" t="str">
        <f>IF(Candidates!H2623="","",MONTH(Candidates!H2623))</f>
        <v/>
      </c>
      <c r="S2621" s="187" t="b">
        <f>IF(AND(YEAR(Candidates!H2623)&gt;=applicationYear,YEAR(Candidates!H2623)&lt;=applicationYear),TRUE,IF(applicationYear="",TRUE,FALSE))</f>
        <v>0</v>
      </c>
      <c r="T2621" s="187" t="b">
        <f>IF(AND(Candidates!H2623&gt;=$AJ$4,Candidates!H2623&lt;=$AJ$5),TRUE,FALSE)</f>
        <v>0</v>
      </c>
      <c r="U2621" s="187" t="b">
        <f>IF(Dashboard!$M$6="",IF(Candidates!B2623&lt;&gt;"",TRUE,FALSE),IF(Dashboard!$M$6=Candidates!B2623,TRUE,FALSE))</f>
        <v>0</v>
      </c>
      <c r="V2621" s="187" t="b">
        <f>IF(Dashboard!$H$7="",IF(Candidates!B2623&lt;&gt;"",TRUE,FALSE),IF(Dashboard!$H$7=Candidates!C2623,TRUE,FALSE))</f>
        <v>0</v>
      </c>
      <c r="W2621" s="217" t="b">
        <f>IF(Dashboard!$H$6="",IF(Candidates!B2623&lt;&gt;"",TRUE,FALSE),IF(Dashboard!$H$6=Candidates!E2623,TRUE,FALSE))</f>
        <v>0</v>
      </c>
      <c r="X2621" s="187">
        <f t="shared" si="102"/>
        <v>0</v>
      </c>
      <c r="Y2621" s="198">
        <f t="shared" si="103"/>
        <v>0</v>
      </c>
      <c r="AA2621" s="7"/>
      <c r="AB2621" s="7"/>
      <c r="AC2621" s="7"/>
    </row>
    <row r="2622" spans="18:29" x14ac:dyDescent="0.2">
      <c r="R2622" s="193" t="str">
        <f>IF(Candidates!H2624="","",MONTH(Candidates!H2624))</f>
        <v/>
      </c>
      <c r="S2622" s="187" t="b">
        <f>IF(AND(YEAR(Candidates!H2624)&gt;=applicationYear,YEAR(Candidates!H2624)&lt;=applicationYear),TRUE,IF(applicationYear="",TRUE,FALSE))</f>
        <v>0</v>
      </c>
      <c r="T2622" s="187" t="b">
        <f>IF(AND(Candidates!H2624&gt;=$AJ$4,Candidates!H2624&lt;=$AJ$5),TRUE,FALSE)</f>
        <v>0</v>
      </c>
      <c r="U2622" s="187" t="b">
        <f>IF(Dashboard!$M$6="",IF(Candidates!B2624&lt;&gt;"",TRUE,FALSE),IF(Dashboard!$M$6=Candidates!B2624,TRUE,FALSE))</f>
        <v>0</v>
      </c>
      <c r="V2622" s="187" t="b">
        <f>IF(Dashboard!$H$7="",IF(Candidates!B2624&lt;&gt;"",TRUE,FALSE),IF(Dashboard!$H$7=Candidates!C2624,TRUE,FALSE))</f>
        <v>0</v>
      </c>
      <c r="W2622" s="217" t="b">
        <f>IF(Dashboard!$H$6="",IF(Candidates!B2624&lt;&gt;"",TRUE,FALSE),IF(Dashboard!$H$6=Candidates!E2624,TRUE,FALSE))</f>
        <v>0</v>
      </c>
      <c r="X2622" s="187">
        <f t="shared" si="102"/>
        <v>0</v>
      </c>
      <c r="Y2622" s="198">
        <f t="shared" si="103"/>
        <v>0</v>
      </c>
      <c r="AA2622" s="7"/>
      <c r="AB2622" s="7"/>
      <c r="AC2622" s="7"/>
    </row>
    <row r="2623" spans="18:29" x14ac:dyDescent="0.2">
      <c r="R2623" s="193" t="str">
        <f>IF(Candidates!H2625="","",MONTH(Candidates!H2625))</f>
        <v/>
      </c>
      <c r="S2623" s="187" t="b">
        <f>IF(AND(YEAR(Candidates!H2625)&gt;=applicationYear,YEAR(Candidates!H2625)&lt;=applicationYear),TRUE,IF(applicationYear="",TRUE,FALSE))</f>
        <v>0</v>
      </c>
      <c r="T2623" s="187" t="b">
        <f>IF(AND(Candidates!H2625&gt;=$AJ$4,Candidates!H2625&lt;=$AJ$5),TRUE,FALSE)</f>
        <v>0</v>
      </c>
      <c r="U2623" s="187" t="b">
        <f>IF(Dashboard!$M$6="",IF(Candidates!B2625&lt;&gt;"",TRUE,FALSE),IF(Dashboard!$M$6=Candidates!B2625,TRUE,FALSE))</f>
        <v>0</v>
      </c>
      <c r="V2623" s="187" t="b">
        <f>IF(Dashboard!$H$7="",IF(Candidates!B2625&lt;&gt;"",TRUE,FALSE),IF(Dashboard!$H$7=Candidates!C2625,TRUE,FALSE))</f>
        <v>0</v>
      </c>
      <c r="W2623" s="217" t="b">
        <f>IF(Dashboard!$H$6="",IF(Candidates!B2625&lt;&gt;"",TRUE,FALSE),IF(Dashboard!$H$6=Candidates!E2625,TRUE,FALSE))</f>
        <v>0</v>
      </c>
      <c r="X2623" s="187">
        <f t="shared" si="102"/>
        <v>0</v>
      </c>
      <c r="Y2623" s="198">
        <f t="shared" si="103"/>
        <v>0</v>
      </c>
      <c r="AA2623" s="7"/>
      <c r="AB2623" s="7"/>
      <c r="AC2623" s="7"/>
    </row>
    <row r="2624" spans="18:29" x14ac:dyDescent="0.2">
      <c r="R2624" s="193" t="str">
        <f>IF(Candidates!H2626="","",MONTH(Candidates!H2626))</f>
        <v/>
      </c>
      <c r="S2624" s="187" t="b">
        <f>IF(AND(YEAR(Candidates!H2626)&gt;=applicationYear,YEAR(Candidates!H2626)&lt;=applicationYear),TRUE,IF(applicationYear="",TRUE,FALSE))</f>
        <v>0</v>
      </c>
      <c r="T2624" s="187" t="b">
        <f>IF(AND(Candidates!H2626&gt;=$AJ$4,Candidates!H2626&lt;=$AJ$5),TRUE,FALSE)</f>
        <v>0</v>
      </c>
      <c r="U2624" s="187" t="b">
        <f>IF(Dashboard!$M$6="",IF(Candidates!B2626&lt;&gt;"",TRUE,FALSE),IF(Dashboard!$M$6=Candidates!B2626,TRUE,FALSE))</f>
        <v>0</v>
      </c>
      <c r="V2624" s="187" t="b">
        <f>IF(Dashboard!$H$7="",IF(Candidates!B2626&lt;&gt;"",TRUE,FALSE),IF(Dashboard!$H$7=Candidates!C2626,TRUE,FALSE))</f>
        <v>0</v>
      </c>
      <c r="W2624" s="217" t="b">
        <f>IF(Dashboard!$H$6="",IF(Candidates!B2626&lt;&gt;"",TRUE,FALSE),IF(Dashboard!$H$6=Candidates!E2626,TRUE,FALSE))</f>
        <v>0</v>
      </c>
      <c r="X2624" s="187">
        <f t="shared" si="102"/>
        <v>0</v>
      </c>
      <c r="Y2624" s="198">
        <f t="shared" si="103"/>
        <v>0</v>
      </c>
      <c r="AA2624" s="7"/>
      <c r="AB2624" s="7"/>
      <c r="AC2624" s="7"/>
    </row>
    <row r="2625" spans="18:29" x14ac:dyDescent="0.2">
      <c r="R2625" s="193" t="str">
        <f>IF(Candidates!H2627="","",MONTH(Candidates!H2627))</f>
        <v/>
      </c>
      <c r="S2625" s="187" t="b">
        <f>IF(AND(YEAR(Candidates!H2627)&gt;=applicationYear,YEAR(Candidates!H2627)&lt;=applicationYear),TRUE,IF(applicationYear="",TRUE,FALSE))</f>
        <v>0</v>
      </c>
      <c r="T2625" s="187" t="b">
        <f>IF(AND(Candidates!H2627&gt;=$AJ$4,Candidates!H2627&lt;=$AJ$5),TRUE,FALSE)</f>
        <v>0</v>
      </c>
      <c r="U2625" s="187" t="b">
        <f>IF(Dashboard!$M$6="",IF(Candidates!B2627&lt;&gt;"",TRUE,FALSE),IF(Dashboard!$M$6=Candidates!B2627,TRUE,FALSE))</f>
        <v>0</v>
      </c>
      <c r="V2625" s="187" t="b">
        <f>IF(Dashboard!$H$7="",IF(Candidates!B2627&lt;&gt;"",TRUE,FALSE),IF(Dashboard!$H$7=Candidates!C2627,TRUE,FALSE))</f>
        <v>0</v>
      </c>
      <c r="W2625" s="217" t="b">
        <f>IF(Dashboard!$H$6="",IF(Candidates!B2627&lt;&gt;"",TRUE,FALSE),IF(Dashboard!$H$6=Candidates!E2627,TRUE,FALSE))</f>
        <v>0</v>
      </c>
      <c r="X2625" s="187">
        <f t="shared" si="102"/>
        <v>0</v>
      </c>
      <c r="Y2625" s="198">
        <f t="shared" si="103"/>
        <v>0</v>
      </c>
      <c r="AA2625" s="7"/>
      <c r="AB2625" s="7"/>
      <c r="AC2625" s="7"/>
    </row>
    <row r="2626" spans="18:29" x14ac:dyDescent="0.2">
      <c r="R2626" s="193" t="str">
        <f>IF(Candidates!H2628="","",MONTH(Candidates!H2628))</f>
        <v/>
      </c>
      <c r="S2626" s="187" t="b">
        <f>IF(AND(YEAR(Candidates!H2628)&gt;=applicationYear,YEAR(Candidates!H2628)&lt;=applicationYear),TRUE,IF(applicationYear="",TRUE,FALSE))</f>
        <v>0</v>
      </c>
      <c r="T2626" s="187" t="b">
        <f>IF(AND(Candidates!H2628&gt;=$AJ$4,Candidates!H2628&lt;=$AJ$5),TRUE,FALSE)</f>
        <v>0</v>
      </c>
      <c r="U2626" s="187" t="b">
        <f>IF(Dashboard!$M$6="",IF(Candidates!B2628&lt;&gt;"",TRUE,FALSE),IF(Dashboard!$M$6=Candidates!B2628,TRUE,FALSE))</f>
        <v>0</v>
      </c>
      <c r="V2626" s="187" t="b">
        <f>IF(Dashboard!$H$7="",IF(Candidates!B2628&lt;&gt;"",TRUE,FALSE),IF(Dashboard!$H$7=Candidates!C2628,TRUE,FALSE))</f>
        <v>0</v>
      </c>
      <c r="W2626" s="217" t="b">
        <f>IF(Dashboard!$H$6="",IF(Candidates!B2628&lt;&gt;"",TRUE,FALSE),IF(Dashboard!$H$6=Candidates!E2628,TRUE,FALSE))</f>
        <v>0</v>
      </c>
      <c r="X2626" s="187">
        <f t="shared" si="102"/>
        <v>0</v>
      </c>
      <c r="Y2626" s="198">
        <f t="shared" si="103"/>
        <v>0</v>
      </c>
      <c r="AA2626" s="7"/>
      <c r="AB2626" s="7"/>
      <c r="AC2626" s="7"/>
    </row>
    <row r="2627" spans="18:29" x14ac:dyDescent="0.2">
      <c r="R2627" s="193" t="str">
        <f>IF(Candidates!H2629="","",MONTH(Candidates!H2629))</f>
        <v/>
      </c>
      <c r="S2627" s="187" t="b">
        <f>IF(AND(YEAR(Candidates!H2629)&gt;=applicationYear,YEAR(Candidates!H2629)&lt;=applicationYear),TRUE,IF(applicationYear="",TRUE,FALSE))</f>
        <v>0</v>
      </c>
      <c r="T2627" s="187" t="b">
        <f>IF(AND(Candidates!H2629&gt;=$AJ$4,Candidates!H2629&lt;=$AJ$5),TRUE,FALSE)</f>
        <v>0</v>
      </c>
      <c r="U2627" s="187" t="b">
        <f>IF(Dashboard!$M$6="",IF(Candidates!B2629&lt;&gt;"",TRUE,FALSE),IF(Dashboard!$M$6=Candidates!B2629,TRUE,FALSE))</f>
        <v>0</v>
      </c>
      <c r="V2627" s="187" t="b">
        <f>IF(Dashboard!$H$7="",IF(Candidates!B2629&lt;&gt;"",TRUE,FALSE),IF(Dashboard!$H$7=Candidates!C2629,TRUE,FALSE))</f>
        <v>0</v>
      </c>
      <c r="W2627" s="217" t="b">
        <f>IF(Dashboard!$H$6="",IF(Candidates!B2629&lt;&gt;"",TRUE,FALSE),IF(Dashboard!$H$6=Candidates!E2629,TRUE,FALSE))</f>
        <v>0</v>
      </c>
      <c r="X2627" s="187">
        <f t="shared" si="102"/>
        <v>0</v>
      </c>
      <c r="Y2627" s="198">
        <f t="shared" si="103"/>
        <v>0</v>
      </c>
      <c r="AA2627" s="7"/>
      <c r="AB2627" s="7"/>
      <c r="AC2627" s="7"/>
    </row>
    <row r="2628" spans="18:29" x14ac:dyDescent="0.2">
      <c r="R2628" s="193" t="str">
        <f>IF(Candidates!H2630="","",MONTH(Candidates!H2630))</f>
        <v/>
      </c>
      <c r="S2628" s="187" t="b">
        <f>IF(AND(YEAR(Candidates!H2630)&gt;=applicationYear,YEAR(Candidates!H2630)&lt;=applicationYear),TRUE,IF(applicationYear="",TRUE,FALSE))</f>
        <v>0</v>
      </c>
      <c r="T2628" s="187" t="b">
        <f>IF(AND(Candidates!H2630&gt;=$AJ$4,Candidates!H2630&lt;=$AJ$5),TRUE,FALSE)</f>
        <v>0</v>
      </c>
      <c r="U2628" s="187" t="b">
        <f>IF(Dashboard!$M$6="",IF(Candidates!B2630&lt;&gt;"",TRUE,FALSE),IF(Dashboard!$M$6=Candidates!B2630,TRUE,FALSE))</f>
        <v>0</v>
      </c>
      <c r="V2628" s="187" t="b">
        <f>IF(Dashboard!$H$7="",IF(Candidates!B2630&lt;&gt;"",TRUE,FALSE),IF(Dashboard!$H$7=Candidates!C2630,TRUE,FALSE))</f>
        <v>0</v>
      </c>
      <c r="W2628" s="217" t="b">
        <f>IF(Dashboard!$H$6="",IF(Candidates!B2630&lt;&gt;"",TRUE,FALSE),IF(Dashboard!$H$6=Candidates!E2630,TRUE,FALSE))</f>
        <v>0</v>
      </c>
      <c r="X2628" s="187">
        <f t="shared" si="102"/>
        <v>0</v>
      </c>
      <c r="Y2628" s="198">
        <f t="shared" si="103"/>
        <v>0</v>
      </c>
      <c r="AA2628" s="7"/>
      <c r="AB2628" s="7"/>
      <c r="AC2628" s="7"/>
    </row>
    <row r="2629" spans="18:29" x14ac:dyDescent="0.2">
      <c r="R2629" s="193" t="str">
        <f>IF(Candidates!H2631="","",MONTH(Candidates!H2631))</f>
        <v/>
      </c>
      <c r="S2629" s="187" t="b">
        <f>IF(AND(YEAR(Candidates!H2631)&gt;=applicationYear,YEAR(Candidates!H2631)&lt;=applicationYear),TRUE,IF(applicationYear="",TRUE,FALSE))</f>
        <v>0</v>
      </c>
      <c r="T2629" s="187" t="b">
        <f>IF(AND(Candidates!H2631&gt;=$AJ$4,Candidates!H2631&lt;=$AJ$5),TRUE,FALSE)</f>
        <v>0</v>
      </c>
      <c r="U2629" s="187" t="b">
        <f>IF(Dashboard!$M$6="",IF(Candidates!B2631&lt;&gt;"",TRUE,FALSE),IF(Dashboard!$M$6=Candidates!B2631,TRUE,FALSE))</f>
        <v>0</v>
      </c>
      <c r="V2629" s="187" t="b">
        <f>IF(Dashboard!$H$7="",IF(Candidates!B2631&lt;&gt;"",TRUE,FALSE),IF(Dashboard!$H$7=Candidates!C2631,TRUE,FALSE))</f>
        <v>0</v>
      </c>
      <c r="W2629" s="217" t="b">
        <f>IF(Dashboard!$H$6="",IF(Candidates!B2631&lt;&gt;"",TRUE,FALSE),IF(Dashboard!$H$6=Candidates!E2631,TRUE,FALSE))</f>
        <v>0</v>
      </c>
      <c r="X2629" s="187">
        <f t="shared" ref="X2629:X2692" si="104">W2629*V2629*U2629*T2629</f>
        <v>0</v>
      </c>
      <c r="Y2629" s="198">
        <f t="shared" ref="Y2629:Y2692" si="105">W2629*V2629*U2629*S2629</f>
        <v>0</v>
      </c>
      <c r="AA2629" s="7"/>
      <c r="AB2629" s="7"/>
      <c r="AC2629" s="7"/>
    </row>
    <row r="2630" spans="18:29" x14ac:dyDescent="0.2">
      <c r="R2630" s="193" t="str">
        <f>IF(Candidates!H2632="","",MONTH(Candidates!H2632))</f>
        <v/>
      </c>
      <c r="S2630" s="187" t="b">
        <f>IF(AND(YEAR(Candidates!H2632)&gt;=applicationYear,YEAR(Candidates!H2632)&lt;=applicationYear),TRUE,IF(applicationYear="",TRUE,FALSE))</f>
        <v>0</v>
      </c>
      <c r="T2630" s="187" t="b">
        <f>IF(AND(Candidates!H2632&gt;=$AJ$4,Candidates!H2632&lt;=$AJ$5),TRUE,FALSE)</f>
        <v>0</v>
      </c>
      <c r="U2630" s="187" t="b">
        <f>IF(Dashboard!$M$6="",IF(Candidates!B2632&lt;&gt;"",TRUE,FALSE),IF(Dashboard!$M$6=Candidates!B2632,TRUE,FALSE))</f>
        <v>0</v>
      </c>
      <c r="V2630" s="187" t="b">
        <f>IF(Dashboard!$H$7="",IF(Candidates!B2632&lt;&gt;"",TRUE,FALSE),IF(Dashboard!$H$7=Candidates!C2632,TRUE,FALSE))</f>
        <v>0</v>
      </c>
      <c r="W2630" s="217" t="b">
        <f>IF(Dashboard!$H$6="",IF(Candidates!B2632&lt;&gt;"",TRUE,FALSE),IF(Dashboard!$H$6=Candidates!E2632,TRUE,FALSE))</f>
        <v>0</v>
      </c>
      <c r="X2630" s="187">
        <f t="shared" si="104"/>
        <v>0</v>
      </c>
      <c r="Y2630" s="198">
        <f t="shared" si="105"/>
        <v>0</v>
      </c>
      <c r="AA2630" s="7"/>
      <c r="AB2630" s="7"/>
      <c r="AC2630" s="7"/>
    </row>
    <row r="2631" spans="18:29" x14ac:dyDescent="0.2">
      <c r="R2631" s="193" t="str">
        <f>IF(Candidates!H2633="","",MONTH(Candidates!H2633))</f>
        <v/>
      </c>
      <c r="S2631" s="187" t="b">
        <f>IF(AND(YEAR(Candidates!H2633)&gt;=applicationYear,YEAR(Candidates!H2633)&lt;=applicationYear),TRUE,IF(applicationYear="",TRUE,FALSE))</f>
        <v>0</v>
      </c>
      <c r="T2631" s="187" t="b">
        <f>IF(AND(Candidates!H2633&gt;=$AJ$4,Candidates!H2633&lt;=$AJ$5),TRUE,FALSE)</f>
        <v>0</v>
      </c>
      <c r="U2631" s="187" t="b">
        <f>IF(Dashboard!$M$6="",IF(Candidates!B2633&lt;&gt;"",TRUE,FALSE),IF(Dashboard!$M$6=Candidates!B2633,TRUE,FALSE))</f>
        <v>0</v>
      </c>
      <c r="V2631" s="187" t="b">
        <f>IF(Dashboard!$H$7="",IF(Candidates!B2633&lt;&gt;"",TRUE,FALSE),IF(Dashboard!$H$7=Candidates!C2633,TRUE,FALSE))</f>
        <v>0</v>
      </c>
      <c r="W2631" s="217" t="b">
        <f>IF(Dashboard!$H$6="",IF(Candidates!B2633&lt;&gt;"",TRUE,FALSE),IF(Dashboard!$H$6=Candidates!E2633,TRUE,FALSE))</f>
        <v>0</v>
      </c>
      <c r="X2631" s="187">
        <f t="shared" si="104"/>
        <v>0</v>
      </c>
      <c r="Y2631" s="198">
        <f t="shared" si="105"/>
        <v>0</v>
      </c>
      <c r="AA2631" s="7"/>
      <c r="AB2631" s="7"/>
      <c r="AC2631" s="7"/>
    </row>
    <row r="2632" spans="18:29" x14ac:dyDescent="0.2">
      <c r="R2632" s="193" t="str">
        <f>IF(Candidates!H2634="","",MONTH(Candidates!H2634))</f>
        <v/>
      </c>
      <c r="S2632" s="187" t="b">
        <f>IF(AND(YEAR(Candidates!H2634)&gt;=applicationYear,YEAR(Candidates!H2634)&lt;=applicationYear),TRUE,IF(applicationYear="",TRUE,FALSE))</f>
        <v>0</v>
      </c>
      <c r="T2632" s="187" t="b">
        <f>IF(AND(Candidates!H2634&gt;=$AJ$4,Candidates!H2634&lt;=$AJ$5),TRUE,FALSE)</f>
        <v>0</v>
      </c>
      <c r="U2632" s="187" t="b">
        <f>IF(Dashboard!$M$6="",IF(Candidates!B2634&lt;&gt;"",TRUE,FALSE),IF(Dashboard!$M$6=Candidates!B2634,TRUE,FALSE))</f>
        <v>0</v>
      </c>
      <c r="V2632" s="187" t="b">
        <f>IF(Dashboard!$H$7="",IF(Candidates!B2634&lt;&gt;"",TRUE,FALSE),IF(Dashboard!$H$7=Candidates!C2634,TRUE,FALSE))</f>
        <v>0</v>
      </c>
      <c r="W2632" s="217" t="b">
        <f>IF(Dashboard!$H$6="",IF(Candidates!B2634&lt;&gt;"",TRUE,FALSE),IF(Dashboard!$H$6=Candidates!E2634,TRUE,FALSE))</f>
        <v>0</v>
      </c>
      <c r="X2632" s="187">
        <f t="shared" si="104"/>
        <v>0</v>
      </c>
      <c r="Y2632" s="198">
        <f t="shared" si="105"/>
        <v>0</v>
      </c>
      <c r="AA2632" s="7"/>
      <c r="AB2632" s="7"/>
      <c r="AC2632" s="7"/>
    </row>
    <row r="2633" spans="18:29" x14ac:dyDescent="0.2">
      <c r="R2633" s="193" t="str">
        <f>IF(Candidates!H2635="","",MONTH(Candidates!H2635))</f>
        <v/>
      </c>
      <c r="S2633" s="187" t="b">
        <f>IF(AND(YEAR(Candidates!H2635)&gt;=applicationYear,YEAR(Candidates!H2635)&lt;=applicationYear),TRUE,IF(applicationYear="",TRUE,FALSE))</f>
        <v>0</v>
      </c>
      <c r="T2633" s="187" t="b">
        <f>IF(AND(Candidates!H2635&gt;=$AJ$4,Candidates!H2635&lt;=$AJ$5),TRUE,FALSE)</f>
        <v>0</v>
      </c>
      <c r="U2633" s="187" t="b">
        <f>IF(Dashboard!$M$6="",IF(Candidates!B2635&lt;&gt;"",TRUE,FALSE),IF(Dashboard!$M$6=Candidates!B2635,TRUE,FALSE))</f>
        <v>0</v>
      </c>
      <c r="V2633" s="187" t="b">
        <f>IF(Dashboard!$H$7="",IF(Candidates!B2635&lt;&gt;"",TRUE,FALSE),IF(Dashboard!$H$7=Candidates!C2635,TRUE,FALSE))</f>
        <v>0</v>
      </c>
      <c r="W2633" s="217" t="b">
        <f>IF(Dashboard!$H$6="",IF(Candidates!B2635&lt;&gt;"",TRUE,FALSE),IF(Dashboard!$H$6=Candidates!E2635,TRUE,FALSE))</f>
        <v>0</v>
      </c>
      <c r="X2633" s="187">
        <f t="shared" si="104"/>
        <v>0</v>
      </c>
      <c r="Y2633" s="198">
        <f t="shared" si="105"/>
        <v>0</v>
      </c>
      <c r="AA2633" s="7"/>
      <c r="AB2633" s="7"/>
      <c r="AC2633" s="7"/>
    </row>
    <row r="2634" spans="18:29" x14ac:dyDescent="0.2">
      <c r="R2634" s="193" t="str">
        <f>IF(Candidates!H2636="","",MONTH(Candidates!H2636))</f>
        <v/>
      </c>
      <c r="S2634" s="187" t="b">
        <f>IF(AND(YEAR(Candidates!H2636)&gt;=applicationYear,YEAR(Candidates!H2636)&lt;=applicationYear),TRUE,IF(applicationYear="",TRUE,FALSE))</f>
        <v>0</v>
      </c>
      <c r="T2634" s="187" t="b">
        <f>IF(AND(Candidates!H2636&gt;=$AJ$4,Candidates!H2636&lt;=$AJ$5),TRUE,FALSE)</f>
        <v>0</v>
      </c>
      <c r="U2634" s="187" t="b">
        <f>IF(Dashboard!$M$6="",IF(Candidates!B2636&lt;&gt;"",TRUE,FALSE),IF(Dashboard!$M$6=Candidates!B2636,TRUE,FALSE))</f>
        <v>0</v>
      </c>
      <c r="V2634" s="187" t="b">
        <f>IF(Dashboard!$H$7="",IF(Candidates!B2636&lt;&gt;"",TRUE,FALSE),IF(Dashboard!$H$7=Candidates!C2636,TRUE,FALSE))</f>
        <v>0</v>
      </c>
      <c r="W2634" s="217" t="b">
        <f>IF(Dashboard!$H$6="",IF(Candidates!B2636&lt;&gt;"",TRUE,FALSE),IF(Dashboard!$H$6=Candidates!E2636,TRUE,FALSE))</f>
        <v>0</v>
      </c>
      <c r="X2634" s="187">
        <f t="shared" si="104"/>
        <v>0</v>
      </c>
      <c r="Y2634" s="198">
        <f t="shared" si="105"/>
        <v>0</v>
      </c>
      <c r="AA2634" s="7"/>
      <c r="AB2634" s="7"/>
      <c r="AC2634" s="7"/>
    </row>
    <row r="2635" spans="18:29" x14ac:dyDescent="0.2">
      <c r="R2635" s="193" t="str">
        <f>IF(Candidates!H2637="","",MONTH(Candidates!H2637))</f>
        <v/>
      </c>
      <c r="S2635" s="187" t="b">
        <f>IF(AND(YEAR(Candidates!H2637)&gt;=applicationYear,YEAR(Candidates!H2637)&lt;=applicationYear),TRUE,IF(applicationYear="",TRUE,FALSE))</f>
        <v>0</v>
      </c>
      <c r="T2635" s="187" t="b">
        <f>IF(AND(Candidates!H2637&gt;=$AJ$4,Candidates!H2637&lt;=$AJ$5),TRUE,FALSE)</f>
        <v>0</v>
      </c>
      <c r="U2635" s="187" t="b">
        <f>IF(Dashboard!$M$6="",IF(Candidates!B2637&lt;&gt;"",TRUE,FALSE),IF(Dashboard!$M$6=Candidates!B2637,TRUE,FALSE))</f>
        <v>0</v>
      </c>
      <c r="V2635" s="187" t="b">
        <f>IF(Dashboard!$H$7="",IF(Candidates!B2637&lt;&gt;"",TRUE,FALSE),IF(Dashboard!$H$7=Candidates!C2637,TRUE,FALSE))</f>
        <v>0</v>
      </c>
      <c r="W2635" s="217" t="b">
        <f>IF(Dashboard!$H$6="",IF(Candidates!B2637&lt;&gt;"",TRUE,FALSE),IF(Dashboard!$H$6=Candidates!E2637,TRUE,FALSE))</f>
        <v>0</v>
      </c>
      <c r="X2635" s="187">
        <f t="shared" si="104"/>
        <v>0</v>
      </c>
      <c r="Y2635" s="198">
        <f t="shared" si="105"/>
        <v>0</v>
      </c>
      <c r="AA2635" s="7"/>
      <c r="AB2635" s="7"/>
      <c r="AC2635" s="7"/>
    </row>
    <row r="2636" spans="18:29" x14ac:dyDescent="0.2">
      <c r="R2636" s="193" t="str">
        <f>IF(Candidates!H2638="","",MONTH(Candidates!H2638))</f>
        <v/>
      </c>
      <c r="S2636" s="187" t="b">
        <f>IF(AND(YEAR(Candidates!H2638)&gt;=applicationYear,YEAR(Candidates!H2638)&lt;=applicationYear),TRUE,IF(applicationYear="",TRUE,FALSE))</f>
        <v>0</v>
      </c>
      <c r="T2636" s="187" t="b">
        <f>IF(AND(Candidates!H2638&gt;=$AJ$4,Candidates!H2638&lt;=$AJ$5),TRUE,FALSE)</f>
        <v>0</v>
      </c>
      <c r="U2636" s="187" t="b">
        <f>IF(Dashboard!$M$6="",IF(Candidates!B2638&lt;&gt;"",TRUE,FALSE),IF(Dashboard!$M$6=Candidates!B2638,TRUE,FALSE))</f>
        <v>0</v>
      </c>
      <c r="V2636" s="187" t="b">
        <f>IF(Dashboard!$H$7="",IF(Candidates!B2638&lt;&gt;"",TRUE,FALSE),IF(Dashboard!$H$7=Candidates!C2638,TRUE,FALSE))</f>
        <v>0</v>
      </c>
      <c r="W2636" s="217" t="b">
        <f>IF(Dashboard!$H$6="",IF(Candidates!B2638&lt;&gt;"",TRUE,FALSE),IF(Dashboard!$H$6=Candidates!E2638,TRUE,FALSE))</f>
        <v>0</v>
      </c>
      <c r="X2636" s="187">
        <f t="shared" si="104"/>
        <v>0</v>
      </c>
      <c r="Y2636" s="198">
        <f t="shared" si="105"/>
        <v>0</v>
      </c>
      <c r="AA2636" s="7"/>
      <c r="AB2636" s="7"/>
      <c r="AC2636" s="7"/>
    </row>
    <row r="2637" spans="18:29" x14ac:dyDescent="0.2">
      <c r="R2637" s="193" t="str">
        <f>IF(Candidates!H2639="","",MONTH(Candidates!H2639))</f>
        <v/>
      </c>
      <c r="S2637" s="187" t="b">
        <f>IF(AND(YEAR(Candidates!H2639)&gt;=applicationYear,YEAR(Candidates!H2639)&lt;=applicationYear),TRUE,IF(applicationYear="",TRUE,FALSE))</f>
        <v>0</v>
      </c>
      <c r="T2637" s="187" t="b">
        <f>IF(AND(Candidates!H2639&gt;=$AJ$4,Candidates!H2639&lt;=$AJ$5),TRUE,FALSE)</f>
        <v>0</v>
      </c>
      <c r="U2637" s="187" t="b">
        <f>IF(Dashboard!$M$6="",IF(Candidates!B2639&lt;&gt;"",TRUE,FALSE),IF(Dashboard!$M$6=Candidates!B2639,TRUE,FALSE))</f>
        <v>0</v>
      </c>
      <c r="V2637" s="187" t="b">
        <f>IF(Dashboard!$H$7="",IF(Candidates!B2639&lt;&gt;"",TRUE,FALSE),IF(Dashboard!$H$7=Candidates!C2639,TRUE,FALSE))</f>
        <v>0</v>
      </c>
      <c r="W2637" s="217" t="b">
        <f>IF(Dashboard!$H$6="",IF(Candidates!B2639&lt;&gt;"",TRUE,FALSE),IF(Dashboard!$H$6=Candidates!E2639,TRUE,FALSE))</f>
        <v>0</v>
      </c>
      <c r="X2637" s="187">
        <f t="shared" si="104"/>
        <v>0</v>
      </c>
      <c r="Y2637" s="198">
        <f t="shared" si="105"/>
        <v>0</v>
      </c>
      <c r="AA2637" s="7"/>
      <c r="AB2637" s="7"/>
      <c r="AC2637" s="7"/>
    </row>
    <row r="2638" spans="18:29" x14ac:dyDescent="0.2">
      <c r="R2638" s="193" t="str">
        <f>IF(Candidates!H2640="","",MONTH(Candidates!H2640))</f>
        <v/>
      </c>
      <c r="S2638" s="187" t="b">
        <f>IF(AND(YEAR(Candidates!H2640)&gt;=applicationYear,YEAR(Candidates!H2640)&lt;=applicationYear),TRUE,IF(applicationYear="",TRUE,FALSE))</f>
        <v>0</v>
      </c>
      <c r="T2638" s="187" t="b">
        <f>IF(AND(Candidates!H2640&gt;=$AJ$4,Candidates!H2640&lt;=$AJ$5),TRUE,FALSE)</f>
        <v>0</v>
      </c>
      <c r="U2638" s="187" t="b">
        <f>IF(Dashboard!$M$6="",IF(Candidates!B2640&lt;&gt;"",TRUE,FALSE),IF(Dashboard!$M$6=Candidates!B2640,TRUE,FALSE))</f>
        <v>0</v>
      </c>
      <c r="V2638" s="187" t="b">
        <f>IF(Dashboard!$H$7="",IF(Candidates!B2640&lt;&gt;"",TRUE,FALSE),IF(Dashboard!$H$7=Candidates!C2640,TRUE,FALSE))</f>
        <v>0</v>
      </c>
      <c r="W2638" s="217" t="b">
        <f>IF(Dashboard!$H$6="",IF(Candidates!B2640&lt;&gt;"",TRUE,FALSE),IF(Dashboard!$H$6=Candidates!E2640,TRUE,FALSE))</f>
        <v>0</v>
      </c>
      <c r="X2638" s="187">
        <f t="shared" si="104"/>
        <v>0</v>
      </c>
      <c r="Y2638" s="198">
        <f t="shared" si="105"/>
        <v>0</v>
      </c>
      <c r="AA2638" s="7"/>
      <c r="AB2638" s="7"/>
      <c r="AC2638" s="7"/>
    </row>
    <row r="2639" spans="18:29" x14ac:dyDescent="0.2">
      <c r="R2639" s="193" t="str">
        <f>IF(Candidates!H2641="","",MONTH(Candidates!H2641))</f>
        <v/>
      </c>
      <c r="S2639" s="187" t="b">
        <f>IF(AND(YEAR(Candidates!H2641)&gt;=applicationYear,YEAR(Candidates!H2641)&lt;=applicationYear),TRUE,IF(applicationYear="",TRUE,FALSE))</f>
        <v>0</v>
      </c>
      <c r="T2639" s="187" t="b">
        <f>IF(AND(Candidates!H2641&gt;=$AJ$4,Candidates!H2641&lt;=$AJ$5),TRUE,FALSE)</f>
        <v>0</v>
      </c>
      <c r="U2639" s="187" t="b">
        <f>IF(Dashboard!$M$6="",IF(Candidates!B2641&lt;&gt;"",TRUE,FALSE),IF(Dashboard!$M$6=Candidates!B2641,TRUE,FALSE))</f>
        <v>0</v>
      </c>
      <c r="V2639" s="187" t="b">
        <f>IF(Dashboard!$H$7="",IF(Candidates!B2641&lt;&gt;"",TRUE,FALSE),IF(Dashboard!$H$7=Candidates!C2641,TRUE,FALSE))</f>
        <v>0</v>
      </c>
      <c r="W2639" s="217" t="b">
        <f>IF(Dashboard!$H$6="",IF(Candidates!B2641&lt;&gt;"",TRUE,FALSE),IF(Dashboard!$H$6=Candidates!E2641,TRUE,FALSE))</f>
        <v>0</v>
      </c>
      <c r="X2639" s="187">
        <f t="shared" si="104"/>
        <v>0</v>
      </c>
      <c r="Y2639" s="198">
        <f t="shared" si="105"/>
        <v>0</v>
      </c>
      <c r="AA2639" s="7"/>
      <c r="AB2639" s="7"/>
      <c r="AC2639" s="7"/>
    </row>
    <row r="2640" spans="18:29" x14ac:dyDescent="0.2">
      <c r="R2640" s="193" t="str">
        <f>IF(Candidates!H2642="","",MONTH(Candidates!H2642))</f>
        <v/>
      </c>
      <c r="S2640" s="187" t="b">
        <f>IF(AND(YEAR(Candidates!H2642)&gt;=applicationYear,YEAR(Candidates!H2642)&lt;=applicationYear),TRUE,IF(applicationYear="",TRUE,FALSE))</f>
        <v>0</v>
      </c>
      <c r="T2640" s="187" t="b">
        <f>IF(AND(Candidates!H2642&gt;=$AJ$4,Candidates!H2642&lt;=$AJ$5),TRUE,FALSE)</f>
        <v>0</v>
      </c>
      <c r="U2640" s="187" t="b">
        <f>IF(Dashboard!$M$6="",IF(Candidates!B2642&lt;&gt;"",TRUE,FALSE),IF(Dashboard!$M$6=Candidates!B2642,TRUE,FALSE))</f>
        <v>0</v>
      </c>
      <c r="V2640" s="187" t="b">
        <f>IF(Dashboard!$H$7="",IF(Candidates!B2642&lt;&gt;"",TRUE,FALSE),IF(Dashboard!$H$7=Candidates!C2642,TRUE,FALSE))</f>
        <v>0</v>
      </c>
      <c r="W2640" s="217" t="b">
        <f>IF(Dashboard!$H$6="",IF(Candidates!B2642&lt;&gt;"",TRUE,FALSE),IF(Dashboard!$H$6=Candidates!E2642,TRUE,FALSE))</f>
        <v>0</v>
      </c>
      <c r="X2640" s="187">
        <f t="shared" si="104"/>
        <v>0</v>
      </c>
      <c r="Y2640" s="198">
        <f t="shared" si="105"/>
        <v>0</v>
      </c>
      <c r="AA2640" s="7"/>
      <c r="AB2640" s="7"/>
      <c r="AC2640" s="7"/>
    </row>
    <row r="2641" spans="18:29" x14ac:dyDescent="0.2">
      <c r="R2641" s="193" t="str">
        <f>IF(Candidates!H2643="","",MONTH(Candidates!H2643))</f>
        <v/>
      </c>
      <c r="S2641" s="187" t="b">
        <f>IF(AND(YEAR(Candidates!H2643)&gt;=applicationYear,YEAR(Candidates!H2643)&lt;=applicationYear),TRUE,IF(applicationYear="",TRUE,FALSE))</f>
        <v>0</v>
      </c>
      <c r="T2641" s="187" t="b">
        <f>IF(AND(Candidates!H2643&gt;=$AJ$4,Candidates!H2643&lt;=$AJ$5),TRUE,FALSE)</f>
        <v>0</v>
      </c>
      <c r="U2641" s="187" t="b">
        <f>IF(Dashboard!$M$6="",IF(Candidates!B2643&lt;&gt;"",TRUE,FALSE),IF(Dashboard!$M$6=Candidates!B2643,TRUE,FALSE))</f>
        <v>0</v>
      </c>
      <c r="V2641" s="187" t="b">
        <f>IF(Dashboard!$H$7="",IF(Candidates!B2643&lt;&gt;"",TRUE,FALSE),IF(Dashboard!$H$7=Candidates!C2643,TRUE,FALSE))</f>
        <v>0</v>
      </c>
      <c r="W2641" s="217" t="b">
        <f>IF(Dashboard!$H$6="",IF(Candidates!B2643&lt;&gt;"",TRUE,FALSE),IF(Dashboard!$H$6=Candidates!E2643,TRUE,FALSE))</f>
        <v>0</v>
      </c>
      <c r="X2641" s="187">
        <f t="shared" si="104"/>
        <v>0</v>
      </c>
      <c r="Y2641" s="198">
        <f t="shared" si="105"/>
        <v>0</v>
      </c>
      <c r="AA2641" s="7"/>
      <c r="AB2641" s="7"/>
      <c r="AC2641" s="7"/>
    </row>
    <row r="2642" spans="18:29" x14ac:dyDescent="0.2">
      <c r="R2642" s="193" t="str">
        <f>IF(Candidates!H2644="","",MONTH(Candidates!H2644))</f>
        <v/>
      </c>
      <c r="S2642" s="187" t="b">
        <f>IF(AND(YEAR(Candidates!H2644)&gt;=applicationYear,YEAR(Candidates!H2644)&lt;=applicationYear),TRUE,IF(applicationYear="",TRUE,FALSE))</f>
        <v>0</v>
      </c>
      <c r="T2642" s="187" t="b">
        <f>IF(AND(Candidates!H2644&gt;=$AJ$4,Candidates!H2644&lt;=$AJ$5),TRUE,FALSE)</f>
        <v>0</v>
      </c>
      <c r="U2642" s="187" t="b">
        <f>IF(Dashboard!$M$6="",IF(Candidates!B2644&lt;&gt;"",TRUE,FALSE),IF(Dashboard!$M$6=Candidates!B2644,TRUE,FALSE))</f>
        <v>0</v>
      </c>
      <c r="V2642" s="187" t="b">
        <f>IF(Dashboard!$H$7="",IF(Candidates!B2644&lt;&gt;"",TRUE,FALSE),IF(Dashboard!$H$7=Candidates!C2644,TRUE,FALSE))</f>
        <v>0</v>
      </c>
      <c r="W2642" s="217" t="b">
        <f>IF(Dashboard!$H$6="",IF(Candidates!B2644&lt;&gt;"",TRUE,FALSE),IF(Dashboard!$H$6=Candidates!E2644,TRUE,FALSE))</f>
        <v>0</v>
      </c>
      <c r="X2642" s="187">
        <f t="shared" si="104"/>
        <v>0</v>
      </c>
      <c r="Y2642" s="198">
        <f t="shared" si="105"/>
        <v>0</v>
      </c>
      <c r="AA2642" s="7"/>
      <c r="AB2642" s="7"/>
      <c r="AC2642" s="7"/>
    </row>
    <row r="2643" spans="18:29" x14ac:dyDescent="0.2">
      <c r="R2643" s="193" t="str">
        <f>IF(Candidates!H2645="","",MONTH(Candidates!H2645))</f>
        <v/>
      </c>
      <c r="S2643" s="187" t="b">
        <f>IF(AND(YEAR(Candidates!H2645)&gt;=applicationYear,YEAR(Candidates!H2645)&lt;=applicationYear),TRUE,IF(applicationYear="",TRUE,FALSE))</f>
        <v>0</v>
      </c>
      <c r="T2643" s="187" t="b">
        <f>IF(AND(Candidates!H2645&gt;=$AJ$4,Candidates!H2645&lt;=$AJ$5),TRUE,FALSE)</f>
        <v>0</v>
      </c>
      <c r="U2643" s="187" t="b">
        <f>IF(Dashboard!$M$6="",IF(Candidates!B2645&lt;&gt;"",TRUE,FALSE),IF(Dashboard!$M$6=Candidates!B2645,TRUE,FALSE))</f>
        <v>0</v>
      </c>
      <c r="V2643" s="187" t="b">
        <f>IF(Dashboard!$H$7="",IF(Candidates!B2645&lt;&gt;"",TRUE,FALSE),IF(Dashboard!$H$7=Candidates!C2645,TRUE,FALSE))</f>
        <v>0</v>
      </c>
      <c r="W2643" s="217" t="b">
        <f>IF(Dashboard!$H$6="",IF(Candidates!B2645&lt;&gt;"",TRUE,FALSE),IF(Dashboard!$H$6=Candidates!E2645,TRUE,FALSE))</f>
        <v>0</v>
      </c>
      <c r="X2643" s="187">
        <f t="shared" si="104"/>
        <v>0</v>
      </c>
      <c r="Y2643" s="198">
        <f t="shared" si="105"/>
        <v>0</v>
      </c>
      <c r="AA2643" s="7"/>
      <c r="AB2643" s="7"/>
      <c r="AC2643" s="7"/>
    </row>
    <row r="2644" spans="18:29" x14ac:dyDescent="0.2">
      <c r="R2644" s="193" t="str">
        <f>IF(Candidates!H2646="","",MONTH(Candidates!H2646))</f>
        <v/>
      </c>
      <c r="S2644" s="187" t="b">
        <f>IF(AND(YEAR(Candidates!H2646)&gt;=applicationYear,YEAR(Candidates!H2646)&lt;=applicationYear),TRUE,IF(applicationYear="",TRUE,FALSE))</f>
        <v>0</v>
      </c>
      <c r="T2644" s="187" t="b">
        <f>IF(AND(Candidates!H2646&gt;=$AJ$4,Candidates!H2646&lt;=$AJ$5),TRUE,FALSE)</f>
        <v>0</v>
      </c>
      <c r="U2644" s="187" t="b">
        <f>IF(Dashboard!$M$6="",IF(Candidates!B2646&lt;&gt;"",TRUE,FALSE),IF(Dashboard!$M$6=Candidates!B2646,TRUE,FALSE))</f>
        <v>0</v>
      </c>
      <c r="V2644" s="187" t="b">
        <f>IF(Dashboard!$H$7="",IF(Candidates!B2646&lt;&gt;"",TRUE,FALSE),IF(Dashboard!$H$7=Candidates!C2646,TRUE,FALSE))</f>
        <v>0</v>
      </c>
      <c r="W2644" s="217" t="b">
        <f>IF(Dashboard!$H$6="",IF(Candidates!B2646&lt;&gt;"",TRUE,FALSE),IF(Dashboard!$H$6=Candidates!E2646,TRUE,FALSE))</f>
        <v>0</v>
      </c>
      <c r="X2644" s="187">
        <f t="shared" si="104"/>
        <v>0</v>
      </c>
      <c r="Y2644" s="198">
        <f t="shared" si="105"/>
        <v>0</v>
      </c>
      <c r="AA2644" s="7"/>
      <c r="AB2644" s="7"/>
      <c r="AC2644" s="7"/>
    </row>
    <row r="2645" spans="18:29" x14ac:dyDescent="0.2">
      <c r="R2645" s="193" t="str">
        <f>IF(Candidates!H2647="","",MONTH(Candidates!H2647))</f>
        <v/>
      </c>
      <c r="S2645" s="187" t="b">
        <f>IF(AND(YEAR(Candidates!H2647)&gt;=applicationYear,YEAR(Candidates!H2647)&lt;=applicationYear),TRUE,IF(applicationYear="",TRUE,FALSE))</f>
        <v>0</v>
      </c>
      <c r="T2645" s="187" t="b">
        <f>IF(AND(Candidates!H2647&gt;=$AJ$4,Candidates!H2647&lt;=$AJ$5),TRUE,FALSE)</f>
        <v>0</v>
      </c>
      <c r="U2645" s="187" t="b">
        <f>IF(Dashboard!$M$6="",IF(Candidates!B2647&lt;&gt;"",TRUE,FALSE),IF(Dashboard!$M$6=Candidates!B2647,TRUE,FALSE))</f>
        <v>0</v>
      </c>
      <c r="V2645" s="187" t="b">
        <f>IF(Dashboard!$H$7="",IF(Candidates!B2647&lt;&gt;"",TRUE,FALSE),IF(Dashboard!$H$7=Candidates!C2647,TRUE,FALSE))</f>
        <v>0</v>
      </c>
      <c r="W2645" s="217" t="b">
        <f>IF(Dashboard!$H$6="",IF(Candidates!B2647&lt;&gt;"",TRUE,FALSE),IF(Dashboard!$H$6=Candidates!E2647,TRUE,FALSE))</f>
        <v>0</v>
      </c>
      <c r="X2645" s="187">
        <f t="shared" si="104"/>
        <v>0</v>
      </c>
      <c r="Y2645" s="198">
        <f t="shared" si="105"/>
        <v>0</v>
      </c>
      <c r="AA2645" s="7"/>
      <c r="AB2645" s="7"/>
      <c r="AC2645" s="7"/>
    </row>
    <row r="2646" spans="18:29" x14ac:dyDescent="0.2">
      <c r="R2646" s="193" t="str">
        <f>IF(Candidates!H2648="","",MONTH(Candidates!H2648))</f>
        <v/>
      </c>
      <c r="S2646" s="187" t="b">
        <f>IF(AND(YEAR(Candidates!H2648)&gt;=applicationYear,YEAR(Candidates!H2648)&lt;=applicationYear),TRUE,IF(applicationYear="",TRUE,FALSE))</f>
        <v>0</v>
      </c>
      <c r="T2646" s="187" t="b">
        <f>IF(AND(Candidates!H2648&gt;=$AJ$4,Candidates!H2648&lt;=$AJ$5),TRUE,FALSE)</f>
        <v>0</v>
      </c>
      <c r="U2646" s="187" t="b">
        <f>IF(Dashboard!$M$6="",IF(Candidates!B2648&lt;&gt;"",TRUE,FALSE),IF(Dashboard!$M$6=Candidates!B2648,TRUE,FALSE))</f>
        <v>0</v>
      </c>
      <c r="V2646" s="187" t="b">
        <f>IF(Dashboard!$H$7="",IF(Candidates!B2648&lt;&gt;"",TRUE,FALSE),IF(Dashboard!$H$7=Candidates!C2648,TRUE,FALSE))</f>
        <v>0</v>
      </c>
      <c r="W2646" s="217" t="b">
        <f>IF(Dashboard!$H$6="",IF(Candidates!B2648&lt;&gt;"",TRUE,FALSE),IF(Dashboard!$H$6=Candidates!E2648,TRUE,FALSE))</f>
        <v>0</v>
      </c>
      <c r="X2646" s="187">
        <f t="shared" si="104"/>
        <v>0</v>
      </c>
      <c r="Y2646" s="198">
        <f t="shared" si="105"/>
        <v>0</v>
      </c>
      <c r="AA2646" s="7"/>
      <c r="AB2646" s="7"/>
      <c r="AC2646" s="7"/>
    </row>
    <row r="2647" spans="18:29" x14ac:dyDescent="0.2">
      <c r="R2647" s="193" t="str">
        <f>IF(Candidates!H2649="","",MONTH(Candidates!H2649))</f>
        <v/>
      </c>
      <c r="S2647" s="187" t="b">
        <f>IF(AND(YEAR(Candidates!H2649)&gt;=applicationYear,YEAR(Candidates!H2649)&lt;=applicationYear),TRUE,IF(applicationYear="",TRUE,FALSE))</f>
        <v>0</v>
      </c>
      <c r="T2647" s="187" t="b">
        <f>IF(AND(Candidates!H2649&gt;=$AJ$4,Candidates!H2649&lt;=$AJ$5),TRUE,FALSE)</f>
        <v>0</v>
      </c>
      <c r="U2647" s="187" t="b">
        <f>IF(Dashboard!$M$6="",IF(Candidates!B2649&lt;&gt;"",TRUE,FALSE),IF(Dashboard!$M$6=Candidates!B2649,TRUE,FALSE))</f>
        <v>0</v>
      </c>
      <c r="V2647" s="187" t="b">
        <f>IF(Dashboard!$H$7="",IF(Candidates!B2649&lt;&gt;"",TRUE,FALSE),IF(Dashboard!$H$7=Candidates!C2649,TRUE,FALSE))</f>
        <v>0</v>
      </c>
      <c r="W2647" s="217" t="b">
        <f>IF(Dashboard!$H$6="",IF(Candidates!B2649&lt;&gt;"",TRUE,FALSE),IF(Dashboard!$H$6=Candidates!E2649,TRUE,FALSE))</f>
        <v>0</v>
      </c>
      <c r="X2647" s="187">
        <f t="shared" si="104"/>
        <v>0</v>
      </c>
      <c r="Y2647" s="198">
        <f t="shared" si="105"/>
        <v>0</v>
      </c>
      <c r="AA2647" s="7"/>
      <c r="AB2647" s="7"/>
      <c r="AC2647" s="7"/>
    </row>
    <row r="2648" spans="18:29" x14ac:dyDescent="0.2">
      <c r="R2648" s="193" t="str">
        <f>IF(Candidates!H2650="","",MONTH(Candidates!H2650))</f>
        <v/>
      </c>
      <c r="S2648" s="187" t="b">
        <f>IF(AND(YEAR(Candidates!H2650)&gt;=applicationYear,YEAR(Candidates!H2650)&lt;=applicationYear),TRUE,IF(applicationYear="",TRUE,FALSE))</f>
        <v>0</v>
      </c>
      <c r="T2648" s="187" t="b">
        <f>IF(AND(Candidates!H2650&gt;=$AJ$4,Candidates!H2650&lt;=$AJ$5),TRUE,FALSE)</f>
        <v>0</v>
      </c>
      <c r="U2648" s="187" t="b">
        <f>IF(Dashboard!$M$6="",IF(Candidates!B2650&lt;&gt;"",TRUE,FALSE),IF(Dashboard!$M$6=Candidates!B2650,TRUE,FALSE))</f>
        <v>0</v>
      </c>
      <c r="V2648" s="187" t="b">
        <f>IF(Dashboard!$H$7="",IF(Candidates!B2650&lt;&gt;"",TRUE,FALSE),IF(Dashboard!$H$7=Candidates!C2650,TRUE,FALSE))</f>
        <v>0</v>
      </c>
      <c r="W2648" s="217" t="b">
        <f>IF(Dashboard!$H$6="",IF(Candidates!B2650&lt;&gt;"",TRUE,FALSE),IF(Dashboard!$H$6=Candidates!E2650,TRUE,FALSE))</f>
        <v>0</v>
      </c>
      <c r="X2648" s="187">
        <f t="shared" si="104"/>
        <v>0</v>
      </c>
      <c r="Y2648" s="198">
        <f t="shared" si="105"/>
        <v>0</v>
      </c>
      <c r="AA2648" s="7"/>
      <c r="AB2648" s="7"/>
      <c r="AC2648" s="7"/>
    </row>
    <row r="2649" spans="18:29" x14ac:dyDescent="0.2">
      <c r="R2649" s="193" t="str">
        <f>IF(Candidates!H2651="","",MONTH(Candidates!H2651))</f>
        <v/>
      </c>
      <c r="S2649" s="187" t="b">
        <f>IF(AND(YEAR(Candidates!H2651)&gt;=applicationYear,YEAR(Candidates!H2651)&lt;=applicationYear),TRUE,IF(applicationYear="",TRUE,FALSE))</f>
        <v>0</v>
      </c>
      <c r="T2649" s="187" t="b">
        <f>IF(AND(Candidates!H2651&gt;=$AJ$4,Candidates!H2651&lt;=$AJ$5),TRUE,FALSE)</f>
        <v>0</v>
      </c>
      <c r="U2649" s="187" t="b">
        <f>IF(Dashboard!$M$6="",IF(Candidates!B2651&lt;&gt;"",TRUE,FALSE),IF(Dashboard!$M$6=Candidates!B2651,TRUE,FALSE))</f>
        <v>0</v>
      </c>
      <c r="V2649" s="187" t="b">
        <f>IF(Dashboard!$H$7="",IF(Candidates!B2651&lt;&gt;"",TRUE,FALSE),IF(Dashboard!$H$7=Candidates!C2651,TRUE,FALSE))</f>
        <v>0</v>
      </c>
      <c r="W2649" s="217" t="b">
        <f>IF(Dashboard!$H$6="",IF(Candidates!B2651&lt;&gt;"",TRUE,FALSE),IF(Dashboard!$H$6=Candidates!E2651,TRUE,FALSE))</f>
        <v>0</v>
      </c>
      <c r="X2649" s="187">
        <f t="shared" si="104"/>
        <v>0</v>
      </c>
      <c r="Y2649" s="198">
        <f t="shared" si="105"/>
        <v>0</v>
      </c>
      <c r="AA2649" s="7"/>
      <c r="AB2649" s="7"/>
      <c r="AC2649" s="7"/>
    </row>
    <row r="2650" spans="18:29" x14ac:dyDescent="0.2">
      <c r="R2650" s="193" t="str">
        <f>IF(Candidates!H2652="","",MONTH(Candidates!H2652))</f>
        <v/>
      </c>
      <c r="S2650" s="187" t="b">
        <f>IF(AND(YEAR(Candidates!H2652)&gt;=applicationYear,YEAR(Candidates!H2652)&lt;=applicationYear),TRUE,IF(applicationYear="",TRUE,FALSE))</f>
        <v>0</v>
      </c>
      <c r="T2650" s="187" t="b">
        <f>IF(AND(Candidates!H2652&gt;=$AJ$4,Candidates!H2652&lt;=$AJ$5),TRUE,FALSE)</f>
        <v>0</v>
      </c>
      <c r="U2650" s="187" t="b">
        <f>IF(Dashboard!$M$6="",IF(Candidates!B2652&lt;&gt;"",TRUE,FALSE),IF(Dashboard!$M$6=Candidates!B2652,TRUE,FALSE))</f>
        <v>0</v>
      </c>
      <c r="V2650" s="187" t="b">
        <f>IF(Dashboard!$H$7="",IF(Candidates!B2652&lt;&gt;"",TRUE,FALSE),IF(Dashboard!$H$7=Candidates!C2652,TRUE,FALSE))</f>
        <v>0</v>
      </c>
      <c r="W2650" s="217" t="b">
        <f>IF(Dashboard!$H$6="",IF(Candidates!B2652&lt;&gt;"",TRUE,FALSE),IF(Dashboard!$H$6=Candidates!E2652,TRUE,FALSE))</f>
        <v>0</v>
      </c>
      <c r="X2650" s="187">
        <f t="shared" si="104"/>
        <v>0</v>
      </c>
      <c r="Y2650" s="198">
        <f t="shared" si="105"/>
        <v>0</v>
      </c>
      <c r="AA2650" s="7"/>
      <c r="AB2650" s="7"/>
      <c r="AC2650" s="7"/>
    </row>
    <row r="2651" spans="18:29" x14ac:dyDescent="0.2">
      <c r="R2651" s="193" t="str">
        <f>IF(Candidates!H2653="","",MONTH(Candidates!H2653))</f>
        <v/>
      </c>
      <c r="S2651" s="187" t="b">
        <f>IF(AND(YEAR(Candidates!H2653)&gt;=applicationYear,YEAR(Candidates!H2653)&lt;=applicationYear),TRUE,IF(applicationYear="",TRUE,FALSE))</f>
        <v>0</v>
      </c>
      <c r="T2651" s="187" t="b">
        <f>IF(AND(Candidates!H2653&gt;=$AJ$4,Candidates!H2653&lt;=$AJ$5),TRUE,FALSE)</f>
        <v>0</v>
      </c>
      <c r="U2651" s="187" t="b">
        <f>IF(Dashboard!$M$6="",IF(Candidates!B2653&lt;&gt;"",TRUE,FALSE),IF(Dashboard!$M$6=Candidates!B2653,TRUE,FALSE))</f>
        <v>0</v>
      </c>
      <c r="V2651" s="187" t="b">
        <f>IF(Dashboard!$H$7="",IF(Candidates!B2653&lt;&gt;"",TRUE,FALSE),IF(Dashboard!$H$7=Candidates!C2653,TRUE,FALSE))</f>
        <v>0</v>
      </c>
      <c r="W2651" s="217" t="b">
        <f>IF(Dashboard!$H$6="",IF(Candidates!B2653&lt;&gt;"",TRUE,FALSE),IF(Dashboard!$H$6=Candidates!E2653,TRUE,FALSE))</f>
        <v>0</v>
      </c>
      <c r="X2651" s="187">
        <f t="shared" si="104"/>
        <v>0</v>
      </c>
      <c r="Y2651" s="198">
        <f t="shared" si="105"/>
        <v>0</v>
      </c>
      <c r="AA2651" s="7"/>
      <c r="AB2651" s="7"/>
      <c r="AC2651" s="7"/>
    </row>
    <row r="2652" spans="18:29" x14ac:dyDescent="0.2">
      <c r="R2652" s="193" t="str">
        <f>IF(Candidates!H2654="","",MONTH(Candidates!H2654))</f>
        <v/>
      </c>
      <c r="S2652" s="187" t="b">
        <f>IF(AND(YEAR(Candidates!H2654)&gt;=applicationYear,YEAR(Candidates!H2654)&lt;=applicationYear),TRUE,IF(applicationYear="",TRUE,FALSE))</f>
        <v>0</v>
      </c>
      <c r="T2652" s="187" t="b">
        <f>IF(AND(Candidates!H2654&gt;=$AJ$4,Candidates!H2654&lt;=$AJ$5),TRUE,FALSE)</f>
        <v>0</v>
      </c>
      <c r="U2652" s="187" t="b">
        <f>IF(Dashboard!$M$6="",IF(Candidates!B2654&lt;&gt;"",TRUE,FALSE),IF(Dashboard!$M$6=Candidates!B2654,TRUE,FALSE))</f>
        <v>0</v>
      </c>
      <c r="V2652" s="187" t="b">
        <f>IF(Dashboard!$H$7="",IF(Candidates!B2654&lt;&gt;"",TRUE,FALSE),IF(Dashboard!$H$7=Candidates!C2654,TRUE,FALSE))</f>
        <v>0</v>
      </c>
      <c r="W2652" s="217" t="b">
        <f>IF(Dashboard!$H$6="",IF(Candidates!B2654&lt;&gt;"",TRUE,FALSE),IF(Dashboard!$H$6=Candidates!E2654,TRUE,FALSE))</f>
        <v>0</v>
      </c>
      <c r="X2652" s="187">
        <f t="shared" si="104"/>
        <v>0</v>
      </c>
      <c r="Y2652" s="198">
        <f t="shared" si="105"/>
        <v>0</v>
      </c>
      <c r="AA2652" s="7"/>
      <c r="AB2652" s="7"/>
      <c r="AC2652" s="7"/>
    </row>
    <row r="2653" spans="18:29" x14ac:dyDescent="0.2">
      <c r="R2653" s="193" t="str">
        <f>IF(Candidates!H2655="","",MONTH(Candidates!H2655))</f>
        <v/>
      </c>
      <c r="S2653" s="187" t="b">
        <f>IF(AND(YEAR(Candidates!H2655)&gt;=applicationYear,YEAR(Candidates!H2655)&lt;=applicationYear),TRUE,IF(applicationYear="",TRUE,FALSE))</f>
        <v>0</v>
      </c>
      <c r="T2653" s="187" t="b">
        <f>IF(AND(Candidates!H2655&gt;=$AJ$4,Candidates!H2655&lt;=$AJ$5),TRUE,FALSE)</f>
        <v>0</v>
      </c>
      <c r="U2653" s="187" t="b">
        <f>IF(Dashboard!$M$6="",IF(Candidates!B2655&lt;&gt;"",TRUE,FALSE),IF(Dashboard!$M$6=Candidates!B2655,TRUE,FALSE))</f>
        <v>0</v>
      </c>
      <c r="V2653" s="187" t="b">
        <f>IF(Dashboard!$H$7="",IF(Candidates!B2655&lt;&gt;"",TRUE,FALSE),IF(Dashboard!$H$7=Candidates!C2655,TRUE,FALSE))</f>
        <v>0</v>
      </c>
      <c r="W2653" s="217" t="b">
        <f>IF(Dashboard!$H$6="",IF(Candidates!B2655&lt;&gt;"",TRUE,FALSE),IF(Dashboard!$H$6=Candidates!E2655,TRUE,FALSE))</f>
        <v>0</v>
      </c>
      <c r="X2653" s="187">
        <f t="shared" si="104"/>
        <v>0</v>
      </c>
      <c r="Y2653" s="198">
        <f t="shared" si="105"/>
        <v>0</v>
      </c>
      <c r="AA2653" s="7"/>
      <c r="AB2653" s="7"/>
      <c r="AC2653" s="7"/>
    </row>
    <row r="2654" spans="18:29" x14ac:dyDescent="0.2">
      <c r="R2654" s="193" t="str">
        <f>IF(Candidates!H2656="","",MONTH(Candidates!H2656))</f>
        <v/>
      </c>
      <c r="S2654" s="187" t="b">
        <f>IF(AND(YEAR(Candidates!H2656)&gt;=applicationYear,YEAR(Candidates!H2656)&lt;=applicationYear),TRUE,IF(applicationYear="",TRUE,FALSE))</f>
        <v>0</v>
      </c>
      <c r="T2654" s="187" t="b">
        <f>IF(AND(Candidates!H2656&gt;=$AJ$4,Candidates!H2656&lt;=$AJ$5),TRUE,FALSE)</f>
        <v>0</v>
      </c>
      <c r="U2654" s="187" t="b">
        <f>IF(Dashboard!$M$6="",IF(Candidates!B2656&lt;&gt;"",TRUE,FALSE),IF(Dashboard!$M$6=Candidates!B2656,TRUE,FALSE))</f>
        <v>0</v>
      </c>
      <c r="V2654" s="187" t="b">
        <f>IF(Dashboard!$H$7="",IF(Candidates!B2656&lt;&gt;"",TRUE,FALSE),IF(Dashboard!$H$7=Candidates!C2656,TRUE,FALSE))</f>
        <v>0</v>
      </c>
      <c r="W2654" s="217" t="b">
        <f>IF(Dashboard!$H$6="",IF(Candidates!B2656&lt;&gt;"",TRUE,FALSE),IF(Dashboard!$H$6=Candidates!E2656,TRUE,FALSE))</f>
        <v>0</v>
      </c>
      <c r="X2654" s="187">
        <f t="shared" si="104"/>
        <v>0</v>
      </c>
      <c r="Y2654" s="198">
        <f t="shared" si="105"/>
        <v>0</v>
      </c>
      <c r="AA2654" s="7"/>
      <c r="AB2654" s="7"/>
      <c r="AC2654" s="7"/>
    </row>
    <row r="2655" spans="18:29" x14ac:dyDescent="0.2">
      <c r="R2655" s="193" t="str">
        <f>IF(Candidates!H2657="","",MONTH(Candidates!H2657))</f>
        <v/>
      </c>
      <c r="S2655" s="187" t="b">
        <f>IF(AND(YEAR(Candidates!H2657)&gt;=applicationYear,YEAR(Candidates!H2657)&lt;=applicationYear),TRUE,IF(applicationYear="",TRUE,FALSE))</f>
        <v>0</v>
      </c>
      <c r="T2655" s="187" t="b">
        <f>IF(AND(Candidates!H2657&gt;=$AJ$4,Candidates!H2657&lt;=$AJ$5),TRUE,FALSE)</f>
        <v>0</v>
      </c>
      <c r="U2655" s="187" t="b">
        <f>IF(Dashboard!$M$6="",IF(Candidates!B2657&lt;&gt;"",TRUE,FALSE),IF(Dashboard!$M$6=Candidates!B2657,TRUE,FALSE))</f>
        <v>0</v>
      </c>
      <c r="V2655" s="187" t="b">
        <f>IF(Dashboard!$H$7="",IF(Candidates!B2657&lt;&gt;"",TRUE,FALSE),IF(Dashboard!$H$7=Candidates!C2657,TRUE,FALSE))</f>
        <v>0</v>
      </c>
      <c r="W2655" s="217" t="b">
        <f>IF(Dashboard!$H$6="",IF(Candidates!B2657&lt;&gt;"",TRUE,FALSE),IF(Dashboard!$H$6=Candidates!E2657,TRUE,FALSE))</f>
        <v>0</v>
      </c>
      <c r="X2655" s="187">
        <f t="shared" si="104"/>
        <v>0</v>
      </c>
      <c r="Y2655" s="198">
        <f t="shared" si="105"/>
        <v>0</v>
      </c>
      <c r="AA2655" s="7"/>
      <c r="AB2655" s="7"/>
      <c r="AC2655" s="7"/>
    </row>
    <row r="2656" spans="18:29" x14ac:dyDescent="0.2">
      <c r="R2656" s="193" t="str">
        <f>IF(Candidates!H2658="","",MONTH(Candidates!H2658))</f>
        <v/>
      </c>
      <c r="S2656" s="187" t="b">
        <f>IF(AND(YEAR(Candidates!H2658)&gt;=applicationYear,YEAR(Candidates!H2658)&lt;=applicationYear),TRUE,IF(applicationYear="",TRUE,FALSE))</f>
        <v>0</v>
      </c>
      <c r="T2656" s="187" t="b">
        <f>IF(AND(Candidates!H2658&gt;=$AJ$4,Candidates!H2658&lt;=$AJ$5),TRUE,FALSE)</f>
        <v>0</v>
      </c>
      <c r="U2656" s="187" t="b">
        <f>IF(Dashboard!$M$6="",IF(Candidates!B2658&lt;&gt;"",TRUE,FALSE),IF(Dashboard!$M$6=Candidates!B2658,TRUE,FALSE))</f>
        <v>0</v>
      </c>
      <c r="V2656" s="187" t="b">
        <f>IF(Dashboard!$H$7="",IF(Candidates!B2658&lt;&gt;"",TRUE,FALSE),IF(Dashboard!$H$7=Candidates!C2658,TRUE,FALSE))</f>
        <v>0</v>
      </c>
      <c r="W2656" s="217" t="b">
        <f>IF(Dashboard!$H$6="",IF(Candidates!B2658&lt;&gt;"",TRUE,FALSE),IF(Dashboard!$H$6=Candidates!E2658,TRUE,FALSE))</f>
        <v>0</v>
      </c>
      <c r="X2656" s="187">
        <f t="shared" si="104"/>
        <v>0</v>
      </c>
      <c r="Y2656" s="198">
        <f t="shared" si="105"/>
        <v>0</v>
      </c>
      <c r="AA2656" s="7"/>
      <c r="AB2656" s="7"/>
      <c r="AC2656" s="7"/>
    </row>
    <row r="2657" spans="18:29" x14ac:dyDescent="0.2">
      <c r="R2657" s="193" t="str">
        <f>IF(Candidates!H2659="","",MONTH(Candidates!H2659))</f>
        <v/>
      </c>
      <c r="S2657" s="187" t="b">
        <f>IF(AND(YEAR(Candidates!H2659)&gt;=applicationYear,YEAR(Candidates!H2659)&lt;=applicationYear),TRUE,IF(applicationYear="",TRUE,FALSE))</f>
        <v>0</v>
      </c>
      <c r="T2657" s="187" t="b">
        <f>IF(AND(Candidates!H2659&gt;=$AJ$4,Candidates!H2659&lt;=$AJ$5),TRUE,FALSE)</f>
        <v>0</v>
      </c>
      <c r="U2657" s="187" t="b">
        <f>IF(Dashboard!$M$6="",IF(Candidates!B2659&lt;&gt;"",TRUE,FALSE),IF(Dashboard!$M$6=Candidates!B2659,TRUE,FALSE))</f>
        <v>0</v>
      </c>
      <c r="V2657" s="187" t="b">
        <f>IF(Dashboard!$H$7="",IF(Candidates!B2659&lt;&gt;"",TRUE,FALSE),IF(Dashboard!$H$7=Candidates!C2659,TRUE,FALSE))</f>
        <v>0</v>
      </c>
      <c r="W2657" s="217" t="b">
        <f>IF(Dashboard!$H$6="",IF(Candidates!B2659&lt;&gt;"",TRUE,FALSE),IF(Dashboard!$H$6=Candidates!E2659,TRUE,FALSE))</f>
        <v>0</v>
      </c>
      <c r="X2657" s="187">
        <f t="shared" si="104"/>
        <v>0</v>
      </c>
      <c r="Y2657" s="198">
        <f t="shared" si="105"/>
        <v>0</v>
      </c>
      <c r="AA2657" s="7"/>
      <c r="AB2657" s="7"/>
      <c r="AC2657" s="7"/>
    </row>
    <row r="2658" spans="18:29" x14ac:dyDescent="0.2">
      <c r="R2658" s="193" t="str">
        <f>IF(Candidates!H2660="","",MONTH(Candidates!H2660))</f>
        <v/>
      </c>
      <c r="S2658" s="187" t="b">
        <f>IF(AND(YEAR(Candidates!H2660)&gt;=applicationYear,YEAR(Candidates!H2660)&lt;=applicationYear),TRUE,IF(applicationYear="",TRUE,FALSE))</f>
        <v>0</v>
      </c>
      <c r="T2658" s="187" t="b">
        <f>IF(AND(Candidates!H2660&gt;=$AJ$4,Candidates!H2660&lt;=$AJ$5),TRUE,FALSE)</f>
        <v>0</v>
      </c>
      <c r="U2658" s="187" t="b">
        <f>IF(Dashboard!$M$6="",IF(Candidates!B2660&lt;&gt;"",TRUE,FALSE),IF(Dashboard!$M$6=Candidates!B2660,TRUE,FALSE))</f>
        <v>0</v>
      </c>
      <c r="V2658" s="187" t="b">
        <f>IF(Dashboard!$H$7="",IF(Candidates!B2660&lt;&gt;"",TRUE,FALSE),IF(Dashboard!$H$7=Candidates!C2660,TRUE,FALSE))</f>
        <v>0</v>
      </c>
      <c r="W2658" s="217" t="b">
        <f>IF(Dashboard!$H$6="",IF(Candidates!B2660&lt;&gt;"",TRUE,FALSE),IF(Dashboard!$H$6=Candidates!E2660,TRUE,FALSE))</f>
        <v>0</v>
      </c>
      <c r="X2658" s="187">
        <f t="shared" si="104"/>
        <v>0</v>
      </c>
      <c r="Y2658" s="198">
        <f t="shared" si="105"/>
        <v>0</v>
      </c>
      <c r="AA2658" s="7"/>
      <c r="AB2658" s="7"/>
      <c r="AC2658" s="7"/>
    </row>
    <row r="2659" spans="18:29" x14ac:dyDescent="0.2">
      <c r="R2659" s="193" t="str">
        <f>IF(Candidates!H2661="","",MONTH(Candidates!H2661))</f>
        <v/>
      </c>
      <c r="S2659" s="187" t="b">
        <f>IF(AND(YEAR(Candidates!H2661)&gt;=applicationYear,YEAR(Candidates!H2661)&lt;=applicationYear),TRUE,IF(applicationYear="",TRUE,FALSE))</f>
        <v>0</v>
      </c>
      <c r="T2659" s="187" t="b">
        <f>IF(AND(Candidates!H2661&gt;=$AJ$4,Candidates!H2661&lt;=$AJ$5),TRUE,FALSE)</f>
        <v>0</v>
      </c>
      <c r="U2659" s="187" t="b">
        <f>IF(Dashboard!$M$6="",IF(Candidates!B2661&lt;&gt;"",TRUE,FALSE),IF(Dashboard!$M$6=Candidates!B2661,TRUE,FALSE))</f>
        <v>0</v>
      </c>
      <c r="V2659" s="187" t="b">
        <f>IF(Dashboard!$H$7="",IF(Candidates!B2661&lt;&gt;"",TRUE,FALSE),IF(Dashboard!$H$7=Candidates!C2661,TRUE,FALSE))</f>
        <v>0</v>
      </c>
      <c r="W2659" s="217" t="b">
        <f>IF(Dashboard!$H$6="",IF(Candidates!B2661&lt;&gt;"",TRUE,FALSE),IF(Dashboard!$H$6=Candidates!E2661,TRUE,FALSE))</f>
        <v>0</v>
      </c>
      <c r="X2659" s="187">
        <f t="shared" si="104"/>
        <v>0</v>
      </c>
      <c r="Y2659" s="198">
        <f t="shared" si="105"/>
        <v>0</v>
      </c>
      <c r="AA2659" s="7"/>
      <c r="AB2659" s="7"/>
      <c r="AC2659" s="7"/>
    </row>
    <row r="2660" spans="18:29" x14ac:dyDescent="0.2">
      <c r="R2660" s="193" t="str">
        <f>IF(Candidates!H2662="","",MONTH(Candidates!H2662))</f>
        <v/>
      </c>
      <c r="S2660" s="187" t="b">
        <f>IF(AND(YEAR(Candidates!H2662)&gt;=applicationYear,YEAR(Candidates!H2662)&lt;=applicationYear),TRUE,IF(applicationYear="",TRUE,FALSE))</f>
        <v>0</v>
      </c>
      <c r="T2660" s="187" t="b">
        <f>IF(AND(Candidates!H2662&gt;=$AJ$4,Candidates!H2662&lt;=$AJ$5),TRUE,FALSE)</f>
        <v>0</v>
      </c>
      <c r="U2660" s="187" t="b">
        <f>IF(Dashboard!$M$6="",IF(Candidates!B2662&lt;&gt;"",TRUE,FALSE),IF(Dashboard!$M$6=Candidates!B2662,TRUE,FALSE))</f>
        <v>0</v>
      </c>
      <c r="V2660" s="187" t="b">
        <f>IF(Dashboard!$H$7="",IF(Candidates!B2662&lt;&gt;"",TRUE,FALSE),IF(Dashboard!$H$7=Candidates!C2662,TRUE,FALSE))</f>
        <v>0</v>
      </c>
      <c r="W2660" s="217" t="b">
        <f>IF(Dashboard!$H$6="",IF(Candidates!B2662&lt;&gt;"",TRUE,FALSE),IF(Dashboard!$H$6=Candidates!E2662,TRUE,FALSE))</f>
        <v>0</v>
      </c>
      <c r="X2660" s="187">
        <f t="shared" si="104"/>
        <v>0</v>
      </c>
      <c r="Y2660" s="198">
        <f t="shared" si="105"/>
        <v>0</v>
      </c>
      <c r="AA2660" s="7"/>
      <c r="AB2660" s="7"/>
      <c r="AC2660" s="7"/>
    </row>
    <row r="2661" spans="18:29" x14ac:dyDescent="0.2">
      <c r="R2661" s="193" t="str">
        <f>IF(Candidates!H2663="","",MONTH(Candidates!H2663))</f>
        <v/>
      </c>
      <c r="S2661" s="187" t="b">
        <f>IF(AND(YEAR(Candidates!H2663)&gt;=applicationYear,YEAR(Candidates!H2663)&lt;=applicationYear),TRUE,IF(applicationYear="",TRUE,FALSE))</f>
        <v>0</v>
      </c>
      <c r="T2661" s="187" t="b">
        <f>IF(AND(Candidates!H2663&gt;=$AJ$4,Candidates!H2663&lt;=$AJ$5),TRUE,FALSE)</f>
        <v>0</v>
      </c>
      <c r="U2661" s="187" t="b">
        <f>IF(Dashboard!$M$6="",IF(Candidates!B2663&lt;&gt;"",TRUE,FALSE),IF(Dashboard!$M$6=Candidates!B2663,TRUE,FALSE))</f>
        <v>0</v>
      </c>
      <c r="V2661" s="187" t="b">
        <f>IF(Dashboard!$H$7="",IF(Candidates!B2663&lt;&gt;"",TRUE,FALSE),IF(Dashboard!$H$7=Candidates!C2663,TRUE,FALSE))</f>
        <v>0</v>
      </c>
      <c r="W2661" s="217" t="b">
        <f>IF(Dashboard!$H$6="",IF(Candidates!B2663&lt;&gt;"",TRUE,FALSE),IF(Dashboard!$H$6=Candidates!E2663,TRUE,FALSE))</f>
        <v>0</v>
      </c>
      <c r="X2661" s="187">
        <f t="shared" si="104"/>
        <v>0</v>
      </c>
      <c r="Y2661" s="198">
        <f t="shared" si="105"/>
        <v>0</v>
      </c>
      <c r="AA2661" s="7"/>
      <c r="AB2661" s="7"/>
      <c r="AC2661" s="7"/>
    </row>
    <row r="2662" spans="18:29" x14ac:dyDescent="0.2">
      <c r="R2662" s="193" t="str">
        <f>IF(Candidates!H2664="","",MONTH(Candidates!H2664))</f>
        <v/>
      </c>
      <c r="S2662" s="187" t="b">
        <f>IF(AND(YEAR(Candidates!H2664)&gt;=applicationYear,YEAR(Candidates!H2664)&lt;=applicationYear),TRUE,IF(applicationYear="",TRUE,FALSE))</f>
        <v>0</v>
      </c>
      <c r="T2662" s="187" t="b">
        <f>IF(AND(Candidates!H2664&gt;=$AJ$4,Candidates!H2664&lt;=$AJ$5),TRUE,FALSE)</f>
        <v>0</v>
      </c>
      <c r="U2662" s="187" t="b">
        <f>IF(Dashboard!$M$6="",IF(Candidates!B2664&lt;&gt;"",TRUE,FALSE),IF(Dashboard!$M$6=Candidates!B2664,TRUE,FALSE))</f>
        <v>0</v>
      </c>
      <c r="V2662" s="187" t="b">
        <f>IF(Dashboard!$H$7="",IF(Candidates!B2664&lt;&gt;"",TRUE,FALSE),IF(Dashboard!$H$7=Candidates!C2664,TRUE,FALSE))</f>
        <v>0</v>
      </c>
      <c r="W2662" s="217" t="b">
        <f>IF(Dashboard!$H$6="",IF(Candidates!B2664&lt;&gt;"",TRUE,FALSE),IF(Dashboard!$H$6=Candidates!E2664,TRUE,FALSE))</f>
        <v>0</v>
      </c>
      <c r="X2662" s="187">
        <f t="shared" si="104"/>
        <v>0</v>
      </c>
      <c r="Y2662" s="198">
        <f t="shared" si="105"/>
        <v>0</v>
      </c>
      <c r="AA2662" s="7"/>
      <c r="AB2662" s="7"/>
      <c r="AC2662" s="7"/>
    </row>
    <row r="2663" spans="18:29" x14ac:dyDescent="0.2">
      <c r="R2663" s="193" t="str">
        <f>IF(Candidates!H2665="","",MONTH(Candidates!H2665))</f>
        <v/>
      </c>
      <c r="S2663" s="187" t="b">
        <f>IF(AND(YEAR(Candidates!H2665)&gt;=applicationYear,YEAR(Candidates!H2665)&lt;=applicationYear),TRUE,IF(applicationYear="",TRUE,FALSE))</f>
        <v>0</v>
      </c>
      <c r="T2663" s="187" t="b">
        <f>IF(AND(Candidates!H2665&gt;=$AJ$4,Candidates!H2665&lt;=$AJ$5),TRUE,FALSE)</f>
        <v>0</v>
      </c>
      <c r="U2663" s="187" t="b">
        <f>IF(Dashboard!$M$6="",IF(Candidates!B2665&lt;&gt;"",TRUE,FALSE),IF(Dashboard!$M$6=Candidates!B2665,TRUE,FALSE))</f>
        <v>0</v>
      </c>
      <c r="V2663" s="187" t="b">
        <f>IF(Dashboard!$H$7="",IF(Candidates!B2665&lt;&gt;"",TRUE,FALSE),IF(Dashboard!$H$7=Candidates!C2665,TRUE,FALSE))</f>
        <v>0</v>
      </c>
      <c r="W2663" s="217" t="b">
        <f>IF(Dashboard!$H$6="",IF(Candidates!B2665&lt;&gt;"",TRUE,FALSE),IF(Dashboard!$H$6=Candidates!E2665,TRUE,FALSE))</f>
        <v>0</v>
      </c>
      <c r="X2663" s="187">
        <f t="shared" si="104"/>
        <v>0</v>
      </c>
      <c r="Y2663" s="198">
        <f t="shared" si="105"/>
        <v>0</v>
      </c>
      <c r="AA2663" s="7"/>
      <c r="AB2663" s="7"/>
      <c r="AC2663" s="7"/>
    </row>
    <row r="2664" spans="18:29" x14ac:dyDescent="0.2">
      <c r="R2664" s="193" t="str">
        <f>IF(Candidates!H2666="","",MONTH(Candidates!H2666))</f>
        <v/>
      </c>
      <c r="S2664" s="187" t="b">
        <f>IF(AND(YEAR(Candidates!H2666)&gt;=applicationYear,YEAR(Candidates!H2666)&lt;=applicationYear),TRUE,IF(applicationYear="",TRUE,FALSE))</f>
        <v>0</v>
      </c>
      <c r="T2664" s="187" t="b">
        <f>IF(AND(Candidates!H2666&gt;=$AJ$4,Candidates!H2666&lt;=$AJ$5),TRUE,FALSE)</f>
        <v>0</v>
      </c>
      <c r="U2664" s="187" t="b">
        <f>IF(Dashboard!$M$6="",IF(Candidates!B2666&lt;&gt;"",TRUE,FALSE),IF(Dashboard!$M$6=Candidates!B2666,TRUE,FALSE))</f>
        <v>0</v>
      </c>
      <c r="V2664" s="187" t="b">
        <f>IF(Dashboard!$H$7="",IF(Candidates!B2666&lt;&gt;"",TRUE,FALSE),IF(Dashboard!$H$7=Candidates!C2666,TRUE,FALSE))</f>
        <v>0</v>
      </c>
      <c r="W2664" s="217" t="b">
        <f>IF(Dashboard!$H$6="",IF(Candidates!B2666&lt;&gt;"",TRUE,FALSE),IF(Dashboard!$H$6=Candidates!E2666,TRUE,FALSE))</f>
        <v>0</v>
      </c>
      <c r="X2664" s="187">
        <f t="shared" si="104"/>
        <v>0</v>
      </c>
      <c r="Y2664" s="198">
        <f t="shared" si="105"/>
        <v>0</v>
      </c>
      <c r="AA2664" s="7"/>
      <c r="AB2664" s="7"/>
      <c r="AC2664" s="7"/>
    </row>
    <row r="2665" spans="18:29" x14ac:dyDescent="0.2">
      <c r="R2665" s="193" t="str">
        <f>IF(Candidates!H2667="","",MONTH(Candidates!H2667))</f>
        <v/>
      </c>
      <c r="S2665" s="187" t="b">
        <f>IF(AND(YEAR(Candidates!H2667)&gt;=applicationYear,YEAR(Candidates!H2667)&lt;=applicationYear),TRUE,IF(applicationYear="",TRUE,FALSE))</f>
        <v>0</v>
      </c>
      <c r="T2665" s="187" t="b">
        <f>IF(AND(Candidates!H2667&gt;=$AJ$4,Candidates!H2667&lt;=$AJ$5),TRUE,FALSE)</f>
        <v>0</v>
      </c>
      <c r="U2665" s="187" t="b">
        <f>IF(Dashboard!$M$6="",IF(Candidates!B2667&lt;&gt;"",TRUE,FALSE),IF(Dashboard!$M$6=Candidates!B2667,TRUE,FALSE))</f>
        <v>0</v>
      </c>
      <c r="V2665" s="187" t="b">
        <f>IF(Dashboard!$H$7="",IF(Candidates!B2667&lt;&gt;"",TRUE,FALSE),IF(Dashboard!$H$7=Candidates!C2667,TRUE,FALSE))</f>
        <v>0</v>
      </c>
      <c r="W2665" s="217" t="b">
        <f>IF(Dashboard!$H$6="",IF(Candidates!B2667&lt;&gt;"",TRUE,FALSE),IF(Dashboard!$H$6=Candidates!E2667,TRUE,FALSE))</f>
        <v>0</v>
      </c>
      <c r="X2665" s="187">
        <f t="shared" si="104"/>
        <v>0</v>
      </c>
      <c r="Y2665" s="198">
        <f t="shared" si="105"/>
        <v>0</v>
      </c>
      <c r="AA2665" s="7"/>
      <c r="AB2665" s="7"/>
      <c r="AC2665" s="7"/>
    </row>
    <row r="2666" spans="18:29" x14ac:dyDescent="0.2">
      <c r="R2666" s="193" t="str">
        <f>IF(Candidates!H2668="","",MONTH(Candidates!H2668))</f>
        <v/>
      </c>
      <c r="S2666" s="187" t="b">
        <f>IF(AND(YEAR(Candidates!H2668)&gt;=applicationYear,YEAR(Candidates!H2668)&lt;=applicationYear),TRUE,IF(applicationYear="",TRUE,FALSE))</f>
        <v>0</v>
      </c>
      <c r="T2666" s="187" t="b">
        <f>IF(AND(Candidates!H2668&gt;=$AJ$4,Candidates!H2668&lt;=$AJ$5),TRUE,FALSE)</f>
        <v>0</v>
      </c>
      <c r="U2666" s="187" t="b">
        <f>IF(Dashboard!$M$6="",IF(Candidates!B2668&lt;&gt;"",TRUE,FALSE),IF(Dashboard!$M$6=Candidates!B2668,TRUE,FALSE))</f>
        <v>0</v>
      </c>
      <c r="V2666" s="187" t="b">
        <f>IF(Dashboard!$H$7="",IF(Candidates!B2668&lt;&gt;"",TRUE,FALSE),IF(Dashboard!$H$7=Candidates!C2668,TRUE,FALSE))</f>
        <v>0</v>
      </c>
      <c r="W2666" s="217" t="b">
        <f>IF(Dashboard!$H$6="",IF(Candidates!B2668&lt;&gt;"",TRUE,FALSE),IF(Dashboard!$H$6=Candidates!E2668,TRUE,FALSE))</f>
        <v>0</v>
      </c>
      <c r="X2666" s="187">
        <f t="shared" si="104"/>
        <v>0</v>
      </c>
      <c r="Y2666" s="198">
        <f t="shared" si="105"/>
        <v>0</v>
      </c>
      <c r="AA2666" s="7"/>
      <c r="AB2666" s="7"/>
      <c r="AC2666" s="7"/>
    </row>
    <row r="2667" spans="18:29" x14ac:dyDescent="0.2">
      <c r="R2667" s="193" t="str">
        <f>IF(Candidates!H2669="","",MONTH(Candidates!H2669))</f>
        <v/>
      </c>
      <c r="S2667" s="187" t="b">
        <f>IF(AND(YEAR(Candidates!H2669)&gt;=applicationYear,YEAR(Candidates!H2669)&lt;=applicationYear),TRUE,IF(applicationYear="",TRUE,FALSE))</f>
        <v>0</v>
      </c>
      <c r="T2667" s="187" t="b">
        <f>IF(AND(Candidates!H2669&gt;=$AJ$4,Candidates!H2669&lt;=$AJ$5),TRUE,FALSE)</f>
        <v>0</v>
      </c>
      <c r="U2667" s="187" t="b">
        <f>IF(Dashboard!$M$6="",IF(Candidates!B2669&lt;&gt;"",TRUE,FALSE),IF(Dashboard!$M$6=Candidates!B2669,TRUE,FALSE))</f>
        <v>0</v>
      </c>
      <c r="V2667" s="187" t="b">
        <f>IF(Dashboard!$H$7="",IF(Candidates!B2669&lt;&gt;"",TRUE,FALSE),IF(Dashboard!$H$7=Candidates!C2669,TRUE,FALSE))</f>
        <v>0</v>
      </c>
      <c r="W2667" s="217" t="b">
        <f>IF(Dashboard!$H$6="",IF(Candidates!B2669&lt;&gt;"",TRUE,FALSE),IF(Dashboard!$H$6=Candidates!E2669,TRUE,FALSE))</f>
        <v>0</v>
      </c>
      <c r="X2667" s="187">
        <f t="shared" si="104"/>
        <v>0</v>
      </c>
      <c r="Y2667" s="198">
        <f t="shared" si="105"/>
        <v>0</v>
      </c>
      <c r="AA2667" s="7"/>
      <c r="AB2667" s="7"/>
      <c r="AC2667" s="7"/>
    </row>
    <row r="2668" spans="18:29" x14ac:dyDescent="0.2">
      <c r="R2668" s="193" t="str">
        <f>IF(Candidates!H2670="","",MONTH(Candidates!H2670))</f>
        <v/>
      </c>
      <c r="S2668" s="187" t="b">
        <f>IF(AND(YEAR(Candidates!H2670)&gt;=applicationYear,YEAR(Candidates!H2670)&lt;=applicationYear),TRUE,IF(applicationYear="",TRUE,FALSE))</f>
        <v>0</v>
      </c>
      <c r="T2668" s="187" t="b">
        <f>IF(AND(Candidates!H2670&gt;=$AJ$4,Candidates!H2670&lt;=$AJ$5),TRUE,FALSE)</f>
        <v>0</v>
      </c>
      <c r="U2668" s="187" t="b">
        <f>IF(Dashboard!$M$6="",IF(Candidates!B2670&lt;&gt;"",TRUE,FALSE),IF(Dashboard!$M$6=Candidates!B2670,TRUE,FALSE))</f>
        <v>0</v>
      </c>
      <c r="V2668" s="187" t="b">
        <f>IF(Dashboard!$H$7="",IF(Candidates!B2670&lt;&gt;"",TRUE,FALSE),IF(Dashboard!$H$7=Candidates!C2670,TRUE,FALSE))</f>
        <v>0</v>
      </c>
      <c r="W2668" s="217" t="b">
        <f>IF(Dashboard!$H$6="",IF(Candidates!B2670&lt;&gt;"",TRUE,FALSE),IF(Dashboard!$H$6=Candidates!E2670,TRUE,FALSE))</f>
        <v>0</v>
      </c>
      <c r="X2668" s="187">
        <f t="shared" si="104"/>
        <v>0</v>
      </c>
      <c r="Y2668" s="198">
        <f t="shared" si="105"/>
        <v>0</v>
      </c>
      <c r="AA2668" s="7"/>
      <c r="AB2668" s="7"/>
      <c r="AC2668" s="7"/>
    </row>
    <row r="2669" spans="18:29" x14ac:dyDescent="0.2">
      <c r="R2669" s="193" t="str">
        <f>IF(Candidates!H2671="","",MONTH(Candidates!H2671))</f>
        <v/>
      </c>
      <c r="S2669" s="187" t="b">
        <f>IF(AND(YEAR(Candidates!H2671)&gt;=applicationYear,YEAR(Candidates!H2671)&lt;=applicationYear),TRUE,IF(applicationYear="",TRUE,FALSE))</f>
        <v>0</v>
      </c>
      <c r="T2669" s="187" t="b">
        <f>IF(AND(Candidates!H2671&gt;=$AJ$4,Candidates!H2671&lt;=$AJ$5),TRUE,FALSE)</f>
        <v>0</v>
      </c>
      <c r="U2669" s="187" t="b">
        <f>IF(Dashboard!$M$6="",IF(Candidates!B2671&lt;&gt;"",TRUE,FALSE),IF(Dashboard!$M$6=Candidates!B2671,TRUE,FALSE))</f>
        <v>0</v>
      </c>
      <c r="V2669" s="187" t="b">
        <f>IF(Dashboard!$H$7="",IF(Candidates!B2671&lt;&gt;"",TRUE,FALSE),IF(Dashboard!$H$7=Candidates!C2671,TRUE,FALSE))</f>
        <v>0</v>
      </c>
      <c r="W2669" s="217" t="b">
        <f>IF(Dashboard!$H$6="",IF(Candidates!B2671&lt;&gt;"",TRUE,FALSE),IF(Dashboard!$H$6=Candidates!E2671,TRUE,FALSE))</f>
        <v>0</v>
      </c>
      <c r="X2669" s="187">
        <f t="shared" si="104"/>
        <v>0</v>
      </c>
      <c r="Y2669" s="198">
        <f t="shared" si="105"/>
        <v>0</v>
      </c>
      <c r="AA2669" s="7"/>
      <c r="AB2669" s="7"/>
      <c r="AC2669" s="7"/>
    </row>
    <row r="2670" spans="18:29" x14ac:dyDescent="0.2">
      <c r="R2670" s="193" t="str">
        <f>IF(Candidates!H2672="","",MONTH(Candidates!H2672))</f>
        <v/>
      </c>
      <c r="S2670" s="187" t="b">
        <f>IF(AND(YEAR(Candidates!H2672)&gt;=applicationYear,YEAR(Candidates!H2672)&lt;=applicationYear),TRUE,IF(applicationYear="",TRUE,FALSE))</f>
        <v>0</v>
      </c>
      <c r="T2670" s="187" t="b">
        <f>IF(AND(Candidates!H2672&gt;=$AJ$4,Candidates!H2672&lt;=$AJ$5),TRUE,FALSE)</f>
        <v>0</v>
      </c>
      <c r="U2670" s="187" t="b">
        <f>IF(Dashboard!$M$6="",IF(Candidates!B2672&lt;&gt;"",TRUE,FALSE),IF(Dashboard!$M$6=Candidates!B2672,TRUE,FALSE))</f>
        <v>0</v>
      </c>
      <c r="V2670" s="187" t="b">
        <f>IF(Dashboard!$H$7="",IF(Candidates!B2672&lt;&gt;"",TRUE,FALSE),IF(Dashboard!$H$7=Candidates!C2672,TRUE,FALSE))</f>
        <v>0</v>
      </c>
      <c r="W2670" s="217" t="b">
        <f>IF(Dashboard!$H$6="",IF(Candidates!B2672&lt;&gt;"",TRUE,FALSE),IF(Dashboard!$H$6=Candidates!E2672,TRUE,FALSE))</f>
        <v>0</v>
      </c>
      <c r="X2670" s="187">
        <f t="shared" si="104"/>
        <v>0</v>
      </c>
      <c r="Y2670" s="198">
        <f t="shared" si="105"/>
        <v>0</v>
      </c>
      <c r="AA2670" s="7"/>
      <c r="AB2670" s="7"/>
      <c r="AC2670" s="7"/>
    </row>
    <row r="2671" spans="18:29" x14ac:dyDescent="0.2">
      <c r="R2671" s="193" t="str">
        <f>IF(Candidates!H2673="","",MONTH(Candidates!H2673))</f>
        <v/>
      </c>
      <c r="S2671" s="187" t="b">
        <f>IF(AND(YEAR(Candidates!H2673)&gt;=applicationYear,YEAR(Candidates!H2673)&lt;=applicationYear),TRUE,IF(applicationYear="",TRUE,FALSE))</f>
        <v>0</v>
      </c>
      <c r="T2671" s="187" t="b">
        <f>IF(AND(Candidates!H2673&gt;=$AJ$4,Candidates!H2673&lt;=$AJ$5),TRUE,FALSE)</f>
        <v>0</v>
      </c>
      <c r="U2671" s="187" t="b">
        <f>IF(Dashboard!$M$6="",IF(Candidates!B2673&lt;&gt;"",TRUE,FALSE),IF(Dashboard!$M$6=Candidates!B2673,TRUE,FALSE))</f>
        <v>0</v>
      </c>
      <c r="V2671" s="187" t="b">
        <f>IF(Dashboard!$H$7="",IF(Candidates!B2673&lt;&gt;"",TRUE,FALSE),IF(Dashboard!$H$7=Candidates!C2673,TRUE,FALSE))</f>
        <v>0</v>
      </c>
      <c r="W2671" s="217" t="b">
        <f>IF(Dashboard!$H$6="",IF(Candidates!B2673&lt;&gt;"",TRUE,FALSE),IF(Dashboard!$H$6=Candidates!E2673,TRUE,FALSE))</f>
        <v>0</v>
      </c>
      <c r="X2671" s="187">
        <f t="shared" si="104"/>
        <v>0</v>
      </c>
      <c r="Y2671" s="198">
        <f t="shared" si="105"/>
        <v>0</v>
      </c>
      <c r="AA2671" s="7"/>
      <c r="AB2671" s="7"/>
      <c r="AC2671" s="7"/>
    </row>
    <row r="2672" spans="18:29" x14ac:dyDescent="0.2">
      <c r="R2672" s="193" t="str">
        <f>IF(Candidates!H2674="","",MONTH(Candidates!H2674))</f>
        <v/>
      </c>
      <c r="S2672" s="187" t="b">
        <f>IF(AND(YEAR(Candidates!H2674)&gt;=applicationYear,YEAR(Candidates!H2674)&lt;=applicationYear),TRUE,IF(applicationYear="",TRUE,FALSE))</f>
        <v>0</v>
      </c>
      <c r="T2672" s="187" t="b">
        <f>IF(AND(Candidates!H2674&gt;=$AJ$4,Candidates!H2674&lt;=$AJ$5),TRUE,FALSE)</f>
        <v>0</v>
      </c>
      <c r="U2672" s="187" t="b">
        <f>IF(Dashboard!$M$6="",IF(Candidates!B2674&lt;&gt;"",TRUE,FALSE),IF(Dashboard!$M$6=Candidates!B2674,TRUE,FALSE))</f>
        <v>0</v>
      </c>
      <c r="V2672" s="187" t="b">
        <f>IF(Dashboard!$H$7="",IF(Candidates!B2674&lt;&gt;"",TRUE,FALSE),IF(Dashboard!$H$7=Candidates!C2674,TRUE,FALSE))</f>
        <v>0</v>
      </c>
      <c r="W2672" s="217" t="b">
        <f>IF(Dashboard!$H$6="",IF(Candidates!B2674&lt;&gt;"",TRUE,FALSE),IF(Dashboard!$H$6=Candidates!E2674,TRUE,FALSE))</f>
        <v>0</v>
      </c>
      <c r="X2672" s="187">
        <f t="shared" si="104"/>
        <v>0</v>
      </c>
      <c r="Y2672" s="198">
        <f t="shared" si="105"/>
        <v>0</v>
      </c>
      <c r="AA2672" s="7"/>
      <c r="AB2672" s="7"/>
      <c r="AC2672" s="7"/>
    </row>
    <row r="2673" spans="18:29" x14ac:dyDescent="0.2">
      <c r="R2673" s="193" t="str">
        <f>IF(Candidates!H2675="","",MONTH(Candidates!H2675))</f>
        <v/>
      </c>
      <c r="S2673" s="187" t="b">
        <f>IF(AND(YEAR(Candidates!H2675)&gt;=applicationYear,YEAR(Candidates!H2675)&lt;=applicationYear),TRUE,IF(applicationYear="",TRUE,FALSE))</f>
        <v>0</v>
      </c>
      <c r="T2673" s="187" t="b">
        <f>IF(AND(Candidates!H2675&gt;=$AJ$4,Candidates!H2675&lt;=$AJ$5),TRUE,FALSE)</f>
        <v>0</v>
      </c>
      <c r="U2673" s="187" t="b">
        <f>IF(Dashboard!$M$6="",IF(Candidates!B2675&lt;&gt;"",TRUE,FALSE),IF(Dashboard!$M$6=Candidates!B2675,TRUE,FALSE))</f>
        <v>0</v>
      </c>
      <c r="V2673" s="187" t="b">
        <f>IF(Dashboard!$H$7="",IF(Candidates!B2675&lt;&gt;"",TRUE,FALSE),IF(Dashboard!$H$7=Candidates!C2675,TRUE,FALSE))</f>
        <v>0</v>
      </c>
      <c r="W2673" s="217" t="b">
        <f>IF(Dashboard!$H$6="",IF(Candidates!B2675&lt;&gt;"",TRUE,FALSE),IF(Dashboard!$H$6=Candidates!E2675,TRUE,FALSE))</f>
        <v>0</v>
      </c>
      <c r="X2673" s="187">
        <f t="shared" si="104"/>
        <v>0</v>
      </c>
      <c r="Y2673" s="198">
        <f t="shared" si="105"/>
        <v>0</v>
      </c>
      <c r="AA2673" s="7"/>
      <c r="AB2673" s="7"/>
      <c r="AC2673" s="7"/>
    </row>
    <row r="2674" spans="18:29" x14ac:dyDescent="0.2">
      <c r="R2674" s="193" t="str">
        <f>IF(Candidates!H2676="","",MONTH(Candidates!H2676))</f>
        <v/>
      </c>
      <c r="S2674" s="187" t="b">
        <f>IF(AND(YEAR(Candidates!H2676)&gt;=applicationYear,YEAR(Candidates!H2676)&lt;=applicationYear),TRUE,IF(applicationYear="",TRUE,FALSE))</f>
        <v>0</v>
      </c>
      <c r="T2674" s="187" t="b">
        <f>IF(AND(Candidates!H2676&gt;=$AJ$4,Candidates!H2676&lt;=$AJ$5),TRUE,FALSE)</f>
        <v>0</v>
      </c>
      <c r="U2674" s="187" t="b">
        <f>IF(Dashboard!$M$6="",IF(Candidates!B2676&lt;&gt;"",TRUE,FALSE),IF(Dashboard!$M$6=Candidates!B2676,TRUE,FALSE))</f>
        <v>0</v>
      </c>
      <c r="V2674" s="187" t="b">
        <f>IF(Dashboard!$H$7="",IF(Candidates!B2676&lt;&gt;"",TRUE,FALSE),IF(Dashboard!$H$7=Candidates!C2676,TRUE,FALSE))</f>
        <v>0</v>
      </c>
      <c r="W2674" s="217" t="b">
        <f>IF(Dashboard!$H$6="",IF(Candidates!B2676&lt;&gt;"",TRUE,FALSE),IF(Dashboard!$H$6=Candidates!E2676,TRUE,FALSE))</f>
        <v>0</v>
      </c>
      <c r="X2674" s="187">
        <f t="shared" si="104"/>
        <v>0</v>
      </c>
      <c r="Y2674" s="198">
        <f t="shared" si="105"/>
        <v>0</v>
      </c>
      <c r="AA2674" s="7"/>
      <c r="AB2674" s="7"/>
      <c r="AC2674" s="7"/>
    </row>
    <row r="2675" spans="18:29" x14ac:dyDescent="0.2">
      <c r="R2675" s="193" t="str">
        <f>IF(Candidates!H2677="","",MONTH(Candidates!H2677))</f>
        <v/>
      </c>
      <c r="S2675" s="187" t="b">
        <f>IF(AND(YEAR(Candidates!H2677)&gt;=applicationYear,YEAR(Candidates!H2677)&lt;=applicationYear),TRUE,IF(applicationYear="",TRUE,FALSE))</f>
        <v>0</v>
      </c>
      <c r="T2675" s="187" t="b">
        <f>IF(AND(Candidates!H2677&gt;=$AJ$4,Candidates!H2677&lt;=$AJ$5),TRUE,FALSE)</f>
        <v>0</v>
      </c>
      <c r="U2675" s="187" t="b">
        <f>IF(Dashboard!$M$6="",IF(Candidates!B2677&lt;&gt;"",TRUE,FALSE),IF(Dashboard!$M$6=Candidates!B2677,TRUE,FALSE))</f>
        <v>0</v>
      </c>
      <c r="V2675" s="187" t="b">
        <f>IF(Dashboard!$H$7="",IF(Candidates!B2677&lt;&gt;"",TRUE,FALSE),IF(Dashboard!$H$7=Candidates!C2677,TRUE,FALSE))</f>
        <v>0</v>
      </c>
      <c r="W2675" s="217" t="b">
        <f>IF(Dashboard!$H$6="",IF(Candidates!B2677&lt;&gt;"",TRUE,FALSE),IF(Dashboard!$H$6=Candidates!E2677,TRUE,FALSE))</f>
        <v>0</v>
      </c>
      <c r="X2675" s="187">
        <f t="shared" si="104"/>
        <v>0</v>
      </c>
      <c r="Y2675" s="198">
        <f t="shared" si="105"/>
        <v>0</v>
      </c>
      <c r="AA2675" s="7"/>
      <c r="AB2675" s="7"/>
      <c r="AC2675" s="7"/>
    </row>
    <row r="2676" spans="18:29" x14ac:dyDescent="0.2">
      <c r="R2676" s="193" t="str">
        <f>IF(Candidates!H2678="","",MONTH(Candidates!H2678))</f>
        <v/>
      </c>
      <c r="S2676" s="187" t="b">
        <f>IF(AND(YEAR(Candidates!H2678)&gt;=applicationYear,YEAR(Candidates!H2678)&lt;=applicationYear),TRUE,IF(applicationYear="",TRUE,FALSE))</f>
        <v>0</v>
      </c>
      <c r="T2676" s="187" t="b">
        <f>IF(AND(Candidates!H2678&gt;=$AJ$4,Candidates!H2678&lt;=$AJ$5),TRUE,FALSE)</f>
        <v>0</v>
      </c>
      <c r="U2676" s="187" t="b">
        <f>IF(Dashboard!$M$6="",IF(Candidates!B2678&lt;&gt;"",TRUE,FALSE),IF(Dashboard!$M$6=Candidates!B2678,TRUE,FALSE))</f>
        <v>0</v>
      </c>
      <c r="V2676" s="187" t="b">
        <f>IF(Dashboard!$H$7="",IF(Candidates!B2678&lt;&gt;"",TRUE,FALSE),IF(Dashboard!$H$7=Candidates!C2678,TRUE,FALSE))</f>
        <v>0</v>
      </c>
      <c r="W2676" s="217" t="b">
        <f>IF(Dashboard!$H$6="",IF(Candidates!B2678&lt;&gt;"",TRUE,FALSE),IF(Dashboard!$H$6=Candidates!E2678,TRUE,FALSE))</f>
        <v>0</v>
      </c>
      <c r="X2676" s="187">
        <f t="shared" si="104"/>
        <v>0</v>
      </c>
      <c r="Y2676" s="198">
        <f t="shared" si="105"/>
        <v>0</v>
      </c>
      <c r="AA2676" s="7"/>
      <c r="AB2676" s="7"/>
      <c r="AC2676" s="7"/>
    </row>
    <row r="2677" spans="18:29" x14ac:dyDescent="0.2">
      <c r="R2677" s="193" t="str">
        <f>IF(Candidates!H2679="","",MONTH(Candidates!H2679))</f>
        <v/>
      </c>
      <c r="S2677" s="187" t="b">
        <f>IF(AND(YEAR(Candidates!H2679)&gt;=applicationYear,YEAR(Candidates!H2679)&lt;=applicationYear),TRUE,IF(applicationYear="",TRUE,FALSE))</f>
        <v>0</v>
      </c>
      <c r="T2677" s="187" t="b">
        <f>IF(AND(Candidates!H2679&gt;=$AJ$4,Candidates!H2679&lt;=$AJ$5),TRUE,FALSE)</f>
        <v>0</v>
      </c>
      <c r="U2677" s="187" t="b">
        <f>IF(Dashboard!$M$6="",IF(Candidates!B2679&lt;&gt;"",TRUE,FALSE),IF(Dashboard!$M$6=Candidates!B2679,TRUE,FALSE))</f>
        <v>0</v>
      </c>
      <c r="V2677" s="187" t="b">
        <f>IF(Dashboard!$H$7="",IF(Candidates!B2679&lt;&gt;"",TRUE,FALSE),IF(Dashboard!$H$7=Candidates!C2679,TRUE,FALSE))</f>
        <v>0</v>
      </c>
      <c r="W2677" s="217" t="b">
        <f>IF(Dashboard!$H$6="",IF(Candidates!B2679&lt;&gt;"",TRUE,FALSE),IF(Dashboard!$H$6=Candidates!E2679,TRUE,FALSE))</f>
        <v>0</v>
      </c>
      <c r="X2677" s="187">
        <f t="shared" si="104"/>
        <v>0</v>
      </c>
      <c r="Y2677" s="198">
        <f t="shared" si="105"/>
        <v>0</v>
      </c>
      <c r="AA2677" s="7"/>
      <c r="AB2677" s="7"/>
      <c r="AC2677" s="7"/>
    </row>
    <row r="2678" spans="18:29" x14ac:dyDescent="0.2">
      <c r="R2678" s="193" t="str">
        <f>IF(Candidates!H2680="","",MONTH(Candidates!H2680))</f>
        <v/>
      </c>
      <c r="S2678" s="187" t="b">
        <f>IF(AND(YEAR(Candidates!H2680)&gt;=applicationYear,YEAR(Candidates!H2680)&lt;=applicationYear),TRUE,IF(applicationYear="",TRUE,FALSE))</f>
        <v>0</v>
      </c>
      <c r="T2678" s="187" t="b">
        <f>IF(AND(Candidates!H2680&gt;=$AJ$4,Candidates!H2680&lt;=$AJ$5),TRUE,FALSE)</f>
        <v>0</v>
      </c>
      <c r="U2678" s="187" t="b">
        <f>IF(Dashboard!$M$6="",IF(Candidates!B2680&lt;&gt;"",TRUE,FALSE),IF(Dashboard!$M$6=Candidates!B2680,TRUE,FALSE))</f>
        <v>0</v>
      </c>
      <c r="V2678" s="187" t="b">
        <f>IF(Dashboard!$H$7="",IF(Candidates!B2680&lt;&gt;"",TRUE,FALSE),IF(Dashboard!$H$7=Candidates!C2680,TRUE,FALSE))</f>
        <v>0</v>
      </c>
      <c r="W2678" s="217" t="b">
        <f>IF(Dashboard!$H$6="",IF(Candidates!B2680&lt;&gt;"",TRUE,FALSE),IF(Dashboard!$H$6=Candidates!E2680,TRUE,FALSE))</f>
        <v>0</v>
      </c>
      <c r="X2678" s="187">
        <f t="shared" si="104"/>
        <v>0</v>
      </c>
      <c r="Y2678" s="198">
        <f t="shared" si="105"/>
        <v>0</v>
      </c>
      <c r="AA2678" s="7"/>
      <c r="AB2678" s="7"/>
      <c r="AC2678" s="7"/>
    </row>
    <row r="2679" spans="18:29" x14ac:dyDescent="0.2">
      <c r="R2679" s="193" t="str">
        <f>IF(Candidates!H2681="","",MONTH(Candidates!H2681))</f>
        <v/>
      </c>
      <c r="S2679" s="187" t="b">
        <f>IF(AND(YEAR(Candidates!H2681)&gt;=applicationYear,YEAR(Candidates!H2681)&lt;=applicationYear),TRUE,IF(applicationYear="",TRUE,FALSE))</f>
        <v>0</v>
      </c>
      <c r="T2679" s="187" t="b">
        <f>IF(AND(Candidates!H2681&gt;=$AJ$4,Candidates!H2681&lt;=$AJ$5),TRUE,FALSE)</f>
        <v>0</v>
      </c>
      <c r="U2679" s="187" t="b">
        <f>IF(Dashboard!$M$6="",IF(Candidates!B2681&lt;&gt;"",TRUE,FALSE),IF(Dashboard!$M$6=Candidates!B2681,TRUE,FALSE))</f>
        <v>0</v>
      </c>
      <c r="V2679" s="187" t="b">
        <f>IF(Dashboard!$H$7="",IF(Candidates!B2681&lt;&gt;"",TRUE,FALSE),IF(Dashboard!$H$7=Candidates!C2681,TRUE,FALSE))</f>
        <v>0</v>
      </c>
      <c r="W2679" s="217" t="b">
        <f>IF(Dashboard!$H$6="",IF(Candidates!B2681&lt;&gt;"",TRUE,FALSE),IF(Dashboard!$H$6=Candidates!E2681,TRUE,FALSE))</f>
        <v>0</v>
      </c>
      <c r="X2679" s="187">
        <f t="shared" si="104"/>
        <v>0</v>
      </c>
      <c r="Y2679" s="198">
        <f t="shared" si="105"/>
        <v>0</v>
      </c>
      <c r="AA2679" s="7"/>
      <c r="AB2679" s="7"/>
      <c r="AC2679" s="7"/>
    </row>
    <row r="2680" spans="18:29" x14ac:dyDescent="0.2">
      <c r="R2680" s="193" t="str">
        <f>IF(Candidates!H2682="","",MONTH(Candidates!H2682))</f>
        <v/>
      </c>
      <c r="S2680" s="187" t="b">
        <f>IF(AND(YEAR(Candidates!H2682)&gt;=applicationYear,YEAR(Candidates!H2682)&lt;=applicationYear),TRUE,IF(applicationYear="",TRUE,FALSE))</f>
        <v>0</v>
      </c>
      <c r="T2680" s="187" t="b">
        <f>IF(AND(Candidates!H2682&gt;=$AJ$4,Candidates!H2682&lt;=$AJ$5),TRUE,FALSE)</f>
        <v>0</v>
      </c>
      <c r="U2680" s="187" t="b">
        <f>IF(Dashboard!$M$6="",IF(Candidates!B2682&lt;&gt;"",TRUE,FALSE),IF(Dashboard!$M$6=Candidates!B2682,TRUE,FALSE))</f>
        <v>0</v>
      </c>
      <c r="V2680" s="187" t="b">
        <f>IF(Dashboard!$H$7="",IF(Candidates!B2682&lt;&gt;"",TRUE,FALSE),IF(Dashboard!$H$7=Candidates!C2682,TRUE,FALSE))</f>
        <v>0</v>
      </c>
      <c r="W2680" s="217" t="b">
        <f>IF(Dashboard!$H$6="",IF(Candidates!B2682&lt;&gt;"",TRUE,FALSE),IF(Dashboard!$H$6=Candidates!E2682,TRUE,FALSE))</f>
        <v>0</v>
      </c>
      <c r="X2680" s="187">
        <f t="shared" si="104"/>
        <v>0</v>
      </c>
      <c r="Y2680" s="198">
        <f t="shared" si="105"/>
        <v>0</v>
      </c>
      <c r="AA2680" s="7"/>
      <c r="AB2680" s="7"/>
      <c r="AC2680" s="7"/>
    </row>
    <row r="2681" spans="18:29" x14ac:dyDescent="0.2">
      <c r="R2681" s="193" t="str">
        <f>IF(Candidates!H2683="","",MONTH(Candidates!H2683))</f>
        <v/>
      </c>
      <c r="S2681" s="187" t="b">
        <f>IF(AND(YEAR(Candidates!H2683)&gt;=applicationYear,YEAR(Candidates!H2683)&lt;=applicationYear),TRUE,IF(applicationYear="",TRUE,FALSE))</f>
        <v>0</v>
      </c>
      <c r="T2681" s="187" t="b">
        <f>IF(AND(Candidates!H2683&gt;=$AJ$4,Candidates!H2683&lt;=$AJ$5),TRUE,FALSE)</f>
        <v>0</v>
      </c>
      <c r="U2681" s="187" t="b">
        <f>IF(Dashboard!$M$6="",IF(Candidates!B2683&lt;&gt;"",TRUE,FALSE),IF(Dashboard!$M$6=Candidates!B2683,TRUE,FALSE))</f>
        <v>0</v>
      </c>
      <c r="V2681" s="187" t="b">
        <f>IF(Dashboard!$H$7="",IF(Candidates!B2683&lt;&gt;"",TRUE,FALSE),IF(Dashboard!$H$7=Candidates!C2683,TRUE,FALSE))</f>
        <v>0</v>
      </c>
      <c r="W2681" s="217" t="b">
        <f>IF(Dashboard!$H$6="",IF(Candidates!B2683&lt;&gt;"",TRUE,FALSE),IF(Dashboard!$H$6=Candidates!E2683,TRUE,FALSE))</f>
        <v>0</v>
      </c>
      <c r="X2681" s="187">
        <f t="shared" si="104"/>
        <v>0</v>
      </c>
      <c r="Y2681" s="198">
        <f t="shared" si="105"/>
        <v>0</v>
      </c>
      <c r="AA2681" s="7"/>
      <c r="AB2681" s="7"/>
      <c r="AC2681" s="7"/>
    </row>
    <row r="2682" spans="18:29" x14ac:dyDescent="0.2">
      <c r="R2682" s="193" t="str">
        <f>IF(Candidates!H2684="","",MONTH(Candidates!H2684))</f>
        <v/>
      </c>
      <c r="S2682" s="187" t="b">
        <f>IF(AND(YEAR(Candidates!H2684)&gt;=applicationYear,YEAR(Candidates!H2684)&lt;=applicationYear),TRUE,IF(applicationYear="",TRUE,FALSE))</f>
        <v>0</v>
      </c>
      <c r="T2682" s="187" t="b">
        <f>IF(AND(Candidates!H2684&gt;=$AJ$4,Candidates!H2684&lt;=$AJ$5),TRUE,FALSE)</f>
        <v>0</v>
      </c>
      <c r="U2682" s="187" t="b">
        <f>IF(Dashboard!$M$6="",IF(Candidates!B2684&lt;&gt;"",TRUE,FALSE),IF(Dashboard!$M$6=Candidates!B2684,TRUE,FALSE))</f>
        <v>0</v>
      </c>
      <c r="V2682" s="187" t="b">
        <f>IF(Dashboard!$H$7="",IF(Candidates!B2684&lt;&gt;"",TRUE,FALSE),IF(Dashboard!$H$7=Candidates!C2684,TRUE,FALSE))</f>
        <v>0</v>
      </c>
      <c r="W2682" s="217" t="b">
        <f>IF(Dashboard!$H$6="",IF(Candidates!B2684&lt;&gt;"",TRUE,FALSE),IF(Dashboard!$H$6=Candidates!E2684,TRUE,FALSE))</f>
        <v>0</v>
      </c>
      <c r="X2682" s="187">
        <f t="shared" si="104"/>
        <v>0</v>
      </c>
      <c r="Y2682" s="198">
        <f t="shared" si="105"/>
        <v>0</v>
      </c>
      <c r="AA2682" s="7"/>
      <c r="AB2682" s="7"/>
      <c r="AC2682" s="7"/>
    </row>
    <row r="2683" spans="18:29" x14ac:dyDescent="0.2">
      <c r="R2683" s="193" t="str">
        <f>IF(Candidates!H2685="","",MONTH(Candidates!H2685))</f>
        <v/>
      </c>
      <c r="S2683" s="187" t="b">
        <f>IF(AND(YEAR(Candidates!H2685)&gt;=applicationYear,YEAR(Candidates!H2685)&lt;=applicationYear),TRUE,IF(applicationYear="",TRUE,FALSE))</f>
        <v>0</v>
      </c>
      <c r="T2683" s="187" t="b">
        <f>IF(AND(Candidates!H2685&gt;=$AJ$4,Candidates!H2685&lt;=$AJ$5),TRUE,FALSE)</f>
        <v>0</v>
      </c>
      <c r="U2683" s="187" t="b">
        <f>IF(Dashboard!$M$6="",IF(Candidates!B2685&lt;&gt;"",TRUE,FALSE),IF(Dashboard!$M$6=Candidates!B2685,TRUE,FALSE))</f>
        <v>0</v>
      </c>
      <c r="V2683" s="187" t="b">
        <f>IF(Dashboard!$H$7="",IF(Candidates!B2685&lt;&gt;"",TRUE,FALSE),IF(Dashboard!$H$7=Candidates!C2685,TRUE,FALSE))</f>
        <v>0</v>
      </c>
      <c r="W2683" s="217" t="b">
        <f>IF(Dashboard!$H$6="",IF(Candidates!B2685&lt;&gt;"",TRUE,FALSE),IF(Dashboard!$H$6=Candidates!E2685,TRUE,FALSE))</f>
        <v>0</v>
      </c>
      <c r="X2683" s="187">
        <f t="shared" si="104"/>
        <v>0</v>
      </c>
      <c r="Y2683" s="198">
        <f t="shared" si="105"/>
        <v>0</v>
      </c>
      <c r="AA2683" s="7"/>
      <c r="AB2683" s="7"/>
      <c r="AC2683" s="7"/>
    </row>
    <row r="2684" spans="18:29" x14ac:dyDescent="0.2">
      <c r="R2684" s="193" t="str">
        <f>IF(Candidates!H2686="","",MONTH(Candidates!H2686))</f>
        <v/>
      </c>
      <c r="S2684" s="187" t="b">
        <f>IF(AND(YEAR(Candidates!H2686)&gt;=applicationYear,YEAR(Candidates!H2686)&lt;=applicationYear),TRUE,IF(applicationYear="",TRUE,FALSE))</f>
        <v>0</v>
      </c>
      <c r="T2684" s="187" t="b">
        <f>IF(AND(Candidates!H2686&gt;=$AJ$4,Candidates!H2686&lt;=$AJ$5),TRUE,FALSE)</f>
        <v>0</v>
      </c>
      <c r="U2684" s="187" t="b">
        <f>IF(Dashboard!$M$6="",IF(Candidates!B2686&lt;&gt;"",TRUE,FALSE),IF(Dashboard!$M$6=Candidates!B2686,TRUE,FALSE))</f>
        <v>0</v>
      </c>
      <c r="V2684" s="187" t="b">
        <f>IF(Dashboard!$H$7="",IF(Candidates!B2686&lt;&gt;"",TRUE,FALSE),IF(Dashboard!$H$7=Candidates!C2686,TRUE,FALSE))</f>
        <v>0</v>
      </c>
      <c r="W2684" s="217" t="b">
        <f>IF(Dashboard!$H$6="",IF(Candidates!B2686&lt;&gt;"",TRUE,FALSE),IF(Dashboard!$H$6=Candidates!E2686,TRUE,FALSE))</f>
        <v>0</v>
      </c>
      <c r="X2684" s="187">
        <f t="shared" si="104"/>
        <v>0</v>
      </c>
      <c r="Y2684" s="198">
        <f t="shared" si="105"/>
        <v>0</v>
      </c>
      <c r="AA2684" s="7"/>
      <c r="AB2684" s="7"/>
      <c r="AC2684" s="7"/>
    </row>
    <row r="2685" spans="18:29" x14ac:dyDescent="0.2">
      <c r="R2685" s="193" t="str">
        <f>IF(Candidates!H2687="","",MONTH(Candidates!H2687))</f>
        <v/>
      </c>
      <c r="S2685" s="187" t="b">
        <f>IF(AND(YEAR(Candidates!H2687)&gt;=applicationYear,YEAR(Candidates!H2687)&lt;=applicationYear),TRUE,IF(applicationYear="",TRUE,FALSE))</f>
        <v>0</v>
      </c>
      <c r="T2685" s="187" t="b">
        <f>IF(AND(Candidates!H2687&gt;=$AJ$4,Candidates!H2687&lt;=$AJ$5),TRUE,FALSE)</f>
        <v>0</v>
      </c>
      <c r="U2685" s="187" t="b">
        <f>IF(Dashboard!$M$6="",IF(Candidates!B2687&lt;&gt;"",TRUE,FALSE),IF(Dashboard!$M$6=Candidates!B2687,TRUE,FALSE))</f>
        <v>0</v>
      </c>
      <c r="V2685" s="187" t="b">
        <f>IF(Dashboard!$H$7="",IF(Candidates!B2687&lt;&gt;"",TRUE,FALSE),IF(Dashboard!$H$7=Candidates!C2687,TRUE,FALSE))</f>
        <v>0</v>
      </c>
      <c r="W2685" s="217" t="b">
        <f>IF(Dashboard!$H$6="",IF(Candidates!B2687&lt;&gt;"",TRUE,FALSE),IF(Dashboard!$H$6=Candidates!E2687,TRUE,FALSE))</f>
        <v>0</v>
      </c>
      <c r="X2685" s="187">
        <f t="shared" si="104"/>
        <v>0</v>
      </c>
      <c r="Y2685" s="198">
        <f t="shared" si="105"/>
        <v>0</v>
      </c>
      <c r="AA2685" s="7"/>
      <c r="AB2685" s="7"/>
      <c r="AC2685" s="7"/>
    </row>
    <row r="2686" spans="18:29" x14ac:dyDescent="0.2">
      <c r="R2686" s="193" t="str">
        <f>IF(Candidates!H2688="","",MONTH(Candidates!H2688))</f>
        <v/>
      </c>
      <c r="S2686" s="187" t="b">
        <f>IF(AND(YEAR(Candidates!H2688)&gt;=applicationYear,YEAR(Candidates!H2688)&lt;=applicationYear),TRUE,IF(applicationYear="",TRUE,FALSE))</f>
        <v>0</v>
      </c>
      <c r="T2686" s="187" t="b">
        <f>IF(AND(Candidates!H2688&gt;=$AJ$4,Candidates!H2688&lt;=$AJ$5),TRUE,FALSE)</f>
        <v>0</v>
      </c>
      <c r="U2686" s="187" t="b">
        <f>IF(Dashboard!$M$6="",IF(Candidates!B2688&lt;&gt;"",TRUE,FALSE),IF(Dashboard!$M$6=Candidates!B2688,TRUE,FALSE))</f>
        <v>0</v>
      </c>
      <c r="V2686" s="187" t="b">
        <f>IF(Dashboard!$H$7="",IF(Candidates!B2688&lt;&gt;"",TRUE,FALSE),IF(Dashboard!$H$7=Candidates!C2688,TRUE,FALSE))</f>
        <v>0</v>
      </c>
      <c r="W2686" s="217" t="b">
        <f>IF(Dashboard!$H$6="",IF(Candidates!B2688&lt;&gt;"",TRUE,FALSE),IF(Dashboard!$H$6=Candidates!E2688,TRUE,FALSE))</f>
        <v>0</v>
      </c>
      <c r="X2686" s="187">
        <f t="shared" si="104"/>
        <v>0</v>
      </c>
      <c r="Y2686" s="198">
        <f t="shared" si="105"/>
        <v>0</v>
      </c>
      <c r="AA2686" s="7"/>
      <c r="AB2686" s="7"/>
      <c r="AC2686" s="7"/>
    </row>
    <row r="2687" spans="18:29" x14ac:dyDescent="0.2">
      <c r="R2687" s="193" t="str">
        <f>IF(Candidates!H2689="","",MONTH(Candidates!H2689))</f>
        <v/>
      </c>
      <c r="S2687" s="187" t="b">
        <f>IF(AND(YEAR(Candidates!H2689)&gt;=applicationYear,YEAR(Candidates!H2689)&lt;=applicationYear),TRUE,IF(applicationYear="",TRUE,FALSE))</f>
        <v>0</v>
      </c>
      <c r="T2687" s="187" t="b">
        <f>IF(AND(Candidates!H2689&gt;=$AJ$4,Candidates!H2689&lt;=$AJ$5),TRUE,FALSE)</f>
        <v>0</v>
      </c>
      <c r="U2687" s="187" t="b">
        <f>IF(Dashboard!$M$6="",IF(Candidates!B2689&lt;&gt;"",TRUE,FALSE),IF(Dashboard!$M$6=Candidates!B2689,TRUE,FALSE))</f>
        <v>0</v>
      </c>
      <c r="V2687" s="187" t="b">
        <f>IF(Dashboard!$H$7="",IF(Candidates!B2689&lt;&gt;"",TRUE,FALSE),IF(Dashboard!$H$7=Candidates!C2689,TRUE,FALSE))</f>
        <v>0</v>
      </c>
      <c r="W2687" s="217" t="b">
        <f>IF(Dashboard!$H$6="",IF(Candidates!B2689&lt;&gt;"",TRUE,FALSE),IF(Dashboard!$H$6=Candidates!E2689,TRUE,FALSE))</f>
        <v>0</v>
      </c>
      <c r="X2687" s="187">
        <f t="shared" si="104"/>
        <v>0</v>
      </c>
      <c r="Y2687" s="198">
        <f t="shared" si="105"/>
        <v>0</v>
      </c>
      <c r="AA2687" s="7"/>
      <c r="AB2687" s="7"/>
      <c r="AC2687" s="7"/>
    </row>
    <row r="2688" spans="18:29" x14ac:dyDescent="0.2">
      <c r="R2688" s="193" t="str">
        <f>IF(Candidates!H2690="","",MONTH(Candidates!H2690))</f>
        <v/>
      </c>
      <c r="S2688" s="187" t="b">
        <f>IF(AND(YEAR(Candidates!H2690)&gt;=applicationYear,YEAR(Candidates!H2690)&lt;=applicationYear),TRUE,IF(applicationYear="",TRUE,FALSE))</f>
        <v>0</v>
      </c>
      <c r="T2688" s="187" t="b">
        <f>IF(AND(Candidates!H2690&gt;=$AJ$4,Candidates!H2690&lt;=$AJ$5),TRUE,FALSE)</f>
        <v>0</v>
      </c>
      <c r="U2688" s="187" t="b">
        <f>IF(Dashboard!$M$6="",IF(Candidates!B2690&lt;&gt;"",TRUE,FALSE),IF(Dashboard!$M$6=Candidates!B2690,TRUE,FALSE))</f>
        <v>0</v>
      </c>
      <c r="V2688" s="187" t="b">
        <f>IF(Dashboard!$H$7="",IF(Candidates!B2690&lt;&gt;"",TRUE,FALSE),IF(Dashboard!$H$7=Candidates!C2690,TRUE,FALSE))</f>
        <v>0</v>
      </c>
      <c r="W2688" s="217" t="b">
        <f>IF(Dashboard!$H$6="",IF(Candidates!B2690&lt;&gt;"",TRUE,FALSE),IF(Dashboard!$H$6=Candidates!E2690,TRUE,FALSE))</f>
        <v>0</v>
      </c>
      <c r="X2688" s="187">
        <f t="shared" si="104"/>
        <v>0</v>
      </c>
      <c r="Y2688" s="198">
        <f t="shared" si="105"/>
        <v>0</v>
      </c>
      <c r="AA2688" s="7"/>
      <c r="AB2688" s="7"/>
      <c r="AC2688" s="7"/>
    </row>
    <row r="2689" spans="18:29" x14ac:dyDescent="0.2">
      <c r="R2689" s="193" t="str">
        <f>IF(Candidates!H2691="","",MONTH(Candidates!H2691))</f>
        <v/>
      </c>
      <c r="S2689" s="187" t="b">
        <f>IF(AND(YEAR(Candidates!H2691)&gt;=applicationYear,YEAR(Candidates!H2691)&lt;=applicationYear),TRUE,IF(applicationYear="",TRUE,FALSE))</f>
        <v>0</v>
      </c>
      <c r="T2689" s="187" t="b">
        <f>IF(AND(Candidates!H2691&gt;=$AJ$4,Candidates!H2691&lt;=$AJ$5),TRUE,FALSE)</f>
        <v>0</v>
      </c>
      <c r="U2689" s="187" t="b">
        <f>IF(Dashboard!$M$6="",IF(Candidates!B2691&lt;&gt;"",TRUE,FALSE),IF(Dashboard!$M$6=Candidates!B2691,TRUE,FALSE))</f>
        <v>0</v>
      </c>
      <c r="V2689" s="187" t="b">
        <f>IF(Dashboard!$H$7="",IF(Candidates!B2691&lt;&gt;"",TRUE,FALSE),IF(Dashboard!$H$7=Candidates!C2691,TRUE,FALSE))</f>
        <v>0</v>
      </c>
      <c r="W2689" s="217" t="b">
        <f>IF(Dashboard!$H$6="",IF(Candidates!B2691&lt;&gt;"",TRUE,FALSE),IF(Dashboard!$H$6=Candidates!E2691,TRUE,FALSE))</f>
        <v>0</v>
      </c>
      <c r="X2689" s="187">
        <f t="shared" si="104"/>
        <v>0</v>
      </c>
      <c r="Y2689" s="198">
        <f t="shared" si="105"/>
        <v>0</v>
      </c>
      <c r="AA2689" s="7"/>
      <c r="AB2689" s="7"/>
      <c r="AC2689" s="7"/>
    </row>
    <row r="2690" spans="18:29" x14ac:dyDescent="0.2">
      <c r="R2690" s="193" t="str">
        <f>IF(Candidates!H2692="","",MONTH(Candidates!H2692))</f>
        <v/>
      </c>
      <c r="S2690" s="187" t="b">
        <f>IF(AND(YEAR(Candidates!H2692)&gt;=applicationYear,YEAR(Candidates!H2692)&lt;=applicationYear),TRUE,IF(applicationYear="",TRUE,FALSE))</f>
        <v>0</v>
      </c>
      <c r="T2690" s="187" t="b">
        <f>IF(AND(Candidates!H2692&gt;=$AJ$4,Candidates!H2692&lt;=$AJ$5),TRUE,FALSE)</f>
        <v>0</v>
      </c>
      <c r="U2690" s="187" t="b">
        <f>IF(Dashboard!$M$6="",IF(Candidates!B2692&lt;&gt;"",TRUE,FALSE),IF(Dashboard!$M$6=Candidates!B2692,TRUE,FALSE))</f>
        <v>0</v>
      </c>
      <c r="V2690" s="187" t="b">
        <f>IF(Dashboard!$H$7="",IF(Candidates!B2692&lt;&gt;"",TRUE,FALSE),IF(Dashboard!$H$7=Candidates!C2692,TRUE,FALSE))</f>
        <v>0</v>
      </c>
      <c r="W2690" s="217" t="b">
        <f>IF(Dashboard!$H$6="",IF(Candidates!B2692&lt;&gt;"",TRUE,FALSE),IF(Dashboard!$H$6=Candidates!E2692,TRUE,FALSE))</f>
        <v>0</v>
      </c>
      <c r="X2690" s="187">
        <f t="shared" si="104"/>
        <v>0</v>
      </c>
      <c r="Y2690" s="198">
        <f t="shared" si="105"/>
        <v>0</v>
      </c>
      <c r="AA2690" s="7"/>
      <c r="AB2690" s="7"/>
      <c r="AC2690" s="7"/>
    </row>
    <row r="2691" spans="18:29" x14ac:dyDescent="0.2">
      <c r="R2691" s="193" t="str">
        <f>IF(Candidates!H2693="","",MONTH(Candidates!H2693))</f>
        <v/>
      </c>
      <c r="S2691" s="187" t="b">
        <f>IF(AND(YEAR(Candidates!H2693)&gt;=applicationYear,YEAR(Candidates!H2693)&lt;=applicationYear),TRUE,IF(applicationYear="",TRUE,FALSE))</f>
        <v>0</v>
      </c>
      <c r="T2691" s="187" t="b">
        <f>IF(AND(Candidates!H2693&gt;=$AJ$4,Candidates!H2693&lt;=$AJ$5),TRUE,FALSE)</f>
        <v>0</v>
      </c>
      <c r="U2691" s="187" t="b">
        <f>IF(Dashboard!$M$6="",IF(Candidates!B2693&lt;&gt;"",TRUE,FALSE),IF(Dashboard!$M$6=Candidates!B2693,TRUE,FALSE))</f>
        <v>0</v>
      </c>
      <c r="V2691" s="187" t="b">
        <f>IF(Dashboard!$H$7="",IF(Candidates!B2693&lt;&gt;"",TRUE,FALSE),IF(Dashboard!$H$7=Candidates!C2693,TRUE,FALSE))</f>
        <v>0</v>
      </c>
      <c r="W2691" s="217" t="b">
        <f>IF(Dashboard!$H$6="",IF(Candidates!B2693&lt;&gt;"",TRUE,FALSE),IF(Dashboard!$H$6=Candidates!E2693,TRUE,FALSE))</f>
        <v>0</v>
      </c>
      <c r="X2691" s="187">
        <f t="shared" si="104"/>
        <v>0</v>
      </c>
      <c r="Y2691" s="198">
        <f t="shared" si="105"/>
        <v>0</v>
      </c>
      <c r="AA2691" s="7"/>
      <c r="AB2691" s="7"/>
      <c r="AC2691" s="7"/>
    </row>
    <row r="2692" spans="18:29" x14ac:dyDescent="0.2">
      <c r="R2692" s="193" t="str">
        <f>IF(Candidates!H2694="","",MONTH(Candidates!H2694))</f>
        <v/>
      </c>
      <c r="S2692" s="187" t="b">
        <f>IF(AND(YEAR(Candidates!H2694)&gt;=applicationYear,YEAR(Candidates!H2694)&lt;=applicationYear),TRUE,IF(applicationYear="",TRUE,FALSE))</f>
        <v>0</v>
      </c>
      <c r="T2692" s="187" t="b">
        <f>IF(AND(Candidates!H2694&gt;=$AJ$4,Candidates!H2694&lt;=$AJ$5),TRUE,FALSE)</f>
        <v>0</v>
      </c>
      <c r="U2692" s="187" t="b">
        <f>IF(Dashboard!$M$6="",IF(Candidates!B2694&lt;&gt;"",TRUE,FALSE),IF(Dashboard!$M$6=Candidates!B2694,TRUE,FALSE))</f>
        <v>0</v>
      </c>
      <c r="V2692" s="187" t="b">
        <f>IF(Dashboard!$H$7="",IF(Candidates!B2694&lt;&gt;"",TRUE,FALSE),IF(Dashboard!$H$7=Candidates!C2694,TRUE,FALSE))</f>
        <v>0</v>
      </c>
      <c r="W2692" s="217" t="b">
        <f>IF(Dashboard!$H$6="",IF(Candidates!B2694&lt;&gt;"",TRUE,FALSE),IF(Dashboard!$H$6=Candidates!E2694,TRUE,FALSE))</f>
        <v>0</v>
      </c>
      <c r="X2692" s="187">
        <f t="shared" si="104"/>
        <v>0</v>
      </c>
      <c r="Y2692" s="198">
        <f t="shared" si="105"/>
        <v>0</v>
      </c>
      <c r="AA2692" s="7"/>
      <c r="AB2692" s="7"/>
      <c r="AC2692" s="7"/>
    </row>
    <row r="2693" spans="18:29" x14ac:dyDescent="0.2">
      <c r="R2693" s="193" t="str">
        <f>IF(Candidates!H2695="","",MONTH(Candidates!H2695))</f>
        <v/>
      </c>
      <c r="S2693" s="187" t="b">
        <f>IF(AND(YEAR(Candidates!H2695)&gt;=applicationYear,YEAR(Candidates!H2695)&lt;=applicationYear),TRUE,IF(applicationYear="",TRUE,FALSE))</f>
        <v>0</v>
      </c>
      <c r="T2693" s="187" t="b">
        <f>IF(AND(Candidates!H2695&gt;=$AJ$4,Candidates!H2695&lt;=$AJ$5),TRUE,FALSE)</f>
        <v>0</v>
      </c>
      <c r="U2693" s="187" t="b">
        <f>IF(Dashboard!$M$6="",IF(Candidates!B2695&lt;&gt;"",TRUE,FALSE),IF(Dashboard!$M$6=Candidates!B2695,TRUE,FALSE))</f>
        <v>0</v>
      </c>
      <c r="V2693" s="187" t="b">
        <f>IF(Dashboard!$H$7="",IF(Candidates!B2695&lt;&gt;"",TRUE,FALSE),IF(Dashboard!$H$7=Candidates!C2695,TRUE,FALSE))</f>
        <v>0</v>
      </c>
      <c r="W2693" s="217" t="b">
        <f>IF(Dashboard!$H$6="",IF(Candidates!B2695&lt;&gt;"",TRUE,FALSE),IF(Dashboard!$H$6=Candidates!E2695,TRUE,FALSE))</f>
        <v>0</v>
      </c>
      <c r="X2693" s="187">
        <f t="shared" ref="X2693:X2756" si="106">W2693*V2693*U2693*T2693</f>
        <v>0</v>
      </c>
      <c r="Y2693" s="198">
        <f t="shared" ref="Y2693:Y2756" si="107">W2693*V2693*U2693*S2693</f>
        <v>0</v>
      </c>
      <c r="AA2693" s="7"/>
      <c r="AB2693" s="7"/>
      <c r="AC2693" s="7"/>
    </row>
    <row r="2694" spans="18:29" x14ac:dyDescent="0.2">
      <c r="R2694" s="193" t="str">
        <f>IF(Candidates!H2696="","",MONTH(Candidates!H2696))</f>
        <v/>
      </c>
      <c r="S2694" s="187" t="b">
        <f>IF(AND(YEAR(Candidates!H2696)&gt;=applicationYear,YEAR(Candidates!H2696)&lt;=applicationYear),TRUE,IF(applicationYear="",TRUE,FALSE))</f>
        <v>0</v>
      </c>
      <c r="T2694" s="187" t="b">
        <f>IF(AND(Candidates!H2696&gt;=$AJ$4,Candidates!H2696&lt;=$AJ$5),TRUE,FALSE)</f>
        <v>0</v>
      </c>
      <c r="U2694" s="187" t="b">
        <f>IF(Dashboard!$M$6="",IF(Candidates!B2696&lt;&gt;"",TRUE,FALSE),IF(Dashboard!$M$6=Candidates!B2696,TRUE,FALSE))</f>
        <v>0</v>
      </c>
      <c r="V2694" s="187" t="b">
        <f>IF(Dashboard!$H$7="",IF(Candidates!B2696&lt;&gt;"",TRUE,FALSE),IF(Dashboard!$H$7=Candidates!C2696,TRUE,FALSE))</f>
        <v>0</v>
      </c>
      <c r="W2694" s="217" t="b">
        <f>IF(Dashboard!$H$6="",IF(Candidates!B2696&lt;&gt;"",TRUE,FALSE),IF(Dashboard!$H$6=Candidates!E2696,TRUE,FALSE))</f>
        <v>0</v>
      </c>
      <c r="X2694" s="187">
        <f t="shared" si="106"/>
        <v>0</v>
      </c>
      <c r="Y2694" s="198">
        <f t="shared" si="107"/>
        <v>0</v>
      </c>
      <c r="AA2694" s="7"/>
      <c r="AB2694" s="7"/>
      <c r="AC2694" s="7"/>
    </row>
    <row r="2695" spans="18:29" x14ac:dyDescent="0.2">
      <c r="R2695" s="193" t="str">
        <f>IF(Candidates!H2697="","",MONTH(Candidates!H2697))</f>
        <v/>
      </c>
      <c r="S2695" s="187" t="b">
        <f>IF(AND(YEAR(Candidates!H2697)&gt;=applicationYear,YEAR(Candidates!H2697)&lt;=applicationYear),TRUE,IF(applicationYear="",TRUE,FALSE))</f>
        <v>0</v>
      </c>
      <c r="T2695" s="187" t="b">
        <f>IF(AND(Candidates!H2697&gt;=$AJ$4,Candidates!H2697&lt;=$AJ$5),TRUE,FALSE)</f>
        <v>0</v>
      </c>
      <c r="U2695" s="187" t="b">
        <f>IF(Dashboard!$M$6="",IF(Candidates!B2697&lt;&gt;"",TRUE,FALSE),IF(Dashboard!$M$6=Candidates!B2697,TRUE,FALSE))</f>
        <v>0</v>
      </c>
      <c r="V2695" s="187" t="b">
        <f>IF(Dashboard!$H$7="",IF(Candidates!B2697&lt;&gt;"",TRUE,FALSE),IF(Dashboard!$H$7=Candidates!C2697,TRUE,FALSE))</f>
        <v>0</v>
      </c>
      <c r="W2695" s="217" t="b">
        <f>IF(Dashboard!$H$6="",IF(Candidates!B2697&lt;&gt;"",TRUE,FALSE),IF(Dashboard!$H$6=Candidates!E2697,TRUE,FALSE))</f>
        <v>0</v>
      </c>
      <c r="X2695" s="187">
        <f t="shared" si="106"/>
        <v>0</v>
      </c>
      <c r="Y2695" s="198">
        <f t="shared" si="107"/>
        <v>0</v>
      </c>
      <c r="AA2695" s="7"/>
      <c r="AB2695" s="7"/>
      <c r="AC2695" s="7"/>
    </row>
    <row r="2696" spans="18:29" x14ac:dyDescent="0.2">
      <c r="R2696" s="193" t="str">
        <f>IF(Candidates!H2698="","",MONTH(Candidates!H2698))</f>
        <v/>
      </c>
      <c r="S2696" s="187" t="b">
        <f>IF(AND(YEAR(Candidates!H2698)&gt;=applicationYear,YEAR(Candidates!H2698)&lt;=applicationYear),TRUE,IF(applicationYear="",TRUE,FALSE))</f>
        <v>0</v>
      </c>
      <c r="T2696" s="187" t="b">
        <f>IF(AND(Candidates!H2698&gt;=$AJ$4,Candidates!H2698&lt;=$AJ$5),TRUE,FALSE)</f>
        <v>0</v>
      </c>
      <c r="U2696" s="187" t="b">
        <f>IF(Dashboard!$M$6="",IF(Candidates!B2698&lt;&gt;"",TRUE,FALSE),IF(Dashboard!$M$6=Candidates!B2698,TRUE,FALSE))</f>
        <v>0</v>
      </c>
      <c r="V2696" s="187" t="b">
        <f>IF(Dashboard!$H$7="",IF(Candidates!B2698&lt;&gt;"",TRUE,FALSE),IF(Dashboard!$H$7=Candidates!C2698,TRUE,FALSE))</f>
        <v>0</v>
      </c>
      <c r="W2696" s="217" t="b">
        <f>IF(Dashboard!$H$6="",IF(Candidates!B2698&lt;&gt;"",TRUE,FALSE),IF(Dashboard!$H$6=Candidates!E2698,TRUE,FALSE))</f>
        <v>0</v>
      </c>
      <c r="X2696" s="187">
        <f t="shared" si="106"/>
        <v>0</v>
      </c>
      <c r="Y2696" s="198">
        <f t="shared" si="107"/>
        <v>0</v>
      </c>
      <c r="AA2696" s="7"/>
      <c r="AB2696" s="7"/>
      <c r="AC2696" s="7"/>
    </row>
    <row r="2697" spans="18:29" x14ac:dyDescent="0.2">
      <c r="R2697" s="193" t="str">
        <f>IF(Candidates!H2699="","",MONTH(Candidates!H2699))</f>
        <v/>
      </c>
      <c r="S2697" s="187" t="b">
        <f>IF(AND(YEAR(Candidates!H2699)&gt;=applicationYear,YEAR(Candidates!H2699)&lt;=applicationYear),TRUE,IF(applicationYear="",TRUE,FALSE))</f>
        <v>0</v>
      </c>
      <c r="T2697" s="187" t="b">
        <f>IF(AND(Candidates!H2699&gt;=$AJ$4,Candidates!H2699&lt;=$AJ$5),TRUE,FALSE)</f>
        <v>0</v>
      </c>
      <c r="U2697" s="187" t="b">
        <f>IF(Dashboard!$M$6="",IF(Candidates!B2699&lt;&gt;"",TRUE,FALSE),IF(Dashboard!$M$6=Candidates!B2699,TRUE,FALSE))</f>
        <v>0</v>
      </c>
      <c r="V2697" s="187" t="b">
        <f>IF(Dashboard!$H$7="",IF(Candidates!B2699&lt;&gt;"",TRUE,FALSE),IF(Dashboard!$H$7=Candidates!C2699,TRUE,FALSE))</f>
        <v>0</v>
      </c>
      <c r="W2697" s="217" t="b">
        <f>IF(Dashboard!$H$6="",IF(Candidates!B2699&lt;&gt;"",TRUE,FALSE),IF(Dashboard!$H$6=Candidates!E2699,TRUE,FALSE))</f>
        <v>0</v>
      </c>
      <c r="X2697" s="187">
        <f t="shared" si="106"/>
        <v>0</v>
      </c>
      <c r="Y2697" s="198">
        <f t="shared" si="107"/>
        <v>0</v>
      </c>
      <c r="AA2697" s="7"/>
      <c r="AB2697" s="7"/>
      <c r="AC2697" s="7"/>
    </row>
    <row r="2698" spans="18:29" x14ac:dyDescent="0.2">
      <c r="R2698" s="193" t="str">
        <f>IF(Candidates!H2700="","",MONTH(Candidates!H2700))</f>
        <v/>
      </c>
      <c r="S2698" s="187" t="b">
        <f>IF(AND(YEAR(Candidates!H2700)&gt;=applicationYear,YEAR(Candidates!H2700)&lt;=applicationYear),TRUE,IF(applicationYear="",TRUE,FALSE))</f>
        <v>0</v>
      </c>
      <c r="T2698" s="187" t="b">
        <f>IF(AND(Candidates!H2700&gt;=$AJ$4,Candidates!H2700&lt;=$AJ$5),TRUE,FALSE)</f>
        <v>0</v>
      </c>
      <c r="U2698" s="187" t="b">
        <f>IF(Dashboard!$M$6="",IF(Candidates!B2700&lt;&gt;"",TRUE,FALSE),IF(Dashboard!$M$6=Candidates!B2700,TRUE,FALSE))</f>
        <v>0</v>
      </c>
      <c r="V2698" s="187" t="b">
        <f>IF(Dashboard!$H$7="",IF(Candidates!B2700&lt;&gt;"",TRUE,FALSE),IF(Dashboard!$H$7=Candidates!C2700,TRUE,FALSE))</f>
        <v>0</v>
      </c>
      <c r="W2698" s="217" t="b">
        <f>IF(Dashboard!$H$6="",IF(Candidates!B2700&lt;&gt;"",TRUE,FALSE),IF(Dashboard!$H$6=Candidates!E2700,TRUE,FALSE))</f>
        <v>0</v>
      </c>
      <c r="X2698" s="187">
        <f t="shared" si="106"/>
        <v>0</v>
      </c>
      <c r="Y2698" s="198">
        <f t="shared" si="107"/>
        <v>0</v>
      </c>
      <c r="AA2698" s="7"/>
      <c r="AB2698" s="7"/>
      <c r="AC2698" s="7"/>
    </row>
    <row r="2699" spans="18:29" x14ac:dyDescent="0.2">
      <c r="R2699" s="193" t="str">
        <f>IF(Candidates!H2701="","",MONTH(Candidates!H2701))</f>
        <v/>
      </c>
      <c r="S2699" s="187" t="b">
        <f>IF(AND(YEAR(Candidates!H2701)&gt;=applicationYear,YEAR(Candidates!H2701)&lt;=applicationYear),TRUE,IF(applicationYear="",TRUE,FALSE))</f>
        <v>0</v>
      </c>
      <c r="T2699" s="187" t="b">
        <f>IF(AND(Candidates!H2701&gt;=$AJ$4,Candidates!H2701&lt;=$AJ$5),TRUE,FALSE)</f>
        <v>0</v>
      </c>
      <c r="U2699" s="187" t="b">
        <f>IF(Dashboard!$M$6="",IF(Candidates!B2701&lt;&gt;"",TRUE,FALSE),IF(Dashboard!$M$6=Candidates!B2701,TRUE,FALSE))</f>
        <v>0</v>
      </c>
      <c r="V2699" s="187" t="b">
        <f>IF(Dashboard!$H$7="",IF(Candidates!B2701&lt;&gt;"",TRUE,FALSE),IF(Dashboard!$H$7=Candidates!C2701,TRUE,FALSE))</f>
        <v>0</v>
      </c>
      <c r="W2699" s="217" t="b">
        <f>IF(Dashboard!$H$6="",IF(Candidates!B2701&lt;&gt;"",TRUE,FALSE),IF(Dashboard!$H$6=Candidates!E2701,TRUE,FALSE))</f>
        <v>0</v>
      </c>
      <c r="X2699" s="187">
        <f t="shared" si="106"/>
        <v>0</v>
      </c>
      <c r="Y2699" s="198">
        <f t="shared" si="107"/>
        <v>0</v>
      </c>
      <c r="AA2699" s="7"/>
      <c r="AB2699" s="7"/>
      <c r="AC2699" s="7"/>
    </row>
    <row r="2700" spans="18:29" x14ac:dyDescent="0.2">
      <c r="R2700" s="193" t="str">
        <f>IF(Candidates!H2702="","",MONTH(Candidates!H2702))</f>
        <v/>
      </c>
      <c r="S2700" s="187" t="b">
        <f>IF(AND(YEAR(Candidates!H2702)&gt;=applicationYear,YEAR(Candidates!H2702)&lt;=applicationYear),TRUE,IF(applicationYear="",TRUE,FALSE))</f>
        <v>0</v>
      </c>
      <c r="T2700" s="187" t="b">
        <f>IF(AND(Candidates!H2702&gt;=$AJ$4,Candidates!H2702&lt;=$AJ$5),TRUE,FALSE)</f>
        <v>0</v>
      </c>
      <c r="U2700" s="187" t="b">
        <f>IF(Dashboard!$M$6="",IF(Candidates!B2702&lt;&gt;"",TRUE,FALSE),IF(Dashboard!$M$6=Candidates!B2702,TRUE,FALSE))</f>
        <v>0</v>
      </c>
      <c r="V2700" s="187" t="b">
        <f>IF(Dashboard!$H$7="",IF(Candidates!B2702&lt;&gt;"",TRUE,FALSE),IF(Dashboard!$H$7=Candidates!C2702,TRUE,FALSE))</f>
        <v>0</v>
      </c>
      <c r="W2700" s="217" t="b">
        <f>IF(Dashboard!$H$6="",IF(Candidates!B2702&lt;&gt;"",TRUE,FALSE),IF(Dashboard!$H$6=Candidates!E2702,TRUE,FALSE))</f>
        <v>0</v>
      </c>
      <c r="X2700" s="187">
        <f t="shared" si="106"/>
        <v>0</v>
      </c>
      <c r="Y2700" s="198">
        <f t="shared" si="107"/>
        <v>0</v>
      </c>
      <c r="AA2700" s="7"/>
      <c r="AB2700" s="7"/>
      <c r="AC2700" s="7"/>
    </row>
    <row r="2701" spans="18:29" x14ac:dyDescent="0.2">
      <c r="R2701" s="193" t="str">
        <f>IF(Candidates!H2703="","",MONTH(Candidates!H2703))</f>
        <v/>
      </c>
      <c r="S2701" s="187" t="b">
        <f>IF(AND(YEAR(Candidates!H2703)&gt;=applicationYear,YEAR(Candidates!H2703)&lt;=applicationYear),TRUE,IF(applicationYear="",TRUE,FALSE))</f>
        <v>0</v>
      </c>
      <c r="T2701" s="187" t="b">
        <f>IF(AND(Candidates!H2703&gt;=$AJ$4,Candidates!H2703&lt;=$AJ$5),TRUE,FALSE)</f>
        <v>0</v>
      </c>
      <c r="U2701" s="187" t="b">
        <f>IF(Dashboard!$M$6="",IF(Candidates!B2703&lt;&gt;"",TRUE,FALSE),IF(Dashboard!$M$6=Candidates!B2703,TRUE,FALSE))</f>
        <v>0</v>
      </c>
      <c r="V2701" s="187" t="b">
        <f>IF(Dashboard!$H$7="",IF(Candidates!B2703&lt;&gt;"",TRUE,FALSE),IF(Dashboard!$H$7=Candidates!C2703,TRUE,FALSE))</f>
        <v>0</v>
      </c>
      <c r="W2701" s="217" t="b">
        <f>IF(Dashboard!$H$6="",IF(Candidates!B2703&lt;&gt;"",TRUE,FALSE),IF(Dashboard!$H$6=Candidates!E2703,TRUE,FALSE))</f>
        <v>0</v>
      </c>
      <c r="X2701" s="187">
        <f t="shared" si="106"/>
        <v>0</v>
      </c>
      <c r="Y2701" s="198">
        <f t="shared" si="107"/>
        <v>0</v>
      </c>
      <c r="AA2701" s="7"/>
      <c r="AB2701" s="7"/>
      <c r="AC2701" s="7"/>
    </row>
    <row r="2702" spans="18:29" x14ac:dyDescent="0.2">
      <c r="R2702" s="193" t="str">
        <f>IF(Candidates!H2704="","",MONTH(Candidates!H2704))</f>
        <v/>
      </c>
      <c r="S2702" s="187" t="b">
        <f>IF(AND(YEAR(Candidates!H2704)&gt;=applicationYear,YEAR(Candidates!H2704)&lt;=applicationYear),TRUE,IF(applicationYear="",TRUE,FALSE))</f>
        <v>0</v>
      </c>
      <c r="T2702" s="187" t="b">
        <f>IF(AND(Candidates!H2704&gt;=$AJ$4,Candidates!H2704&lt;=$AJ$5),TRUE,FALSE)</f>
        <v>0</v>
      </c>
      <c r="U2702" s="187" t="b">
        <f>IF(Dashboard!$M$6="",IF(Candidates!B2704&lt;&gt;"",TRUE,FALSE),IF(Dashboard!$M$6=Candidates!B2704,TRUE,FALSE))</f>
        <v>0</v>
      </c>
      <c r="V2702" s="187" t="b">
        <f>IF(Dashboard!$H$7="",IF(Candidates!B2704&lt;&gt;"",TRUE,FALSE),IF(Dashboard!$H$7=Candidates!C2704,TRUE,FALSE))</f>
        <v>0</v>
      </c>
      <c r="W2702" s="217" t="b">
        <f>IF(Dashboard!$H$6="",IF(Candidates!B2704&lt;&gt;"",TRUE,FALSE),IF(Dashboard!$H$6=Candidates!E2704,TRUE,FALSE))</f>
        <v>0</v>
      </c>
      <c r="X2702" s="187">
        <f t="shared" si="106"/>
        <v>0</v>
      </c>
      <c r="Y2702" s="198">
        <f t="shared" si="107"/>
        <v>0</v>
      </c>
      <c r="AA2702" s="7"/>
      <c r="AB2702" s="7"/>
      <c r="AC2702" s="7"/>
    </row>
    <row r="2703" spans="18:29" x14ac:dyDescent="0.2">
      <c r="R2703" s="193" t="str">
        <f>IF(Candidates!H2705="","",MONTH(Candidates!H2705))</f>
        <v/>
      </c>
      <c r="S2703" s="187" t="b">
        <f>IF(AND(YEAR(Candidates!H2705)&gt;=applicationYear,YEAR(Candidates!H2705)&lt;=applicationYear),TRUE,IF(applicationYear="",TRUE,FALSE))</f>
        <v>0</v>
      </c>
      <c r="T2703" s="187" t="b">
        <f>IF(AND(Candidates!H2705&gt;=$AJ$4,Candidates!H2705&lt;=$AJ$5),TRUE,FALSE)</f>
        <v>0</v>
      </c>
      <c r="U2703" s="187" t="b">
        <f>IF(Dashboard!$M$6="",IF(Candidates!B2705&lt;&gt;"",TRUE,FALSE),IF(Dashboard!$M$6=Candidates!B2705,TRUE,FALSE))</f>
        <v>0</v>
      </c>
      <c r="V2703" s="187" t="b">
        <f>IF(Dashboard!$H$7="",IF(Candidates!B2705&lt;&gt;"",TRUE,FALSE),IF(Dashboard!$H$7=Candidates!C2705,TRUE,FALSE))</f>
        <v>0</v>
      </c>
      <c r="W2703" s="217" t="b">
        <f>IF(Dashboard!$H$6="",IF(Candidates!B2705&lt;&gt;"",TRUE,FALSE),IF(Dashboard!$H$6=Candidates!E2705,TRUE,FALSE))</f>
        <v>0</v>
      </c>
      <c r="X2703" s="187">
        <f t="shared" si="106"/>
        <v>0</v>
      </c>
      <c r="Y2703" s="198">
        <f t="shared" si="107"/>
        <v>0</v>
      </c>
      <c r="AA2703" s="7"/>
      <c r="AB2703" s="7"/>
      <c r="AC2703" s="7"/>
    </row>
    <row r="2704" spans="18:29" x14ac:dyDescent="0.2">
      <c r="R2704" s="193" t="str">
        <f>IF(Candidates!H2706="","",MONTH(Candidates!H2706))</f>
        <v/>
      </c>
      <c r="S2704" s="187" t="b">
        <f>IF(AND(YEAR(Candidates!H2706)&gt;=applicationYear,YEAR(Candidates!H2706)&lt;=applicationYear),TRUE,IF(applicationYear="",TRUE,FALSE))</f>
        <v>0</v>
      </c>
      <c r="T2704" s="187" t="b">
        <f>IF(AND(Candidates!H2706&gt;=$AJ$4,Candidates!H2706&lt;=$AJ$5),TRUE,FALSE)</f>
        <v>0</v>
      </c>
      <c r="U2704" s="187" t="b">
        <f>IF(Dashboard!$M$6="",IF(Candidates!B2706&lt;&gt;"",TRUE,FALSE),IF(Dashboard!$M$6=Candidates!B2706,TRUE,FALSE))</f>
        <v>0</v>
      </c>
      <c r="V2704" s="187" t="b">
        <f>IF(Dashboard!$H$7="",IF(Candidates!B2706&lt;&gt;"",TRUE,FALSE),IF(Dashboard!$H$7=Candidates!C2706,TRUE,FALSE))</f>
        <v>0</v>
      </c>
      <c r="W2704" s="217" t="b">
        <f>IF(Dashboard!$H$6="",IF(Candidates!B2706&lt;&gt;"",TRUE,FALSE),IF(Dashboard!$H$6=Candidates!E2706,TRUE,FALSE))</f>
        <v>0</v>
      </c>
      <c r="X2704" s="187">
        <f t="shared" si="106"/>
        <v>0</v>
      </c>
      <c r="Y2704" s="198">
        <f t="shared" si="107"/>
        <v>0</v>
      </c>
      <c r="AA2704" s="7"/>
      <c r="AB2704" s="7"/>
      <c r="AC2704" s="7"/>
    </row>
    <row r="2705" spans="18:29" x14ac:dyDescent="0.2">
      <c r="R2705" s="193" t="str">
        <f>IF(Candidates!H2707="","",MONTH(Candidates!H2707))</f>
        <v/>
      </c>
      <c r="S2705" s="187" t="b">
        <f>IF(AND(YEAR(Candidates!H2707)&gt;=applicationYear,YEAR(Candidates!H2707)&lt;=applicationYear),TRUE,IF(applicationYear="",TRUE,FALSE))</f>
        <v>0</v>
      </c>
      <c r="T2705" s="187" t="b">
        <f>IF(AND(Candidates!H2707&gt;=$AJ$4,Candidates!H2707&lt;=$AJ$5),TRUE,FALSE)</f>
        <v>0</v>
      </c>
      <c r="U2705" s="187" t="b">
        <f>IF(Dashboard!$M$6="",IF(Candidates!B2707&lt;&gt;"",TRUE,FALSE),IF(Dashboard!$M$6=Candidates!B2707,TRUE,FALSE))</f>
        <v>0</v>
      </c>
      <c r="V2705" s="187" t="b">
        <f>IF(Dashboard!$H$7="",IF(Candidates!B2707&lt;&gt;"",TRUE,FALSE),IF(Dashboard!$H$7=Candidates!C2707,TRUE,FALSE))</f>
        <v>0</v>
      </c>
      <c r="W2705" s="217" t="b">
        <f>IF(Dashboard!$H$6="",IF(Candidates!B2707&lt;&gt;"",TRUE,FALSE),IF(Dashboard!$H$6=Candidates!E2707,TRUE,FALSE))</f>
        <v>0</v>
      </c>
      <c r="X2705" s="187">
        <f t="shared" si="106"/>
        <v>0</v>
      </c>
      <c r="Y2705" s="198">
        <f t="shared" si="107"/>
        <v>0</v>
      </c>
      <c r="AA2705" s="7"/>
      <c r="AB2705" s="7"/>
      <c r="AC2705" s="7"/>
    </row>
    <row r="2706" spans="18:29" x14ac:dyDescent="0.2">
      <c r="R2706" s="193" t="str">
        <f>IF(Candidates!H2708="","",MONTH(Candidates!H2708))</f>
        <v/>
      </c>
      <c r="S2706" s="187" t="b">
        <f>IF(AND(YEAR(Candidates!H2708)&gt;=applicationYear,YEAR(Candidates!H2708)&lt;=applicationYear),TRUE,IF(applicationYear="",TRUE,FALSE))</f>
        <v>0</v>
      </c>
      <c r="T2706" s="187" t="b">
        <f>IF(AND(Candidates!H2708&gt;=$AJ$4,Candidates!H2708&lt;=$AJ$5),TRUE,FALSE)</f>
        <v>0</v>
      </c>
      <c r="U2706" s="187" t="b">
        <f>IF(Dashboard!$M$6="",IF(Candidates!B2708&lt;&gt;"",TRUE,FALSE),IF(Dashboard!$M$6=Candidates!B2708,TRUE,FALSE))</f>
        <v>0</v>
      </c>
      <c r="V2706" s="187" t="b">
        <f>IF(Dashboard!$H$7="",IF(Candidates!B2708&lt;&gt;"",TRUE,FALSE),IF(Dashboard!$H$7=Candidates!C2708,TRUE,FALSE))</f>
        <v>0</v>
      </c>
      <c r="W2706" s="217" t="b">
        <f>IF(Dashboard!$H$6="",IF(Candidates!B2708&lt;&gt;"",TRUE,FALSE),IF(Dashboard!$H$6=Candidates!E2708,TRUE,FALSE))</f>
        <v>0</v>
      </c>
      <c r="X2706" s="187">
        <f t="shared" si="106"/>
        <v>0</v>
      </c>
      <c r="Y2706" s="198">
        <f t="shared" si="107"/>
        <v>0</v>
      </c>
      <c r="AA2706" s="7"/>
      <c r="AB2706" s="7"/>
      <c r="AC2706" s="7"/>
    </row>
    <row r="2707" spans="18:29" x14ac:dyDescent="0.2">
      <c r="R2707" s="193" t="str">
        <f>IF(Candidates!H2709="","",MONTH(Candidates!H2709))</f>
        <v/>
      </c>
      <c r="S2707" s="187" t="b">
        <f>IF(AND(YEAR(Candidates!H2709)&gt;=applicationYear,YEAR(Candidates!H2709)&lt;=applicationYear),TRUE,IF(applicationYear="",TRUE,FALSE))</f>
        <v>0</v>
      </c>
      <c r="T2707" s="187" t="b">
        <f>IF(AND(Candidates!H2709&gt;=$AJ$4,Candidates!H2709&lt;=$AJ$5),TRUE,FALSE)</f>
        <v>0</v>
      </c>
      <c r="U2707" s="187" t="b">
        <f>IF(Dashboard!$M$6="",IF(Candidates!B2709&lt;&gt;"",TRUE,FALSE),IF(Dashboard!$M$6=Candidates!B2709,TRUE,FALSE))</f>
        <v>0</v>
      </c>
      <c r="V2707" s="187" t="b">
        <f>IF(Dashboard!$H$7="",IF(Candidates!B2709&lt;&gt;"",TRUE,FALSE),IF(Dashboard!$H$7=Candidates!C2709,TRUE,FALSE))</f>
        <v>0</v>
      </c>
      <c r="W2707" s="217" t="b">
        <f>IF(Dashboard!$H$6="",IF(Candidates!B2709&lt;&gt;"",TRUE,FALSE),IF(Dashboard!$H$6=Candidates!E2709,TRUE,FALSE))</f>
        <v>0</v>
      </c>
      <c r="X2707" s="187">
        <f t="shared" si="106"/>
        <v>0</v>
      </c>
      <c r="Y2707" s="198">
        <f t="shared" si="107"/>
        <v>0</v>
      </c>
      <c r="AA2707" s="7"/>
      <c r="AB2707" s="7"/>
      <c r="AC2707" s="7"/>
    </row>
    <row r="2708" spans="18:29" x14ac:dyDescent="0.2">
      <c r="R2708" s="193" t="str">
        <f>IF(Candidates!H2710="","",MONTH(Candidates!H2710))</f>
        <v/>
      </c>
      <c r="S2708" s="187" t="b">
        <f>IF(AND(YEAR(Candidates!H2710)&gt;=applicationYear,YEAR(Candidates!H2710)&lt;=applicationYear),TRUE,IF(applicationYear="",TRUE,FALSE))</f>
        <v>0</v>
      </c>
      <c r="T2708" s="187" t="b">
        <f>IF(AND(Candidates!H2710&gt;=$AJ$4,Candidates!H2710&lt;=$AJ$5),TRUE,FALSE)</f>
        <v>0</v>
      </c>
      <c r="U2708" s="187" t="b">
        <f>IF(Dashboard!$M$6="",IF(Candidates!B2710&lt;&gt;"",TRUE,FALSE),IF(Dashboard!$M$6=Candidates!B2710,TRUE,FALSE))</f>
        <v>0</v>
      </c>
      <c r="V2708" s="187" t="b">
        <f>IF(Dashboard!$H$7="",IF(Candidates!B2710&lt;&gt;"",TRUE,FALSE),IF(Dashboard!$H$7=Candidates!C2710,TRUE,FALSE))</f>
        <v>0</v>
      </c>
      <c r="W2708" s="217" t="b">
        <f>IF(Dashboard!$H$6="",IF(Candidates!B2710&lt;&gt;"",TRUE,FALSE),IF(Dashboard!$H$6=Candidates!E2710,TRUE,FALSE))</f>
        <v>0</v>
      </c>
      <c r="X2708" s="187">
        <f t="shared" si="106"/>
        <v>0</v>
      </c>
      <c r="Y2708" s="198">
        <f t="shared" si="107"/>
        <v>0</v>
      </c>
      <c r="AA2708" s="7"/>
      <c r="AB2708" s="7"/>
      <c r="AC2708" s="7"/>
    </row>
    <row r="2709" spans="18:29" x14ac:dyDescent="0.2">
      <c r="R2709" s="193" t="str">
        <f>IF(Candidates!H2711="","",MONTH(Candidates!H2711))</f>
        <v/>
      </c>
      <c r="S2709" s="187" t="b">
        <f>IF(AND(YEAR(Candidates!H2711)&gt;=applicationYear,YEAR(Candidates!H2711)&lt;=applicationYear),TRUE,IF(applicationYear="",TRUE,FALSE))</f>
        <v>0</v>
      </c>
      <c r="T2709" s="187" t="b">
        <f>IF(AND(Candidates!H2711&gt;=$AJ$4,Candidates!H2711&lt;=$AJ$5),TRUE,FALSE)</f>
        <v>0</v>
      </c>
      <c r="U2709" s="187" t="b">
        <f>IF(Dashboard!$M$6="",IF(Candidates!B2711&lt;&gt;"",TRUE,FALSE),IF(Dashboard!$M$6=Candidates!B2711,TRUE,FALSE))</f>
        <v>0</v>
      </c>
      <c r="V2709" s="187" t="b">
        <f>IF(Dashboard!$H$7="",IF(Candidates!B2711&lt;&gt;"",TRUE,FALSE),IF(Dashboard!$H$7=Candidates!C2711,TRUE,FALSE))</f>
        <v>0</v>
      </c>
      <c r="W2709" s="217" t="b">
        <f>IF(Dashboard!$H$6="",IF(Candidates!B2711&lt;&gt;"",TRUE,FALSE),IF(Dashboard!$H$6=Candidates!E2711,TRUE,FALSE))</f>
        <v>0</v>
      </c>
      <c r="X2709" s="187">
        <f t="shared" si="106"/>
        <v>0</v>
      </c>
      <c r="Y2709" s="198">
        <f t="shared" si="107"/>
        <v>0</v>
      </c>
      <c r="AA2709" s="7"/>
      <c r="AB2709" s="7"/>
      <c r="AC2709" s="7"/>
    </row>
    <row r="2710" spans="18:29" x14ac:dyDescent="0.2">
      <c r="R2710" s="193" t="str">
        <f>IF(Candidates!H2712="","",MONTH(Candidates!H2712))</f>
        <v/>
      </c>
      <c r="S2710" s="187" t="b">
        <f>IF(AND(YEAR(Candidates!H2712)&gt;=applicationYear,YEAR(Candidates!H2712)&lt;=applicationYear),TRUE,IF(applicationYear="",TRUE,FALSE))</f>
        <v>0</v>
      </c>
      <c r="T2710" s="187" t="b">
        <f>IF(AND(Candidates!H2712&gt;=$AJ$4,Candidates!H2712&lt;=$AJ$5),TRUE,FALSE)</f>
        <v>0</v>
      </c>
      <c r="U2710" s="187" t="b">
        <f>IF(Dashboard!$M$6="",IF(Candidates!B2712&lt;&gt;"",TRUE,FALSE),IF(Dashboard!$M$6=Candidates!B2712,TRUE,FALSE))</f>
        <v>0</v>
      </c>
      <c r="V2710" s="187" t="b">
        <f>IF(Dashboard!$H$7="",IF(Candidates!B2712&lt;&gt;"",TRUE,FALSE),IF(Dashboard!$H$7=Candidates!C2712,TRUE,FALSE))</f>
        <v>0</v>
      </c>
      <c r="W2710" s="217" t="b">
        <f>IF(Dashboard!$H$6="",IF(Candidates!B2712&lt;&gt;"",TRUE,FALSE),IF(Dashboard!$H$6=Candidates!E2712,TRUE,FALSE))</f>
        <v>0</v>
      </c>
      <c r="X2710" s="187">
        <f t="shared" si="106"/>
        <v>0</v>
      </c>
      <c r="Y2710" s="198">
        <f t="shared" si="107"/>
        <v>0</v>
      </c>
      <c r="AA2710" s="7"/>
      <c r="AB2710" s="7"/>
      <c r="AC2710" s="7"/>
    </row>
    <row r="2711" spans="18:29" x14ac:dyDescent="0.2">
      <c r="R2711" s="193" t="str">
        <f>IF(Candidates!H2713="","",MONTH(Candidates!H2713))</f>
        <v/>
      </c>
      <c r="S2711" s="187" t="b">
        <f>IF(AND(YEAR(Candidates!H2713)&gt;=applicationYear,YEAR(Candidates!H2713)&lt;=applicationYear),TRUE,IF(applicationYear="",TRUE,FALSE))</f>
        <v>0</v>
      </c>
      <c r="T2711" s="187" t="b">
        <f>IF(AND(Candidates!H2713&gt;=$AJ$4,Candidates!H2713&lt;=$AJ$5),TRUE,FALSE)</f>
        <v>0</v>
      </c>
      <c r="U2711" s="187" t="b">
        <f>IF(Dashboard!$M$6="",IF(Candidates!B2713&lt;&gt;"",TRUE,FALSE),IF(Dashboard!$M$6=Candidates!B2713,TRUE,FALSE))</f>
        <v>0</v>
      </c>
      <c r="V2711" s="187" t="b">
        <f>IF(Dashboard!$H$7="",IF(Candidates!B2713&lt;&gt;"",TRUE,FALSE),IF(Dashboard!$H$7=Candidates!C2713,TRUE,FALSE))</f>
        <v>0</v>
      </c>
      <c r="W2711" s="217" t="b">
        <f>IF(Dashboard!$H$6="",IF(Candidates!B2713&lt;&gt;"",TRUE,FALSE),IF(Dashboard!$H$6=Candidates!E2713,TRUE,FALSE))</f>
        <v>0</v>
      </c>
      <c r="X2711" s="187">
        <f t="shared" si="106"/>
        <v>0</v>
      </c>
      <c r="Y2711" s="198">
        <f t="shared" si="107"/>
        <v>0</v>
      </c>
      <c r="AA2711" s="7"/>
      <c r="AB2711" s="7"/>
      <c r="AC2711" s="7"/>
    </row>
    <row r="2712" spans="18:29" x14ac:dyDescent="0.2">
      <c r="R2712" s="193" t="str">
        <f>IF(Candidates!H2714="","",MONTH(Candidates!H2714))</f>
        <v/>
      </c>
      <c r="S2712" s="187" t="b">
        <f>IF(AND(YEAR(Candidates!H2714)&gt;=applicationYear,YEAR(Candidates!H2714)&lt;=applicationYear),TRUE,IF(applicationYear="",TRUE,FALSE))</f>
        <v>0</v>
      </c>
      <c r="T2712" s="187" t="b">
        <f>IF(AND(Candidates!H2714&gt;=$AJ$4,Candidates!H2714&lt;=$AJ$5),TRUE,FALSE)</f>
        <v>0</v>
      </c>
      <c r="U2712" s="187" t="b">
        <f>IF(Dashboard!$M$6="",IF(Candidates!B2714&lt;&gt;"",TRUE,FALSE),IF(Dashboard!$M$6=Candidates!B2714,TRUE,FALSE))</f>
        <v>0</v>
      </c>
      <c r="V2712" s="187" t="b">
        <f>IF(Dashboard!$H$7="",IF(Candidates!B2714&lt;&gt;"",TRUE,FALSE),IF(Dashboard!$H$7=Candidates!C2714,TRUE,FALSE))</f>
        <v>0</v>
      </c>
      <c r="W2712" s="217" t="b">
        <f>IF(Dashboard!$H$6="",IF(Candidates!B2714&lt;&gt;"",TRUE,FALSE),IF(Dashboard!$H$6=Candidates!E2714,TRUE,FALSE))</f>
        <v>0</v>
      </c>
      <c r="X2712" s="187">
        <f t="shared" si="106"/>
        <v>0</v>
      </c>
      <c r="Y2712" s="198">
        <f t="shared" si="107"/>
        <v>0</v>
      </c>
      <c r="AA2712" s="7"/>
      <c r="AB2712" s="7"/>
      <c r="AC2712" s="7"/>
    </row>
    <row r="2713" spans="18:29" x14ac:dyDescent="0.2">
      <c r="R2713" s="193" t="str">
        <f>IF(Candidates!H2715="","",MONTH(Candidates!H2715))</f>
        <v/>
      </c>
      <c r="S2713" s="187" t="b">
        <f>IF(AND(YEAR(Candidates!H2715)&gt;=applicationYear,YEAR(Candidates!H2715)&lt;=applicationYear),TRUE,IF(applicationYear="",TRUE,FALSE))</f>
        <v>0</v>
      </c>
      <c r="T2713" s="187" t="b">
        <f>IF(AND(Candidates!H2715&gt;=$AJ$4,Candidates!H2715&lt;=$AJ$5),TRUE,FALSE)</f>
        <v>0</v>
      </c>
      <c r="U2713" s="187" t="b">
        <f>IF(Dashboard!$M$6="",IF(Candidates!B2715&lt;&gt;"",TRUE,FALSE),IF(Dashboard!$M$6=Candidates!B2715,TRUE,FALSE))</f>
        <v>0</v>
      </c>
      <c r="V2713" s="187" t="b">
        <f>IF(Dashboard!$H$7="",IF(Candidates!B2715&lt;&gt;"",TRUE,FALSE),IF(Dashboard!$H$7=Candidates!C2715,TRUE,FALSE))</f>
        <v>0</v>
      </c>
      <c r="W2713" s="217" t="b">
        <f>IF(Dashboard!$H$6="",IF(Candidates!B2715&lt;&gt;"",TRUE,FALSE),IF(Dashboard!$H$6=Candidates!E2715,TRUE,FALSE))</f>
        <v>0</v>
      </c>
      <c r="X2713" s="187">
        <f t="shared" si="106"/>
        <v>0</v>
      </c>
      <c r="Y2713" s="198">
        <f t="shared" si="107"/>
        <v>0</v>
      </c>
      <c r="AA2713" s="7"/>
      <c r="AB2713" s="7"/>
      <c r="AC2713" s="7"/>
    </row>
    <row r="2714" spans="18:29" x14ac:dyDescent="0.2">
      <c r="R2714" s="193" t="str">
        <f>IF(Candidates!H2716="","",MONTH(Candidates!H2716))</f>
        <v/>
      </c>
      <c r="S2714" s="187" t="b">
        <f>IF(AND(YEAR(Candidates!H2716)&gt;=applicationYear,YEAR(Candidates!H2716)&lt;=applicationYear),TRUE,IF(applicationYear="",TRUE,FALSE))</f>
        <v>0</v>
      </c>
      <c r="T2714" s="187" t="b">
        <f>IF(AND(Candidates!H2716&gt;=$AJ$4,Candidates!H2716&lt;=$AJ$5),TRUE,FALSE)</f>
        <v>0</v>
      </c>
      <c r="U2714" s="187" t="b">
        <f>IF(Dashboard!$M$6="",IF(Candidates!B2716&lt;&gt;"",TRUE,FALSE),IF(Dashboard!$M$6=Candidates!B2716,TRUE,FALSE))</f>
        <v>0</v>
      </c>
      <c r="V2714" s="187" t="b">
        <f>IF(Dashboard!$H$7="",IF(Candidates!B2716&lt;&gt;"",TRUE,FALSE),IF(Dashboard!$H$7=Candidates!C2716,TRUE,FALSE))</f>
        <v>0</v>
      </c>
      <c r="W2714" s="217" t="b">
        <f>IF(Dashboard!$H$6="",IF(Candidates!B2716&lt;&gt;"",TRUE,FALSE),IF(Dashboard!$H$6=Candidates!E2716,TRUE,FALSE))</f>
        <v>0</v>
      </c>
      <c r="X2714" s="187">
        <f t="shared" si="106"/>
        <v>0</v>
      </c>
      <c r="Y2714" s="198">
        <f t="shared" si="107"/>
        <v>0</v>
      </c>
      <c r="AA2714" s="7"/>
      <c r="AB2714" s="7"/>
      <c r="AC2714" s="7"/>
    </row>
    <row r="2715" spans="18:29" x14ac:dyDescent="0.2">
      <c r="R2715" s="193" t="str">
        <f>IF(Candidates!H2717="","",MONTH(Candidates!H2717))</f>
        <v/>
      </c>
      <c r="S2715" s="187" t="b">
        <f>IF(AND(YEAR(Candidates!H2717)&gt;=applicationYear,YEAR(Candidates!H2717)&lt;=applicationYear),TRUE,IF(applicationYear="",TRUE,FALSE))</f>
        <v>0</v>
      </c>
      <c r="T2715" s="187" t="b">
        <f>IF(AND(Candidates!H2717&gt;=$AJ$4,Candidates!H2717&lt;=$AJ$5),TRUE,FALSE)</f>
        <v>0</v>
      </c>
      <c r="U2715" s="187" t="b">
        <f>IF(Dashboard!$M$6="",IF(Candidates!B2717&lt;&gt;"",TRUE,FALSE),IF(Dashboard!$M$6=Candidates!B2717,TRUE,FALSE))</f>
        <v>0</v>
      </c>
      <c r="V2715" s="187" t="b">
        <f>IF(Dashboard!$H$7="",IF(Candidates!B2717&lt;&gt;"",TRUE,FALSE),IF(Dashboard!$H$7=Candidates!C2717,TRUE,FALSE))</f>
        <v>0</v>
      </c>
      <c r="W2715" s="217" t="b">
        <f>IF(Dashboard!$H$6="",IF(Candidates!B2717&lt;&gt;"",TRUE,FALSE),IF(Dashboard!$H$6=Candidates!E2717,TRUE,FALSE))</f>
        <v>0</v>
      </c>
      <c r="X2715" s="187">
        <f t="shared" si="106"/>
        <v>0</v>
      </c>
      <c r="Y2715" s="198">
        <f t="shared" si="107"/>
        <v>0</v>
      </c>
      <c r="AA2715" s="7"/>
      <c r="AB2715" s="7"/>
      <c r="AC2715" s="7"/>
    </row>
    <row r="2716" spans="18:29" x14ac:dyDescent="0.2">
      <c r="R2716" s="193" t="str">
        <f>IF(Candidates!H2718="","",MONTH(Candidates!H2718))</f>
        <v/>
      </c>
      <c r="S2716" s="187" t="b">
        <f>IF(AND(YEAR(Candidates!H2718)&gt;=applicationYear,YEAR(Candidates!H2718)&lt;=applicationYear),TRUE,IF(applicationYear="",TRUE,FALSE))</f>
        <v>0</v>
      </c>
      <c r="T2716" s="187" t="b">
        <f>IF(AND(Candidates!H2718&gt;=$AJ$4,Candidates!H2718&lt;=$AJ$5),TRUE,FALSE)</f>
        <v>0</v>
      </c>
      <c r="U2716" s="187" t="b">
        <f>IF(Dashboard!$M$6="",IF(Candidates!B2718&lt;&gt;"",TRUE,FALSE),IF(Dashboard!$M$6=Candidates!B2718,TRUE,FALSE))</f>
        <v>0</v>
      </c>
      <c r="V2716" s="187" t="b">
        <f>IF(Dashboard!$H$7="",IF(Candidates!B2718&lt;&gt;"",TRUE,FALSE),IF(Dashboard!$H$7=Candidates!C2718,TRUE,FALSE))</f>
        <v>0</v>
      </c>
      <c r="W2716" s="217" t="b">
        <f>IF(Dashboard!$H$6="",IF(Candidates!B2718&lt;&gt;"",TRUE,FALSE),IF(Dashboard!$H$6=Candidates!E2718,TRUE,FALSE))</f>
        <v>0</v>
      </c>
      <c r="X2716" s="187">
        <f t="shared" si="106"/>
        <v>0</v>
      </c>
      <c r="Y2716" s="198">
        <f t="shared" si="107"/>
        <v>0</v>
      </c>
      <c r="AA2716" s="7"/>
      <c r="AB2716" s="7"/>
      <c r="AC2716" s="7"/>
    </row>
    <row r="2717" spans="18:29" x14ac:dyDescent="0.2">
      <c r="R2717" s="193" t="str">
        <f>IF(Candidates!H2719="","",MONTH(Candidates!H2719))</f>
        <v/>
      </c>
      <c r="S2717" s="187" t="b">
        <f>IF(AND(YEAR(Candidates!H2719)&gt;=applicationYear,YEAR(Candidates!H2719)&lt;=applicationYear),TRUE,IF(applicationYear="",TRUE,FALSE))</f>
        <v>0</v>
      </c>
      <c r="T2717" s="187" t="b">
        <f>IF(AND(Candidates!H2719&gt;=$AJ$4,Candidates!H2719&lt;=$AJ$5),TRUE,FALSE)</f>
        <v>0</v>
      </c>
      <c r="U2717" s="187" t="b">
        <f>IF(Dashboard!$M$6="",IF(Candidates!B2719&lt;&gt;"",TRUE,FALSE),IF(Dashboard!$M$6=Candidates!B2719,TRUE,FALSE))</f>
        <v>0</v>
      </c>
      <c r="V2717" s="187" t="b">
        <f>IF(Dashboard!$H$7="",IF(Candidates!B2719&lt;&gt;"",TRUE,FALSE),IF(Dashboard!$H$7=Candidates!C2719,TRUE,FALSE))</f>
        <v>0</v>
      </c>
      <c r="W2717" s="217" t="b">
        <f>IF(Dashboard!$H$6="",IF(Candidates!B2719&lt;&gt;"",TRUE,FALSE),IF(Dashboard!$H$6=Candidates!E2719,TRUE,FALSE))</f>
        <v>0</v>
      </c>
      <c r="X2717" s="187">
        <f t="shared" si="106"/>
        <v>0</v>
      </c>
      <c r="Y2717" s="198">
        <f t="shared" si="107"/>
        <v>0</v>
      </c>
      <c r="AA2717" s="7"/>
      <c r="AB2717" s="7"/>
      <c r="AC2717" s="7"/>
    </row>
    <row r="2718" spans="18:29" x14ac:dyDescent="0.2">
      <c r="R2718" s="193" t="str">
        <f>IF(Candidates!H2720="","",MONTH(Candidates!H2720))</f>
        <v/>
      </c>
      <c r="S2718" s="187" t="b">
        <f>IF(AND(YEAR(Candidates!H2720)&gt;=applicationYear,YEAR(Candidates!H2720)&lt;=applicationYear),TRUE,IF(applicationYear="",TRUE,FALSE))</f>
        <v>0</v>
      </c>
      <c r="T2718" s="187" t="b">
        <f>IF(AND(Candidates!H2720&gt;=$AJ$4,Candidates!H2720&lt;=$AJ$5),TRUE,FALSE)</f>
        <v>0</v>
      </c>
      <c r="U2718" s="187" t="b">
        <f>IF(Dashboard!$M$6="",IF(Candidates!B2720&lt;&gt;"",TRUE,FALSE),IF(Dashboard!$M$6=Candidates!B2720,TRUE,FALSE))</f>
        <v>0</v>
      </c>
      <c r="V2718" s="187" t="b">
        <f>IF(Dashboard!$H$7="",IF(Candidates!B2720&lt;&gt;"",TRUE,FALSE),IF(Dashboard!$H$7=Candidates!C2720,TRUE,FALSE))</f>
        <v>0</v>
      </c>
      <c r="W2718" s="217" t="b">
        <f>IF(Dashboard!$H$6="",IF(Candidates!B2720&lt;&gt;"",TRUE,FALSE),IF(Dashboard!$H$6=Candidates!E2720,TRUE,FALSE))</f>
        <v>0</v>
      </c>
      <c r="X2718" s="187">
        <f t="shared" si="106"/>
        <v>0</v>
      </c>
      <c r="Y2718" s="198">
        <f t="shared" si="107"/>
        <v>0</v>
      </c>
      <c r="AA2718" s="7"/>
      <c r="AB2718" s="7"/>
      <c r="AC2718" s="7"/>
    </row>
    <row r="2719" spans="18:29" x14ac:dyDescent="0.2">
      <c r="R2719" s="193" t="str">
        <f>IF(Candidates!H2721="","",MONTH(Candidates!H2721))</f>
        <v/>
      </c>
      <c r="S2719" s="187" t="b">
        <f>IF(AND(YEAR(Candidates!H2721)&gt;=applicationYear,YEAR(Candidates!H2721)&lt;=applicationYear),TRUE,IF(applicationYear="",TRUE,FALSE))</f>
        <v>0</v>
      </c>
      <c r="T2719" s="187" t="b">
        <f>IF(AND(Candidates!H2721&gt;=$AJ$4,Candidates!H2721&lt;=$AJ$5),TRUE,FALSE)</f>
        <v>0</v>
      </c>
      <c r="U2719" s="187" t="b">
        <f>IF(Dashboard!$M$6="",IF(Candidates!B2721&lt;&gt;"",TRUE,FALSE),IF(Dashboard!$M$6=Candidates!B2721,TRUE,FALSE))</f>
        <v>0</v>
      </c>
      <c r="V2719" s="187" t="b">
        <f>IF(Dashboard!$H$7="",IF(Candidates!B2721&lt;&gt;"",TRUE,FALSE),IF(Dashboard!$H$7=Candidates!C2721,TRUE,FALSE))</f>
        <v>0</v>
      </c>
      <c r="W2719" s="217" t="b">
        <f>IF(Dashboard!$H$6="",IF(Candidates!B2721&lt;&gt;"",TRUE,FALSE),IF(Dashboard!$H$6=Candidates!E2721,TRUE,FALSE))</f>
        <v>0</v>
      </c>
      <c r="X2719" s="187">
        <f t="shared" si="106"/>
        <v>0</v>
      </c>
      <c r="Y2719" s="198">
        <f t="shared" si="107"/>
        <v>0</v>
      </c>
      <c r="AA2719" s="7"/>
      <c r="AB2719" s="7"/>
      <c r="AC2719" s="7"/>
    </row>
    <row r="2720" spans="18:29" x14ac:dyDescent="0.2">
      <c r="R2720" s="193" t="str">
        <f>IF(Candidates!H2722="","",MONTH(Candidates!H2722))</f>
        <v/>
      </c>
      <c r="S2720" s="187" t="b">
        <f>IF(AND(YEAR(Candidates!H2722)&gt;=applicationYear,YEAR(Candidates!H2722)&lt;=applicationYear),TRUE,IF(applicationYear="",TRUE,FALSE))</f>
        <v>0</v>
      </c>
      <c r="T2720" s="187" t="b">
        <f>IF(AND(Candidates!H2722&gt;=$AJ$4,Candidates!H2722&lt;=$AJ$5),TRUE,FALSE)</f>
        <v>0</v>
      </c>
      <c r="U2720" s="187" t="b">
        <f>IF(Dashboard!$M$6="",IF(Candidates!B2722&lt;&gt;"",TRUE,FALSE),IF(Dashboard!$M$6=Candidates!B2722,TRUE,FALSE))</f>
        <v>0</v>
      </c>
      <c r="V2720" s="187" t="b">
        <f>IF(Dashboard!$H$7="",IF(Candidates!B2722&lt;&gt;"",TRUE,FALSE),IF(Dashboard!$H$7=Candidates!C2722,TRUE,FALSE))</f>
        <v>0</v>
      </c>
      <c r="W2720" s="217" t="b">
        <f>IF(Dashboard!$H$6="",IF(Candidates!B2722&lt;&gt;"",TRUE,FALSE),IF(Dashboard!$H$6=Candidates!E2722,TRUE,FALSE))</f>
        <v>0</v>
      </c>
      <c r="X2720" s="187">
        <f t="shared" si="106"/>
        <v>0</v>
      </c>
      <c r="Y2720" s="198">
        <f t="shared" si="107"/>
        <v>0</v>
      </c>
      <c r="AA2720" s="7"/>
      <c r="AB2720" s="7"/>
      <c r="AC2720" s="7"/>
    </row>
    <row r="2721" spans="18:29" x14ac:dyDescent="0.2">
      <c r="R2721" s="193" t="str">
        <f>IF(Candidates!H2723="","",MONTH(Candidates!H2723))</f>
        <v/>
      </c>
      <c r="S2721" s="187" t="b">
        <f>IF(AND(YEAR(Candidates!H2723)&gt;=applicationYear,YEAR(Candidates!H2723)&lt;=applicationYear),TRUE,IF(applicationYear="",TRUE,FALSE))</f>
        <v>0</v>
      </c>
      <c r="T2721" s="187" t="b">
        <f>IF(AND(Candidates!H2723&gt;=$AJ$4,Candidates!H2723&lt;=$AJ$5),TRUE,FALSE)</f>
        <v>0</v>
      </c>
      <c r="U2721" s="187" t="b">
        <f>IF(Dashboard!$M$6="",IF(Candidates!B2723&lt;&gt;"",TRUE,FALSE),IF(Dashboard!$M$6=Candidates!B2723,TRUE,FALSE))</f>
        <v>0</v>
      </c>
      <c r="V2721" s="187" t="b">
        <f>IF(Dashboard!$H$7="",IF(Candidates!B2723&lt;&gt;"",TRUE,FALSE),IF(Dashboard!$H$7=Candidates!C2723,TRUE,FALSE))</f>
        <v>0</v>
      </c>
      <c r="W2721" s="217" t="b">
        <f>IF(Dashboard!$H$6="",IF(Candidates!B2723&lt;&gt;"",TRUE,FALSE),IF(Dashboard!$H$6=Candidates!E2723,TRUE,FALSE))</f>
        <v>0</v>
      </c>
      <c r="X2721" s="187">
        <f t="shared" si="106"/>
        <v>0</v>
      </c>
      <c r="Y2721" s="198">
        <f t="shared" si="107"/>
        <v>0</v>
      </c>
      <c r="AA2721" s="7"/>
      <c r="AB2721" s="7"/>
      <c r="AC2721" s="7"/>
    </row>
    <row r="2722" spans="18:29" x14ac:dyDescent="0.2">
      <c r="R2722" s="193" t="str">
        <f>IF(Candidates!H2724="","",MONTH(Candidates!H2724))</f>
        <v/>
      </c>
      <c r="S2722" s="187" t="b">
        <f>IF(AND(YEAR(Candidates!H2724)&gt;=applicationYear,YEAR(Candidates!H2724)&lt;=applicationYear),TRUE,IF(applicationYear="",TRUE,FALSE))</f>
        <v>0</v>
      </c>
      <c r="T2722" s="187" t="b">
        <f>IF(AND(Candidates!H2724&gt;=$AJ$4,Candidates!H2724&lt;=$AJ$5),TRUE,FALSE)</f>
        <v>0</v>
      </c>
      <c r="U2722" s="187" t="b">
        <f>IF(Dashboard!$M$6="",IF(Candidates!B2724&lt;&gt;"",TRUE,FALSE),IF(Dashboard!$M$6=Candidates!B2724,TRUE,FALSE))</f>
        <v>0</v>
      </c>
      <c r="V2722" s="187" t="b">
        <f>IF(Dashboard!$H$7="",IF(Candidates!B2724&lt;&gt;"",TRUE,FALSE),IF(Dashboard!$H$7=Candidates!C2724,TRUE,FALSE))</f>
        <v>0</v>
      </c>
      <c r="W2722" s="217" t="b">
        <f>IF(Dashboard!$H$6="",IF(Candidates!B2724&lt;&gt;"",TRUE,FALSE),IF(Dashboard!$H$6=Candidates!E2724,TRUE,FALSE))</f>
        <v>0</v>
      </c>
      <c r="X2722" s="187">
        <f t="shared" si="106"/>
        <v>0</v>
      </c>
      <c r="Y2722" s="198">
        <f t="shared" si="107"/>
        <v>0</v>
      </c>
      <c r="AA2722" s="7"/>
      <c r="AB2722" s="7"/>
      <c r="AC2722" s="7"/>
    </row>
    <row r="2723" spans="18:29" x14ac:dyDescent="0.2">
      <c r="R2723" s="193" t="str">
        <f>IF(Candidates!H2725="","",MONTH(Candidates!H2725))</f>
        <v/>
      </c>
      <c r="S2723" s="187" t="b">
        <f>IF(AND(YEAR(Candidates!H2725)&gt;=applicationYear,YEAR(Candidates!H2725)&lt;=applicationYear),TRUE,IF(applicationYear="",TRUE,FALSE))</f>
        <v>0</v>
      </c>
      <c r="T2723" s="187" t="b">
        <f>IF(AND(Candidates!H2725&gt;=$AJ$4,Candidates!H2725&lt;=$AJ$5),TRUE,FALSE)</f>
        <v>0</v>
      </c>
      <c r="U2723" s="187" t="b">
        <f>IF(Dashboard!$M$6="",IF(Candidates!B2725&lt;&gt;"",TRUE,FALSE),IF(Dashboard!$M$6=Candidates!B2725,TRUE,FALSE))</f>
        <v>0</v>
      </c>
      <c r="V2723" s="187" t="b">
        <f>IF(Dashboard!$H$7="",IF(Candidates!B2725&lt;&gt;"",TRUE,FALSE),IF(Dashboard!$H$7=Candidates!C2725,TRUE,FALSE))</f>
        <v>0</v>
      </c>
      <c r="W2723" s="217" t="b">
        <f>IF(Dashboard!$H$6="",IF(Candidates!B2725&lt;&gt;"",TRUE,FALSE),IF(Dashboard!$H$6=Candidates!E2725,TRUE,FALSE))</f>
        <v>0</v>
      </c>
      <c r="X2723" s="187">
        <f t="shared" si="106"/>
        <v>0</v>
      </c>
      <c r="Y2723" s="198">
        <f t="shared" si="107"/>
        <v>0</v>
      </c>
      <c r="AA2723" s="7"/>
      <c r="AB2723" s="7"/>
      <c r="AC2723" s="7"/>
    </row>
    <row r="2724" spans="18:29" x14ac:dyDescent="0.2">
      <c r="R2724" s="193" t="str">
        <f>IF(Candidates!H2726="","",MONTH(Candidates!H2726))</f>
        <v/>
      </c>
      <c r="S2724" s="187" t="b">
        <f>IF(AND(YEAR(Candidates!H2726)&gt;=applicationYear,YEAR(Candidates!H2726)&lt;=applicationYear),TRUE,IF(applicationYear="",TRUE,FALSE))</f>
        <v>0</v>
      </c>
      <c r="T2724" s="187" t="b">
        <f>IF(AND(Candidates!H2726&gt;=$AJ$4,Candidates!H2726&lt;=$AJ$5),TRUE,FALSE)</f>
        <v>0</v>
      </c>
      <c r="U2724" s="187" t="b">
        <f>IF(Dashboard!$M$6="",IF(Candidates!B2726&lt;&gt;"",TRUE,FALSE),IF(Dashboard!$M$6=Candidates!B2726,TRUE,FALSE))</f>
        <v>0</v>
      </c>
      <c r="V2724" s="187" t="b">
        <f>IF(Dashboard!$H$7="",IF(Candidates!B2726&lt;&gt;"",TRUE,FALSE),IF(Dashboard!$H$7=Candidates!C2726,TRUE,FALSE))</f>
        <v>0</v>
      </c>
      <c r="W2724" s="217" t="b">
        <f>IF(Dashboard!$H$6="",IF(Candidates!B2726&lt;&gt;"",TRUE,FALSE),IF(Dashboard!$H$6=Candidates!E2726,TRUE,FALSE))</f>
        <v>0</v>
      </c>
      <c r="X2724" s="187">
        <f t="shared" si="106"/>
        <v>0</v>
      </c>
      <c r="Y2724" s="198">
        <f t="shared" si="107"/>
        <v>0</v>
      </c>
      <c r="AA2724" s="7"/>
      <c r="AB2724" s="7"/>
      <c r="AC2724" s="7"/>
    </row>
    <row r="2725" spans="18:29" x14ac:dyDescent="0.2">
      <c r="R2725" s="193" t="str">
        <f>IF(Candidates!H2727="","",MONTH(Candidates!H2727))</f>
        <v/>
      </c>
      <c r="S2725" s="187" t="b">
        <f>IF(AND(YEAR(Candidates!H2727)&gt;=applicationYear,YEAR(Candidates!H2727)&lt;=applicationYear),TRUE,IF(applicationYear="",TRUE,FALSE))</f>
        <v>0</v>
      </c>
      <c r="T2725" s="187" t="b">
        <f>IF(AND(Candidates!H2727&gt;=$AJ$4,Candidates!H2727&lt;=$AJ$5),TRUE,FALSE)</f>
        <v>0</v>
      </c>
      <c r="U2725" s="187" t="b">
        <f>IF(Dashboard!$M$6="",IF(Candidates!B2727&lt;&gt;"",TRUE,FALSE),IF(Dashboard!$M$6=Candidates!B2727,TRUE,FALSE))</f>
        <v>0</v>
      </c>
      <c r="V2725" s="187" t="b">
        <f>IF(Dashboard!$H$7="",IF(Candidates!B2727&lt;&gt;"",TRUE,FALSE),IF(Dashboard!$H$7=Candidates!C2727,TRUE,FALSE))</f>
        <v>0</v>
      </c>
      <c r="W2725" s="217" t="b">
        <f>IF(Dashboard!$H$6="",IF(Candidates!B2727&lt;&gt;"",TRUE,FALSE),IF(Dashboard!$H$6=Candidates!E2727,TRUE,FALSE))</f>
        <v>0</v>
      </c>
      <c r="X2725" s="187">
        <f t="shared" si="106"/>
        <v>0</v>
      </c>
      <c r="Y2725" s="198">
        <f t="shared" si="107"/>
        <v>0</v>
      </c>
      <c r="AA2725" s="7"/>
      <c r="AB2725" s="7"/>
      <c r="AC2725" s="7"/>
    </row>
    <row r="2726" spans="18:29" x14ac:dyDescent="0.2">
      <c r="R2726" s="193" t="str">
        <f>IF(Candidates!H2728="","",MONTH(Candidates!H2728))</f>
        <v/>
      </c>
      <c r="S2726" s="187" t="b">
        <f>IF(AND(YEAR(Candidates!H2728)&gt;=applicationYear,YEAR(Candidates!H2728)&lt;=applicationYear),TRUE,IF(applicationYear="",TRUE,FALSE))</f>
        <v>0</v>
      </c>
      <c r="T2726" s="187" t="b">
        <f>IF(AND(Candidates!H2728&gt;=$AJ$4,Candidates!H2728&lt;=$AJ$5),TRUE,FALSE)</f>
        <v>0</v>
      </c>
      <c r="U2726" s="187" t="b">
        <f>IF(Dashboard!$M$6="",IF(Candidates!B2728&lt;&gt;"",TRUE,FALSE),IF(Dashboard!$M$6=Candidates!B2728,TRUE,FALSE))</f>
        <v>0</v>
      </c>
      <c r="V2726" s="187" t="b">
        <f>IF(Dashboard!$H$7="",IF(Candidates!B2728&lt;&gt;"",TRUE,FALSE),IF(Dashboard!$H$7=Candidates!C2728,TRUE,FALSE))</f>
        <v>0</v>
      </c>
      <c r="W2726" s="217" t="b">
        <f>IF(Dashboard!$H$6="",IF(Candidates!B2728&lt;&gt;"",TRUE,FALSE),IF(Dashboard!$H$6=Candidates!E2728,TRUE,FALSE))</f>
        <v>0</v>
      </c>
      <c r="X2726" s="187">
        <f t="shared" si="106"/>
        <v>0</v>
      </c>
      <c r="Y2726" s="198">
        <f t="shared" si="107"/>
        <v>0</v>
      </c>
      <c r="AA2726" s="7"/>
      <c r="AB2726" s="7"/>
      <c r="AC2726" s="7"/>
    </row>
    <row r="2727" spans="18:29" x14ac:dyDescent="0.2">
      <c r="R2727" s="193" t="str">
        <f>IF(Candidates!H2729="","",MONTH(Candidates!H2729))</f>
        <v/>
      </c>
      <c r="S2727" s="187" t="b">
        <f>IF(AND(YEAR(Candidates!H2729)&gt;=applicationYear,YEAR(Candidates!H2729)&lt;=applicationYear),TRUE,IF(applicationYear="",TRUE,FALSE))</f>
        <v>0</v>
      </c>
      <c r="T2727" s="187" t="b">
        <f>IF(AND(Candidates!H2729&gt;=$AJ$4,Candidates!H2729&lt;=$AJ$5),TRUE,FALSE)</f>
        <v>0</v>
      </c>
      <c r="U2727" s="187" t="b">
        <f>IF(Dashboard!$M$6="",IF(Candidates!B2729&lt;&gt;"",TRUE,FALSE),IF(Dashboard!$M$6=Candidates!B2729,TRUE,FALSE))</f>
        <v>0</v>
      </c>
      <c r="V2727" s="187" t="b">
        <f>IF(Dashboard!$H$7="",IF(Candidates!B2729&lt;&gt;"",TRUE,FALSE),IF(Dashboard!$H$7=Candidates!C2729,TRUE,FALSE))</f>
        <v>0</v>
      </c>
      <c r="W2727" s="217" t="b">
        <f>IF(Dashboard!$H$6="",IF(Candidates!B2729&lt;&gt;"",TRUE,FALSE),IF(Dashboard!$H$6=Candidates!E2729,TRUE,FALSE))</f>
        <v>0</v>
      </c>
      <c r="X2727" s="187">
        <f t="shared" si="106"/>
        <v>0</v>
      </c>
      <c r="Y2727" s="198">
        <f t="shared" si="107"/>
        <v>0</v>
      </c>
      <c r="AA2727" s="7"/>
      <c r="AB2727" s="7"/>
      <c r="AC2727" s="7"/>
    </row>
    <row r="2728" spans="18:29" x14ac:dyDescent="0.2">
      <c r="R2728" s="193" t="str">
        <f>IF(Candidates!H2730="","",MONTH(Candidates!H2730))</f>
        <v/>
      </c>
      <c r="S2728" s="187" t="b">
        <f>IF(AND(YEAR(Candidates!H2730)&gt;=applicationYear,YEAR(Candidates!H2730)&lt;=applicationYear),TRUE,IF(applicationYear="",TRUE,FALSE))</f>
        <v>0</v>
      </c>
      <c r="T2728" s="187" t="b">
        <f>IF(AND(Candidates!H2730&gt;=$AJ$4,Candidates!H2730&lt;=$AJ$5),TRUE,FALSE)</f>
        <v>0</v>
      </c>
      <c r="U2728" s="187" t="b">
        <f>IF(Dashboard!$M$6="",IF(Candidates!B2730&lt;&gt;"",TRUE,FALSE),IF(Dashboard!$M$6=Candidates!B2730,TRUE,FALSE))</f>
        <v>0</v>
      </c>
      <c r="V2728" s="187" t="b">
        <f>IF(Dashboard!$H$7="",IF(Candidates!B2730&lt;&gt;"",TRUE,FALSE),IF(Dashboard!$H$7=Candidates!C2730,TRUE,FALSE))</f>
        <v>0</v>
      </c>
      <c r="W2728" s="217" t="b">
        <f>IF(Dashboard!$H$6="",IF(Candidates!B2730&lt;&gt;"",TRUE,FALSE),IF(Dashboard!$H$6=Candidates!E2730,TRUE,FALSE))</f>
        <v>0</v>
      </c>
      <c r="X2728" s="187">
        <f t="shared" si="106"/>
        <v>0</v>
      </c>
      <c r="Y2728" s="198">
        <f t="shared" si="107"/>
        <v>0</v>
      </c>
      <c r="AA2728" s="7"/>
      <c r="AB2728" s="7"/>
      <c r="AC2728" s="7"/>
    </row>
    <row r="2729" spans="18:29" x14ac:dyDescent="0.2">
      <c r="R2729" s="193" t="str">
        <f>IF(Candidates!H2731="","",MONTH(Candidates!H2731))</f>
        <v/>
      </c>
      <c r="S2729" s="187" t="b">
        <f>IF(AND(YEAR(Candidates!H2731)&gt;=applicationYear,YEAR(Candidates!H2731)&lt;=applicationYear),TRUE,IF(applicationYear="",TRUE,FALSE))</f>
        <v>0</v>
      </c>
      <c r="T2729" s="187" t="b">
        <f>IF(AND(Candidates!H2731&gt;=$AJ$4,Candidates!H2731&lt;=$AJ$5),TRUE,FALSE)</f>
        <v>0</v>
      </c>
      <c r="U2729" s="187" t="b">
        <f>IF(Dashboard!$M$6="",IF(Candidates!B2731&lt;&gt;"",TRUE,FALSE),IF(Dashboard!$M$6=Candidates!B2731,TRUE,FALSE))</f>
        <v>0</v>
      </c>
      <c r="V2729" s="187" t="b">
        <f>IF(Dashboard!$H$7="",IF(Candidates!B2731&lt;&gt;"",TRUE,FALSE),IF(Dashboard!$H$7=Candidates!C2731,TRUE,FALSE))</f>
        <v>0</v>
      </c>
      <c r="W2729" s="217" t="b">
        <f>IF(Dashboard!$H$6="",IF(Candidates!B2731&lt;&gt;"",TRUE,FALSE),IF(Dashboard!$H$6=Candidates!E2731,TRUE,FALSE))</f>
        <v>0</v>
      </c>
      <c r="X2729" s="187">
        <f t="shared" si="106"/>
        <v>0</v>
      </c>
      <c r="Y2729" s="198">
        <f t="shared" si="107"/>
        <v>0</v>
      </c>
      <c r="AA2729" s="7"/>
      <c r="AB2729" s="7"/>
      <c r="AC2729" s="7"/>
    </row>
    <row r="2730" spans="18:29" x14ac:dyDescent="0.2">
      <c r="R2730" s="193" t="str">
        <f>IF(Candidates!H2732="","",MONTH(Candidates!H2732))</f>
        <v/>
      </c>
      <c r="S2730" s="187" t="b">
        <f>IF(AND(YEAR(Candidates!H2732)&gt;=applicationYear,YEAR(Candidates!H2732)&lt;=applicationYear),TRUE,IF(applicationYear="",TRUE,FALSE))</f>
        <v>0</v>
      </c>
      <c r="T2730" s="187" t="b">
        <f>IF(AND(Candidates!H2732&gt;=$AJ$4,Candidates!H2732&lt;=$AJ$5),TRUE,FALSE)</f>
        <v>0</v>
      </c>
      <c r="U2730" s="187" t="b">
        <f>IF(Dashboard!$M$6="",IF(Candidates!B2732&lt;&gt;"",TRUE,FALSE),IF(Dashboard!$M$6=Candidates!B2732,TRUE,FALSE))</f>
        <v>0</v>
      </c>
      <c r="V2730" s="187" t="b">
        <f>IF(Dashboard!$H$7="",IF(Candidates!B2732&lt;&gt;"",TRUE,FALSE),IF(Dashboard!$H$7=Candidates!C2732,TRUE,FALSE))</f>
        <v>0</v>
      </c>
      <c r="W2730" s="217" t="b">
        <f>IF(Dashboard!$H$6="",IF(Candidates!B2732&lt;&gt;"",TRUE,FALSE),IF(Dashboard!$H$6=Candidates!E2732,TRUE,FALSE))</f>
        <v>0</v>
      </c>
      <c r="X2730" s="187">
        <f t="shared" si="106"/>
        <v>0</v>
      </c>
      <c r="Y2730" s="198">
        <f t="shared" si="107"/>
        <v>0</v>
      </c>
      <c r="AA2730" s="7"/>
      <c r="AB2730" s="7"/>
      <c r="AC2730" s="7"/>
    </row>
    <row r="2731" spans="18:29" x14ac:dyDescent="0.2">
      <c r="R2731" s="193" t="str">
        <f>IF(Candidates!H2733="","",MONTH(Candidates!H2733))</f>
        <v/>
      </c>
      <c r="S2731" s="187" t="b">
        <f>IF(AND(YEAR(Candidates!H2733)&gt;=applicationYear,YEAR(Candidates!H2733)&lt;=applicationYear),TRUE,IF(applicationYear="",TRUE,FALSE))</f>
        <v>0</v>
      </c>
      <c r="T2731" s="187" t="b">
        <f>IF(AND(Candidates!H2733&gt;=$AJ$4,Candidates!H2733&lt;=$AJ$5),TRUE,FALSE)</f>
        <v>0</v>
      </c>
      <c r="U2731" s="187" t="b">
        <f>IF(Dashboard!$M$6="",IF(Candidates!B2733&lt;&gt;"",TRUE,FALSE),IF(Dashboard!$M$6=Candidates!B2733,TRUE,FALSE))</f>
        <v>0</v>
      </c>
      <c r="V2731" s="187" t="b">
        <f>IF(Dashboard!$H$7="",IF(Candidates!B2733&lt;&gt;"",TRUE,FALSE),IF(Dashboard!$H$7=Candidates!C2733,TRUE,FALSE))</f>
        <v>0</v>
      </c>
      <c r="W2731" s="217" t="b">
        <f>IF(Dashboard!$H$6="",IF(Candidates!B2733&lt;&gt;"",TRUE,FALSE),IF(Dashboard!$H$6=Candidates!E2733,TRUE,FALSE))</f>
        <v>0</v>
      </c>
      <c r="X2731" s="187">
        <f t="shared" si="106"/>
        <v>0</v>
      </c>
      <c r="Y2731" s="198">
        <f t="shared" si="107"/>
        <v>0</v>
      </c>
      <c r="AA2731" s="7"/>
      <c r="AB2731" s="7"/>
      <c r="AC2731" s="7"/>
    </row>
    <row r="2732" spans="18:29" x14ac:dyDescent="0.2">
      <c r="R2732" s="193" t="str">
        <f>IF(Candidates!H2734="","",MONTH(Candidates!H2734))</f>
        <v/>
      </c>
      <c r="S2732" s="187" t="b">
        <f>IF(AND(YEAR(Candidates!H2734)&gt;=applicationYear,YEAR(Candidates!H2734)&lt;=applicationYear),TRUE,IF(applicationYear="",TRUE,FALSE))</f>
        <v>0</v>
      </c>
      <c r="T2732" s="187" t="b">
        <f>IF(AND(Candidates!H2734&gt;=$AJ$4,Candidates!H2734&lt;=$AJ$5),TRUE,FALSE)</f>
        <v>0</v>
      </c>
      <c r="U2732" s="187" t="b">
        <f>IF(Dashboard!$M$6="",IF(Candidates!B2734&lt;&gt;"",TRUE,FALSE),IF(Dashboard!$M$6=Candidates!B2734,TRUE,FALSE))</f>
        <v>0</v>
      </c>
      <c r="V2732" s="187" t="b">
        <f>IF(Dashboard!$H$7="",IF(Candidates!B2734&lt;&gt;"",TRUE,FALSE),IF(Dashboard!$H$7=Candidates!C2734,TRUE,FALSE))</f>
        <v>0</v>
      </c>
      <c r="W2732" s="217" t="b">
        <f>IF(Dashboard!$H$6="",IF(Candidates!B2734&lt;&gt;"",TRUE,FALSE),IF(Dashboard!$H$6=Candidates!E2734,TRUE,FALSE))</f>
        <v>0</v>
      </c>
      <c r="X2732" s="187">
        <f t="shared" si="106"/>
        <v>0</v>
      </c>
      <c r="Y2732" s="198">
        <f t="shared" si="107"/>
        <v>0</v>
      </c>
      <c r="AA2732" s="7"/>
      <c r="AB2732" s="7"/>
      <c r="AC2732" s="7"/>
    </row>
    <row r="2733" spans="18:29" x14ac:dyDescent="0.2">
      <c r="R2733" s="193" t="str">
        <f>IF(Candidates!H2735="","",MONTH(Candidates!H2735))</f>
        <v/>
      </c>
      <c r="S2733" s="187" t="b">
        <f>IF(AND(YEAR(Candidates!H2735)&gt;=applicationYear,YEAR(Candidates!H2735)&lt;=applicationYear),TRUE,IF(applicationYear="",TRUE,FALSE))</f>
        <v>0</v>
      </c>
      <c r="T2733" s="187" t="b">
        <f>IF(AND(Candidates!H2735&gt;=$AJ$4,Candidates!H2735&lt;=$AJ$5),TRUE,FALSE)</f>
        <v>0</v>
      </c>
      <c r="U2733" s="187" t="b">
        <f>IF(Dashboard!$M$6="",IF(Candidates!B2735&lt;&gt;"",TRUE,FALSE),IF(Dashboard!$M$6=Candidates!B2735,TRUE,FALSE))</f>
        <v>0</v>
      </c>
      <c r="V2733" s="187" t="b">
        <f>IF(Dashboard!$H$7="",IF(Candidates!B2735&lt;&gt;"",TRUE,FALSE),IF(Dashboard!$H$7=Candidates!C2735,TRUE,FALSE))</f>
        <v>0</v>
      </c>
      <c r="W2733" s="217" t="b">
        <f>IF(Dashboard!$H$6="",IF(Candidates!B2735&lt;&gt;"",TRUE,FALSE),IF(Dashboard!$H$6=Candidates!E2735,TRUE,FALSE))</f>
        <v>0</v>
      </c>
      <c r="X2733" s="187">
        <f t="shared" si="106"/>
        <v>0</v>
      </c>
      <c r="Y2733" s="198">
        <f t="shared" si="107"/>
        <v>0</v>
      </c>
      <c r="AA2733" s="7"/>
      <c r="AB2733" s="7"/>
      <c r="AC2733" s="7"/>
    </row>
    <row r="2734" spans="18:29" x14ac:dyDescent="0.2">
      <c r="R2734" s="193" t="str">
        <f>IF(Candidates!H2736="","",MONTH(Candidates!H2736))</f>
        <v/>
      </c>
      <c r="S2734" s="187" t="b">
        <f>IF(AND(YEAR(Candidates!H2736)&gt;=applicationYear,YEAR(Candidates!H2736)&lt;=applicationYear),TRUE,IF(applicationYear="",TRUE,FALSE))</f>
        <v>0</v>
      </c>
      <c r="T2734" s="187" t="b">
        <f>IF(AND(Candidates!H2736&gt;=$AJ$4,Candidates!H2736&lt;=$AJ$5),TRUE,FALSE)</f>
        <v>0</v>
      </c>
      <c r="U2734" s="187" t="b">
        <f>IF(Dashboard!$M$6="",IF(Candidates!B2736&lt;&gt;"",TRUE,FALSE),IF(Dashboard!$M$6=Candidates!B2736,TRUE,FALSE))</f>
        <v>0</v>
      </c>
      <c r="V2734" s="187" t="b">
        <f>IF(Dashboard!$H$7="",IF(Candidates!B2736&lt;&gt;"",TRUE,FALSE),IF(Dashboard!$H$7=Candidates!C2736,TRUE,FALSE))</f>
        <v>0</v>
      </c>
      <c r="W2734" s="217" t="b">
        <f>IF(Dashboard!$H$6="",IF(Candidates!B2736&lt;&gt;"",TRUE,FALSE),IF(Dashboard!$H$6=Candidates!E2736,TRUE,FALSE))</f>
        <v>0</v>
      </c>
      <c r="X2734" s="187">
        <f t="shared" si="106"/>
        <v>0</v>
      </c>
      <c r="Y2734" s="198">
        <f t="shared" si="107"/>
        <v>0</v>
      </c>
      <c r="AA2734" s="7"/>
      <c r="AB2734" s="7"/>
      <c r="AC2734" s="7"/>
    </row>
    <row r="2735" spans="18:29" x14ac:dyDescent="0.2">
      <c r="R2735" s="193" t="str">
        <f>IF(Candidates!H2737="","",MONTH(Candidates!H2737))</f>
        <v/>
      </c>
      <c r="S2735" s="187" t="b">
        <f>IF(AND(YEAR(Candidates!H2737)&gt;=applicationYear,YEAR(Candidates!H2737)&lt;=applicationYear),TRUE,IF(applicationYear="",TRUE,FALSE))</f>
        <v>0</v>
      </c>
      <c r="T2735" s="187" t="b">
        <f>IF(AND(Candidates!H2737&gt;=$AJ$4,Candidates!H2737&lt;=$AJ$5),TRUE,FALSE)</f>
        <v>0</v>
      </c>
      <c r="U2735" s="187" t="b">
        <f>IF(Dashboard!$M$6="",IF(Candidates!B2737&lt;&gt;"",TRUE,FALSE),IF(Dashboard!$M$6=Candidates!B2737,TRUE,FALSE))</f>
        <v>0</v>
      </c>
      <c r="V2735" s="187" t="b">
        <f>IF(Dashboard!$H$7="",IF(Candidates!B2737&lt;&gt;"",TRUE,FALSE),IF(Dashboard!$H$7=Candidates!C2737,TRUE,FALSE))</f>
        <v>0</v>
      </c>
      <c r="W2735" s="217" t="b">
        <f>IF(Dashboard!$H$6="",IF(Candidates!B2737&lt;&gt;"",TRUE,FALSE),IF(Dashboard!$H$6=Candidates!E2737,TRUE,FALSE))</f>
        <v>0</v>
      </c>
      <c r="X2735" s="187">
        <f t="shared" si="106"/>
        <v>0</v>
      </c>
      <c r="Y2735" s="198">
        <f t="shared" si="107"/>
        <v>0</v>
      </c>
      <c r="AA2735" s="7"/>
      <c r="AB2735" s="7"/>
      <c r="AC2735" s="7"/>
    </row>
    <row r="2736" spans="18:29" x14ac:dyDescent="0.2">
      <c r="R2736" s="193" t="str">
        <f>IF(Candidates!H2738="","",MONTH(Candidates!H2738))</f>
        <v/>
      </c>
      <c r="S2736" s="187" t="b">
        <f>IF(AND(YEAR(Candidates!H2738)&gt;=applicationYear,YEAR(Candidates!H2738)&lt;=applicationYear),TRUE,IF(applicationYear="",TRUE,FALSE))</f>
        <v>0</v>
      </c>
      <c r="T2736" s="187" t="b">
        <f>IF(AND(Candidates!H2738&gt;=$AJ$4,Candidates!H2738&lt;=$AJ$5),TRUE,FALSE)</f>
        <v>0</v>
      </c>
      <c r="U2736" s="187" t="b">
        <f>IF(Dashboard!$M$6="",IF(Candidates!B2738&lt;&gt;"",TRUE,FALSE),IF(Dashboard!$M$6=Candidates!B2738,TRUE,FALSE))</f>
        <v>0</v>
      </c>
      <c r="V2736" s="187" t="b">
        <f>IF(Dashboard!$H$7="",IF(Candidates!B2738&lt;&gt;"",TRUE,FALSE),IF(Dashboard!$H$7=Candidates!C2738,TRUE,FALSE))</f>
        <v>0</v>
      </c>
      <c r="W2736" s="217" t="b">
        <f>IF(Dashboard!$H$6="",IF(Candidates!B2738&lt;&gt;"",TRUE,FALSE),IF(Dashboard!$H$6=Candidates!E2738,TRUE,FALSE))</f>
        <v>0</v>
      </c>
      <c r="X2736" s="187">
        <f t="shared" si="106"/>
        <v>0</v>
      </c>
      <c r="Y2736" s="198">
        <f t="shared" si="107"/>
        <v>0</v>
      </c>
      <c r="AA2736" s="7"/>
      <c r="AB2736" s="7"/>
      <c r="AC2736" s="7"/>
    </row>
    <row r="2737" spans="18:29" x14ac:dyDescent="0.2">
      <c r="R2737" s="193" t="str">
        <f>IF(Candidates!H2739="","",MONTH(Candidates!H2739))</f>
        <v/>
      </c>
      <c r="S2737" s="187" t="b">
        <f>IF(AND(YEAR(Candidates!H2739)&gt;=applicationYear,YEAR(Candidates!H2739)&lt;=applicationYear),TRUE,IF(applicationYear="",TRUE,FALSE))</f>
        <v>0</v>
      </c>
      <c r="T2737" s="187" t="b">
        <f>IF(AND(Candidates!H2739&gt;=$AJ$4,Candidates!H2739&lt;=$AJ$5),TRUE,FALSE)</f>
        <v>0</v>
      </c>
      <c r="U2737" s="187" t="b">
        <f>IF(Dashboard!$M$6="",IF(Candidates!B2739&lt;&gt;"",TRUE,FALSE),IF(Dashboard!$M$6=Candidates!B2739,TRUE,FALSE))</f>
        <v>0</v>
      </c>
      <c r="V2737" s="187" t="b">
        <f>IF(Dashboard!$H$7="",IF(Candidates!B2739&lt;&gt;"",TRUE,FALSE),IF(Dashboard!$H$7=Candidates!C2739,TRUE,FALSE))</f>
        <v>0</v>
      </c>
      <c r="W2737" s="217" t="b">
        <f>IF(Dashboard!$H$6="",IF(Candidates!B2739&lt;&gt;"",TRUE,FALSE),IF(Dashboard!$H$6=Candidates!E2739,TRUE,FALSE))</f>
        <v>0</v>
      </c>
      <c r="X2737" s="187">
        <f t="shared" si="106"/>
        <v>0</v>
      </c>
      <c r="Y2737" s="198">
        <f t="shared" si="107"/>
        <v>0</v>
      </c>
      <c r="AA2737" s="7"/>
      <c r="AB2737" s="7"/>
      <c r="AC2737" s="7"/>
    </row>
    <row r="2738" spans="18:29" x14ac:dyDescent="0.2">
      <c r="R2738" s="193" t="str">
        <f>IF(Candidates!H2740="","",MONTH(Candidates!H2740))</f>
        <v/>
      </c>
      <c r="S2738" s="187" t="b">
        <f>IF(AND(YEAR(Candidates!H2740)&gt;=applicationYear,YEAR(Candidates!H2740)&lt;=applicationYear),TRUE,IF(applicationYear="",TRUE,FALSE))</f>
        <v>0</v>
      </c>
      <c r="T2738" s="187" t="b">
        <f>IF(AND(Candidates!H2740&gt;=$AJ$4,Candidates!H2740&lt;=$AJ$5),TRUE,FALSE)</f>
        <v>0</v>
      </c>
      <c r="U2738" s="187" t="b">
        <f>IF(Dashboard!$M$6="",IF(Candidates!B2740&lt;&gt;"",TRUE,FALSE),IF(Dashboard!$M$6=Candidates!B2740,TRUE,FALSE))</f>
        <v>0</v>
      </c>
      <c r="V2738" s="187" t="b">
        <f>IF(Dashboard!$H$7="",IF(Candidates!B2740&lt;&gt;"",TRUE,FALSE),IF(Dashboard!$H$7=Candidates!C2740,TRUE,FALSE))</f>
        <v>0</v>
      </c>
      <c r="W2738" s="217" t="b">
        <f>IF(Dashboard!$H$6="",IF(Candidates!B2740&lt;&gt;"",TRUE,FALSE),IF(Dashboard!$H$6=Candidates!E2740,TRUE,FALSE))</f>
        <v>0</v>
      </c>
      <c r="X2738" s="187">
        <f t="shared" si="106"/>
        <v>0</v>
      </c>
      <c r="Y2738" s="198">
        <f t="shared" si="107"/>
        <v>0</v>
      </c>
      <c r="AA2738" s="7"/>
      <c r="AB2738" s="7"/>
      <c r="AC2738" s="7"/>
    </row>
    <row r="2739" spans="18:29" x14ac:dyDescent="0.2">
      <c r="R2739" s="193" t="str">
        <f>IF(Candidates!H2741="","",MONTH(Candidates!H2741))</f>
        <v/>
      </c>
      <c r="S2739" s="187" t="b">
        <f>IF(AND(YEAR(Candidates!H2741)&gt;=applicationYear,YEAR(Candidates!H2741)&lt;=applicationYear),TRUE,IF(applicationYear="",TRUE,FALSE))</f>
        <v>0</v>
      </c>
      <c r="T2739" s="187" t="b">
        <f>IF(AND(Candidates!H2741&gt;=$AJ$4,Candidates!H2741&lt;=$AJ$5),TRUE,FALSE)</f>
        <v>0</v>
      </c>
      <c r="U2739" s="187" t="b">
        <f>IF(Dashboard!$M$6="",IF(Candidates!B2741&lt;&gt;"",TRUE,FALSE),IF(Dashboard!$M$6=Candidates!B2741,TRUE,FALSE))</f>
        <v>0</v>
      </c>
      <c r="V2739" s="187" t="b">
        <f>IF(Dashboard!$H$7="",IF(Candidates!B2741&lt;&gt;"",TRUE,FALSE),IF(Dashboard!$H$7=Candidates!C2741,TRUE,FALSE))</f>
        <v>0</v>
      </c>
      <c r="W2739" s="217" t="b">
        <f>IF(Dashboard!$H$6="",IF(Candidates!B2741&lt;&gt;"",TRUE,FALSE),IF(Dashboard!$H$6=Candidates!E2741,TRUE,FALSE))</f>
        <v>0</v>
      </c>
      <c r="X2739" s="187">
        <f t="shared" si="106"/>
        <v>0</v>
      </c>
      <c r="Y2739" s="198">
        <f t="shared" si="107"/>
        <v>0</v>
      </c>
      <c r="AA2739" s="7"/>
      <c r="AB2739" s="7"/>
      <c r="AC2739" s="7"/>
    </row>
    <row r="2740" spans="18:29" x14ac:dyDescent="0.2">
      <c r="R2740" s="193" t="str">
        <f>IF(Candidates!H2742="","",MONTH(Candidates!H2742))</f>
        <v/>
      </c>
      <c r="S2740" s="187" t="b">
        <f>IF(AND(YEAR(Candidates!H2742)&gt;=applicationYear,YEAR(Candidates!H2742)&lt;=applicationYear),TRUE,IF(applicationYear="",TRUE,FALSE))</f>
        <v>0</v>
      </c>
      <c r="T2740" s="187" t="b">
        <f>IF(AND(Candidates!H2742&gt;=$AJ$4,Candidates!H2742&lt;=$AJ$5),TRUE,FALSE)</f>
        <v>0</v>
      </c>
      <c r="U2740" s="187" t="b">
        <f>IF(Dashboard!$M$6="",IF(Candidates!B2742&lt;&gt;"",TRUE,FALSE),IF(Dashboard!$M$6=Candidates!B2742,TRUE,FALSE))</f>
        <v>0</v>
      </c>
      <c r="V2740" s="187" t="b">
        <f>IF(Dashboard!$H$7="",IF(Candidates!B2742&lt;&gt;"",TRUE,FALSE),IF(Dashboard!$H$7=Candidates!C2742,TRUE,FALSE))</f>
        <v>0</v>
      </c>
      <c r="W2740" s="217" t="b">
        <f>IF(Dashboard!$H$6="",IF(Candidates!B2742&lt;&gt;"",TRUE,FALSE),IF(Dashboard!$H$6=Candidates!E2742,TRUE,FALSE))</f>
        <v>0</v>
      </c>
      <c r="X2740" s="187">
        <f t="shared" si="106"/>
        <v>0</v>
      </c>
      <c r="Y2740" s="198">
        <f t="shared" si="107"/>
        <v>0</v>
      </c>
      <c r="AA2740" s="7"/>
      <c r="AB2740" s="7"/>
      <c r="AC2740" s="7"/>
    </row>
    <row r="2741" spans="18:29" x14ac:dyDescent="0.2">
      <c r="R2741" s="193" t="str">
        <f>IF(Candidates!H2743="","",MONTH(Candidates!H2743))</f>
        <v/>
      </c>
      <c r="S2741" s="187" t="b">
        <f>IF(AND(YEAR(Candidates!H2743)&gt;=applicationYear,YEAR(Candidates!H2743)&lt;=applicationYear),TRUE,IF(applicationYear="",TRUE,FALSE))</f>
        <v>0</v>
      </c>
      <c r="T2741" s="187" t="b">
        <f>IF(AND(Candidates!H2743&gt;=$AJ$4,Candidates!H2743&lt;=$AJ$5),TRUE,FALSE)</f>
        <v>0</v>
      </c>
      <c r="U2741" s="187" t="b">
        <f>IF(Dashboard!$M$6="",IF(Candidates!B2743&lt;&gt;"",TRUE,FALSE),IF(Dashboard!$M$6=Candidates!B2743,TRUE,FALSE))</f>
        <v>0</v>
      </c>
      <c r="V2741" s="187" t="b">
        <f>IF(Dashboard!$H$7="",IF(Candidates!B2743&lt;&gt;"",TRUE,FALSE),IF(Dashboard!$H$7=Candidates!C2743,TRUE,FALSE))</f>
        <v>0</v>
      </c>
      <c r="W2741" s="217" t="b">
        <f>IF(Dashboard!$H$6="",IF(Candidates!B2743&lt;&gt;"",TRUE,FALSE),IF(Dashboard!$H$6=Candidates!E2743,TRUE,FALSE))</f>
        <v>0</v>
      </c>
      <c r="X2741" s="187">
        <f t="shared" si="106"/>
        <v>0</v>
      </c>
      <c r="Y2741" s="198">
        <f t="shared" si="107"/>
        <v>0</v>
      </c>
      <c r="AA2741" s="7"/>
      <c r="AB2741" s="7"/>
      <c r="AC2741" s="7"/>
    </row>
    <row r="2742" spans="18:29" x14ac:dyDescent="0.2">
      <c r="R2742" s="193" t="str">
        <f>IF(Candidates!H2744="","",MONTH(Candidates!H2744))</f>
        <v/>
      </c>
      <c r="S2742" s="187" t="b">
        <f>IF(AND(YEAR(Candidates!H2744)&gt;=applicationYear,YEAR(Candidates!H2744)&lt;=applicationYear),TRUE,IF(applicationYear="",TRUE,FALSE))</f>
        <v>0</v>
      </c>
      <c r="T2742" s="187" t="b">
        <f>IF(AND(Candidates!H2744&gt;=$AJ$4,Candidates!H2744&lt;=$AJ$5),TRUE,FALSE)</f>
        <v>0</v>
      </c>
      <c r="U2742" s="187" t="b">
        <f>IF(Dashboard!$M$6="",IF(Candidates!B2744&lt;&gt;"",TRUE,FALSE),IF(Dashboard!$M$6=Candidates!B2744,TRUE,FALSE))</f>
        <v>0</v>
      </c>
      <c r="V2742" s="187" t="b">
        <f>IF(Dashboard!$H$7="",IF(Candidates!B2744&lt;&gt;"",TRUE,FALSE),IF(Dashboard!$H$7=Candidates!C2744,TRUE,FALSE))</f>
        <v>0</v>
      </c>
      <c r="W2742" s="217" t="b">
        <f>IF(Dashboard!$H$6="",IF(Candidates!B2744&lt;&gt;"",TRUE,FALSE),IF(Dashboard!$H$6=Candidates!E2744,TRUE,FALSE))</f>
        <v>0</v>
      </c>
      <c r="X2742" s="187">
        <f t="shared" si="106"/>
        <v>0</v>
      </c>
      <c r="Y2742" s="198">
        <f t="shared" si="107"/>
        <v>0</v>
      </c>
      <c r="AA2742" s="7"/>
      <c r="AB2742" s="7"/>
      <c r="AC2742" s="7"/>
    </row>
    <row r="2743" spans="18:29" x14ac:dyDescent="0.2">
      <c r="R2743" s="193" t="str">
        <f>IF(Candidates!H2745="","",MONTH(Candidates!H2745))</f>
        <v/>
      </c>
      <c r="S2743" s="187" t="b">
        <f>IF(AND(YEAR(Candidates!H2745)&gt;=applicationYear,YEAR(Candidates!H2745)&lt;=applicationYear),TRUE,IF(applicationYear="",TRUE,FALSE))</f>
        <v>0</v>
      </c>
      <c r="T2743" s="187" t="b">
        <f>IF(AND(Candidates!H2745&gt;=$AJ$4,Candidates!H2745&lt;=$AJ$5),TRUE,FALSE)</f>
        <v>0</v>
      </c>
      <c r="U2743" s="187" t="b">
        <f>IF(Dashboard!$M$6="",IF(Candidates!B2745&lt;&gt;"",TRUE,FALSE),IF(Dashboard!$M$6=Candidates!B2745,TRUE,FALSE))</f>
        <v>0</v>
      </c>
      <c r="V2743" s="187" t="b">
        <f>IF(Dashboard!$H$7="",IF(Candidates!B2745&lt;&gt;"",TRUE,FALSE),IF(Dashboard!$H$7=Candidates!C2745,TRUE,FALSE))</f>
        <v>0</v>
      </c>
      <c r="W2743" s="217" t="b">
        <f>IF(Dashboard!$H$6="",IF(Candidates!B2745&lt;&gt;"",TRUE,FALSE),IF(Dashboard!$H$6=Candidates!E2745,TRUE,FALSE))</f>
        <v>0</v>
      </c>
      <c r="X2743" s="187">
        <f t="shared" si="106"/>
        <v>0</v>
      </c>
      <c r="Y2743" s="198">
        <f t="shared" si="107"/>
        <v>0</v>
      </c>
      <c r="AA2743" s="7"/>
      <c r="AB2743" s="7"/>
      <c r="AC2743" s="7"/>
    </row>
    <row r="2744" spans="18:29" x14ac:dyDescent="0.2">
      <c r="R2744" s="193" t="str">
        <f>IF(Candidates!H2746="","",MONTH(Candidates!H2746))</f>
        <v/>
      </c>
      <c r="S2744" s="187" t="b">
        <f>IF(AND(YEAR(Candidates!H2746)&gt;=applicationYear,YEAR(Candidates!H2746)&lt;=applicationYear),TRUE,IF(applicationYear="",TRUE,FALSE))</f>
        <v>0</v>
      </c>
      <c r="T2744" s="187" t="b">
        <f>IF(AND(Candidates!H2746&gt;=$AJ$4,Candidates!H2746&lt;=$AJ$5),TRUE,FALSE)</f>
        <v>0</v>
      </c>
      <c r="U2744" s="187" t="b">
        <f>IF(Dashboard!$M$6="",IF(Candidates!B2746&lt;&gt;"",TRUE,FALSE),IF(Dashboard!$M$6=Candidates!B2746,TRUE,FALSE))</f>
        <v>0</v>
      </c>
      <c r="V2744" s="187" t="b">
        <f>IF(Dashboard!$H$7="",IF(Candidates!B2746&lt;&gt;"",TRUE,FALSE),IF(Dashboard!$H$7=Candidates!C2746,TRUE,FALSE))</f>
        <v>0</v>
      </c>
      <c r="W2744" s="217" t="b">
        <f>IF(Dashboard!$H$6="",IF(Candidates!B2746&lt;&gt;"",TRUE,FALSE),IF(Dashboard!$H$6=Candidates!E2746,TRUE,FALSE))</f>
        <v>0</v>
      </c>
      <c r="X2744" s="187">
        <f t="shared" si="106"/>
        <v>0</v>
      </c>
      <c r="Y2744" s="198">
        <f t="shared" si="107"/>
        <v>0</v>
      </c>
      <c r="AA2744" s="7"/>
      <c r="AB2744" s="7"/>
      <c r="AC2744" s="7"/>
    </row>
    <row r="2745" spans="18:29" x14ac:dyDescent="0.2">
      <c r="R2745" s="193" t="str">
        <f>IF(Candidates!H2747="","",MONTH(Candidates!H2747))</f>
        <v/>
      </c>
      <c r="S2745" s="187" t="b">
        <f>IF(AND(YEAR(Candidates!H2747)&gt;=applicationYear,YEAR(Candidates!H2747)&lt;=applicationYear),TRUE,IF(applicationYear="",TRUE,FALSE))</f>
        <v>0</v>
      </c>
      <c r="T2745" s="187" t="b">
        <f>IF(AND(Candidates!H2747&gt;=$AJ$4,Candidates!H2747&lt;=$AJ$5),TRUE,FALSE)</f>
        <v>0</v>
      </c>
      <c r="U2745" s="187" t="b">
        <f>IF(Dashboard!$M$6="",IF(Candidates!B2747&lt;&gt;"",TRUE,FALSE),IF(Dashboard!$M$6=Candidates!B2747,TRUE,FALSE))</f>
        <v>0</v>
      </c>
      <c r="V2745" s="187" t="b">
        <f>IF(Dashboard!$H$7="",IF(Candidates!B2747&lt;&gt;"",TRUE,FALSE),IF(Dashboard!$H$7=Candidates!C2747,TRUE,FALSE))</f>
        <v>0</v>
      </c>
      <c r="W2745" s="217" t="b">
        <f>IF(Dashboard!$H$6="",IF(Candidates!B2747&lt;&gt;"",TRUE,FALSE),IF(Dashboard!$H$6=Candidates!E2747,TRUE,FALSE))</f>
        <v>0</v>
      </c>
      <c r="X2745" s="187">
        <f t="shared" si="106"/>
        <v>0</v>
      </c>
      <c r="Y2745" s="198">
        <f t="shared" si="107"/>
        <v>0</v>
      </c>
      <c r="AA2745" s="7"/>
      <c r="AB2745" s="7"/>
      <c r="AC2745" s="7"/>
    </row>
    <row r="2746" spans="18:29" x14ac:dyDescent="0.2">
      <c r="R2746" s="193" t="str">
        <f>IF(Candidates!H2748="","",MONTH(Candidates!H2748))</f>
        <v/>
      </c>
      <c r="S2746" s="187" t="b">
        <f>IF(AND(YEAR(Candidates!H2748)&gt;=applicationYear,YEAR(Candidates!H2748)&lt;=applicationYear),TRUE,IF(applicationYear="",TRUE,FALSE))</f>
        <v>0</v>
      </c>
      <c r="T2746" s="187" t="b">
        <f>IF(AND(Candidates!H2748&gt;=$AJ$4,Candidates!H2748&lt;=$AJ$5),TRUE,FALSE)</f>
        <v>0</v>
      </c>
      <c r="U2746" s="187" t="b">
        <f>IF(Dashboard!$M$6="",IF(Candidates!B2748&lt;&gt;"",TRUE,FALSE),IF(Dashboard!$M$6=Candidates!B2748,TRUE,FALSE))</f>
        <v>0</v>
      </c>
      <c r="V2746" s="187" t="b">
        <f>IF(Dashboard!$H$7="",IF(Candidates!B2748&lt;&gt;"",TRUE,FALSE),IF(Dashboard!$H$7=Candidates!C2748,TRUE,FALSE))</f>
        <v>0</v>
      </c>
      <c r="W2746" s="217" t="b">
        <f>IF(Dashboard!$H$6="",IF(Candidates!B2748&lt;&gt;"",TRUE,FALSE),IF(Dashboard!$H$6=Candidates!E2748,TRUE,FALSE))</f>
        <v>0</v>
      </c>
      <c r="X2746" s="187">
        <f t="shared" si="106"/>
        <v>0</v>
      </c>
      <c r="Y2746" s="198">
        <f t="shared" si="107"/>
        <v>0</v>
      </c>
      <c r="AA2746" s="7"/>
      <c r="AB2746" s="7"/>
      <c r="AC2746" s="7"/>
    </row>
    <row r="2747" spans="18:29" x14ac:dyDescent="0.2">
      <c r="R2747" s="193" t="str">
        <f>IF(Candidates!H2749="","",MONTH(Candidates!H2749))</f>
        <v/>
      </c>
      <c r="S2747" s="187" t="b">
        <f>IF(AND(YEAR(Candidates!H2749)&gt;=applicationYear,YEAR(Candidates!H2749)&lt;=applicationYear),TRUE,IF(applicationYear="",TRUE,FALSE))</f>
        <v>0</v>
      </c>
      <c r="T2747" s="187" t="b">
        <f>IF(AND(Candidates!H2749&gt;=$AJ$4,Candidates!H2749&lt;=$AJ$5),TRUE,FALSE)</f>
        <v>0</v>
      </c>
      <c r="U2747" s="187" t="b">
        <f>IF(Dashboard!$M$6="",IF(Candidates!B2749&lt;&gt;"",TRUE,FALSE),IF(Dashboard!$M$6=Candidates!B2749,TRUE,FALSE))</f>
        <v>0</v>
      </c>
      <c r="V2747" s="187" t="b">
        <f>IF(Dashboard!$H$7="",IF(Candidates!B2749&lt;&gt;"",TRUE,FALSE),IF(Dashboard!$H$7=Candidates!C2749,TRUE,FALSE))</f>
        <v>0</v>
      </c>
      <c r="W2747" s="217" t="b">
        <f>IF(Dashboard!$H$6="",IF(Candidates!B2749&lt;&gt;"",TRUE,FALSE),IF(Dashboard!$H$6=Candidates!E2749,TRUE,FALSE))</f>
        <v>0</v>
      </c>
      <c r="X2747" s="187">
        <f t="shared" si="106"/>
        <v>0</v>
      </c>
      <c r="Y2747" s="198">
        <f t="shared" si="107"/>
        <v>0</v>
      </c>
      <c r="AA2747" s="7"/>
      <c r="AB2747" s="7"/>
      <c r="AC2747" s="7"/>
    </row>
    <row r="2748" spans="18:29" x14ac:dyDescent="0.2">
      <c r="R2748" s="193" t="str">
        <f>IF(Candidates!H2750="","",MONTH(Candidates!H2750))</f>
        <v/>
      </c>
      <c r="S2748" s="187" t="b">
        <f>IF(AND(YEAR(Candidates!H2750)&gt;=applicationYear,YEAR(Candidates!H2750)&lt;=applicationYear),TRUE,IF(applicationYear="",TRUE,FALSE))</f>
        <v>0</v>
      </c>
      <c r="T2748" s="187" t="b">
        <f>IF(AND(Candidates!H2750&gt;=$AJ$4,Candidates!H2750&lt;=$AJ$5),TRUE,FALSE)</f>
        <v>0</v>
      </c>
      <c r="U2748" s="187" t="b">
        <f>IF(Dashboard!$M$6="",IF(Candidates!B2750&lt;&gt;"",TRUE,FALSE),IF(Dashboard!$M$6=Candidates!B2750,TRUE,FALSE))</f>
        <v>0</v>
      </c>
      <c r="V2748" s="187" t="b">
        <f>IF(Dashboard!$H$7="",IF(Candidates!B2750&lt;&gt;"",TRUE,FALSE),IF(Dashboard!$H$7=Candidates!C2750,TRUE,FALSE))</f>
        <v>0</v>
      </c>
      <c r="W2748" s="217" t="b">
        <f>IF(Dashboard!$H$6="",IF(Candidates!B2750&lt;&gt;"",TRUE,FALSE),IF(Dashboard!$H$6=Candidates!E2750,TRUE,FALSE))</f>
        <v>0</v>
      </c>
      <c r="X2748" s="187">
        <f t="shared" si="106"/>
        <v>0</v>
      </c>
      <c r="Y2748" s="198">
        <f t="shared" si="107"/>
        <v>0</v>
      </c>
      <c r="AA2748" s="7"/>
      <c r="AB2748" s="7"/>
      <c r="AC2748" s="7"/>
    </row>
    <row r="2749" spans="18:29" x14ac:dyDescent="0.2">
      <c r="R2749" s="193" t="str">
        <f>IF(Candidates!H2751="","",MONTH(Candidates!H2751))</f>
        <v/>
      </c>
      <c r="S2749" s="187" t="b">
        <f>IF(AND(YEAR(Candidates!H2751)&gt;=applicationYear,YEAR(Candidates!H2751)&lt;=applicationYear),TRUE,IF(applicationYear="",TRUE,FALSE))</f>
        <v>0</v>
      </c>
      <c r="T2749" s="187" t="b">
        <f>IF(AND(Candidates!H2751&gt;=$AJ$4,Candidates!H2751&lt;=$AJ$5),TRUE,FALSE)</f>
        <v>0</v>
      </c>
      <c r="U2749" s="187" t="b">
        <f>IF(Dashboard!$M$6="",IF(Candidates!B2751&lt;&gt;"",TRUE,FALSE),IF(Dashboard!$M$6=Candidates!B2751,TRUE,FALSE))</f>
        <v>0</v>
      </c>
      <c r="V2749" s="187" t="b">
        <f>IF(Dashboard!$H$7="",IF(Candidates!B2751&lt;&gt;"",TRUE,FALSE),IF(Dashboard!$H$7=Candidates!C2751,TRUE,FALSE))</f>
        <v>0</v>
      </c>
      <c r="W2749" s="217" t="b">
        <f>IF(Dashboard!$H$6="",IF(Candidates!B2751&lt;&gt;"",TRUE,FALSE),IF(Dashboard!$H$6=Candidates!E2751,TRUE,FALSE))</f>
        <v>0</v>
      </c>
      <c r="X2749" s="187">
        <f t="shared" si="106"/>
        <v>0</v>
      </c>
      <c r="Y2749" s="198">
        <f t="shared" si="107"/>
        <v>0</v>
      </c>
      <c r="AA2749" s="7"/>
      <c r="AB2749" s="7"/>
      <c r="AC2749" s="7"/>
    </row>
    <row r="2750" spans="18:29" x14ac:dyDescent="0.2">
      <c r="R2750" s="193" t="str">
        <f>IF(Candidates!H2752="","",MONTH(Candidates!H2752))</f>
        <v/>
      </c>
      <c r="S2750" s="187" t="b">
        <f>IF(AND(YEAR(Candidates!H2752)&gt;=applicationYear,YEAR(Candidates!H2752)&lt;=applicationYear),TRUE,IF(applicationYear="",TRUE,FALSE))</f>
        <v>0</v>
      </c>
      <c r="T2750" s="187" t="b">
        <f>IF(AND(Candidates!H2752&gt;=$AJ$4,Candidates!H2752&lt;=$AJ$5),TRUE,FALSE)</f>
        <v>0</v>
      </c>
      <c r="U2750" s="187" t="b">
        <f>IF(Dashboard!$M$6="",IF(Candidates!B2752&lt;&gt;"",TRUE,FALSE),IF(Dashboard!$M$6=Candidates!B2752,TRUE,FALSE))</f>
        <v>0</v>
      </c>
      <c r="V2750" s="187" t="b">
        <f>IF(Dashboard!$H$7="",IF(Candidates!B2752&lt;&gt;"",TRUE,FALSE),IF(Dashboard!$H$7=Candidates!C2752,TRUE,FALSE))</f>
        <v>0</v>
      </c>
      <c r="W2750" s="217" t="b">
        <f>IF(Dashboard!$H$6="",IF(Candidates!B2752&lt;&gt;"",TRUE,FALSE),IF(Dashboard!$H$6=Candidates!E2752,TRUE,FALSE))</f>
        <v>0</v>
      </c>
      <c r="X2750" s="187">
        <f t="shared" si="106"/>
        <v>0</v>
      </c>
      <c r="Y2750" s="198">
        <f t="shared" si="107"/>
        <v>0</v>
      </c>
      <c r="AA2750" s="7"/>
      <c r="AB2750" s="7"/>
      <c r="AC2750" s="7"/>
    </row>
    <row r="2751" spans="18:29" x14ac:dyDescent="0.2">
      <c r="R2751" s="193" t="str">
        <f>IF(Candidates!H2753="","",MONTH(Candidates!H2753))</f>
        <v/>
      </c>
      <c r="S2751" s="187" t="b">
        <f>IF(AND(YEAR(Candidates!H2753)&gt;=applicationYear,YEAR(Candidates!H2753)&lt;=applicationYear),TRUE,IF(applicationYear="",TRUE,FALSE))</f>
        <v>0</v>
      </c>
      <c r="T2751" s="187" t="b">
        <f>IF(AND(Candidates!H2753&gt;=$AJ$4,Candidates!H2753&lt;=$AJ$5),TRUE,FALSE)</f>
        <v>0</v>
      </c>
      <c r="U2751" s="187" t="b">
        <f>IF(Dashboard!$M$6="",IF(Candidates!B2753&lt;&gt;"",TRUE,FALSE),IF(Dashboard!$M$6=Candidates!B2753,TRUE,FALSE))</f>
        <v>0</v>
      </c>
      <c r="V2751" s="187" t="b">
        <f>IF(Dashboard!$H$7="",IF(Candidates!B2753&lt;&gt;"",TRUE,FALSE),IF(Dashboard!$H$7=Candidates!C2753,TRUE,FALSE))</f>
        <v>0</v>
      </c>
      <c r="W2751" s="217" t="b">
        <f>IF(Dashboard!$H$6="",IF(Candidates!B2753&lt;&gt;"",TRUE,FALSE),IF(Dashboard!$H$6=Candidates!E2753,TRUE,FALSE))</f>
        <v>0</v>
      </c>
      <c r="X2751" s="187">
        <f t="shared" si="106"/>
        <v>0</v>
      </c>
      <c r="Y2751" s="198">
        <f t="shared" si="107"/>
        <v>0</v>
      </c>
      <c r="AA2751" s="7"/>
      <c r="AB2751" s="7"/>
      <c r="AC2751" s="7"/>
    </row>
    <row r="2752" spans="18:29" x14ac:dyDescent="0.2">
      <c r="R2752" s="193" t="str">
        <f>IF(Candidates!H2754="","",MONTH(Candidates!H2754))</f>
        <v/>
      </c>
      <c r="S2752" s="187" t="b">
        <f>IF(AND(YEAR(Candidates!H2754)&gt;=applicationYear,YEAR(Candidates!H2754)&lt;=applicationYear),TRUE,IF(applicationYear="",TRUE,FALSE))</f>
        <v>0</v>
      </c>
      <c r="T2752" s="187" t="b">
        <f>IF(AND(Candidates!H2754&gt;=$AJ$4,Candidates!H2754&lt;=$AJ$5),TRUE,FALSE)</f>
        <v>0</v>
      </c>
      <c r="U2752" s="187" t="b">
        <f>IF(Dashboard!$M$6="",IF(Candidates!B2754&lt;&gt;"",TRUE,FALSE),IF(Dashboard!$M$6=Candidates!B2754,TRUE,FALSE))</f>
        <v>0</v>
      </c>
      <c r="V2752" s="187" t="b">
        <f>IF(Dashboard!$H$7="",IF(Candidates!B2754&lt;&gt;"",TRUE,FALSE),IF(Dashboard!$H$7=Candidates!C2754,TRUE,FALSE))</f>
        <v>0</v>
      </c>
      <c r="W2752" s="217" t="b">
        <f>IF(Dashboard!$H$6="",IF(Candidates!B2754&lt;&gt;"",TRUE,FALSE),IF(Dashboard!$H$6=Candidates!E2754,TRUE,FALSE))</f>
        <v>0</v>
      </c>
      <c r="X2752" s="187">
        <f t="shared" si="106"/>
        <v>0</v>
      </c>
      <c r="Y2752" s="198">
        <f t="shared" si="107"/>
        <v>0</v>
      </c>
      <c r="AA2752" s="7"/>
      <c r="AB2752" s="7"/>
      <c r="AC2752" s="7"/>
    </row>
    <row r="2753" spans="18:29" x14ac:dyDescent="0.2">
      <c r="R2753" s="193" t="str">
        <f>IF(Candidates!H2755="","",MONTH(Candidates!H2755))</f>
        <v/>
      </c>
      <c r="S2753" s="187" t="b">
        <f>IF(AND(YEAR(Candidates!H2755)&gt;=applicationYear,YEAR(Candidates!H2755)&lt;=applicationYear),TRUE,IF(applicationYear="",TRUE,FALSE))</f>
        <v>0</v>
      </c>
      <c r="T2753" s="187" t="b">
        <f>IF(AND(Candidates!H2755&gt;=$AJ$4,Candidates!H2755&lt;=$AJ$5),TRUE,FALSE)</f>
        <v>0</v>
      </c>
      <c r="U2753" s="187" t="b">
        <f>IF(Dashboard!$M$6="",IF(Candidates!B2755&lt;&gt;"",TRUE,FALSE),IF(Dashboard!$M$6=Candidates!B2755,TRUE,FALSE))</f>
        <v>0</v>
      </c>
      <c r="V2753" s="187" t="b">
        <f>IF(Dashboard!$H$7="",IF(Candidates!B2755&lt;&gt;"",TRUE,FALSE),IF(Dashboard!$H$7=Candidates!C2755,TRUE,FALSE))</f>
        <v>0</v>
      </c>
      <c r="W2753" s="217" t="b">
        <f>IF(Dashboard!$H$6="",IF(Candidates!B2755&lt;&gt;"",TRUE,FALSE),IF(Dashboard!$H$6=Candidates!E2755,TRUE,FALSE))</f>
        <v>0</v>
      </c>
      <c r="X2753" s="187">
        <f t="shared" si="106"/>
        <v>0</v>
      </c>
      <c r="Y2753" s="198">
        <f t="shared" si="107"/>
        <v>0</v>
      </c>
      <c r="AA2753" s="7"/>
      <c r="AB2753" s="7"/>
      <c r="AC2753" s="7"/>
    </row>
    <row r="2754" spans="18:29" x14ac:dyDescent="0.2">
      <c r="R2754" s="193" t="str">
        <f>IF(Candidates!H2756="","",MONTH(Candidates!H2756))</f>
        <v/>
      </c>
      <c r="S2754" s="187" t="b">
        <f>IF(AND(YEAR(Candidates!H2756)&gt;=applicationYear,YEAR(Candidates!H2756)&lt;=applicationYear),TRUE,IF(applicationYear="",TRUE,FALSE))</f>
        <v>0</v>
      </c>
      <c r="T2754" s="187" t="b">
        <f>IF(AND(Candidates!H2756&gt;=$AJ$4,Candidates!H2756&lt;=$AJ$5),TRUE,FALSE)</f>
        <v>0</v>
      </c>
      <c r="U2754" s="187" t="b">
        <f>IF(Dashboard!$M$6="",IF(Candidates!B2756&lt;&gt;"",TRUE,FALSE),IF(Dashboard!$M$6=Candidates!B2756,TRUE,FALSE))</f>
        <v>0</v>
      </c>
      <c r="V2754" s="187" t="b">
        <f>IF(Dashboard!$H$7="",IF(Candidates!B2756&lt;&gt;"",TRUE,FALSE),IF(Dashboard!$H$7=Candidates!C2756,TRUE,FALSE))</f>
        <v>0</v>
      </c>
      <c r="W2754" s="217" t="b">
        <f>IF(Dashboard!$H$6="",IF(Candidates!B2756&lt;&gt;"",TRUE,FALSE),IF(Dashboard!$H$6=Candidates!E2756,TRUE,FALSE))</f>
        <v>0</v>
      </c>
      <c r="X2754" s="187">
        <f t="shared" si="106"/>
        <v>0</v>
      </c>
      <c r="Y2754" s="198">
        <f t="shared" si="107"/>
        <v>0</v>
      </c>
      <c r="AA2754" s="7"/>
      <c r="AB2754" s="7"/>
      <c r="AC2754" s="7"/>
    </row>
    <row r="2755" spans="18:29" x14ac:dyDescent="0.2">
      <c r="R2755" s="193" t="str">
        <f>IF(Candidates!H2757="","",MONTH(Candidates!H2757))</f>
        <v/>
      </c>
      <c r="S2755" s="187" t="b">
        <f>IF(AND(YEAR(Candidates!H2757)&gt;=applicationYear,YEAR(Candidates!H2757)&lt;=applicationYear),TRUE,IF(applicationYear="",TRUE,FALSE))</f>
        <v>0</v>
      </c>
      <c r="T2755" s="187" t="b">
        <f>IF(AND(Candidates!H2757&gt;=$AJ$4,Candidates!H2757&lt;=$AJ$5),TRUE,FALSE)</f>
        <v>0</v>
      </c>
      <c r="U2755" s="187" t="b">
        <f>IF(Dashboard!$M$6="",IF(Candidates!B2757&lt;&gt;"",TRUE,FALSE),IF(Dashboard!$M$6=Candidates!B2757,TRUE,FALSE))</f>
        <v>0</v>
      </c>
      <c r="V2755" s="187" t="b">
        <f>IF(Dashboard!$H$7="",IF(Candidates!B2757&lt;&gt;"",TRUE,FALSE),IF(Dashboard!$H$7=Candidates!C2757,TRUE,FALSE))</f>
        <v>0</v>
      </c>
      <c r="W2755" s="217" t="b">
        <f>IF(Dashboard!$H$6="",IF(Candidates!B2757&lt;&gt;"",TRUE,FALSE),IF(Dashboard!$H$6=Candidates!E2757,TRUE,FALSE))</f>
        <v>0</v>
      </c>
      <c r="X2755" s="187">
        <f t="shared" si="106"/>
        <v>0</v>
      </c>
      <c r="Y2755" s="198">
        <f t="shared" si="107"/>
        <v>0</v>
      </c>
      <c r="AA2755" s="7"/>
      <c r="AB2755" s="7"/>
      <c r="AC2755" s="7"/>
    </row>
    <row r="2756" spans="18:29" x14ac:dyDescent="0.2">
      <c r="R2756" s="193" t="str">
        <f>IF(Candidates!H2758="","",MONTH(Candidates!H2758))</f>
        <v/>
      </c>
      <c r="S2756" s="187" t="b">
        <f>IF(AND(YEAR(Candidates!H2758)&gt;=applicationYear,YEAR(Candidates!H2758)&lt;=applicationYear),TRUE,IF(applicationYear="",TRUE,FALSE))</f>
        <v>0</v>
      </c>
      <c r="T2756" s="187" t="b">
        <f>IF(AND(Candidates!H2758&gt;=$AJ$4,Candidates!H2758&lt;=$AJ$5),TRUE,FALSE)</f>
        <v>0</v>
      </c>
      <c r="U2756" s="187" t="b">
        <f>IF(Dashboard!$M$6="",IF(Candidates!B2758&lt;&gt;"",TRUE,FALSE),IF(Dashboard!$M$6=Candidates!B2758,TRUE,FALSE))</f>
        <v>0</v>
      </c>
      <c r="V2756" s="187" t="b">
        <f>IF(Dashboard!$H$7="",IF(Candidates!B2758&lt;&gt;"",TRUE,FALSE),IF(Dashboard!$H$7=Candidates!C2758,TRUE,FALSE))</f>
        <v>0</v>
      </c>
      <c r="W2756" s="217" t="b">
        <f>IF(Dashboard!$H$6="",IF(Candidates!B2758&lt;&gt;"",TRUE,FALSE),IF(Dashboard!$H$6=Candidates!E2758,TRUE,FALSE))</f>
        <v>0</v>
      </c>
      <c r="X2756" s="187">
        <f t="shared" si="106"/>
        <v>0</v>
      </c>
      <c r="Y2756" s="198">
        <f t="shared" si="107"/>
        <v>0</v>
      </c>
      <c r="AA2756" s="7"/>
      <c r="AB2756" s="7"/>
      <c r="AC2756" s="7"/>
    </row>
    <row r="2757" spans="18:29" x14ac:dyDescent="0.2">
      <c r="R2757" s="193" t="str">
        <f>IF(Candidates!H2759="","",MONTH(Candidates!H2759))</f>
        <v/>
      </c>
      <c r="S2757" s="187" t="b">
        <f>IF(AND(YEAR(Candidates!H2759)&gt;=applicationYear,YEAR(Candidates!H2759)&lt;=applicationYear),TRUE,IF(applicationYear="",TRUE,FALSE))</f>
        <v>0</v>
      </c>
      <c r="T2757" s="187" t="b">
        <f>IF(AND(Candidates!H2759&gt;=$AJ$4,Candidates!H2759&lt;=$AJ$5),TRUE,FALSE)</f>
        <v>0</v>
      </c>
      <c r="U2757" s="187" t="b">
        <f>IF(Dashboard!$M$6="",IF(Candidates!B2759&lt;&gt;"",TRUE,FALSE),IF(Dashboard!$M$6=Candidates!B2759,TRUE,FALSE))</f>
        <v>0</v>
      </c>
      <c r="V2757" s="187" t="b">
        <f>IF(Dashboard!$H$7="",IF(Candidates!B2759&lt;&gt;"",TRUE,FALSE),IF(Dashboard!$H$7=Candidates!C2759,TRUE,FALSE))</f>
        <v>0</v>
      </c>
      <c r="W2757" s="217" t="b">
        <f>IF(Dashboard!$H$6="",IF(Candidates!B2759&lt;&gt;"",TRUE,FALSE),IF(Dashboard!$H$6=Candidates!E2759,TRUE,FALSE))</f>
        <v>0</v>
      </c>
      <c r="X2757" s="187">
        <f t="shared" ref="X2757:X2820" si="108">W2757*V2757*U2757*T2757</f>
        <v>0</v>
      </c>
      <c r="Y2757" s="198">
        <f t="shared" ref="Y2757:Y2820" si="109">W2757*V2757*U2757*S2757</f>
        <v>0</v>
      </c>
      <c r="AA2757" s="7"/>
      <c r="AB2757" s="7"/>
      <c r="AC2757" s="7"/>
    </row>
    <row r="2758" spans="18:29" x14ac:dyDescent="0.2">
      <c r="R2758" s="193" t="str">
        <f>IF(Candidates!H2760="","",MONTH(Candidates!H2760))</f>
        <v/>
      </c>
      <c r="S2758" s="187" t="b">
        <f>IF(AND(YEAR(Candidates!H2760)&gt;=applicationYear,YEAR(Candidates!H2760)&lt;=applicationYear),TRUE,IF(applicationYear="",TRUE,FALSE))</f>
        <v>0</v>
      </c>
      <c r="T2758" s="187" t="b">
        <f>IF(AND(Candidates!H2760&gt;=$AJ$4,Candidates!H2760&lt;=$AJ$5),TRUE,FALSE)</f>
        <v>0</v>
      </c>
      <c r="U2758" s="187" t="b">
        <f>IF(Dashboard!$M$6="",IF(Candidates!B2760&lt;&gt;"",TRUE,FALSE),IF(Dashboard!$M$6=Candidates!B2760,TRUE,FALSE))</f>
        <v>0</v>
      </c>
      <c r="V2758" s="187" t="b">
        <f>IF(Dashboard!$H$7="",IF(Candidates!B2760&lt;&gt;"",TRUE,FALSE),IF(Dashboard!$H$7=Candidates!C2760,TRUE,FALSE))</f>
        <v>0</v>
      </c>
      <c r="W2758" s="217" t="b">
        <f>IF(Dashboard!$H$6="",IF(Candidates!B2760&lt;&gt;"",TRUE,FALSE),IF(Dashboard!$H$6=Candidates!E2760,TRUE,FALSE))</f>
        <v>0</v>
      </c>
      <c r="X2758" s="187">
        <f t="shared" si="108"/>
        <v>0</v>
      </c>
      <c r="Y2758" s="198">
        <f t="shared" si="109"/>
        <v>0</v>
      </c>
      <c r="AA2758" s="7"/>
      <c r="AB2758" s="7"/>
      <c r="AC2758" s="7"/>
    </row>
    <row r="2759" spans="18:29" x14ac:dyDescent="0.2">
      <c r="R2759" s="193" t="str">
        <f>IF(Candidates!H2761="","",MONTH(Candidates!H2761))</f>
        <v/>
      </c>
      <c r="S2759" s="187" t="b">
        <f>IF(AND(YEAR(Candidates!H2761)&gt;=applicationYear,YEAR(Candidates!H2761)&lt;=applicationYear),TRUE,IF(applicationYear="",TRUE,FALSE))</f>
        <v>0</v>
      </c>
      <c r="T2759" s="187" t="b">
        <f>IF(AND(Candidates!H2761&gt;=$AJ$4,Candidates!H2761&lt;=$AJ$5),TRUE,FALSE)</f>
        <v>0</v>
      </c>
      <c r="U2759" s="187" t="b">
        <f>IF(Dashboard!$M$6="",IF(Candidates!B2761&lt;&gt;"",TRUE,FALSE),IF(Dashboard!$M$6=Candidates!B2761,TRUE,FALSE))</f>
        <v>0</v>
      </c>
      <c r="V2759" s="187" t="b">
        <f>IF(Dashboard!$H$7="",IF(Candidates!B2761&lt;&gt;"",TRUE,FALSE),IF(Dashboard!$H$7=Candidates!C2761,TRUE,FALSE))</f>
        <v>0</v>
      </c>
      <c r="W2759" s="217" t="b">
        <f>IF(Dashboard!$H$6="",IF(Candidates!B2761&lt;&gt;"",TRUE,FALSE),IF(Dashboard!$H$6=Candidates!E2761,TRUE,FALSE))</f>
        <v>0</v>
      </c>
      <c r="X2759" s="187">
        <f t="shared" si="108"/>
        <v>0</v>
      </c>
      <c r="Y2759" s="198">
        <f t="shared" si="109"/>
        <v>0</v>
      </c>
      <c r="AA2759" s="7"/>
      <c r="AB2759" s="7"/>
      <c r="AC2759" s="7"/>
    </row>
    <row r="2760" spans="18:29" x14ac:dyDescent="0.2">
      <c r="R2760" s="193" t="str">
        <f>IF(Candidates!H2762="","",MONTH(Candidates!H2762))</f>
        <v/>
      </c>
      <c r="S2760" s="187" t="b">
        <f>IF(AND(YEAR(Candidates!H2762)&gt;=applicationYear,YEAR(Candidates!H2762)&lt;=applicationYear),TRUE,IF(applicationYear="",TRUE,FALSE))</f>
        <v>0</v>
      </c>
      <c r="T2760" s="187" t="b">
        <f>IF(AND(Candidates!H2762&gt;=$AJ$4,Candidates!H2762&lt;=$AJ$5),TRUE,FALSE)</f>
        <v>0</v>
      </c>
      <c r="U2760" s="187" t="b">
        <f>IF(Dashboard!$M$6="",IF(Candidates!B2762&lt;&gt;"",TRUE,FALSE),IF(Dashboard!$M$6=Candidates!B2762,TRUE,FALSE))</f>
        <v>0</v>
      </c>
      <c r="V2760" s="187" t="b">
        <f>IF(Dashboard!$H$7="",IF(Candidates!B2762&lt;&gt;"",TRUE,FALSE),IF(Dashboard!$H$7=Candidates!C2762,TRUE,FALSE))</f>
        <v>0</v>
      </c>
      <c r="W2760" s="217" t="b">
        <f>IF(Dashboard!$H$6="",IF(Candidates!B2762&lt;&gt;"",TRUE,FALSE),IF(Dashboard!$H$6=Candidates!E2762,TRUE,FALSE))</f>
        <v>0</v>
      </c>
      <c r="X2760" s="187">
        <f t="shared" si="108"/>
        <v>0</v>
      </c>
      <c r="Y2760" s="198">
        <f t="shared" si="109"/>
        <v>0</v>
      </c>
      <c r="AA2760" s="7"/>
      <c r="AB2760" s="7"/>
      <c r="AC2760" s="7"/>
    </row>
    <row r="2761" spans="18:29" x14ac:dyDescent="0.2">
      <c r="R2761" s="193" t="str">
        <f>IF(Candidates!H2763="","",MONTH(Candidates!H2763))</f>
        <v/>
      </c>
      <c r="S2761" s="187" t="b">
        <f>IF(AND(YEAR(Candidates!H2763)&gt;=applicationYear,YEAR(Candidates!H2763)&lt;=applicationYear),TRUE,IF(applicationYear="",TRUE,FALSE))</f>
        <v>0</v>
      </c>
      <c r="T2761" s="187" t="b">
        <f>IF(AND(Candidates!H2763&gt;=$AJ$4,Candidates!H2763&lt;=$AJ$5),TRUE,FALSE)</f>
        <v>0</v>
      </c>
      <c r="U2761" s="187" t="b">
        <f>IF(Dashboard!$M$6="",IF(Candidates!B2763&lt;&gt;"",TRUE,FALSE),IF(Dashboard!$M$6=Candidates!B2763,TRUE,FALSE))</f>
        <v>0</v>
      </c>
      <c r="V2761" s="187" t="b">
        <f>IF(Dashboard!$H$7="",IF(Candidates!B2763&lt;&gt;"",TRUE,FALSE),IF(Dashboard!$H$7=Candidates!C2763,TRUE,FALSE))</f>
        <v>0</v>
      </c>
      <c r="W2761" s="217" t="b">
        <f>IF(Dashboard!$H$6="",IF(Candidates!B2763&lt;&gt;"",TRUE,FALSE),IF(Dashboard!$H$6=Candidates!E2763,TRUE,FALSE))</f>
        <v>0</v>
      </c>
      <c r="X2761" s="187">
        <f t="shared" si="108"/>
        <v>0</v>
      </c>
      <c r="Y2761" s="198">
        <f t="shared" si="109"/>
        <v>0</v>
      </c>
      <c r="AA2761" s="7"/>
      <c r="AB2761" s="7"/>
      <c r="AC2761" s="7"/>
    </row>
    <row r="2762" spans="18:29" x14ac:dyDescent="0.2">
      <c r="R2762" s="193" t="str">
        <f>IF(Candidates!H2764="","",MONTH(Candidates!H2764))</f>
        <v/>
      </c>
      <c r="S2762" s="187" t="b">
        <f>IF(AND(YEAR(Candidates!H2764)&gt;=applicationYear,YEAR(Candidates!H2764)&lt;=applicationYear),TRUE,IF(applicationYear="",TRUE,FALSE))</f>
        <v>0</v>
      </c>
      <c r="T2762" s="187" t="b">
        <f>IF(AND(Candidates!H2764&gt;=$AJ$4,Candidates!H2764&lt;=$AJ$5),TRUE,FALSE)</f>
        <v>0</v>
      </c>
      <c r="U2762" s="187" t="b">
        <f>IF(Dashboard!$M$6="",IF(Candidates!B2764&lt;&gt;"",TRUE,FALSE),IF(Dashboard!$M$6=Candidates!B2764,TRUE,FALSE))</f>
        <v>0</v>
      </c>
      <c r="V2762" s="187" t="b">
        <f>IF(Dashboard!$H$7="",IF(Candidates!B2764&lt;&gt;"",TRUE,FALSE),IF(Dashboard!$H$7=Candidates!C2764,TRUE,FALSE))</f>
        <v>0</v>
      </c>
      <c r="W2762" s="217" t="b">
        <f>IF(Dashboard!$H$6="",IF(Candidates!B2764&lt;&gt;"",TRUE,FALSE),IF(Dashboard!$H$6=Candidates!E2764,TRUE,FALSE))</f>
        <v>0</v>
      </c>
      <c r="X2762" s="187">
        <f t="shared" si="108"/>
        <v>0</v>
      </c>
      <c r="Y2762" s="198">
        <f t="shared" si="109"/>
        <v>0</v>
      </c>
      <c r="AA2762" s="7"/>
      <c r="AB2762" s="7"/>
      <c r="AC2762" s="7"/>
    </row>
    <row r="2763" spans="18:29" x14ac:dyDescent="0.2">
      <c r="R2763" s="193" t="str">
        <f>IF(Candidates!H2765="","",MONTH(Candidates!H2765))</f>
        <v/>
      </c>
      <c r="S2763" s="187" t="b">
        <f>IF(AND(YEAR(Candidates!H2765)&gt;=applicationYear,YEAR(Candidates!H2765)&lt;=applicationYear),TRUE,IF(applicationYear="",TRUE,FALSE))</f>
        <v>0</v>
      </c>
      <c r="T2763" s="187" t="b">
        <f>IF(AND(Candidates!H2765&gt;=$AJ$4,Candidates!H2765&lt;=$AJ$5),TRUE,FALSE)</f>
        <v>0</v>
      </c>
      <c r="U2763" s="187" t="b">
        <f>IF(Dashboard!$M$6="",IF(Candidates!B2765&lt;&gt;"",TRUE,FALSE),IF(Dashboard!$M$6=Candidates!B2765,TRUE,FALSE))</f>
        <v>0</v>
      </c>
      <c r="V2763" s="187" t="b">
        <f>IF(Dashboard!$H$7="",IF(Candidates!B2765&lt;&gt;"",TRUE,FALSE),IF(Dashboard!$H$7=Candidates!C2765,TRUE,FALSE))</f>
        <v>0</v>
      </c>
      <c r="W2763" s="217" t="b">
        <f>IF(Dashboard!$H$6="",IF(Candidates!B2765&lt;&gt;"",TRUE,FALSE),IF(Dashboard!$H$6=Candidates!E2765,TRUE,FALSE))</f>
        <v>0</v>
      </c>
      <c r="X2763" s="187">
        <f t="shared" si="108"/>
        <v>0</v>
      </c>
      <c r="Y2763" s="198">
        <f t="shared" si="109"/>
        <v>0</v>
      </c>
      <c r="AA2763" s="7"/>
      <c r="AB2763" s="7"/>
      <c r="AC2763" s="7"/>
    </row>
    <row r="2764" spans="18:29" x14ac:dyDescent="0.2">
      <c r="R2764" s="193" t="str">
        <f>IF(Candidates!H2766="","",MONTH(Candidates!H2766))</f>
        <v/>
      </c>
      <c r="S2764" s="187" t="b">
        <f>IF(AND(YEAR(Candidates!H2766)&gt;=applicationYear,YEAR(Candidates!H2766)&lt;=applicationYear),TRUE,IF(applicationYear="",TRUE,FALSE))</f>
        <v>0</v>
      </c>
      <c r="T2764" s="187" t="b">
        <f>IF(AND(Candidates!H2766&gt;=$AJ$4,Candidates!H2766&lt;=$AJ$5),TRUE,FALSE)</f>
        <v>0</v>
      </c>
      <c r="U2764" s="187" t="b">
        <f>IF(Dashboard!$M$6="",IF(Candidates!B2766&lt;&gt;"",TRUE,FALSE),IF(Dashboard!$M$6=Candidates!B2766,TRUE,FALSE))</f>
        <v>0</v>
      </c>
      <c r="V2764" s="187" t="b">
        <f>IF(Dashboard!$H$7="",IF(Candidates!B2766&lt;&gt;"",TRUE,FALSE),IF(Dashboard!$H$7=Candidates!C2766,TRUE,FALSE))</f>
        <v>0</v>
      </c>
      <c r="W2764" s="217" t="b">
        <f>IF(Dashboard!$H$6="",IF(Candidates!B2766&lt;&gt;"",TRUE,FALSE),IF(Dashboard!$H$6=Candidates!E2766,TRUE,FALSE))</f>
        <v>0</v>
      </c>
      <c r="X2764" s="187">
        <f t="shared" si="108"/>
        <v>0</v>
      </c>
      <c r="Y2764" s="198">
        <f t="shared" si="109"/>
        <v>0</v>
      </c>
      <c r="AA2764" s="7"/>
      <c r="AB2764" s="7"/>
      <c r="AC2764" s="7"/>
    </row>
    <row r="2765" spans="18:29" x14ac:dyDescent="0.2">
      <c r="R2765" s="193" t="str">
        <f>IF(Candidates!H2767="","",MONTH(Candidates!H2767))</f>
        <v/>
      </c>
      <c r="S2765" s="187" t="b">
        <f>IF(AND(YEAR(Candidates!H2767)&gt;=applicationYear,YEAR(Candidates!H2767)&lt;=applicationYear),TRUE,IF(applicationYear="",TRUE,FALSE))</f>
        <v>0</v>
      </c>
      <c r="T2765" s="187" t="b">
        <f>IF(AND(Candidates!H2767&gt;=$AJ$4,Candidates!H2767&lt;=$AJ$5),TRUE,FALSE)</f>
        <v>0</v>
      </c>
      <c r="U2765" s="187" t="b">
        <f>IF(Dashboard!$M$6="",IF(Candidates!B2767&lt;&gt;"",TRUE,FALSE),IF(Dashboard!$M$6=Candidates!B2767,TRUE,FALSE))</f>
        <v>0</v>
      </c>
      <c r="V2765" s="187" t="b">
        <f>IF(Dashboard!$H$7="",IF(Candidates!B2767&lt;&gt;"",TRUE,FALSE),IF(Dashboard!$H$7=Candidates!C2767,TRUE,FALSE))</f>
        <v>0</v>
      </c>
      <c r="W2765" s="217" t="b">
        <f>IF(Dashboard!$H$6="",IF(Candidates!B2767&lt;&gt;"",TRUE,FALSE),IF(Dashboard!$H$6=Candidates!E2767,TRUE,FALSE))</f>
        <v>0</v>
      </c>
      <c r="X2765" s="187">
        <f t="shared" si="108"/>
        <v>0</v>
      </c>
      <c r="Y2765" s="198">
        <f t="shared" si="109"/>
        <v>0</v>
      </c>
      <c r="AA2765" s="7"/>
      <c r="AB2765" s="7"/>
      <c r="AC2765" s="7"/>
    </row>
    <row r="2766" spans="18:29" x14ac:dyDescent="0.2">
      <c r="R2766" s="193" t="str">
        <f>IF(Candidates!H2768="","",MONTH(Candidates!H2768))</f>
        <v/>
      </c>
      <c r="S2766" s="187" t="b">
        <f>IF(AND(YEAR(Candidates!H2768)&gt;=applicationYear,YEAR(Candidates!H2768)&lt;=applicationYear),TRUE,IF(applicationYear="",TRUE,FALSE))</f>
        <v>0</v>
      </c>
      <c r="T2766" s="187" t="b">
        <f>IF(AND(Candidates!H2768&gt;=$AJ$4,Candidates!H2768&lt;=$AJ$5),TRUE,FALSE)</f>
        <v>0</v>
      </c>
      <c r="U2766" s="187" t="b">
        <f>IF(Dashboard!$M$6="",IF(Candidates!B2768&lt;&gt;"",TRUE,FALSE),IF(Dashboard!$M$6=Candidates!B2768,TRUE,FALSE))</f>
        <v>0</v>
      </c>
      <c r="V2766" s="187" t="b">
        <f>IF(Dashboard!$H$7="",IF(Candidates!B2768&lt;&gt;"",TRUE,FALSE),IF(Dashboard!$H$7=Candidates!C2768,TRUE,FALSE))</f>
        <v>0</v>
      </c>
      <c r="W2766" s="217" t="b">
        <f>IF(Dashboard!$H$6="",IF(Candidates!B2768&lt;&gt;"",TRUE,FALSE),IF(Dashboard!$H$6=Candidates!E2768,TRUE,FALSE))</f>
        <v>0</v>
      </c>
      <c r="X2766" s="187">
        <f t="shared" si="108"/>
        <v>0</v>
      </c>
      <c r="Y2766" s="198">
        <f t="shared" si="109"/>
        <v>0</v>
      </c>
      <c r="AA2766" s="7"/>
      <c r="AB2766" s="7"/>
      <c r="AC2766" s="7"/>
    </row>
    <row r="2767" spans="18:29" x14ac:dyDescent="0.2">
      <c r="R2767" s="193" t="str">
        <f>IF(Candidates!H2769="","",MONTH(Candidates!H2769))</f>
        <v/>
      </c>
      <c r="S2767" s="187" t="b">
        <f>IF(AND(YEAR(Candidates!H2769)&gt;=applicationYear,YEAR(Candidates!H2769)&lt;=applicationYear),TRUE,IF(applicationYear="",TRUE,FALSE))</f>
        <v>0</v>
      </c>
      <c r="T2767" s="187" t="b">
        <f>IF(AND(Candidates!H2769&gt;=$AJ$4,Candidates!H2769&lt;=$AJ$5),TRUE,FALSE)</f>
        <v>0</v>
      </c>
      <c r="U2767" s="187" t="b">
        <f>IF(Dashboard!$M$6="",IF(Candidates!B2769&lt;&gt;"",TRUE,FALSE),IF(Dashboard!$M$6=Candidates!B2769,TRUE,FALSE))</f>
        <v>0</v>
      </c>
      <c r="V2767" s="187" t="b">
        <f>IF(Dashboard!$H$7="",IF(Candidates!B2769&lt;&gt;"",TRUE,FALSE),IF(Dashboard!$H$7=Candidates!C2769,TRUE,FALSE))</f>
        <v>0</v>
      </c>
      <c r="W2767" s="217" t="b">
        <f>IF(Dashboard!$H$6="",IF(Candidates!B2769&lt;&gt;"",TRUE,FALSE),IF(Dashboard!$H$6=Candidates!E2769,TRUE,FALSE))</f>
        <v>0</v>
      </c>
      <c r="X2767" s="187">
        <f t="shared" si="108"/>
        <v>0</v>
      </c>
      <c r="Y2767" s="198">
        <f t="shared" si="109"/>
        <v>0</v>
      </c>
      <c r="AA2767" s="7"/>
      <c r="AB2767" s="7"/>
      <c r="AC2767" s="7"/>
    </row>
    <row r="2768" spans="18:29" x14ac:dyDescent="0.2">
      <c r="R2768" s="193" t="str">
        <f>IF(Candidates!H2770="","",MONTH(Candidates!H2770))</f>
        <v/>
      </c>
      <c r="S2768" s="187" t="b">
        <f>IF(AND(YEAR(Candidates!H2770)&gt;=applicationYear,YEAR(Candidates!H2770)&lt;=applicationYear),TRUE,IF(applicationYear="",TRUE,FALSE))</f>
        <v>0</v>
      </c>
      <c r="T2768" s="187" t="b">
        <f>IF(AND(Candidates!H2770&gt;=$AJ$4,Candidates!H2770&lt;=$AJ$5),TRUE,FALSE)</f>
        <v>0</v>
      </c>
      <c r="U2768" s="187" t="b">
        <f>IF(Dashboard!$M$6="",IF(Candidates!B2770&lt;&gt;"",TRUE,FALSE),IF(Dashboard!$M$6=Candidates!B2770,TRUE,FALSE))</f>
        <v>0</v>
      </c>
      <c r="V2768" s="187" t="b">
        <f>IF(Dashboard!$H$7="",IF(Candidates!B2770&lt;&gt;"",TRUE,FALSE),IF(Dashboard!$H$7=Candidates!C2770,TRUE,FALSE))</f>
        <v>0</v>
      </c>
      <c r="W2768" s="217" t="b">
        <f>IF(Dashboard!$H$6="",IF(Candidates!B2770&lt;&gt;"",TRUE,FALSE),IF(Dashboard!$H$6=Candidates!E2770,TRUE,FALSE))</f>
        <v>0</v>
      </c>
      <c r="X2768" s="187">
        <f t="shared" si="108"/>
        <v>0</v>
      </c>
      <c r="Y2768" s="198">
        <f t="shared" si="109"/>
        <v>0</v>
      </c>
      <c r="AA2768" s="7"/>
      <c r="AB2768" s="7"/>
      <c r="AC2768" s="7"/>
    </row>
    <row r="2769" spans="18:29" x14ac:dyDescent="0.2">
      <c r="R2769" s="193" t="str">
        <f>IF(Candidates!H2771="","",MONTH(Candidates!H2771))</f>
        <v/>
      </c>
      <c r="S2769" s="187" t="b">
        <f>IF(AND(YEAR(Candidates!H2771)&gt;=applicationYear,YEAR(Candidates!H2771)&lt;=applicationYear),TRUE,IF(applicationYear="",TRUE,FALSE))</f>
        <v>0</v>
      </c>
      <c r="T2769" s="187" t="b">
        <f>IF(AND(Candidates!H2771&gt;=$AJ$4,Candidates!H2771&lt;=$AJ$5),TRUE,FALSE)</f>
        <v>0</v>
      </c>
      <c r="U2769" s="187" t="b">
        <f>IF(Dashboard!$M$6="",IF(Candidates!B2771&lt;&gt;"",TRUE,FALSE),IF(Dashboard!$M$6=Candidates!B2771,TRUE,FALSE))</f>
        <v>0</v>
      </c>
      <c r="V2769" s="187" t="b">
        <f>IF(Dashboard!$H$7="",IF(Candidates!B2771&lt;&gt;"",TRUE,FALSE),IF(Dashboard!$H$7=Candidates!C2771,TRUE,FALSE))</f>
        <v>0</v>
      </c>
      <c r="W2769" s="217" t="b">
        <f>IF(Dashboard!$H$6="",IF(Candidates!B2771&lt;&gt;"",TRUE,FALSE),IF(Dashboard!$H$6=Candidates!E2771,TRUE,FALSE))</f>
        <v>0</v>
      </c>
      <c r="X2769" s="187">
        <f t="shared" si="108"/>
        <v>0</v>
      </c>
      <c r="Y2769" s="198">
        <f t="shared" si="109"/>
        <v>0</v>
      </c>
      <c r="AA2769" s="7"/>
      <c r="AB2769" s="7"/>
      <c r="AC2769" s="7"/>
    </row>
    <row r="2770" spans="18:29" x14ac:dyDescent="0.2">
      <c r="R2770" s="193" t="str">
        <f>IF(Candidates!H2772="","",MONTH(Candidates!H2772))</f>
        <v/>
      </c>
      <c r="S2770" s="187" t="b">
        <f>IF(AND(YEAR(Candidates!H2772)&gt;=applicationYear,YEAR(Candidates!H2772)&lt;=applicationYear),TRUE,IF(applicationYear="",TRUE,FALSE))</f>
        <v>0</v>
      </c>
      <c r="T2770" s="187" t="b">
        <f>IF(AND(Candidates!H2772&gt;=$AJ$4,Candidates!H2772&lt;=$AJ$5),TRUE,FALSE)</f>
        <v>0</v>
      </c>
      <c r="U2770" s="187" t="b">
        <f>IF(Dashboard!$M$6="",IF(Candidates!B2772&lt;&gt;"",TRUE,FALSE),IF(Dashboard!$M$6=Candidates!B2772,TRUE,FALSE))</f>
        <v>0</v>
      </c>
      <c r="V2770" s="187" t="b">
        <f>IF(Dashboard!$H$7="",IF(Candidates!B2772&lt;&gt;"",TRUE,FALSE),IF(Dashboard!$H$7=Candidates!C2772,TRUE,FALSE))</f>
        <v>0</v>
      </c>
      <c r="W2770" s="217" t="b">
        <f>IF(Dashboard!$H$6="",IF(Candidates!B2772&lt;&gt;"",TRUE,FALSE),IF(Dashboard!$H$6=Candidates!E2772,TRUE,FALSE))</f>
        <v>0</v>
      </c>
      <c r="X2770" s="187">
        <f t="shared" si="108"/>
        <v>0</v>
      </c>
      <c r="Y2770" s="198">
        <f t="shared" si="109"/>
        <v>0</v>
      </c>
      <c r="AA2770" s="7"/>
      <c r="AB2770" s="7"/>
      <c r="AC2770" s="7"/>
    </row>
    <row r="2771" spans="18:29" x14ac:dyDescent="0.2">
      <c r="R2771" s="193" t="str">
        <f>IF(Candidates!H2773="","",MONTH(Candidates!H2773))</f>
        <v/>
      </c>
      <c r="S2771" s="187" t="b">
        <f>IF(AND(YEAR(Candidates!H2773)&gt;=applicationYear,YEAR(Candidates!H2773)&lt;=applicationYear),TRUE,IF(applicationYear="",TRUE,FALSE))</f>
        <v>0</v>
      </c>
      <c r="T2771" s="187" t="b">
        <f>IF(AND(Candidates!H2773&gt;=$AJ$4,Candidates!H2773&lt;=$AJ$5),TRUE,FALSE)</f>
        <v>0</v>
      </c>
      <c r="U2771" s="187" t="b">
        <f>IF(Dashboard!$M$6="",IF(Candidates!B2773&lt;&gt;"",TRUE,FALSE),IF(Dashboard!$M$6=Candidates!B2773,TRUE,FALSE))</f>
        <v>0</v>
      </c>
      <c r="V2771" s="187" t="b">
        <f>IF(Dashboard!$H$7="",IF(Candidates!B2773&lt;&gt;"",TRUE,FALSE),IF(Dashboard!$H$7=Candidates!C2773,TRUE,FALSE))</f>
        <v>0</v>
      </c>
      <c r="W2771" s="217" t="b">
        <f>IF(Dashboard!$H$6="",IF(Candidates!B2773&lt;&gt;"",TRUE,FALSE),IF(Dashboard!$H$6=Candidates!E2773,TRUE,FALSE))</f>
        <v>0</v>
      </c>
      <c r="X2771" s="187">
        <f t="shared" si="108"/>
        <v>0</v>
      </c>
      <c r="Y2771" s="198">
        <f t="shared" si="109"/>
        <v>0</v>
      </c>
      <c r="AA2771" s="7"/>
      <c r="AB2771" s="7"/>
      <c r="AC2771" s="7"/>
    </row>
    <row r="2772" spans="18:29" x14ac:dyDescent="0.2">
      <c r="R2772" s="193" t="str">
        <f>IF(Candidates!H2774="","",MONTH(Candidates!H2774))</f>
        <v/>
      </c>
      <c r="S2772" s="187" t="b">
        <f>IF(AND(YEAR(Candidates!H2774)&gt;=applicationYear,YEAR(Candidates!H2774)&lt;=applicationYear),TRUE,IF(applicationYear="",TRUE,FALSE))</f>
        <v>0</v>
      </c>
      <c r="T2772" s="187" t="b">
        <f>IF(AND(Candidates!H2774&gt;=$AJ$4,Candidates!H2774&lt;=$AJ$5),TRUE,FALSE)</f>
        <v>0</v>
      </c>
      <c r="U2772" s="187" t="b">
        <f>IF(Dashboard!$M$6="",IF(Candidates!B2774&lt;&gt;"",TRUE,FALSE),IF(Dashboard!$M$6=Candidates!B2774,TRUE,FALSE))</f>
        <v>0</v>
      </c>
      <c r="V2772" s="187" t="b">
        <f>IF(Dashboard!$H$7="",IF(Candidates!B2774&lt;&gt;"",TRUE,FALSE),IF(Dashboard!$H$7=Candidates!C2774,TRUE,FALSE))</f>
        <v>0</v>
      </c>
      <c r="W2772" s="217" t="b">
        <f>IF(Dashboard!$H$6="",IF(Candidates!B2774&lt;&gt;"",TRUE,FALSE),IF(Dashboard!$H$6=Candidates!E2774,TRUE,FALSE))</f>
        <v>0</v>
      </c>
      <c r="X2772" s="187">
        <f t="shared" si="108"/>
        <v>0</v>
      </c>
      <c r="Y2772" s="198">
        <f t="shared" si="109"/>
        <v>0</v>
      </c>
      <c r="AA2772" s="7"/>
      <c r="AB2772" s="7"/>
      <c r="AC2772" s="7"/>
    </row>
    <row r="2773" spans="18:29" x14ac:dyDescent="0.2">
      <c r="R2773" s="193" t="str">
        <f>IF(Candidates!H2775="","",MONTH(Candidates!H2775))</f>
        <v/>
      </c>
      <c r="S2773" s="187" t="b">
        <f>IF(AND(YEAR(Candidates!H2775)&gt;=applicationYear,YEAR(Candidates!H2775)&lt;=applicationYear),TRUE,IF(applicationYear="",TRUE,FALSE))</f>
        <v>0</v>
      </c>
      <c r="T2773" s="187" t="b">
        <f>IF(AND(Candidates!H2775&gt;=$AJ$4,Candidates!H2775&lt;=$AJ$5),TRUE,FALSE)</f>
        <v>0</v>
      </c>
      <c r="U2773" s="187" t="b">
        <f>IF(Dashboard!$M$6="",IF(Candidates!B2775&lt;&gt;"",TRUE,FALSE),IF(Dashboard!$M$6=Candidates!B2775,TRUE,FALSE))</f>
        <v>0</v>
      </c>
      <c r="V2773" s="187" t="b">
        <f>IF(Dashboard!$H$7="",IF(Candidates!B2775&lt;&gt;"",TRUE,FALSE),IF(Dashboard!$H$7=Candidates!C2775,TRUE,FALSE))</f>
        <v>0</v>
      </c>
      <c r="W2773" s="217" t="b">
        <f>IF(Dashboard!$H$6="",IF(Candidates!B2775&lt;&gt;"",TRUE,FALSE),IF(Dashboard!$H$6=Candidates!E2775,TRUE,FALSE))</f>
        <v>0</v>
      </c>
      <c r="X2773" s="187">
        <f t="shared" si="108"/>
        <v>0</v>
      </c>
      <c r="Y2773" s="198">
        <f t="shared" si="109"/>
        <v>0</v>
      </c>
      <c r="AA2773" s="7"/>
      <c r="AB2773" s="7"/>
      <c r="AC2773" s="7"/>
    </row>
    <row r="2774" spans="18:29" x14ac:dyDescent="0.2">
      <c r="R2774" s="193" t="str">
        <f>IF(Candidates!H2776="","",MONTH(Candidates!H2776))</f>
        <v/>
      </c>
      <c r="S2774" s="187" t="b">
        <f>IF(AND(YEAR(Candidates!H2776)&gt;=applicationYear,YEAR(Candidates!H2776)&lt;=applicationYear),TRUE,IF(applicationYear="",TRUE,FALSE))</f>
        <v>0</v>
      </c>
      <c r="T2774" s="187" t="b">
        <f>IF(AND(Candidates!H2776&gt;=$AJ$4,Candidates!H2776&lt;=$AJ$5),TRUE,FALSE)</f>
        <v>0</v>
      </c>
      <c r="U2774" s="187" t="b">
        <f>IF(Dashboard!$M$6="",IF(Candidates!B2776&lt;&gt;"",TRUE,FALSE),IF(Dashboard!$M$6=Candidates!B2776,TRUE,FALSE))</f>
        <v>0</v>
      </c>
      <c r="V2774" s="187" t="b">
        <f>IF(Dashboard!$H$7="",IF(Candidates!B2776&lt;&gt;"",TRUE,FALSE),IF(Dashboard!$H$7=Candidates!C2776,TRUE,FALSE))</f>
        <v>0</v>
      </c>
      <c r="W2774" s="217" t="b">
        <f>IF(Dashboard!$H$6="",IF(Candidates!B2776&lt;&gt;"",TRUE,FALSE),IF(Dashboard!$H$6=Candidates!E2776,TRUE,FALSE))</f>
        <v>0</v>
      </c>
      <c r="X2774" s="187">
        <f t="shared" si="108"/>
        <v>0</v>
      </c>
      <c r="Y2774" s="198">
        <f t="shared" si="109"/>
        <v>0</v>
      </c>
      <c r="AA2774" s="7"/>
      <c r="AB2774" s="7"/>
      <c r="AC2774" s="7"/>
    </row>
    <row r="2775" spans="18:29" x14ac:dyDescent="0.2">
      <c r="R2775" s="193" t="str">
        <f>IF(Candidates!H2777="","",MONTH(Candidates!H2777))</f>
        <v/>
      </c>
      <c r="S2775" s="187" t="b">
        <f>IF(AND(YEAR(Candidates!H2777)&gt;=applicationYear,YEAR(Candidates!H2777)&lt;=applicationYear),TRUE,IF(applicationYear="",TRUE,FALSE))</f>
        <v>0</v>
      </c>
      <c r="T2775" s="187" t="b">
        <f>IF(AND(Candidates!H2777&gt;=$AJ$4,Candidates!H2777&lt;=$AJ$5),TRUE,FALSE)</f>
        <v>0</v>
      </c>
      <c r="U2775" s="187" t="b">
        <f>IF(Dashboard!$M$6="",IF(Candidates!B2777&lt;&gt;"",TRUE,FALSE),IF(Dashboard!$M$6=Candidates!B2777,TRUE,FALSE))</f>
        <v>0</v>
      </c>
      <c r="V2775" s="187" t="b">
        <f>IF(Dashboard!$H$7="",IF(Candidates!B2777&lt;&gt;"",TRUE,FALSE),IF(Dashboard!$H$7=Candidates!C2777,TRUE,FALSE))</f>
        <v>0</v>
      </c>
      <c r="W2775" s="217" t="b">
        <f>IF(Dashboard!$H$6="",IF(Candidates!B2777&lt;&gt;"",TRUE,FALSE),IF(Dashboard!$H$6=Candidates!E2777,TRUE,FALSE))</f>
        <v>0</v>
      </c>
      <c r="X2775" s="187">
        <f t="shared" si="108"/>
        <v>0</v>
      </c>
      <c r="Y2775" s="198">
        <f t="shared" si="109"/>
        <v>0</v>
      </c>
      <c r="AA2775" s="7"/>
      <c r="AB2775" s="7"/>
      <c r="AC2775" s="7"/>
    </row>
    <row r="2776" spans="18:29" x14ac:dyDescent="0.2">
      <c r="R2776" s="193" t="str">
        <f>IF(Candidates!H2778="","",MONTH(Candidates!H2778))</f>
        <v/>
      </c>
      <c r="S2776" s="187" t="b">
        <f>IF(AND(YEAR(Candidates!H2778)&gt;=applicationYear,YEAR(Candidates!H2778)&lt;=applicationYear),TRUE,IF(applicationYear="",TRUE,FALSE))</f>
        <v>0</v>
      </c>
      <c r="T2776" s="187" t="b">
        <f>IF(AND(Candidates!H2778&gt;=$AJ$4,Candidates!H2778&lt;=$AJ$5),TRUE,FALSE)</f>
        <v>0</v>
      </c>
      <c r="U2776" s="187" t="b">
        <f>IF(Dashboard!$M$6="",IF(Candidates!B2778&lt;&gt;"",TRUE,FALSE),IF(Dashboard!$M$6=Candidates!B2778,TRUE,FALSE))</f>
        <v>0</v>
      </c>
      <c r="V2776" s="187" t="b">
        <f>IF(Dashboard!$H$7="",IF(Candidates!B2778&lt;&gt;"",TRUE,FALSE),IF(Dashboard!$H$7=Candidates!C2778,TRUE,FALSE))</f>
        <v>0</v>
      </c>
      <c r="W2776" s="217" t="b">
        <f>IF(Dashboard!$H$6="",IF(Candidates!B2778&lt;&gt;"",TRUE,FALSE),IF(Dashboard!$H$6=Candidates!E2778,TRUE,FALSE))</f>
        <v>0</v>
      </c>
      <c r="X2776" s="187">
        <f t="shared" si="108"/>
        <v>0</v>
      </c>
      <c r="Y2776" s="198">
        <f t="shared" si="109"/>
        <v>0</v>
      </c>
      <c r="AA2776" s="7"/>
      <c r="AB2776" s="7"/>
      <c r="AC2776" s="7"/>
    </row>
    <row r="2777" spans="18:29" x14ac:dyDescent="0.2">
      <c r="R2777" s="193" t="str">
        <f>IF(Candidates!H2779="","",MONTH(Candidates!H2779))</f>
        <v/>
      </c>
      <c r="S2777" s="187" t="b">
        <f>IF(AND(YEAR(Candidates!H2779)&gt;=applicationYear,YEAR(Candidates!H2779)&lt;=applicationYear),TRUE,IF(applicationYear="",TRUE,FALSE))</f>
        <v>0</v>
      </c>
      <c r="T2777" s="187" t="b">
        <f>IF(AND(Candidates!H2779&gt;=$AJ$4,Candidates!H2779&lt;=$AJ$5),TRUE,FALSE)</f>
        <v>0</v>
      </c>
      <c r="U2777" s="187" t="b">
        <f>IF(Dashboard!$M$6="",IF(Candidates!B2779&lt;&gt;"",TRUE,FALSE),IF(Dashboard!$M$6=Candidates!B2779,TRUE,FALSE))</f>
        <v>0</v>
      </c>
      <c r="V2777" s="187" t="b">
        <f>IF(Dashboard!$H$7="",IF(Candidates!B2779&lt;&gt;"",TRUE,FALSE),IF(Dashboard!$H$7=Candidates!C2779,TRUE,FALSE))</f>
        <v>0</v>
      </c>
      <c r="W2777" s="217" t="b">
        <f>IF(Dashboard!$H$6="",IF(Candidates!B2779&lt;&gt;"",TRUE,FALSE),IF(Dashboard!$H$6=Candidates!E2779,TRUE,FALSE))</f>
        <v>0</v>
      </c>
      <c r="X2777" s="187">
        <f t="shared" si="108"/>
        <v>0</v>
      </c>
      <c r="Y2777" s="198">
        <f t="shared" si="109"/>
        <v>0</v>
      </c>
      <c r="AA2777" s="7"/>
      <c r="AB2777" s="7"/>
      <c r="AC2777" s="7"/>
    </row>
    <row r="2778" spans="18:29" x14ac:dyDescent="0.2">
      <c r="R2778" s="193" t="str">
        <f>IF(Candidates!H2780="","",MONTH(Candidates!H2780))</f>
        <v/>
      </c>
      <c r="S2778" s="187" t="b">
        <f>IF(AND(YEAR(Candidates!H2780)&gt;=applicationYear,YEAR(Candidates!H2780)&lt;=applicationYear),TRUE,IF(applicationYear="",TRUE,FALSE))</f>
        <v>0</v>
      </c>
      <c r="T2778" s="187" t="b">
        <f>IF(AND(Candidates!H2780&gt;=$AJ$4,Candidates!H2780&lt;=$AJ$5),TRUE,FALSE)</f>
        <v>0</v>
      </c>
      <c r="U2778" s="187" t="b">
        <f>IF(Dashboard!$M$6="",IF(Candidates!B2780&lt;&gt;"",TRUE,FALSE),IF(Dashboard!$M$6=Candidates!B2780,TRUE,FALSE))</f>
        <v>0</v>
      </c>
      <c r="V2778" s="187" t="b">
        <f>IF(Dashboard!$H$7="",IF(Candidates!B2780&lt;&gt;"",TRUE,FALSE),IF(Dashboard!$H$7=Candidates!C2780,TRUE,FALSE))</f>
        <v>0</v>
      </c>
      <c r="W2778" s="217" t="b">
        <f>IF(Dashboard!$H$6="",IF(Candidates!B2780&lt;&gt;"",TRUE,FALSE),IF(Dashboard!$H$6=Candidates!E2780,TRUE,FALSE))</f>
        <v>0</v>
      </c>
      <c r="X2778" s="187">
        <f t="shared" si="108"/>
        <v>0</v>
      </c>
      <c r="Y2778" s="198">
        <f t="shared" si="109"/>
        <v>0</v>
      </c>
      <c r="AA2778" s="7"/>
      <c r="AB2778" s="7"/>
      <c r="AC2778" s="7"/>
    </row>
    <row r="2779" spans="18:29" x14ac:dyDescent="0.2">
      <c r="R2779" s="193" t="str">
        <f>IF(Candidates!H2781="","",MONTH(Candidates!H2781))</f>
        <v/>
      </c>
      <c r="S2779" s="187" t="b">
        <f>IF(AND(YEAR(Candidates!H2781)&gt;=applicationYear,YEAR(Candidates!H2781)&lt;=applicationYear),TRUE,IF(applicationYear="",TRUE,FALSE))</f>
        <v>0</v>
      </c>
      <c r="T2779" s="187" t="b">
        <f>IF(AND(Candidates!H2781&gt;=$AJ$4,Candidates!H2781&lt;=$AJ$5),TRUE,FALSE)</f>
        <v>0</v>
      </c>
      <c r="U2779" s="187" t="b">
        <f>IF(Dashboard!$M$6="",IF(Candidates!B2781&lt;&gt;"",TRUE,FALSE),IF(Dashboard!$M$6=Candidates!B2781,TRUE,FALSE))</f>
        <v>0</v>
      </c>
      <c r="V2779" s="187" t="b">
        <f>IF(Dashboard!$H$7="",IF(Candidates!B2781&lt;&gt;"",TRUE,FALSE),IF(Dashboard!$H$7=Candidates!C2781,TRUE,FALSE))</f>
        <v>0</v>
      </c>
      <c r="W2779" s="217" t="b">
        <f>IF(Dashboard!$H$6="",IF(Candidates!B2781&lt;&gt;"",TRUE,FALSE),IF(Dashboard!$H$6=Candidates!E2781,TRUE,FALSE))</f>
        <v>0</v>
      </c>
      <c r="X2779" s="187">
        <f t="shared" si="108"/>
        <v>0</v>
      </c>
      <c r="Y2779" s="198">
        <f t="shared" si="109"/>
        <v>0</v>
      </c>
      <c r="AA2779" s="7"/>
      <c r="AB2779" s="7"/>
      <c r="AC2779" s="7"/>
    </row>
    <row r="2780" spans="18:29" x14ac:dyDescent="0.2">
      <c r="R2780" s="193" t="str">
        <f>IF(Candidates!H2782="","",MONTH(Candidates!H2782))</f>
        <v/>
      </c>
      <c r="S2780" s="187" t="b">
        <f>IF(AND(YEAR(Candidates!H2782)&gt;=applicationYear,YEAR(Candidates!H2782)&lt;=applicationYear),TRUE,IF(applicationYear="",TRUE,FALSE))</f>
        <v>0</v>
      </c>
      <c r="T2780" s="187" t="b">
        <f>IF(AND(Candidates!H2782&gt;=$AJ$4,Candidates!H2782&lt;=$AJ$5),TRUE,FALSE)</f>
        <v>0</v>
      </c>
      <c r="U2780" s="187" t="b">
        <f>IF(Dashboard!$M$6="",IF(Candidates!B2782&lt;&gt;"",TRUE,FALSE),IF(Dashboard!$M$6=Candidates!B2782,TRUE,FALSE))</f>
        <v>0</v>
      </c>
      <c r="V2780" s="187" t="b">
        <f>IF(Dashboard!$H$7="",IF(Candidates!B2782&lt;&gt;"",TRUE,FALSE),IF(Dashboard!$H$7=Candidates!C2782,TRUE,FALSE))</f>
        <v>0</v>
      </c>
      <c r="W2780" s="217" t="b">
        <f>IF(Dashboard!$H$6="",IF(Candidates!B2782&lt;&gt;"",TRUE,FALSE),IF(Dashboard!$H$6=Candidates!E2782,TRUE,FALSE))</f>
        <v>0</v>
      </c>
      <c r="X2780" s="187">
        <f t="shared" si="108"/>
        <v>0</v>
      </c>
      <c r="Y2780" s="198">
        <f t="shared" si="109"/>
        <v>0</v>
      </c>
      <c r="AA2780" s="7"/>
      <c r="AB2780" s="7"/>
      <c r="AC2780" s="7"/>
    </row>
    <row r="2781" spans="18:29" x14ac:dyDescent="0.2">
      <c r="R2781" s="193" t="str">
        <f>IF(Candidates!H2783="","",MONTH(Candidates!H2783))</f>
        <v/>
      </c>
      <c r="S2781" s="187" t="b">
        <f>IF(AND(YEAR(Candidates!H2783)&gt;=applicationYear,YEAR(Candidates!H2783)&lt;=applicationYear),TRUE,IF(applicationYear="",TRUE,FALSE))</f>
        <v>0</v>
      </c>
      <c r="T2781" s="187" t="b">
        <f>IF(AND(Candidates!H2783&gt;=$AJ$4,Candidates!H2783&lt;=$AJ$5),TRUE,FALSE)</f>
        <v>0</v>
      </c>
      <c r="U2781" s="187" t="b">
        <f>IF(Dashboard!$M$6="",IF(Candidates!B2783&lt;&gt;"",TRUE,FALSE),IF(Dashboard!$M$6=Candidates!B2783,TRUE,FALSE))</f>
        <v>0</v>
      </c>
      <c r="V2781" s="187" t="b">
        <f>IF(Dashboard!$H$7="",IF(Candidates!B2783&lt;&gt;"",TRUE,FALSE),IF(Dashboard!$H$7=Candidates!C2783,TRUE,FALSE))</f>
        <v>0</v>
      </c>
      <c r="W2781" s="217" t="b">
        <f>IF(Dashboard!$H$6="",IF(Candidates!B2783&lt;&gt;"",TRUE,FALSE),IF(Dashboard!$H$6=Candidates!E2783,TRUE,FALSE))</f>
        <v>0</v>
      </c>
      <c r="X2781" s="187">
        <f t="shared" si="108"/>
        <v>0</v>
      </c>
      <c r="Y2781" s="198">
        <f t="shared" si="109"/>
        <v>0</v>
      </c>
      <c r="AA2781" s="7"/>
      <c r="AB2781" s="7"/>
      <c r="AC2781" s="7"/>
    </row>
    <row r="2782" spans="18:29" x14ac:dyDescent="0.2">
      <c r="R2782" s="193" t="str">
        <f>IF(Candidates!H2784="","",MONTH(Candidates!H2784))</f>
        <v/>
      </c>
      <c r="S2782" s="187" t="b">
        <f>IF(AND(YEAR(Candidates!H2784)&gt;=applicationYear,YEAR(Candidates!H2784)&lt;=applicationYear),TRUE,IF(applicationYear="",TRUE,FALSE))</f>
        <v>0</v>
      </c>
      <c r="T2782" s="187" t="b">
        <f>IF(AND(Candidates!H2784&gt;=$AJ$4,Candidates!H2784&lt;=$AJ$5),TRUE,FALSE)</f>
        <v>0</v>
      </c>
      <c r="U2782" s="187" t="b">
        <f>IF(Dashboard!$M$6="",IF(Candidates!B2784&lt;&gt;"",TRUE,FALSE),IF(Dashboard!$M$6=Candidates!B2784,TRUE,FALSE))</f>
        <v>0</v>
      </c>
      <c r="V2782" s="187" t="b">
        <f>IF(Dashboard!$H$7="",IF(Candidates!B2784&lt;&gt;"",TRUE,FALSE),IF(Dashboard!$H$7=Candidates!C2784,TRUE,FALSE))</f>
        <v>0</v>
      </c>
      <c r="W2782" s="217" t="b">
        <f>IF(Dashboard!$H$6="",IF(Candidates!B2784&lt;&gt;"",TRUE,FALSE),IF(Dashboard!$H$6=Candidates!E2784,TRUE,FALSE))</f>
        <v>0</v>
      </c>
      <c r="X2782" s="187">
        <f t="shared" si="108"/>
        <v>0</v>
      </c>
      <c r="Y2782" s="198">
        <f t="shared" si="109"/>
        <v>0</v>
      </c>
      <c r="AA2782" s="7"/>
      <c r="AB2782" s="7"/>
      <c r="AC2782" s="7"/>
    </row>
    <row r="2783" spans="18:29" x14ac:dyDescent="0.2">
      <c r="R2783" s="193" t="str">
        <f>IF(Candidates!H2785="","",MONTH(Candidates!H2785))</f>
        <v/>
      </c>
      <c r="S2783" s="187" t="b">
        <f>IF(AND(YEAR(Candidates!H2785)&gt;=applicationYear,YEAR(Candidates!H2785)&lt;=applicationYear),TRUE,IF(applicationYear="",TRUE,FALSE))</f>
        <v>0</v>
      </c>
      <c r="T2783" s="187" t="b">
        <f>IF(AND(Candidates!H2785&gt;=$AJ$4,Candidates!H2785&lt;=$AJ$5),TRUE,FALSE)</f>
        <v>0</v>
      </c>
      <c r="U2783" s="187" t="b">
        <f>IF(Dashboard!$M$6="",IF(Candidates!B2785&lt;&gt;"",TRUE,FALSE),IF(Dashboard!$M$6=Candidates!B2785,TRUE,FALSE))</f>
        <v>0</v>
      </c>
      <c r="V2783" s="187" t="b">
        <f>IF(Dashboard!$H$7="",IF(Candidates!B2785&lt;&gt;"",TRUE,FALSE),IF(Dashboard!$H$7=Candidates!C2785,TRUE,FALSE))</f>
        <v>0</v>
      </c>
      <c r="W2783" s="217" t="b">
        <f>IF(Dashboard!$H$6="",IF(Candidates!B2785&lt;&gt;"",TRUE,FALSE),IF(Dashboard!$H$6=Candidates!E2785,TRUE,FALSE))</f>
        <v>0</v>
      </c>
      <c r="X2783" s="187">
        <f t="shared" si="108"/>
        <v>0</v>
      </c>
      <c r="Y2783" s="198">
        <f t="shared" si="109"/>
        <v>0</v>
      </c>
      <c r="AA2783" s="7"/>
      <c r="AB2783" s="7"/>
      <c r="AC2783" s="7"/>
    </row>
    <row r="2784" spans="18:29" x14ac:dyDescent="0.2">
      <c r="R2784" s="193" t="str">
        <f>IF(Candidates!H2786="","",MONTH(Candidates!H2786))</f>
        <v/>
      </c>
      <c r="S2784" s="187" t="b">
        <f>IF(AND(YEAR(Candidates!H2786)&gt;=applicationYear,YEAR(Candidates!H2786)&lt;=applicationYear),TRUE,IF(applicationYear="",TRUE,FALSE))</f>
        <v>0</v>
      </c>
      <c r="T2784" s="187" t="b">
        <f>IF(AND(Candidates!H2786&gt;=$AJ$4,Candidates!H2786&lt;=$AJ$5),TRUE,FALSE)</f>
        <v>0</v>
      </c>
      <c r="U2784" s="187" t="b">
        <f>IF(Dashboard!$M$6="",IF(Candidates!B2786&lt;&gt;"",TRUE,FALSE),IF(Dashboard!$M$6=Candidates!B2786,TRUE,FALSE))</f>
        <v>0</v>
      </c>
      <c r="V2784" s="187" t="b">
        <f>IF(Dashboard!$H$7="",IF(Candidates!B2786&lt;&gt;"",TRUE,FALSE),IF(Dashboard!$H$7=Candidates!C2786,TRUE,FALSE))</f>
        <v>0</v>
      </c>
      <c r="W2784" s="217" t="b">
        <f>IF(Dashboard!$H$6="",IF(Candidates!B2786&lt;&gt;"",TRUE,FALSE),IF(Dashboard!$H$6=Candidates!E2786,TRUE,FALSE))</f>
        <v>0</v>
      </c>
      <c r="X2784" s="187">
        <f t="shared" si="108"/>
        <v>0</v>
      </c>
      <c r="Y2784" s="198">
        <f t="shared" si="109"/>
        <v>0</v>
      </c>
      <c r="AA2784" s="7"/>
      <c r="AB2784" s="7"/>
      <c r="AC2784" s="7"/>
    </row>
    <row r="2785" spans="18:29" x14ac:dyDescent="0.2">
      <c r="R2785" s="193" t="str">
        <f>IF(Candidates!H2787="","",MONTH(Candidates!H2787))</f>
        <v/>
      </c>
      <c r="S2785" s="187" t="b">
        <f>IF(AND(YEAR(Candidates!H2787)&gt;=applicationYear,YEAR(Candidates!H2787)&lt;=applicationYear),TRUE,IF(applicationYear="",TRUE,FALSE))</f>
        <v>0</v>
      </c>
      <c r="T2785" s="187" t="b">
        <f>IF(AND(Candidates!H2787&gt;=$AJ$4,Candidates!H2787&lt;=$AJ$5),TRUE,FALSE)</f>
        <v>0</v>
      </c>
      <c r="U2785" s="187" t="b">
        <f>IF(Dashboard!$M$6="",IF(Candidates!B2787&lt;&gt;"",TRUE,FALSE),IF(Dashboard!$M$6=Candidates!B2787,TRUE,FALSE))</f>
        <v>0</v>
      </c>
      <c r="V2785" s="187" t="b">
        <f>IF(Dashboard!$H$7="",IF(Candidates!B2787&lt;&gt;"",TRUE,FALSE),IF(Dashboard!$H$7=Candidates!C2787,TRUE,FALSE))</f>
        <v>0</v>
      </c>
      <c r="W2785" s="217" t="b">
        <f>IF(Dashboard!$H$6="",IF(Candidates!B2787&lt;&gt;"",TRUE,FALSE),IF(Dashboard!$H$6=Candidates!E2787,TRUE,FALSE))</f>
        <v>0</v>
      </c>
      <c r="X2785" s="187">
        <f t="shared" si="108"/>
        <v>0</v>
      </c>
      <c r="Y2785" s="198">
        <f t="shared" si="109"/>
        <v>0</v>
      </c>
      <c r="AA2785" s="7"/>
      <c r="AB2785" s="7"/>
      <c r="AC2785" s="7"/>
    </row>
    <row r="2786" spans="18:29" x14ac:dyDescent="0.2">
      <c r="R2786" s="193" t="str">
        <f>IF(Candidates!H2788="","",MONTH(Candidates!H2788))</f>
        <v/>
      </c>
      <c r="S2786" s="187" t="b">
        <f>IF(AND(YEAR(Candidates!H2788)&gt;=applicationYear,YEAR(Candidates!H2788)&lt;=applicationYear),TRUE,IF(applicationYear="",TRUE,FALSE))</f>
        <v>0</v>
      </c>
      <c r="T2786" s="187" t="b">
        <f>IF(AND(Candidates!H2788&gt;=$AJ$4,Candidates!H2788&lt;=$AJ$5),TRUE,FALSE)</f>
        <v>0</v>
      </c>
      <c r="U2786" s="187" t="b">
        <f>IF(Dashboard!$M$6="",IF(Candidates!B2788&lt;&gt;"",TRUE,FALSE),IF(Dashboard!$M$6=Candidates!B2788,TRUE,FALSE))</f>
        <v>0</v>
      </c>
      <c r="V2786" s="187" t="b">
        <f>IF(Dashboard!$H$7="",IF(Candidates!B2788&lt;&gt;"",TRUE,FALSE),IF(Dashboard!$H$7=Candidates!C2788,TRUE,FALSE))</f>
        <v>0</v>
      </c>
      <c r="W2786" s="217" t="b">
        <f>IF(Dashboard!$H$6="",IF(Candidates!B2788&lt;&gt;"",TRUE,FALSE),IF(Dashboard!$H$6=Candidates!E2788,TRUE,FALSE))</f>
        <v>0</v>
      </c>
      <c r="X2786" s="187">
        <f t="shared" si="108"/>
        <v>0</v>
      </c>
      <c r="Y2786" s="198">
        <f t="shared" si="109"/>
        <v>0</v>
      </c>
      <c r="AA2786" s="7"/>
      <c r="AB2786" s="7"/>
      <c r="AC2786" s="7"/>
    </row>
    <row r="2787" spans="18:29" x14ac:dyDescent="0.2">
      <c r="R2787" s="193" t="str">
        <f>IF(Candidates!H2789="","",MONTH(Candidates!H2789))</f>
        <v/>
      </c>
      <c r="S2787" s="187" t="b">
        <f>IF(AND(YEAR(Candidates!H2789)&gt;=applicationYear,YEAR(Candidates!H2789)&lt;=applicationYear),TRUE,IF(applicationYear="",TRUE,FALSE))</f>
        <v>0</v>
      </c>
      <c r="T2787" s="187" t="b">
        <f>IF(AND(Candidates!H2789&gt;=$AJ$4,Candidates!H2789&lt;=$AJ$5),TRUE,FALSE)</f>
        <v>0</v>
      </c>
      <c r="U2787" s="187" t="b">
        <f>IF(Dashboard!$M$6="",IF(Candidates!B2789&lt;&gt;"",TRUE,FALSE),IF(Dashboard!$M$6=Candidates!B2789,TRUE,FALSE))</f>
        <v>0</v>
      </c>
      <c r="V2787" s="187" t="b">
        <f>IF(Dashboard!$H$7="",IF(Candidates!B2789&lt;&gt;"",TRUE,FALSE),IF(Dashboard!$H$7=Candidates!C2789,TRUE,FALSE))</f>
        <v>0</v>
      </c>
      <c r="W2787" s="217" t="b">
        <f>IF(Dashboard!$H$6="",IF(Candidates!B2789&lt;&gt;"",TRUE,FALSE),IF(Dashboard!$H$6=Candidates!E2789,TRUE,FALSE))</f>
        <v>0</v>
      </c>
      <c r="X2787" s="187">
        <f t="shared" si="108"/>
        <v>0</v>
      </c>
      <c r="Y2787" s="198">
        <f t="shared" si="109"/>
        <v>0</v>
      </c>
      <c r="AA2787" s="7"/>
      <c r="AB2787" s="7"/>
      <c r="AC2787" s="7"/>
    </row>
    <row r="2788" spans="18:29" x14ac:dyDescent="0.2">
      <c r="R2788" s="193" t="str">
        <f>IF(Candidates!H2790="","",MONTH(Candidates!H2790))</f>
        <v/>
      </c>
      <c r="S2788" s="187" t="b">
        <f>IF(AND(YEAR(Candidates!H2790)&gt;=applicationYear,YEAR(Candidates!H2790)&lt;=applicationYear),TRUE,IF(applicationYear="",TRUE,FALSE))</f>
        <v>0</v>
      </c>
      <c r="T2788" s="187" t="b">
        <f>IF(AND(Candidates!H2790&gt;=$AJ$4,Candidates!H2790&lt;=$AJ$5),TRUE,FALSE)</f>
        <v>0</v>
      </c>
      <c r="U2788" s="187" t="b">
        <f>IF(Dashboard!$M$6="",IF(Candidates!B2790&lt;&gt;"",TRUE,FALSE),IF(Dashboard!$M$6=Candidates!B2790,TRUE,FALSE))</f>
        <v>0</v>
      </c>
      <c r="V2788" s="187" t="b">
        <f>IF(Dashboard!$H$7="",IF(Candidates!B2790&lt;&gt;"",TRUE,FALSE),IF(Dashboard!$H$7=Candidates!C2790,TRUE,FALSE))</f>
        <v>0</v>
      </c>
      <c r="W2788" s="217" t="b">
        <f>IF(Dashboard!$H$6="",IF(Candidates!B2790&lt;&gt;"",TRUE,FALSE),IF(Dashboard!$H$6=Candidates!E2790,TRUE,FALSE))</f>
        <v>0</v>
      </c>
      <c r="X2788" s="187">
        <f t="shared" si="108"/>
        <v>0</v>
      </c>
      <c r="Y2788" s="198">
        <f t="shared" si="109"/>
        <v>0</v>
      </c>
      <c r="AA2788" s="7"/>
      <c r="AB2788" s="7"/>
      <c r="AC2788" s="7"/>
    </row>
    <row r="2789" spans="18:29" x14ac:dyDescent="0.2">
      <c r="R2789" s="193" t="str">
        <f>IF(Candidates!H2791="","",MONTH(Candidates!H2791))</f>
        <v/>
      </c>
      <c r="S2789" s="187" t="b">
        <f>IF(AND(YEAR(Candidates!H2791)&gt;=applicationYear,YEAR(Candidates!H2791)&lt;=applicationYear),TRUE,IF(applicationYear="",TRUE,FALSE))</f>
        <v>0</v>
      </c>
      <c r="T2789" s="187" t="b">
        <f>IF(AND(Candidates!H2791&gt;=$AJ$4,Candidates!H2791&lt;=$AJ$5),TRUE,FALSE)</f>
        <v>0</v>
      </c>
      <c r="U2789" s="187" t="b">
        <f>IF(Dashboard!$M$6="",IF(Candidates!B2791&lt;&gt;"",TRUE,FALSE),IF(Dashboard!$M$6=Candidates!B2791,TRUE,FALSE))</f>
        <v>0</v>
      </c>
      <c r="V2789" s="187" t="b">
        <f>IF(Dashboard!$H$7="",IF(Candidates!B2791&lt;&gt;"",TRUE,FALSE),IF(Dashboard!$H$7=Candidates!C2791,TRUE,FALSE))</f>
        <v>0</v>
      </c>
      <c r="W2789" s="217" t="b">
        <f>IF(Dashboard!$H$6="",IF(Candidates!B2791&lt;&gt;"",TRUE,FALSE),IF(Dashboard!$H$6=Candidates!E2791,TRUE,FALSE))</f>
        <v>0</v>
      </c>
      <c r="X2789" s="187">
        <f t="shared" si="108"/>
        <v>0</v>
      </c>
      <c r="Y2789" s="198">
        <f t="shared" si="109"/>
        <v>0</v>
      </c>
      <c r="AA2789" s="7"/>
      <c r="AB2789" s="7"/>
      <c r="AC2789" s="7"/>
    </row>
    <row r="2790" spans="18:29" x14ac:dyDescent="0.2">
      <c r="R2790" s="193" t="str">
        <f>IF(Candidates!H2792="","",MONTH(Candidates!H2792))</f>
        <v/>
      </c>
      <c r="S2790" s="187" t="b">
        <f>IF(AND(YEAR(Candidates!H2792)&gt;=applicationYear,YEAR(Candidates!H2792)&lt;=applicationYear),TRUE,IF(applicationYear="",TRUE,FALSE))</f>
        <v>0</v>
      </c>
      <c r="T2790" s="187" t="b">
        <f>IF(AND(Candidates!H2792&gt;=$AJ$4,Candidates!H2792&lt;=$AJ$5),TRUE,FALSE)</f>
        <v>0</v>
      </c>
      <c r="U2790" s="187" t="b">
        <f>IF(Dashboard!$M$6="",IF(Candidates!B2792&lt;&gt;"",TRUE,FALSE),IF(Dashboard!$M$6=Candidates!B2792,TRUE,FALSE))</f>
        <v>0</v>
      </c>
      <c r="V2790" s="187" t="b">
        <f>IF(Dashboard!$H$7="",IF(Candidates!B2792&lt;&gt;"",TRUE,FALSE),IF(Dashboard!$H$7=Candidates!C2792,TRUE,FALSE))</f>
        <v>0</v>
      </c>
      <c r="W2790" s="217" t="b">
        <f>IF(Dashboard!$H$6="",IF(Candidates!B2792&lt;&gt;"",TRUE,FALSE),IF(Dashboard!$H$6=Candidates!E2792,TRUE,FALSE))</f>
        <v>0</v>
      </c>
      <c r="X2790" s="187">
        <f t="shared" si="108"/>
        <v>0</v>
      </c>
      <c r="Y2790" s="198">
        <f t="shared" si="109"/>
        <v>0</v>
      </c>
      <c r="AA2790" s="7"/>
      <c r="AB2790" s="7"/>
      <c r="AC2790" s="7"/>
    </row>
    <row r="2791" spans="18:29" x14ac:dyDescent="0.2">
      <c r="R2791" s="193" t="str">
        <f>IF(Candidates!H2793="","",MONTH(Candidates!H2793))</f>
        <v/>
      </c>
      <c r="S2791" s="187" t="b">
        <f>IF(AND(YEAR(Candidates!H2793)&gt;=applicationYear,YEAR(Candidates!H2793)&lt;=applicationYear),TRUE,IF(applicationYear="",TRUE,FALSE))</f>
        <v>0</v>
      </c>
      <c r="T2791" s="187" t="b">
        <f>IF(AND(Candidates!H2793&gt;=$AJ$4,Candidates!H2793&lt;=$AJ$5),TRUE,FALSE)</f>
        <v>0</v>
      </c>
      <c r="U2791" s="187" t="b">
        <f>IF(Dashboard!$M$6="",IF(Candidates!B2793&lt;&gt;"",TRUE,FALSE),IF(Dashboard!$M$6=Candidates!B2793,TRUE,FALSE))</f>
        <v>0</v>
      </c>
      <c r="V2791" s="187" t="b">
        <f>IF(Dashboard!$H$7="",IF(Candidates!B2793&lt;&gt;"",TRUE,FALSE),IF(Dashboard!$H$7=Candidates!C2793,TRUE,FALSE))</f>
        <v>0</v>
      </c>
      <c r="W2791" s="217" t="b">
        <f>IF(Dashboard!$H$6="",IF(Candidates!B2793&lt;&gt;"",TRUE,FALSE),IF(Dashboard!$H$6=Candidates!E2793,TRUE,FALSE))</f>
        <v>0</v>
      </c>
      <c r="X2791" s="187">
        <f t="shared" si="108"/>
        <v>0</v>
      </c>
      <c r="Y2791" s="198">
        <f t="shared" si="109"/>
        <v>0</v>
      </c>
      <c r="AA2791" s="7"/>
      <c r="AB2791" s="7"/>
      <c r="AC2791" s="7"/>
    </row>
    <row r="2792" spans="18:29" x14ac:dyDescent="0.2">
      <c r="R2792" s="193" t="str">
        <f>IF(Candidates!H2794="","",MONTH(Candidates!H2794))</f>
        <v/>
      </c>
      <c r="S2792" s="187" t="b">
        <f>IF(AND(YEAR(Candidates!H2794)&gt;=applicationYear,YEAR(Candidates!H2794)&lt;=applicationYear),TRUE,IF(applicationYear="",TRUE,FALSE))</f>
        <v>0</v>
      </c>
      <c r="T2792" s="187" t="b">
        <f>IF(AND(Candidates!H2794&gt;=$AJ$4,Candidates!H2794&lt;=$AJ$5),TRUE,FALSE)</f>
        <v>0</v>
      </c>
      <c r="U2792" s="187" t="b">
        <f>IF(Dashboard!$M$6="",IF(Candidates!B2794&lt;&gt;"",TRUE,FALSE),IF(Dashboard!$M$6=Candidates!B2794,TRUE,FALSE))</f>
        <v>0</v>
      </c>
      <c r="V2792" s="187" t="b">
        <f>IF(Dashboard!$H$7="",IF(Candidates!B2794&lt;&gt;"",TRUE,FALSE),IF(Dashboard!$H$7=Candidates!C2794,TRUE,FALSE))</f>
        <v>0</v>
      </c>
      <c r="W2792" s="217" t="b">
        <f>IF(Dashboard!$H$6="",IF(Candidates!B2794&lt;&gt;"",TRUE,FALSE),IF(Dashboard!$H$6=Candidates!E2794,TRUE,FALSE))</f>
        <v>0</v>
      </c>
      <c r="X2792" s="187">
        <f t="shared" si="108"/>
        <v>0</v>
      </c>
      <c r="Y2792" s="198">
        <f t="shared" si="109"/>
        <v>0</v>
      </c>
      <c r="AA2792" s="7"/>
      <c r="AB2792" s="7"/>
      <c r="AC2792" s="7"/>
    </row>
    <row r="2793" spans="18:29" x14ac:dyDescent="0.2">
      <c r="R2793" s="193" t="str">
        <f>IF(Candidates!H2795="","",MONTH(Candidates!H2795))</f>
        <v/>
      </c>
      <c r="S2793" s="187" t="b">
        <f>IF(AND(YEAR(Candidates!H2795)&gt;=applicationYear,YEAR(Candidates!H2795)&lt;=applicationYear),TRUE,IF(applicationYear="",TRUE,FALSE))</f>
        <v>0</v>
      </c>
      <c r="T2793" s="187" t="b">
        <f>IF(AND(Candidates!H2795&gt;=$AJ$4,Candidates!H2795&lt;=$AJ$5),TRUE,FALSE)</f>
        <v>0</v>
      </c>
      <c r="U2793" s="187" t="b">
        <f>IF(Dashboard!$M$6="",IF(Candidates!B2795&lt;&gt;"",TRUE,FALSE),IF(Dashboard!$M$6=Candidates!B2795,TRUE,FALSE))</f>
        <v>0</v>
      </c>
      <c r="V2793" s="187" t="b">
        <f>IF(Dashboard!$H$7="",IF(Candidates!B2795&lt;&gt;"",TRUE,FALSE),IF(Dashboard!$H$7=Candidates!C2795,TRUE,FALSE))</f>
        <v>0</v>
      </c>
      <c r="W2793" s="217" t="b">
        <f>IF(Dashboard!$H$6="",IF(Candidates!B2795&lt;&gt;"",TRUE,FALSE),IF(Dashboard!$H$6=Candidates!E2795,TRUE,FALSE))</f>
        <v>0</v>
      </c>
      <c r="X2793" s="187">
        <f t="shared" si="108"/>
        <v>0</v>
      </c>
      <c r="Y2793" s="198">
        <f t="shared" si="109"/>
        <v>0</v>
      </c>
      <c r="AA2793" s="7"/>
      <c r="AB2793" s="7"/>
      <c r="AC2793" s="7"/>
    </row>
    <row r="2794" spans="18:29" x14ac:dyDescent="0.2">
      <c r="R2794" s="193" t="str">
        <f>IF(Candidates!H2796="","",MONTH(Candidates!H2796))</f>
        <v/>
      </c>
      <c r="S2794" s="187" t="b">
        <f>IF(AND(YEAR(Candidates!H2796)&gt;=applicationYear,YEAR(Candidates!H2796)&lt;=applicationYear),TRUE,IF(applicationYear="",TRUE,FALSE))</f>
        <v>0</v>
      </c>
      <c r="T2794" s="187" t="b">
        <f>IF(AND(Candidates!H2796&gt;=$AJ$4,Candidates!H2796&lt;=$AJ$5),TRUE,FALSE)</f>
        <v>0</v>
      </c>
      <c r="U2794" s="187" t="b">
        <f>IF(Dashboard!$M$6="",IF(Candidates!B2796&lt;&gt;"",TRUE,FALSE),IF(Dashboard!$M$6=Candidates!B2796,TRUE,FALSE))</f>
        <v>0</v>
      </c>
      <c r="V2794" s="187" t="b">
        <f>IF(Dashboard!$H$7="",IF(Candidates!B2796&lt;&gt;"",TRUE,FALSE),IF(Dashboard!$H$7=Candidates!C2796,TRUE,FALSE))</f>
        <v>0</v>
      </c>
      <c r="W2794" s="217" t="b">
        <f>IF(Dashboard!$H$6="",IF(Candidates!B2796&lt;&gt;"",TRUE,FALSE),IF(Dashboard!$H$6=Candidates!E2796,TRUE,FALSE))</f>
        <v>0</v>
      </c>
      <c r="X2794" s="187">
        <f t="shared" si="108"/>
        <v>0</v>
      </c>
      <c r="Y2794" s="198">
        <f t="shared" si="109"/>
        <v>0</v>
      </c>
      <c r="AA2794" s="7"/>
      <c r="AB2794" s="7"/>
      <c r="AC2794" s="7"/>
    </row>
    <row r="2795" spans="18:29" x14ac:dyDescent="0.2">
      <c r="R2795" s="193" t="str">
        <f>IF(Candidates!H2797="","",MONTH(Candidates!H2797))</f>
        <v/>
      </c>
      <c r="S2795" s="187" t="b">
        <f>IF(AND(YEAR(Candidates!H2797)&gt;=applicationYear,YEAR(Candidates!H2797)&lt;=applicationYear),TRUE,IF(applicationYear="",TRUE,FALSE))</f>
        <v>0</v>
      </c>
      <c r="T2795" s="187" t="b">
        <f>IF(AND(Candidates!H2797&gt;=$AJ$4,Candidates!H2797&lt;=$AJ$5),TRUE,FALSE)</f>
        <v>0</v>
      </c>
      <c r="U2795" s="187" t="b">
        <f>IF(Dashboard!$M$6="",IF(Candidates!B2797&lt;&gt;"",TRUE,FALSE),IF(Dashboard!$M$6=Candidates!B2797,TRUE,FALSE))</f>
        <v>0</v>
      </c>
      <c r="V2795" s="187" t="b">
        <f>IF(Dashboard!$H$7="",IF(Candidates!B2797&lt;&gt;"",TRUE,FALSE),IF(Dashboard!$H$7=Candidates!C2797,TRUE,FALSE))</f>
        <v>0</v>
      </c>
      <c r="W2795" s="217" t="b">
        <f>IF(Dashboard!$H$6="",IF(Candidates!B2797&lt;&gt;"",TRUE,FALSE),IF(Dashboard!$H$6=Candidates!E2797,TRUE,FALSE))</f>
        <v>0</v>
      </c>
      <c r="X2795" s="187">
        <f t="shared" si="108"/>
        <v>0</v>
      </c>
      <c r="Y2795" s="198">
        <f t="shared" si="109"/>
        <v>0</v>
      </c>
      <c r="AA2795" s="7"/>
      <c r="AB2795" s="7"/>
      <c r="AC2795" s="7"/>
    </row>
    <row r="2796" spans="18:29" x14ac:dyDescent="0.2">
      <c r="R2796" s="193" t="str">
        <f>IF(Candidates!H2798="","",MONTH(Candidates!H2798))</f>
        <v/>
      </c>
      <c r="S2796" s="187" t="b">
        <f>IF(AND(YEAR(Candidates!H2798)&gt;=applicationYear,YEAR(Candidates!H2798)&lt;=applicationYear),TRUE,IF(applicationYear="",TRUE,FALSE))</f>
        <v>0</v>
      </c>
      <c r="T2796" s="187" t="b">
        <f>IF(AND(Candidates!H2798&gt;=$AJ$4,Candidates!H2798&lt;=$AJ$5),TRUE,FALSE)</f>
        <v>0</v>
      </c>
      <c r="U2796" s="187" t="b">
        <f>IF(Dashboard!$M$6="",IF(Candidates!B2798&lt;&gt;"",TRUE,FALSE),IF(Dashboard!$M$6=Candidates!B2798,TRUE,FALSE))</f>
        <v>0</v>
      </c>
      <c r="V2796" s="187" t="b">
        <f>IF(Dashboard!$H$7="",IF(Candidates!B2798&lt;&gt;"",TRUE,FALSE),IF(Dashboard!$H$7=Candidates!C2798,TRUE,FALSE))</f>
        <v>0</v>
      </c>
      <c r="W2796" s="217" t="b">
        <f>IF(Dashboard!$H$6="",IF(Candidates!B2798&lt;&gt;"",TRUE,FALSE),IF(Dashboard!$H$6=Candidates!E2798,TRUE,FALSE))</f>
        <v>0</v>
      </c>
      <c r="X2796" s="187">
        <f t="shared" si="108"/>
        <v>0</v>
      </c>
      <c r="Y2796" s="198">
        <f t="shared" si="109"/>
        <v>0</v>
      </c>
      <c r="AA2796" s="7"/>
      <c r="AB2796" s="7"/>
      <c r="AC2796" s="7"/>
    </row>
    <row r="2797" spans="18:29" x14ac:dyDescent="0.2">
      <c r="R2797" s="193" t="str">
        <f>IF(Candidates!H2799="","",MONTH(Candidates!H2799))</f>
        <v/>
      </c>
      <c r="S2797" s="187" t="b">
        <f>IF(AND(YEAR(Candidates!H2799)&gt;=applicationYear,YEAR(Candidates!H2799)&lt;=applicationYear),TRUE,IF(applicationYear="",TRUE,FALSE))</f>
        <v>0</v>
      </c>
      <c r="T2797" s="187" t="b">
        <f>IF(AND(Candidates!H2799&gt;=$AJ$4,Candidates!H2799&lt;=$AJ$5),TRUE,FALSE)</f>
        <v>0</v>
      </c>
      <c r="U2797" s="187" t="b">
        <f>IF(Dashboard!$M$6="",IF(Candidates!B2799&lt;&gt;"",TRUE,FALSE),IF(Dashboard!$M$6=Candidates!B2799,TRUE,FALSE))</f>
        <v>0</v>
      </c>
      <c r="V2797" s="187" t="b">
        <f>IF(Dashboard!$H$7="",IF(Candidates!B2799&lt;&gt;"",TRUE,FALSE),IF(Dashboard!$H$7=Candidates!C2799,TRUE,FALSE))</f>
        <v>0</v>
      </c>
      <c r="W2797" s="217" t="b">
        <f>IF(Dashboard!$H$6="",IF(Candidates!B2799&lt;&gt;"",TRUE,FALSE),IF(Dashboard!$H$6=Candidates!E2799,TRUE,FALSE))</f>
        <v>0</v>
      </c>
      <c r="X2797" s="187">
        <f t="shared" si="108"/>
        <v>0</v>
      </c>
      <c r="Y2797" s="198">
        <f t="shared" si="109"/>
        <v>0</v>
      </c>
      <c r="AA2797" s="7"/>
      <c r="AB2797" s="7"/>
      <c r="AC2797" s="7"/>
    </row>
    <row r="2798" spans="18:29" x14ac:dyDescent="0.2">
      <c r="R2798" s="193" t="str">
        <f>IF(Candidates!H2800="","",MONTH(Candidates!H2800))</f>
        <v/>
      </c>
      <c r="S2798" s="187" t="b">
        <f>IF(AND(YEAR(Candidates!H2800)&gt;=applicationYear,YEAR(Candidates!H2800)&lt;=applicationYear),TRUE,IF(applicationYear="",TRUE,FALSE))</f>
        <v>0</v>
      </c>
      <c r="T2798" s="187" t="b">
        <f>IF(AND(Candidates!H2800&gt;=$AJ$4,Candidates!H2800&lt;=$AJ$5),TRUE,FALSE)</f>
        <v>0</v>
      </c>
      <c r="U2798" s="187" t="b">
        <f>IF(Dashboard!$M$6="",IF(Candidates!B2800&lt;&gt;"",TRUE,FALSE),IF(Dashboard!$M$6=Candidates!B2800,TRUE,FALSE))</f>
        <v>0</v>
      </c>
      <c r="V2798" s="187" t="b">
        <f>IF(Dashboard!$H$7="",IF(Candidates!B2800&lt;&gt;"",TRUE,FALSE),IF(Dashboard!$H$7=Candidates!C2800,TRUE,FALSE))</f>
        <v>0</v>
      </c>
      <c r="W2798" s="217" t="b">
        <f>IF(Dashboard!$H$6="",IF(Candidates!B2800&lt;&gt;"",TRUE,FALSE),IF(Dashboard!$H$6=Candidates!E2800,TRUE,FALSE))</f>
        <v>0</v>
      </c>
      <c r="X2798" s="187">
        <f t="shared" si="108"/>
        <v>0</v>
      </c>
      <c r="Y2798" s="198">
        <f t="shared" si="109"/>
        <v>0</v>
      </c>
      <c r="AA2798" s="7"/>
      <c r="AB2798" s="7"/>
      <c r="AC2798" s="7"/>
    </row>
    <row r="2799" spans="18:29" x14ac:dyDescent="0.2">
      <c r="R2799" s="193" t="str">
        <f>IF(Candidates!H2801="","",MONTH(Candidates!H2801))</f>
        <v/>
      </c>
      <c r="S2799" s="187" t="b">
        <f>IF(AND(YEAR(Candidates!H2801)&gt;=applicationYear,YEAR(Candidates!H2801)&lt;=applicationYear),TRUE,IF(applicationYear="",TRUE,FALSE))</f>
        <v>0</v>
      </c>
      <c r="T2799" s="187" t="b">
        <f>IF(AND(Candidates!H2801&gt;=$AJ$4,Candidates!H2801&lt;=$AJ$5),TRUE,FALSE)</f>
        <v>0</v>
      </c>
      <c r="U2799" s="187" t="b">
        <f>IF(Dashboard!$M$6="",IF(Candidates!B2801&lt;&gt;"",TRUE,FALSE),IF(Dashboard!$M$6=Candidates!B2801,TRUE,FALSE))</f>
        <v>0</v>
      </c>
      <c r="V2799" s="187" t="b">
        <f>IF(Dashboard!$H$7="",IF(Candidates!B2801&lt;&gt;"",TRUE,FALSE),IF(Dashboard!$H$7=Candidates!C2801,TRUE,FALSE))</f>
        <v>0</v>
      </c>
      <c r="W2799" s="217" t="b">
        <f>IF(Dashboard!$H$6="",IF(Candidates!B2801&lt;&gt;"",TRUE,FALSE),IF(Dashboard!$H$6=Candidates!E2801,TRUE,FALSE))</f>
        <v>0</v>
      </c>
      <c r="X2799" s="187">
        <f t="shared" si="108"/>
        <v>0</v>
      </c>
      <c r="Y2799" s="198">
        <f t="shared" si="109"/>
        <v>0</v>
      </c>
      <c r="AA2799" s="7"/>
      <c r="AB2799" s="7"/>
      <c r="AC2799" s="7"/>
    </row>
    <row r="2800" spans="18:29" x14ac:dyDescent="0.2">
      <c r="R2800" s="193" t="str">
        <f>IF(Candidates!H2802="","",MONTH(Candidates!H2802))</f>
        <v/>
      </c>
      <c r="S2800" s="187" t="b">
        <f>IF(AND(YEAR(Candidates!H2802)&gt;=applicationYear,YEAR(Candidates!H2802)&lt;=applicationYear),TRUE,IF(applicationYear="",TRUE,FALSE))</f>
        <v>0</v>
      </c>
      <c r="T2800" s="187" t="b">
        <f>IF(AND(Candidates!H2802&gt;=$AJ$4,Candidates!H2802&lt;=$AJ$5),TRUE,FALSE)</f>
        <v>0</v>
      </c>
      <c r="U2800" s="187" t="b">
        <f>IF(Dashboard!$M$6="",IF(Candidates!B2802&lt;&gt;"",TRUE,FALSE),IF(Dashboard!$M$6=Candidates!B2802,TRUE,FALSE))</f>
        <v>0</v>
      </c>
      <c r="V2800" s="187" t="b">
        <f>IF(Dashboard!$H$7="",IF(Candidates!B2802&lt;&gt;"",TRUE,FALSE),IF(Dashboard!$H$7=Candidates!C2802,TRUE,FALSE))</f>
        <v>0</v>
      </c>
      <c r="W2800" s="217" t="b">
        <f>IF(Dashboard!$H$6="",IF(Candidates!B2802&lt;&gt;"",TRUE,FALSE),IF(Dashboard!$H$6=Candidates!E2802,TRUE,FALSE))</f>
        <v>0</v>
      </c>
      <c r="X2800" s="187">
        <f t="shared" si="108"/>
        <v>0</v>
      </c>
      <c r="Y2800" s="198">
        <f t="shared" si="109"/>
        <v>0</v>
      </c>
      <c r="AA2800" s="7"/>
      <c r="AB2800" s="7"/>
      <c r="AC2800" s="7"/>
    </row>
    <row r="2801" spans="18:29" x14ac:dyDescent="0.2">
      <c r="R2801" s="193" t="str">
        <f>IF(Candidates!H2803="","",MONTH(Candidates!H2803))</f>
        <v/>
      </c>
      <c r="S2801" s="187" t="b">
        <f>IF(AND(YEAR(Candidates!H2803)&gt;=applicationYear,YEAR(Candidates!H2803)&lt;=applicationYear),TRUE,IF(applicationYear="",TRUE,FALSE))</f>
        <v>0</v>
      </c>
      <c r="T2801" s="187" t="b">
        <f>IF(AND(Candidates!H2803&gt;=$AJ$4,Candidates!H2803&lt;=$AJ$5),TRUE,FALSE)</f>
        <v>0</v>
      </c>
      <c r="U2801" s="187" t="b">
        <f>IF(Dashboard!$M$6="",IF(Candidates!B2803&lt;&gt;"",TRUE,FALSE),IF(Dashboard!$M$6=Candidates!B2803,TRUE,FALSE))</f>
        <v>0</v>
      </c>
      <c r="V2801" s="187" t="b">
        <f>IF(Dashboard!$H$7="",IF(Candidates!B2803&lt;&gt;"",TRUE,FALSE),IF(Dashboard!$H$7=Candidates!C2803,TRUE,FALSE))</f>
        <v>0</v>
      </c>
      <c r="W2801" s="217" t="b">
        <f>IF(Dashboard!$H$6="",IF(Candidates!B2803&lt;&gt;"",TRUE,FALSE),IF(Dashboard!$H$6=Candidates!E2803,TRUE,FALSE))</f>
        <v>0</v>
      </c>
      <c r="X2801" s="187">
        <f t="shared" si="108"/>
        <v>0</v>
      </c>
      <c r="Y2801" s="198">
        <f t="shared" si="109"/>
        <v>0</v>
      </c>
      <c r="AA2801" s="7"/>
      <c r="AB2801" s="7"/>
      <c r="AC2801" s="7"/>
    </row>
    <row r="2802" spans="18:29" x14ac:dyDescent="0.2">
      <c r="R2802" s="193" t="str">
        <f>IF(Candidates!H2804="","",MONTH(Candidates!H2804))</f>
        <v/>
      </c>
      <c r="S2802" s="187" t="b">
        <f>IF(AND(YEAR(Candidates!H2804)&gt;=applicationYear,YEAR(Candidates!H2804)&lt;=applicationYear),TRUE,IF(applicationYear="",TRUE,FALSE))</f>
        <v>0</v>
      </c>
      <c r="T2802" s="187" t="b">
        <f>IF(AND(Candidates!H2804&gt;=$AJ$4,Candidates!H2804&lt;=$AJ$5),TRUE,FALSE)</f>
        <v>0</v>
      </c>
      <c r="U2802" s="187" t="b">
        <f>IF(Dashboard!$M$6="",IF(Candidates!B2804&lt;&gt;"",TRUE,FALSE),IF(Dashboard!$M$6=Candidates!B2804,TRUE,FALSE))</f>
        <v>0</v>
      </c>
      <c r="V2802" s="187" t="b">
        <f>IF(Dashboard!$H$7="",IF(Candidates!B2804&lt;&gt;"",TRUE,FALSE),IF(Dashboard!$H$7=Candidates!C2804,TRUE,FALSE))</f>
        <v>0</v>
      </c>
      <c r="W2802" s="217" t="b">
        <f>IF(Dashboard!$H$6="",IF(Candidates!B2804&lt;&gt;"",TRUE,FALSE),IF(Dashboard!$H$6=Candidates!E2804,TRUE,FALSE))</f>
        <v>0</v>
      </c>
      <c r="X2802" s="187">
        <f t="shared" si="108"/>
        <v>0</v>
      </c>
      <c r="Y2802" s="198">
        <f t="shared" si="109"/>
        <v>0</v>
      </c>
      <c r="AA2802" s="7"/>
      <c r="AB2802" s="7"/>
      <c r="AC2802" s="7"/>
    </row>
    <row r="2803" spans="18:29" x14ac:dyDescent="0.2">
      <c r="R2803" s="193" t="str">
        <f>IF(Candidates!H2805="","",MONTH(Candidates!H2805))</f>
        <v/>
      </c>
      <c r="S2803" s="187" t="b">
        <f>IF(AND(YEAR(Candidates!H2805)&gt;=applicationYear,YEAR(Candidates!H2805)&lt;=applicationYear),TRUE,IF(applicationYear="",TRUE,FALSE))</f>
        <v>0</v>
      </c>
      <c r="T2803" s="187" t="b">
        <f>IF(AND(Candidates!H2805&gt;=$AJ$4,Candidates!H2805&lt;=$AJ$5),TRUE,FALSE)</f>
        <v>0</v>
      </c>
      <c r="U2803" s="187" t="b">
        <f>IF(Dashboard!$M$6="",IF(Candidates!B2805&lt;&gt;"",TRUE,FALSE),IF(Dashboard!$M$6=Candidates!B2805,TRUE,FALSE))</f>
        <v>0</v>
      </c>
      <c r="V2803" s="187" t="b">
        <f>IF(Dashboard!$H$7="",IF(Candidates!B2805&lt;&gt;"",TRUE,FALSE),IF(Dashboard!$H$7=Candidates!C2805,TRUE,FALSE))</f>
        <v>0</v>
      </c>
      <c r="W2803" s="217" t="b">
        <f>IF(Dashboard!$H$6="",IF(Candidates!B2805&lt;&gt;"",TRUE,FALSE),IF(Dashboard!$H$6=Candidates!E2805,TRUE,FALSE))</f>
        <v>0</v>
      </c>
      <c r="X2803" s="187">
        <f t="shared" si="108"/>
        <v>0</v>
      </c>
      <c r="Y2803" s="198">
        <f t="shared" si="109"/>
        <v>0</v>
      </c>
      <c r="AA2803" s="7"/>
      <c r="AB2803" s="7"/>
      <c r="AC2803" s="7"/>
    </row>
    <row r="2804" spans="18:29" x14ac:dyDescent="0.2">
      <c r="R2804" s="193" t="str">
        <f>IF(Candidates!H2806="","",MONTH(Candidates!H2806))</f>
        <v/>
      </c>
      <c r="S2804" s="187" t="b">
        <f>IF(AND(YEAR(Candidates!H2806)&gt;=applicationYear,YEAR(Candidates!H2806)&lt;=applicationYear),TRUE,IF(applicationYear="",TRUE,FALSE))</f>
        <v>0</v>
      </c>
      <c r="T2804" s="187" t="b">
        <f>IF(AND(Candidates!H2806&gt;=$AJ$4,Candidates!H2806&lt;=$AJ$5),TRUE,FALSE)</f>
        <v>0</v>
      </c>
      <c r="U2804" s="187" t="b">
        <f>IF(Dashboard!$M$6="",IF(Candidates!B2806&lt;&gt;"",TRUE,FALSE),IF(Dashboard!$M$6=Candidates!B2806,TRUE,FALSE))</f>
        <v>0</v>
      </c>
      <c r="V2804" s="187" t="b">
        <f>IF(Dashboard!$H$7="",IF(Candidates!B2806&lt;&gt;"",TRUE,FALSE),IF(Dashboard!$H$7=Candidates!C2806,TRUE,FALSE))</f>
        <v>0</v>
      </c>
      <c r="W2804" s="217" t="b">
        <f>IF(Dashboard!$H$6="",IF(Candidates!B2806&lt;&gt;"",TRUE,FALSE),IF(Dashboard!$H$6=Candidates!E2806,TRUE,FALSE))</f>
        <v>0</v>
      </c>
      <c r="X2804" s="187">
        <f t="shared" si="108"/>
        <v>0</v>
      </c>
      <c r="Y2804" s="198">
        <f t="shared" si="109"/>
        <v>0</v>
      </c>
      <c r="AA2804" s="7"/>
      <c r="AB2804" s="7"/>
      <c r="AC2804" s="7"/>
    </row>
    <row r="2805" spans="18:29" x14ac:dyDescent="0.2">
      <c r="R2805" s="193" t="str">
        <f>IF(Candidates!H2807="","",MONTH(Candidates!H2807))</f>
        <v/>
      </c>
      <c r="S2805" s="187" t="b">
        <f>IF(AND(YEAR(Candidates!H2807)&gt;=applicationYear,YEAR(Candidates!H2807)&lt;=applicationYear),TRUE,IF(applicationYear="",TRUE,FALSE))</f>
        <v>0</v>
      </c>
      <c r="T2805" s="187" t="b">
        <f>IF(AND(Candidates!H2807&gt;=$AJ$4,Candidates!H2807&lt;=$AJ$5),TRUE,FALSE)</f>
        <v>0</v>
      </c>
      <c r="U2805" s="187" t="b">
        <f>IF(Dashboard!$M$6="",IF(Candidates!B2807&lt;&gt;"",TRUE,FALSE),IF(Dashboard!$M$6=Candidates!B2807,TRUE,FALSE))</f>
        <v>0</v>
      </c>
      <c r="V2805" s="187" t="b">
        <f>IF(Dashboard!$H$7="",IF(Candidates!B2807&lt;&gt;"",TRUE,FALSE),IF(Dashboard!$H$7=Candidates!C2807,TRUE,FALSE))</f>
        <v>0</v>
      </c>
      <c r="W2805" s="217" t="b">
        <f>IF(Dashboard!$H$6="",IF(Candidates!B2807&lt;&gt;"",TRUE,FALSE),IF(Dashboard!$H$6=Candidates!E2807,TRUE,FALSE))</f>
        <v>0</v>
      </c>
      <c r="X2805" s="187">
        <f t="shared" si="108"/>
        <v>0</v>
      </c>
      <c r="Y2805" s="198">
        <f t="shared" si="109"/>
        <v>0</v>
      </c>
      <c r="AA2805" s="7"/>
      <c r="AB2805" s="7"/>
      <c r="AC2805" s="7"/>
    </row>
    <row r="2806" spans="18:29" x14ac:dyDescent="0.2">
      <c r="R2806" s="193" t="str">
        <f>IF(Candidates!H2808="","",MONTH(Candidates!H2808))</f>
        <v/>
      </c>
      <c r="S2806" s="187" t="b">
        <f>IF(AND(YEAR(Candidates!H2808)&gt;=applicationYear,YEAR(Candidates!H2808)&lt;=applicationYear),TRUE,IF(applicationYear="",TRUE,FALSE))</f>
        <v>0</v>
      </c>
      <c r="T2806" s="187" t="b">
        <f>IF(AND(Candidates!H2808&gt;=$AJ$4,Candidates!H2808&lt;=$AJ$5),TRUE,FALSE)</f>
        <v>0</v>
      </c>
      <c r="U2806" s="187" t="b">
        <f>IF(Dashboard!$M$6="",IF(Candidates!B2808&lt;&gt;"",TRUE,FALSE),IF(Dashboard!$M$6=Candidates!B2808,TRUE,FALSE))</f>
        <v>0</v>
      </c>
      <c r="V2806" s="187" t="b">
        <f>IF(Dashboard!$H$7="",IF(Candidates!B2808&lt;&gt;"",TRUE,FALSE),IF(Dashboard!$H$7=Candidates!C2808,TRUE,FALSE))</f>
        <v>0</v>
      </c>
      <c r="W2806" s="217" t="b">
        <f>IF(Dashboard!$H$6="",IF(Candidates!B2808&lt;&gt;"",TRUE,FALSE),IF(Dashboard!$H$6=Candidates!E2808,TRUE,FALSE))</f>
        <v>0</v>
      </c>
      <c r="X2806" s="187">
        <f t="shared" si="108"/>
        <v>0</v>
      </c>
      <c r="Y2806" s="198">
        <f t="shared" si="109"/>
        <v>0</v>
      </c>
      <c r="AA2806" s="7"/>
      <c r="AB2806" s="7"/>
      <c r="AC2806" s="7"/>
    </row>
    <row r="2807" spans="18:29" x14ac:dyDescent="0.2">
      <c r="R2807" s="193" t="str">
        <f>IF(Candidates!H2809="","",MONTH(Candidates!H2809))</f>
        <v/>
      </c>
      <c r="S2807" s="187" t="b">
        <f>IF(AND(YEAR(Candidates!H2809)&gt;=applicationYear,YEAR(Candidates!H2809)&lt;=applicationYear),TRUE,IF(applicationYear="",TRUE,FALSE))</f>
        <v>0</v>
      </c>
      <c r="T2807" s="187" t="b">
        <f>IF(AND(Candidates!H2809&gt;=$AJ$4,Candidates!H2809&lt;=$AJ$5),TRUE,FALSE)</f>
        <v>0</v>
      </c>
      <c r="U2807" s="187" t="b">
        <f>IF(Dashboard!$M$6="",IF(Candidates!B2809&lt;&gt;"",TRUE,FALSE),IF(Dashboard!$M$6=Candidates!B2809,TRUE,FALSE))</f>
        <v>0</v>
      </c>
      <c r="V2807" s="187" t="b">
        <f>IF(Dashboard!$H$7="",IF(Candidates!B2809&lt;&gt;"",TRUE,FALSE),IF(Dashboard!$H$7=Candidates!C2809,TRUE,FALSE))</f>
        <v>0</v>
      </c>
      <c r="W2807" s="217" t="b">
        <f>IF(Dashboard!$H$6="",IF(Candidates!B2809&lt;&gt;"",TRUE,FALSE),IF(Dashboard!$H$6=Candidates!E2809,TRUE,FALSE))</f>
        <v>0</v>
      </c>
      <c r="X2807" s="187">
        <f t="shared" si="108"/>
        <v>0</v>
      </c>
      <c r="Y2807" s="198">
        <f t="shared" si="109"/>
        <v>0</v>
      </c>
      <c r="AA2807" s="7"/>
      <c r="AB2807" s="7"/>
      <c r="AC2807" s="7"/>
    </row>
    <row r="2808" spans="18:29" x14ac:dyDescent="0.2">
      <c r="R2808" s="193" t="str">
        <f>IF(Candidates!H2810="","",MONTH(Candidates!H2810))</f>
        <v/>
      </c>
      <c r="S2808" s="187" t="b">
        <f>IF(AND(YEAR(Candidates!H2810)&gt;=applicationYear,YEAR(Candidates!H2810)&lt;=applicationYear),TRUE,IF(applicationYear="",TRUE,FALSE))</f>
        <v>0</v>
      </c>
      <c r="T2808" s="187" t="b">
        <f>IF(AND(Candidates!H2810&gt;=$AJ$4,Candidates!H2810&lt;=$AJ$5),TRUE,FALSE)</f>
        <v>0</v>
      </c>
      <c r="U2808" s="187" t="b">
        <f>IF(Dashboard!$M$6="",IF(Candidates!B2810&lt;&gt;"",TRUE,FALSE),IF(Dashboard!$M$6=Candidates!B2810,TRUE,FALSE))</f>
        <v>0</v>
      </c>
      <c r="V2808" s="187" t="b">
        <f>IF(Dashboard!$H$7="",IF(Candidates!B2810&lt;&gt;"",TRUE,FALSE),IF(Dashboard!$H$7=Candidates!C2810,TRUE,FALSE))</f>
        <v>0</v>
      </c>
      <c r="W2808" s="217" t="b">
        <f>IF(Dashboard!$H$6="",IF(Candidates!B2810&lt;&gt;"",TRUE,FALSE),IF(Dashboard!$H$6=Candidates!E2810,TRUE,FALSE))</f>
        <v>0</v>
      </c>
      <c r="X2808" s="187">
        <f t="shared" si="108"/>
        <v>0</v>
      </c>
      <c r="Y2808" s="198">
        <f t="shared" si="109"/>
        <v>0</v>
      </c>
      <c r="AA2808" s="7"/>
      <c r="AB2808" s="7"/>
      <c r="AC2808" s="7"/>
    </row>
    <row r="2809" spans="18:29" x14ac:dyDescent="0.2">
      <c r="R2809" s="193" t="str">
        <f>IF(Candidates!H2811="","",MONTH(Candidates!H2811))</f>
        <v/>
      </c>
      <c r="S2809" s="187" t="b">
        <f>IF(AND(YEAR(Candidates!H2811)&gt;=applicationYear,YEAR(Candidates!H2811)&lt;=applicationYear),TRUE,IF(applicationYear="",TRUE,FALSE))</f>
        <v>0</v>
      </c>
      <c r="T2809" s="187" t="b">
        <f>IF(AND(Candidates!H2811&gt;=$AJ$4,Candidates!H2811&lt;=$AJ$5),TRUE,FALSE)</f>
        <v>0</v>
      </c>
      <c r="U2809" s="187" t="b">
        <f>IF(Dashboard!$M$6="",IF(Candidates!B2811&lt;&gt;"",TRUE,FALSE),IF(Dashboard!$M$6=Candidates!B2811,TRUE,FALSE))</f>
        <v>0</v>
      </c>
      <c r="V2809" s="187" t="b">
        <f>IF(Dashboard!$H$7="",IF(Candidates!B2811&lt;&gt;"",TRUE,FALSE),IF(Dashboard!$H$7=Candidates!C2811,TRUE,FALSE))</f>
        <v>0</v>
      </c>
      <c r="W2809" s="217" t="b">
        <f>IF(Dashboard!$H$6="",IF(Candidates!B2811&lt;&gt;"",TRUE,FALSE),IF(Dashboard!$H$6=Candidates!E2811,TRUE,FALSE))</f>
        <v>0</v>
      </c>
      <c r="X2809" s="187">
        <f t="shared" si="108"/>
        <v>0</v>
      </c>
      <c r="Y2809" s="198">
        <f t="shared" si="109"/>
        <v>0</v>
      </c>
      <c r="AA2809" s="7"/>
      <c r="AB2809" s="7"/>
      <c r="AC2809" s="7"/>
    </row>
    <row r="2810" spans="18:29" x14ac:dyDescent="0.2">
      <c r="R2810" s="193" t="str">
        <f>IF(Candidates!H2812="","",MONTH(Candidates!H2812))</f>
        <v/>
      </c>
      <c r="S2810" s="187" t="b">
        <f>IF(AND(YEAR(Candidates!H2812)&gt;=applicationYear,YEAR(Candidates!H2812)&lt;=applicationYear),TRUE,IF(applicationYear="",TRUE,FALSE))</f>
        <v>0</v>
      </c>
      <c r="T2810" s="187" t="b">
        <f>IF(AND(Candidates!H2812&gt;=$AJ$4,Candidates!H2812&lt;=$AJ$5),TRUE,FALSE)</f>
        <v>0</v>
      </c>
      <c r="U2810" s="187" t="b">
        <f>IF(Dashboard!$M$6="",IF(Candidates!B2812&lt;&gt;"",TRUE,FALSE),IF(Dashboard!$M$6=Candidates!B2812,TRUE,FALSE))</f>
        <v>0</v>
      </c>
      <c r="V2810" s="187" t="b">
        <f>IF(Dashboard!$H$7="",IF(Candidates!B2812&lt;&gt;"",TRUE,FALSE),IF(Dashboard!$H$7=Candidates!C2812,TRUE,FALSE))</f>
        <v>0</v>
      </c>
      <c r="W2810" s="217" t="b">
        <f>IF(Dashboard!$H$6="",IF(Candidates!B2812&lt;&gt;"",TRUE,FALSE),IF(Dashboard!$H$6=Candidates!E2812,TRUE,FALSE))</f>
        <v>0</v>
      </c>
      <c r="X2810" s="187">
        <f t="shared" si="108"/>
        <v>0</v>
      </c>
      <c r="Y2810" s="198">
        <f t="shared" si="109"/>
        <v>0</v>
      </c>
      <c r="AA2810" s="7"/>
      <c r="AB2810" s="7"/>
      <c r="AC2810" s="7"/>
    </row>
    <row r="2811" spans="18:29" x14ac:dyDescent="0.2">
      <c r="R2811" s="193" t="str">
        <f>IF(Candidates!H2813="","",MONTH(Candidates!H2813))</f>
        <v/>
      </c>
      <c r="S2811" s="187" t="b">
        <f>IF(AND(YEAR(Candidates!H2813)&gt;=applicationYear,YEAR(Candidates!H2813)&lt;=applicationYear),TRUE,IF(applicationYear="",TRUE,FALSE))</f>
        <v>0</v>
      </c>
      <c r="T2811" s="187" t="b">
        <f>IF(AND(Candidates!H2813&gt;=$AJ$4,Candidates!H2813&lt;=$AJ$5),TRUE,FALSE)</f>
        <v>0</v>
      </c>
      <c r="U2811" s="187" t="b">
        <f>IF(Dashboard!$M$6="",IF(Candidates!B2813&lt;&gt;"",TRUE,FALSE),IF(Dashboard!$M$6=Candidates!B2813,TRUE,FALSE))</f>
        <v>0</v>
      </c>
      <c r="V2811" s="187" t="b">
        <f>IF(Dashboard!$H$7="",IF(Candidates!B2813&lt;&gt;"",TRUE,FALSE),IF(Dashboard!$H$7=Candidates!C2813,TRUE,FALSE))</f>
        <v>0</v>
      </c>
      <c r="W2811" s="217" t="b">
        <f>IF(Dashboard!$H$6="",IF(Candidates!B2813&lt;&gt;"",TRUE,FALSE),IF(Dashboard!$H$6=Candidates!E2813,TRUE,FALSE))</f>
        <v>0</v>
      </c>
      <c r="X2811" s="187">
        <f t="shared" si="108"/>
        <v>0</v>
      </c>
      <c r="Y2811" s="198">
        <f t="shared" si="109"/>
        <v>0</v>
      </c>
      <c r="AA2811" s="7"/>
      <c r="AB2811" s="7"/>
      <c r="AC2811" s="7"/>
    </row>
    <row r="2812" spans="18:29" x14ac:dyDescent="0.2">
      <c r="R2812" s="193" t="str">
        <f>IF(Candidates!H2814="","",MONTH(Candidates!H2814))</f>
        <v/>
      </c>
      <c r="S2812" s="187" t="b">
        <f>IF(AND(YEAR(Candidates!H2814)&gt;=applicationYear,YEAR(Candidates!H2814)&lt;=applicationYear),TRUE,IF(applicationYear="",TRUE,FALSE))</f>
        <v>0</v>
      </c>
      <c r="T2812" s="187" t="b">
        <f>IF(AND(Candidates!H2814&gt;=$AJ$4,Candidates!H2814&lt;=$AJ$5),TRUE,FALSE)</f>
        <v>0</v>
      </c>
      <c r="U2812" s="187" t="b">
        <f>IF(Dashboard!$M$6="",IF(Candidates!B2814&lt;&gt;"",TRUE,FALSE),IF(Dashboard!$M$6=Candidates!B2814,TRUE,FALSE))</f>
        <v>0</v>
      </c>
      <c r="V2812" s="187" t="b">
        <f>IF(Dashboard!$H$7="",IF(Candidates!B2814&lt;&gt;"",TRUE,FALSE),IF(Dashboard!$H$7=Candidates!C2814,TRUE,FALSE))</f>
        <v>0</v>
      </c>
      <c r="W2812" s="217" t="b">
        <f>IF(Dashboard!$H$6="",IF(Candidates!B2814&lt;&gt;"",TRUE,FALSE),IF(Dashboard!$H$6=Candidates!E2814,TRUE,FALSE))</f>
        <v>0</v>
      </c>
      <c r="X2812" s="187">
        <f t="shared" si="108"/>
        <v>0</v>
      </c>
      <c r="Y2812" s="198">
        <f t="shared" si="109"/>
        <v>0</v>
      </c>
      <c r="AA2812" s="7"/>
      <c r="AB2812" s="7"/>
      <c r="AC2812" s="7"/>
    </row>
    <row r="2813" spans="18:29" x14ac:dyDescent="0.2">
      <c r="R2813" s="193" t="str">
        <f>IF(Candidates!H2815="","",MONTH(Candidates!H2815))</f>
        <v/>
      </c>
      <c r="S2813" s="187" t="b">
        <f>IF(AND(YEAR(Candidates!H2815)&gt;=applicationYear,YEAR(Candidates!H2815)&lt;=applicationYear),TRUE,IF(applicationYear="",TRUE,FALSE))</f>
        <v>0</v>
      </c>
      <c r="T2813" s="187" t="b">
        <f>IF(AND(Candidates!H2815&gt;=$AJ$4,Candidates!H2815&lt;=$AJ$5),TRUE,FALSE)</f>
        <v>0</v>
      </c>
      <c r="U2813" s="187" t="b">
        <f>IF(Dashboard!$M$6="",IF(Candidates!B2815&lt;&gt;"",TRUE,FALSE),IF(Dashboard!$M$6=Candidates!B2815,TRUE,FALSE))</f>
        <v>0</v>
      </c>
      <c r="V2813" s="187" t="b">
        <f>IF(Dashboard!$H$7="",IF(Candidates!B2815&lt;&gt;"",TRUE,FALSE),IF(Dashboard!$H$7=Candidates!C2815,TRUE,FALSE))</f>
        <v>0</v>
      </c>
      <c r="W2813" s="217" t="b">
        <f>IF(Dashboard!$H$6="",IF(Candidates!B2815&lt;&gt;"",TRUE,FALSE),IF(Dashboard!$H$6=Candidates!E2815,TRUE,FALSE))</f>
        <v>0</v>
      </c>
      <c r="X2813" s="187">
        <f t="shared" si="108"/>
        <v>0</v>
      </c>
      <c r="Y2813" s="198">
        <f t="shared" si="109"/>
        <v>0</v>
      </c>
      <c r="AA2813" s="7"/>
      <c r="AB2813" s="7"/>
      <c r="AC2813" s="7"/>
    </row>
    <row r="2814" spans="18:29" x14ac:dyDescent="0.2">
      <c r="R2814" s="193" t="str">
        <f>IF(Candidates!H2816="","",MONTH(Candidates!H2816))</f>
        <v/>
      </c>
      <c r="S2814" s="187" t="b">
        <f>IF(AND(YEAR(Candidates!H2816)&gt;=applicationYear,YEAR(Candidates!H2816)&lt;=applicationYear),TRUE,IF(applicationYear="",TRUE,FALSE))</f>
        <v>0</v>
      </c>
      <c r="T2814" s="187" t="b">
        <f>IF(AND(Candidates!H2816&gt;=$AJ$4,Candidates!H2816&lt;=$AJ$5),TRUE,FALSE)</f>
        <v>0</v>
      </c>
      <c r="U2814" s="187" t="b">
        <f>IF(Dashboard!$M$6="",IF(Candidates!B2816&lt;&gt;"",TRUE,FALSE),IF(Dashboard!$M$6=Candidates!B2816,TRUE,FALSE))</f>
        <v>0</v>
      </c>
      <c r="V2814" s="187" t="b">
        <f>IF(Dashboard!$H$7="",IF(Candidates!B2816&lt;&gt;"",TRUE,FALSE),IF(Dashboard!$H$7=Candidates!C2816,TRUE,FALSE))</f>
        <v>0</v>
      </c>
      <c r="W2814" s="217" t="b">
        <f>IF(Dashboard!$H$6="",IF(Candidates!B2816&lt;&gt;"",TRUE,FALSE),IF(Dashboard!$H$6=Candidates!E2816,TRUE,FALSE))</f>
        <v>0</v>
      </c>
      <c r="X2814" s="187">
        <f t="shared" si="108"/>
        <v>0</v>
      </c>
      <c r="Y2814" s="198">
        <f t="shared" si="109"/>
        <v>0</v>
      </c>
      <c r="AA2814" s="7"/>
      <c r="AB2814" s="7"/>
      <c r="AC2814" s="7"/>
    </row>
    <row r="2815" spans="18:29" x14ac:dyDescent="0.2">
      <c r="R2815" s="193" t="str">
        <f>IF(Candidates!H2817="","",MONTH(Candidates!H2817))</f>
        <v/>
      </c>
      <c r="S2815" s="187" t="b">
        <f>IF(AND(YEAR(Candidates!H2817)&gt;=applicationYear,YEAR(Candidates!H2817)&lt;=applicationYear),TRUE,IF(applicationYear="",TRUE,FALSE))</f>
        <v>0</v>
      </c>
      <c r="T2815" s="187" t="b">
        <f>IF(AND(Candidates!H2817&gt;=$AJ$4,Candidates!H2817&lt;=$AJ$5),TRUE,FALSE)</f>
        <v>0</v>
      </c>
      <c r="U2815" s="187" t="b">
        <f>IF(Dashboard!$M$6="",IF(Candidates!B2817&lt;&gt;"",TRUE,FALSE),IF(Dashboard!$M$6=Candidates!B2817,TRUE,FALSE))</f>
        <v>0</v>
      </c>
      <c r="V2815" s="187" t="b">
        <f>IF(Dashboard!$H$7="",IF(Candidates!B2817&lt;&gt;"",TRUE,FALSE),IF(Dashboard!$H$7=Candidates!C2817,TRUE,FALSE))</f>
        <v>0</v>
      </c>
      <c r="W2815" s="217" t="b">
        <f>IF(Dashboard!$H$6="",IF(Candidates!B2817&lt;&gt;"",TRUE,FALSE),IF(Dashboard!$H$6=Candidates!E2817,TRUE,FALSE))</f>
        <v>0</v>
      </c>
      <c r="X2815" s="187">
        <f t="shared" si="108"/>
        <v>0</v>
      </c>
      <c r="Y2815" s="198">
        <f t="shared" si="109"/>
        <v>0</v>
      </c>
      <c r="AA2815" s="7"/>
      <c r="AB2815" s="7"/>
      <c r="AC2815" s="7"/>
    </row>
    <row r="2816" spans="18:29" x14ac:dyDescent="0.2">
      <c r="R2816" s="193" t="str">
        <f>IF(Candidates!H2818="","",MONTH(Candidates!H2818))</f>
        <v/>
      </c>
      <c r="S2816" s="187" t="b">
        <f>IF(AND(YEAR(Candidates!H2818)&gt;=applicationYear,YEAR(Candidates!H2818)&lt;=applicationYear),TRUE,IF(applicationYear="",TRUE,FALSE))</f>
        <v>0</v>
      </c>
      <c r="T2816" s="187" t="b">
        <f>IF(AND(Candidates!H2818&gt;=$AJ$4,Candidates!H2818&lt;=$AJ$5),TRUE,FALSE)</f>
        <v>0</v>
      </c>
      <c r="U2816" s="187" t="b">
        <f>IF(Dashboard!$M$6="",IF(Candidates!B2818&lt;&gt;"",TRUE,FALSE),IF(Dashboard!$M$6=Candidates!B2818,TRUE,FALSE))</f>
        <v>0</v>
      </c>
      <c r="V2816" s="187" t="b">
        <f>IF(Dashboard!$H$7="",IF(Candidates!B2818&lt;&gt;"",TRUE,FALSE),IF(Dashboard!$H$7=Candidates!C2818,TRUE,FALSE))</f>
        <v>0</v>
      </c>
      <c r="W2816" s="217" t="b">
        <f>IF(Dashboard!$H$6="",IF(Candidates!B2818&lt;&gt;"",TRUE,FALSE),IF(Dashboard!$H$6=Candidates!E2818,TRUE,FALSE))</f>
        <v>0</v>
      </c>
      <c r="X2816" s="187">
        <f t="shared" si="108"/>
        <v>0</v>
      </c>
      <c r="Y2816" s="198">
        <f t="shared" si="109"/>
        <v>0</v>
      </c>
      <c r="AA2816" s="7"/>
      <c r="AB2816" s="7"/>
      <c r="AC2816" s="7"/>
    </row>
    <row r="2817" spans="18:29" x14ac:dyDescent="0.2">
      <c r="R2817" s="193" t="str">
        <f>IF(Candidates!H2819="","",MONTH(Candidates!H2819))</f>
        <v/>
      </c>
      <c r="S2817" s="187" t="b">
        <f>IF(AND(YEAR(Candidates!H2819)&gt;=applicationYear,YEAR(Candidates!H2819)&lt;=applicationYear),TRUE,IF(applicationYear="",TRUE,FALSE))</f>
        <v>0</v>
      </c>
      <c r="T2817" s="187" t="b">
        <f>IF(AND(Candidates!H2819&gt;=$AJ$4,Candidates!H2819&lt;=$AJ$5),TRUE,FALSE)</f>
        <v>0</v>
      </c>
      <c r="U2817" s="187" t="b">
        <f>IF(Dashboard!$M$6="",IF(Candidates!B2819&lt;&gt;"",TRUE,FALSE),IF(Dashboard!$M$6=Candidates!B2819,TRUE,FALSE))</f>
        <v>0</v>
      </c>
      <c r="V2817" s="187" t="b">
        <f>IF(Dashboard!$H$7="",IF(Candidates!B2819&lt;&gt;"",TRUE,FALSE),IF(Dashboard!$H$7=Candidates!C2819,TRUE,FALSE))</f>
        <v>0</v>
      </c>
      <c r="W2817" s="217" t="b">
        <f>IF(Dashboard!$H$6="",IF(Candidates!B2819&lt;&gt;"",TRUE,FALSE),IF(Dashboard!$H$6=Candidates!E2819,TRUE,FALSE))</f>
        <v>0</v>
      </c>
      <c r="X2817" s="187">
        <f t="shared" si="108"/>
        <v>0</v>
      </c>
      <c r="Y2817" s="198">
        <f t="shared" si="109"/>
        <v>0</v>
      </c>
      <c r="AA2817" s="7"/>
      <c r="AB2817" s="7"/>
      <c r="AC2817" s="7"/>
    </row>
    <row r="2818" spans="18:29" x14ac:dyDescent="0.2">
      <c r="R2818" s="193" t="str">
        <f>IF(Candidates!H2820="","",MONTH(Candidates!H2820))</f>
        <v/>
      </c>
      <c r="S2818" s="187" t="b">
        <f>IF(AND(YEAR(Candidates!H2820)&gt;=applicationYear,YEAR(Candidates!H2820)&lt;=applicationYear),TRUE,IF(applicationYear="",TRUE,FALSE))</f>
        <v>0</v>
      </c>
      <c r="T2818" s="187" t="b">
        <f>IF(AND(Candidates!H2820&gt;=$AJ$4,Candidates!H2820&lt;=$AJ$5),TRUE,FALSE)</f>
        <v>0</v>
      </c>
      <c r="U2818" s="187" t="b">
        <f>IF(Dashboard!$M$6="",IF(Candidates!B2820&lt;&gt;"",TRUE,FALSE),IF(Dashboard!$M$6=Candidates!B2820,TRUE,FALSE))</f>
        <v>0</v>
      </c>
      <c r="V2818" s="187" t="b">
        <f>IF(Dashboard!$H$7="",IF(Candidates!B2820&lt;&gt;"",TRUE,FALSE),IF(Dashboard!$H$7=Candidates!C2820,TRUE,FALSE))</f>
        <v>0</v>
      </c>
      <c r="W2818" s="217" t="b">
        <f>IF(Dashboard!$H$6="",IF(Candidates!B2820&lt;&gt;"",TRUE,FALSE),IF(Dashboard!$H$6=Candidates!E2820,TRUE,FALSE))</f>
        <v>0</v>
      </c>
      <c r="X2818" s="187">
        <f t="shared" si="108"/>
        <v>0</v>
      </c>
      <c r="Y2818" s="198">
        <f t="shared" si="109"/>
        <v>0</v>
      </c>
      <c r="AA2818" s="7"/>
      <c r="AB2818" s="7"/>
      <c r="AC2818" s="7"/>
    </row>
    <row r="2819" spans="18:29" x14ac:dyDescent="0.2">
      <c r="R2819" s="193" t="str">
        <f>IF(Candidates!H2821="","",MONTH(Candidates!H2821))</f>
        <v/>
      </c>
      <c r="S2819" s="187" t="b">
        <f>IF(AND(YEAR(Candidates!H2821)&gt;=applicationYear,YEAR(Candidates!H2821)&lt;=applicationYear),TRUE,IF(applicationYear="",TRUE,FALSE))</f>
        <v>0</v>
      </c>
      <c r="T2819" s="187" t="b">
        <f>IF(AND(Candidates!H2821&gt;=$AJ$4,Candidates!H2821&lt;=$AJ$5),TRUE,FALSE)</f>
        <v>0</v>
      </c>
      <c r="U2819" s="187" t="b">
        <f>IF(Dashboard!$M$6="",IF(Candidates!B2821&lt;&gt;"",TRUE,FALSE),IF(Dashboard!$M$6=Candidates!B2821,TRUE,FALSE))</f>
        <v>0</v>
      </c>
      <c r="V2819" s="187" t="b">
        <f>IF(Dashboard!$H$7="",IF(Candidates!B2821&lt;&gt;"",TRUE,FALSE),IF(Dashboard!$H$7=Candidates!C2821,TRUE,FALSE))</f>
        <v>0</v>
      </c>
      <c r="W2819" s="217" t="b">
        <f>IF(Dashboard!$H$6="",IF(Candidates!B2821&lt;&gt;"",TRUE,FALSE),IF(Dashboard!$H$6=Candidates!E2821,TRUE,FALSE))</f>
        <v>0</v>
      </c>
      <c r="X2819" s="187">
        <f t="shared" si="108"/>
        <v>0</v>
      </c>
      <c r="Y2819" s="198">
        <f t="shared" si="109"/>
        <v>0</v>
      </c>
      <c r="AA2819" s="7"/>
      <c r="AB2819" s="7"/>
      <c r="AC2819" s="7"/>
    </row>
    <row r="2820" spans="18:29" x14ac:dyDescent="0.2">
      <c r="R2820" s="193" t="str">
        <f>IF(Candidates!H2822="","",MONTH(Candidates!H2822))</f>
        <v/>
      </c>
      <c r="S2820" s="187" t="b">
        <f>IF(AND(YEAR(Candidates!H2822)&gt;=applicationYear,YEAR(Candidates!H2822)&lt;=applicationYear),TRUE,IF(applicationYear="",TRUE,FALSE))</f>
        <v>0</v>
      </c>
      <c r="T2820" s="187" t="b">
        <f>IF(AND(Candidates!H2822&gt;=$AJ$4,Candidates!H2822&lt;=$AJ$5),TRUE,FALSE)</f>
        <v>0</v>
      </c>
      <c r="U2820" s="187" t="b">
        <f>IF(Dashboard!$M$6="",IF(Candidates!B2822&lt;&gt;"",TRUE,FALSE),IF(Dashboard!$M$6=Candidates!B2822,TRUE,FALSE))</f>
        <v>0</v>
      </c>
      <c r="V2820" s="187" t="b">
        <f>IF(Dashboard!$H$7="",IF(Candidates!B2822&lt;&gt;"",TRUE,FALSE),IF(Dashboard!$H$7=Candidates!C2822,TRUE,FALSE))</f>
        <v>0</v>
      </c>
      <c r="W2820" s="217" t="b">
        <f>IF(Dashboard!$H$6="",IF(Candidates!B2822&lt;&gt;"",TRUE,FALSE),IF(Dashboard!$H$6=Candidates!E2822,TRUE,FALSE))</f>
        <v>0</v>
      </c>
      <c r="X2820" s="187">
        <f t="shared" si="108"/>
        <v>0</v>
      </c>
      <c r="Y2820" s="198">
        <f t="shared" si="109"/>
        <v>0</v>
      </c>
      <c r="AA2820" s="7"/>
      <c r="AB2820" s="7"/>
      <c r="AC2820" s="7"/>
    </row>
    <row r="2821" spans="18:29" x14ac:dyDescent="0.2">
      <c r="R2821" s="193" t="str">
        <f>IF(Candidates!H2823="","",MONTH(Candidates!H2823))</f>
        <v/>
      </c>
      <c r="S2821" s="187" t="b">
        <f>IF(AND(YEAR(Candidates!H2823)&gt;=applicationYear,YEAR(Candidates!H2823)&lt;=applicationYear),TRUE,IF(applicationYear="",TRUE,FALSE))</f>
        <v>0</v>
      </c>
      <c r="T2821" s="187" t="b">
        <f>IF(AND(Candidates!H2823&gt;=$AJ$4,Candidates!H2823&lt;=$AJ$5),TRUE,FALSE)</f>
        <v>0</v>
      </c>
      <c r="U2821" s="187" t="b">
        <f>IF(Dashboard!$M$6="",IF(Candidates!B2823&lt;&gt;"",TRUE,FALSE),IF(Dashboard!$M$6=Candidates!B2823,TRUE,FALSE))</f>
        <v>0</v>
      </c>
      <c r="V2821" s="187" t="b">
        <f>IF(Dashboard!$H$7="",IF(Candidates!B2823&lt;&gt;"",TRUE,FALSE),IF(Dashboard!$H$7=Candidates!C2823,TRUE,FALSE))</f>
        <v>0</v>
      </c>
      <c r="W2821" s="217" t="b">
        <f>IF(Dashboard!$H$6="",IF(Candidates!B2823&lt;&gt;"",TRUE,FALSE),IF(Dashboard!$H$6=Candidates!E2823,TRUE,FALSE))</f>
        <v>0</v>
      </c>
      <c r="X2821" s="187">
        <f t="shared" ref="X2821:X2884" si="110">W2821*V2821*U2821*T2821</f>
        <v>0</v>
      </c>
      <c r="Y2821" s="198">
        <f t="shared" ref="Y2821:Y2884" si="111">W2821*V2821*U2821*S2821</f>
        <v>0</v>
      </c>
      <c r="AA2821" s="7"/>
      <c r="AB2821" s="7"/>
      <c r="AC2821" s="7"/>
    </row>
    <row r="2822" spans="18:29" x14ac:dyDescent="0.2">
      <c r="R2822" s="193" t="str">
        <f>IF(Candidates!H2824="","",MONTH(Candidates!H2824))</f>
        <v/>
      </c>
      <c r="S2822" s="187" t="b">
        <f>IF(AND(YEAR(Candidates!H2824)&gt;=applicationYear,YEAR(Candidates!H2824)&lt;=applicationYear),TRUE,IF(applicationYear="",TRUE,FALSE))</f>
        <v>0</v>
      </c>
      <c r="T2822" s="187" t="b">
        <f>IF(AND(Candidates!H2824&gt;=$AJ$4,Candidates!H2824&lt;=$AJ$5),TRUE,FALSE)</f>
        <v>0</v>
      </c>
      <c r="U2822" s="187" t="b">
        <f>IF(Dashboard!$M$6="",IF(Candidates!B2824&lt;&gt;"",TRUE,FALSE),IF(Dashboard!$M$6=Candidates!B2824,TRUE,FALSE))</f>
        <v>0</v>
      </c>
      <c r="V2822" s="187" t="b">
        <f>IF(Dashboard!$H$7="",IF(Candidates!B2824&lt;&gt;"",TRUE,FALSE),IF(Dashboard!$H$7=Candidates!C2824,TRUE,FALSE))</f>
        <v>0</v>
      </c>
      <c r="W2822" s="217" t="b">
        <f>IF(Dashboard!$H$6="",IF(Candidates!B2824&lt;&gt;"",TRUE,FALSE),IF(Dashboard!$H$6=Candidates!E2824,TRUE,FALSE))</f>
        <v>0</v>
      </c>
      <c r="X2822" s="187">
        <f t="shared" si="110"/>
        <v>0</v>
      </c>
      <c r="Y2822" s="198">
        <f t="shared" si="111"/>
        <v>0</v>
      </c>
      <c r="AA2822" s="7"/>
      <c r="AB2822" s="7"/>
      <c r="AC2822" s="7"/>
    </row>
    <row r="2823" spans="18:29" x14ac:dyDescent="0.2">
      <c r="R2823" s="193" t="str">
        <f>IF(Candidates!H2825="","",MONTH(Candidates!H2825))</f>
        <v/>
      </c>
      <c r="S2823" s="187" t="b">
        <f>IF(AND(YEAR(Candidates!H2825)&gt;=applicationYear,YEAR(Candidates!H2825)&lt;=applicationYear),TRUE,IF(applicationYear="",TRUE,FALSE))</f>
        <v>0</v>
      </c>
      <c r="T2823" s="187" t="b">
        <f>IF(AND(Candidates!H2825&gt;=$AJ$4,Candidates!H2825&lt;=$AJ$5),TRUE,FALSE)</f>
        <v>0</v>
      </c>
      <c r="U2823" s="187" t="b">
        <f>IF(Dashboard!$M$6="",IF(Candidates!B2825&lt;&gt;"",TRUE,FALSE),IF(Dashboard!$M$6=Candidates!B2825,TRUE,FALSE))</f>
        <v>0</v>
      </c>
      <c r="V2823" s="187" t="b">
        <f>IF(Dashboard!$H$7="",IF(Candidates!B2825&lt;&gt;"",TRUE,FALSE),IF(Dashboard!$H$7=Candidates!C2825,TRUE,FALSE))</f>
        <v>0</v>
      </c>
      <c r="W2823" s="217" t="b">
        <f>IF(Dashboard!$H$6="",IF(Candidates!B2825&lt;&gt;"",TRUE,FALSE),IF(Dashboard!$H$6=Candidates!E2825,TRUE,FALSE))</f>
        <v>0</v>
      </c>
      <c r="X2823" s="187">
        <f t="shared" si="110"/>
        <v>0</v>
      </c>
      <c r="Y2823" s="198">
        <f t="shared" si="111"/>
        <v>0</v>
      </c>
      <c r="AA2823" s="7"/>
      <c r="AB2823" s="7"/>
      <c r="AC2823" s="7"/>
    </row>
    <row r="2824" spans="18:29" x14ac:dyDescent="0.2">
      <c r="R2824" s="193" t="str">
        <f>IF(Candidates!H2826="","",MONTH(Candidates!H2826))</f>
        <v/>
      </c>
      <c r="S2824" s="187" t="b">
        <f>IF(AND(YEAR(Candidates!H2826)&gt;=applicationYear,YEAR(Candidates!H2826)&lt;=applicationYear),TRUE,IF(applicationYear="",TRUE,FALSE))</f>
        <v>0</v>
      </c>
      <c r="T2824" s="187" t="b">
        <f>IF(AND(Candidates!H2826&gt;=$AJ$4,Candidates!H2826&lt;=$AJ$5),TRUE,FALSE)</f>
        <v>0</v>
      </c>
      <c r="U2824" s="187" t="b">
        <f>IF(Dashboard!$M$6="",IF(Candidates!B2826&lt;&gt;"",TRUE,FALSE),IF(Dashboard!$M$6=Candidates!B2826,TRUE,FALSE))</f>
        <v>0</v>
      </c>
      <c r="V2824" s="187" t="b">
        <f>IF(Dashboard!$H$7="",IF(Candidates!B2826&lt;&gt;"",TRUE,FALSE),IF(Dashboard!$H$7=Candidates!C2826,TRUE,FALSE))</f>
        <v>0</v>
      </c>
      <c r="W2824" s="217" t="b">
        <f>IF(Dashboard!$H$6="",IF(Candidates!B2826&lt;&gt;"",TRUE,FALSE),IF(Dashboard!$H$6=Candidates!E2826,TRUE,FALSE))</f>
        <v>0</v>
      </c>
      <c r="X2824" s="187">
        <f t="shared" si="110"/>
        <v>0</v>
      </c>
      <c r="Y2824" s="198">
        <f t="shared" si="111"/>
        <v>0</v>
      </c>
      <c r="AA2824" s="7"/>
      <c r="AB2824" s="7"/>
      <c r="AC2824" s="7"/>
    </row>
    <row r="2825" spans="18:29" x14ac:dyDescent="0.2">
      <c r="R2825" s="193" t="str">
        <f>IF(Candidates!H2827="","",MONTH(Candidates!H2827))</f>
        <v/>
      </c>
      <c r="S2825" s="187" t="b">
        <f>IF(AND(YEAR(Candidates!H2827)&gt;=applicationYear,YEAR(Candidates!H2827)&lt;=applicationYear),TRUE,IF(applicationYear="",TRUE,FALSE))</f>
        <v>0</v>
      </c>
      <c r="T2825" s="187" t="b">
        <f>IF(AND(Candidates!H2827&gt;=$AJ$4,Candidates!H2827&lt;=$AJ$5),TRUE,FALSE)</f>
        <v>0</v>
      </c>
      <c r="U2825" s="187" t="b">
        <f>IF(Dashboard!$M$6="",IF(Candidates!B2827&lt;&gt;"",TRUE,FALSE),IF(Dashboard!$M$6=Candidates!B2827,TRUE,FALSE))</f>
        <v>0</v>
      </c>
      <c r="V2825" s="187" t="b">
        <f>IF(Dashboard!$H$7="",IF(Candidates!B2827&lt;&gt;"",TRUE,FALSE),IF(Dashboard!$H$7=Candidates!C2827,TRUE,FALSE))</f>
        <v>0</v>
      </c>
      <c r="W2825" s="217" t="b">
        <f>IF(Dashboard!$H$6="",IF(Candidates!B2827&lt;&gt;"",TRUE,FALSE),IF(Dashboard!$H$6=Candidates!E2827,TRUE,FALSE))</f>
        <v>0</v>
      </c>
      <c r="X2825" s="187">
        <f t="shared" si="110"/>
        <v>0</v>
      </c>
      <c r="Y2825" s="198">
        <f t="shared" si="111"/>
        <v>0</v>
      </c>
      <c r="AA2825" s="7"/>
      <c r="AB2825" s="7"/>
      <c r="AC2825" s="7"/>
    </row>
    <row r="2826" spans="18:29" x14ac:dyDescent="0.2">
      <c r="R2826" s="193" t="str">
        <f>IF(Candidates!H2828="","",MONTH(Candidates!H2828))</f>
        <v/>
      </c>
      <c r="S2826" s="187" t="b">
        <f>IF(AND(YEAR(Candidates!H2828)&gt;=applicationYear,YEAR(Candidates!H2828)&lt;=applicationYear),TRUE,IF(applicationYear="",TRUE,FALSE))</f>
        <v>0</v>
      </c>
      <c r="T2826" s="187" t="b">
        <f>IF(AND(Candidates!H2828&gt;=$AJ$4,Candidates!H2828&lt;=$AJ$5),TRUE,FALSE)</f>
        <v>0</v>
      </c>
      <c r="U2826" s="187" t="b">
        <f>IF(Dashboard!$M$6="",IF(Candidates!B2828&lt;&gt;"",TRUE,FALSE),IF(Dashboard!$M$6=Candidates!B2828,TRUE,FALSE))</f>
        <v>0</v>
      </c>
      <c r="V2826" s="187" t="b">
        <f>IF(Dashboard!$H$7="",IF(Candidates!B2828&lt;&gt;"",TRUE,FALSE),IF(Dashboard!$H$7=Candidates!C2828,TRUE,FALSE))</f>
        <v>0</v>
      </c>
      <c r="W2826" s="217" t="b">
        <f>IF(Dashboard!$H$6="",IF(Candidates!B2828&lt;&gt;"",TRUE,FALSE),IF(Dashboard!$H$6=Candidates!E2828,TRUE,FALSE))</f>
        <v>0</v>
      </c>
      <c r="X2826" s="187">
        <f t="shared" si="110"/>
        <v>0</v>
      </c>
      <c r="Y2826" s="198">
        <f t="shared" si="111"/>
        <v>0</v>
      </c>
      <c r="AA2826" s="7"/>
      <c r="AB2826" s="7"/>
      <c r="AC2826" s="7"/>
    </row>
    <row r="2827" spans="18:29" x14ac:dyDescent="0.2">
      <c r="R2827" s="193" t="str">
        <f>IF(Candidates!H2829="","",MONTH(Candidates!H2829))</f>
        <v/>
      </c>
      <c r="S2827" s="187" t="b">
        <f>IF(AND(YEAR(Candidates!H2829)&gt;=applicationYear,YEAR(Candidates!H2829)&lt;=applicationYear),TRUE,IF(applicationYear="",TRUE,FALSE))</f>
        <v>0</v>
      </c>
      <c r="T2827" s="187" t="b">
        <f>IF(AND(Candidates!H2829&gt;=$AJ$4,Candidates!H2829&lt;=$AJ$5),TRUE,FALSE)</f>
        <v>0</v>
      </c>
      <c r="U2827" s="187" t="b">
        <f>IF(Dashboard!$M$6="",IF(Candidates!B2829&lt;&gt;"",TRUE,FALSE),IF(Dashboard!$M$6=Candidates!B2829,TRUE,FALSE))</f>
        <v>0</v>
      </c>
      <c r="V2827" s="187" t="b">
        <f>IF(Dashboard!$H$7="",IF(Candidates!B2829&lt;&gt;"",TRUE,FALSE),IF(Dashboard!$H$7=Candidates!C2829,TRUE,FALSE))</f>
        <v>0</v>
      </c>
      <c r="W2827" s="217" t="b">
        <f>IF(Dashboard!$H$6="",IF(Candidates!B2829&lt;&gt;"",TRUE,FALSE),IF(Dashboard!$H$6=Candidates!E2829,TRUE,FALSE))</f>
        <v>0</v>
      </c>
      <c r="X2827" s="187">
        <f t="shared" si="110"/>
        <v>0</v>
      </c>
      <c r="Y2827" s="198">
        <f t="shared" si="111"/>
        <v>0</v>
      </c>
      <c r="AA2827" s="7"/>
      <c r="AB2827" s="7"/>
      <c r="AC2827" s="7"/>
    </row>
    <row r="2828" spans="18:29" x14ac:dyDescent="0.2">
      <c r="R2828" s="193" t="str">
        <f>IF(Candidates!H2830="","",MONTH(Candidates!H2830))</f>
        <v/>
      </c>
      <c r="S2828" s="187" t="b">
        <f>IF(AND(YEAR(Candidates!H2830)&gt;=applicationYear,YEAR(Candidates!H2830)&lt;=applicationYear),TRUE,IF(applicationYear="",TRUE,FALSE))</f>
        <v>0</v>
      </c>
      <c r="T2828" s="187" t="b">
        <f>IF(AND(Candidates!H2830&gt;=$AJ$4,Candidates!H2830&lt;=$AJ$5),TRUE,FALSE)</f>
        <v>0</v>
      </c>
      <c r="U2828" s="187" t="b">
        <f>IF(Dashboard!$M$6="",IF(Candidates!B2830&lt;&gt;"",TRUE,FALSE),IF(Dashboard!$M$6=Candidates!B2830,TRUE,FALSE))</f>
        <v>0</v>
      </c>
      <c r="V2828" s="187" t="b">
        <f>IF(Dashboard!$H$7="",IF(Candidates!B2830&lt;&gt;"",TRUE,FALSE),IF(Dashboard!$H$7=Candidates!C2830,TRUE,FALSE))</f>
        <v>0</v>
      </c>
      <c r="W2828" s="217" t="b">
        <f>IF(Dashboard!$H$6="",IF(Candidates!B2830&lt;&gt;"",TRUE,FALSE),IF(Dashboard!$H$6=Candidates!E2830,TRUE,FALSE))</f>
        <v>0</v>
      </c>
      <c r="X2828" s="187">
        <f t="shared" si="110"/>
        <v>0</v>
      </c>
      <c r="Y2828" s="198">
        <f t="shared" si="111"/>
        <v>0</v>
      </c>
      <c r="AA2828" s="7"/>
      <c r="AB2828" s="7"/>
      <c r="AC2828" s="7"/>
    </row>
    <row r="2829" spans="18:29" x14ac:dyDescent="0.2">
      <c r="R2829" s="193" t="str">
        <f>IF(Candidates!H2831="","",MONTH(Candidates!H2831))</f>
        <v/>
      </c>
      <c r="S2829" s="187" t="b">
        <f>IF(AND(YEAR(Candidates!H2831)&gt;=applicationYear,YEAR(Candidates!H2831)&lt;=applicationYear),TRUE,IF(applicationYear="",TRUE,FALSE))</f>
        <v>0</v>
      </c>
      <c r="T2829" s="187" t="b">
        <f>IF(AND(Candidates!H2831&gt;=$AJ$4,Candidates!H2831&lt;=$AJ$5),TRUE,FALSE)</f>
        <v>0</v>
      </c>
      <c r="U2829" s="187" t="b">
        <f>IF(Dashboard!$M$6="",IF(Candidates!B2831&lt;&gt;"",TRUE,FALSE),IF(Dashboard!$M$6=Candidates!B2831,TRUE,FALSE))</f>
        <v>0</v>
      </c>
      <c r="V2829" s="187" t="b">
        <f>IF(Dashboard!$H$7="",IF(Candidates!B2831&lt;&gt;"",TRUE,FALSE),IF(Dashboard!$H$7=Candidates!C2831,TRUE,FALSE))</f>
        <v>0</v>
      </c>
      <c r="W2829" s="217" t="b">
        <f>IF(Dashboard!$H$6="",IF(Candidates!B2831&lt;&gt;"",TRUE,FALSE),IF(Dashboard!$H$6=Candidates!E2831,TRUE,FALSE))</f>
        <v>0</v>
      </c>
      <c r="X2829" s="187">
        <f t="shared" si="110"/>
        <v>0</v>
      </c>
      <c r="Y2829" s="198">
        <f t="shared" si="111"/>
        <v>0</v>
      </c>
      <c r="AA2829" s="7"/>
      <c r="AB2829" s="7"/>
      <c r="AC2829" s="7"/>
    </row>
    <row r="2830" spans="18:29" x14ac:dyDescent="0.2">
      <c r="R2830" s="193" t="str">
        <f>IF(Candidates!H2832="","",MONTH(Candidates!H2832))</f>
        <v/>
      </c>
      <c r="S2830" s="187" t="b">
        <f>IF(AND(YEAR(Candidates!H2832)&gt;=applicationYear,YEAR(Candidates!H2832)&lt;=applicationYear),TRUE,IF(applicationYear="",TRUE,FALSE))</f>
        <v>0</v>
      </c>
      <c r="T2830" s="187" t="b">
        <f>IF(AND(Candidates!H2832&gt;=$AJ$4,Candidates!H2832&lt;=$AJ$5),TRUE,FALSE)</f>
        <v>0</v>
      </c>
      <c r="U2830" s="187" t="b">
        <f>IF(Dashboard!$M$6="",IF(Candidates!B2832&lt;&gt;"",TRUE,FALSE),IF(Dashboard!$M$6=Candidates!B2832,TRUE,FALSE))</f>
        <v>0</v>
      </c>
      <c r="V2830" s="187" t="b">
        <f>IF(Dashboard!$H$7="",IF(Candidates!B2832&lt;&gt;"",TRUE,FALSE),IF(Dashboard!$H$7=Candidates!C2832,TRUE,FALSE))</f>
        <v>0</v>
      </c>
      <c r="W2830" s="217" t="b">
        <f>IF(Dashboard!$H$6="",IF(Candidates!B2832&lt;&gt;"",TRUE,FALSE),IF(Dashboard!$H$6=Candidates!E2832,TRUE,FALSE))</f>
        <v>0</v>
      </c>
      <c r="X2830" s="187">
        <f t="shared" si="110"/>
        <v>0</v>
      </c>
      <c r="Y2830" s="198">
        <f t="shared" si="111"/>
        <v>0</v>
      </c>
      <c r="AA2830" s="7"/>
      <c r="AB2830" s="7"/>
      <c r="AC2830" s="7"/>
    </row>
    <row r="2831" spans="18:29" x14ac:dyDescent="0.2">
      <c r="R2831" s="193" t="str">
        <f>IF(Candidates!H2833="","",MONTH(Candidates!H2833))</f>
        <v/>
      </c>
      <c r="S2831" s="187" t="b">
        <f>IF(AND(YEAR(Candidates!H2833)&gt;=applicationYear,YEAR(Candidates!H2833)&lt;=applicationYear),TRUE,IF(applicationYear="",TRUE,FALSE))</f>
        <v>0</v>
      </c>
      <c r="T2831" s="187" t="b">
        <f>IF(AND(Candidates!H2833&gt;=$AJ$4,Candidates!H2833&lt;=$AJ$5),TRUE,FALSE)</f>
        <v>0</v>
      </c>
      <c r="U2831" s="187" t="b">
        <f>IF(Dashboard!$M$6="",IF(Candidates!B2833&lt;&gt;"",TRUE,FALSE),IF(Dashboard!$M$6=Candidates!B2833,TRUE,FALSE))</f>
        <v>0</v>
      </c>
      <c r="V2831" s="187" t="b">
        <f>IF(Dashboard!$H$7="",IF(Candidates!B2833&lt;&gt;"",TRUE,FALSE),IF(Dashboard!$H$7=Candidates!C2833,TRUE,FALSE))</f>
        <v>0</v>
      </c>
      <c r="W2831" s="217" t="b">
        <f>IF(Dashboard!$H$6="",IF(Candidates!B2833&lt;&gt;"",TRUE,FALSE),IF(Dashboard!$H$6=Candidates!E2833,TRUE,FALSE))</f>
        <v>0</v>
      </c>
      <c r="X2831" s="187">
        <f t="shared" si="110"/>
        <v>0</v>
      </c>
      <c r="Y2831" s="198">
        <f t="shared" si="111"/>
        <v>0</v>
      </c>
      <c r="AA2831" s="7"/>
      <c r="AB2831" s="7"/>
      <c r="AC2831" s="7"/>
    </row>
    <row r="2832" spans="18:29" x14ac:dyDescent="0.2">
      <c r="R2832" s="193" t="str">
        <f>IF(Candidates!H2834="","",MONTH(Candidates!H2834))</f>
        <v/>
      </c>
      <c r="S2832" s="187" t="b">
        <f>IF(AND(YEAR(Candidates!H2834)&gt;=applicationYear,YEAR(Candidates!H2834)&lt;=applicationYear),TRUE,IF(applicationYear="",TRUE,FALSE))</f>
        <v>0</v>
      </c>
      <c r="T2832" s="187" t="b">
        <f>IF(AND(Candidates!H2834&gt;=$AJ$4,Candidates!H2834&lt;=$AJ$5),TRUE,FALSE)</f>
        <v>0</v>
      </c>
      <c r="U2832" s="187" t="b">
        <f>IF(Dashboard!$M$6="",IF(Candidates!B2834&lt;&gt;"",TRUE,FALSE),IF(Dashboard!$M$6=Candidates!B2834,TRUE,FALSE))</f>
        <v>0</v>
      </c>
      <c r="V2832" s="187" t="b">
        <f>IF(Dashboard!$H$7="",IF(Candidates!B2834&lt;&gt;"",TRUE,FALSE),IF(Dashboard!$H$7=Candidates!C2834,TRUE,FALSE))</f>
        <v>0</v>
      </c>
      <c r="W2832" s="217" t="b">
        <f>IF(Dashboard!$H$6="",IF(Candidates!B2834&lt;&gt;"",TRUE,FALSE),IF(Dashboard!$H$6=Candidates!E2834,TRUE,FALSE))</f>
        <v>0</v>
      </c>
      <c r="X2832" s="187">
        <f t="shared" si="110"/>
        <v>0</v>
      </c>
      <c r="Y2832" s="198">
        <f t="shared" si="111"/>
        <v>0</v>
      </c>
      <c r="AA2832" s="7"/>
      <c r="AB2832" s="7"/>
      <c r="AC2832" s="7"/>
    </row>
    <row r="2833" spans="18:29" x14ac:dyDescent="0.2">
      <c r="R2833" s="193" t="str">
        <f>IF(Candidates!H2835="","",MONTH(Candidates!H2835))</f>
        <v/>
      </c>
      <c r="S2833" s="187" t="b">
        <f>IF(AND(YEAR(Candidates!H2835)&gt;=applicationYear,YEAR(Candidates!H2835)&lt;=applicationYear),TRUE,IF(applicationYear="",TRUE,FALSE))</f>
        <v>0</v>
      </c>
      <c r="T2833" s="187" t="b">
        <f>IF(AND(Candidates!H2835&gt;=$AJ$4,Candidates!H2835&lt;=$AJ$5),TRUE,FALSE)</f>
        <v>0</v>
      </c>
      <c r="U2833" s="187" t="b">
        <f>IF(Dashboard!$M$6="",IF(Candidates!B2835&lt;&gt;"",TRUE,FALSE),IF(Dashboard!$M$6=Candidates!B2835,TRUE,FALSE))</f>
        <v>0</v>
      </c>
      <c r="V2833" s="187" t="b">
        <f>IF(Dashboard!$H$7="",IF(Candidates!B2835&lt;&gt;"",TRUE,FALSE),IF(Dashboard!$H$7=Candidates!C2835,TRUE,FALSE))</f>
        <v>0</v>
      </c>
      <c r="W2833" s="217" t="b">
        <f>IF(Dashboard!$H$6="",IF(Candidates!B2835&lt;&gt;"",TRUE,FALSE),IF(Dashboard!$H$6=Candidates!E2835,TRUE,FALSE))</f>
        <v>0</v>
      </c>
      <c r="X2833" s="187">
        <f t="shared" si="110"/>
        <v>0</v>
      </c>
      <c r="Y2833" s="198">
        <f t="shared" si="111"/>
        <v>0</v>
      </c>
      <c r="AA2833" s="7"/>
      <c r="AB2833" s="7"/>
      <c r="AC2833" s="7"/>
    </row>
    <row r="2834" spans="18:29" x14ac:dyDescent="0.2">
      <c r="R2834" s="193" t="str">
        <f>IF(Candidates!H2836="","",MONTH(Candidates!H2836))</f>
        <v/>
      </c>
      <c r="S2834" s="187" t="b">
        <f>IF(AND(YEAR(Candidates!H2836)&gt;=applicationYear,YEAR(Candidates!H2836)&lt;=applicationYear),TRUE,IF(applicationYear="",TRUE,FALSE))</f>
        <v>0</v>
      </c>
      <c r="T2834" s="187" t="b">
        <f>IF(AND(Candidates!H2836&gt;=$AJ$4,Candidates!H2836&lt;=$AJ$5),TRUE,FALSE)</f>
        <v>0</v>
      </c>
      <c r="U2834" s="187" t="b">
        <f>IF(Dashboard!$M$6="",IF(Candidates!B2836&lt;&gt;"",TRUE,FALSE),IF(Dashboard!$M$6=Candidates!B2836,TRUE,FALSE))</f>
        <v>0</v>
      </c>
      <c r="V2834" s="187" t="b">
        <f>IF(Dashboard!$H$7="",IF(Candidates!B2836&lt;&gt;"",TRUE,FALSE),IF(Dashboard!$H$7=Candidates!C2836,TRUE,FALSE))</f>
        <v>0</v>
      </c>
      <c r="W2834" s="217" t="b">
        <f>IF(Dashboard!$H$6="",IF(Candidates!B2836&lt;&gt;"",TRUE,FALSE),IF(Dashboard!$H$6=Candidates!E2836,TRUE,FALSE))</f>
        <v>0</v>
      </c>
      <c r="X2834" s="187">
        <f t="shared" si="110"/>
        <v>0</v>
      </c>
      <c r="Y2834" s="198">
        <f t="shared" si="111"/>
        <v>0</v>
      </c>
      <c r="AA2834" s="7"/>
      <c r="AB2834" s="7"/>
      <c r="AC2834" s="7"/>
    </row>
    <row r="2835" spans="18:29" x14ac:dyDescent="0.2">
      <c r="R2835" s="193" t="str">
        <f>IF(Candidates!H2837="","",MONTH(Candidates!H2837))</f>
        <v/>
      </c>
      <c r="S2835" s="187" t="b">
        <f>IF(AND(YEAR(Candidates!H2837)&gt;=applicationYear,YEAR(Candidates!H2837)&lt;=applicationYear),TRUE,IF(applicationYear="",TRUE,FALSE))</f>
        <v>0</v>
      </c>
      <c r="T2835" s="187" t="b">
        <f>IF(AND(Candidates!H2837&gt;=$AJ$4,Candidates!H2837&lt;=$AJ$5),TRUE,FALSE)</f>
        <v>0</v>
      </c>
      <c r="U2835" s="187" t="b">
        <f>IF(Dashboard!$M$6="",IF(Candidates!B2837&lt;&gt;"",TRUE,FALSE),IF(Dashboard!$M$6=Candidates!B2837,TRUE,FALSE))</f>
        <v>0</v>
      </c>
      <c r="V2835" s="187" t="b">
        <f>IF(Dashboard!$H$7="",IF(Candidates!B2837&lt;&gt;"",TRUE,FALSE),IF(Dashboard!$H$7=Candidates!C2837,TRUE,FALSE))</f>
        <v>0</v>
      </c>
      <c r="W2835" s="217" t="b">
        <f>IF(Dashboard!$H$6="",IF(Candidates!B2837&lt;&gt;"",TRUE,FALSE),IF(Dashboard!$H$6=Candidates!E2837,TRUE,FALSE))</f>
        <v>0</v>
      </c>
      <c r="X2835" s="187">
        <f t="shared" si="110"/>
        <v>0</v>
      </c>
      <c r="Y2835" s="198">
        <f t="shared" si="111"/>
        <v>0</v>
      </c>
      <c r="AA2835" s="7"/>
      <c r="AB2835" s="7"/>
      <c r="AC2835" s="7"/>
    </row>
    <row r="2836" spans="18:29" x14ac:dyDescent="0.2">
      <c r="R2836" s="193" t="str">
        <f>IF(Candidates!H2838="","",MONTH(Candidates!H2838))</f>
        <v/>
      </c>
      <c r="S2836" s="187" t="b">
        <f>IF(AND(YEAR(Candidates!H2838)&gt;=applicationYear,YEAR(Candidates!H2838)&lt;=applicationYear),TRUE,IF(applicationYear="",TRUE,FALSE))</f>
        <v>0</v>
      </c>
      <c r="T2836" s="187" t="b">
        <f>IF(AND(Candidates!H2838&gt;=$AJ$4,Candidates!H2838&lt;=$AJ$5),TRUE,FALSE)</f>
        <v>0</v>
      </c>
      <c r="U2836" s="187" t="b">
        <f>IF(Dashboard!$M$6="",IF(Candidates!B2838&lt;&gt;"",TRUE,FALSE),IF(Dashboard!$M$6=Candidates!B2838,TRUE,FALSE))</f>
        <v>0</v>
      </c>
      <c r="V2836" s="187" t="b">
        <f>IF(Dashboard!$H$7="",IF(Candidates!B2838&lt;&gt;"",TRUE,FALSE),IF(Dashboard!$H$7=Candidates!C2838,TRUE,FALSE))</f>
        <v>0</v>
      </c>
      <c r="W2836" s="217" t="b">
        <f>IF(Dashboard!$H$6="",IF(Candidates!B2838&lt;&gt;"",TRUE,FALSE),IF(Dashboard!$H$6=Candidates!E2838,TRUE,FALSE))</f>
        <v>0</v>
      </c>
      <c r="X2836" s="187">
        <f t="shared" si="110"/>
        <v>0</v>
      </c>
      <c r="Y2836" s="198">
        <f t="shared" si="111"/>
        <v>0</v>
      </c>
      <c r="AA2836" s="7"/>
      <c r="AB2836" s="7"/>
      <c r="AC2836" s="7"/>
    </row>
    <row r="2837" spans="18:29" x14ac:dyDescent="0.2">
      <c r="R2837" s="193" t="str">
        <f>IF(Candidates!H2839="","",MONTH(Candidates!H2839))</f>
        <v/>
      </c>
      <c r="S2837" s="187" t="b">
        <f>IF(AND(YEAR(Candidates!H2839)&gt;=applicationYear,YEAR(Candidates!H2839)&lt;=applicationYear),TRUE,IF(applicationYear="",TRUE,FALSE))</f>
        <v>0</v>
      </c>
      <c r="T2837" s="187" t="b">
        <f>IF(AND(Candidates!H2839&gt;=$AJ$4,Candidates!H2839&lt;=$AJ$5),TRUE,FALSE)</f>
        <v>0</v>
      </c>
      <c r="U2837" s="187" t="b">
        <f>IF(Dashboard!$M$6="",IF(Candidates!B2839&lt;&gt;"",TRUE,FALSE),IF(Dashboard!$M$6=Candidates!B2839,TRUE,FALSE))</f>
        <v>0</v>
      </c>
      <c r="V2837" s="187" t="b">
        <f>IF(Dashboard!$H$7="",IF(Candidates!B2839&lt;&gt;"",TRUE,FALSE),IF(Dashboard!$H$7=Candidates!C2839,TRUE,FALSE))</f>
        <v>0</v>
      </c>
      <c r="W2837" s="217" t="b">
        <f>IF(Dashboard!$H$6="",IF(Candidates!B2839&lt;&gt;"",TRUE,FALSE),IF(Dashboard!$H$6=Candidates!E2839,TRUE,FALSE))</f>
        <v>0</v>
      </c>
      <c r="X2837" s="187">
        <f t="shared" si="110"/>
        <v>0</v>
      </c>
      <c r="Y2837" s="198">
        <f t="shared" si="111"/>
        <v>0</v>
      </c>
      <c r="AA2837" s="7"/>
      <c r="AB2837" s="7"/>
      <c r="AC2837" s="7"/>
    </row>
    <row r="2838" spans="18:29" x14ac:dyDescent="0.2">
      <c r="R2838" s="193" t="str">
        <f>IF(Candidates!H2840="","",MONTH(Candidates!H2840))</f>
        <v/>
      </c>
      <c r="S2838" s="187" t="b">
        <f>IF(AND(YEAR(Candidates!H2840)&gt;=applicationYear,YEAR(Candidates!H2840)&lt;=applicationYear),TRUE,IF(applicationYear="",TRUE,FALSE))</f>
        <v>0</v>
      </c>
      <c r="T2838" s="187" t="b">
        <f>IF(AND(Candidates!H2840&gt;=$AJ$4,Candidates!H2840&lt;=$AJ$5),TRUE,FALSE)</f>
        <v>0</v>
      </c>
      <c r="U2838" s="187" t="b">
        <f>IF(Dashboard!$M$6="",IF(Candidates!B2840&lt;&gt;"",TRUE,FALSE),IF(Dashboard!$M$6=Candidates!B2840,TRUE,FALSE))</f>
        <v>0</v>
      </c>
      <c r="V2838" s="187" t="b">
        <f>IF(Dashboard!$H$7="",IF(Candidates!B2840&lt;&gt;"",TRUE,FALSE),IF(Dashboard!$H$7=Candidates!C2840,TRUE,FALSE))</f>
        <v>0</v>
      </c>
      <c r="W2838" s="217" t="b">
        <f>IF(Dashboard!$H$6="",IF(Candidates!B2840&lt;&gt;"",TRUE,FALSE),IF(Dashboard!$H$6=Candidates!E2840,TRUE,FALSE))</f>
        <v>0</v>
      </c>
      <c r="X2838" s="187">
        <f t="shared" si="110"/>
        <v>0</v>
      </c>
      <c r="Y2838" s="198">
        <f t="shared" si="111"/>
        <v>0</v>
      </c>
      <c r="AA2838" s="7"/>
      <c r="AB2838" s="7"/>
      <c r="AC2838" s="7"/>
    </row>
    <row r="2839" spans="18:29" x14ac:dyDescent="0.2">
      <c r="R2839" s="193" t="str">
        <f>IF(Candidates!H2841="","",MONTH(Candidates!H2841))</f>
        <v/>
      </c>
      <c r="S2839" s="187" t="b">
        <f>IF(AND(YEAR(Candidates!H2841)&gt;=applicationYear,YEAR(Candidates!H2841)&lt;=applicationYear),TRUE,IF(applicationYear="",TRUE,FALSE))</f>
        <v>0</v>
      </c>
      <c r="T2839" s="187" t="b">
        <f>IF(AND(Candidates!H2841&gt;=$AJ$4,Candidates!H2841&lt;=$AJ$5),TRUE,FALSE)</f>
        <v>0</v>
      </c>
      <c r="U2839" s="187" t="b">
        <f>IF(Dashboard!$M$6="",IF(Candidates!B2841&lt;&gt;"",TRUE,FALSE),IF(Dashboard!$M$6=Candidates!B2841,TRUE,FALSE))</f>
        <v>0</v>
      </c>
      <c r="V2839" s="187" t="b">
        <f>IF(Dashboard!$H$7="",IF(Candidates!B2841&lt;&gt;"",TRUE,FALSE),IF(Dashboard!$H$7=Candidates!C2841,TRUE,FALSE))</f>
        <v>0</v>
      </c>
      <c r="W2839" s="217" t="b">
        <f>IF(Dashboard!$H$6="",IF(Candidates!B2841&lt;&gt;"",TRUE,FALSE),IF(Dashboard!$H$6=Candidates!E2841,TRUE,FALSE))</f>
        <v>0</v>
      </c>
      <c r="X2839" s="187">
        <f t="shared" si="110"/>
        <v>0</v>
      </c>
      <c r="Y2839" s="198">
        <f t="shared" si="111"/>
        <v>0</v>
      </c>
      <c r="AA2839" s="7"/>
      <c r="AB2839" s="7"/>
      <c r="AC2839" s="7"/>
    </row>
    <row r="2840" spans="18:29" x14ac:dyDescent="0.2">
      <c r="R2840" s="193" t="str">
        <f>IF(Candidates!H2842="","",MONTH(Candidates!H2842))</f>
        <v/>
      </c>
      <c r="S2840" s="187" t="b">
        <f>IF(AND(YEAR(Candidates!H2842)&gt;=applicationYear,YEAR(Candidates!H2842)&lt;=applicationYear),TRUE,IF(applicationYear="",TRUE,FALSE))</f>
        <v>0</v>
      </c>
      <c r="T2840" s="187" t="b">
        <f>IF(AND(Candidates!H2842&gt;=$AJ$4,Candidates!H2842&lt;=$AJ$5),TRUE,FALSE)</f>
        <v>0</v>
      </c>
      <c r="U2840" s="187" t="b">
        <f>IF(Dashboard!$M$6="",IF(Candidates!B2842&lt;&gt;"",TRUE,FALSE),IF(Dashboard!$M$6=Candidates!B2842,TRUE,FALSE))</f>
        <v>0</v>
      </c>
      <c r="V2840" s="187" t="b">
        <f>IF(Dashboard!$H$7="",IF(Candidates!B2842&lt;&gt;"",TRUE,FALSE),IF(Dashboard!$H$7=Candidates!C2842,TRUE,FALSE))</f>
        <v>0</v>
      </c>
      <c r="W2840" s="217" t="b">
        <f>IF(Dashboard!$H$6="",IF(Candidates!B2842&lt;&gt;"",TRUE,FALSE),IF(Dashboard!$H$6=Candidates!E2842,TRUE,FALSE))</f>
        <v>0</v>
      </c>
      <c r="X2840" s="187">
        <f t="shared" si="110"/>
        <v>0</v>
      </c>
      <c r="Y2840" s="198">
        <f t="shared" si="111"/>
        <v>0</v>
      </c>
      <c r="AA2840" s="7"/>
      <c r="AB2840" s="7"/>
      <c r="AC2840" s="7"/>
    </row>
    <row r="2841" spans="18:29" x14ac:dyDescent="0.2">
      <c r="R2841" s="193" t="str">
        <f>IF(Candidates!H2843="","",MONTH(Candidates!H2843))</f>
        <v/>
      </c>
      <c r="S2841" s="187" t="b">
        <f>IF(AND(YEAR(Candidates!H2843)&gt;=applicationYear,YEAR(Candidates!H2843)&lt;=applicationYear),TRUE,IF(applicationYear="",TRUE,FALSE))</f>
        <v>0</v>
      </c>
      <c r="T2841" s="187" t="b">
        <f>IF(AND(Candidates!H2843&gt;=$AJ$4,Candidates!H2843&lt;=$AJ$5),TRUE,FALSE)</f>
        <v>0</v>
      </c>
      <c r="U2841" s="187" t="b">
        <f>IF(Dashboard!$M$6="",IF(Candidates!B2843&lt;&gt;"",TRUE,FALSE),IF(Dashboard!$M$6=Candidates!B2843,TRUE,FALSE))</f>
        <v>0</v>
      </c>
      <c r="V2841" s="187" t="b">
        <f>IF(Dashboard!$H$7="",IF(Candidates!B2843&lt;&gt;"",TRUE,FALSE),IF(Dashboard!$H$7=Candidates!C2843,TRUE,FALSE))</f>
        <v>0</v>
      </c>
      <c r="W2841" s="217" t="b">
        <f>IF(Dashboard!$H$6="",IF(Candidates!B2843&lt;&gt;"",TRUE,FALSE),IF(Dashboard!$H$6=Candidates!E2843,TRUE,FALSE))</f>
        <v>0</v>
      </c>
      <c r="X2841" s="187">
        <f t="shared" si="110"/>
        <v>0</v>
      </c>
      <c r="Y2841" s="198">
        <f t="shared" si="111"/>
        <v>0</v>
      </c>
      <c r="AA2841" s="7"/>
      <c r="AB2841" s="7"/>
      <c r="AC2841" s="7"/>
    </row>
    <row r="2842" spans="18:29" x14ac:dyDescent="0.2">
      <c r="R2842" s="193" t="str">
        <f>IF(Candidates!H2844="","",MONTH(Candidates!H2844))</f>
        <v/>
      </c>
      <c r="S2842" s="187" t="b">
        <f>IF(AND(YEAR(Candidates!H2844)&gt;=applicationYear,YEAR(Candidates!H2844)&lt;=applicationYear),TRUE,IF(applicationYear="",TRUE,FALSE))</f>
        <v>0</v>
      </c>
      <c r="T2842" s="187" t="b">
        <f>IF(AND(Candidates!H2844&gt;=$AJ$4,Candidates!H2844&lt;=$AJ$5),TRUE,FALSE)</f>
        <v>0</v>
      </c>
      <c r="U2842" s="187" t="b">
        <f>IF(Dashboard!$M$6="",IF(Candidates!B2844&lt;&gt;"",TRUE,FALSE),IF(Dashboard!$M$6=Candidates!B2844,TRUE,FALSE))</f>
        <v>0</v>
      </c>
      <c r="V2842" s="187" t="b">
        <f>IF(Dashboard!$H$7="",IF(Candidates!B2844&lt;&gt;"",TRUE,FALSE),IF(Dashboard!$H$7=Candidates!C2844,TRUE,FALSE))</f>
        <v>0</v>
      </c>
      <c r="W2842" s="217" t="b">
        <f>IF(Dashboard!$H$6="",IF(Candidates!B2844&lt;&gt;"",TRUE,FALSE),IF(Dashboard!$H$6=Candidates!E2844,TRUE,FALSE))</f>
        <v>0</v>
      </c>
      <c r="X2842" s="187">
        <f t="shared" si="110"/>
        <v>0</v>
      </c>
      <c r="Y2842" s="198">
        <f t="shared" si="111"/>
        <v>0</v>
      </c>
      <c r="AA2842" s="7"/>
      <c r="AB2842" s="7"/>
      <c r="AC2842" s="7"/>
    </row>
    <row r="2843" spans="18:29" x14ac:dyDescent="0.2">
      <c r="R2843" s="193" t="str">
        <f>IF(Candidates!H2845="","",MONTH(Candidates!H2845))</f>
        <v/>
      </c>
      <c r="S2843" s="187" t="b">
        <f>IF(AND(YEAR(Candidates!H2845)&gt;=applicationYear,YEAR(Candidates!H2845)&lt;=applicationYear),TRUE,IF(applicationYear="",TRUE,FALSE))</f>
        <v>0</v>
      </c>
      <c r="T2843" s="187" t="b">
        <f>IF(AND(Candidates!H2845&gt;=$AJ$4,Candidates!H2845&lt;=$AJ$5),TRUE,FALSE)</f>
        <v>0</v>
      </c>
      <c r="U2843" s="187" t="b">
        <f>IF(Dashboard!$M$6="",IF(Candidates!B2845&lt;&gt;"",TRUE,FALSE),IF(Dashboard!$M$6=Candidates!B2845,TRUE,FALSE))</f>
        <v>0</v>
      </c>
      <c r="V2843" s="187" t="b">
        <f>IF(Dashboard!$H$7="",IF(Candidates!B2845&lt;&gt;"",TRUE,FALSE),IF(Dashboard!$H$7=Candidates!C2845,TRUE,FALSE))</f>
        <v>0</v>
      </c>
      <c r="W2843" s="217" t="b">
        <f>IF(Dashboard!$H$6="",IF(Candidates!B2845&lt;&gt;"",TRUE,FALSE),IF(Dashboard!$H$6=Candidates!E2845,TRUE,FALSE))</f>
        <v>0</v>
      </c>
      <c r="X2843" s="187">
        <f t="shared" si="110"/>
        <v>0</v>
      </c>
      <c r="Y2843" s="198">
        <f t="shared" si="111"/>
        <v>0</v>
      </c>
      <c r="AA2843" s="7"/>
      <c r="AB2843" s="7"/>
      <c r="AC2843" s="7"/>
    </row>
    <row r="2844" spans="18:29" x14ac:dyDescent="0.2">
      <c r="R2844" s="193" t="str">
        <f>IF(Candidates!H2846="","",MONTH(Candidates!H2846))</f>
        <v/>
      </c>
      <c r="S2844" s="187" t="b">
        <f>IF(AND(YEAR(Candidates!H2846)&gt;=applicationYear,YEAR(Candidates!H2846)&lt;=applicationYear),TRUE,IF(applicationYear="",TRUE,FALSE))</f>
        <v>0</v>
      </c>
      <c r="T2844" s="187" t="b">
        <f>IF(AND(Candidates!H2846&gt;=$AJ$4,Candidates!H2846&lt;=$AJ$5),TRUE,FALSE)</f>
        <v>0</v>
      </c>
      <c r="U2844" s="187" t="b">
        <f>IF(Dashboard!$M$6="",IF(Candidates!B2846&lt;&gt;"",TRUE,FALSE),IF(Dashboard!$M$6=Candidates!B2846,TRUE,FALSE))</f>
        <v>0</v>
      </c>
      <c r="V2844" s="187" t="b">
        <f>IF(Dashboard!$H$7="",IF(Candidates!B2846&lt;&gt;"",TRUE,FALSE),IF(Dashboard!$H$7=Candidates!C2846,TRUE,FALSE))</f>
        <v>0</v>
      </c>
      <c r="W2844" s="217" t="b">
        <f>IF(Dashboard!$H$6="",IF(Candidates!B2846&lt;&gt;"",TRUE,FALSE),IF(Dashboard!$H$6=Candidates!E2846,TRUE,FALSE))</f>
        <v>0</v>
      </c>
      <c r="X2844" s="187">
        <f t="shared" si="110"/>
        <v>0</v>
      </c>
      <c r="Y2844" s="198">
        <f t="shared" si="111"/>
        <v>0</v>
      </c>
      <c r="AA2844" s="7"/>
      <c r="AB2844" s="7"/>
      <c r="AC2844" s="7"/>
    </row>
    <row r="2845" spans="18:29" x14ac:dyDescent="0.2">
      <c r="R2845" s="193" t="str">
        <f>IF(Candidates!H2847="","",MONTH(Candidates!H2847))</f>
        <v/>
      </c>
      <c r="S2845" s="187" t="b">
        <f>IF(AND(YEAR(Candidates!H2847)&gt;=applicationYear,YEAR(Candidates!H2847)&lt;=applicationYear),TRUE,IF(applicationYear="",TRUE,FALSE))</f>
        <v>0</v>
      </c>
      <c r="T2845" s="187" t="b">
        <f>IF(AND(Candidates!H2847&gt;=$AJ$4,Candidates!H2847&lt;=$AJ$5),TRUE,FALSE)</f>
        <v>0</v>
      </c>
      <c r="U2845" s="187" t="b">
        <f>IF(Dashboard!$M$6="",IF(Candidates!B2847&lt;&gt;"",TRUE,FALSE),IF(Dashboard!$M$6=Candidates!B2847,TRUE,FALSE))</f>
        <v>0</v>
      </c>
      <c r="V2845" s="187" t="b">
        <f>IF(Dashboard!$H$7="",IF(Candidates!B2847&lt;&gt;"",TRUE,FALSE),IF(Dashboard!$H$7=Candidates!C2847,TRUE,FALSE))</f>
        <v>0</v>
      </c>
      <c r="W2845" s="217" t="b">
        <f>IF(Dashboard!$H$6="",IF(Candidates!B2847&lt;&gt;"",TRUE,FALSE),IF(Dashboard!$H$6=Candidates!E2847,TRUE,FALSE))</f>
        <v>0</v>
      </c>
      <c r="X2845" s="187">
        <f t="shared" si="110"/>
        <v>0</v>
      </c>
      <c r="Y2845" s="198">
        <f t="shared" si="111"/>
        <v>0</v>
      </c>
      <c r="AA2845" s="7"/>
      <c r="AB2845" s="7"/>
      <c r="AC2845" s="7"/>
    </row>
    <row r="2846" spans="18:29" x14ac:dyDescent="0.2">
      <c r="R2846" s="193" t="str">
        <f>IF(Candidates!H2848="","",MONTH(Candidates!H2848))</f>
        <v/>
      </c>
      <c r="S2846" s="187" t="b">
        <f>IF(AND(YEAR(Candidates!H2848)&gt;=applicationYear,YEAR(Candidates!H2848)&lt;=applicationYear),TRUE,IF(applicationYear="",TRUE,FALSE))</f>
        <v>0</v>
      </c>
      <c r="T2846" s="187" t="b">
        <f>IF(AND(Candidates!H2848&gt;=$AJ$4,Candidates!H2848&lt;=$AJ$5),TRUE,FALSE)</f>
        <v>0</v>
      </c>
      <c r="U2846" s="187" t="b">
        <f>IF(Dashboard!$M$6="",IF(Candidates!B2848&lt;&gt;"",TRUE,FALSE),IF(Dashboard!$M$6=Candidates!B2848,TRUE,FALSE))</f>
        <v>0</v>
      </c>
      <c r="V2846" s="187" t="b">
        <f>IF(Dashboard!$H$7="",IF(Candidates!B2848&lt;&gt;"",TRUE,FALSE),IF(Dashboard!$H$7=Candidates!C2848,TRUE,FALSE))</f>
        <v>0</v>
      </c>
      <c r="W2846" s="217" t="b">
        <f>IF(Dashboard!$H$6="",IF(Candidates!B2848&lt;&gt;"",TRUE,FALSE),IF(Dashboard!$H$6=Candidates!E2848,TRUE,FALSE))</f>
        <v>0</v>
      </c>
      <c r="X2846" s="187">
        <f t="shared" si="110"/>
        <v>0</v>
      </c>
      <c r="Y2846" s="198">
        <f t="shared" si="111"/>
        <v>0</v>
      </c>
      <c r="AA2846" s="7"/>
      <c r="AB2846" s="7"/>
      <c r="AC2846" s="7"/>
    </row>
    <row r="2847" spans="18:29" x14ac:dyDescent="0.2">
      <c r="R2847" s="193" t="str">
        <f>IF(Candidates!H2849="","",MONTH(Candidates!H2849))</f>
        <v/>
      </c>
      <c r="S2847" s="187" t="b">
        <f>IF(AND(YEAR(Candidates!H2849)&gt;=applicationYear,YEAR(Candidates!H2849)&lt;=applicationYear),TRUE,IF(applicationYear="",TRUE,FALSE))</f>
        <v>0</v>
      </c>
      <c r="T2847" s="187" t="b">
        <f>IF(AND(Candidates!H2849&gt;=$AJ$4,Candidates!H2849&lt;=$AJ$5),TRUE,FALSE)</f>
        <v>0</v>
      </c>
      <c r="U2847" s="187" t="b">
        <f>IF(Dashboard!$M$6="",IF(Candidates!B2849&lt;&gt;"",TRUE,FALSE),IF(Dashboard!$M$6=Candidates!B2849,TRUE,FALSE))</f>
        <v>0</v>
      </c>
      <c r="V2847" s="187" t="b">
        <f>IF(Dashboard!$H$7="",IF(Candidates!B2849&lt;&gt;"",TRUE,FALSE),IF(Dashboard!$H$7=Candidates!C2849,TRUE,FALSE))</f>
        <v>0</v>
      </c>
      <c r="W2847" s="217" t="b">
        <f>IF(Dashboard!$H$6="",IF(Candidates!B2849&lt;&gt;"",TRUE,FALSE),IF(Dashboard!$H$6=Candidates!E2849,TRUE,FALSE))</f>
        <v>0</v>
      </c>
      <c r="X2847" s="187">
        <f t="shared" si="110"/>
        <v>0</v>
      </c>
      <c r="Y2847" s="198">
        <f t="shared" si="111"/>
        <v>0</v>
      </c>
      <c r="AA2847" s="7"/>
      <c r="AB2847" s="7"/>
      <c r="AC2847" s="7"/>
    </row>
    <row r="2848" spans="18:29" x14ac:dyDescent="0.2">
      <c r="R2848" s="193" t="str">
        <f>IF(Candidates!H2850="","",MONTH(Candidates!H2850))</f>
        <v/>
      </c>
      <c r="S2848" s="187" t="b">
        <f>IF(AND(YEAR(Candidates!H2850)&gt;=applicationYear,YEAR(Candidates!H2850)&lt;=applicationYear),TRUE,IF(applicationYear="",TRUE,FALSE))</f>
        <v>0</v>
      </c>
      <c r="T2848" s="187" t="b">
        <f>IF(AND(Candidates!H2850&gt;=$AJ$4,Candidates!H2850&lt;=$AJ$5),TRUE,FALSE)</f>
        <v>0</v>
      </c>
      <c r="U2848" s="187" t="b">
        <f>IF(Dashboard!$M$6="",IF(Candidates!B2850&lt;&gt;"",TRUE,FALSE),IF(Dashboard!$M$6=Candidates!B2850,TRUE,FALSE))</f>
        <v>0</v>
      </c>
      <c r="V2848" s="187" t="b">
        <f>IF(Dashboard!$H$7="",IF(Candidates!B2850&lt;&gt;"",TRUE,FALSE),IF(Dashboard!$H$7=Candidates!C2850,TRUE,FALSE))</f>
        <v>0</v>
      </c>
      <c r="W2848" s="217" t="b">
        <f>IF(Dashboard!$H$6="",IF(Candidates!B2850&lt;&gt;"",TRUE,FALSE),IF(Dashboard!$H$6=Candidates!E2850,TRUE,FALSE))</f>
        <v>0</v>
      </c>
      <c r="X2848" s="187">
        <f t="shared" si="110"/>
        <v>0</v>
      </c>
      <c r="Y2848" s="198">
        <f t="shared" si="111"/>
        <v>0</v>
      </c>
      <c r="AA2848" s="7"/>
      <c r="AB2848" s="7"/>
      <c r="AC2848" s="7"/>
    </row>
    <row r="2849" spans="18:29" x14ac:dyDescent="0.2">
      <c r="R2849" s="193" t="str">
        <f>IF(Candidates!H2851="","",MONTH(Candidates!H2851))</f>
        <v/>
      </c>
      <c r="S2849" s="187" t="b">
        <f>IF(AND(YEAR(Candidates!H2851)&gt;=applicationYear,YEAR(Candidates!H2851)&lt;=applicationYear),TRUE,IF(applicationYear="",TRUE,FALSE))</f>
        <v>0</v>
      </c>
      <c r="T2849" s="187" t="b">
        <f>IF(AND(Candidates!H2851&gt;=$AJ$4,Candidates!H2851&lt;=$AJ$5),TRUE,FALSE)</f>
        <v>0</v>
      </c>
      <c r="U2849" s="187" t="b">
        <f>IF(Dashboard!$M$6="",IF(Candidates!B2851&lt;&gt;"",TRUE,FALSE),IF(Dashboard!$M$6=Candidates!B2851,TRUE,FALSE))</f>
        <v>0</v>
      </c>
      <c r="V2849" s="187" t="b">
        <f>IF(Dashboard!$H$7="",IF(Candidates!B2851&lt;&gt;"",TRUE,FALSE),IF(Dashboard!$H$7=Candidates!C2851,TRUE,FALSE))</f>
        <v>0</v>
      </c>
      <c r="W2849" s="217" t="b">
        <f>IF(Dashboard!$H$6="",IF(Candidates!B2851&lt;&gt;"",TRUE,FALSE),IF(Dashboard!$H$6=Candidates!E2851,TRUE,FALSE))</f>
        <v>0</v>
      </c>
      <c r="X2849" s="187">
        <f t="shared" si="110"/>
        <v>0</v>
      </c>
      <c r="Y2849" s="198">
        <f t="shared" si="111"/>
        <v>0</v>
      </c>
      <c r="AA2849" s="7"/>
      <c r="AB2849" s="7"/>
      <c r="AC2849" s="7"/>
    </row>
    <row r="2850" spans="18:29" x14ac:dyDescent="0.2">
      <c r="R2850" s="193" t="str">
        <f>IF(Candidates!H2852="","",MONTH(Candidates!H2852))</f>
        <v/>
      </c>
      <c r="S2850" s="187" t="b">
        <f>IF(AND(YEAR(Candidates!H2852)&gt;=applicationYear,YEAR(Candidates!H2852)&lt;=applicationYear),TRUE,IF(applicationYear="",TRUE,FALSE))</f>
        <v>0</v>
      </c>
      <c r="T2850" s="187" t="b">
        <f>IF(AND(Candidates!H2852&gt;=$AJ$4,Candidates!H2852&lt;=$AJ$5),TRUE,FALSE)</f>
        <v>0</v>
      </c>
      <c r="U2850" s="187" t="b">
        <f>IF(Dashboard!$M$6="",IF(Candidates!B2852&lt;&gt;"",TRUE,FALSE),IF(Dashboard!$M$6=Candidates!B2852,TRUE,FALSE))</f>
        <v>0</v>
      </c>
      <c r="V2850" s="187" t="b">
        <f>IF(Dashboard!$H$7="",IF(Candidates!B2852&lt;&gt;"",TRUE,FALSE),IF(Dashboard!$H$7=Candidates!C2852,TRUE,FALSE))</f>
        <v>0</v>
      </c>
      <c r="W2850" s="217" t="b">
        <f>IF(Dashboard!$H$6="",IF(Candidates!B2852&lt;&gt;"",TRUE,FALSE),IF(Dashboard!$H$6=Candidates!E2852,TRUE,FALSE))</f>
        <v>0</v>
      </c>
      <c r="X2850" s="187">
        <f t="shared" si="110"/>
        <v>0</v>
      </c>
      <c r="Y2850" s="198">
        <f t="shared" si="111"/>
        <v>0</v>
      </c>
      <c r="AA2850" s="7"/>
      <c r="AB2850" s="7"/>
      <c r="AC2850" s="7"/>
    </row>
    <row r="2851" spans="18:29" x14ac:dyDescent="0.2">
      <c r="R2851" s="193" t="str">
        <f>IF(Candidates!H2853="","",MONTH(Candidates!H2853))</f>
        <v/>
      </c>
      <c r="S2851" s="187" t="b">
        <f>IF(AND(YEAR(Candidates!H2853)&gt;=applicationYear,YEAR(Candidates!H2853)&lt;=applicationYear),TRUE,IF(applicationYear="",TRUE,FALSE))</f>
        <v>0</v>
      </c>
      <c r="T2851" s="187" t="b">
        <f>IF(AND(Candidates!H2853&gt;=$AJ$4,Candidates!H2853&lt;=$AJ$5),TRUE,FALSE)</f>
        <v>0</v>
      </c>
      <c r="U2851" s="187" t="b">
        <f>IF(Dashboard!$M$6="",IF(Candidates!B2853&lt;&gt;"",TRUE,FALSE),IF(Dashboard!$M$6=Candidates!B2853,TRUE,FALSE))</f>
        <v>0</v>
      </c>
      <c r="V2851" s="187" t="b">
        <f>IF(Dashboard!$H$7="",IF(Candidates!B2853&lt;&gt;"",TRUE,FALSE),IF(Dashboard!$H$7=Candidates!C2853,TRUE,FALSE))</f>
        <v>0</v>
      </c>
      <c r="W2851" s="217" t="b">
        <f>IF(Dashboard!$H$6="",IF(Candidates!B2853&lt;&gt;"",TRUE,FALSE),IF(Dashboard!$H$6=Candidates!E2853,TRUE,FALSE))</f>
        <v>0</v>
      </c>
      <c r="X2851" s="187">
        <f t="shared" si="110"/>
        <v>0</v>
      </c>
      <c r="Y2851" s="198">
        <f t="shared" si="111"/>
        <v>0</v>
      </c>
      <c r="AA2851" s="7"/>
      <c r="AB2851" s="7"/>
      <c r="AC2851" s="7"/>
    </row>
    <row r="2852" spans="18:29" x14ac:dyDescent="0.2">
      <c r="R2852" s="193" t="str">
        <f>IF(Candidates!H2854="","",MONTH(Candidates!H2854))</f>
        <v/>
      </c>
      <c r="S2852" s="187" t="b">
        <f>IF(AND(YEAR(Candidates!H2854)&gt;=applicationYear,YEAR(Candidates!H2854)&lt;=applicationYear),TRUE,IF(applicationYear="",TRUE,FALSE))</f>
        <v>0</v>
      </c>
      <c r="T2852" s="187" t="b">
        <f>IF(AND(Candidates!H2854&gt;=$AJ$4,Candidates!H2854&lt;=$AJ$5),TRUE,FALSE)</f>
        <v>0</v>
      </c>
      <c r="U2852" s="187" t="b">
        <f>IF(Dashboard!$M$6="",IF(Candidates!B2854&lt;&gt;"",TRUE,FALSE),IF(Dashboard!$M$6=Candidates!B2854,TRUE,FALSE))</f>
        <v>0</v>
      </c>
      <c r="V2852" s="187" t="b">
        <f>IF(Dashboard!$H$7="",IF(Candidates!B2854&lt;&gt;"",TRUE,FALSE),IF(Dashboard!$H$7=Candidates!C2854,TRUE,FALSE))</f>
        <v>0</v>
      </c>
      <c r="W2852" s="217" t="b">
        <f>IF(Dashboard!$H$6="",IF(Candidates!B2854&lt;&gt;"",TRUE,FALSE),IF(Dashboard!$H$6=Candidates!E2854,TRUE,FALSE))</f>
        <v>0</v>
      </c>
      <c r="X2852" s="187">
        <f t="shared" si="110"/>
        <v>0</v>
      </c>
      <c r="Y2852" s="198">
        <f t="shared" si="111"/>
        <v>0</v>
      </c>
      <c r="AA2852" s="7"/>
      <c r="AB2852" s="7"/>
      <c r="AC2852" s="7"/>
    </row>
    <row r="2853" spans="18:29" x14ac:dyDescent="0.2">
      <c r="R2853" s="193" t="str">
        <f>IF(Candidates!H2855="","",MONTH(Candidates!H2855))</f>
        <v/>
      </c>
      <c r="S2853" s="187" t="b">
        <f>IF(AND(YEAR(Candidates!H2855)&gt;=applicationYear,YEAR(Candidates!H2855)&lt;=applicationYear),TRUE,IF(applicationYear="",TRUE,FALSE))</f>
        <v>0</v>
      </c>
      <c r="T2853" s="187" t="b">
        <f>IF(AND(Candidates!H2855&gt;=$AJ$4,Candidates!H2855&lt;=$AJ$5),TRUE,FALSE)</f>
        <v>0</v>
      </c>
      <c r="U2853" s="187" t="b">
        <f>IF(Dashboard!$M$6="",IF(Candidates!B2855&lt;&gt;"",TRUE,FALSE),IF(Dashboard!$M$6=Candidates!B2855,TRUE,FALSE))</f>
        <v>0</v>
      </c>
      <c r="V2853" s="187" t="b">
        <f>IF(Dashboard!$H$7="",IF(Candidates!B2855&lt;&gt;"",TRUE,FALSE),IF(Dashboard!$H$7=Candidates!C2855,TRUE,FALSE))</f>
        <v>0</v>
      </c>
      <c r="W2853" s="217" t="b">
        <f>IF(Dashboard!$H$6="",IF(Candidates!B2855&lt;&gt;"",TRUE,FALSE),IF(Dashboard!$H$6=Candidates!E2855,TRUE,FALSE))</f>
        <v>0</v>
      </c>
      <c r="X2853" s="187">
        <f t="shared" si="110"/>
        <v>0</v>
      </c>
      <c r="Y2853" s="198">
        <f t="shared" si="111"/>
        <v>0</v>
      </c>
      <c r="AA2853" s="7"/>
      <c r="AB2853" s="7"/>
      <c r="AC2853" s="7"/>
    </row>
    <row r="2854" spans="18:29" x14ac:dyDescent="0.2">
      <c r="R2854" s="193" t="str">
        <f>IF(Candidates!H2856="","",MONTH(Candidates!H2856))</f>
        <v/>
      </c>
      <c r="S2854" s="187" t="b">
        <f>IF(AND(YEAR(Candidates!H2856)&gt;=applicationYear,YEAR(Candidates!H2856)&lt;=applicationYear),TRUE,IF(applicationYear="",TRUE,FALSE))</f>
        <v>0</v>
      </c>
      <c r="T2854" s="187" t="b">
        <f>IF(AND(Candidates!H2856&gt;=$AJ$4,Candidates!H2856&lt;=$AJ$5),TRUE,FALSE)</f>
        <v>0</v>
      </c>
      <c r="U2854" s="187" t="b">
        <f>IF(Dashboard!$M$6="",IF(Candidates!B2856&lt;&gt;"",TRUE,FALSE),IF(Dashboard!$M$6=Candidates!B2856,TRUE,FALSE))</f>
        <v>0</v>
      </c>
      <c r="V2854" s="187" t="b">
        <f>IF(Dashboard!$H$7="",IF(Candidates!B2856&lt;&gt;"",TRUE,FALSE),IF(Dashboard!$H$7=Candidates!C2856,TRUE,FALSE))</f>
        <v>0</v>
      </c>
      <c r="W2854" s="217" t="b">
        <f>IF(Dashboard!$H$6="",IF(Candidates!B2856&lt;&gt;"",TRUE,FALSE),IF(Dashboard!$H$6=Candidates!E2856,TRUE,FALSE))</f>
        <v>0</v>
      </c>
      <c r="X2854" s="187">
        <f t="shared" si="110"/>
        <v>0</v>
      </c>
      <c r="Y2854" s="198">
        <f t="shared" si="111"/>
        <v>0</v>
      </c>
      <c r="AA2854" s="7"/>
      <c r="AB2854" s="7"/>
      <c r="AC2854" s="7"/>
    </row>
    <row r="2855" spans="18:29" x14ac:dyDescent="0.2">
      <c r="R2855" s="193" t="str">
        <f>IF(Candidates!H2857="","",MONTH(Candidates!H2857))</f>
        <v/>
      </c>
      <c r="S2855" s="187" t="b">
        <f>IF(AND(YEAR(Candidates!H2857)&gt;=applicationYear,YEAR(Candidates!H2857)&lt;=applicationYear),TRUE,IF(applicationYear="",TRUE,FALSE))</f>
        <v>0</v>
      </c>
      <c r="T2855" s="187" t="b">
        <f>IF(AND(Candidates!H2857&gt;=$AJ$4,Candidates!H2857&lt;=$AJ$5),TRUE,FALSE)</f>
        <v>0</v>
      </c>
      <c r="U2855" s="187" t="b">
        <f>IF(Dashboard!$M$6="",IF(Candidates!B2857&lt;&gt;"",TRUE,FALSE),IF(Dashboard!$M$6=Candidates!B2857,TRUE,FALSE))</f>
        <v>0</v>
      </c>
      <c r="V2855" s="187" t="b">
        <f>IF(Dashboard!$H$7="",IF(Candidates!B2857&lt;&gt;"",TRUE,FALSE),IF(Dashboard!$H$7=Candidates!C2857,TRUE,FALSE))</f>
        <v>0</v>
      </c>
      <c r="W2855" s="217" t="b">
        <f>IF(Dashboard!$H$6="",IF(Candidates!B2857&lt;&gt;"",TRUE,FALSE),IF(Dashboard!$H$6=Candidates!E2857,TRUE,FALSE))</f>
        <v>0</v>
      </c>
      <c r="X2855" s="187">
        <f t="shared" si="110"/>
        <v>0</v>
      </c>
      <c r="Y2855" s="198">
        <f t="shared" si="111"/>
        <v>0</v>
      </c>
      <c r="AA2855" s="7"/>
      <c r="AB2855" s="7"/>
      <c r="AC2855" s="7"/>
    </row>
    <row r="2856" spans="18:29" x14ac:dyDescent="0.2">
      <c r="R2856" s="193" t="str">
        <f>IF(Candidates!H2858="","",MONTH(Candidates!H2858))</f>
        <v/>
      </c>
      <c r="S2856" s="187" t="b">
        <f>IF(AND(YEAR(Candidates!H2858)&gt;=applicationYear,YEAR(Candidates!H2858)&lt;=applicationYear),TRUE,IF(applicationYear="",TRUE,FALSE))</f>
        <v>0</v>
      </c>
      <c r="T2856" s="187" t="b">
        <f>IF(AND(Candidates!H2858&gt;=$AJ$4,Candidates!H2858&lt;=$AJ$5),TRUE,FALSE)</f>
        <v>0</v>
      </c>
      <c r="U2856" s="187" t="b">
        <f>IF(Dashboard!$M$6="",IF(Candidates!B2858&lt;&gt;"",TRUE,FALSE),IF(Dashboard!$M$6=Candidates!B2858,TRUE,FALSE))</f>
        <v>0</v>
      </c>
      <c r="V2856" s="187" t="b">
        <f>IF(Dashboard!$H$7="",IF(Candidates!B2858&lt;&gt;"",TRUE,FALSE),IF(Dashboard!$H$7=Candidates!C2858,TRUE,FALSE))</f>
        <v>0</v>
      </c>
      <c r="W2856" s="217" t="b">
        <f>IF(Dashboard!$H$6="",IF(Candidates!B2858&lt;&gt;"",TRUE,FALSE),IF(Dashboard!$H$6=Candidates!E2858,TRUE,FALSE))</f>
        <v>0</v>
      </c>
      <c r="X2856" s="187">
        <f t="shared" si="110"/>
        <v>0</v>
      </c>
      <c r="Y2856" s="198">
        <f t="shared" si="111"/>
        <v>0</v>
      </c>
      <c r="AA2856" s="7"/>
      <c r="AB2856" s="7"/>
      <c r="AC2856" s="7"/>
    </row>
    <row r="2857" spans="18:29" x14ac:dyDescent="0.2">
      <c r="R2857" s="193" t="str">
        <f>IF(Candidates!H2859="","",MONTH(Candidates!H2859))</f>
        <v/>
      </c>
      <c r="S2857" s="187" t="b">
        <f>IF(AND(YEAR(Candidates!H2859)&gt;=applicationYear,YEAR(Candidates!H2859)&lt;=applicationYear),TRUE,IF(applicationYear="",TRUE,FALSE))</f>
        <v>0</v>
      </c>
      <c r="T2857" s="187" t="b">
        <f>IF(AND(Candidates!H2859&gt;=$AJ$4,Candidates!H2859&lt;=$AJ$5),TRUE,FALSE)</f>
        <v>0</v>
      </c>
      <c r="U2857" s="187" t="b">
        <f>IF(Dashboard!$M$6="",IF(Candidates!B2859&lt;&gt;"",TRUE,FALSE),IF(Dashboard!$M$6=Candidates!B2859,TRUE,FALSE))</f>
        <v>0</v>
      </c>
      <c r="V2857" s="187" t="b">
        <f>IF(Dashboard!$H$7="",IF(Candidates!B2859&lt;&gt;"",TRUE,FALSE),IF(Dashboard!$H$7=Candidates!C2859,TRUE,FALSE))</f>
        <v>0</v>
      </c>
      <c r="W2857" s="217" t="b">
        <f>IF(Dashboard!$H$6="",IF(Candidates!B2859&lt;&gt;"",TRUE,FALSE),IF(Dashboard!$H$6=Candidates!E2859,TRUE,FALSE))</f>
        <v>0</v>
      </c>
      <c r="X2857" s="187">
        <f t="shared" si="110"/>
        <v>0</v>
      </c>
      <c r="Y2857" s="198">
        <f t="shared" si="111"/>
        <v>0</v>
      </c>
      <c r="AA2857" s="7"/>
      <c r="AB2857" s="7"/>
      <c r="AC2857" s="7"/>
    </row>
    <row r="2858" spans="18:29" x14ac:dyDescent="0.2">
      <c r="R2858" s="193" t="str">
        <f>IF(Candidates!H2860="","",MONTH(Candidates!H2860))</f>
        <v/>
      </c>
      <c r="S2858" s="187" t="b">
        <f>IF(AND(YEAR(Candidates!H2860)&gt;=applicationYear,YEAR(Candidates!H2860)&lt;=applicationYear),TRUE,IF(applicationYear="",TRUE,FALSE))</f>
        <v>0</v>
      </c>
      <c r="T2858" s="187" t="b">
        <f>IF(AND(Candidates!H2860&gt;=$AJ$4,Candidates!H2860&lt;=$AJ$5),TRUE,FALSE)</f>
        <v>0</v>
      </c>
      <c r="U2858" s="187" t="b">
        <f>IF(Dashboard!$M$6="",IF(Candidates!B2860&lt;&gt;"",TRUE,FALSE),IF(Dashboard!$M$6=Candidates!B2860,TRUE,FALSE))</f>
        <v>0</v>
      </c>
      <c r="V2858" s="187" t="b">
        <f>IF(Dashboard!$H$7="",IF(Candidates!B2860&lt;&gt;"",TRUE,FALSE),IF(Dashboard!$H$7=Candidates!C2860,TRUE,FALSE))</f>
        <v>0</v>
      </c>
      <c r="W2858" s="217" t="b">
        <f>IF(Dashboard!$H$6="",IF(Candidates!B2860&lt;&gt;"",TRUE,FALSE),IF(Dashboard!$H$6=Candidates!E2860,TRUE,FALSE))</f>
        <v>0</v>
      </c>
      <c r="X2858" s="187">
        <f t="shared" si="110"/>
        <v>0</v>
      </c>
      <c r="Y2858" s="198">
        <f t="shared" si="111"/>
        <v>0</v>
      </c>
      <c r="AA2858" s="7"/>
      <c r="AB2858" s="7"/>
      <c r="AC2858" s="7"/>
    </row>
    <row r="2859" spans="18:29" x14ac:dyDescent="0.2">
      <c r="R2859" s="193" t="str">
        <f>IF(Candidates!H2861="","",MONTH(Candidates!H2861))</f>
        <v/>
      </c>
      <c r="S2859" s="187" t="b">
        <f>IF(AND(YEAR(Candidates!H2861)&gt;=applicationYear,YEAR(Candidates!H2861)&lt;=applicationYear),TRUE,IF(applicationYear="",TRUE,FALSE))</f>
        <v>0</v>
      </c>
      <c r="T2859" s="187" t="b">
        <f>IF(AND(Candidates!H2861&gt;=$AJ$4,Candidates!H2861&lt;=$AJ$5),TRUE,FALSE)</f>
        <v>0</v>
      </c>
      <c r="U2859" s="187" t="b">
        <f>IF(Dashboard!$M$6="",IF(Candidates!B2861&lt;&gt;"",TRUE,FALSE),IF(Dashboard!$M$6=Candidates!B2861,TRUE,FALSE))</f>
        <v>0</v>
      </c>
      <c r="V2859" s="187" t="b">
        <f>IF(Dashboard!$H$7="",IF(Candidates!B2861&lt;&gt;"",TRUE,FALSE),IF(Dashboard!$H$7=Candidates!C2861,TRUE,FALSE))</f>
        <v>0</v>
      </c>
      <c r="W2859" s="217" t="b">
        <f>IF(Dashboard!$H$6="",IF(Candidates!B2861&lt;&gt;"",TRUE,FALSE),IF(Dashboard!$H$6=Candidates!E2861,TRUE,FALSE))</f>
        <v>0</v>
      </c>
      <c r="X2859" s="187">
        <f t="shared" si="110"/>
        <v>0</v>
      </c>
      <c r="Y2859" s="198">
        <f t="shared" si="111"/>
        <v>0</v>
      </c>
      <c r="AA2859" s="7"/>
      <c r="AB2859" s="7"/>
      <c r="AC2859" s="7"/>
    </row>
    <row r="2860" spans="18:29" x14ac:dyDescent="0.2">
      <c r="R2860" s="193" t="str">
        <f>IF(Candidates!H2862="","",MONTH(Candidates!H2862))</f>
        <v/>
      </c>
      <c r="S2860" s="187" t="b">
        <f>IF(AND(YEAR(Candidates!H2862)&gt;=applicationYear,YEAR(Candidates!H2862)&lt;=applicationYear),TRUE,IF(applicationYear="",TRUE,FALSE))</f>
        <v>0</v>
      </c>
      <c r="T2860" s="187" t="b">
        <f>IF(AND(Candidates!H2862&gt;=$AJ$4,Candidates!H2862&lt;=$AJ$5),TRUE,FALSE)</f>
        <v>0</v>
      </c>
      <c r="U2860" s="187" t="b">
        <f>IF(Dashboard!$M$6="",IF(Candidates!B2862&lt;&gt;"",TRUE,FALSE),IF(Dashboard!$M$6=Candidates!B2862,TRUE,FALSE))</f>
        <v>0</v>
      </c>
      <c r="V2860" s="187" t="b">
        <f>IF(Dashboard!$H$7="",IF(Candidates!B2862&lt;&gt;"",TRUE,FALSE),IF(Dashboard!$H$7=Candidates!C2862,TRUE,FALSE))</f>
        <v>0</v>
      </c>
      <c r="W2860" s="217" t="b">
        <f>IF(Dashboard!$H$6="",IF(Candidates!B2862&lt;&gt;"",TRUE,FALSE),IF(Dashboard!$H$6=Candidates!E2862,TRUE,FALSE))</f>
        <v>0</v>
      </c>
      <c r="X2860" s="187">
        <f t="shared" si="110"/>
        <v>0</v>
      </c>
      <c r="Y2860" s="198">
        <f t="shared" si="111"/>
        <v>0</v>
      </c>
      <c r="AA2860" s="7"/>
      <c r="AB2860" s="7"/>
      <c r="AC2860" s="7"/>
    </row>
    <row r="2861" spans="18:29" x14ac:dyDescent="0.2">
      <c r="R2861" s="193" t="str">
        <f>IF(Candidates!H2863="","",MONTH(Candidates!H2863))</f>
        <v/>
      </c>
      <c r="S2861" s="187" t="b">
        <f>IF(AND(YEAR(Candidates!H2863)&gt;=applicationYear,YEAR(Candidates!H2863)&lt;=applicationYear),TRUE,IF(applicationYear="",TRUE,FALSE))</f>
        <v>0</v>
      </c>
      <c r="T2861" s="187" t="b">
        <f>IF(AND(Candidates!H2863&gt;=$AJ$4,Candidates!H2863&lt;=$AJ$5),TRUE,FALSE)</f>
        <v>0</v>
      </c>
      <c r="U2861" s="187" t="b">
        <f>IF(Dashboard!$M$6="",IF(Candidates!B2863&lt;&gt;"",TRUE,FALSE),IF(Dashboard!$M$6=Candidates!B2863,TRUE,FALSE))</f>
        <v>0</v>
      </c>
      <c r="V2861" s="187" t="b">
        <f>IF(Dashboard!$H$7="",IF(Candidates!B2863&lt;&gt;"",TRUE,FALSE),IF(Dashboard!$H$7=Candidates!C2863,TRUE,FALSE))</f>
        <v>0</v>
      </c>
      <c r="W2861" s="217" t="b">
        <f>IF(Dashboard!$H$6="",IF(Candidates!B2863&lt;&gt;"",TRUE,FALSE),IF(Dashboard!$H$6=Candidates!E2863,TRUE,FALSE))</f>
        <v>0</v>
      </c>
      <c r="X2861" s="187">
        <f t="shared" si="110"/>
        <v>0</v>
      </c>
      <c r="Y2861" s="198">
        <f t="shared" si="111"/>
        <v>0</v>
      </c>
      <c r="AA2861" s="7"/>
      <c r="AB2861" s="7"/>
      <c r="AC2861" s="7"/>
    </row>
    <row r="2862" spans="18:29" x14ac:dyDescent="0.2">
      <c r="R2862" s="193" t="str">
        <f>IF(Candidates!H2864="","",MONTH(Candidates!H2864))</f>
        <v/>
      </c>
      <c r="S2862" s="187" t="b">
        <f>IF(AND(YEAR(Candidates!H2864)&gt;=applicationYear,YEAR(Candidates!H2864)&lt;=applicationYear),TRUE,IF(applicationYear="",TRUE,FALSE))</f>
        <v>0</v>
      </c>
      <c r="T2862" s="187" t="b">
        <f>IF(AND(Candidates!H2864&gt;=$AJ$4,Candidates!H2864&lt;=$AJ$5),TRUE,FALSE)</f>
        <v>0</v>
      </c>
      <c r="U2862" s="187" t="b">
        <f>IF(Dashboard!$M$6="",IF(Candidates!B2864&lt;&gt;"",TRUE,FALSE),IF(Dashboard!$M$6=Candidates!B2864,TRUE,FALSE))</f>
        <v>0</v>
      </c>
      <c r="V2862" s="187" t="b">
        <f>IF(Dashboard!$H$7="",IF(Candidates!B2864&lt;&gt;"",TRUE,FALSE),IF(Dashboard!$H$7=Candidates!C2864,TRUE,FALSE))</f>
        <v>0</v>
      </c>
      <c r="W2862" s="217" t="b">
        <f>IF(Dashboard!$H$6="",IF(Candidates!B2864&lt;&gt;"",TRUE,FALSE),IF(Dashboard!$H$6=Candidates!E2864,TRUE,FALSE))</f>
        <v>0</v>
      </c>
      <c r="X2862" s="187">
        <f t="shared" si="110"/>
        <v>0</v>
      </c>
      <c r="Y2862" s="198">
        <f t="shared" si="111"/>
        <v>0</v>
      </c>
      <c r="AA2862" s="7"/>
      <c r="AB2862" s="7"/>
      <c r="AC2862" s="7"/>
    </row>
    <row r="2863" spans="18:29" x14ac:dyDescent="0.2">
      <c r="R2863" s="193" t="str">
        <f>IF(Candidates!H2865="","",MONTH(Candidates!H2865))</f>
        <v/>
      </c>
      <c r="S2863" s="187" t="b">
        <f>IF(AND(YEAR(Candidates!H2865)&gt;=applicationYear,YEAR(Candidates!H2865)&lt;=applicationYear),TRUE,IF(applicationYear="",TRUE,FALSE))</f>
        <v>0</v>
      </c>
      <c r="T2863" s="187" t="b">
        <f>IF(AND(Candidates!H2865&gt;=$AJ$4,Candidates!H2865&lt;=$AJ$5),TRUE,FALSE)</f>
        <v>0</v>
      </c>
      <c r="U2863" s="187" t="b">
        <f>IF(Dashboard!$M$6="",IF(Candidates!B2865&lt;&gt;"",TRUE,FALSE),IF(Dashboard!$M$6=Candidates!B2865,TRUE,FALSE))</f>
        <v>0</v>
      </c>
      <c r="V2863" s="187" t="b">
        <f>IF(Dashboard!$H$7="",IF(Candidates!B2865&lt;&gt;"",TRUE,FALSE),IF(Dashboard!$H$7=Candidates!C2865,TRUE,FALSE))</f>
        <v>0</v>
      </c>
      <c r="W2863" s="217" t="b">
        <f>IF(Dashboard!$H$6="",IF(Candidates!B2865&lt;&gt;"",TRUE,FALSE),IF(Dashboard!$H$6=Candidates!E2865,TRUE,FALSE))</f>
        <v>0</v>
      </c>
      <c r="X2863" s="187">
        <f t="shared" si="110"/>
        <v>0</v>
      </c>
      <c r="Y2863" s="198">
        <f t="shared" si="111"/>
        <v>0</v>
      </c>
      <c r="AA2863" s="7"/>
      <c r="AB2863" s="7"/>
      <c r="AC2863" s="7"/>
    </row>
    <row r="2864" spans="18:29" x14ac:dyDescent="0.2">
      <c r="R2864" s="193" t="str">
        <f>IF(Candidates!H2866="","",MONTH(Candidates!H2866))</f>
        <v/>
      </c>
      <c r="S2864" s="187" t="b">
        <f>IF(AND(YEAR(Candidates!H2866)&gt;=applicationYear,YEAR(Candidates!H2866)&lt;=applicationYear),TRUE,IF(applicationYear="",TRUE,FALSE))</f>
        <v>0</v>
      </c>
      <c r="T2864" s="187" t="b">
        <f>IF(AND(Candidates!H2866&gt;=$AJ$4,Candidates!H2866&lt;=$AJ$5),TRUE,FALSE)</f>
        <v>0</v>
      </c>
      <c r="U2864" s="187" t="b">
        <f>IF(Dashboard!$M$6="",IF(Candidates!B2866&lt;&gt;"",TRUE,FALSE),IF(Dashboard!$M$6=Candidates!B2866,TRUE,FALSE))</f>
        <v>0</v>
      </c>
      <c r="V2864" s="187" t="b">
        <f>IF(Dashboard!$H$7="",IF(Candidates!B2866&lt;&gt;"",TRUE,FALSE),IF(Dashboard!$H$7=Candidates!C2866,TRUE,FALSE))</f>
        <v>0</v>
      </c>
      <c r="W2864" s="217" t="b">
        <f>IF(Dashboard!$H$6="",IF(Candidates!B2866&lt;&gt;"",TRUE,FALSE),IF(Dashboard!$H$6=Candidates!E2866,TRUE,FALSE))</f>
        <v>0</v>
      </c>
      <c r="X2864" s="187">
        <f t="shared" si="110"/>
        <v>0</v>
      </c>
      <c r="Y2864" s="198">
        <f t="shared" si="111"/>
        <v>0</v>
      </c>
      <c r="AA2864" s="7"/>
      <c r="AB2864" s="7"/>
      <c r="AC2864" s="7"/>
    </row>
    <row r="2865" spans="18:29" x14ac:dyDescent="0.2">
      <c r="R2865" s="193" t="str">
        <f>IF(Candidates!H2867="","",MONTH(Candidates!H2867))</f>
        <v/>
      </c>
      <c r="S2865" s="187" t="b">
        <f>IF(AND(YEAR(Candidates!H2867)&gt;=applicationYear,YEAR(Candidates!H2867)&lt;=applicationYear),TRUE,IF(applicationYear="",TRUE,FALSE))</f>
        <v>0</v>
      </c>
      <c r="T2865" s="187" t="b">
        <f>IF(AND(Candidates!H2867&gt;=$AJ$4,Candidates!H2867&lt;=$AJ$5),TRUE,FALSE)</f>
        <v>0</v>
      </c>
      <c r="U2865" s="187" t="b">
        <f>IF(Dashboard!$M$6="",IF(Candidates!B2867&lt;&gt;"",TRUE,FALSE),IF(Dashboard!$M$6=Candidates!B2867,TRUE,FALSE))</f>
        <v>0</v>
      </c>
      <c r="V2865" s="187" t="b">
        <f>IF(Dashboard!$H$7="",IF(Candidates!B2867&lt;&gt;"",TRUE,FALSE),IF(Dashboard!$H$7=Candidates!C2867,TRUE,FALSE))</f>
        <v>0</v>
      </c>
      <c r="W2865" s="217" t="b">
        <f>IF(Dashboard!$H$6="",IF(Candidates!B2867&lt;&gt;"",TRUE,FALSE),IF(Dashboard!$H$6=Candidates!E2867,TRUE,FALSE))</f>
        <v>0</v>
      </c>
      <c r="X2865" s="187">
        <f t="shared" si="110"/>
        <v>0</v>
      </c>
      <c r="Y2865" s="198">
        <f t="shared" si="111"/>
        <v>0</v>
      </c>
      <c r="AA2865" s="7"/>
      <c r="AB2865" s="7"/>
      <c r="AC2865" s="7"/>
    </row>
    <row r="2866" spans="18:29" x14ac:dyDescent="0.2">
      <c r="R2866" s="193" t="str">
        <f>IF(Candidates!H2868="","",MONTH(Candidates!H2868))</f>
        <v/>
      </c>
      <c r="S2866" s="187" t="b">
        <f>IF(AND(YEAR(Candidates!H2868)&gt;=applicationYear,YEAR(Candidates!H2868)&lt;=applicationYear),TRUE,IF(applicationYear="",TRUE,FALSE))</f>
        <v>0</v>
      </c>
      <c r="T2866" s="187" t="b">
        <f>IF(AND(Candidates!H2868&gt;=$AJ$4,Candidates!H2868&lt;=$AJ$5),TRUE,FALSE)</f>
        <v>0</v>
      </c>
      <c r="U2866" s="187" t="b">
        <f>IF(Dashboard!$M$6="",IF(Candidates!B2868&lt;&gt;"",TRUE,FALSE),IF(Dashboard!$M$6=Candidates!B2868,TRUE,FALSE))</f>
        <v>0</v>
      </c>
      <c r="V2866" s="187" t="b">
        <f>IF(Dashboard!$H$7="",IF(Candidates!B2868&lt;&gt;"",TRUE,FALSE),IF(Dashboard!$H$7=Candidates!C2868,TRUE,FALSE))</f>
        <v>0</v>
      </c>
      <c r="W2866" s="217" t="b">
        <f>IF(Dashboard!$H$6="",IF(Candidates!B2868&lt;&gt;"",TRUE,FALSE),IF(Dashboard!$H$6=Candidates!E2868,TRUE,FALSE))</f>
        <v>0</v>
      </c>
      <c r="X2866" s="187">
        <f t="shared" si="110"/>
        <v>0</v>
      </c>
      <c r="Y2866" s="198">
        <f t="shared" si="111"/>
        <v>0</v>
      </c>
      <c r="AA2866" s="7"/>
      <c r="AB2866" s="7"/>
      <c r="AC2866" s="7"/>
    </row>
    <row r="2867" spans="18:29" x14ac:dyDescent="0.2">
      <c r="R2867" s="193" t="str">
        <f>IF(Candidates!H2869="","",MONTH(Candidates!H2869))</f>
        <v/>
      </c>
      <c r="S2867" s="187" t="b">
        <f>IF(AND(YEAR(Candidates!H2869)&gt;=applicationYear,YEAR(Candidates!H2869)&lt;=applicationYear),TRUE,IF(applicationYear="",TRUE,FALSE))</f>
        <v>0</v>
      </c>
      <c r="T2867" s="187" t="b">
        <f>IF(AND(Candidates!H2869&gt;=$AJ$4,Candidates!H2869&lt;=$AJ$5),TRUE,FALSE)</f>
        <v>0</v>
      </c>
      <c r="U2867" s="187" t="b">
        <f>IF(Dashboard!$M$6="",IF(Candidates!B2869&lt;&gt;"",TRUE,FALSE),IF(Dashboard!$M$6=Candidates!B2869,TRUE,FALSE))</f>
        <v>0</v>
      </c>
      <c r="V2867" s="187" t="b">
        <f>IF(Dashboard!$H$7="",IF(Candidates!B2869&lt;&gt;"",TRUE,FALSE),IF(Dashboard!$H$7=Candidates!C2869,TRUE,FALSE))</f>
        <v>0</v>
      </c>
      <c r="W2867" s="217" t="b">
        <f>IF(Dashboard!$H$6="",IF(Candidates!B2869&lt;&gt;"",TRUE,FALSE),IF(Dashboard!$H$6=Candidates!E2869,TRUE,FALSE))</f>
        <v>0</v>
      </c>
      <c r="X2867" s="187">
        <f t="shared" si="110"/>
        <v>0</v>
      </c>
      <c r="Y2867" s="198">
        <f t="shared" si="111"/>
        <v>0</v>
      </c>
      <c r="AA2867" s="7"/>
      <c r="AB2867" s="7"/>
      <c r="AC2867" s="7"/>
    </row>
    <row r="2868" spans="18:29" x14ac:dyDescent="0.2">
      <c r="R2868" s="193" t="str">
        <f>IF(Candidates!H2870="","",MONTH(Candidates!H2870))</f>
        <v/>
      </c>
      <c r="S2868" s="187" t="b">
        <f>IF(AND(YEAR(Candidates!H2870)&gt;=applicationYear,YEAR(Candidates!H2870)&lt;=applicationYear),TRUE,IF(applicationYear="",TRUE,FALSE))</f>
        <v>0</v>
      </c>
      <c r="T2868" s="187" t="b">
        <f>IF(AND(Candidates!H2870&gt;=$AJ$4,Candidates!H2870&lt;=$AJ$5),TRUE,FALSE)</f>
        <v>0</v>
      </c>
      <c r="U2868" s="187" t="b">
        <f>IF(Dashboard!$M$6="",IF(Candidates!B2870&lt;&gt;"",TRUE,FALSE),IF(Dashboard!$M$6=Candidates!B2870,TRUE,FALSE))</f>
        <v>0</v>
      </c>
      <c r="V2868" s="187" t="b">
        <f>IF(Dashboard!$H$7="",IF(Candidates!B2870&lt;&gt;"",TRUE,FALSE),IF(Dashboard!$H$7=Candidates!C2870,TRUE,FALSE))</f>
        <v>0</v>
      </c>
      <c r="W2868" s="217" t="b">
        <f>IF(Dashboard!$H$6="",IF(Candidates!B2870&lt;&gt;"",TRUE,FALSE),IF(Dashboard!$H$6=Candidates!E2870,TRUE,FALSE))</f>
        <v>0</v>
      </c>
      <c r="X2868" s="187">
        <f t="shared" si="110"/>
        <v>0</v>
      </c>
      <c r="Y2868" s="198">
        <f t="shared" si="111"/>
        <v>0</v>
      </c>
      <c r="AA2868" s="7"/>
      <c r="AB2868" s="7"/>
      <c r="AC2868" s="7"/>
    </row>
    <row r="2869" spans="18:29" x14ac:dyDescent="0.2">
      <c r="R2869" s="193" t="str">
        <f>IF(Candidates!H2871="","",MONTH(Candidates!H2871))</f>
        <v/>
      </c>
      <c r="S2869" s="187" t="b">
        <f>IF(AND(YEAR(Candidates!H2871)&gt;=applicationYear,YEAR(Candidates!H2871)&lt;=applicationYear),TRUE,IF(applicationYear="",TRUE,FALSE))</f>
        <v>0</v>
      </c>
      <c r="T2869" s="187" t="b">
        <f>IF(AND(Candidates!H2871&gt;=$AJ$4,Candidates!H2871&lt;=$AJ$5),TRUE,FALSE)</f>
        <v>0</v>
      </c>
      <c r="U2869" s="187" t="b">
        <f>IF(Dashboard!$M$6="",IF(Candidates!B2871&lt;&gt;"",TRUE,FALSE),IF(Dashboard!$M$6=Candidates!B2871,TRUE,FALSE))</f>
        <v>0</v>
      </c>
      <c r="V2869" s="187" t="b">
        <f>IF(Dashboard!$H$7="",IF(Candidates!B2871&lt;&gt;"",TRUE,FALSE),IF(Dashboard!$H$7=Candidates!C2871,TRUE,FALSE))</f>
        <v>0</v>
      </c>
      <c r="W2869" s="217" t="b">
        <f>IF(Dashboard!$H$6="",IF(Candidates!B2871&lt;&gt;"",TRUE,FALSE),IF(Dashboard!$H$6=Candidates!E2871,TRUE,FALSE))</f>
        <v>0</v>
      </c>
      <c r="X2869" s="187">
        <f t="shared" si="110"/>
        <v>0</v>
      </c>
      <c r="Y2869" s="198">
        <f t="shared" si="111"/>
        <v>0</v>
      </c>
      <c r="AA2869" s="7"/>
      <c r="AB2869" s="7"/>
      <c r="AC2869" s="7"/>
    </row>
    <row r="2870" spans="18:29" x14ac:dyDescent="0.2">
      <c r="R2870" s="193" t="str">
        <f>IF(Candidates!H2872="","",MONTH(Candidates!H2872))</f>
        <v/>
      </c>
      <c r="S2870" s="187" t="b">
        <f>IF(AND(YEAR(Candidates!H2872)&gt;=applicationYear,YEAR(Candidates!H2872)&lt;=applicationYear),TRUE,IF(applicationYear="",TRUE,FALSE))</f>
        <v>0</v>
      </c>
      <c r="T2870" s="187" t="b">
        <f>IF(AND(Candidates!H2872&gt;=$AJ$4,Candidates!H2872&lt;=$AJ$5),TRUE,FALSE)</f>
        <v>0</v>
      </c>
      <c r="U2870" s="187" t="b">
        <f>IF(Dashboard!$M$6="",IF(Candidates!B2872&lt;&gt;"",TRUE,FALSE),IF(Dashboard!$M$6=Candidates!B2872,TRUE,FALSE))</f>
        <v>0</v>
      </c>
      <c r="V2870" s="187" t="b">
        <f>IF(Dashboard!$H$7="",IF(Candidates!B2872&lt;&gt;"",TRUE,FALSE),IF(Dashboard!$H$7=Candidates!C2872,TRUE,FALSE))</f>
        <v>0</v>
      </c>
      <c r="W2870" s="217" t="b">
        <f>IF(Dashboard!$H$6="",IF(Candidates!B2872&lt;&gt;"",TRUE,FALSE),IF(Dashboard!$H$6=Candidates!E2872,TRUE,FALSE))</f>
        <v>0</v>
      </c>
      <c r="X2870" s="187">
        <f t="shared" si="110"/>
        <v>0</v>
      </c>
      <c r="Y2870" s="198">
        <f t="shared" si="111"/>
        <v>0</v>
      </c>
      <c r="AA2870" s="7"/>
      <c r="AB2870" s="7"/>
      <c r="AC2870" s="7"/>
    </row>
    <row r="2871" spans="18:29" x14ac:dyDescent="0.2">
      <c r="R2871" s="193" t="str">
        <f>IF(Candidates!H2873="","",MONTH(Candidates!H2873))</f>
        <v/>
      </c>
      <c r="S2871" s="187" t="b">
        <f>IF(AND(YEAR(Candidates!H2873)&gt;=applicationYear,YEAR(Candidates!H2873)&lt;=applicationYear),TRUE,IF(applicationYear="",TRUE,FALSE))</f>
        <v>0</v>
      </c>
      <c r="T2871" s="187" t="b">
        <f>IF(AND(Candidates!H2873&gt;=$AJ$4,Candidates!H2873&lt;=$AJ$5),TRUE,FALSE)</f>
        <v>0</v>
      </c>
      <c r="U2871" s="187" t="b">
        <f>IF(Dashboard!$M$6="",IF(Candidates!B2873&lt;&gt;"",TRUE,FALSE),IF(Dashboard!$M$6=Candidates!B2873,TRUE,FALSE))</f>
        <v>0</v>
      </c>
      <c r="V2871" s="187" t="b">
        <f>IF(Dashboard!$H$7="",IF(Candidates!B2873&lt;&gt;"",TRUE,FALSE),IF(Dashboard!$H$7=Candidates!C2873,TRUE,FALSE))</f>
        <v>0</v>
      </c>
      <c r="W2871" s="217" t="b">
        <f>IF(Dashboard!$H$6="",IF(Candidates!B2873&lt;&gt;"",TRUE,FALSE),IF(Dashboard!$H$6=Candidates!E2873,TRUE,FALSE))</f>
        <v>0</v>
      </c>
      <c r="X2871" s="187">
        <f t="shared" si="110"/>
        <v>0</v>
      </c>
      <c r="Y2871" s="198">
        <f t="shared" si="111"/>
        <v>0</v>
      </c>
      <c r="AA2871" s="7"/>
      <c r="AB2871" s="7"/>
      <c r="AC2871" s="7"/>
    </row>
    <row r="2872" spans="18:29" x14ac:dyDescent="0.2">
      <c r="R2872" s="193" t="str">
        <f>IF(Candidates!H2874="","",MONTH(Candidates!H2874))</f>
        <v/>
      </c>
      <c r="S2872" s="187" t="b">
        <f>IF(AND(YEAR(Candidates!H2874)&gt;=applicationYear,YEAR(Candidates!H2874)&lt;=applicationYear),TRUE,IF(applicationYear="",TRUE,FALSE))</f>
        <v>0</v>
      </c>
      <c r="T2872" s="187" t="b">
        <f>IF(AND(Candidates!H2874&gt;=$AJ$4,Candidates!H2874&lt;=$AJ$5),TRUE,FALSE)</f>
        <v>0</v>
      </c>
      <c r="U2872" s="187" t="b">
        <f>IF(Dashboard!$M$6="",IF(Candidates!B2874&lt;&gt;"",TRUE,FALSE),IF(Dashboard!$M$6=Candidates!B2874,TRUE,FALSE))</f>
        <v>0</v>
      </c>
      <c r="V2872" s="187" t="b">
        <f>IF(Dashboard!$H$7="",IF(Candidates!B2874&lt;&gt;"",TRUE,FALSE),IF(Dashboard!$H$7=Candidates!C2874,TRUE,FALSE))</f>
        <v>0</v>
      </c>
      <c r="W2872" s="217" t="b">
        <f>IF(Dashboard!$H$6="",IF(Candidates!B2874&lt;&gt;"",TRUE,FALSE),IF(Dashboard!$H$6=Candidates!E2874,TRUE,FALSE))</f>
        <v>0</v>
      </c>
      <c r="X2872" s="187">
        <f t="shared" si="110"/>
        <v>0</v>
      </c>
      <c r="Y2872" s="198">
        <f t="shared" si="111"/>
        <v>0</v>
      </c>
      <c r="AA2872" s="7"/>
      <c r="AB2872" s="7"/>
      <c r="AC2872" s="7"/>
    </row>
    <row r="2873" spans="18:29" x14ac:dyDescent="0.2">
      <c r="R2873" s="193" t="str">
        <f>IF(Candidates!H2875="","",MONTH(Candidates!H2875))</f>
        <v/>
      </c>
      <c r="S2873" s="187" t="b">
        <f>IF(AND(YEAR(Candidates!H2875)&gt;=applicationYear,YEAR(Candidates!H2875)&lt;=applicationYear),TRUE,IF(applicationYear="",TRUE,FALSE))</f>
        <v>0</v>
      </c>
      <c r="T2873" s="187" t="b">
        <f>IF(AND(Candidates!H2875&gt;=$AJ$4,Candidates!H2875&lt;=$AJ$5),TRUE,FALSE)</f>
        <v>0</v>
      </c>
      <c r="U2873" s="187" t="b">
        <f>IF(Dashboard!$M$6="",IF(Candidates!B2875&lt;&gt;"",TRUE,FALSE),IF(Dashboard!$M$6=Candidates!B2875,TRUE,FALSE))</f>
        <v>0</v>
      </c>
      <c r="V2873" s="187" t="b">
        <f>IF(Dashboard!$H$7="",IF(Candidates!B2875&lt;&gt;"",TRUE,FALSE),IF(Dashboard!$H$7=Candidates!C2875,TRUE,FALSE))</f>
        <v>0</v>
      </c>
      <c r="W2873" s="217" t="b">
        <f>IF(Dashboard!$H$6="",IF(Candidates!B2875&lt;&gt;"",TRUE,FALSE),IF(Dashboard!$H$6=Candidates!E2875,TRUE,FALSE))</f>
        <v>0</v>
      </c>
      <c r="X2873" s="187">
        <f t="shared" si="110"/>
        <v>0</v>
      </c>
      <c r="Y2873" s="198">
        <f t="shared" si="111"/>
        <v>0</v>
      </c>
      <c r="AA2873" s="7"/>
      <c r="AB2873" s="7"/>
      <c r="AC2873" s="7"/>
    </row>
    <row r="2874" spans="18:29" x14ac:dyDescent="0.2">
      <c r="R2874" s="193" t="str">
        <f>IF(Candidates!H2876="","",MONTH(Candidates!H2876))</f>
        <v/>
      </c>
      <c r="S2874" s="187" t="b">
        <f>IF(AND(YEAR(Candidates!H2876)&gt;=applicationYear,YEAR(Candidates!H2876)&lt;=applicationYear),TRUE,IF(applicationYear="",TRUE,FALSE))</f>
        <v>0</v>
      </c>
      <c r="T2874" s="187" t="b">
        <f>IF(AND(Candidates!H2876&gt;=$AJ$4,Candidates!H2876&lt;=$AJ$5),TRUE,FALSE)</f>
        <v>0</v>
      </c>
      <c r="U2874" s="187" t="b">
        <f>IF(Dashboard!$M$6="",IF(Candidates!B2876&lt;&gt;"",TRUE,FALSE),IF(Dashboard!$M$6=Candidates!B2876,TRUE,FALSE))</f>
        <v>0</v>
      </c>
      <c r="V2874" s="187" t="b">
        <f>IF(Dashboard!$H$7="",IF(Candidates!B2876&lt;&gt;"",TRUE,FALSE),IF(Dashboard!$H$7=Candidates!C2876,TRUE,FALSE))</f>
        <v>0</v>
      </c>
      <c r="W2874" s="217" t="b">
        <f>IF(Dashboard!$H$6="",IF(Candidates!B2876&lt;&gt;"",TRUE,FALSE),IF(Dashboard!$H$6=Candidates!E2876,TRUE,FALSE))</f>
        <v>0</v>
      </c>
      <c r="X2874" s="187">
        <f t="shared" si="110"/>
        <v>0</v>
      </c>
      <c r="Y2874" s="198">
        <f t="shared" si="111"/>
        <v>0</v>
      </c>
      <c r="AA2874" s="7"/>
      <c r="AB2874" s="7"/>
      <c r="AC2874" s="7"/>
    </row>
    <row r="2875" spans="18:29" x14ac:dyDescent="0.2">
      <c r="R2875" s="193" t="str">
        <f>IF(Candidates!H2877="","",MONTH(Candidates!H2877))</f>
        <v/>
      </c>
      <c r="S2875" s="187" t="b">
        <f>IF(AND(YEAR(Candidates!H2877)&gt;=applicationYear,YEAR(Candidates!H2877)&lt;=applicationYear),TRUE,IF(applicationYear="",TRUE,FALSE))</f>
        <v>0</v>
      </c>
      <c r="T2875" s="187" t="b">
        <f>IF(AND(Candidates!H2877&gt;=$AJ$4,Candidates!H2877&lt;=$AJ$5),TRUE,FALSE)</f>
        <v>0</v>
      </c>
      <c r="U2875" s="187" t="b">
        <f>IF(Dashboard!$M$6="",IF(Candidates!B2877&lt;&gt;"",TRUE,FALSE),IF(Dashboard!$M$6=Candidates!B2877,TRUE,FALSE))</f>
        <v>0</v>
      </c>
      <c r="V2875" s="187" t="b">
        <f>IF(Dashboard!$H$7="",IF(Candidates!B2877&lt;&gt;"",TRUE,FALSE),IF(Dashboard!$H$7=Candidates!C2877,TRUE,FALSE))</f>
        <v>0</v>
      </c>
      <c r="W2875" s="217" t="b">
        <f>IF(Dashboard!$H$6="",IF(Candidates!B2877&lt;&gt;"",TRUE,FALSE),IF(Dashboard!$H$6=Candidates!E2877,TRUE,FALSE))</f>
        <v>0</v>
      </c>
      <c r="X2875" s="187">
        <f t="shared" si="110"/>
        <v>0</v>
      </c>
      <c r="Y2875" s="198">
        <f t="shared" si="111"/>
        <v>0</v>
      </c>
      <c r="AA2875" s="7"/>
      <c r="AB2875" s="7"/>
      <c r="AC2875" s="7"/>
    </row>
    <row r="2876" spans="18:29" x14ac:dyDescent="0.2">
      <c r="R2876" s="193" t="str">
        <f>IF(Candidates!H2878="","",MONTH(Candidates!H2878))</f>
        <v/>
      </c>
      <c r="S2876" s="187" t="b">
        <f>IF(AND(YEAR(Candidates!H2878)&gt;=applicationYear,YEAR(Candidates!H2878)&lt;=applicationYear),TRUE,IF(applicationYear="",TRUE,FALSE))</f>
        <v>0</v>
      </c>
      <c r="T2876" s="187" t="b">
        <f>IF(AND(Candidates!H2878&gt;=$AJ$4,Candidates!H2878&lt;=$AJ$5),TRUE,FALSE)</f>
        <v>0</v>
      </c>
      <c r="U2876" s="187" t="b">
        <f>IF(Dashboard!$M$6="",IF(Candidates!B2878&lt;&gt;"",TRUE,FALSE),IF(Dashboard!$M$6=Candidates!B2878,TRUE,FALSE))</f>
        <v>0</v>
      </c>
      <c r="V2876" s="187" t="b">
        <f>IF(Dashboard!$H$7="",IF(Candidates!B2878&lt;&gt;"",TRUE,FALSE),IF(Dashboard!$H$7=Candidates!C2878,TRUE,FALSE))</f>
        <v>0</v>
      </c>
      <c r="W2876" s="217" t="b">
        <f>IF(Dashboard!$H$6="",IF(Candidates!B2878&lt;&gt;"",TRUE,FALSE),IF(Dashboard!$H$6=Candidates!E2878,TRUE,FALSE))</f>
        <v>0</v>
      </c>
      <c r="X2876" s="187">
        <f t="shared" si="110"/>
        <v>0</v>
      </c>
      <c r="Y2876" s="198">
        <f t="shared" si="111"/>
        <v>0</v>
      </c>
      <c r="AA2876" s="7"/>
      <c r="AB2876" s="7"/>
      <c r="AC2876" s="7"/>
    </row>
    <row r="2877" spans="18:29" x14ac:dyDescent="0.2">
      <c r="R2877" s="193" t="str">
        <f>IF(Candidates!H2879="","",MONTH(Candidates!H2879))</f>
        <v/>
      </c>
      <c r="S2877" s="187" t="b">
        <f>IF(AND(YEAR(Candidates!H2879)&gt;=applicationYear,YEAR(Candidates!H2879)&lt;=applicationYear),TRUE,IF(applicationYear="",TRUE,FALSE))</f>
        <v>0</v>
      </c>
      <c r="T2877" s="187" t="b">
        <f>IF(AND(Candidates!H2879&gt;=$AJ$4,Candidates!H2879&lt;=$AJ$5),TRUE,FALSE)</f>
        <v>0</v>
      </c>
      <c r="U2877" s="187" t="b">
        <f>IF(Dashboard!$M$6="",IF(Candidates!B2879&lt;&gt;"",TRUE,FALSE),IF(Dashboard!$M$6=Candidates!B2879,TRUE,FALSE))</f>
        <v>0</v>
      </c>
      <c r="V2877" s="187" t="b">
        <f>IF(Dashboard!$H$7="",IF(Candidates!B2879&lt;&gt;"",TRUE,FALSE),IF(Dashboard!$H$7=Candidates!C2879,TRUE,FALSE))</f>
        <v>0</v>
      </c>
      <c r="W2877" s="217" t="b">
        <f>IF(Dashboard!$H$6="",IF(Candidates!B2879&lt;&gt;"",TRUE,FALSE),IF(Dashboard!$H$6=Candidates!E2879,TRUE,FALSE))</f>
        <v>0</v>
      </c>
      <c r="X2877" s="187">
        <f t="shared" si="110"/>
        <v>0</v>
      </c>
      <c r="Y2877" s="198">
        <f t="shared" si="111"/>
        <v>0</v>
      </c>
      <c r="AA2877" s="7"/>
      <c r="AB2877" s="7"/>
      <c r="AC2877" s="7"/>
    </row>
    <row r="2878" spans="18:29" x14ac:dyDescent="0.2">
      <c r="R2878" s="193" t="str">
        <f>IF(Candidates!H2880="","",MONTH(Candidates!H2880))</f>
        <v/>
      </c>
      <c r="S2878" s="187" t="b">
        <f>IF(AND(YEAR(Candidates!H2880)&gt;=applicationYear,YEAR(Candidates!H2880)&lt;=applicationYear),TRUE,IF(applicationYear="",TRUE,FALSE))</f>
        <v>0</v>
      </c>
      <c r="T2878" s="187" t="b">
        <f>IF(AND(Candidates!H2880&gt;=$AJ$4,Candidates!H2880&lt;=$AJ$5),TRUE,FALSE)</f>
        <v>0</v>
      </c>
      <c r="U2878" s="187" t="b">
        <f>IF(Dashboard!$M$6="",IF(Candidates!B2880&lt;&gt;"",TRUE,FALSE),IF(Dashboard!$M$6=Candidates!B2880,TRUE,FALSE))</f>
        <v>0</v>
      </c>
      <c r="V2878" s="187" t="b">
        <f>IF(Dashboard!$H$7="",IF(Candidates!B2880&lt;&gt;"",TRUE,FALSE),IF(Dashboard!$H$7=Candidates!C2880,TRUE,FALSE))</f>
        <v>0</v>
      </c>
      <c r="W2878" s="217" t="b">
        <f>IF(Dashboard!$H$6="",IF(Candidates!B2880&lt;&gt;"",TRUE,FALSE),IF(Dashboard!$H$6=Candidates!E2880,TRUE,FALSE))</f>
        <v>0</v>
      </c>
      <c r="X2878" s="187">
        <f t="shared" si="110"/>
        <v>0</v>
      </c>
      <c r="Y2878" s="198">
        <f t="shared" si="111"/>
        <v>0</v>
      </c>
      <c r="AA2878" s="7"/>
      <c r="AB2878" s="7"/>
      <c r="AC2878" s="7"/>
    </row>
    <row r="2879" spans="18:29" x14ac:dyDescent="0.2">
      <c r="R2879" s="193" t="str">
        <f>IF(Candidates!H2881="","",MONTH(Candidates!H2881))</f>
        <v/>
      </c>
      <c r="S2879" s="187" t="b">
        <f>IF(AND(YEAR(Candidates!H2881)&gt;=applicationYear,YEAR(Candidates!H2881)&lt;=applicationYear),TRUE,IF(applicationYear="",TRUE,FALSE))</f>
        <v>0</v>
      </c>
      <c r="T2879" s="187" t="b">
        <f>IF(AND(Candidates!H2881&gt;=$AJ$4,Candidates!H2881&lt;=$AJ$5),TRUE,FALSE)</f>
        <v>0</v>
      </c>
      <c r="U2879" s="187" t="b">
        <f>IF(Dashboard!$M$6="",IF(Candidates!B2881&lt;&gt;"",TRUE,FALSE),IF(Dashboard!$M$6=Candidates!B2881,TRUE,FALSE))</f>
        <v>0</v>
      </c>
      <c r="V2879" s="187" t="b">
        <f>IF(Dashboard!$H$7="",IF(Candidates!B2881&lt;&gt;"",TRUE,FALSE),IF(Dashboard!$H$7=Candidates!C2881,TRUE,FALSE))</f>
        <v>0</v>
      </c>
      <c r="W2879" s="217" t="b">
        <f>IF(Dashboard!$H$6="",IF(Candidates!B2881&lt;&gt;"",TRUE,FALSE),IF(Dashboard!$H$6=Candidates!E2881,TRUE,FALSE))</f>
        <v>0</v>
      </c>
      <c r="X2879" s="187">
        <f t="shared" si="110"/>
        <v>0</v>
      </c>
      <c r="Y2879" s="198">
        <f t="shared" si="111"/>
        <v>0</v>
      </c>
      <c r="AA2879" s="7"/>
      <c r="AB2879" s="7"/>
      <c r="AC2879" s="7"/>
    </row>
    <row r="2880" spans="18:29" x14ac:dyDescent="0.2">
      <c r="R2880" s="193" t="str">
        <f>IF(Candidates!H2882="","",MONTH(Candidates!H2882))</f>
        <v/>
      </c>
      <c r="S2880" s="187" t="b">
        <f>IF(AND(YEAR(Candidates!H2882)&gt;=applicationYear,YEAR(Candidates!H2882)&lt;=applicationYear),TRUE,IF(applicationYear="",TRUE,FALSE))</f>
        <v>0</v>
      </c>
      <c r="T2880" s="187" t="b">
        <f>IF(AND(Candidates!H2882&gt;=$AJ$4,Candidates!H2882&lt;=$AJ$5),TRUE,FALSE)</f>
        <v>0</v>
      </c>
      <c r="U2880" s="187" t="b">
        <f>IF(Dashboard!$M$6="",IF(Candidates!B2882&lt;&gt;"",TRUE,FALSE),IF(Dashboard!$M$6=Candidates!B2882,TRUE,FALSE))</f>
        <v>0</v>
      </c>
      <c r="V2880" s="187" t="b">
        <f>IF(Dashboard!$H$7="",IF(Candidates!B2882&lt;&gt;"",TRUE,FALSE),IF(Dashboard!$H$7=Candidates!C2882,TRUE,FALSE))</f>
        <v>0</v>
      </c>
      <c r="W2880" s="217" t="b">
        <f>IF(Dashboard!$H$6="",IF(Candidates!B2882&lt;&gt;"",TRUE,FALSE),IF(Dashboard!$H$6=Candidates!E2882,TRUE,FALSE))</f>
        <v>0</v>
      </c>
      <c r="X2880" s="187">
        <f t="shared" si="110"/>
        <v>0</v>
      </c>
      <c r="Y2880" s="198">
        <f t="shared" si="111"/>
        <v>0</v>
      </c>
      <c r="AA2880" s="7"/>
      <c r="AB2880" s="7"/>
      <c r="AC2880" s="7"/>
    </row>
    <row r="2881" spans="18:29" x14ac:dyDescent="0.2">
      <c r="R2881" s="193" t="str">
        <f>IF(Candidates!H2883="","",MONTH(Candidates!H2883))</f>
        <v/>
      </c>
      <c r="S2881" s="187" t="b">
        <f>IF(AND(YEAR(Candidates!H2883)&gt;=applicationYear,YEAR(Candidates!H2883)&lt;=applicationYear),TRUE,IF(applicationYear="",TRUE,FALSE))</f>
        <v>0</v>
      </c>
      <c r="T2881" s="187" t="b">
        <f>IF(AND(Candidates!H2883&gt;=$AJ$4,Candidates!H2883&lt;=$AJ$5),TRUE,FALSE)</f>
        <v>0</v>
      </c>
      <c r="U2881" s="187" t="b">
        <f>IF(Dashboard!$M$6="",IF(Candidates!B2883&lt;&gt;"",TRUE,FALSE),IF(Dashboard!$M$6=Candidates!B2883,TRUE,FALSE))</f>
        <v>0</v>
      </c>
      <c r="V2881" s="187" t="b">
        <f>IF(Dashboard!$H$7="",IF(Candidates!B2883&lt;&gt;"",TRUE,FALSE),IF(Dashboard!$H$7=Candidates!C2883,TRUE,FALSE))</f>
        <v>0</v>
      </c>
      <c r="W2881" s="217" t="b">
        <f>IF(Dashboard!$H$6="",IF(Candidates!B2883&lt;&gt;"",TRUE,FALSE),IF(Dashboard!$H$6=Candidates!E2883,TRUE,FALSE))</f>
        <v>0</v>
      </c>
      <c r="X2881" s="187">
        <f t="shared" si="110"/>
        <v>0</v>
      </c>
      <c r="Y2881" s="198">
        <f t="shared" si="111"/>
        <v>0</v>
      </c>
      <c r="AA2881" s="7"/>
      <c r="AB2881" s="7"/>
      <c r="AC2881" s="7"/>
    </row>
    <row r="2882" spans="18:29" x14ac:dyDescent="0.2">
      <c r="R2882" s="193" t="str">
        <f>IF(Candidates!H2884="","",MONTH(Candidates!H2884))</f>
        <v/>
      </c>
      <c r="S2882" s="187" t="b">
        <f>IF(AND(YEAR(Candidates!H2884)&gt;=applicationYear,YEAR(Candidates!H2884)&lt;=applicationYear),TRUE,IF(applicationYear="",TRUE,FALSE))</f>
        <v>0</v>
      </c>
      <c r="T2882" s="187" t="b">
        <f>IF(AND(Candidates!H2884&gt;=$AJ$4,Candidates!H2884&lt;=$AJ$5),TRUE,FALSE)</f>
        <v>0</v>
      </c>
      <c r="U2882" s="187" t="b">
        <f>IF(Dashboard!$M$6="",IF(Candidates!B2884&lt;&gt;"",TRUE,FALSE),IF(Dashboard!$M$6=Candidates!B2884,TRUE,FALSE))</f>
        <v>0</v>
      </c>
      <c r="V2882" s="187" t="b">
        <f>IF(Dashboard!$H$7="",IF(Candidates!B2884&lt;&gt;"",TRUE,FALSE),IF(Dashboard!$H$7=Candidates!C2884,TRUE,FALSE))</f>
        <v>0</v>
      </c>
      <c r="W2882" s="217" t="b">
        <f>IF(Dashboard!$H$6="",IF(Candidates!B2884&lt;&gt;"",TRUE,FALSE),IF(Dashboard!$H$6=Candidates!E2884,TRUE,FALSE))</f>
        <v>0</v>
      </c>
      <c r="X2882" s="187">
        <f t="shared" si="110"/>
        <v>0</v>
      </c>
      <c r="Y2882" s="198">
        <f t="shared" si="111"/>
        <v>0</v>
      </c>
      <c r="AA2882" s="7"/>
      <c r="AB2882" s="7"/>
      <c r="AC2882" s="7"/>
    </row>
    <row r="2883" spans="18:29" x14ac:dyDescent="0.2">
      <c r="R2883" s="193" t="str">
        <f>IF(Candidates!H2885="","",MONTH(Candidates!H2885))</f>
        <v/>
      </c>
      <c r="S2883" s="187" t="b">
        <f>IF(AND(YEAR(Candidates!H2885)&gt;=applicationYear,YEAR(Candidates!H2885)&lt;=applicationYear),TRUE,IF(applicationYear="",TRUE,FALSE))</f>
        <v>0</v>
      </c>
      <c r="T2883" s="187" t="b">
        <f>IF(AND(Candidates!H2885&gt;=$AJ$4,Candidates!H2885&lt;=$AJ$5),TRUE,FALSE)</f>
        <v>0</v>
      </c>
      <c r="U2883" s="187" t="b">
        <f>IF(Dashboard!$M$6="",IF(Candidates!B2885&lt;&gt;"",TRUE,FALSE),IF(Dashboard!$M$6=Candidates!B2885,TRUE,FALSE))</f>
        <v>0</v>
      </c>
      <c r="V2883" s="187" t="b">
        <f>IF(Dashboard!$H$7="",IF(Candidates!B2885&lt;&gt;"",TRUE,FALSE),IF(Dashboard!$H$7=Candidates!C2885,TRUE,FALSE))</f>
        <v>0</v>
      </c>
      <c r="W2883" s="217" t="b">
        <f>IF(Dashboard!$H$6="",IF(Candidates!B2885&lt;&gt;"",TRUE,FALSE),IF(Dashboard!$H$6=Candidates!E2885,TRUE,FALSE))</f>
        <v>0</v>
      </c>
      <c r="X2883" s="187">
        <f t="shared" si="110"/>
        <v>0</v>
      </c>
      <c r="Y2883" s="198">
        <f t="shared" si="111"/>
        <v>0</v>
      </c>
      <c r="AA2883" s="7"/>
      <c r="AB2883" s="7"/>
      <c r="AC2883" s="7"/>
    </row>
    <row r="2884" spans="18:29" x14ac:dyDescent="0.2">
      <c r="R2884" s="193" t="str">
        <f>IF(Candidates!H2886="","",MONTH(Candidates!H2886))</f>
        <v/>
      </c>
      <c r="S2884" s="187" t="b">
        <f>IF(AND(YEAR(Candidates!H2886)&gt;=applicationYear,YEAR(Candidates!H2886)&lt;=applicationYear),TRUE,IF(applicationYear="",TRUE,FALSE))</f>
        <v>0</v>
      </c>
      <c r="T2884" s="187" t="b">
        <f>IF(AND(Candidates!H2886&gt;=$AJ$4,Candidates!H2886&lt;=$AJ$5),TRUE,FALSE)</f>
        <v>0</v>
      </c>
      <c r="U2884" s="187" t="b">
        <f>IF(Dashboard!$M$6="",IF(Candidates!B2886&lt;&gt;"",TRUE,FALSE),IF(Dashboard!$M$6=Candidates!B2886,TRUE,FALSE))</f>
        <v>0</v>
      </c>
      <c r="V2884" s="187" t="b">
        <f>IF(Dashboard!$H$7="",IF(Candidates!B2886&lt;&gt;"",TRUE,FALSE),IF(Dashboard!$H$7=Candidates!C2886,TRUE,FALSE))</f>
        <v>0</v>
      </c>
      <c r="W2884" s="217" t="b">
        <f>IF(Dashboard!$H$6="",IF(Candidates!B2886&lt;&gt;"",TRUE,FALSE),IF(Dashboard!$H$6=Candidates!E2886,TRUE,FALSE))</f>
        <v>0</v>
      </c>
      <c r="X2884" s="187">
        <f t="shared" si="110"/>
        <v>0</v>
      </c>
      <c r="Y2884" s="198">
        <f t="shared" si="111"/>
        <v>0</v>
      </c>
      <c r="AA2884" s="7"/>
      <c r="AB2884" s="7"/>
      <c r="AC2884" s="7"/>
    </row>
    <row r="2885" spans="18:29" x14ac:dyDescent="0.2">
      <c r="R2885" s="193" t="str">
        <f>IF(Candidates!H2887="","",MONTH(Candidates!H2887))</f>
        <v/>
      </c>
      <c r="S2885" s="187" t="b">
        <f>IF(AND(YEAR(Candidates!H2887)&gt;=applicationYear,YEAR(Candidates!H2887)&lt;=applicationYear),TRUE,IF(applicationYear="",TRUE,FALSE))</f>
        <v>0</v>
      </c>
      <c r="T2885" s="187" t="b">
        <f>IF(AND(Candidates!H2887&gt;=$AJ$4,Candidates!H2887&lt;=$AJ$5),TRUE,FALSE)</f>
        <v>0</v>
      </c>
      <c r="U2885" s="187" t="b">
        <f>IF(Dashboard!$M$6="",IF(Candidates!B2887&lt;&gt;"",TRUE,FALSE),IF(Dashboard!$M$6=Candidates!B2887,TRUE,FALSE))</f>
        <v>0</v>
      </c>
      <c r="V2885" s="187" t="b">
        <f>IF(Dashboard!$H$7="",IF(Candidates!B2887&lt;&gt;"",TRUE,FALSE),IF(Dashboard!$H$7=Candidates!C2887,TRUE,FALSE))</f>
        <v>0</v>
      </c>
      <c r="W2885" s="217" t="b">
        <f>IF(Dashboard!$H$6="",IF(Candidates!B2887&lt;&gt;"",TRUE,FALSE),IF(Dashboard!$H$6=Candidates!E2887,TRUE,FALSE))</f>
        <v>0</v>
      </c>
      <c r="X2885" s="187">
        <f t="shared" ref="X2885:X2948" si="112">W2885*V2885*U2885*T2885</f>
        <v>0</v>
      </c>
      <c r="Y2885" s="198">
        <f t="shared" ref="Y2885:Y2948" si="113">W2885*V2885*U2885*S2885</f>
        <v>0</v>
      </c>
      <c r="AA2885" s="7"/>
      <c r="AB2885" s="7"/>
      <c r="AC2885" s="7"/>
    </row>
    <row r="2886" spans="18:29" x14ac:dyDescent="0.2">
      <c r="R2886" s="193" t="str">
        <f>IF(Candidates!H2888="","",MONTH(Candidates!H2888))</f>
        <v/>
      </c>
      <c r="S2886" s="187" t="b">
        <f>IF(AND(YEAR(Candidates!H2888)&gt;=applicationYear,YEAR(Candidates!H2888)&lt;=applicationYear),TRUE,IF(applicationYear="",TRUE,FALSE))</f>
        <v>0</v>
      </c>
      <c r="T2886" s="187" t="b">
        <f>IF(AND(Candidates!H2888&gt;=$AJ$4,Candidates!H2888&lt;=$AJ$5),TRUE,FALSE)</f>
        <v>0</v>
      </c>
      <c r="U2886" s="187" t="b">
        <f>IF(Dashboard!$M$6="",IF(Candidates!B2888&lt;&gt;"",TRUE,FALSE),IF(Dashboard!$M$6=Candidates!B2888,TRUE,FALSE))</f>
        <v>0</v>
      </c>
      <c r="V2886" s="187" t="b">
        <f>IF(Dashboard!$H$7="",IF(Candidates!B2888&lt;&gt;"",TRUE,FALSE),IF(Dashboard!$H$7=Candidates!C2888,TRUE,FALSE))</f>
        <v>0</v>
      </c>
      <c r="W2886" s="217" t="b">
        <f>IF(Dashboard!$H$6="",IF(Candidates!B2888&lt;&gt;"",TRUE,FALSE),IF(Dashboard!$H$6=Candidates!E2888,TRUE,FALSE))</f>
        <v>0</v>
      </c>
      <c r="X2886" s="187">
        <f t="shared" si="112"/>
        <v>0</v>
      </c>
      <c r="Y2886" s="198">
        <f t="shared" si="113"/>
        <v>0</v>
      </c>
      <c r="AA2886" s="7"/>
      <c r="AB2886" s="7"/>
      <c r="AC2886" s="7"/>
    </row>
    <row r="2887" spans="18:29" x14ac:dyDescent="0.2">
      <c r="R2887" s="193" t="str">
        <f>IF(Candidates!H2889="","",MONTH(Candidates!H2889))</f>
        <v/>
      </c>
      <c r="S2887" s="187" t="b">
        <f>IF(AND(YEAR(Candidates!H2889)&gt;=applicationYear,YEAR(Candidates!H2889)&lt;=applicationYear),TRUE,IF(applicationYear="",TRUE,FALSE))</f>
        <v>0</v>
      </c>
      <c r="T2887" s="187" t="b">
        <f>IF(AND(Candidates!H2889&gt;=$AJ$4,Candidates!H2889&lt;=$AJ$5),TRUE,FALSE)</f>
        <v>0</v>
      </c>
      <c r="U2887" s="187" t="b">
        <f>IF(Dashboard!$M$6="",IF(Candidates!B2889&lt;&gt;"",TRUE,FALSE),IF(Dashboard!$M$6=Candidates!B2889,TRUE,FALSE))</f>
        <v>0</v>
      </c>
      <c r="V2887" s="187" t="b">
        <f>IF(Dashboard!$H$7="",IF(Candidates!B2889&lt;&gt;"",TRUE,FALSE),IF(Dashboard!$H$7=Candidates!C2889,TRUE,FALSE))</f>
        <v>0</v>
      </c>
      <c r="W2887" s="217" t="b">
        <f>IF(Dashboard!$H$6="",IF(Candidates!B2889&lt;&gt;"",TRUE,FALSE),IF(Dashboard!$H$6=Candidates!E2889,TRUE,FALSE))</f>
        <v>0</v>
      </c>
      <c r="X2887" s="187">
        <f t="shared" si="112"/>
        <v>0</v>
      </c>
      <c r="Y2887" s="198">
        <f t="shared" si="113"/>
        <v>0</v>
      </c>
      <c r="AA2887" s="7"/>
      <c r="AB2887" s="7"/>
      <c r="AC2887" s="7"/>
    </row>
    <row r="2888" spans="18:29" x14ac:dyDescent="0.2">
      <c r="R2888" s="193" t="str">
        <f>IF(Candidates!H2890="","",MONTH(Candidates!H2890))</f>
        <v/>
      </c>
      <c r="S2888" s="187" t="b">
        <f>IF(AND(YEAR(Candidates!H2890)&gt;=applicationYear,YEAR(Candidates!H2890)&lt;=applicationYear),TRUE,IF(applicationYear="",TRUE,FALSE))</f>
        <v>0</v>
      </c>
      <c r="T2888" s="187" t="b">
        <f>IF(AND(Candidates!H2890&gt;=$AJ$4,Candidates!H2890&lt;=$AJ$5),TRUE,FALSE)</f>
        <v>0</v>
      </c>
      <c r="U2888" s="187" t="b">
        <f>IF(Dashboard!$M$6="",IF(Candidates!B2890&lt;&gt;"",TRUE,FALSE),IF(Dashboard!$M$6=Candidates!B2890,TRUE,FALSE))</f>
        <v>0</v>
      </c>
      <c r="V2888" s="187" t="b">
        <f>IF(Dashboard!$H$7="",IF(Candidates!B2890&lt;&gt;"",TRUE,FALSE),IF(Dashboard!$H$7=Candidates!C2890,TRUE,FALSE))</f>
        <v>0</v>
      </c>
      <c r="W2888" s="217" t="b">
        <f>IF(Dashboard!$H$6="",IF(Candidates!B2890&lt;&gt;"",TRUE,FALSE),IF(Dashboard!$H$6=Candidates!E2890,TRUE,FALSE))</f>
        <v>0</v>
      </c>
      <c r="X2888" s="187">
        <f t="shared" si="112"/>
        <v>0</v>
      </c>
      <c r="Y2888" s="198">
        <f t="shared" si="113"/>
        <v>0</v>
      </c>
      <c r="AA2888" s="7"/>
      <c r="AB2888" s="7"/>
      <c r="AC2888" s="7"/>
    </row>
    <row r="2889" spans="18:29" x14ac:dyDescent="0.2">
      <c r="R2889" s="193" t="str">
        <f>IF(Candidates!H2891="","",MONTH(Candidates!H2891))</f>
        <v/>
      </c>
      <c r="S2889" s="187" t="b">
        <f>IF(AND(YEAR(Candidates!H2891)&gt;=applicationYear,YEAR(Candidates!H2891)&lt;=applicationYear),TRUE,IF(applicationYear="",TRUE,FALSE))</f>
        <v>0</v>
      </c>
      <c r="T2889" s="187" t="b">
        <f>IF(AND(Candidates!H2891&gt;=$AJ$4,Candidates!H2891&lt;=$AJ$5),TRUE,FALSE)</f>
        <v>0</v>
      </c>
      <c r="U2889" s="187" t="b">
        <f>IF(Dashboard!$M$6="",IF(Candidates!B2891&lt;&gt;"",TRUE,FALSE),IF(Dashboard!$M$6=Candidates!B2891,TRUE,FALSE))</f>
        <v>0</v>
      </c>
      <c r="V2889" s="187" t="b">
        <f>IF(Dashboard!$H$7="",IF(Candidates!B2891&lt;&gt;"",TRUE,FALSE),IF(Dashboard!$H$7=Candidates!C2891,TRUE,FALSE))</f>
        <v>0</v>
      </c>
      <c r="W2889" s="217" t="b">
        <f>IF(Dashboard!$H$6="",IF(Candidates!B2891&lt;&gt;"",TRUE,FALSE),IF(Dashboard!$H$6=Candidates!E2891,TRUE,FALSE))</f>
        <v>0</v>
      </c>
      <c r="X2889" s="187">
        <f t="shared" si="112"/>
        <v>0</v>
      </c>
      <c r="Y2889" s="198">
        <f t="shared" si="113"/>
        <v>0</v>
      </c>
      <c r="AA2889" s="7"/>
      <c r="AB2889" s="7"/>
      <c r="AC2889" s="7"/>
    </row>
    <row r="2890" spans="18:29" x14ac:dyDescent="0.2">
      <c r="R2890" s="193" t="str">
        <f>IF(Candidates!H2892="","",MONTH(Candidates!H2892))</f>
        <v/>
      </c>
      <c r="S2890" s="187" t="b">
        <f>IF(AND(YEAR(Candidates!H2892)&gt;=applicationYear,YEAR(Candidates!H2892)&lt;=applicationYear),TRUE,IF(applicationYear="",TRUE,FALSE))</f>
        <v>0</v>
      </c>
      <c r="T2890" s="187" t="b">
        <f>IF(AND(Candidates!H2892&gt;=$AJ$4,Candidates!H2892&lt;=$AJ$5),TRUE,FALSE)</f>
        <v>0</v>
      </c>
      <c r="U2890" s="187" t="b">
        <f>IF(Dashboard!$M$6="",IF(Candidates!B2892&lt;&gt;"",TRUE,FALSE),IF(Dashboard!$M$6=Candidates!B2892,TRUE,FALSE))</f>
        <v>0</v>
      </c>
      <c r="V2890" s="187" t="b">
        <f>IF(Dashboard!$H$7="",IF(Candidates!B2892&lt;&gt;"",TRUE,FALSE),IF(Dashboard!$H$7=Candidates!C2892,TRUE,FALSE))</f>
        <v>0</v>
      </c>
      <c r="W2890" s="217" t="b">
        <f>IF(Dashboard!$H$6="",IF(Candidates!B2892&lt;&gt;"",TRUE,FALSE),IF(Dashboard!$H$6=Candidates!E2892,TRUE,FALSE))</f>
        <v>0</v>
      </c>
      <c r="X2890" s="187">
        <f t="shared" si="112"/>
        <v>0</v>
      </c>
      <c r="Y2890" s="198">
        <f t="shared" si="113"/>
        <v>0</v>
      </c>
      <c r="AA2890" s="7"/>
      <c r="AB2890" s="7"/>
      <c r="AC2890" s="7"/>
    </row>
    <row r="2891" spans="18:29" x14ac:dyDescent="0.2">
      <c r="R2891" s="193" t="str">
        <f>IF(Candidates!H2893="","",MONTH(Candidates!H2893))</f>
        <v/>
      </c>
      <c r="S2891" s="187" t="b">
        <f>IF(AND(YEAR(Candidates!H2893)&gt;=applicationYear,YEAR(Candidates!H2893)&lt;=applicationYear),TRUE,IF(applicationYear="",TRUE,FALSE))</f>
        <v>0</v>
      </c>
      <c r="T2891" s="187" t="b">
        <f>IF(AND(Candidates!H2893&gt;=$AJ$4,Candidates!H2893&lt;=$AJ$5),TRUE,FALSE)</f>
        <v>0</v>
      </c>
      <c r="U2891" s="187" t="b">
        <f>IF(Dashboard!$M$6="",IF(Candidates!B2893&lt;&gt;"",TRUE,FALSE),IF(Dashboard!$M$6=Candidates!B2893,TRUE,FALSE))</f>
        <v>0</v>
      </c>
      <c r="V2891" s="187" t="b">
        <f>IF(Dashboard!$H$7="",IF(Candidates!B2893&lt;&gt;"",TRUE,FALSE),IF(Dashboard!$H$7=Candidates!C2893,TRUE,FALSE))</f>
        <v>0</v>
      </c>
      <c r="W2891" s="217" t="b">
        <f>IF(Dashboard!$H$6="",IF(Candidates!B2893&lt;&gt;"",TRUE,FALSE),IF(Dashboard!$H$6=Candidates!E2893,TRUE,FALSE))</f>
        <v>0</v>
      </c>
      <c r="X2891" s="187">
        <f t="shared" si="112"/>
        <v>0</v>
      </c>
      <c r="Y2891" s="198">
        <f t="shared" si="113"/>
        <v>0</v>
      </c>
      <c r="AA2891" s="7"/>
      <c r="AB2891" s="7"/>
      <c r="AC2891" s="7"/>
    </row>
    <row r="2892" spans="18:29" x14ac:dyDescent="0.2">
      <c r="R2892" s="193" t="str">
        <f>IF(Candidates!H2894="","",MONTH(Candidates!H2894))</f>
        <v/>
      </c>
      <c r="S2892" s="187" t="b">
        <f>IF(AND(YEAR(Candidates!H2894)&gt;=applicationYear,YEAR(Candidates!H2894)&lt;=applicationYear),TRUE,IF(applicationYear="",TRUE,FALSE))</f>
        <v>0</v>
      </c>
      <c r="T2892" s="187" t="b">
        <f>IF(AND(Candidates!H2894&gt;=$AJ$4,Candidates!H2894&lt;=$AJ$5),TRUE,FALSE)</f>
        <v>0</v>
      </c>
      <c r="U2892" s="187" t="b">
        <f>IF(Dashboard!$M$6="",IF(Candidates!B2894&lt;&gt;"",TRUE,FALSE),IF(Dashboard!$M$6=Candidates!B2894,TRUE,FALSE))</f>
        <v>0</v>
      </c>
      <c r="V2892" s="187" t="b">
        <f>IF(Dashboard!$H$7="",IF(Candidates!B2894&lt;&gt;"",TRUE,FALSE),IF(Dashboard!$H$7=Candidates!C2894,TRUE,FALSE))</f>
        <v>0</v>
      </c>
      <c r="W2892" s="217" t="b">
        <f>IF(Dashboard!$H$6="",IF(Candidates!B2894&lt;&gt;"",TRUE,FALSE),IF(Dashboard!$H$6=Candidates!E2894,TRUE,FALSE))</f>
        <v>0</v>
      </c>
      <c r="X2892" s="187">
        <f t="shared" si="112"/>
        <v>0</v>
      </c>
      <c r="Y2892" s="198">
        <f t="shared" si="113"/>
        <v>0</v>
      </c>
      <c r="AA2892" s="7"/>
      <c r="AB2892" s="7"/>
      <c r="AC2892" s="7"/>
    </row>
    <row r="2893" spans="18:29" x14ac:dyDescent="0.2">
      <c r="R2893" s="193" t="str">
        <f>IF(Candidates!H2895="","",MONTH(Candidates!H2895))</f>
        <v/>
      </c>
      <c r="S2893" s="187" t="b">
        <f>IF(AND(YEAR(Candidates!H2895)&gt;=applicationYear,YEAR(Candidates!H2895)&lt;=applicationYear),TRUE,IF(applicationYear="",TRUE,FALSE))</f>
        <v>0</v>
      </c>
      <c r="T2893" s="187" t="b">
        <f>IF(AND(Candidates!H2895&gt;=$AJ$4,Candidates!H2895&lt;=$AJ$5),TRUE,FALSE)</f>
        <v>0</v>
      </c>
      <c r="U2893" s="187" t="b">
        <f>IF(Dashboard!$M$6="",IF(Candidates!B2895&lt;&gt;"",TRUE,FALSE),IF(Dashboard!$M$6=Candidates!B2895,TRUE,FALSE))</f>
        <v>0</v>
      </c>
      <c r="V2893" s="187" t="b">
        <f>IF(Dashboard!$H$7="",IF(Candidates!B2895&lt;&gt;"",TRUE,FALSE),IF(Dashboard!$H$7=Candidates!C2895,TRUE,FALSE))</f>
        <v>0</v>
      </c>
      <c r="W2893" s="217" t="b">
        <f>IF(Dashboard!$H$6="",IF(Candidates!B2895&lt;&gt;"",TRUE,FALSE),IF(Dashboard!$H$6=Candidates!E2895,TRUE,FALSE))</f>
        <v>0</v>
      </c>
      <c r="X2893" s="187">
        <f t="shared" si="112"/>
        <v>0</v>
      </c>
      <c r="Y2893" s="198">
        <f t="shared" si="113"/>
        <v>0</v>
      </c>
      <c r="AA2893" s="7"/>
      <c r="AB2893" s="7"/>
      <c r="AC2893" s="7"/>
    </row>
    <row r="2894" spans="18:29" x14ac:dyDescent="0.2">
      <c r="R2894" s="193" t="str">
        <f>IF(Candidates!H2896="","",MONTH(Candidates!H2896))</f>
        <v/>
      </c>
      <c r="S2894" s="187" t="b">
        <f>IF(AND(YEAR(Candidates!H2896)&gt;=applicationYear,YEAR(Candidates!H2896)&lt;=applicationYear),TRUE,IF(applicationYear="",TRUE,FALSE))</f>
        <v>0</v>
      </c>
      <c r="T2894" s="187" t="b">
        <f>IF(AND(Candidates!H2896&gt;=$AJ$4,Candidates!H2896&lt;=$AJ$5),TRUE,FALSE)</f>
        <v>0</v>
      </c>
      <c r="U2894" s="187" t="b">
        <f>IF(Dashboard!$M$6="",IF(Candidates!B2896&lt;&gt;"",TRUE,FALSE),IF(Dashboard!$M$6=Candidates!B2896,TRUE,FALSE))</f>
        <v>0</v>
      </c>
      <c r="V2894" s="187" t="b">
        <f>IF(Dashboard!$H$7="",IF(Candidates!B2896&lt;&gt;"",TRUE,FALSE),IF(Dashboard!$H$7=Candidates!C2896,TRUE,FALSE))</f>
        <v>0</v>
      </c>
      <c r="W2894" s="217" t="b">
        <f>IF(Dashboard!$H$6="",IF(Candidates!B2896&lt;&gt;"",TRUE,FALSE),IF(Dashboard!$H$6=Candidates!E2896,TRUE,FALSE))</f>
        <v>0</v>
      </c>
      <c r="X2894" s="187">
        <f t="shared" si="112"/>
        <v>0</v>
      </c>
      <c r="Y2894" s="198">
        <f t="shared" si="113"/>
        <v>0</v>
      </c>
      <c r="AA2894" s="7"/>
      <c r="AB2894" s="7"/>
      <c r="AC2894" s="7"/>
    </row>
    <row r="2895" spans="18:29" x14ac:dyDescent="0.2">
      <c r="R2895" s="193" t="str">
        <f>IF(Candidates!H2897="","",MONTH(Candidates!H2897))</f>
        <v/>
      </c>
      <c r="S2895" s="187" t="b">
        <f>IF(AND(YEAR(Candidates!H2897)&gt;=applicationYear,YEAR(Candidates!H2897)&lt;=applicationYear),TRUE,IF(applicationYear="",TRUE,FALSE))</f>
        <v>0</v>
      </c>
      <c r="T2895" s="187" t="b">
        <f>IF(AND(Candidates!H2897&gt;=$AJ$4,Candidates!H2897&lt;=$AJ$5),TRUE,FALSE)</f>
        <v>0</v>
      </c>
      <c r="U2895" s="187" t="b">
        <f>IF(Dashboard!$M$6="",IF(Candidates!B2897&lt;&gt;"",TRUE,FALSE),IF(Dashboard!$M$6=Candidates!B2897,TRUE,FALSE))</f>
        <v>0</v>
      </c>
      <c r="V2895" s="187" t="b">
        <f>IF(Dashboard!$H$7="",IF(Candidates!B2897&lt;&gt;"",TRUE,FALSE),IF(Dashboard!$H$7=Candidates!C2897,TRUE,FALSE))</f>
        <v>0</v>
      </c>
      <c r="W2895" s="217" t="b">
        <f>IF(Dashboard!$H$6="",IF(Candidates!B2897&lt;&gt;"",TRUE,FALSE),IF(Dashboard!$H$6=Candidates!E2897,TRUE,FALSE))</f>
        <v>0</v>
      </c>
      <c r="X2895" s="187">
        <f t="shared" si="112"/>
        <v>0</v>
      </c>
      <c r="Y2895" s="198">
        <f t="shared" si="113"/>
        <v>0</v>
      </c>
      <c r="AA2895" s="7"/>
      <c r="AB2895" s="7"/>
      <c r="AC2895" s="7"/>
    </row>
    <row r="2896" spans="18:29" x14ac:dyDescent="0.2">
      <c r="R2896" s="193" t="str">
        <f>IF(Candidates!H2898="","",MONTH(Candidates!H2898))</f>
        <v/>
      </c>
      <c r="S2896" s="187" t="b">
        <f>IF(AND(YEAR(Candidates!H2898)&gt;=applicationYear,YEAR(Candidates!H2898)&lt;=applicationYear),TRUE,IF(applicationYear="",TRUE,FALSE))</f>
        <v>0</v>
      </c>
      <c r="T2896" s="187" t="b">
        <f>IF(AND(Candidates!H2898&gt;=$AJ$4,Candidates!H2898&lt;=$AJ$5),TRUE,FALSE)</f>
        <v>0</v>
      </c>
      <c r="U2896" s="187" t="b">
        <f>IF(Dashboard!$M$6="",IF(Candidates!B2898&lt;&gt;"",TRUE,FALSE),IF(Dashboard!$M$6=Candidates!B2898,TRUE,FALSE))</f>
        <v>0</v>
      </c>
      <c r="V2896" s="187" t="b">
        <f>IF(Dashboard!$H$7="",IF(Candidates!B2898&lt;&gt;"",TRUE,FALSE),IF(Dashboard!$H$7=Candidates!C2898,TRUE,FALSE))</f>
        <v>0</v>
      </c>
      <c r="W2896" s="217" t="b">
        <f>IF(Dashboard!$H$6="",IF(Candidates!B2898&lt;&gt;"",TRUE,FALSE),IF(Dashboard!$H$6=Candidates!E2898,TRUE,FALSE))</f>
        <v>0</v>
      </c>
      <c r="X2896" s="187">
        <f t="shared" si="112"/>
        <v>0</v>
      </c>
      <c r="Y2896" s="198">
        <f t="shared" si="113"/>
        <v>0</v>
      </c>
      <c r="AA2896" s="7"/>
      <c r="AB2896" s="7"/>
      <c r="AC2896" s="7"/>
    </row>
    <row r="2897" spans="18:29" x14ac:dyDescent="0.2">
      <c r="R2897" s="193" t="str">
        <f>IF(Candidates!H2899="","",MONTH(Candidates!H2899))</f>
        <v/>
      </c>
      <c r="S2897" s="187" t="b">
        <f>IF(AND(YEAR(Candidates!H2899)&gt;=applicationYear,YEAR(Candidates!H2899)&lt;=applicationYear),TRUE,IF(applicationYear="",TRUE,FALSE))</f>
        <v>0</v>
      </c>
      <c r="T2897" s="187" t="b">
        <f>IF(AND(Candidates!H2899&gt;=$AJ$4,Candidates!H2899&lt;=$AJ$5),TRUE,FALSE)</f>
        <v>0</v>
      </c>
      <c r="U2897" s="187" t="b">
        <f>IF(Dashboard!$M$6="",IF(Candidates!B2899&lt;&gt;"",TRUE,FALSE),IF(Dashboard!$M$6=Candidates!B2899,TRUE,FALSE))</f>
        <v>0</v>
      </c>
      <c r="V2897" s="187" t="b">
        <f>IF(Dashboard!$H$7="",IF(Candidates!B2899&lt;&gt;"",TRUE,FALSE),IF(Dashboard!$H$7=Candidates!C2899,TRUE,FALSE))</f>
        <v>0</v>
      </c>
      <c r="W2897" s="217" t="b">
        <f>IF(Dashboard!$H$6="",IF(Candidates!B2899&lt;&gt;"",TRUE,FALSE),IF(Dashboard!$H$6=Candidates!E2899,TRUE,FALSE))</f>
        <v>0</v>
      </c>
      <c r="X2897" s="187">
        <f t="shared" si="112"/>
        <v>0</v>
      </c>
      <c r="Y2897" s="198">
        <f t="shared" si="113"/>
        <v>0</v>
      </c>
      <c r="AA2897" s="7"/>
      <c r="AB2897" s="7"/>
      <c r="AC2897" s="7"/>
    </row>
    <row r="2898" spans="18:29" x14ac:dyDescent="0.2">
      <c r="R2898" s="193" t="str">
        <f>IF(Candidates!H2900="","",MONTH(Candidates!H2900))</f>
        <v/>
      </c>
      <c r="S2898" s="187" t="b">
        <f>IF(AND(YEAR(Candidates!H2900)&gt;=applicationYear,YEAR(Candidates!H2900)&lt;=applicationYear),TRUE,IF(applicationYear="",TRUE,FALSE))</f>
        <v>0</v>
      </c>
      <c r="T2898" s="187" t="b">
        <f>IF(AND(Candidates!H2900&gt;=$AJ$4,Candidates!H2900&lt;=$AJ$5),TRUE,FALSE)</f>
        <v>0</v>
      </c>
      <c r="U2898" s="187" t="b">
        <f>IF(Dashboard!$M$6="",IF(Candidates!B2900&lt;&gt;"",TRUE,FALSE),IF(Dashboard!$M$6=Candidates!B2900,TRUE,FALSE))</f>
        <v>0</v>
      </c>
      <c r="V2898" s="187" t="b">
        <f>IF(Dashboard!$H$7="",IF(Candidates!B2900&lt;&gt;"",TRUE,FALSE),IF(Dashboard!$H$7=Candidates!C2900,TRUE,FALSE))</f>
        <v>0</v>
      </c>
      <c r="W2898" s="217" t="b">
        <f>IF(Dashboard!$H$6="",IF(Candidates!B2900&lt;&gt;"",TRUE,FALSE),IF(Dashboard!$H$6=Candidates!E2900,TRUE,FALSE))</f>
        <v>0</v>
      </c>
      <c r="X2898" s="187">
        <f t="shared" si="112"/>
        <v>0</v>
      </c>
      <c r="Y2898" s="198">
        <f t="shared" si="113"/>
        <v>0</v>
      </c>
      <c r="AA2898" s="7"/>
      <c r="AB2898" s="7"/>
      <c r="AC2898" s="7"/>
    </row>
    <row r="2899" spans="18:29" x14ac:dyDescent="0.2">
      <c r="R2899" s="193" t="str">
        <f>IF(Candidates!H2901="","",MONTH(Candidates!H2901))</f>
        <v/>
      </c>
      <c r="S2899" s="187" t="b">
        <f>IF(AND(YEAR(Candidates!H2901)&gt;=applicationYear,YEAR(Candidates!H2901)&lt;=applicationYear),TRUE,IF(applicationYear="",TRUE,FALSE))</f>
        <v>0</v>
      </c>
      <c r="T2899" s="187" t="b">
        <f>IF(AND(Candidates!H2901&gt;=$AJ$4,Candidates!H2901&lt;=$AJ$5),TRUE,FALSE)</f>
        <v>0</v>
      </c>
      <c r="U2899" s="187" t="b">
        <f>IF(Dashboard!$M$6="",IF(Candidates!B2901&lt;&gt;"",TRUE,FALSE),IF(Dashboard!$M$6=Candidates!B2901,TRUE,FALSE))</f>
        <v>0</v>
      </c>
      <c r="V2899" s="187" t="b">
        <f>IF(Dashboard!$H$7="",IF(Candidates!B2901&lt;&gt;"",TRUE,FALSE),IF(Dashboard!$H$7=Candidates!C2901,TRUE,FALSE))</f>
        <v>0</v>
      </c>
      <c r="W2899" s="217" t="b">
        <f>IF(Dashboard!$H$6="",IF(Candidates!B2901&lt;&gt;"",TRUE,FALSE),IF(Dashboard!$H$6=Candidates!E2901,TRUE,FALSE))</f>
        <v>0</v>
      </c>
      <c r="X2899" s="187">
        <f t="shared" si="112"/>
        <v>0</v>
      </c>
      <c r="Y2899" s="198">
        <f t="shared" si="113"/>
        <v>0</v>
      </c>
      <c r="AA2899" s="7"/>
      <c r="AB2899" s="7"/>
      <c r="AC2899" s="7"/>
    </row>
    <row r="2900" spans="18:29" x14ac:dyDescent="0.2">
      <c r="R2900" s="193" t="str">
        <f>IF(Candidates!H2902="","",MONTH(Candidates!H2902))</f>
        <v/>
      </c>
      <c r="S2900" s="187" t="b">
        <f>IF(AND(YEAR(Candidates!H2902)&gt;=applicationYear,YEAR(Candidates!H2902)&lt;=applicationYear),TRUE,IF(applicationYear="",TRUE,FALSE))</f>
        <v>0</v>
      </c>
      <c r="T2900" s="187" t="b">
        <f>IF(AND(Candidates!H2902&gt;=$AJ$4,Candidates!H2902&lt;=$AJ$5),TRUE,FALSE)</f>
        <v>0</v>
      </c>
      <c r="U2900" s="187" t="b">
        <f>IF(Dashboard!$M$6="",IF(Candidates!B2902&lt;&gt;"",TRUE,FALSE),IF(Dashboard!$M$6=Candidates!B2902,TRUE,FALSE))</f>
        <v>0</v>
      </c>
      <c r="V2900" s="187" t="b">
        <f>IF(Dashboard!$H$7="",IF(Candidates!B2902&lt;&gt;"",TRUE,FALSE),IF(Dashboard!$H$7=Candidates!C2902,TRUE,FALSE))</f>
        <v>0</v>
      </c>
      <c r="W2900" s="217" t="b">
        <f>IF(Dashboard!$H$6="",IF(Candidates!B2902&lt;&gt;"",TRUE,FALSE),IF(Dashboard!$H$6=Candidates!E2902,TRUE,FALSE))</f>
        <v>0</v>
      </c>
      <c r="X2900" s="187">
        <f t="shared" si="112"/>
        <v>0</v>
      </c>
      <c r="Y2900" s="198">
        <f t="shared" si="113"/>
        <v>0</v>
      </c>
      <c r="AA2900" s="7"/>
      <c r="AB2900" s="7"/>
      <c r="AC2900" s="7"/>
    </row>
    <row r="2901" spans="18:29" x14ac:dyDescent="0.2">
      <c r="R2901" s="193" t="str">
        <f>IF(Candidates!H2903="","",MONTH(Candidates!H2903))</f>
        <v/>
      </c>
      <c r="S2901" s="187" t="b">
        <f>IF(AND(YEAR(Candidates!H2903)&gt;=applicationYear,YEAR(Candidates!H2903)&lt;=applicationYear),TRUE,IF(applicationYear="",TRUE,FALSE))</f>
        <v>0</v>
      </c>
      <c r="T2901" s="187" t="b">
        <f>IF(AND(Candidates!H2903&gt;=$AJ$4,Candidates!H2903&lt;=$AJ$5),TRUE,FALSE)</f>
        <v>0</v>
      </c>
      <c r="U2901" s="187" t="b">
        <f>IF(Dashboard!$M$6="",IF(Candidates!B2903&lt;&gt;"",TRUE,FALSE),IF(Dashboard!$M$6=Candidates!B2903,TRUE,FALSE))</f>
        <v>0</v>
      </c>
      <c r="V2901" s="187" t="b">
        <f>IF(Dashboard!$H$7="",IF(Candidates!B2903&lt;&gt;"",TRUE,FALSE),IF(Dashboard!$H$7=Candidates!C2903,TRUE,FALSE))</f>
        <v>0</v>
      </c>
      <c r="W2901" s="217" t="b">
        <f>IF(Dashboard!$H$6="",IF(Candidates!B2903&lt;&gt;"",TRUE,FALSE),IF(Dashboard!$H$6=Candidates!E2903,TRUE,FALSE))</f>
        <v>0</v>
      </c>
      <c r="X2901" s="187">
        <f t="shared" si="112"/>
        <v>0</v>
      </c>
      <c r="Y2901" s="198">
        <f t="shared" si="113"/>
        <v>0</v>
      </c>
      <c r="AA2901" s="7"/>
      <c r="AB2901" s="7"/>
      <c r="AC2901" s="7"/>
    </row>
    <row r="2902" spans="18:29" x14ac:dyDescent="0.2">
      <c r="R2902" s="193" t="str">
        <f>IF(Candidates!H2904="","",MONTH(Candidates!H2904))</f>
        <v/>
      </c>
      <c r="S2902" s="187" t="b">
        <f>IF(AND(YEAR(Candidates!H2904)&gt;=applicationYear,YEAR(Candidates!H2904)&lt;=applicationYear),TRUE,IF(applicationYear="",TRUE,FALSE))</f>
        <v>0</v>
      </c>
      <c r="T2902" s="187" t="b">
        <f>IF(AND(Candidates!H2904&gt;=$AJ$4,Candidates!H2904&lt;=$AJ$5),TRUE,FALSE)</f>
        <v>0</v>
      </c>
      <c r="U2902" s="187" t="b">
        <f>IF(Dashboard!$M$6="",IF(Candidates!B2904&lt;&gt;"",TRUE,FALSE),IF(Dashboard!$M$6=Candidates!B2904,TRUE,FALSE))</f>
        <v>0</v>
      </c>
      <c r="V2902" s="187" t="b">
        <f>IF(Dashboard!$H$7="",IF(Candidates!B2904&lt;&gt;"",TRUE,FALSE),IF(Dashboard!$H$7=Candidates!C2904,TRUE,FALSE))</f>
        <v>0</v>
      </c>
      <c r="W2902" s="217" t="b">
        <f>IF(Dashboard!$H$6="",IF(Candidates!B2904&lt;&gt;"",TRUE,FALSE),IF(Dashboard!$H$6=Candidates!E2904,TRUE,FALSE))</f>
        <v>0</v>
      </c>
      <c r="X2902" s="187">
        <f t="shared" si="112"/>
        <v>0</v>
      </c>
      <c r="Y2902" s="198">
        <f t="shared" si="113"/>
        <v>0</v>
      </c>
      <c r="AA2902" s="7"/>
      <c r="AB2902" s="7"/>
      <c r="AC2902" s="7"/>
    </row>
    <row r="2903" spans="18:29" x14ac:dyDescent="0.2">
      <c r="R2903" s="193" t="str">
        <f>IF(Candidates!H2905="","",MONTH(Candidates!H2905))</f>
        <v/>
      </c>
      <c r="S2903" s="187" t="b">
        <f>IF(AND(YEAR(Candidates!H2905)&gt;=applicationYear,YEAR(Candidates!H2905)&lt;=applicationYear),TRUE,IF(applicationYear="",TRUE,FALSE))</f>
        <v>0</v>
      </c>
      <c r="T2903" s="187" t="b">
        <f>IF(AND(Candidates!H2905&gt;=$AJ$4,Candidates!H2905&lt;=$AJ$5),TRUE,FALSE)</f>
        <v>0</v>
      </c>
      <c r="U2903" s="187" t="b">
        <f>IF(Dashboard!$M$6="",IF(Candidates!B2905&lt;&gt;"",TRUE,FALSE),IF(Dashboard!$M$6=Candidates!B2905,TRUE,FALSE))</f>
        <v>0</v>
      </c>
      <c r="V2903" s="187" t="b">
        <f>IF(Dashboard!$H$7="",IF(Candidates!B2905&lt;&gt;"",TRUE,FALSE),IF(Dashboard!$H$7=Candidates!C2905,TRUE,FALSE))</f>
        <v>0</v>
      </c>
      <c r="W2903" s="217" t="b">
        <f>IF(Dashboard!$H$6="",IF(Candidates!B2905&lt;&gt;"",TRUE,FALSE),IF(Dashboard!$H$6=Candidates!E2905,TRUE,FALSE))</f>
        <v>0</v>
      </c>
      <c r="X2903" s="187">
        <f t="shared" si="112"/>
        <v>0</v>
      </c>
      <c r="Y2903" s="198">
        <f t="shared" si="113"/>
        <v>0</v>
      </c>
      <c r="AA2903" s="7"/>
      <c r="AB2903" s="7"/>
      <c r="AC2903" s="7"/>
    </row>
    <row r="2904" spans="18:29" x14ac:dyDescent="0.2">
      <c r="R2904" s="193" t="str">
        <f>IF(Candidates!H2906="","",MONTH(Candidates!H2906))</f>
        <v/>
      </c>
      <c r="S2904" s="187" t="b">
        <f>IF(AND(YEAR(Candidates!H2906)&gt;=applicationYear,YEAR(Candidates!H2906)&lt;=applicationYear),TRUE,IF(applicationYear="",TRUE,FALSE))</f>
        <v>0</v>
      </c>
      <c r="T2904" s="187" t="b">
        <f>IF(AND(Candidates!H2906&gt;=$AJ$4,Candidates!H2906&lt;=$AJ$5),TRUE,FALSE)</f>
        <v>0</v>
      </c>
      <c r="U2904" s="187" t="b">
        <f>IF(Dashboard!$M$6="",IF(Candidates!B2906&lt;&gt;"",TRUE,FALSE),IF(Dashboard!$M$6=Candidates!B2906,TRUE,FALSE))</f>
        <v>0</v>
      </c>
      <c r="V2904" s="187" t="b">
        <f>IF(Dashboard!$H$7="",IF(Candidates!B2906&lt;&gt;"",TRUE,FALSE),IF(Dashboard!$H$7=Candidates!C2906,TRUE,FALSE))</f>
        <v>0</v>
      </c>
      <c r="W2904" s="217" t="b">
        <f>IF(Dashboard!$H$6="",IF(Candidates!B2906&lt;&gt;"",TRUE,FALSE),IF(Dashboard!$H$6=Candidates!E2906,TRUE,FALSE))</f>
        <v>0</v>
      </c>
      <c r="X2904" s="187">
        <f t="shared" si="112"/>
        <v>0</v>
      </c>
      <c r="Y2904" s="198">
        <f t="shared" si="113"/>
        <v>0</v>
      </c>
      <c r="AA2904" s="7"/>
      <c r="AB2904" s="7"/>
      <c r="AC2904" s="7"/>
    </row>
    <row r="2905" spans="18:29" x14ac:dyDescent="0.2">
      <c r="R2905" s="193" t="str">
        <f>IF(Candidates!H2907="","",MONTH(Candidates!H2907))</f>
        <v/>
      </c>
      <c r="S2905" s="187" t="b">
        <f>IF(AND(YEAR(Candidates!H2907)&gt;=applicationYear,YEAR(Candidates!H2907)&lt;=applicationYear),TRUE,IF(applicationYear="",TRUE,FALSE))</f>
        <v>0</v>
      </c>
      <c r="T2905" s="187" t="b">
        <f>IF(AND(Candidates!H2907&gt;=$AJ$4,Candidates!H2907&lt;=$AJ$5),TRUE,FALSE)</f>
        <v>0</v>
      </c>
      <c r="U2905" s="187" t="b">
        <f>IF(Dashboard!$M$6="",IF(Candidates!B2907&lt;&gt;"",TRUE,FALSE),IF(Dashboard!$M$6=Candidates!B2907,TRUE,FALSE))</f>
        <v>0</v>
      </c>
      <c r="V2905" s="187" t="b">
        <f>IF(Dashboard!$H$7="",IF(Candidates!B2907&lt;&gt;"",TRUE,FALSE),IF(Dashboard!$H$7=Candidates!C2907,TRUE,FALSE))</f>
        <v>0</v>
      </c>
      <c r="W2905" s="217" t="b">
        <f>IF(Dashboard!$H$6="",IF(Candidates!B2907&lt;&gt;"",TRUE,FALSE),IF(Dashboard!$H$6=Candidates!E2907,TRUE,FALSE))</f>
        <v>0</v>
      </c>
      <c r="X2905" s="187">
        <f t="shared" si="112"/>
        <v>0</v>
      </c>
      <c r="Y2905" s="198">
        <f t="shared" si="113"/>
        <v>0</v>
      </c>
      <c r="AA2905" s="7"/>
      <c r="AB2905" s="7"/>
      <c r="AC2905" s="7"/>
    </row>
    <row r="2906" spans="18:29" x14ac:dyDescent="0.2">
      <c r="R2906" s="193" t="str">
        <f>IF(Candidates!H2908="","",MONTH(Candidates!H2908))</f>
        <v/>
      </c>
      <c r="S2906" s="187" t="b">
        <f>IF(AND(YEAR(Candidates!H2908)&gt;=applicationYear,YEAR(Candidates!H2908)&lt;=applicationYear),TRUE,IF(applicationYear="",TRUE,FALSE))</f>
        <v>0</v>
      </c>
      <c r="T2906" s="187" t="b">
        <f>IF(AND(Candidates!H2908&gt;=$AJ$4,Candidates!H2908&lt;=$AJ$5),TRUE,FALSE)</f>
        <v>0</v>
      </c>
      <c r="U2906" s="187" t="b">
        <f>IF(Dashboard!$M$6="",IF(Candidates!B2908&lt;&gt;"",TRUE,FALSE),IF(Dashboard!$M$6=Candidates!B2908,TRUE,FALSE))</f>
        <v>0</v>
      </c>
      <c r="V2906" s="187" t="b">
        <f>IF(Dashboard!$H$7="",IF(Candidates!B2908&lt;&gt;"",TRUE,FALSE),IF(Dashboard!$H$7=Candidates!C2908,TRUE,FALSE))</f>
        <v>0</v>
      </c>
      <c r="W2906" s="217" t="b">
        <f>IF(Dashboard!$H$6="",IF(Candidates!B2908&lt;&gt;"",TRUE,FALSE),IF(Dashboard!$H$6=Candidates!E2908,TRUE,FALSE))</f>
        <v>0</v>
      </c>
      <c r="X2906" s="187">
        <f t="shared" si="112"/>
        <v>0</v>
      </c>
      <c r="Y2906" s="198">
        <f t="shared" si="113"/>
        <v>0</v>
      </c>
      <c r="AA2906" s="7"/>
      <c r="AB2906" s="7"/>
      <c r="AC2906" s="7"/>
    </row>
    <row r="2907" spans="18:29" x14ac:dyDescent="0.2">
      <c r="R2907" s="193" t="str">
        <f>IF(Candidates!H2909="","",MONTH(Candidates!H2909))</f>
        <v/>
      </c>
      <c r="S2907" s="187" t="b">
        <f>IF(AND(YEAR(Candidates!H2909)&gt;=applicationYear,YEAR(Candidates!H2909)&lt;=applicationYear),TRUE,IF(applicationYear="",TRUE,FALSE))</f>
        <v>0</v>
      </c>
      <c r="T2907" s="187" t="b">
        <f>IF(AND(Candidates!H2909&gt;=$AJ$4,Candidates!H2909&lt;=$AJ$5),TRUE,FALSE)</f>
        <v>0</v>
      </c>
      <c r="U2907" s="187" t="b">
        <f>IF(Dashboard!$M$6="",IF(Candidates!B2909&lt;&gt;"",TRUE,FALSE),IF(Dashboard!$M$6=Candidates!B2909,TRUE,FALSE))</f>
        <v>0</v>
      </c>
      <c r="V2907" s="187" t="b">
        <f>IF(Dashboard!$H$7="",IF(Candidates!B2909&lt;&gt;"",TRUE,FALSE),IF(Dashboard!$H$7=Candidates!C2909,TRUE,FALSE))</f>
        <v>0</v>
      </c>
      <c r="W2907" s="217" t="b">
        <f>IF(Dashboard!$H$6="",IF(Candidates!B2909&lt;&gt;"",TRUE,FALSE),IF(Dashboard!$H$6=Candidates!E2909,TRUE,FALSE))</f>
        <v>0</v>
      </c>
      <c r="X2907" s="187">
        <f t="shared" si="112"/>
        <v>0</v>
      </c>
      <c r="Y2907" s="198">
        <f t="shared" si="113"/>
        <v>0</v>
      </c>
      <c r="AA2907" s="7"/>
      <c r="AB2907" s="7"/>
      <c r="AC2907" s="7"/>
    </row>
    <row r="2908" spans="18:29" x14ac:dyDescent="0.2">
      <c r="R2908" s="193" t="str">
        <f>IF(Candidates!H2910="","",MONTH(Candidates!H2910))</f>
        <v/>
      </c>
      <c r="S2908" s="187" t="b">
        <f>IF(AND(YEAR(Candidates!H2910)&gt;=applicationYear,YEAR(Candidates!H2910)&lt;=applicationYear),TRUE,IF(applicationYear="",TRUE,FALSE))</f>
        <v>0</v>
      </c>
      <c r="T2908" s="187" t="b">
        <f>IF(AND(Candidates!H2910&gt;=$AJ$4,Candidates!H2910&lt;=$AJ$5),TRUE,FALSE)</f>
        <v>0</v>
      </c>
      <c r="U2908" s="187" t="b">
        <f>IF(Dashboard!$M$6="",IF(Candidates!B2910&lt;&gt;"",TRUE,FALSE),IF(Dashboard!$M$6=Candidates!B2910,TRUE,FALSE))</f>
        <v>0</v>
      </c>
      <c r="V2908" s="187" t="b">
        <f>IF(Dashboard!$H$7="",IF(Candidates!B2910&lt;&gt;"",TRUE,FALSE),IF(Dashboard!$H$7=Candidates!C2910,TRUE,FALSE))</f>
        <v>0</v>
      </c>
      <c r="W2908" s="217" t="b">
        <f>IF(Dashboard!$H$6="",IF(Candidates!B2910&lt;&gt;"",TRUE,FALSE),IF(Dashboard!$H$6=Candidates!E2910,TRUE,FALSE))</f>
        <v>0</v>
      </c>
      <c r="X2908" s="187">
        <f t="shared" si="112"/>
        <v>0</v>
      </c>
      <c r="Y2908" s="198">
        <f t="shared" si="113"/>
        <v>0</v>
      </c>
      <c r="AA2908" s="7"/>
      <c r="AB2908" s="7"/>
      <c r="AC2908" s="7"/>
    </row>
    <row r="2909" spans="18:29" x14ac:dyDescent="0.2">
      <c r="R2909" s="193" t="str">
        <f>IF(Candidates!H2911="","",MONTH(Candidates!H2911))</f>
        <v/>
      </c>
      <c r="S2909" s="187" t="b">
        <f>IF(AND(YEAR(Candidates!H2911)&gt;=applicationYear,YEAR(Candidates!H2911)&lt;=applicationYear),TRUE,IF(applicationYear="",TRUE,FALSE))</f>
        <v>0</v>
      </c>
      <c r="T2909" s="187" t="b">
        <f>IF(AND(Candidates!H2911&gt;=$AJ$4,Candidates!H2911&lt;=$AJ$5),TRUE,FALSE)</f>
        <v>0</v>
      </c>
      <c r="U2909" s="187" t="b">
        <f>IF(Dashboard!$M$6="",IF(Candidates!B2911&lt;&gt;"",TRUE,FALSE),IF(Dashboard!$M$6=Candidates!B2911,TRUE,FALSE))</f>
        <v>0</v>
      </c>
      <c r="V2909" s="187" t="b">
        <f>IF(Dashboard!$H$7="",IF(Candidates!B2911&lt;&gt;"",TRUE,FALSE),IF(Dashboard!$H$7=Candidates!C2911,TRUE,FALSE))</f>
        <v>0</v>
      </c>
      <c r="W2909" s="217" t="b">
        <f>IF(Dashboard!$H$6="",IF(Candidates!B2911&lt;&gt;"",TRUE,FALSE),IF(Dashboard!$H$6=Candidates!E2911,TRUE,FALSE))</f>
        <v>0</v>
      </c>
      <c r="X2909" s="187">
        <f t="shared" si="112"/>
        <v>0</v>
      </c>
      <c r="Y2909" s="198">
        <f t="shared" si="113"/>
        <v>0</v>
      </c>
      <c r="AA2909" s="7"/>
      <c r="AB2909" s="7"/>
      <c r="AC2909" s="7"/>
    </row>
    <row r="2910" spans="18:29" x14ac:dyDescent="0.2">
      <c r="R2910" s="193" t="str">
        <f>IF(Candidates!H2912="","",MONTH(Candidates!H2912))</f>
        <v/>
      </c>
      <c r="S2910" s="187" t="b">
        <f>IF(AND(YEAR(Candidates!H2912)&gt;=applicationYear,YEAR(Candidates!H2912)&lt;=applicationYear),TRUE,IF(applicationYear="",TRUE,FALSE))</f>
        <v>0</v>
      </c>
      <c r="T2910" s="187" t="b">
        <f>IF(AND(Candidates!H2912&gt;=$AJ$4,Candidates!H2912&lt;=$AJ$5),TRUE,FALSE)</f>
        <v>0</v>
      </c>
      <c r="U2910" s="187" t="b">
        <f>IF(Dashboard!$M$6="",IF(Candidates!B2912&lt;&gt;"",TRUE,FALSE),IF(Dashboard!$M$6=Candidates!B2912,TRUE,FALSE))</f>
        <v>0</v>
      </c>
      <c r="V2910" s="187" t="b">
        <f>IF(Dashboard!$H$7="",IF(Candidates!B2912&lt;&gt;"",TRUE,FALSE),IF(Dashboard!$H$7=Candidates!C2912,TRUE,FALSE))</f>
        <v>0</v>
      </c>
      <c r="W2910" s="217" t="b">
        <f>IF(Dashboard!$H$6="",IF(Candidates!B2912&lt;&gt;"",TRUE,FALSE),IF(Dashboard!$H$6=Candidates!E2912,TRUE,FALSE))</f>
        <v>0</v>
      </c>
      <c r="X2910" s="187">
        <f t="shared" si="112"/>
        <v>0</v>
      </c>
      <c r="Y2910" s="198">
        <f t="shared" si="113"/>
        <v>0</v>
      </c>
      <c r="AA2910" s="7"/>
      <c r="AB2910" s="7"/>
      <c r="AC2910" s="7"/>
    </row>
    <row r="2911" spans="18:29" x14ac:dyDescent="0.2">
      <c r="R2911" s="193" t="str">
        <f>IF(Candidates!H2913="","",MONTH(Candidates!H2913))</f>
        <v/>
      </c>
      <c r="S2911" s="187" t="b">
        <f>IF(AND(YEAR(Candidates!H2913)&gt;=applicationYear,YEAR(Candidates!H2913)&lt;=applicationYear),TRUE,IF(applicationYear="",TRUE,FALSE))</f>
        <v>0</v>
      </c>
      <c r="T2911" s="187" t="b">
        <f>IF(AND(Candidates!H2913&gt;=$AJ$4,Candidates!H2913&lt;=$AJ$5),TRUE,FALSE)</f>
        <v>0</v>
      </c>
      <c r="U2911" s="187" t="b">
        <f>IF(Dashboard!$M$6="",IF(Candidates!B2913&lt;&gt;"",TRUE,FALSE),IF(Dashboard!$M$6=Candidates!B2913,TRUE,FALSE))</f>
        <v>0</v>
      </c>
      <c r="V2911" s="187" t="b">
        <f>IF(Dashboard!$H$7="",IF(Candidates!B2913&lt;&gt;"",TRUE,FALSE),IF(Dashboard!$H$7=Candidates!C2913,TRUE,FALSE))</f>
        <v>0</v>
      </c>
      <c r="W2911" s="217" t="b">
        <f>IF(Dashboard!$H$6="",IF(Candidates!B2913&lt;&gt;"",TRUE,FALSE),IF(Dashboard!$H$6=Candidates!E2913,TRUE,FALSE))</f>
        <v>0</v>
      </c>
      <c r="X2911" s="187">
        <f t="shared" si="112"/>
        <v>0</v>
      </c>
      <c r="Y2911" s="198">
        <f t="shared" si="113"/>
        <v>0</v>
      </c>
      <c r="AA2911" s="7"/>
      <c r="AB2911" s="7"/>
      <c r="AC2911" s="7"/>
    </row>
    <row r="2912" spans="18:29" x14ac:dyDescent="0.2">
      <c r="R2912" s="193" t="str">
        <f>IF(Candidates!H2914="","",MONTH(Candidates!H2914))</f>
        <v/>
      </c>
      <c r="S2912" s="187" t="b">
        <f>IF(AND(YEAR(Candidates!H2914)&gt;=applicationYear,YEAR(Candidates!H2914)&lt;=applicationYear),TRUE,IF(applicationYear="",TRUE,FALSE))</f>
        <v>0</v>
      </c>
      <c r="T2912" s="187" t="b">
        <f>IF(AND(Candidates!H2914&gt;=$AJ$4,Candidates!H2914&lt;=$AJ$5),TRUE,FALSE)</f>
        <v>0</v>
      </c>
      <c r="U2912" s="187" t="b">
        <f>IF(Dashboard!$M$6="",IF(Candidates!B2914&lt;&gt;"",TRUE,FALSE),IF(Dashboard!$M$6=Candidates!B2914,TRUE,FALSE))</f>
        <v>0</v>
      </c>
      <c r="V2912" s="187" t="b">
        <f>IF(Dashboard!$H$7="",IF(Candidates!B2914&lt;&gt;"",TRUE,FALSE),IF(Dashboard!$H$7=Candidates!C2914,TRUE,FALSE))</f>
        <v>0</v>
      </c>
      <c r="W2912" s="217" t="b">
        <f>IF(Dashboard!$H$6="",IF(Candidates!B2914&lt;&gt;"",TRUE,FALSE),IF(Dashboard!$H$6=Candidates!E2914,TRUE,FALSE))</f>
        <v>0</v>
      </c>
      <c r="X2912" s="187">
        <f t="shared" si="112"/>
        <v>0</v>
      </c>
      <c r="Y2912" s="198">
        <f t="shared" si="113"/>
        <v>0</v>
      </c>
      <c r="AA2912" s="7"/>
      <c r="AB2912" s="7"/>
      <c r="AC2912" s="7"/>
    </row>
    <row r="2913" spans="18:29" x14ac:dyDescent="0.2">
      <c r="R2913" s="193" t="str">
        <f>IF(Candidates!H2915="","",MONTH(Candidates!H2915))</f>
        <v/>
      </c>
      <c r="S2913" s="187" t="b">
        <f>IF(AND(YEAR(Candidates!H2915)&gt;=applicationYear,YEAR(Candidates!H2915)&lt;=applicationYear),TRUE,IF(applicationYear="",TRUE,FALSE))</f>
        <v>0</v>
      </c>
      <c r="T2913" s="187" t="b">
        <f>IF(AND(Candidates!H2915&gt;=$AJ$4,Candidates!H2915&lt;=$AJ$5),TRUE,FALSE)</f>
        <v>0</v>
      </c>
      <c r="U2913" s="187" t="b">
        <f>IF(Dashboard!$M$6="",IF(Candidates!B2915&lt;&gt;"",TRUE,FALSE),IF(Dashboard!$M$6=Candidates!B2915,TRUE,FALSE))</f>
        <v>0</v>
      </c>
      <c r="V2913" s="187" t="b">
        <f>IF(Dashboard!$H$7="",IF(Candidates!B2915&lt;&gt;"",TRUE,FALSE),IF(Dashboard!$H$7=Candidates!C2915,TRUE,FALSE))</f>
        <v>0</v>
      </c>
      <c r="W2913" s="217" t="b">
        <f>IF(Dashboard!$H$6="",IF(Candidates!B2915&lt;&gt;"",TRUE,FALSE),IF(Dashboard!$H$6=Candidates!E2915,TRUE,FALSE))</f>
        <v>0</v>
      </c>
      <c r="X2913" s="187">
        <f t="shared" si="112"/>
        <v>0</v>
      </c>
      <c r="Y2913" s="198">
        <f t="shared" si="113"/>
        <v>0</v>
      </c>
      <c r="AA2913" s="7"/>
      <c r="AB2913" s="7"/>
      <c r="AC2913" s="7"/>
    </row>
    <row r="2914" spans="18:29" x14ac:dyDescent="0.2">
      <c r="R2914" s="193" t="str">
        <f>IF(Candidates!H2916="","",MONTH(Candidates!H2916))</f>
        <v/>
      </c>
      <c r="S2914" s="187" t="b">
        <f>IF(AND(YEAR(Candidates!H2916)&gt;=applicationYear,YEAR(Candidates!H2916)&lt;=applicationYear),TRUE,IF(applicationYear="",TRUE,FALSE))</f>
        <v>0</v>
      </c>
      <c r="T2914" s="187" t="b">
        <f>IF(AND(Candidates!H2916&gt;=$AJ$4,Candidates!H2916&lt;=$AJ$5),TRUE,FALSE)</f>
        <v>0</v>
      </c>
      <c r="U2914" s="187" t="b">
        <f>IF(Dashboard!$M$6="",IF(Candidates!B2916&lt;&gt;"",TRUE,FALSE),IF(Dashboard!$M$6=Candidates!B2916,TRUE,FALSE))</f>
        <v>0</v>
      </c>
      <c r="V2914" s="187" t="b">
        <f>IF(Dashboard!$H$7="",IF(Candidates!B2916&lt;&gt;"",TRUE,FALSE),IF(Dashboard!$H$7=Candidates!C2916,TRUE,FALSE))</f>
        <v>0</v>
      </c>
      <c r="W2914" s="217" t="b">
        <f>IF(Dashboard!$H$6="",IF(Candidates!B2916&lt;&gt;"",TRUE,FALSE),IF(Dashboard!$H$6=Candidates!E2916,TRUE,FALSE))</f>
        <v>0</v>
      </c>
      <c r="X2914" s="187">
        <f t="shared" si="112"/>
        <v>0</v>
      </c>
      <c r="Y2914" s="198">
        <f t="shared" si="113"/>
        <v>0</v>
      </c>
      <c r="AA2914" s="7"/>
      <c r="AB2914" s="7"/>
      <c r="AC2914" s="7"/>
    </row>
    <row r="2915" spans="18:29" x14ac:dyDescent="0.2">
      <c r="R2915" s="193" t="str">
        <f>IF(Candidates!H2917="","",MONTH(Candidates!H2917))</f>
        <v/>
      </c>
      <c r="S2915" s="187" t="b">
        <f>IF(AND(YEAR(Candidates!H2917)&gt;=applicationYear,YEAR(Candidates!H2917)&lt;=applicationYear),TRUE,IF(applicationYear="",TRUE,FALSE))</f>
        <v>0</v>
      </c>
      <c r="T2915" s="187" t="b">
        <f>IF(AND(Candidates!H2917&gt;=$AJ$4,Candidates!H2917&lt;=$AJ$5),TRUE,FALSE)</f>
        <v>0</v>
      </c>
      <c r="U2915" s="187" t="b">
        <f>IF(Dashboard!$M$6="",IF(Candidates!B2917&lt;&gt;"",TRUE,FALSE),IF(Dashboard!$M$6=Candidates!B2917,TRUE,FALSE))</f>
        <v>0</v>
      </c>
      <c r="V2915" s="187" t="b">
        <f>IF(Dashboard!$H$7="",IF(Candidates!B2917&lt;&gt;"",TRUE,FALSE),IF(Dashboard!$H$7=Candidates!C2917,TRUE,FALSE))</f>
        <v>0</v>
      </c>
      <c r="W2915" s="217" t="b">
        <f>IF(Dashboard!$H$6="",IF(Candidates!B2917&lt;&gt;"",TRUE,FALSE),IF(Dashboard!$H$6=Candidates!E2917,TRUE,FALSE))</f>
        <v>0</v>
      </c>
      <c r="X2915" s="187">
        <f t="shared" si="112"/>
        <v>0</v>
      </c>
      <c r="Y2915" s="198">
        <f t="shared" si="113"/>
        <v>0</v>
      </c>
      <c r="AA2915" s="7"/>
      <c r="AB2915" s="7"/>
      <c r="AC2915" s="7"/>
    </row>
    <row r="2916" spans="18:29" x14ac:dyDescent="0.2">
      <c r="R2916" s="193" t="str">
        <f>IF(Candidates!H2918="","",MONTH(Candidates!H2918))</f>
        <v/>
      </c>
      <c r="S2916" s="187" t="b">
        <f>IF(AND(YEAR(Candidates!H2918)&gt;=applicationYear,YEAR(Candidates!H2918)&lt;=applicationYear),TRUE,IF(applicationYear="",TRUE,FALSE))</f>
        <v>0</v>
      </c>
      <c r="T2916" s="187" t="b">
        <f>IF(AND(Candidates!H2918&gt;=$AJ$4,Candidates!H2918&lt;=$AJ$5),TRUE,FALSE)</f>
        <v>0</v>
      </c>
      <c r="U2916" s="187" t="b">
        <f>IF(Dashboard!$M$6="",IF(Candidates!B2918&lt;&gt;"",TRUE,FALSE),IF(Dashboard!$M$6=Candidates!B2918,TRUE,FALSE))</f>
        <v>0</v>
      </c>
      <c r="V2916" s="187" t="b">
        <f>IF(Dashboard!$H$7="",IF(Candidates!B2918&lt;&gt;"",TRUE,FALSE),IF(Dashboard!$H$7=Candidates!C2918,TRUE,FALSE))</f>
        <v>0</v>
      </c>
      <c r="W2916" s="217" t="b">
        <f>IF(Dashboard!$H$6="",IF(Candidates!B2918&lt;&gt;"",TRUE,FALSE),IF(Dashboard!$H$6=Candidates!E2918,TRUE,FALSE))</f>
        <v>0</v>
      </c>
      <c r="X2916" s="187">
        <f t="shared" si="112"/>
        <v>0</v>
      </c>
      <c r="Y2916" s="198">
        <f t="shared" si="113"/>
        <v>0</v>
      </c>
      <c r="AA2916" s="7"/>
      <c r="AB2916" s="7"/>
      <c r="AC2916" s="7"/>
    </row>
    <row r="2917" spans="18:29" x14ac:dyDescent="0.2">
      <c r="R2917" s="193" t="str">
        <f>IF(Candidates!H2919="","",MONTH(Candidates!H2919))</f>
        <v/>
      </c>
      <c r="S2917" s="187" t="b">
        <f>IF(AND(YEAR(Candidates!H2919)&gt;=applicationYear,YEAR(Candidates!H2919)&lt;=applicationYear),TRUE,IF(applicationYear="",TRUE,FALSE))</f>
        <v>0</v>
      </c>
      <c r="T2917" s="187" t="b">
        <f>IF(AND(Candidates!H2919&gt;=$AJ$4,Candidates!H2919&lt;=$AJ$5),TRUE,FALSE)</f>
        <v>0</v>
      </c>
      <c r="U2917" s="187" t="b">
        <f>IF(Dashboard!$M$6="",IF(Candidates!B2919&lt;&gt;"",TRUE,FALSE),IF(Dashboard!$M$6=Candidates!B2919,TRUE,FALSE))</f>
        <v>0</v>
      </c>
      <c r="V2917" s="187" t="b">
        <f>IF(Dashboard!$H$7="",IF(Candidates!B2919&lt;&gt;"",TRUE,FALSE),IF(Dashboard!$H$7=Candidates!C2919,TRUE,FALSE))</f>
        <v>0</v>
      </c>
      <c r="W2917" s="217" t="b">
        <f>IF(Dashboard!$H$6="",IF(Candidates!B2919&lt;&gt;"",TRUE,FALSE),IF(Dashboard!$H$6=Candidates!E2919,TRUE,FALSE))</f>
        <v>0</v>
      </c>
      <c r="X2917" s="187">
        <f t="shared" si="112"/>
        <v>0</v>
      </c>
      <c r="Y2917" s="198">
        <f t="shared" si="113"/>
        <v>0</v>
      </c>
      <c r="AA2917" s="7"/>
      <c r="AB2917" s="7"/>
      <c r="AC2917" s="7"/>
    </row>
    <row r="2918" spans="18:29" x14ac:dyDescent="0.2">
      <c r="R2918" s="193" t="str">
        <f>IF(Candidates!H2920="","",MONTH(Candidates!H2920))</f>
        <v/>
      </c>
      <c r="S2918" s="187" t="b">
        <f>IF(AND(YEAR(Candidates!H2920)&gt;=applicationYear,YEAR(Candidates!H2920)&lt;=applicationYear),TRUE,IF(applicationYear="",TRUE,FALSE))</f>
        <v>0</v>
      </c>
      <c r="T2918" s="187" t="b">
        <f>IF(AND(Candidates!H2920&gt;=$AJ$4,Candidates!H2920&lt;=$AJ$5),TRUE,FALSE)</f>
        <v>0</v>
      </c>
      <c r="U2918" s="187" t="b">
        <f>IF(Dashboard!$M$6="",IF(Candidates!B2920&lt;&gt;"",TRUE,FALSE),IF(Dashboard!$M$6=Candidates!B2920,TRUE,FALSE))</f>
        <v>0</v>
      </c>
      <c r="V2918" s="187" t="b">
        <f>IF(Dashboard!$H$7="",IF(Candidates!B2920&lt;&gt;"",TRUE,FALSE),IF(Dashboard!$H$7=Candidates!C2920,TRUE,FALSE))</f>
        <v>0</v>
      </c>
      <c r="W2918" s="217" t="b">
        <f>IF(Dashboard!$H$6="",IF(Candidates!B2920&lt;&gt;"",TRUE,FALSE),IF(Dashboard!$H$6=Candidates!E2920,TRUE,FALSE))</f>
        <v>0</v>
      </c>
      <c r="X2918" s="187">
        <f t="shared" si="112"/>
        <v>0</v>
      </c>
      <c r="Y2918" s="198">
        <f t="shared" si="113"/>
        <v>0</v>
      </c>
      <c r="AA2918" s="7"/>
      <c r="AB2918" s="7"/>
      <c r="AC2918" s="7"/>
    </row>
    <row r="2919" spans="18:29" x14ac:dyDescent="0.2">
      <c r="R2919" s="193" t="str">
        <f>IF(Candidates!H2921="","",MONTH(Candidates!H2921))</f>
        <v/>
      </c>
      <c r="S2919" s="187" t="b">
        <f>IF(AND(YEAR(Candidates!H2921)&gt;=applicationYear,YEAR(Candidates!H2921)&lt;=applicationYear),TRUE,IF(applicationYear="",TRUE,FALSE))</f>
        <v>0</v>
      </c>
      <c r="T2919" s="187" t="b">
        <f>IF(AND(Candidates!H2921&gt;=$AJ$4,Candidates!H2921&lt;=$AJ$5),TRUE,FALSE)</f>
        <v>0</v>
      </c>
      <c r="U2919" s="187" t="b">
        <f>IF(Dashboard!$M$6="",IF(Candidates!B2921&lt;&gt;"",TRUE,FALSE),IF(Dashboard!$M$6=Candidates!B2921,TRUE,FALSE))</f>
        <v>0</v>
      </c>
      <c r="V2919" s="187" t="b">
        <f>IF(Dashboard!$H$7="",IF(Candidates!B2921&lt;&gt;"",TRUE,FALSE),IF(Dashboard!$H$7=Candidates!C2921,TRUE,FALSE))</f>
        <v>0</v>
      </c>
      <c r="W2919" s="217" t="b">
        <f>IF(Dashboard!$H$6="",IF(Candidates!B2921&lt;&gt;"",TRUE,FALSE),IF(Dashboard!$H$6=Candidates!E2921,TRUE,FALSE))</f>
        <v>0</v>
      </c>
      <c r="X2919" s="187">
        <f t="shared" si="112"/>
        <v>0</v>
      </c>
      <c r="Y2919" s="198">
        <f t="shared" si="113"/>
        <v>0</v>
      </c>
      <c r="AA2919" s="7"/>
      <c r="AB2919" s="7"/>
      <c r="AC2919" s="7"/>
    </row>
    <row r="2920" spans="18:29" x14ac:dyDescent="0.2">
      <c r="R2920" s="193" t="str">
        <f>IF(Candidates!H2922="","",MONTH(Candidates!H2922))</f>
        <v/>
      </c>
      <c r="S2920" s="187" t="b">
        <f>IF(AND(YEAR(Candidates!H2922)&gt;=applicationYear,YEAR(Candidates!H2922)&lt;=applicationYear),TRUE,IF(applicationYear="",TRUE,FALSE))</f>
        <v>0</v>
      </c>
      <c r="T2920" s="187" t="b">
        <f>IF(AND(Candidates!H2922&gt;=$AJ$4,Candidates!H2922&lt;=$AJ$5),TRUE,FALSE)</f>
        <v>0</v>
      </c>
      <c r="U2920" s="187" t="b">
        <f>IF(Dashboard!$M$6="",IF(Candidates!B2922&lt;&gt;"",TRUE,FALSE),IF(Dashboard!$M$6=Candidates!B2922,TRUE,FALSE))</f>
        <v>0</v>
      </c>
      <c r="V2920" s="187" t="b">
        <f>IF(Dashboard!$H$7="",IF(Candidates!B2922&lt;&gt;"",TRUE,FALSE),IF(Dashboard!$H$7=Candidates!C2922,TRUE,FALSE))</f>
        <v>0</v>
      </c>
      <c r="W2920" s="217" t="b">
        <f>IF(Dashboard!$H$6="",IF(Candidates!B2922&lt;&gt;"",TRUE,FALSE),IF(Dashboard!$H$6=Candidates!E2922,TRUE,FALSE))</f>
        <v>0</v>
      </c>
      <c r="X2920" s="187">
        <f t="shared" si="112"/>
        <v>0</v>
      </c>
      <c r="Y2920" s="198">
        <f t="shared" si="113"/>
        <v>0</v>
      </c>
      <c r="AA2920" s="7"/>
      <c r="AB2920" s="7"/>
      <c r="AC2920" s="7"/>
    </row>
    <row r="2921" spans="18:29" x14ac:dyDescent="0.2">
      <c r="R2921" s="193" t="str">
        <f>IF(Candidates!H2923="","",MONTH(Candidates!H2923))</f>
        <v/>
      </c>
      <c r="S2921" s="187" t="b">
        <f>IF(AND(YEAR(Candidates!H2923)&gt;=applicationYear,YEAR(Candidates!H2923)&lt;=applicationYear),TRUE,IF(applicationYear="",TRUE,FALSE))</f>
        <v>0</v>
      </c>
      <c r="T2921" s="187" t="b">
        <f>IF(AND(Candidates!H2923&gt;=$AJ$4,Candidates!H2923&lt;=$AJ$5),TRUE,FALSE)</f>
        <v>0</v>
      </c>
      <c r="U2921" s="187" t="b">
        <f>IF(Dashboard!$M$6="",IF(Candidates!B2923&lt;&gt;"",TRUE,FALSE),IF(Dashboard!$M$6=Candidates!B2923,TRUE,FALSE))</f>
        <v>0</v>
      </c>
      <c r="V2921" s="187" t="b">
        <f>IF(Dashboard!$H$7="",IF(Candidates!B2923&lt;&gt;"",TRUE,FALSE),IF(Dashboard!$H$7=Candidates!C2923,TRUE,FALSE))</f>
        <v>0</v>
      </c>
      <c r="W2921" s="217" t="b">
        <f>IF(Dashboard!$H$6="",IF(Candidates!B2923&lt;&gt;"",TRUE,FALSE),IF(Dashboard!$H$6=Candidates!E2923,TRUE,FALSE))</f>
        <v>0</v>
      </c>
      <c r="X2921" s="187">
        <f t="shared" si="112"/>
        <v>0</v>
      </c>
      <c r="Y2921" s="198">
        <f t="shared" si="113"/>
        <v>0</v>
      </c>
      <c r="AA2921" s="7"/>
      <c r="AB2921" s="7"/>
      <c r="AC2921" s="7"/>
    </row>
    <row r="2922" spans="18:29" x14ac:dyDescent="0.2">
      <c r="R2922" s="193" t="str">
        <f>IF(Candidates!H2924="","",MONTH(Candidates!H2924))</f>
        <v/>
      </c>
      <c r="S2922" s="187" t="b">
        <f>IF(AND(YEAR(Candidates!H2924)&gt;=applicationYear,YEAR(Candidates!H2924)&lt;=applicationYear),TRUE,IF(applicationYear="",TRUE,FALSE))</f>
        <v>0</v>
      </c>
      <c r="T2922" s="187" t="b">
        <f>IF(AND(Candidates!H2924&gt;=$AJ$4,Candidates!H2924&lt;=$AJ$5),TRUE,FALSE)</f>
        <v>0</v>
      </c>
      <c r="U2922" s="187" t="b">
        <f>IF(Dashboard!$M$6="",IF(Candidates!B2924&lt;&gt;"",TRUE,FALSE),IF(Dashboard!$M$6=Candidates!B2924,TRUE,FALSE))</f>
        <v>0</v>
      </c>
      <c r="V2922" s="187" t="b">
        <f>IF(Dashboard!$H$7="",IF(Candidates!B2924&lt;&gt;"",TRUE,FALSE),IF(Dashboard!$H$7=Candidates!C2924,TRUE,FALSE))</f>
        <v>0</v>
      </c>
      <c r="W2922" s="217" t="b">
        <f>IF(Dashboard!$H$6="",IF(Candidates!B2924&lt;&gt;"",TRUE,FALSE),IF(Dashboard!$H$6=Candidates!E2924,TRUE,FALSE))</f>
        <v>0</v>
      </c>
      <c r="X2922" s="187">
        <f t="shared" si="112"/>
        <v>0</v>
      </c>
      <c r="Y2922" s="198">
        <f t="shared" si="113"/>
        <v>0</v>
      </c>
      <c r="AA2922" s="7"/>
      <c r="AB2922" s="7"/>
      <c r="AC2922" s="7"/>
    </row>
    <row r="2923" spans="18:29" x14ac:dyDescent="0.2">
      <c r="R2923" s="193" t="str">
        <f>IF(Candidates!H2925="","",MONTH(Candidates!H2925))</f>
        <v/>
      </c>
      <c r="S2923" s="187" t="b">
        <f>IF(AND(YEAR(Candidates!H2925)&gt;=applicationYear,YEAR(Candidates!H2925)&lt;=applicationYear),TRUE,IF(applicationYear="",TRUE,FALSE))</f>
        <v>0</v>
      </c>
      <c r="T2923" s="187" t="b">
        <f>IF(AND(Candidates!H2925&gt;=$AJ$4,Candidates!H2925&lt;=$AJ$5),TRUE,FALSE)</f>
        <v>0</v>
      </c>
      <c r="U2923" s="187" t="b">
        <f>IF(Dashboard!$M$6="",IF(Candidates!B2925&lt;&gt;"",TRUE,FALSE),IF(Dashboard!$M$6=Candidates!B2925,TRUE,FALSE))</f>
        <v>0</v>
      </c>
      <c r="V2923" s="187" t="b">
        <f>IF(Dashboard!$H$7="",IF(Candidates!B2925&lt;&gt;"",TRUE,FALSE),IF(Dashboard!$H$7=Candidates!C2925,TRUE,FALSE))</f>
        <v>0</v>
      </c>
      <c r="W2923" s="217" t="b">
        <f>IF(Dashboard!$H$6="",IF(Candidates!B2925&lt;&gt;"",TRUE,FALSE),IF(Dashboard!$H$6=Candidates!E2925,TRUE,FALSE))</f>
        <v>0</v>
      </c>
      <c r="X2923" s="187">
        <f t="shared" si="112"/>
        <v>0</v>
      </c>
      <c r="Y2923" s="198">
        <f t="shared" si="113"/>
        <v>0</v>
      </c>
      <c r="AA2923" s="7"/>
      <c r="AB2923" s="7"/>
      <c r="AC2923" s="7"/>
    </row>
    <row r="2924" spans="18:29" x14ac:dyDescent="0.2">
      <c r="R2924" s="193" t="str">
        <f>IF(Candidates!H2926="","",MONTH(Candidates!H2926))</f>
        <v/>
      </c>
      <c r="S2924" s="187" t="b">
        <f>IF(AND(YEAR(Candidates!H2926)&gt;=applicationYear,YEAR(Candidates!H2926)&lt;=applicationYear),TRUE,IF(applicationYear="",TRUE,FALSE))</f>
        <v>0</v>
      </c>
      <c r="T2924" s="187" t="b">
        <f>IF(AND(Candidates!H2926&gt;=$AJ$4,Candidates!H2926&lt;=$AJ$5),TRUE,FALSE)</f>
        <v>0</v>
      </c>
      <c r="U2924" s="187" t="b">
        <f>IF(Dashboard!$M$6="",IF(Candidates!B2926&lt;&gt;"",TRUE,FALSE),IF(Dashboard!$M$6=Candidates!B2926,TRUE,FALSE))</f>
        <v>0</v>
      </c>
      <c r="V2924" s="187" t="b">
        <f>IF(Dashboard!$H$7="",IF(Candidates!B2926&lt;&gt;"",TRUE,FALSE),IF(Dashboard!$H$7=Candidates!C2926,TRUE,FALSE))</f>
        <v>0</v>
      </c>
      <c r="W2924" s="217" t="b">
        <f>IF(Dashboard!$H$6="",IF(Candidates!B2926&lt;&gt;"",TRUE,FALSE),IF(Dashboard!$H$6=Candidates!E2926,TRUE,FALSE))</f>
        <v>0</v>
      </c>
      <c r="X2924" s="187">
        <f t="shared" si="112"/>
        <v>0</v>
      </c>
      <c r="Y2924" s="198">
        <f t="shared" si="113"/>
        <v>0</v>
      </c>
      <c r="AA2924" s="7"/>
      <c r="AB2924" s="7"/>
      <c r="AC2924" s="7"/>
    </row>
    <row r="2925" spans="18:29" x14ac:dyDescent="0.2">
      <c r="R2925" s="193" t="str">
        <f>IF(Candidates!H2927="","",MONTH(Candidates!H2927))</f>
        <v/>
      </c>
      <c r="S2925" s="187" t="b">
        <f>IF(AND(YEAR(Candidates!H2927)&gt;=applicationYear,YEAR(Candidates!H2927)&lt;=applicationYear),TRUE,IF(applicationYear="",TRUE,FALSE))</f>
        <v>0</v>
      </c>
      <c r="T2925" s="187" t="b">
        <f>IF(AND(Candidates!H2927&gt;=$AJ$4,Candidates!H2927&lt;=$AJ$5),TRUE,FALSE)</f>
        <v>0</v>
      </c>
      <c r="U2925" s="187" t="b">
        <f>IF(Dashboard!$M$6="",IF(Candidates!B2927&lt;&gt;"",TRUE,FALSE),IF(Dashboard!$M$6=Candidates!B2927,TRUE,FALSE))</f>
        <v>0</v>
      </c>
      <c r="V2925" s="187" t="b">
        <f>IF(Dashboard!$H$7="",IF(Candidates!B2927&lt;&gt;"",TRUE,FALSE),IF(Dashboard!$H$7=Candidates!C2927,TRUE,FALSE))</f>
        <v>0</v>
      </c>
      <c r="W2925" s="217" t="b">
        <f>IF(Dashboard!$H$6="",IF(Candidates!B2927&lt;&gt;"",TRUE,FALSE),IF(Dashboard!$H$6=Candidates!E2927,TRUE,FALSE))</f>
        <v>0</v>
      </c>
      <c r="X2925" s="187">
        <f t="shared" si="112"/>
        <v>0</v>
      </c>
      <c r="Y2925" s="198">
        <f t="shared" si="113"/>
        <v>0</v>
      </c>
      <c r="AA2925" s="7"/>
      <c r="AB2925" s="7"/>
      <c r="AC2925" s="7"/>
    </row>
    <row r="2926" spans="18:29" x14ac:dyDescent="0.2">
      <c r="R2926" s="193" t="str">
        <f>IF(Candidates!H2928="","",MONTH(Candidates!H2928))</f>
        <v/>
      </c>
      <c r="S2926" s="187" t="b">
        <f>IF(AND(YEAR(Candidates!H2928)&gt;=applicationYear,YEAR(Candidates!H2928)&lt;=applicationYear),TRUE,IF(applicationYear="",TRUE,FALSE))</f>
        <v>0</v>
      </c>
      <c r="T2926" s="187" t="b">
        <f>IF(AND(Candidates!H2928&gt;=$AJ$4,Candidates!H2928&lt;=$AJ$5),TRUE,FALSE)</f>
        <v>0</v>
      </c>
      <c r="U2926" s="187" t="b">
        <f>IF(Dashboard!$M$6="",IF(Candidates!B2928&lt;&gt;"",TRUE,FALSE),IF(Dashboard!$M$6=Candidates!B2928,TRUE,FALSE))</f>
        <v>0</v>
      </c>
      <c r="V2926" s="187" t="b">
        <f>IF(Dashboard!$H$7="",IF(Candidates!B2928&lt;&gt;"",TRUE,FALSE),IF(Dashboard!$H$7=Candidates!C2928,TRUE,FALSE))</f>
        <v>0</v>
      </c>
      <c r="W2926" s="217" t="b">
        <f>IF(Dashboard!$H$6="",IF(Candidates!B2928&lt;&gt;"",TRUE,FALSE),IF(Dashboard!$H$6=Candidates!E2928,TRUE,FALSE))</f>
        <v>0</v>
      </c>
      <c r="X2926" s="187">
        <f t="shared" si="112"/>
        <v>0</v>
      </c>
      <c r="Y2926" s="198">
        <f t="shared" si="113"/>
        <v>0</v>
      </c>
      <c r="AA2926" s="7"/>
      <c r="AB2926" s="7"/>
      <c r="AC2926" s="7"/>
    </row>
    <row r="2927" spans="18:29" x14ac:dyDescent="0.2">
      <c r="R2927" s="193" t="str">
        <f>IF(Candidates!H2929="","",MONTH(Candidates!H2929))</f>
        <v/>
      </c>
      <c r="S2927" s="187" t="b">
        <f>IF(AND(YEAR(Candidates!H2929)&gt;=applicationYear,YEAR(Candidates!H2929)&lt;=applicationYear),TRUE,IF(applicationYear="",TRUE,FALSE))</f>
        <v>0</v>
      </c>
      <c r="T2927" s="187" t="b">
        <f>IF(AND(Candidates!H2929&gt;=$AJ$4,Candidates!H2929&lt;=$AJ$5),TRUE,FALSE)</f>
        <v>0</v>
      </c>
      <c r="U2927" s="187" t="b">
        <f>IF(Dashboard!$M$6="",IF(Candidates!B2929&lt;&gt;"",TRUE,FALSE),IF(Dashboard!$M$6=Candidates!B2929,TRUE,FALSE))</f>
        <v>0</v>
      </c>
      <c r="V2927" s="187" t="b">
        <f>IF(Dashboard!$H$7="",IF(Candidates!B2929&lt;&gt;"",TRUE,FALSE),IF(Dashboard!$H$7=Candidates!C2929,TRUE,FALSE))</f>
        <v>0</v>
      </c>
      <c r="W2927" s="217" t="b">
        <f>IF(Dashboard!$H$6="",IF(Candidates!B2929&lt;&gt;"",TRUE,FALSE),IF(Dashboard!$H$6=Candidates!E2929,TRUE,FALSE))</f>
        <v>0</v>
      </c>
      <c r="X2927" s="187">
        <f t="shared" si="112"/>
        <v>0</v>
      </c>
      <c r="Y2927" s="198">
        <f t="shared" si="113"/>
        <v>0</v>
      </c>
      <c r="AA2927" s="7"/>
      <c r="AB2927" s="7"/>
      <c r="AC2927" s="7"/>
    </row>
    <row r="2928" spans="18:29" x14ac:dyDescent="0.2">
      <c r="R2928" s="193" t="str">
        <f>IF(Candidates!H2930="","",MONTH(Candidates!H2930))</f>
        <v/>
      </c>
      <c r="S2928" s="187" t="b">
        <f>IF(AND(YEAR(Candidates!H2930)&gt;=applicationYear,YEAR(Candidates!H2930)&lt;=applicationYear),TRUE,IF(applicationYear="",TRUE,FALSE))</f>
        <v>0</v>
      </c>
      <c r="T2928" s="187" t="b">
        <f>IF(AND(Candidates!H2930&gt;=$AJ$4,Candidates!H2930&lt;=$AJ$5),TRUE,FALSE)</f>
        <v>0</v>
      </c>
      <c r="U2928" s="187" t="b">
        <f>IF(Dashboard!$M$6="",IF(Candidates!B2930&lt;&gt;"",TRUE,FALSE),IF(Dashboard!$M$6=Candidates!B2930,TRUE,FALSE))</f>
        <v>0</v>
      </c>
      <c r="V2928" s="187" t="b">
        <f>IF(Dashboard!$H$7="",IF(Candidates!B2930&lt;&gt;"",TRUE,FALSE),IF(Dashboard!$H$7=Candidates!C2930,TRUE,FALSE))</f>
        <v>0</v>
      </c>
      <c r="W2928" s="217" t="b">
        <f>IF(Dashboard!$H$6="",IF(Candidates!B2930&lt;&gt;"",TRUE,FALSE),IF(Dashboard!$H$6=Candidates!E2930,TRUE,FALSE))</f>
        <v>0</v>
      </c>
      <c r="X2928" s="187">
        <f t="shared" si="112"/>
        <v>0</v>
      </c>
      <c r="Y2928" s="198">
        <f t="shared" si="113"/>
        <v>0</v>
      </c>
      <c r="AA2928" s="7"/>
      <c r="AB2928" s="7"/>
      <c r="AC2928" s="7"/>
    </row>
    <row r="2929" spans="18:29" x14ac:dyDescent="0.2">
      <c r="R2929" s="193" t="str">
        <f>IF(Candidates!H2931="","",MONTH(Candidates!H2931))</f>
        <v/>
      </c>
      <c r="S2929" s="187" t="b">
        <f>IF(AND(YEAR(Candidates!H2931)&gt;=applicationYear,YEAR(Candidates!H2931)&lt;=applicationYear),TRUE,IF(applicationYear="",TRUE,FALSE))</f>
        <v>0</v>
      </c>
      <c r="T2929" s="187" t="b">
        <f>IF(AND(Candidates!H2931&gt;=$AJ$4,Candidates!H2931&lt;=$AJ$5),TRUE,FALSE)</f>
        <v>0</v>
      </c>
      <c r="U2929" s="187" t="b">
        <f>IF(Dashboard!$M$6="",IF(Candidates!B2931&lt;&gt;"",TRUE,FALSE),IF(Dashboard!$M$6=Candidates!B2931,TRUE,FALSE))</f>
        <v>0</v>
      </c>
      <c r="V2929" s="187" t="b">
        <f>IF(Dashboard!$H$7="",IF(Candidates!B2931&lt;&gt;"",TRUE,FALSE),IF(Dashboard!$H$7=Candidates!C2931,TRUE,FALSE))</f>
        <v>0</v>
      </c>
      <c r="W2929" s="217" t="b">
        <f>IF(Dashboard!$H$6="",IF(Candidates!B2931&lt;&gt;"",TRUE,FALSE),IF(Dashboard!$H$6=Candidates!E2931,TRUE,FALSE))</f>
        <v>0</v>
      </c>
      <c r="X2929" s="187">
        <f t="shared" si="112"/>
        <v>0</v>
      </c>
      <c r="Y2929" s="198">
        <f t="shared" si="113"/>
        <v>0</v>
      </c>
      <c r="AA2929" s="7"/>
      <c r="AB2929" s="7"/>
      <c r="AC2929" s="7"/>
    </row>
    <row r="2930" spans="18:29" x14ac:dyDescent="0.2">
      <c r="R2930" s="193" t="str">
        <f>IF(Candidates!H2932="","",MONTH(Candidates!H2932))</f>
        <v/>
      </c>
      <c r="S2930" s="187" t="b">
        <f>IF(AND(YEAR(Candidates!H2932)&gt;=applicationYear,YEAR(Candidates!H2932)&lt;=applicationYear),TRUE,IF(applicationYear="",TRUE,FALSE))</f>
        <v>0</v>
      </c>
      <c r="T2930" s="187" t="b">
        <f>IF(AND(Candidates!H2932&gt;=$AJ$4,Candidates!H2932&lt;=$AJ$5),TRUE,FALSE)</f>
        <v>0</v>
      </c>
      <c r="U2930" s="187" t="b">
        <f>IF(Dashboard!$M$6="",IF(Candidates!B2932&lt;&gt;"",TRUE,FALSE),IF(Dashboard!$M$6=Candidates!B2932,TRUE,FALSE))</f>
        <v>0</v>
      </c>
      <c r="V2930" s="187" t="b">
        <f>IF(Dashboard!$H$7="",IF(Candidates!B2932&lt;&gt;"",TRUE,FALSE),IF(Dashboard!$H$7=Candidates!C2932,TRUE,FALSE))</f>
        <v>0</v>
      </c>
      <c r="W2930" s="217" t="b">
        <f>IF(Dashboard!$H$6="",IF(Candidates!B2932&lt;&gt;"",TRUE,FALSE),IF(Dashboard!$H$6=Candidates!E2932,TRUE,FALSE))</f>
        <v>0</v>
      </c>
      <c r="X2930" s="187">
        <f t="shared" si="112"/>
        <v>0</v>
      </c>
      <c r="Y2930" s="198">
        <f t="shared" si="113"/>
        <v>0</v>
      </c>
      <c r="AA2930" s="7"/>
      <c r="AB2930" s="7"/>
      <c r="AC2930" s="7"/>
    </row>
    <row r="2931" spans="18:29" x14ac:dyDescent="0.2">
      <c r="R2931" s="193" t="str">
        <f>IF(Candidates!H2933="","",MONTH(Candidates!H2933))</f>
        <v/>
      </c>
      <c r="S2931" s="187" t="b">
        <f>IF(AND(YEAR(Candidates!H2933)&gt;=applicationYear,YEAR(Candidates!H2933)&lt;=applicationYear),TRUE,IF(applicationYear="",TRUE,FALSE))</f>
        <v>0</v>
      </c>
      <c r="T2931" s="187" t="b">
        <f>IF(AND(Candidates!H2933&gt;=$AJ$4,Candidates!H2933&lt;=$AJ$5),TRUE,FALSE)</f>
        <v>0</v>
      </c>
      <c r="U2931" s="187" t="b">
        <f>IF(Dashboard!$M$6="",IF(Candidates!B2933&lt;&gt;"",TRUE,FALSE),IF(Dashboard!$M$6=Candidates!B2933,TRUE,FALSE))</f>
        <v>0</v>
      </c>
      <c r="V2931" s="187" t="b">
        <f>IF(Dashboard!$H$7="",IF(Candidates!B2933&lt;&gt;"",TRUE,FALSE),IF(Dashboard!$H$7=Candidates!C2933,TRUE,FALSE))</f>
        <v>0</v>
      </c>
      <c r="W2931" s="217" t="b">
        <f>IF(Dashboard!$H$6="",IF(Candidates!B2933&lt;&gt;"",TRUE,FALSE),IF(Dashboard!$H$6=Candidates!E2933,TRUE,FALSE))</f>
        <v>0</v>
      </c>
      <c r="X2931" s="187">
        <f t="shared" si="112"/>
        <v>0</v>
      </c>
      <c r="Y2931" s="198">
        <f t="shared" si="113"/>
        <v>0</v>
      </c>
      <c r="AA2931" s="7"/>
      <c r="AB2931" s="7"/>
      <c r="AC2931" s="7"/>
    </row>
    <row r="2932" spans="18:29" x14ac:dyDescent="0.2">
      <c r="R2932" s="193" t="str">
        <f>IF(Candidates!H2934="","",MONTH(Candidates!H2934))</f>
        <v/>
      </c>
      <c r="S2932" s="187" t="b">
        <f>IF(AND(YEAR(Candidates!H2934)&gt;=applicationYear,YEAR(Candidates!H2934)&lt;=applicationYear),TRUE,IF(applicationYear="",TRUE,FALSE))</f>
        <v>0</v>
      </c>
      <c r="T2932" s="187" t="b">
        <f>IF(AND(Candidates!H2934&gt;=$AJ$4,Candidates!H2934&lt;=$AJ$5),TRUE,FALSE)</f>
        <v>0</v>
      </c>
      <c r="U2932" s="187" t="b">
        <f>IF(Dashboard!$M$6="",IF(Candidates!B2934&lt;&gt;"",TRUE,FALSE),IF(Dashboard!$M$6=Candidates!B2934,TRUE,FALSE))</f>
        <v>0</v>
      </c>
      <c r="V2932" s="187" t="b">
        <f>IF(Dashboard!$H$7="",IF(Candidates!B2934&lt;&gt;"",TRUE,FALSE),IF(Dashboard!$H$7=Candidates!C2934,TRUE,FALSE))</f>
        <v>0</v>
      </c>
      <c r="W2932" s="217" t="b">
        <f>IF(Dashboard!$H$6="",IF(Candidates!B2934&lt;&gt;"",TRUE,FALSE),IF(Dashboard!$H$6=Candidates!E2934,TRUE,FALSE))</f>
        <v>0</v>
      </c>
      <c r="X2932" s="187">
        <f t="shared" si="112"/>
        <v>0</v>
      </c>
      <c r="Y2932" s="198">
        <f t="shared" si="113"/>
        <v>0</v>
      </c>
      <c r="AA2932" s="7"/>
      <c r="AB2932" s="7"/>
      <c r="AC2932" s="7"/>
    </row>
    <row r="2933" spans="18:29" x14ac:dyDescent="0.2">
      <c r="R2933" s="193" t="str">
        <f>IF(Candidates!H2935="","",MONTH(Candidates!H2935))</f>
        <v/>
      </c>
      <c r="S2933" s="187" t="b">
        <f>IF(AND(YEAR(Candidates!H2935)&gt;=applicationYear,YEAR(Candidates!H2935)&lt;=applicationYear),TRUE,IF(applicationYear="",TRUE,FALSE))</f>
        <v>0</v>
      </c>
      <c r="T2933" s="187" t="b">
        <f>IF(AND(Candidates!H2935&gt;=$AJ$4,Candidates!H2935&lt;=$AJ$5),TRUE,FALSE)</f>
        <v>0</v>
      </c>
      <c r="U2933" s="187" t="b">
        <f>IF(Dashboard!$M$6="",IF(Candidates!B2935&lt;&gt;"",TRUE,FALSE),IF(Dashboard!$M$6=Candidates!B2935,TRUE,FALSE))</f>
        <v>0</v>
      </c>
      <c r="V2933" s="187" t="b">
        <f>IF(Dashboard!$H$7="",IF(Candidates!B2935&lt;&gt;"",TRUE,FALSE),IF(Dashboard!$H$7=Candidates!C2935,TRUE,FALSE))</f>
        <v>0</v>
      </c>
      <c r="W2933" s="217" t="b">
        <f>IF(Dashboard!$H$6="",IF(Candidates!B2935&lt;&gt;"",TRUE,FALSE),IF(Dashboard!$H$6=Candidates!E2935,TRUE,FALSE))</f>
        <v>0</v>
      </c>
      <c r="X2933" s="187">
        <f t="shared" si="112"/>
        <v>0</v>
      </c>
      <c r="Y2933" s="198">
        <f t="shared" si="113"/>
        <v>0</v>
      </c>
      <c r="AA2933" s="7"/>
      <c r="AB2933" s="7"/>
      <c r="AC2933" s="7"/>
    </row>
    <row r="2934" spans="18:29" x14ac:dyDescent="0.2">
      <c r="R2934" s="193" t="str">
        <f>IF(Candidates!H2936="","",MONTH(Candidates!H2936))</f>
        <v/>
      </c>
      <c r="S2934" s="187" t="b">
        <f>IF(AND(YEAR(Candidates!H2936)&gt;=applicationYear,YEAR(Candidates!H2936)&lt;=applicationYear),TRUE,IF(applicationYear="",TRUE,FALSE))</f>
        <v>0</v>
      </c>
      <c r="T2934" s="187" t="b">
        <f>IF(AND(Candidates!H2936&gt;=$AJ$4,Candidates!H2936&lt;=$AJ$5),TRUE,FALSE)</f>
        <v>0</v>
      </c>
      <c r="U2934" s="187" t="b">
        <f>IF(Dashboard!$M$6="",IF(Candidates!B2936&lt;&gt;"",TRUE,FALSE),IF(Dashboard!$M$6=Candidates!B2936,TRUE,FALSE))</f>
        <v>0</v>
      </c>
      <c r="V2934" s="187" t="b">
        <f>IF(Dashboard!$H$7="",IF(Candidates!B2936&lt;&gt;"",TRUE,FALSE),IF(Dashboard!$H$7=Candidates!C2936,TRUE,FALSE))</f>
        <v>0</v>
      </c>
      <c r="W2934" s="217" t="b">
        <f>IF(Dashboard!$H$6="",IF(Candidates!B2936&lt;&gt;"",TRUE,FALSE),IF(Dashboard!$H$6=Candidates!E2936,TRUE,FALSE))</f>
        <v>0</v>
      </c>
      <c r="X2934" s="187">
        <f t="shared" si="112"/>
        <v>0</v>
      </c>
      <c r="Y2934" s="198">
        <f t="shared" si="113"/>
        <v>0</v>
      </c>
      <c r="AA2934" s="7"/>
      <c r="AB2934" s="7"/>
      <c r="AC2934" s="7"/>
    </row>
    <row r="2935" spans="18:29" x14ac:dyDescent="0.2">
      <c r="R2935" s="193" t="str">
        <f>IF(Candidates!H2937="","",MONTH(Candidates!H2937))</f>
        <v/>
      </c>
      <c r="S2935" s="187" t="b">
        <f>IF(AND(YEAR(Candidates!H2937)&gt;=applicationYear,YEAR(Candidates!H2937)&lt;=applicationYear),TRUE,IF(applicationYear="",TRUE,FALSE))</f>
        <v>0</v>
      </c>
      <c r="T2935" s="187" t="b">
        <f>IF(AND(Candidates!H2937&gt;=$AJ$4,Candidates!H2937&lt;=$AJ$5),TRUE,FALSE)</f>
        <v>0</v>
      </c>
      <c r="U2935" s="187" t="b">
        <f>IF(Dashboard!$M$6="",IF(Candidates!B2937&lt;&gt;"",TRUE,FALSE),IF(Dashboard!$M$6=Candidates!B2937,TRUE,FALSE))</f>
        <v>0</v>
      </c>
      <c r="V2935" s="187" t="b">
        <f>IF(Dashboard!$H$7="",IF(Candidates!B2937&lt;&gt;"",TRUE,FALSE),IF(Dashboard!$H$7=Candidates!C2937,TRUE,FALSE))</f>
        <v>0</v>
      </c>
      <c r="W2935" s="217" t="b">
        <f>IF(Dashboard!$H$6="",IF(Candidates!B2937&lt;&gt;"",TRUE,FALSE),IF(Dashboard!$H$6=Candidates!E2937,TRUE,FALSE))</f>
        <v>0</v>
      </c>
      <c r="X2935" s="187">
        <f t="shared" si="112"/>
        <v>0</v>
      </c>
      <c r="Y2935" s="198">
        <f t="shared" si="113"/>
        <v>0</v>
      </c>
      <c r="AA2935" s="7"/>
      <c r="AB2935" s="7"/>
      <c r="AC2935" s="7"/>
    </row>
    <row r="2936" spans="18:29" x14ac:dyDescent="0.2">
      <c r="R2936" s="193" t="str">
        <f>IF(Candidates!H2938="","",MONTH(Candidates!H2938))</f>
        <v/>
      </c>
      <c r="S2936" s="187" t="b">
        <f>IF(AND(YEAR(Candidates!H2938)&gt;=applicationYear,YEAR(Candidates!H2938)&lt;=applicationYear),TRUE,IF(applicationYear="",TRUE,FALSE))</f>
        <v>0</v>
      </c>
      <c r="T2936" s="187" t="b">
        <f>IF(AND(Candidates!H2938&gt;=$AJ$4,Candidates!H2938&lt;=$AJ$5),TRUE,FALSE)</f>
        <v>0</v>
      </c>
      <c r="U2936" s="187" t="b">
        <f>IF(Dashboard!$M$6="",IF(Candidates!B2938&lt;&gt;"",TRUE,FALSE),IF(Dashboard!$M$6=Candidates!B2938,TRUE,FALSE))</f>
        <v>0</v>
      </c>
      <c r="V2936" s="187" t="b">
        <f>IF(Dashboard!$H$7="",IF(Candidates!B2938&lt;&gt;"",TRUE,FALSE),IF(Dashboard!$H$7=Candidates!C2938,TRUE,FALSE))</f>
        <v>0</v>
      </c>
      <c r="W2936" s="217" t="b">
        <f>IF(Dashboard!$H$6="",IF(Candidates!B2938&lt;&gt;"",TRUE,FALSE),IF(Dashboard!$H$6=Candidates!E2938,TRUE,FALSE))</f>
        <v>0</v>
      </c>
      <c r="X2936" s="187">
        <f t="shared" si="112"/>
        <v>0</v>
      </c>
      <c r="Y2936" s="198">
        <f t="shared" si="113"/>
        <v>0</v>
      </c>
      <c r="AA2936" s="7"/>
      <c r="AB2936" s="7"/>
      <c r="AC2936" s="7"/>
    </row>
    <row r="2937" spans="18:29" x14ac:dyDescent="0.2">
      <c r="R2937" s="193" t="str">
        <f>IF(Candidates!H2939="","",MONTH(Candidates!H2939))</f>
        <v/>
      </c>
      <c r="S2937" s="187" t="b">
        <f>IF(AND(YEAR(Candidates!H2939)&gt;=applicationYear,YEAR(Candidates!H2939)&lt;=applicationYear),TRUE,IF(applicationYear="",TRUE,FALSE))</f>
        <v>0</v>
      </c>
      <c r="T2937" s="187" t="b">
        <f>IF(AND(Candidates!H2939&gt;=$AJ$4,Candidates!H2939&lt;=$AJ$5),TRUE,FALSE)</f>
        <v>0</v>
      </c>
      <c r="U2937" s="187" t="b">
        <f>IF(Dashboard!$M$6="",IF(Candidates!B2939&lt;&gt;"",TRUE,FALSE),IF(Dashboard!$M$6=Candidates!B2939,TRUE,FALSE))</f>
        <v>0</v>
      </c>
      <c r="V2937" s="187" t="b">
        <f>IF(Dashboard!$H$7="",IF(Candidates!B2939&lt;&gt;"",TRUE,FALSE),IF(Dashboard!$H$7=Candidates!C2939,TRUE,FALSE))</f>
        <v>0</v>
      </c>
      <c r="W2937" s="217" t="b">
        <f>IF(Dashboard!$H$6="",IF(Candidates!B2939&lt;&gt;"",TRUE,FALSE),IF(Dashboard!$H$6=Candidates!E2939,TRUE,FALSE))</f>
        <v>0</v>
      </c>
      <c r="X2937" s="187">
        <f t="shared" si="112"/>
        <v>0</v>
      </c>
      <c r="Y2937" s="198">
        <f t="shared" si="113"/>
        <v>0</v>
      </c>
      <c r="AA2937" s="7"/>
      <c r="AB2937" s="7"/>
      <c r="AC2937" s="7"/>
    </row>
    <row r="2938" spans="18:29" x14ac:dyDescent="0.2">
      <c r="R2938" s="193" t="str">
        <f>IF(Candidates!H2940="","",MONTH(Candidates!H2940))</f>
        <v/>
      </c>
      <c r="S2938" s="187" t="b">
        <f>IF(AND(YEAR(Candidates!H2940)&gt;=applicationYear,YEAR(Candidates!H2940)&lt;=applicationYear),TRUE,IF(applicationYear="",TRUE,FALSE))</f>
        <v>0</v>
      </c>
      <c r="T2938" s="187" t="b">
        <f>IF(AND(Candidates!H2940&gt;=$AJ$4,Candidates!H2940&lt;=$AJ$5),TRUE,FALSE)</f>
        <v>0</v>
      </c>
      <c r="U2938" s="187" t="b">
        <f>IF(Dashboard!$M$6="",IF(Candidates!B2940&lt;&gt;"",TRUE,FALSE),IF(Dashboard!$M$6=Candidates!B2940,TRUE,FALSE))</f>
        <v>0</v>
      </c>
      <c r="V2938" s="187" t="b">
        <f>IF(Dashboard!$H$7="",IF(Candidates!B2940&lt;&gt;"",TRUE,FALSE),IF(Dashboard!$H$7=Candidates!C2940,TRUE,FALSE))</f>
        <v>0</v>
      </c>
      <c r="W2938" s="217" t="b">
        <f>IF(Dashboard!$H$6="",IF(Candidates!B2940&lt;&gt;"",TRUE,FALSE),IF(Dashboard!$H$6=Candidates!E2940,TRUE,FALSE))</f>
        <v>0</v>
      </c>
      <c r="X2938" s="187">
        <f t="shared" si="112"/>
        <v>0</v>
      </c>
      <c r="Y2938" s="198">
        <f t="shared" si="113"/>
        <v>0</v>
      </c>
      <c r="AA2938" s="7"/>
      <c r="AB2938" s="7"/>
      <c r="AC2938" s="7"/>
    </row>
    <row r="2939" spans="18:29" x14ac:dyDescent="0.2">
      <c r="R2939" s="193" t="str">
        <f>IF(Candidates!H2941="","",MONTH(Candidates!H2941))</f>
        <v/>
      </c>
      <c r="S2939" s="187" t="b">
        <f>IF(AND(YEAR(Candidates!H2941)&gt;=applicationYear,YEAR(Candidates!H2941)&lt;=applicationYear),TRUE,IF(applicationYear="",TRUE,FALSE))</f>
        <v>0</v>
      </c>
      <c r="T2939" s="187" t="b">
        <f>IF(AND(Candidates!H2941&gt;=$AJ$4,Candidates!H2941&lt;=$AJ$5),TRUE,FALSE)</f>
        <v>0</v>
      </c>
      <c r="U2939" s="187" t="b">
        <f>IF(Dashboard!$M$6="",IF(Candidates!B2941&lt;&gt;"",TRUE,FALSE),IF(Dashboard!$M$6=Candidates!B2941,TRUE,FALSE))</f>
        <v>0</v>
      </c>
      <c r="V2939" s="187" t="b">
        <f>IF(Dashboard!$H$7="",IF(Candidates!B2941&lt;&gt;"",TRUE,FALSE),IF(Dashboard!$H$7=Candidates!C2941,TRUE,FALSE))</f>
        <v>0</v>
      </c>
      <c r="W2939" s="217" t="b">
        <f>IF(Dashboard!$H$6="",IF(Candidates!B2941&lt;&gt;"",TRUE,FALSE),IF(Dashboard!$H$6=Candidates!E2941,TRUE,FALSE))</f>
        <v>0</v>
      </c>
      <c r="X2939" s="187">
        <f t="shared" si="112"/>
        <v>0</v>
      </c>
      <c r="Y2939" s="198">
        <f t="shared" si="113"/>
        <v>0</v>
      </c>
      <c r="AA2939" s="7"/>
      <c r="AB2939" s="7"/>
      <c r="AC2939" s="7"/>
    </row>
    <row r="2940" spans="18:29" x14ac:dyDescent="0.2">
      <c r="R2940" s="193" t="str">
        <f>IF(Candidates!H2942="","",MONTH(Candidates!H2942))</f>
        <v/>
      </c>
      <c r="S2940" s="187" t="b">
        <f>IF(AND(YEAR(Candidates!H2942)&gt;=applicationYear,YEAR(Candidates!H2942)&lt;=applicationYear),TRUE,IF(applicationYear="",TRUE,FALSE))</f>
        <v>0</v>
      </c>
      <c r="T2940" s="187" t="b">
        <f>IF(AND(Candidates!H2942&gt;=$AJ$4,Candidates!H2942&lt;=$AJ$5),TRUE,FALSE)</f>
        <v>0</v>
      </c>
      <c r="U2940" s="187" t="b">
        <f>IF(Dashboard!$M$6="",IF(Candidates!B2942&lt;&gt;"",TRUE,FALSE),IF(Dashboard!$M$6=Candidates!B2942,TRUE,FALSE))</f>
        <v>0</v>
      </c>
      <c r="V2940" s="187" t="b">
        <f>IF(Dashboard!$H$7="",IF(Candidates!B2942&lt;&gt;"",TRUE,FALSE),IF(Dashboard!$H$7=Candidates!C2942,TRUE,FALSE))</f>
        <v>0</v>
      </c>
      <c r="W2940" s="217" t="b">
        <f>IF(Dashboard!$H$6="",IF(Candidates!B2942&lt;&gt;"",TRUE,FALSE),IF(Dashboard!$H$6=Candidates!E2942,TRUE,FALSE))</f>
        <v>0</v>
      </c>
      <c r="X2940" s="187">
        <f t="shared" si="112"/>
        <v>0</v>
      </c>
      <c r="Y2940" s="198">
        <f t="shared" si="113"/>
        <v>0</v>
      </c>
      <c r="AA2940" s="7"/>
      <c r="AB2940" s="7"/>
      <c r="AC2940" s="7"/>
    </row>
    <row r="2941" spans="18:29" x14ac:dyDescent="0.2">
      <c r="R2941" s="193" t="str">
        <f>IF(Candidates!H2943="","",MONTH(Candidates!H2943))</f>
        <v/>
      </c>
      <c r="S2941" s="187" t="b">
        <f>IF(AND(YEAR(Candidates!H2943)&gt;=applicationYear,YEAR(Candidates!H2943)&lt;=applicationYear),TRUE,IF(applicationYear="",TRUE,FALSE))</f>
        <v>0</v>
      </c>
      <c r="T2941" s="187" t="b">
        <f>IF(AND(Candidates!H2943&gt;=$AJ$4,Candidates!H2943&lt;=$AJ$5),TRUE,FALSE)</f>
        <v>0</v>
      </c>
      <c r="U2941" s="187" t="b">
        <f>IF(Dashboard!$M$6="",IF(Candidates!B2943&lt;&gt;"",TRUE,FALSE),IF(Dashboard!$M$6=Candidates!B2943,TRUE,FALSE))</f>
        <v>0</v>
      </c>
      <c r="V2941" s="187" t="b">
        <f>IF(Dashboard!$H$7="",IF(Candidates!B2943&lt;&gt;"",TRUE,FALSE),IF(Dashboard!$H$7=Candidates!C2943,TRUE,FALSE))</f>
        <v>0</v>
      </c>
      <c r="W2941" s="217" t="b">
        <f>IF(Dashboard!$H$6="",IF(Candidates!B2943&lt;&gt;"",TRUE,FALSE),IF(Dashboard!$H$6=Candidates!E2943,TRUE,FALSE))</f>
        <v>0</v>
      </c>
      <c r="X2941" s="187">
        <f t="shared" si="112"/>
        <v>0</v>
      </c>
      <c r="Y2941" s="198">
        <f t="shared" si="113"/>
        <v>0</v>
      </c>
      <c r="AA2941" s="7"/>
      <c r="AB2941" s="7"/>
      <c r="AC2941" s="7"/>
    </row>
    <row r="2942" spans="18:29" x14ac:dyDescent="0.2">
      <c r="R2942" s="193" t="str">
        <f>IF(Candidates!H2944="","",MONTH(Candidates!H2944))</f>
        <v/>
      </c>
      <c r="S2942" s="187" t="b">
        <f>IF(AND(YEAR(Candidates!H2944)&gt;=applicationYear,YEAR(Candidates!H2944)&lt;=applicationYear),TRUE,IF(applicationYear="",TRUE,FALSE))</f>
        <v>0</v>
      </c>
      <c r="T2942" s="187" t="b">
        <f>IF(AND(Candidates!H2944&gt;=$AJ$4,Candidates!H2944&lt;=$AJ$5),TRUE,FALSE)</f>
        <v>0</v>
      </c>
      <c r="U2942" s="187" t="b">
        <f>IF(Dashboard!$M$6="",IF(Candidates!B2944&lt;&gt;"",TRUE,FALSE),IF(Dashboard!$M$6=Candidates!B2944,TRUE,FALSE))</f>
        <v>0</v>
      </c>
      <c r="V2942" s="187" t="b">
        <f>IF(Dashboard!$H$7="",IF(Candidates!B2944&lt;&gt;"",TRUE,FALSE),IF(Dashboard!$H$7=Candidates!C2944,TRUE,FALSE))</f>
        <v>0</v>
      </c>
      <c r="W2942" s="217" t="b">
        <f>IF(Dashboard!$H$6="",IF(Candidates!B2944&lt;&gt;"",TRUE,FALSE),IF(Dashboard!$H$6=Candidates!E2944,TRUE,FALSE))</f>
        <v>0</v>
      </c>
      <c r="X2942" s="187">
        <f t="shared" si="112"/>
        <v>0</v>
      </c>
      <c r="Y2942" s="198">
        <f t="shared" si="113"/>
        <v>0</v>
      </c>
      <c r="AA2942" s="7"/>
      <c r="AB2942" s="7"/>
      <c r="AC2942" s="7"/>
    </row>
    <row r="2943" spans="18:29" x14ac:dyDescent="0.2">
      <c r="R2943" s="193" t="str">
        <f>IF(Candidates!H2945="","",MONTH(Candidates!H2945))</f>
        <v/>
      </c>
      <c r="S2943" s="187" t="b">
        <f>IF(AND(YEAR(Candidates!H2945)&gt;=applicationYear,YEAR(Candidates!H2945)&lt;=applicationYear),TRUE,IF(applicationYear="",TRUE,FALSE))</f>
        <v>0</v>
      </c>
      <c r="T2943" s="187" t="b">
        <f>IF(AND(Candidates!H2945&gt;=$AJ$4,Candidates!H2945&lt;=$AJ$5),TRUE,FALSE)</f>
        <v>0</v>
      </c>
      <c r="U2943" s="187" t="b">
        <f>IF(Dashboard!$M$6="",IF(Candidates!B2945&lt;&gt;"",TRUE,FALSE),IF(Dashboard!$M$6=Candidates!B2945,TRUE,FALSE))</f>
        <v>0</v>
      </c>
      <c r="V2943" s="187" t="b">
        <f>IF(Dashboard!$H$7="",IF(Candidates!B2945&lt;&gt;"",TRUE,FALSE),IF(Dashboard!$H$7=Candidates!C2945,TRUE,FALSE))</f>
        <v>0</v>
      </c>
      <c r="W2943" s="217" t="b">
        <f>IF(Dashboard!$H$6="",IF(Candidates!B2945&lt;&gt;"",TRUE,FALSE),IF(Dashboard!$H$6=Candidates!E2945,TRUE,FALSE))</f>
        <v>0</v>
      </c>
      <c r="X2943" s="187">
        <f t="shared" si="112"/>
        <v>0</v>
      </c>
      <c r="Y2943" s="198">
        <f t="shared" si="113"/>
        <v>0</v>
      </c>
      <c r="AA2943" s="7"/>
      <c r="AB2943" s="7"/>
      <c r="AC2943" s="7"/>
    </row>
    <row r="2944" spans="18:29" x14ac:dyDescent="0.2">
      <c r="R2944" s="193" t="str">
        <f>IF(Candidates!H2946="","",MONTH(Candidates!H2946))</f>
        <v/>
      </c>
      <c r="S2944" s="187" t="b">
        <f>IF(AND(YEAR(Candidates!H2946)&gt;=applicationYear,YEAR(Candidates!H2946)&lt;=applicationYear),TRUE,IF(applicationYear="",TRUE,FALSE))</f>
        <v>0</v>
      </c>
      <c r="T2944" s="187" t="b">
        <f>IF(AND(Candidates!H2946&gt;=$AJ$4,Candidates!H2946&lt;=$AJ$5),TRUE,FALSE)</f>
        <v>0</v>
      </c>
      <c r="U2944" s="187" t="b">
        <f>IF(Dashboard!$M$6="",IF(Candidates!B2946&lt;&gt;"",TRUE,FALSE),IF(Dashboard!$M$6=Candidates!B2946,TRUE,FALSE))</f>
        <v>0</v>
      </c>
      <c r="V2944" s="187" t="b">
        <f>IF(Dashboard!$H$7="",IF(Candidates!B2946&lt;&gt;"",TRUE,FALSE),IF(Dashboard!$H$7=Candidates!C2946,TRUE,FALSE))</f>
        <v>0</v>
      </c>
      <c r="W2944" s="217" t="b">
        <f>IF(Dashboard!$H$6="",IF(Candidates!B2946&lt;&gt;"",TRUE,FALSE),IF(Dashboard!$H$6=Candidates!E2946,TRUE,FALSE))</f>
        <v>0</v>
      </c>
      <c r="X2944" s="187">
        <f t="shared" si="112"/>
        <v>0</v>
      </c>
      <c r="Y2944" s="198">
        <f t="shared" si="113"/>
        <v>0</v>
      </c>
      <c r="AA2944" s="7"/>
      <c r="AB2944" s="7"/>
      <c r="AC2944" s="7"/>
    </row>
    <row r="2945" spans="18:29" x14ac:dyDescent="0.2">
      <c r="R2945" s="193" t="str">
        <f>IF(Candidates!H2947="","",MONTH(Candidates!H2947))</f>
        <v/>
      </c>
      <c r="S2945" s="187" t="b">
        <f>IF(AND(YEAR(Candidates!H2947)&gt;=applicationYear,YEAR(Candidates!H2947)&lt;=applicationYear),TRUE,IF(applicationYear="",TRUE,FALSE))</f>
        <v>0</v>
      </c>
      <c r="T2945" s="187" t="b">
        <f>IF(AND(Candidates!H2947&gt;=$AJ$4,Candidates!H2947&lt;=$AJ$5),TRUE,FALSE)</f>
        <v>0</v>
      </c>
      <c r="U2945" s="187" t="b">
        <f>IF(Dashboard!$M$6="",IF(Candidates!B2947&lt;&gt;"",TRUE,FALSE),IF(Dashboard!$M$6=Candidates!B2947,TRUE,FALSE))</f>
        <v>0</v>
      </c>
      <c r="V2945" s="187" t="b">
        <f>IF(Dashboard!$H$7="",IF(Candidates!B2947&lt;&gt;"",TRUE,FALSE),IF(Dashboard!$H$7=Candidates!C2947,TRUE,FALSE))</f>
        <v>0</v>
      </c>
      <c r="W2945" s="217" t="b">
        <f>IF(Dashboard!$H$6="",IF(Candidates!B2947&lt;&gt;"",TRUE,FALSE),IF(Dashboard!$H$6=Candidates!E2947,TRUE,FALSE))</f>
        <v>0</v>
      </c>
      <c r="X2945" s="187">
        <f t="shared" si="112"/>
        <v>0</v>
      </c>
      <c r="Y2945" s="198">
        <f t="shared" si="113"/>
        <v>0</v>
      </c>
      <c r="AA2945" s="7"/>
      <c r="AB2945" s="7"/>
      <c r="AC2945" s="7"/>
    </row>
    <row r="2946" spans="18:29" x14ac:dyDescent="0.2">
      <c r="R2946" s="193" t="str">
        <f>IF(Candidates!H2948="","",MONTH(Candidates!H2948))</f>
        <v/>
      </c>
      <c r="S2946" s="187" t="b">
        <f>IF(AND(YEAR(Candidates!H2948)&gt;=applicationYear,YEAR(Candidates!H2948)&lt;=applicationYear),TRUE,IF(applicationYear="",TRUE,FALSE))</f>
        <v>0</v>
      </c>
      <c r="T2946" s="187" t="b">
        <f>IF(AND(Candidates!H2948&gt;=$AJ$4,Candidates!H2948&lt;=$AJ$5),TRUE,FALSE)</f>
        <v>0</v>
      </c>
      <c r="U2946" s="187" t="b">
        <f>IF(Dashboard!$M$6="",IF(Candidates!B2948&lt;&gt;"",TRUE,FALSE),IF(Dashboard!$M$6=Candidates!B2948,TRUE,FALSE))</f>
        <v>0</v>
      </c>
      <c r="V2946" s="187" t="b">
        <f>IF(Dashboard!$H$7="",IF(Candidates!B2948&lt;&gt;"",TRUE,FALSE),IF(Dashboard!$H$7=Candidates!C2948,TRUE,FALSE))</f>
        <v>0</v>
      </c>
      <c r="W2946" s="217" t="b">
        <f>IF(Dashboard!$H$6="",IF(Candidates!B2948&lt;&gt;"",TRUE,FALSE),IF(Dashboard!$H$6=Candidates!E2948,TRUE,FALSE))</f>
        <v>0</v>
      </c>
      <c r="X2946" s="187">
        <f t="shared" si="112"/>
        <v>0</v>
      </c>
      <c r="Y2946" s="198">
        <f t="shared" si="113"/>
        <v>0</v>
      </c>
      <c r="AA2946" s="7"/>
      <c r="AB2946" s="7"/>
      <c r="AC2946" s="7"/>
    </row>
    <row r="2947" spans="18:29" x14ac:dyDescent="0.2">
      <c r="R2947" s="193" t="str">
        <f>IF(Candidates!H2949="","",MONTH(Candidates!H2949))</f>
        <v/>
      </c>
      <c r="S2947" s="187" t="b">
        <f>IF(AND(YEAR(Candidates!H2949)&gt;=applicationYear,YEAR(Candidates!H2949)&lt;=applicationYear),TRUE,IF(applicationYear="",TRUE,FALSE))</f>
        <v>0</v>
      </c>
      <c r="T2947" s="187" t="b">
        <f>IF(AND(Candidates!H2949&gt;=$AJ$4,Candidates!H2949&lt;=$AJ$5),TRUE,FALSE)</f>
        <v>0</v>
      </c>
      <c r="U2947" s="187" t="b">
        <f>IF(Dashboard!$M$6="",IF(Candidates!B2949&lt;&gt;"",TRUE,FALSE),IF(Dashboard!$M$6=Candidates!B2949,TRUE,FALSE))</f>
        <v>0</v>
      </c>
      <c r="V2947" s="187" t="b">
        <f>IF(Dashboard!$H$7="",IF(Candidates!B2949&lt;&gt;"",TRUE,FALSE),IF(Dashboard!$H$7=Candidates!C2949,TRUE,FALSE))</f>
        <v>0</v>
      </c>
      <c r="W2947" s="217" t="b">
        <f>IF(Dashboard!$H$6="",IF(Candidates!B2949&lt;&gt;"",TRUE,FALSE),IF(Dashboard!$H$6=Candidates!E2949,TRUE,FALSE))</f>
        <v>0</v>
      </c>
      <c r="X2947" s="187">
        <f t="shared" si="112"/>
        <v>0</v>
      </c>
      <c r="Y2947" s="198">
        <f t="shared" si="113"/>
        <v>0</v>
      </c>
      <c r="AA2947" s="7"/>
      <c r="AB2947" s="7"/>
      <c r="AC2947" s="7"/>
    </row>
    <row r="2948" spans="18:29" x14ac:dyDescent="0.2">
      <c r="R2948" s="193" t="str">
        <f>IF(Candidates!H2950="","",MONTH(Candidates!H2950))</f>
        <v/>
      </c>
      <c r="S2948" s="187" t="b">
        <f>IF(AND(YEAR(Candidates!H2950)&gt;=applicationYear,YEAR(Candidates!H2950)&lt;=applicationYear),TRUE,IF(applicationYear="",TRUE,FALSE))</f>
        <v>0</v>
      </c>
      <c r="T2948" s="187" t="b">
        <f>IF(AND(Candidates!H2950&gt;=$AJ$4,Candidates!H2950&lt;=$AJ$5),TRUE,FALSE)</f>
        <v>0</v>
      </c>
      <c r="U2948" s="187" t="b">
        <f>IF(Dashboard!$M$6="",IF(Candidates!B2950&lt;&gt;"",TRUE,FALSE),IF(Dashboard!$M$6=Candidates!B2950,TRUE,FALSE))</f>
        <v>0</v>
      </c>
      <c r="V2948" s="187" t="b">
        <f>IF(Dashboard!$H$7="",IF(Candidates!B2950&lt;&gt;"",TRUE,FALSE),IF(Dashboard!$H$7=Candidates!C2950,TRUE,FALSE))</f>
        <v>0</v>
      </c>
      <c r="W2948" s="217" t="b">
        <f>IF(Dashboard!$H$6="",IF(Candidates!B2950&lt;&gt;"",TRUE,FALSE),IF(Dashboard!$H$6=Candidates!E2950,TRUE,FALSE))</f>
        <v>0</v>
      </c>
      <c r="X2948" s="187">
        <f t="shared" si="112"/>
        <v>0</v>
      </c>
      <c r="Y2948" s="198">
        <f t="shared" si="113"/>
        <v>0</v>
      </c>
      <c r="AA2948" s="7"/>
      <c r="AB2948" s="7"/>
      <c r="AC2948" s="7"/>
    </row>
    <row r="2949" spans="18:29" x14ac:dyDescent="0.2">
      <c r="R2949" s="193" t="str">
        <f>IF(Candidates!H2951="","",MONTH(Candidates!H2951))</f>
        <v/>
      </c>
      <c r="S2949" s="187" t="b">
        <f>IF(AND(YEAR(Candidates!H2951)&gt;=applicationYear,YEAR(Candidates!H2951)&lt;=applicationYear),TRUE,IF(applicationYear="",TRUE,FALSE))</f>
        <v>0</v>
      </c>
      <c r="T2949" s="187" t="b">
        <f>IF(AND(Candidates!H2951&gt;=$AJ$4,Candidates!H2951&lt;=$AJ$5),TRUE,FALSE)</f>
        <v>0</v>
      </c>
      <c r="U2949" s="187" t="b">
        <f>IF(Dashboard!$M$6="",IF(Candidates!B2951&lt;&gt;"",TRUE,FALSE),IF(Dashboard!$M$6=Candidates!B2951,TRUE,FALSE))</f>
        <v>0</v>
      </c>
      <c r="V2949" s="187" t="b">
        <f>IF(Dashboard!$H$7="",IF(Candidates!B2951&lt;&gt;"",TRUE,FALSE),IF(Dashboard!$H$7=Candidates!C2951,TRUE,FALSE))</f>
        <v>0</v>
      </c>
      <c r="W2949" s="217" t="b">
        <f>IF(Dashboard!$H$6="",IF(Candidates!B2951&lt;&gt;"",TRUE,FALSE),IF(Dashboard!$H$6=Candidates!E2951,TRUE,FALSE))</f>
        <v>0</v>
      </c>
      <c r="X2949" s="187">
        <f t="shared" ref="X2949:X3003" si="114">W2949*V2949*U2949*T2949</f>
        <v>0</v>
      </c>
      <c r="Y2949" s="198">
        <f t="shared" ref="Y2949:Y3003" si="115">W2949*V2949*U2949*S2949</f>
        <v>0</v>
      </c>
      <c r="AA2949" s="7"/>
      <c r="AB2949" s="7"/>
      <c r="AC2949" s="7"/>
    </row>
    <row r="2950" spans="18:29" x14ac:dyDescent="0.2">
      <c r="R2950" s="193" t="str">
        <f>IF(Candidates!H2952="","",MONTH(Candidates!H2952))</f>
        <v/>
      </c>
      <c r="S2950" s="187" t="b">
        <f>IF(AND(YEAR(Candidates!H2952)&gt;=applicationYear,YEAR(Candidates!H2952)&lt;=applicationYear),TRUE,IF(applicationYear="",TRUE,FALSE))</f>
        <v>0</v>
      </c>
      <c r="T2950" s="187" t="b">
        <f>IF(AND(Candidates!H2952&gt;=$AJ$4,Candidates!H2952&lt;=$AJ$5),TRUE,FALSE)</f>
        <v>0</v>
      </c>
      <c r="U2950" s="187" t="b">
        <f>IF(Dashboard!$M$6="",IF(Candidates!B2952&lt;&gt;"",TRUE,FALSE),IF(Dashboard!$M$6=Candidates!B2952,TRUE,FALSE))</f>
        <v>0</v>
      </c>
      <c r="V2950" s="187" t="b">
        <f>IF(Dashboard!$H$7="",IF(Candidates!B2952&lt;&gt;"",TRUE,FALSE),IF(Dashboard!$H$7=Candidates!C2952,TRUE,FALSE))</f>
        <v>0</v>
      </c>
      <c r="W2950" s="217" t="b">
        <f>IF(Dashboard!$H$6="",IF(Candidates!B2952&lt;&gt;"",TRUE,FALSE),IF(Dashboard!$H$6=Candidates!E2952,TRUE,FALSE))</f>
        <v>0</v>
      </c>
      <c r="X2950" s="187">
        <f t="shared" si="114"/>
        <v>0</v>
      </c>
      <c r="Y2950" s="198">
        <f t="shared" si="115"/>
        <v>0</v>
      </c>
      <c r="AA2950" s="7"/>
      <c r="AB2950" s="7"/>
      <c r="AC2950" s="7"/>
    </row>
    <row r="2951" spans="18:29" x14ac:dyDescent="0.2">
      <c r="R2951" s="193" t="str">
        <f>IF(Candidates!H2953="","",MONTH(Candidates!H2953))</f>
        <v/>
      </c>
      <c r="S2951" s="187" t="b">
        <f>IF(AND(YEAR(Candidates!H2953)&gt;=applicationYear,YEAR(Candidates!H2953)&lt;=applicationYear),TRUE,IF(applicationYear="",TRUE,FALSE))</f>
        <v>0</v>
      </c>
      <c r="T2951" s="187" t="b">
        <f>IF(AND(Candidates!H2953&gt;=$AJ$4,Candidates!H2953&lt;=$AJ$5),TRUE,FALSE)</f>
        <v>0</v>
      </c>
      <c r="U2951" s="187" t="b">
        <f>IF(Dashboard!$M$6="",IF(Candidates!B2953&lt;&gt;"",TRUE,FALSE),IF(Dashboard!$M$6=Candidates!B2953,TRUE,FALSE))</f>
        <v>0</v>
      </c>
      <c r="V2951" s="187" t="b">
        <f>IF(Dashboard!$H$7="",IF(Candidates!B2953&lt;&gt;"",TRUE,FALSE),IF(Dashboard!$H$7=Candidates!C2953,TRUE,FALSE))</f>
        <v>0</v>
      </c>
      <c r="W2951" s="217" t="b">
        <f>IF(Dashboard!$H$6="",IF(Candidates!B2953&lt;&gt;"",TRUE,FALSE),IF(Dashboard!$H$6=Candidates!E2953,TRUE,FALSE))</f>
        <v>0</v>
      </c>
      <c r="X2951" s="187">
        <f t="shared" si="114"/>
        <v>0</v>
      </c>
      <c r="Y2951" s="198">
        <f t="shared" si="115"/>
        <v>0</v>
      </c>
      <c r="AA2951" s="7"/>
      <c r="AB2951" s="7"/>
      <c r="AC2951" s="7"/>
    </row>
    <row r="2952" spans="18:29" x14ac:dyDescent="0.2">
      <c r="R2952" s="193" t="str">
        <f>IF(Candidates!H2954="","",MONTH(Candidates!H2954))</f>
        <v/>
      </c>
      <c r="S2952" s="187" t="b">
        <f>IF(AND(YEAR(Candidates!H2954)&gt;=applicationYear,YEAR(Candidates!H2954)&lt;=applicationYear),TRUE,IF(applicationYear="",TRUE,FALSE))</f>
        <v>0</v>
      </c>
      <c r="T2952" s="187" t="b">
        <f>IF(AND(Candidates!H2954&gt;=$AJ$4,Candidates!H2954&lt;=$AJ$5),TRUE,FALSE)</f>
        <v>0</v>
      </c>
      <c r="U2952" s="187" t="b">
        <f>IF(Dashboard!$M$6="",IF(Candidates!B2954&lt;&gt;"",TRUE,FALSE),IF(Dashboard!$M$6=Candidates!B2954,TRUE,FALSE))</f>
        <v>0</v>
      </c>
      <c r="V2952" s="187" t="b">
        <f>IF(Dashboard!$H$7="",IF(Candidates!B2954&lt;&gt;"",TRUE,FALSE),IF(Dashboard!$H$7=Candidates!C2954,TRUE,FALSE))</f>
        <v>0</v>
      </c>
      <c r="W2952" s="217" t="b">
        <f>IF(Dashboard!$H$6="",IF(Candidates!B2954&lt;&gt;"",TRUE,FALSE),IF(Dashboard!$H$6=Candidates!E2954,TRUE,FALSE))</f>
        <v>0</v>
      </c>
      <c r="X2952" s="187">
        <f t="shared" si="114"/>
        <v>0</v>
      </c>
      <c r="Y2952" s="198">
        <f t="shared" si="115"/>
        <v>0</v>
      </c>
      <c r="AA2952" s="7"/>
      <c r="AB2952" s="7"/>
      <c r="AC2952" s="7"/>
    </row>
    <row r="2953" spans="18:29" x14ac:dyDescent="0.2">
      <c r="R2953" s="193" t="str">
        <f>IF(Candidates!H2955="","",MONTH(Candidates!H2955))</f>
        <v/>
      </c>
      <c r="S2953" s="187" t="b">
        <f>IF(AND(YEAR(Candidates!H2955)&gt;=applicationYear,YEAR(Candidates!H2955)&lt;=applicationYear),TRUE,IF(applicationYear="",TRUE,FALSE))</f>
        <v>0</v>
      </c>
      <c r="T2953" s="187" t="b">
        <f>IF(AND(Candidates!H2955&gt;=$AJ$4,Candidates!H2955&lt;=$AJ$5),TRUE,FALSE)</f>
        <v>0</v>
      </c>
      <c r="U2953" s="187" t="b">
        <f>IF(Dashboard!$M$6="",IF(Candidates!B2955&lt;&gt;"",TRUE,FALSE),IF(Dashboard!$M$6=Candidates!B2955,TRUE,FALSE))</f>
        <v>0</v>
      </c>
      <c r="V2953" s="187" t="b">
        <f>IF(Dashboard!$H$7="",IF(Candidates!B2955&lt;&gt;"",TRUE,FALSE),IF(Dashboard!$H$7=Candidates!C2955,TRUE,FALSE))</f>
        <v>0</v>
      </c>
      <c r="W2953" s="217" t="b">
        <f>IF(Dashboard!$H$6="",IF(Candidates!B2955&lt;&gt;"",TRUE,FALSE),IF(Dashboard!$H$6=Candidates!E2955,TRUE,FALSE))</f>
        <v>0</v>
      </c>
      <c r="X2953" s="187">
        <f t="shared" si="114"/>
        <v>0</v>
      </c>
      <c r="Y2953" s="198">
        <f t="shared" si="115"/>
        <v>0</v>
      </c>
      <c r="AA2953" s="7"/>
      <c r="AB2953" s="7"/>
      <c r="AC2953" s="7"/>
    </row>
    <row r="2954" spans="18:29" x14ac:dyDescent="0.2">
      <c r="R2954" s="193" t="str">
        <f>IF(Candidates!H2956="","",MONTH(Candidates!H2956))</f>
        <v/>
      </c>
      <c r="S2954" s="187" t="b">
        <f>IF(AND(YEAR(Candidates!H2956)&gt;=applicationYear,YEAR(Candidates!H2956)&lt;=applicationYear),TRUE,IF(applicationYear="",TRUE,FALSE))</f>
        <v>0</v>
      </c>
      <c r="T2954" s="187" t="b">
        <f>IF(AND(Candidates!H2956&gt;=$AJ$4,Candidates!H2956&lt;=$AJ$5),TRUE,FALSE)</f>
        <v>0</v>
      </c>
      <c r="U2954" s="187" t="b">
        <f>IF(Dashboard!$M$6="",IF(Candidates!B2956&lt;&gt;"",TRUE,FALSE),IF(Dashboard!$M$6=Candidates!B2956,TRUE,FALSE))</f>
        <v>0</v>
      </c>
      <c r="V2954" s="187" t="b">
        <f>IF(Dashboard!$H$7="",IF(Candidates!B2956&lt;&gt;"",TRUE,FALSE),IF(Dashboard!$H$7=Candidates!C2956,TRUE,FALSE))</f>
        <v>0</v>
      </c>
      <c r="W2954" s="217" t="b">
        <f>IF(Dashboard!$H$6="",IF(Candidates!B2956&lt;&gt;"",TRUE,FALSE),IF(Dashboard!$H$6=Candidates!E2956,TRUE,FALSE))</f>
        <v>0</v>
      </c>
      <c r="X2954" s="187">
        <f t="shared" si="114"/>
        <v>0</v>
      </c>
      <c r="Y2954" s="198">
        <f t="shared" si="115"/>
        <v>0</v>
      </c>
      <c r="AA2954" s="7"/>
      <c r="AB2954" s="7"/>
      <c r="AC2954" s="7"/>
    </row>
    <row r="2955" spans="18:29" x14ac:dyDescent="0.2">
      <c r="R2955" s="193" t="str">
        <f>IF(Candidates!H2957="","",MONTH(Candidates!H2957))</f>
        <v/>
      </c>
      <c r="S2955" s="187" t="b">
        <f>IF(AND(YEAR(Candidates!H2957)&gt;=applicationYear,YEAR(Candidates!H2957)&lt;=applicationYear),TRUE,IF(applicationYear="",TRUE,FALSE))</f>
        <v>0</v>
      </c>
      <c r="T2955" s="187" t="b">
        <f>IF(AND(Candidates!H2957&gt;=$AJ$4,Candidates!H2957&lt;=$AJ$5),TRUE,FALSE)</f>
        <v>0</v>
      </c>
      <c r="U2955" s="187" t="b">
        <f>IF(Dashboard!$M$6="",IF(Candidates!B2957&lt;&gt;"",TRUE,FALSE),IF(Dashboard!$M$6=Candidates!B2957,TRUE,FALSE))</f>
        <v>0</v>
      </c>
      <c r="V2955" s="187" t="b">
        <f>IF(Dashboard!$H$7="",IF(Candidates!B2957&lt;&gt;"",TRUE,FALSE),IF(Dashboard!$H$7=Candidates!C2957,TRUE,FALSE))</f>
        <v>0</v>
      </c>
      <c r="W2955" s="217" t="b">
        <f>IF(Dashboard!$H$6="",IF(Candidates!B2957&lt;&gt;"",TRUE,FALSE),IF(Dashboard!$H$6=Candidates!E2957,TRUE,FALSE))</f>
        <v>0</v>
      </c>
      <c r="X2955" s="187">
        <f t="shared" si="114"/>
        <v>0</v>
      </c>
      <c r="Y2955" s="198">
        <f t="shared" si="115"/>
        <v>0</v>
      </c>
      <c r="AA2955" s="7"/>
      <c r="AB2955" s="7"/>
      <c r="AC2955" s="7"/>
    </row>
    <row r="2956" spans="18:29" x14ac:dyDescent="0.2">
      <c r="R2956" s="193" t="str">
        <f>IF(Candidates!H2958="","",MONTH(Candidates!H2958))</f>
        <v/>
      </c>
      <c r="S2956" s="187" t="b">
        <f>IF(AND(YEAR(Candidates!H2958)&gt;=applicationYear,YEAR(Candidates!H2958)&lt;=applicationYear),TRUE,IF(applicationYear="",TRUE,FALSE))</f>
        <v>0</v>
      </c>
      <c r="T2956" s="187" t="b">
        <f>IF(AND(Candidates!H2958&gt;=$AJ$4,Candidates!H2958&lt;=$AJ$5),TRUE,FALSE)</f>
        <v>0</v>
      </c>
      <c r="U2956" s="187" t="b">
        <f>IF(Dashboard!$M$6="",IF(Candidates!B2958&lt;&gt;"",TRUE,FALSE),IF(Dashboard!$M$6=Candidates!B2958,TRUE,FALSE))</f>
        <v>0</v>
      </c>
      <c r="V2956" s="187" t="b">
        <f>IF(Dashboard!$H$7="",IF(Candidates!B2958&lt;&gt;"",TRUE,FALSE),IF(Dashboard!$H$7=Candidates!C2958,TRUE,FALSE))</f>
        <v>0</v>
      </c>
      <c r="W2956" s="217" t="b">
        <f>IF(Dashboard!$H$6="",IF(Candidates!B2958&lt;&gt;"",TRUE,FALSE),IF(Dashboard!$H$6=Candidates!E2958,TRUE,FALSE))</f>
        <v>0</v>
      </c>
      <c r="X2956" s="187">
        <f t="shared" si="114"/>
        <v>0</v>
      </c>
      <c r="Y2956" s="198">
        <f t="shared" si="115"/>
        <v>0</v>
      </c>
      <c r="AA2956" s="7"/>
      <c r="AB2956" s="7"/>
      <c r="AC2956" s="7"/>
    </row>
    <row r="2957" spans="18:29" x14ac:dyDescent="0.2">
      <c r="R2957" s="193" t="str">
        <f>IF(Candidates!H2959="","",MONTH(Candidates!H2959))</f>
        <v/>
      </c>
      <c r="S2957" s="187" t="b">
        <f>IF(AND(YEAR(Candidates!H2959)&gt;=applicationYear,YEAR(Candidates!H2959)&lt;=applicationYear),TRUE,IF(applicationYear="",TRUE,FALSE))</f>
        <v>0</v>
      </c>
      <c r="T2957" s="187" t="b">
        <f>IF(AND(Candidates!H2959&gt;=$AJ$4,Candidates!H2959&lt;=$AJ$5),TRUE,FALSE)</f>
        <v>0</v>
      </c>
      <c r="U2957" s="187" t="b">
        <f>IF(Dashboard!$M$6="",IF(Candidates!B2959&lt;&gt;"",TRUE,FALSE),IF(Dashboard!$M$6=Candidates!B2959,TRUE,FALSE))</f>
        <v>0</v>
      </c>
      <c r="V2957" s="187" t="b">
        <f>IF(Dashboard!$H$7="",IF(Candidates!B2959&lt;&gt;"",TRUE,FALSE),IF(Dashboard!$H$7=Candidates!C2959,TRUE,FALSE))</f>
        <v>0</v>
      </c>
      <c r="W2957" s="217" t="b">
        <f>IF(Dashboard!$H$6="",IF(Candidates!B2959&lt;&gt;"",TRUE,FALSE),IF(Dashboard!$H$6=Candidates!E2959,TRUE,FALSE))</f>
        <v>0</v>
      </c>
      <c r="X2957" s="187">
        <f t="shared" si="114"/>
        <v>0</v>
      </c>
      <c r="Y2957" s="198">
        <f t="shared" si="115"/>
        <v>0</v>
      </c>
      <c r="AA2957" s="7"/>
      <c r="AB2957" s="7"/>
      <c r="AC2957" s="7"/>
    </row>
    <row r="2958" spans="18:29" x14ac:dyDescent="0.2">
      <c r="R2958" s="193" t="str">
        <f>IF(Candidates!H2960="","",MONTH(Candidates!H2960))</f>
        <v/>
      </c>
      <c r="S2958" s="187" t="b">
        <f>IF(AND(YEAR(Candidates!H2960)&gt;=applicationYear,YEAR(Candidates!H2960)&lt;=applicationYear),TRUE,IF(applicationYear="",TRUE,FALSE))</f>
        <v>0</v>
      </c>
      <c r="T2958" s="187" t="b">
        <f>IF(AND(Candidates!H2960&gt;=$AJ$4,Candidates!H2960&lt;=$AJ$5),TRUE,FALSE)</f>
        <v>0</v>
      </c>
      <c r="U2958" s="187" t="b">
        <f>IF(Dashboard!$M$6="",IF(Candidates!B2960&lt;&gt;"",TRUE,FALSE),IF(Dashboard!$M$6=Candidates!B2960,TRUE,FALSE))</f>
        <v>0</v>
      </c>
      <c r="V2958" s="187" t="b">
        <f>IF(Dashboard!$H$7="",IF(Candidates!B2960&lt;&gt;"",TRUE,FALSE),IF(Dashboard!$H$7=Candidates!C2960,TRUE,FALSE))</f>
        <v>0</v>
      </c>
      <c r="W2958" s="217" t="b">
        <f>IF(Dashboard!$H$6="",IF(Candidates!B2960&lt;&gt;"",TRUE,FALSE),IF(Dashboard!$H$6=Candidates!E2960,TRUE,FALSE))</f>
        <v>0</v>
      </c>
      <c r="X2958" s="187">
        <f t="shared" si="114"/>
        <v>0</v>
      </c>
      <c r="Y2958" s="198">
        <f t="shared" si="115"/>
        <v>0</v>
      </c>
      <c r="AA2958" s="7"/>
      <c r="AB2958" s="7"/>
      <c r="AC2958" s="7"/>
    </row>
    <row r="2959" spans="18:29" x14ac:dyDescent="0.2">
      <c r="R2959" s="193" t="str">
        <f>IF(Candidates!H2961="","",MONTH(Candidates!H2961))</f>
        <v/>
      </c>
      <c r="S2959" s="187" t="b">
        <f>IF(AND(YEAR(Candidates!H2961)&gt;=applicationYear,YEAR(Candidates!H2961)&lt;=applicationYear),TRUE,IF(applicationYear="",TRUE,FALSE))</f>
        <v>0</v>
      </c>
      <c r="T2959" s="187" t="b">
        <f>IF(AND(Candidates!H2961&gt;=$AJ$4,Candidates!H2961&lt;=$AJ$5),TRUE,FALSE)</f>
        <v>0</v>
      </c>
      <c r="U2959" s="187" t="b">
        <f>IF(Dashboard!$M$6="",IF(Candidates!B2961&lt;&gt;"",TRUE,FALSE),IF(Dashboard!$M$6=Candidates!B2961,TRUE,FALSE))</f>
        <v>0</v>
      </c>
      <c r="V2959" s="187" t="b">
        <f>IF(Dashboard!$H$7="",IF(Candidates!B2961&lt;&gt;"",TRUE,FALSE),IF(Dashboard!$H$7=Candidates!C2961,TRUE,FALSE))</f>
        <v>0</v>
      </c>
      <c r="W2959" s="217" t="b">
        <f>IF(Dashboard!$H$6="",IF(Candidates!B2961&lt;&gt;"",TRUE,FALSE),IF(Dashboard!$H$6=Candidates!E2961,TRUE,FALSE))</f>
        <v>0</v>
      </c>
      <c r="X2959" s="187">
        <f t="shared" si="114"/>
        <v>0</v>
      </c>
      <c r="Y2959" s="198">
        <f t="shared" si="115"/>
        <v>0</v>
      </c>
      <c r="AA2959" s="7"/>
      <c r="AB2959" s="7"/>
      <c r="AC2959" s="7"/>
    </row>
    <row r="2960" spans="18:29" x14ac:dyDescent="0.2">
      <c r="R2960" s="193" t="str">
        <f>IF(Candidates!H2962="","",MONTH(Candidates!H2962))</f>
        <v/>
      </c>
      <c r="S2960" s="187" t="b">
        <f>IF(AND(YEAR(Candidates!H2962)&gt;=applicationYear,YEAR(Candidates!H2962)&lt;=applicationYear),TRUE,IF(applicationYear="",TRUE,FALSE))</f>
        <v>0</v>
      </c>
      <c r="T2960" s="187" t="b">
        <f>IF(AND(Candidates!H2962&gt;=$AJ$4,Candidates!H2962&lt;=$AJ$5),TRUE,FALSE)</f>
        <v>0</v>
      </c>
      <c r="U2960" s="187" t="b">
        <f>IF(Dashboard!$M$6="",IF(Candidates!B2962&lt;&gt;"",TRUE,FALSE),IF(Dashboard!$M$6=Candidates!B2962,TRUE,FALSE))</f>
        <v>0</v>
      </c>
      <c r="V2960" s="187" t="b">
        <f>IF(Dashboard!$H$7="",IF(Candidates!B2962&lt;&gt;"",TRUE,FALSE),IF(Dashboard!$H$7=Candidates!C2962,TRUE,FALSE))</f>
        <v>0</v>
      </c>
      <c r="W2960" s="217" t="b">
        <f>IF(Dashboard!$H$6="",IF(Candidates!B2962&lt;&gt;"",TRUE,FALSE),IF(Dashboard!$H$6=Candidates!E2962,TRUE,FALSE))</f>
        <v>0</v>
      </c>
      <c r="X2960" s="187">
        <f t="shared" si="114"/>
        <v>0</v>
      </c>
      <c r="Y2960" s="198">
        <f t="shared" si="115"/>
        <v>0</v>
      </c>
      <c r="AA2960" s="7"/>
      <c r="AB2960" s="7"/>
      <c r="AC2960" s="7"/>
    </row>
    <row r="2961" spans="18:29" x14ac:dyDescent="0.2">
      <c r="R2961" s="193" t="str">
        <f>IF(Candidates!H2963="","",MONTH(Candidates!H2963))</f>
        <v/>
      </c>
      <c r="S2961" s="187" t="b">
        <f>IF(AND(YEAR(Candidates!H2963)&gt;=applicationYear,YEAR(Candidates!H2963)&lt;=applicationYear),TRUE,IF(applicationYear="",TRUE,FALSE))</f>
        <v>0</v>
      </c>
      <c r="T2961" s="187" t="b">
        <f>IF(AND(Candidates!H2963&gt;=$AJ$4,Candidates!H2963&lt;=$AJ$5),TRUE,FALSE)</f>
        <v>0</v>
      </c>
      <c r="U2961" s="187" t="b">
        <f>IF(Dashboard!$M$6="",IF(Candidates!B2963&lt;&gt;"",TRUE,FALSE),IF(Dashboard!$M$6=Candidates!B2963,TRUE,FALSE))</f>
        <v>0</v>
      </c>
      <c r="V2961" s="187" t="b">
        <f>IF(Dashboard!$H$7="",IF(Candidates!B2963&lt;&gt;"",TRUE,FALSE),IF(Dashboard!$H$7=Candidates!C2963,TRUE,FALSE))</f>
        <v>0</v>
      </c>
      <c r="W2961" s="217" t="b">
        <f>IF(Dashboard!$H$6="",IF(Candidates!B2963&lt;&gt;"",TRUE,FALSE),IF(Dashboard!$H$6=Candidates!E2963,TRUE,FALSE))</f>
        <v>0</v>
      </c>
      <c r="X2961" s="187">
        <f t="shared" si="114"/>
        <v>0</v>
      </c>
      <c r="Y2961" s="198">
        <f t="shared" si="115"/>
        <v>0</v>
      </c>
      <c r="AA2961" s="7"/>
      <c r="AB2961" s="7"/>
      <c r="AC2961" s="7"/>
    </row>
    <row r="2962" spans="18:29" x14ac:dyDescent="0.2">
      <c r="R2962" s="193" t="str">
        <f>IF(Candidates!H2964="","",MONTH(Candidates!H2964))</f>
        <v/>
      </c>
      <c r="S2962" s="187" t="b">
        <f>IF(AND(YEAR(Candidates!H2964)&gt;=applicationYear,YEAR(Candidates!H2964)&lt;=applicationYear),TRUE,IF(applicationYear="",TRUE,FALSE))</f>
        <v>0</v>
      </c>
      <c r="T2962" s="187" t="b">
        <f>IF(AND(Candidates!H2964&gt;=$AJ$4,Candidates!H2964&lt;=$AJ$5),TRUE,FALSE)</f>
        <v>0</v>
      </c>
      <c r="U2962" s="187" t="b">
        <f>IF(Dashboard!$M$6="",IF(Candidates!B2964&lt;&gt;"",TRUE,FALSE),IF(Dashboard!$M$6=Candidates!B2964,TRUE,FALSE))</f>
        <v>0</v>
      </c>
      <c r="V2962" s="187" t="b">
        <f>IF(Dashboard!$H$7="",IF(Candidates!B2964&lt;&gt;"",TRUE,FALSE),IF(Dashboard!$H$7=Candidates!C2964,TRUE,FALSE))</f>
        <v>0</v>
      </c>
      <c r="W2962" s="217" t="b">
        <f>IF(Dashboard!$H$6="",IF(Candidates!B2964&lt;&gt;"",TRUE,FALSE),IF(Dashboard!$H$6=Candidates!E2964,TRUE,FALSE))</f>
        <v>0</v>
      </c>
      <c r="X2962" s="187">
        <f t="shared" si="114"/>
        <v>0</v>
      </c>
      <c r="Y2962" s="198">
        <f t="shared" si="115"/>
        <v>0</v>
      </c>
      <c r="AA2962" s="7"/>
      <c r="AB2962" s="7"/>
      <c r="AC2962" s="7"/>
    </row>
    <row r="2963" spans="18:29" x14ac:dyDescent="0.2">
      <c r="R2963" s="193" t="str">
        <f>IF(Candidates!H2965="","",MONTH(Candidates!H2965))</f>
        <v/>
      </c>
      <c r="S2963" s="187" t="b">
        <f>IF(AND(YEAR(Candidates!H2965)&gt;=applicationYear,YEAR(Candidates!H2965)&lt;=applicationYear),TRUE,IF(applicationYear="",TRUE,FALSE))</f>
        <v>0</v>
      </c>
      <c r="T2963" s="187" t="b">
        <f>IF(AND(Candidates!H2965&gt;=$AJ$4,Candidates!H2965&lt;=$AJ$5),TRUE,FALSE)</f>
        <v>0</v>
      </c>
      <c r="U2963" s="187" t="b">
        <f>IF(Dashboard!$M$6="",IF(Candidates!B2965&lt;&gt;"",TRUE,FALSE),IF(Dashboard!$M$6=Candidates!B2965,TRUE,FALSE))</f>
        <v>0</v>
      </c>
      <c r="V2963" s="187" t="b">
        <f>IF(Dashboard!$H$7="",IF(Candidates!B2965&lt;&gt;"",TRUE,FALSE),IF(Dashboard!$H$7=Candidates!C2965,TRUE,FALSE))</f>
        <v>0</v>
      </c>
      <c r="W2963" s="217" t="b">
        <f>IF(Dashboard!$H$6="",IF(Candidates!B2965&lt;&gt;"",TRUE,FALSE),IF(Dashboard!$H$6=Candidates!E2965,TRUE,FALSE))</f>
        <v>0</v>
      </c>
      <c r="X2963" s="187">
        <f t="shared" si="114"/>
        <v>0</v>
      </c>
      <c r="Y2963" s="198">
        <f t="shared" si="115"/>
        <v>0</v>
      </c>
      <c r="AA2963" s="7"/>
      <c r="AB2963" s="7"/>
      <c r="AC2963" s="7"/>
    </row>
    <row r="2964" spans="18:29" x14ac:dyDescent="0.2">
      <c r="R2964" s="193" t="str">
        <f>IF(Candidates!H2966="","",MONTH(Candidates!H2966))</f>
        <v/>
      </c>
      <c r="S2964" s="187" t="b">
        <f>IF(AND(YEAR(Candidates!H2966)&gt;=applicationYear,YEAR(Candidates!H2966)&lt;=applicationYear),TRUE,IF(applicationYear="",TRUE,FALSE))</f>
        <v>0</v>
      </c>
      <c r="T2964" s="187" t="b">
        <f>IF(AND(Candidates!H2966&gt;=$AJ$4,Candidates!H2966&lt;=$AJ$5),TRUE,FALSE)</f>
        <v>0</v>
      </c>
      <c r="U2964" s="187" t="b">
        <f>IF(Dashboard!$M$6="",IF(Candidates!B2966&lt;&gt;"",TRUE,FALSE),IF(Dashboard!$M$6=Candidates!B2966,TRUE,FALSE))</f>
        <v>0</v>
      </c>
      <c r="V2964" s="187" t="b">
        <f>IF(Dashboard!$H$7="",IF(Candidates!B2966&lt;&gt;"",TRUE,FALSE),IF(Dashboard!$H$7=Candidates!C2966,TRUE,FALSE))</f>
        <v>0</v>
      </c>
      <c r="W2964" s="217" t="b">
        <f>IF(Dashboard!$H$6="",IF(Candidates!B2966&lt;&gt;"",TRUE,FALSE),IF(Dashboard!$H$6=Candidates!E2966,TRUE,FALSE))</f>
        <v>0</v>
      </c>
      <c r="X2964" s="187">
        <f t="shared" si="114"/>
        <v>0</v>
      </c>
      <c r="Y2964" s="198">
        <f t="shared" si="115"/>
        <v>0</v>
      </c>
      <c r="AA2964" s="7"/>
      <c r="AB2964" s="7"/>
      <c r="AC2964" s="7"/>
    </row>
    <row r="2965" spans="18:29" x14ac:dyDescent="0.2">
      <c r="R2965" s="193" t="str">
        <f>IF(Candidates!H2967="","",MONTH(Candidates!H2967))</f>
        <v/>
      </c>
      <c r="S2965" s="187" t="b">
        <f>IF(AND(YEAR(Candidates!H2967)&gt;=applicationYear,YEAR(Candidates!H2967)&lt;=applicationYear),TRUE,IF(applicationYear="",TRUE,FALSE))</f>
        <v>0</v>
      </c>
      <c r="T2965" s="187" t="b">
        <f>IF(AND(Candidates!H2967&gt;=$AJ$4,Candidates!H2967&lt;=$AJ$5),TRUE,FALSE)</f>
        <v>0</v>
      </c>
      <c r="U2965" s="187" t="b">
        <f>IF(Dashboard!$M$6="",IF(Candidates!B2967&lt;&gt;"",TRUE,FALSE),IF(Dashboard!$M$6=Candidates!B2967,TRUE,FALSE))</f>
        <v>0</v>
      </c>
      <c r="V2965" s="187" t="b">
        <f>IF(Dashboard!$H$7="",IF(Candidates!B2967&lt;&gt;"",TRUE,FALSE),IF(Dashboard!$H$7=Candidates!C2967,TRUE,FALSE))</f>
        <v>0</v>
      </c>
      <c r="W2965" s="217" t="b">
        <f>IF(Dashboard!$H$6="",IF(Candidates!B2967&lt;&gt;"",TRUE,FALSE),IF(Dashboard!$H$6=Candidates!E2967,TRUE,FALSE))</f>
        <v>0</v>
      </c>
      <c r="X2965" s="187">
        <f t="shared" si="114"/>
        <v>0</v>
      </c>
      <c r="Y2965" s="198">
        <f t="shared" si="115"/>
        <v>0</v>
      </c>
      <c r="AA2965" s="7"/>
      <c r="AB2965" s="7"/>
      <c r="AC2965" s="7"/>
    </row>
    <row r="2966" spans="18:29" x14ac:dyDescent="0.2">
      <c r="R2966" s="193" t="str">
        <f>IF(Candidates!H2968="","",MONTH(Candidates!H2968))</f>
        <v/>
      </c>
      <c r="S2966" s="187" t="b">
        <f>IF(AND(YEAR(Candidates!H2968)&gt;=applicationYear,YEAR(Candidates!H2968)&lt;=applicationYear),TRUE,IF(applicationYear="",TRUE,FALSE))</f>
        <v>0</v>
      </c>
      <c r="T2966" s="187" t="b">
        <f>IF(AND(Candidates!H2968&gt;=$AJ$4,Candidates!H2968&lt;=$AJ$5),TRUE,FALSE)</f>
        <v>0</v>
      </c>
      <c r="U2966" s="187" t="b">
        <f>IF(Dashboard!$M$6="",IF(Candidates!B2968&lt;&gt;"",TRUE,FALSE),IF(Dashboard!$M$6=Candidates!B2968,TRUE,FALSE))</f>
        <v>0</v>
      </c>
      <c r="V2966" s="187" t="b">
        <f>IF(Dashboard!$H$7="",IF(Candidates!B2968&lt;&gt;"",TRUE,FALSE),IF(Dashboard!$H$7=Candidates!C2968,TRUE,FALSE))</f>
        <v>0</v>
      </c>
      <c r="W2966" s="217" t="b">
        <f>IF(Dashboard!$H$6="",IF(Candidates!B2968&lt;&gt;"",TRUE,FALSE),IF(Dashboard!$H$6=Candidates!E2968,TRUE,FALSE))</f>
        <v>0</v>
      </c>
      <c r="X2966" s="187">
        <f t="shared" si="114"/>
        <v>0</v>
      </c>
      <c r="Y2966" s="198">
        <f t="shared" si="115"/>
        <v>0</v>
      </c>
      <c r="AA2966" s="7"/>
      <c r="AB2966" s="7"/>
      <c r="AC2966" s="7"/>
    </row>
    <row r="2967" spans="18:29" x14ac:dyDescent="0.2">
      <c r="R2967" s="193" t="str">
        <f>IF(Candidates!H2969="","",MONTH(Candidates!H2969))</f>
        <v/>
      </c>
      <c r="S2967" s="187" t="b">
        <f>IF(AND(YEAR(Candidates!H2969)&gt;=applicationYear,YEAR(Candidates!H2969)&lt;=applicationYear),TRUE,IF(applicationYear="",TRUE,FALSE))</f>
        <v>0</v>
      </c>
      <c r="T2967" s="187" t="b">
        <f>IF(AND(Candidates!H2969&gt;=$AJ$4,Candidates!H2969&lt;=$AJ$5),TRUE,FALSE)</f>
        <v>0</v>
      </c>
      <c r="U2967" s="187" t="b">
        <f>IF(Dashboard!$M$6="",IF(Candidates!B2969&lt;&gt;"",TRUE,FALSE),IF(Dashboard!$M$6=Candidates!B2969,TRUE,FALSE))</f>
        <v>0</v>
      </c>
      <c r="V2967" s="187" t="b">
        <f>IF(Dashboard!$H$7="",IF(Candidates!B2969&lt;&gt;"",TRUE,FALSE),IF(Dashboard!$H$7=Candidates!C2969,TRUE,FALSE))</f>
        <v>0</v>
      </c>
      <c r="W2967" s="217" t="b">
        <f>IF(Dashboard!$H$6="",IF(Candidates!B2969&lt;&gt;"",TRUE,FALSE),IF(Dashboard!$H$6=Candidates!E2969,TRUE,FALSE))</f>
        <v>0</v>
      </c>
      <c r="X2967" s="187">
        <f t="shared" si="114"/>
        <v>0</v>
      </c>
      <c r="Y2967" s="198">
        <f t="shared" si="115"/>
        <v>0</v>
      </c>
      <c r="AA2967" s="7"/>
      <c r="AB2967" s="7"/>
      <c r="AC2967" s="7"/>
    </row>
    <row r="2968" spans="18:29" x14ac:dyDescent="0.2">
      <c r="R2968" s="193" t="str">
        <f>IF(Candidates!H2970="","",MONTH(Candidates!H2970))</f>
        <v/>
      </c>
      <c r="S2968" s="187" t="b">
        <f>IF(AND(YEAR(Candidates!H2970)&gt;=applicationYear,YEAR(Candidates!H2970)&lt;=applicationYear),TRUE,IF(applicationYear="",TRUE,FALSE))</f>
        <v>0</v>
      </c>
      <c r="T2968" s="187" t="b">
        <f>IF(AND(Candidates!H2970&gt;=$AJ$4,Candidates!H2970&lt;=$AJ$5),TRUE,FALSE)</f>
        <v>0</v>
      </c>
      <c r="U2968" s="187" t="b">
        <f>IF(Dashboard!$M$6="",IF(Candidates!B2970&lt;&gt;"",TRUE,FALSE),IF(Dashboard!$M$6=Candidates!B2970,TRUE,FALSE))</f>
        <v>0</v>
      </c>
      <c r="V2968" s="187" t="b">
        <f>IF(Dashboard!$H$7="",IF(Candidates!B2970&lt;&gt;"",TRUE,FALSE),IF(Dashboard!$H$7=Candidates!C2970,TRUE,FALSE))</f>
        <v>0</v>
      </c>
      <c r="W2968" s="217" t="b">
        <f>IF(Dashboard!$H$6="",IF(Candidates!B2970&lt;&gt;"",TRUE,FALSE),IF(Dashboard!$H$6=Candidates!E2970,TRUE,FALSE))</f>
        <v>0</v>
      </c>
      <c r="X2968" s="187">
        <f t="shared" si="114"/>
        <v>0</v>
      </c>
      <c r="Y2968" s="198">
        <f t="shared" si="115"/>
        <v>0</v>
      </c>
      <c r="AA2968" s="7"/>
      <c r="AB2968" s="7"/>
      <c r="AC2968" s="7"/>
    </row>
    <row r="2969" spans="18:29" x14ac:dyDescent="0.2">
      <c r="R2969" s="193" t="str">
        <f>IF(Candidates!H2971="","",MONTH(Candidates!H2971))</f>
        <v/>
      </c>
      <c r="S2969" s="187" t="b">
        <f>IF(AND(YEAR(Candidates!H2971)&gt;=applicationYear,YEAR(Candidates!H2971)&lt;=applicationYear),TRUE,IF(applicationYear="",TRUE,FALSE))</f>
        <v>0</v>
      </c>
      <c r="T2969" s="187" t="b">
        <f>IF(AND(Candidates!H2971&gt;=$AJ$4,Candidates!H2971&lt;=$AJ$5),TRUE,FALSE)</f>
        <v>0</v>
      </c>
      <c r="U2969" s="187" t="b">
        <f>IF(Dashboard!$M$6="",IF(Candidates!B2971&lt;&gt;"",TRUE,FALSE),IF(Dashboard!$M$6=Candidates!B2971,TRUE,FALSE))</f>
        <v>0</v>
      </c>
      <c r="V2969" s="187" t="b">
        <f>IF(Dashboard!$H$7="",IF(Candidates!B2971&lt;&gt;"",TRUE,FALSE),IF(Dashboard!$H$7=Candidates!C2971,TRUE,FALSE))</f>
        <v>0</v>
      </c>
      <c r="W2969" s="217" t="b">
        <f>IF(Dashboard!$H$6="",IF(Candidates!B2971&lt;&gt;"",TRUE,FALSE),IF(Dashboard!$H$6=Candidates!E2971,TRUE,FALSE))</f>
        <v>0</v>
      </c>
      <c r="X2969" s="187">
        <f t="shared" si="114"/>
        <v>0</v>
      </c>
      <c r="Y2969" s="198">
        <f t="shared" si="115"/>
        <v>0</v>
      </c>
      <c r="AA2969" s="7"/>
      <c r="AB2969" s="7"/>
      <c r="AC2969" s="7"/>
    </row>
    <row r="2970" spans="18:29" x14ac:dyDescent="0.2">
      <c r="R2970" s="193" t="str">
        <f>IF(Candidates!H2972="","",MONTH(Candidates!H2972))</f>
        <v/>
      </c>
      <c r="S2970" s="187" t="b">
        <f>IF(AND(YEAR(Candidates!H2972)&gt;=applicationYear,YEAR(Candidates!H2972)&lt;=applicationYear),TRUE,IF(applicationYear="",TRUE,FALSE))</f>
        <v>0</v>
      </c>
      <c r="T2970" s="187" t="b">
        <f>IF(AND(Candidates!H2972&gt;=$AJ$4,Candidates!H2972&lt;=$AJ$5),TRUE,FALSE)</f>
        <v>0</v>
      </c>
      <c r="U2970" s="187" t="b">
        <f>IF(Dashboard!$M$6="",IF(Candidates!B2972&lt;&gt;"",TRUE,FALSE),IF(Dashboard!$M$6=Candidates!B2972,TRUE,FALSE))</f>
        <v>0</v>
      </c>
      <c r="V2970" s="187" t="b">
        <f>IF(Dashboard!$H$7="",IF(Candidates!B2972&lt;&gt;"",TRUE,FALSE),IF(Dashboard!$H$7=Candidates!C2972,TRUE,FALSE))</f>
        <v>0</v>
      </c>
      <c r="W2970" s="217" t="b">
        <f>IF(Dashboard!$H$6="",IF(Candidates!B2972&lt;&gt;"",TRUE,FALSE),IF(Dashboard!$H$6=Candidates!E2972,TRUE,FALSE))</f>
        <v>0</v>
      </c>
      <c r="X2970" s="187">
        <f t="shared" si="114"/>
        <v>0</v>
      </c>
      <c r="Y2970" s="198">
        <f t="shared" si="115"/>
        <v>0</v>
      </c>
      <c r="AA2970" s="7"/>
      <c r="AB2970" s="7"/>
      <c r="AC2970" s="7"/>
    </row>
    <row r="2971" spans="18:29" x14ac:dyDescent="0.2">
      <c r="R2971" s="193" t="str">
        <f>IF(Candidates!H2973="","",MONTH(Candidates!H2973))</f>
        <v/>
      </c>
      <c r="S2971" s="187" t="b">
        <f>IF(AND(YEAR(Candidates!H2973)&gt;=applicationYear,YEAR(Candidates!H2973)&lt;=applicationYear),TRUE,IF(applicationYear="",TRUE,FALSE))</f>
        <v>0</v>
      </c>
      <c r="T2971" s="187" t="b">
        <f>IF(AND(Candidates!H2973&gt;=$AJ$4,Candidates!H2973&lt;=$AJ$5),TRUE,FALSE)</f>
        <v>0</v>
      </c>
      <c r="U2971" s="187" t="b">
        <f>IF(Dashboard!$M$6="",IF(Candidates!B2973&lt;&gt;"",TRUE,FALSE),IF(Dashboard!$M$6=Candidates!B2973,TRUE,FALSE))</f>
        <v>0</v>
      </c>
      <c r="V2971" s="187" t="b">
        <f>IF(Dashboard!$H$7="",IF(Candidates!B2973&lt;&gt;"",TRUE,FALSE),IF(Dashboard!$H$7=Candidates!C2973,TRUE,FALSE))</f>
        <v>0</v>
      </c>
      <c r="W2971" s="217" t="b">
        <f>IF(Dashboard!$H$6="",IF(Candidates!B2973&lt;&gt;"",TRUE,FALSE),IF(Dashboard!$H$6=Candidates!E2973,TRUE,FALSE))</f>
        <v>0</v>
      </c>
      <c r="X2971" s="187">
        <f t="shared" si="114"/>
        <v>0</v>
      </c>
      <c r="Y2971" s="198">
        <f t="shared" si="115"/>
        <v>0</v>
      </c>
      <c r="AA2971" s="7"/>
      <c r="AB2971" s="7"/>
      <c r="AC2971" s="7"/>
    </row>
    <row r="2972" spans="18:29" x14ac:dyDescent="0.2">
      <c r="R2972" s="193" t="str">
        <f>IF(Candidates!H2974="","",MONTH(Candidates!H2974))</f>
        <v/>
      </c>
      <c r="S2972" s="187" t="b">
        <f>IF(AND(YEAR(Candidates!H2974)&gt;=applicationYear,YEAR(Candidates!H2974)&lt;=applicationYear),TRUE,IF(applicationYear="",TRUE,FALSE))</f>
        <v>0</v>
      </c>
      <c r="T2972" s="187" t="b">
        <f>IF(AND(Candidates!H2974&gt;=$AJ$4,Candidates!H2974&lt;=$AJ$5),TRUE,FALSE)</f>
        <v>0</v>
      </c>
      <c r="U2972" s="187" t="b">
        <f>IF(Dashboard!$M$6="",IF(Candidates!B2974&lt;&gt;"",TRUE,FALSE),IF(Dashboard!$M$6=Candidates!B2974,TRUE,FALSE))</f>
        <v>0</v>
      </c>
      <c r="V2972" s="187" t="b">
        <f>IF(Dashboard!$H$7="",IF(Candidates!B2974&lt;&gt;"",TRUE,FALSE),IF(Dashboard!$H$7=Candidates!C2974,TRUE,FALSE))</f>
        <v>0</v>
      </c>
      <c r="W2972" s="217" t="b">
        <f>IF(Dashboard!$H$6="",IF(Candidates!B2974&lt;&gt;"",TRUE,FALSE),IF(Dashboard!$H$6=Candidates!E2974,TRUE,FALSE))</f>
        <v>0</v>
      </c>
      <c r="X2972" s="187">
        <f t="shared" si="114"/>
        <v>0</v>
      </c>
      <c r="Y2972" s="198">
        <f t="shared" si="115"/>
        <v>0</v>
      </c>
      <c r="AA2972" s="7"/>
      <c r="AB2972" s="7"/>
      <c r="AC2972" s="7"/>
    </row>
    <row r="2973" spans="18:29" x14ac:dyDescent="0.2">
      <c r="R2973" s="193" t="str">
        <f>IF(Candidates!H2975="","",MONTH(Candidates!H2975))</f>
        <v/>
      </c>
      <c r="S2973" s="187" t="b">
        <f>IF(AND(YEAR(Candidates!H2975)&gt;=applicationYear,YEAR(Candidates!H2975)&lt;=applicationYear),TRUE,IF(applicationYear="",TRUE,FALSE))</f>
        <v>0</v>
      </c>
      <c r="T2973" s="187" t="b">
        <f>IF(AND(Candidates!H2975&gt;=$AJ$4,Candidates!H2975&lt;=$AJ$5),TRUE,FALSE)</f>
        <v>0</v>
      </c>
      <c r="U2973" s="187" t="b">
        <f>IF(Dashboard!$M$6="",IF(Candidates!B2975&lt;&gt;"",TRUE,FALSE),IF(Dashboard!$M$6=Candidates!B2975,TRUE,FALSE))</f>
        <v>0</v>
      </c>
      <c r="V2973" s="187" t="b">
        <f>IF(Dashboard!$H$7="",IF(Candidates!B2975&lt;&gt;"",TRUE,FALSE),IF(Dashboard!$H$7=Candidates!C2975,TRUE,FALSE))</f>
        <v>0</v>
      </c>
      <c r="W2973" s="217" t="b">
        <f>IF(Dashboard!$H$6="",IF(Candidates!B2975&lt;&gt;"",TRUE,FALSE),IF(Dashboard!$H$6=Candidates!E2975,TRUE,FALSE))</f>
        <v>0</v>
      </c>
      <c r="X2973" s="187">
        <f t="shared" si="114"/>
        <v>0</v>
      </c>
      <c r="Y2973" s="198">
        <f t="shared" si="115"/>
        <v>0</v>
      </c>
      <c r="AA2973" s="7"/>
      <c r="AB2973" s="7"/>
      <c r="AC2973" s="7"/>
    </row>
    <row r="2974" spans="18:29" x14ac:dyDescent="0.2">
      <c r="R2974" s="193" t="str">
        <f>IF(Candidates!H2976="","",MONTH(Candidates!H2976))</f>
        <v/>
      </c>
      <c r="S2974" s="187" t="b">
        <f>IF(AND(YEAR(Candidates!H2976)&gt;=applicationYear,YEAR(Candidates!H2976)&lt;=applicationYear),TRUE,IF(applicationYear="",TRUE,FALSE))</f>
        <v>0</v>
      </c>
      <c r="T2974" s="187" t="b">
        <f>IF(AND(Candidates!H2976&gt;=$AJ$4,Candidates!H2976&lt;=$AJ$5),TRUE,FALSE)</f>
        <v>0</v>
      </c>
      <c r="U2974" s="187" t="b">
        <f>IF(Dashboard!$M$6="",IF(Candidates!B2976&lt;&gt;"",TRUE,FALSE),IF(Dashboard!$M$6=Candidates!B2976,TRUE,FALSE))</f>
        <v>0</v>
      </c>
      <c r="V2974" s="187" t="b">
        <f>IF(Dashboard!$H$7="",IF(Candidates!B2976&lt;&gt;"",TRUE,FALSE),IF(Dashboard!$H$7=Candidates!C2976,TRUE,FALSE))</f>
        <v>0</v>
      </c>
      <c r="W2974" s="217" t="b">
        <f>IF(Dashboard!$H$6="",IF(Candidates!B2976&lt;&gt;"",TRUE,FALSE),IF(Dashboard!$H$6=Candidates!E2976,TRUE,FALSE))</f>
        <v>0</v>
      </c>
      <c r="X2974" s="187">
        <f t="shared" si="114"/>
        <v>0</v>
      </c>
      <c r="Y2974" s="198">
        <f t="shared" si="115"/>
        <v>0</v>
      </c>
      <c r="AA2974" s="7"/>
      <c r="AB2974" s="7"/>
      <c r="AC2974" s="7"/>
    </row>
    <row r="2975" spans="18:29" x14ac:dyDescent="0.2">
      <c r="R2975" s="193" t="str">
        <f>IF(Candidates!H2977="","",MONTH(Candidates!H2977))</f>
        <v/>
      </c>
      <c r="S2975" s="187" t="b">
        <f>IF(AND(YEAR(Candidates!H2977)&gt;=applicationYear,YEAR(Candidates!H2977)&lt;=applicationYear),TRUE,IF(applicationYear="",TRUE,FALSE))</f>
        <v>0</v>
      </c>
      <c r="T2975" s="187" t="b">
        <f>IF(AND(Candidates!H2977&gt;=$AJ$4,Candidates!H2977&lt;=$AJ$5),TRUE,FALSE)</f>
        <v>0</v>
      </c>
      <c r="U2975" s="187" t="b">
        <f>IF(Dashboard!$M$6="",IF(Candidates!B2977&lt;&gt;"",TRUE,FALSE),IF(Dashboard!$M$6=Candidates!B2977,TRUE,FALSE))</f>
        <v>0</v>
      </c>
      <c r="V2975" s="187" t="b">
        <f>IF(Dashboard!$H$7="",IF(Candidates!B2977&lt;&gt;"",TRUE,FALSE),IF(Dashboard!$H$7=Candidates!C2977,TRUE,FALSE))</f>
        <v>0</v>
      </c>
      <c r="W2975" s="217" t="b">
        <f>IF(Dashboard!$H$6="",IF(Candidates!B2977&lt;&gt;"",TRUE,FALSE),IF(Dashboard!$H$6=Candidates!E2977,TRUE,FALSE))</f>
        <v>0</v>
      </c>
      <c r="X2975" s="187">
        <f t="shared" si="114"/>
        <v>0</v>
      </c>
      <c r="Y2975" s="198">
        <f t="shared" si="115"/>
        <v>0</v>
      </c>
      <c r="AA2975" s="7"/>
      <c r="AB2975" s="7"/>
      <c r="AC2975" s="7"/>
    </row>
    <row r="2976" spans="18:29" x14ac:dyDescent="0.2">
      <c r="R2976" s="193" t="str">
        <f>IF(Candidates!H2978="","",MONTH(Candidates!H2978))</f>
        <v/>
      </c>
      <c r="S2976" s="187" t="b">
        <f>IF(AND(YEAR(Candidates!H2978)&gt;=applicationYear,YEAR(Candidates!H2978)&lt;=applicationYear),TRUE,IF(applicationYear="",TRUE,FALSE))</f>
        <v>0</v>
      </c>
      <c r="T2976" s="187" t="b">
        <f>IF(AND(Candidates!H2978&gt;=$AJ$4,Candidates!H2978&lt;=$AJ$5),TRUE,FALSE)</f>
        <v>0</v>
      </c>
      <c r="U2976" s="187" t="b">
        <f>IF(Dashboard!$M$6="",IF(Candidates!B2978&lt;&gt;"",TRUE,FALSE),IF(Dashboard!$M$6=Candidates!B2978,TRUE,FALSE))</f>
        <v>0</v>
      </c>
      <c r="V2976" s="187" t="b">
        <f>IF(Dashboard!$H$7="",IF(Candidates!B2978&lt;&gt;"",TRUE,FALSE),IF(Dashboard!$H$7=Candidates!C2978,TRUE,FALSE))</f>
        <v>0</v>
      </c>
      <c r="W2976" s="217" t="b">
        <f>IF(Dashboard!$H$6="",IF(Candidates!B2978&lt;&gt;"",TRUE,FALSE),IF(Dashboard!$H$6=Candidates!E2978,TRUE,FALSE))</f>
        <v>0</v>
      </c>
      <c r="X2976" s="187">
        <f t="shared" si="114"/>
        <v>0</v>
      </c>
      <c r="Y2976" s="198">
        <f t="shared" si="115"/>
        <v>0</v>
      </c>
      <c r="AA2976" s="7"/>
      <c r="AB2976" s="7"/>
      <c r="AC2976" s="7"/>
    </row>
    <row r="2977" spans="18:29" x14ac:dyDescent="0.2">
      <c r="R2977" s="193" t="str">
        <f>IF(Candidates!H2979="","",MONTH(Candidates!H2979))</f>
        <v/>
      </c>
      <c r="S2977" s="187" t="b">
        <f>IF(AND(YEAR(Candidates!H2979)&gt;=applicationYear,YEAR(Candidates!H2979)&lt;=applicationYear),TRUE,IF(applicationYear="",TRUE,FALSE))</f>
        <v>0</v>
      </c>
      <c r="T2977" s="187" t="b">
        <f>IF(AND(Candidates!H2979&gt;=$AJ$4,Candidates!H2979&lt;=$AJ$5),TRUE,FALSE)</f>
        <v>0</v>
      </c>
      <c r="U2977" s="187" t="b">
        <f>IF(Dashboard!$M$6="",IF(Candidates!B2979&lt;&gt;"",TRUE,FALSE),IF(Dashboard!$M$6=Candidates!B2979,TRUE,FALSE))</f>
        <v>0</v>
      </c>
      <c r="V2977" s="187" t="b">
        <f>IF(Dashboard!$H$7="",IF(Candidates!B2979&lt;&gt;"",TRUE,FALSE),IF(Dashboard!$H$7=Candidates!C2979,TRUE,FALSE))</f>
        <v>0</v>
      </c>
      <c r="W2977" s="217" t="b">
        <f>IF(Dashboard!$H$6="",IF(Candidates!B2979&lt;&gt;"",TRUE,FALSE),IF(Dashboard!$H$6=Candidates!E2979,TRUE,FALSE))</f>
        <v>0</v>
      </c>
      <c r="X2977" s="187">
        <f t="shared" si="114"/>
        <v>0</v>
      </c>
      <c r="Y2977" s="198">
        <f t="shared" si="115"/>
        <v>0</v>
      </c>
      <c r="AA2977" s="7"/>
      <c r="AB2977" s="7"/>
      <c r="AC2977" s="7"/>
    </row>
    <row r="2978" spans="18:29" x14ac:dyDescent="0.2">
      <c r="R2978" s="193" t="str">
        <f>IF(Candidates!H2980="","",MONTH(Candidates!H2980))</f>
        <v/>
      </c>
      <c r="S2978" s="187" t="b">
        <f>IF(AND(YEAR(Candidates!H2980)&gt;=applicationYear,YEAR(Candidates!H2980)&lt;=applicationYear),TRUE,IF(applicationYear="",TRUE,FALSE))</f>
        <v>0</v>
      </c>
      <c r="T2978" s="187" t="b">
        <f>IF(AND(Candidates!H2980&gt;=$AJ$4,Candidates!H2980&lt;=$AJ$5),TRUE,FALSE)</f>
        <v>0</v>
      </c>
      <c r="U2978" s="187" t="b">
        <f>IF(Dashboard!$M$6="",IF(Candidates!B2980&lt;&gt;"",TRUE,FALSE),IF(Dashboard!$M$6=Candidates!B2980,TRUE,FALSE))</f>
        <v>0</v>
      </c>
      <c r="V2978" s="187" t="b">
        <f>IF(Dashboard!$H$7="",IF(Candidates!B2980&lt;&gt;"",TRUE,FALSE),IF(Dashboard!$H$7=Candidates!C2980,TRUE,FALSE))</f>
        <v>0</v>
      </c>
      <c r="W2978" s="217" t="b">
        <f>IF(Dashboard!$H$6="",IF(Candidates!B2980&lt;&gt;"",TRUE,FALSE),IF(Dashboard!$H$6=Candidates!E2980,TRUE,FALSE))</f>
        <v>0</v>
      </c>
      <c r="X2978" s="187">
        <f t="shared" si="114"/>
        <v>0</v>
      </c>
      <c r="Y2978" s="198">
        <f t="shared" si="115"/>
        <v>0</v>
      </c>
      <c r="AA2978" s="7"/>
      <c r="AB2978" s="7"/>
      <c r="AC2978" s="7"/>
    </row>
    <row r="2979" spans="18:29" x14ac:dyDescent="0.2">
      <c r="R2979" s="193" t="str">
        <f>IF(Candidates!H2981="","",MONTH(Candidates!H2981))</f>
        <v/>
      </c>
      <c r="S2979" s="187" t="b">
        <f>IF(AND(YEAR(Candidates!H2981)&gt;=applicationYear,YEAR(Candidates!H2981)&lt;=applicationYear),TRUE,IF(applicationYear="",TRUE,FALSE))</f>
        <v>0</v>
      </c>
      <c r="T2979" s="187" t="b">
        <f>IF(AND(Candidates!H2981&gt;=$AJ$4,Candidates!H2981&lt;=$AJ$5),TRUE,FALSE)</f>
        <v>0</v>
      </c>
      <c r="U2979" s="187" t="b">
        <f>IF(Dashboard!$M$6="",IF(Candidates!B2981&lt;&gt;"",TRUE,FALSE),IF(Dashboard!$M$6=Candidates!B2981,TRUE,FALSE))</f>
        <v>0</v>
      </c>
      <c r="V2979" s="187" t="b">
        <f>IF(Dashboard!$H$7="",IF(Candidates!B2981&lt;&gt;"",TRUE,FALSE),IF(Dashboard!$H$7=Candidates!C2981,TRUE,FALSE))</f>
        <v>0</v>
      </c>
      <c r="W2979" s="217" t="b">
        <f>IF(Dashboard!$H$6="",IF(Candidates!B2981&lt;&gt;"",TRUE,FALSE),IF(Dashboard!$H$6=Candidates!E2981,TRUE,FALSE))</f>
        <v>0</v>
      </c>
      <c r="X2979" s="187">
        <f t="shared" si="114"/>
        <v>0</v>
      </c>
      <c r="Y2979" s="198">
        <f t="shared" si="115"/>
        <v>0</v>
      </c>
      <c r="AA2979" s="7"/>
      <c r="AB2979" s="7"/>
      <c r="AC2979" s="7"/>
    </row>
    <row r="2980" spans="18:29" x14ac:dyDescent="0.2">
      <c r="R2980" s="193" t="str">
        <f>IF(Candidates!H2982="","",MONTH(Candidates!H2982))</f>
        <v/>
      </c>
      <c r="S2980" s="187" t="b">
        <f>IF(AND(YEAR(Candidates!H2982)&gt;=applicationYear,YEAR(Candidates!H2982)&lt;=applicationYear),TRUE,IF(applicationYear="",TRUE,FALSE))</f>
        <v>0</v>
      </c>
      <c r="T2980" s="187" t="b">
        <f>IF(AND(Candidates!H2982&gt;=$AJ$4,Candidates!H2982&lt;=$AJ$5),TRUE,FALSE)</f>
        <v>0</v>
      </c>
      <c r="U2980" s="187" t="b">
        <f>IF(Dashboard!$M$6="",IF(Candidates!B2982&lt;&gt;"",TRUE,FALSE),IF(Dashboard!$M$6=Candidates!B2982,TRUE,FALSE))</f>
        <v>0</v>
      </c>
      <c r="V2980" s="187" t="b">
        <f>IF(Dashboard!$H$7="",IF(Candidates!B2982&lt;&gt;"",TRUE,FALSE),IF(Dashboard!$H$7=Candidates!C2982,TRUE,FALSE))</f>
        <v>0</v>
      </c>
      <c r="W2980" s="217" t="b">
        <f>IF(Dashboard!$H$6="",IF(Candidates!B2982&lt;&gt;"",TRUE,FALSE),IF(Dashboard!$H$6=Candidates!E2982,TRUE,FALSE))</f>
        <v>0</v>
      </c>
      <c r="X2980" s="187">
        <f t="shared" si="114"/>
        <v>0</v>
      </c>
      <c r="Y2980" s="198">
        <f t="shared" si="115"/>
        <v>0</v>
      </c>
      <c r="AA2980" s="7"/>
      <c r="AB2980" s="7"/>
      <c r="AC2980" s="7"/>
    </row>
    <row r="2981" spans="18:29" x14ac:dyDescent="0.2">
      <c r="R2981" s="193" t="str">
        <f>IF(Candidates!H2983="","",MONTH(Candidates!H2983))</f>
        <v/>
      </c>
      <c r="S2981" s="187" t="b">
        <f>IF(AND(YEAR(Candidates!H2983)&gt;=applicationYear,YEAR(Candidates!H2983)&lt;=applicationYear),TRUE,IF(applicationYear="",TRUE,FALSE))</f>
        <v>0</v>
      </c>
      <c r="T2981" s="187" t="b">
        <f>IF(AND(Candidates!H2983&gt;=$AJ$4,Candidates!H2983&lt;=$AJ$5),TRUE,FALSE)</f>
        <v>0</v>
      </c>
      <c r="U2981" s="187" t="b">
        <f>IF(Dashboard!$M$6="",IF(Candidates!B2983&lt;&gt;"",TRUE,FALSE),IF(Dashboard!$M$6=Candidates!B2983,TRUE,FALSE))</f>
        <v>0</v>
      </c>
      <c r="V2981" s="187" t="b">
        <f>IF(Dashboard!$H$7="",IF(Candidates!B2983&lt;&gt;"",TRUE,FALSE),IF(Dashboard!$H$7=Candidates!C2983,TRUE,FALSE))</f>
        <v>0</v>
      </c>
      <c r="W2981" s="217" t="b">
        <f>IF(Dashboard!$H$6="",IF(Candidates!B2983&lt;&gt;"",TRUE,FALSE),IF(Dashboard!$H$6=Candidates!E2983,TRUE,FALSE))</f>
        <v>0</v>
      </c>
      <c r="X2981" s="187">
        <f t="shared" si="114"/>
        <v>0</v>
      </c>
      <c r="Y2981" s="198">
        <f t="shared" si="115"/>
        <v>0</v>
      </c>
      <c r="AA2981" s="7"/>
      <c r="AB2981" s="7"/>
      <c r="AC2981" s="7"/>
    </row>
    <row r="2982" spans="18:29" x14ac:dyDescent="0.2">
      <c r="R2982" s="193" t="str">
        <f>IF(Candidates!H2984="","",MONTH(Candidates!H2984))</f>
        <v/>
      </c>
      <c r="S2982" s="187" t="b">
        <f>IF(AND(YEAR(Candidates!H2984)&gt;=applicationYear,YEAR(Candidates!H2984)&lt;=applicationYear),TRUE,IF(applicationYear="",TRUE,FALSE))</f>
        <v>0</v>
      </c>
      <c r="T2982" s="187" t="b">
        <f>IF(AND(Candidates!H2984&gt;=$AJ$4,Candidates!H2984&lt;=$AJ$5),TRUE,FALSE)</f>
        <v>0</v>
      </c>
      <c r="U2982" s="187" t="b">
        <f>IF(Dashboard!$M$6="",IF(Candidates!B2984&lt;&gt;"",TRUE,FALSE),IF(Dashboard!$M$6=Candidates!B2984,TRUE,FALSE))</f>
        <v>0</v>
      </c>
      <c r="V2982" s="187" t="b">
        <f>IF(Dashboard!$H$7="",IF(Candidates!B2984&lt;&gt;"",TRUE,FALSE),IF(Dashboard!$H$7=Candidates!C2984,TRUE,FALSE))</f>
        <v>0</v>
      </c>
      <c r="W2982" s="217" t="b">
        <f>IF(Dashboard!$H$6="",IF(Candidates!B2984&lt;&gt;"",TRUE,FALSE),IF(Dashboard!$H$6=Candidates!E2984,TRUE,FALSE))</f>
        <v>0</v>
      </c>
      <c r="X2982" s="187">
        <f t="shared" si="114"/>
        <v>0</v>
      </c>
      <c r="Y2982" s="198">
        <f t="shared" si="115"/>
        <v>0</v>
      </c>
      <c r="AA2982" s="7"/>
      <c r="AB2982" s="7"/>
      <c r="AC2982" s="7"/>
    </row>
    <row r="2983" spans="18:29" x14ac:dyDescent="0.2">
      <c r="R2983" s="193" t="str">
        <f>IF(Candidates!H2985="","",MONTH(Candidates!H2985))</f>
        <v/>
      </c>
      <c r="S2983" s="187" t="b">
        <f>IF(AND(YEAR(Candidates!H2985)&gt;=applicationYear,YEAR(Candidates!H2985)&lt;=applicationYear),TRUE,IF(applicationYear="",TRUE,FALSE))</f>
        <v>0</v>
      </c>
      <c r="T2983" s="187" t="b">
        <f>IF(AND(Candidates!H2985&gt;=$AJ$4,Candidates!H2985&lt;=$AJ$5),TRUE,FALSE)</f>
        <v>0</v>
      </c>
      <c r="U2983" s="187" t="b">
        <f>IF(Dashboard!$M$6="",IF(Candidates!B2985&lt;&gt;"",TRUE,FALSE),IF(Dashboard!$M$6=Candidates!B2985,TRUE,FALSE))</f>
        <v>0</v>
      </c>
      <c r="V2983" s="187" t="b">
        <f>IF(Dashboard!$H$7="",IF(Candidates!B2985&lt;&gt;"",TRUE,FALSE),IF(Dashboard!$H$7=Candidates!C2985,TRUE,FALSE))</f>
        <v>0</v>
      </c>
      <c r="W2983" s="217" t="b">
        <f>IF(Dashboard!$H$6="",IF(Candidates!B2985&lt;&gt;"",TRUE,FALSE),IF(Dashboard!$H$6=Candidates!E2985,TRUE,FALSE))</f>
        <v>0</v>
      </c>
      <c r="X2983" s="187">
        <f t="shared" si="114"/>
        <v>0</v>
      </c>
      <c r="Y2983" s="198">
        <f t="shared" si="115"/>
        <v>0</v>
      </c>
      <c r="AA2983" s="7"/>
      <c r="AB2983" s="7"/>
      <c r="AC2983" s="7"/>
    </row>
    <row r="2984" spans="18:29" x14ac:dyDescent="0.2">
      <c r="R2984" s="193" t="str">
        <f>IF(Candidates!H2986="","",MONTH(Candidates!H2986))</f>
        <v/>
      </c>
      <c r="S2984" s="187" t="b">
        <f>IF(AND(YEAR(Candidates!H2986)&gt;=applicationYear,YEAR(Candidates!H2986)&lt;=applicationYear),TRUE,IF(applicationYear="",TRUE,FALSE))</f>
        <v>0</v>
      </c>
      <c r="T2984" s="187" t="b">
        <f>IF(AND(Candidates!H2986&gt;=$AJ$4,Candidates!H2986&lt;=$AJ$5),TRUE,FALSE)</f>
        <v>0</v>
      </c>
      <c r="U2984" s="187" t="b">
        <f>IF(Dashboard!$M$6="",IF(Candidates!B2986&lt;&gt;"",TRUE,FALSE),IF(Dashboard!$M$6=Candidates!B2986,TRUE,FALSE))</f>
        <v>0</v>
      </c>
      <c r="V2984" s="187" t="b">
        <f>IF(Dashboard!$H$7="",IF(Candidates!B2986&lt;&gt;"",TRUE,FALSE),IF(Dashboard!$H$7=Candidates!C2986,TRUE,FALSE))</f>
        <v>0</v>
      </c>
      <c r="W2984" s="217" t="b">
        <f>IF(Dashboard!$H$6="",IF(Candidates!B2986&lt;&gt;"",TRUE,FALSE),IF(Dashboard!$H$6=Candidates!E2986,TRUE,FALSE))</f>
        <v>0</v>
      </c>
      <c r="X2984" s="187">
        <f t="shared" si="114"/>
        <v>0</v>
      </c>
      <c r="Y2984" s="198">
        <f t="shared" si="115"/>
        <v>0</v>
      </c>
      <c r="AA2984" s="7"/>
      <c r="AB2984" s="7"/>
      <c r="AC2984" s="7"/>
    </row>
    <row r="2985" spans="18:29" x14ac:dyDescent="0.2">
      <c r="R2985" s="193" t="str">
        <f>IF(Candidates!H2987="","",MONTH(Candidates!H2987))</f>
        <v/>
      </c>
      <c r="S2985" s="187" t="b">
        <f>IF(AND(YEAR(Candidates!H2987)&gt;=applicationYear,YEAR(Candidates!H2987)&lt;=applicationYear),TRUE,IF(applicationYear="",TRUE,FALSE))</f>
        <v>0</v>
      </c>
      <c r="T2985" s="187" t="b">
        <f>IF(AND(Candidates!H2987&gt;=$AJ$4,Candidates!H2987&lt;=$AJ$5),TRUE,FALSE)</f>
        <v>0</v>
      </c>
      <c r="U2985" s="187" t="b">
        <f>IF(Dashboard!$M$6="",IF(Candidates!B2987&lt;&gt;"",TRUE,FALSE),IF(Dashboard!$M$6=Candidates!B2987,TRUE,FALSE))</f>
        <v>0</v>
      </c>
      <c r="V2985" s="187" t="b">
        <f>IF(Dashboard!$H$7="",IF(Candidates!B2987&lt;&gt;"",TRUE,FALSE),IF(Dashboard!$H$7=Candidates!C2987,TRUE,FALSE))</f>
        <v>0</v>
      </c>
      <c r="W2985" s="217" t="b">
        <f>IF(Dashboard!$H$6="",IF(Candidates!B2987&lt;&gt;"",TRUE,FALSE),IF(Dashboard!$H$6=Candidates!E2987,TRUE,FALSE))</f>
        <v>0</v>
      </c>
      <c r="X2985" s="187">
        <f t="shared" si="114"/>
        <v>0</v>
      </c>
      <c r="Y2985" s="198">
        <f t="shared" si="115"/>
        <v>0</v>
      </c>
      <c r="AA2985" s="7"/>
      <c r="AB2985" s="7"/>
      <c r="AC2985" s="7"/>
    </row>
    <row r="2986" spans="18:29" x14ac:dyDescent="0.2">
      <c r="R2986" s="193" t="str">
        <f>IF(Candidates!H2988="","",MONTH(Candidates!H2988))</f>
        <v/>
      </c>
      <c r="S2986" s="187" t="b">
        <f>IF(AND(YEAR(Candidates!H2988)&gt;=applicationYear,YEAR(Candidates!H2988)&lt;=applicationYear),TRUE,IF(applicationYear="",TRUE,FALSE))</f>
        <v>0</v>
      </c>
      <c r="T2986" s="187" t="b">
        <f>IF(AND(Candidates!H2988&gt;=$AJ$4,Candidates!H2988&lt;=$AJ$5),TRUE,FALSE)</f>
        <v>0</v>
      </c>
      <c r="U2986" s="187" t="b">
        <f>IF(Dashboard!$M$6="",IF(Candidates!B2988&lt;&gt;"",TRUE,FALSE),IF(Dashboard!$M$6=Candidates!B2988,TRUE,FALSE))</f>
        <v>0</v>
      </c>
      <c r="V2986" s="187" t="b">
        <f>IF(Dashboard!$H$7="",IF(Candidates!B2988&lt;&gt;"",TRUE,FALSE),IF(Dashboard!$H$7=Candidates!C2988,TRUE,FALSE))</f>
        <v>0</v>
      </c>
      <c r="W2986" s="217" t="b">
        <f>IF(Dashboard!$H$6="",IF(Candidates!B2988&lt;&gt;"",TRUE,FALSE),IF(Dashboard!$H$6=Candidates!E2988,TRUE,FALSE))</f>
        <v>0</v>
      </c>
      <c r="X2986" s="187">
        <f t="shared" si="114"/>
        <v>0</v>
      </c>
      <c r="Y2986" s="198">
        <f t="shared" si="115"/>
        <v>0</v>
      </c>
      <c r="AA2986" s="7"/>
      <c r="AB2986" s="7"/>
      <c r="AC2986" s="7"/>
    </row>
    <row r="2987" spans="18:29" x14ac:dyDescent="0.2">
      <c r="R2987" s="193" t="str">
        <f>IF(Candidates!H2989="","",MONTH(Candidates!H2989))</f>
        <v/>
      </c>
      <c r="S2987" s="187" t="b">
        <f>IF(AND(YEAR(Candidates!H2989)&gt;=applicationYear,YEAR(Candidates!H2989)&lt;=applicationYear),TRUE,IF(applicationYear="",TRUE,FALSE))</f>
        <v>0</v>
      </c>
      <c r="T2987" s="187" t="b">
        <f>IF(AND(Candidates!H2989&gt;=$AJ$4,Candidates!H2989&lt;=$AJ$5),TRUE,FALSE)</f>
        <v>0</v>
      </c>
      <c r="U2987" s="187" t="b">
        <f>IF(Dashboard!$M$6="",IF(Candidates!B2989&lt;&gt;"",TRUE,FALSE),IF(Dashboard!$M$6=Candidates!B2989,TRUE,FALSE))</f>
        <v>0</v>
      </c>
      <c r="V2987" s="187" t="b">
        <f>IF(Dashboard!$H$7="",IF(Candidates!B2989&lt;&gt;"",TRUE,FALSE),IF(Dashboard!$H$7=Candidates!C2989,TRUE,FALSE))</f>
        <v>0</v>
      </c>
      <c r="W2987" s="217" t="b">
        <f>IF(Dashboard!$H$6="",IF(Candidates!B2989&lt;&gt;"",TRUE,FALSE),IF(Dashboard!$H$6=Candidates!E2989,TRUE,FALSE))</f>
        <v>0</v>
      </c>
      <c r="X2987" s="187">
        <f t="shared" si="114"/>
        <v>0</v>
      </c>
      <c r="Y2987" s="198">
        <f t="shared" si="115"/>
        <v>0</v>
      </c>
      <c r="AA2987" s="7"/>
      <c r="AB2987" s="7"/>
      <c r="AC2987" s="7"/>
    </row>
    <row r="2988" spans="18:29" x14ac:dyDescent="0.2">
      <c r="R2988" s="193" t="str">
        <f>IF(Candidates!H2990="","",MONTH(Candidates!H2990))</f>
        <v/>
      </c>
      <c r="S2988" s="187" t="b">
        <f>IF(AND(YEAR(Candidates!H2990)&gt;=applicationYear,YEAR(Candidates!H2990)&lt;=applicationYear),TRUE,IF(applicationYear="",TRUE,FALSE))</f>
        <v>0</v>
      </c>
      <c r="T2988" s="187" t="b">
        <f>IF(AND(Candidates!H2990&gt;=$AJ$4,Candidates!H2990&lt;=$AJ$5),TRUE,FALSE)</f>
        <v>0</v>
      </c>
      <c r="U2988" s="187" t="b">
        <f>IF(Dashboard!$M$6="",IF(Candidates!B2990&lt;&gt;"",TRUE,FALSE),IF(Dashboard!$M$6=Candidates!B2990,TRUE,FALSE))</f>
        <v>0</v>
      </c>
      <c r="V2988" s="187" t="b">
        <f>IF(Dashboard!$H$7="",IF(Candidates!B2990&lt;&gt;"",TRUE,FALSE),IF(Dashboard!$H$7=Candidates!C2990,TRUE,FALSE))</f>
        <v>0</v>
      </c>
      <c r="W2988" s="217" t="b">
        <f>IF(Dashboard!$H$6="",IF(Candidates!B2990&lt;&gt;"",TRUE,FALSE),IF(Dashboard!$H$6=Candidates!E2990,TRUE,FALSE))</f>
        <v>0</v>
      </c>
      <c r="X2988" s="187">
        <f t="shared" si="114"/>
        <v>0</v>
      </c>
      <c r="Y2988" s="198">
        <f t="shared" si="115"/>
        <v>0</v>
      </c>
      <c r="AA2988" s="7"/>
      <c r="AB2988" s="7"/>
      <c r="AC2988" s="7"/>
    </row>
    <row r="2989" spans="18:29" x14ac:dyDescent="0.2">
      <c r="R2989" s="193" t="str">
        <f>IF(Candidates!H2991="","",MONTH(Candidates!H2991))</f>
        <v/>
      </c>
      <c r="S2989" s="187" t="b">
        <f>IF(AND(YEAR(Candidates!H2991)&gt;=applicationYear,YEAR(Candidates!H2991)&lt;=applicationYear),TRUE,IF(applicationYear="",TRUE,FALSE))</f>
        <v>0</v>
      </c>
      <c r="T2989" s="187" t="b">
        <f>IF(AND(Candidates!H2991&gt;=$AJ$4,Candidates!H2991&lt;=$AJ$5),TRUE,FALSE)</f>
        <v>0</v>
      </c>
      <c r="U2989" s="187" t="b">
        <f>IF(Dashboard!$M$6="",IF(Candidates!B2991&lt;&gt;"",TRUE,FALSE),IF(Dashboard!$M$6=Candidates!B2991,TRUE,FALSE))</f>
        <v>0</v>
      </c>
      <c r="V2989" s="187" t="b">
        <f>IF(Dashboard!$H$7="",IF(Candidates!B2991&lt;&gt;"",TRUE,FALSE),IF(Dashboard!$H$7=Candidates!C2991,TRUE,FALSE))</f>
        <v>0</v>
      </c>
      <c r="W2989" s="217" t="b">
        <f>IF(Dashboard!$H$6="",IF(Candidates!B2991&lt;&gt;"",TRUE,FALSE),IF(Dashboard!$H$6=Candidates!E2991,TRUE,FALSE))</f>
        <v>0</v>
      </c>
      <c r="X2989" s="187">
        <f t="shared" si="114"/>
        <v>0</v>
      </c>
      <c r="Y2989" s="198">
        <f t="shared" si="115"/>
        <v>0</v>
      </c>
      <c r="AA2989" s="7"/>
      <c r="AB2989" s="7"/>
      <c r="AC2989" s="7"/>
    </row>
    <row r="2990" spans="18:29" x14ac:dyDescent="0.2">
      <c r="R2990" s="193" t="str">
        <f>IF(Candidates!H2992="","",MONTH(Candidates!H2992))</f>
        <v/>
      </c>
      <c r="S2990" s="187" t="b">
        <f>IF(AND(YEAR(Candidates!H2992)&gt;=applicationYear,YEAR(Candidates!H2992)&lt;=applicationYear),TRUE,IF(applicationYear="",TRUE,FALSE))</f>
        <v>0</v>
      </c>
      <c r="T2990" s="187" t="b">
        <f>IF(AND(Candidates!H2992&gt;=$AJ$4,Candidates!H2992&lt;=$AJ$5),TRUE,FALSE)</f>
        <v>0</v>
      </c>
      <c r="U2990" s="187" t="b">
        <f>IF(Dashboard!$M$6="",IF(Candidates!B2992&lt;&gt;"",TRUE,FALSE),IF(Dashboard!$M$6=Candidates!B2992,TRUE,FALSE))</f>
        <v>0</v>
      </c>
      <c r="V2990" s="187" t="b">
        <f>IF(Dashboard!$H$7="",IF(Candidates!B2992&lt;&gt;"",TRUE,FALSE),IF(Dashboard!$H$7=Candidates!C2992,TRUE,FALSE))</f>
        <v>0</v>
      </c>
      <c r="W2990" s="217" t="b">
        <f>IF(Dashboard!$H$6="",IF(Candidates!B2992&lt;&gt;"",TRUE,FALSE),IF(Dashboard!$H$6=Candidates!E2992,TRUE,FALSE))</f>
        <v>0</v>
      </c>
      <c r="X2990" s="187">
        <f t="shared" si="114"/>
        <v>0</v>
      </c>
      <c r="Y2990" s="198">
        <f t="shared" si="115"/>
        <v>0</v>
      </c>
      <c r="AA2990" s="7"/>
      <c r="AB2990" s="7"/>
      <c r="AC2990" s="7"/>
    </row>
    <row r="2991" spans="18:29" x14ac:dyDescent="0.2">
      <c r="R2991" s="193" t="str">
        <f>IF(Candidates!H2993="","",MONTH(Candidates!H2993))</f>
        <v/>
      </c>
      <c r="S2991" s="187" t="b">
        <f>IF(AND(YEAR(Candidates!H2993)&gt;=applicationYear,YEAR(Candidates!H2993)&lt;=applicationYear),TRUE,IF(applicationYear="",TRUE,FALSE))</f>
        <v>0</v>
      </c>
      <c r="T2991" s="187" t="b">
        <f>IF(AND(Candidates!H2993&gt;=$AJ$4,Candidates!H2993&lt;=$AJ$5),TRUE,FALSE)</f>
        <v>0</v>
      </c>
      <c r="U2991" s="187" t="b">
        <f>IF(Dashboard!$M$6="",IF(Candidates!B2993&lt;&gt;"",TRUE,FALSE),IF(Dashboard!$M$6=Candidates!B2993,TRUE,FALSE))</f>
        <v>0</v>
      </c>
      <c r="V2991" s="187" t="b">
        <f>IF(Dashboard!$H$7="",IF(Candidates!B2993&lt;&gt;"",TRUE,FALSE),IF(Dashboard!$H$7=Candidates!C2993,TRUE,FALSE))</f>
        <v>0</v>
      </c>
      <c r="W2991" s="217" t="b">
        <f>IF(Dashboard!$H$6="",IF(Candidates!B2993&lt;&gt;"",TRUE,FALSE),IF(Dashboard!$H$6=Candidates!E2993,TRUE,FALSE))</f>
        <v>0</v>
      </c>
      <c r="X2991" s="187">
        <f t="shared" si="114"/>
        <v>0</v>
      </c>
      <c r="Y2991" s="198">
        <f t="shared" si="115"/>
        <v>0</v>
      </c>
      <c r="AA2991" s="7"/>
      <c r="AB2991" s="7"/>
      <c r="AC2991" s="7"/>
    </row>
    <row r="2992" spans="18:29" x14ac:dyDescent="0.2">
      <c r="R2992" s="193" t="str">
        <f>IF(Candidates!H2994="","",MONTH(Candidates!H2994))</f>
        <v/>
      </c>
      <c r="S2992" s="187" t="b">
        <f>IF(AND(YEAR(Candidates!H2994)&gt;=applicationYear,YEAR(Candidates!H2994)&lt;=applicationYear),TRUE,IF(applicationYear="",TRUE,FALSE))</f>
        <v>0</v>
      </c>
      <c r="T2992" s="187" t="b">
        <f>IF(AND(Candidates!H2994&gt;=$AJ$4,Candidates!H2994&lt;=$AJ$5),TRUE,FALSE)</f>
        <v>0</v>
      </c>
      <c r="U2992" s="187" t="b">
        <f>IF(Dashboard!$M$6="",IF(Candidates!B2994&lt;&gt;"",TRUE,FALSE),IF(Dashboard!$M$6=Candidates!B2994,TRUE,FALSE))</f>
        <v>0</v>
      </c>
      <c r="V2992" s="187" t="b">
        <f>IF(Dashboard!$H$7="",IF(Candidates!B2994&lt;&gt;"",TRUE,FALSE),IF(Dashboard!$H$7=Candidates!C2994,TRUE,FALSE))</f>
        <v>0</v>
      </c>
      <c r="W2992" s="217" t="b">
        <f>IF(Dashboard!$H$6="",IF(Candidates!B2994&lt;&gt;"",TRUE,FALSE),IF(Dashboard!$H$6=Candidates!E2994,TRUE,FALSE))</f>
        <v>0</v>
      </c>
      <c r="X2992" s="187">
        <f t="shared" si="114"/>
        <v>0</v>
      </c>
      <c r="Y2992" s="198">
        <f t="shared" si="115"/>
        <v>0</v>
      </c>
      <c r="AA2992" s="7"/>
      <c r="AB2992" s="7"/>
      <c r="AC2992" s="7"/>
    </row>
    <row r="2993" spans="18:29" x14ac:dyDescent="0.2">
      <c r="R2993" s="193" t="str">
        <f>IF(Candidates!H2995="","",MONTH(Candidates!H2995))</f>
        <v/>
      </c>
      <c r="S2993" s="187" t="b">
        <f>IF(AND(YEAR(Candidates!H2995)&gt;=applicationYear,YEAR(Candidates!H2995)&lt;=applicationYear),TRUE,IF(applicationYear="",TRUE,FALSE))</f>
        <v>0</v>
      </c>
      <c r="T2993" s="187" t="b">
        <f>IF(AND(Candidates!H2995&gt;=$AJ$4,Candidates!H2995&lt;=$AJ$5),TRUE,FALSE)</f>
        <v>0</v>
      </c>
      <c r="U2993" s="187" t="b">
        <f>IF(Dashboard!$M$6="",IF(Candidates!B2995&lt;&gt;"",TRUE,FALSE),IF(Dashboard!$M$6=Candidates!B2995,TRUE,FALSE))</f>
        <v>0</v>
      </c>
      <c r="V2993" s="187" t="b">
        <f>IF(Dashboard!$H$7="",IF(Candidates!B2995&lt;&gt;"",TRUE,FALSE),IF(Dashboard!$H$7=Candidates!C2995,TRUE,FALSE))</f>
        <v>0</v>
      </c>
      <c r="W2993" s="217" t="b">
        <f>IF(Dashboard!$H$6="",IF(Candidates!B2995&lt;&gt;"",TRUE,FALSE),IF(Dashboard!$H$6=Candidates!E2995,TRUE,FALSE))</f>
        <v>0</v>
      </c>
      <c r="X2993" s="187">
        <f t="shared" si="114"/>
        <v>0</v>
      </c>
      <c r="Y2993" s="198">
        <f t="shared" si="115"/>
        <v>0</v>
      </c>
      <c r="AA2993" s="7"/>
      <c r="AB2993" s="7"/>
      <c r="AC2993" s="7"/>
    </row>
    <row r="2994" spans="18:29" x14ac:dyDescent="0.2">
      <c r="R2994" s="193" t="str">
        <f>IF(Candidates!H2996="","",MONTH(Candidates!H2996))</f>
        <v/>
      </c>
      <c r="S2994" s="187" t="b">
        <f>IF(AND(YEAR(Candidates!H2996)&gt;=applicationYear,YEAR(Candidates!H2996)&lt;=applicationYear),TRUE,IF(applicationYear="",TRUE,FALSE))</f>
        <v>0</v>
      </c>
      <c r="T2994" s="187" t="b">
        <f>IF(AND(Candidates!H2996&gt;=$AJ$4,Candidates!H2996&lt;=$AJ$5),TRUE,FALSE)</f>
        <v>0</v>
      </c>
      <c r="U2994" s="187" t="b">
        <f>IF(Dashboard!$M$6="",IF(Candidates!B2996&lt;&gt;"",TRUE,FALSE),IF(Dashboard!$M$6=Candidates!B2996,TRUE,FALSE))</f>
        <v>0</v>
      </c>
      <c r="V2994" s="187" t="b">
        <f>IF(Dashboard!$H$7="",IF(Candidates!B2996&lt;&gt;"",TRUE,FALSE),IF(Dashboard!$H$7=Candidates!C2996,TRUE,FALSE))</f>
        <v>0</v>
      </c>
      <c r="W2994" s="217" t="b">
        <f>IF(Dashboard!$H$6="",IF(Candidates!B2996&lt;&gt;"",TRUE,FALSE),IF(Dashboard!$H$6=Candidates!E2996,TRUE,FALSE))</f>
        <v>0</v>
      </c>
      <c r="X2994" s="187">
        <f t="shared" si="114"/>
        <v>0</v>
      </c>
      <c r="Y2994" s="198">
        <f t="shared" si="115"/>
        <v>0</v>
      </c>
      <c r="AA2994" s="7"/>
      <c r="AB2994" s="7"/>
      <c r="AC2994" s="7"/>
    </row>
    <row r="2995" spans="18:29" x14ac:dyDescent="0.2">
      <c r="R2995" s="193" t="str">
        <f>IF(Candidates!H2997="","",MONTH(Candidates!H2997))</f>
        <v/>
      </c>
      <c r="S2995" s="187" t="b">
        <f>IF(AND(YEAR(Candidates!H2997)&gt;=applicationYear,YEAR(Candidates!H2997)&lt;=applicationYear),TRUE,IF(applicationYear="",TRUE,FALSE))</f>
        <v>0</v>
      </c>
      <c r="T2995" s="187" t="b">
        <f>IF(AND(Candidates!H2997&gt;=$AJ$4,Candidates!H2997&lt;=$AJ$5),TRUE,FALSE)</f>
        <v>0</v>
      </c>
      <c r="U2995" s="187" t="b">
        <f>IF(Dashboard!$M$6="",IF(Candidates!B2997&lt;&gt;"",TRUE,FALSE),IF(Dashboard!$M$6=Candidates!B2997,TRUE,FALSE))</f>
        <v>0</v>
      </c>
      <c r="V2995" s="187" t="b">
        <f>IF(Dashboard!$H$7="",IF(Candidates!B2997&lt;&gt;"",TRUE,FALSE),IF(Dashboard!$H$7=Candidates!C2997,TRUE,FALSE))</f>
        <v>0</v>
      </c>
      <c r="W2995" s="217" t="b">
        <f>IF(Dashboard!$H$6="",IF(Candidates!B2997&lt;&gt;"",TRUE,FALSE),IF(Dashboard!$H$6=Candidates!E2997,TRUE,FALSE))</f>
        <v>0</v>
      </c>
      <c r="X2995" s="187">
        <f t="shared" si="114"/>
        <v>0</v>
      </c>
      <c r="Y2995" s="198">
        <f t="shared" si="115"/>
        <v>0</v>
      </c>
      <c r="AA2995" s="7"/>
      <c r="AB2995" s="7"/>
      <c r="AC2995" s="7"/>
    </row>
    <row r="2996" spans="18:29" x14ac:dyDescent="0.2">
      <c r="R2996" s="193" t="str">
        <f>IF(Candidates!H2998="","",MONTH(Candidates!H2998))</f>
        <v/>
      </c>
      <c r="S2996" s="187" t="b">
        <f>IF(AND(YEAR(Candidates!H2998)&gt;=applicationYear,YEAR(Candidates!H2998)&lt;=applicationYear),TRUE,IF(applicationYear="",TRUE,FALSE))</f>
        <v>0</v>
      </c>
      <c r="T2996" s="187" t="b">
        <f>IF(AND(Candidates!H2998&gt;=$AJ$4,Candidates!H2998&lt;=$AJ$5),TRUE,FALSE)</f>
        <v>0</v>
      </c>
      <c r="U2996" s="187" t="b">
        <f>IF(Dashboard!$M$6="",IF(Candidates!B2998&lt;&gt;"",TRUE,FALSE),IF(Dashboard!$M$6=Candidates!B2998,TRUE,FALSE))</f>
        <v>0</v>
      </c>
      <c r="V2996" s="187" t="b">
        <f>IF(Dashboard!$H$7="",IF(Candidates!B2998&lt;&gt;"",TRUE,FALSE),IF(Dashboard!$H$7=Candidates!C2998,TRUE,FALSE))</f>
        <v>0</v>
      </c>
      <c r="W2996" s="217" t="b">
        <f>IF(Dashboard!$H$6="",IF(Candidates!B2998&lt;&gt;"",TRUE,FALSE),IF(Dashboard!$H$6=Candidates!E2998,TRUE,FALSE))</f>
        <v>0</v>
      </c>
      <c r="X2996" s="187">
        <f t="shared" si="114"/>
        <v>0</v>
      </c>
      <c r="Y2996" s="198">
        <f t="shared" si="115"/>
        <v>0</v>
      </c>
      <c r="AA2996" s="7"/>
      <c r="AB2996" s="7"/>
      <c r="AC2996" s="7"/>
    </row>
    <row r="2997" spans="18:29" x14ac:dyDescent="0.2">
      <c r="R2997" s="193" t="str">
        <f>IF(Candidates!H2999="","",MONTH(Candidates!H2999))</f>
        <v/>
      </c>
      <c r="S2997" s="187" t="b">
        <f>IF(AND(YEAR(Candidates!H2999)&gt;=applicationYear,YEAR(Candidates!H2999)&lt;=applicationYear),TRUE,IF(applicationYear="",TRUE,FALSE))</f>
        <v>0</v>
      </c>
      <c r="T2997" s="187" t="b">
        <f>IF(AND(Candidates!H2999&gt;=$AJ$4,Candidates!H2999&lt;=$AJ$5),TRUE,FALSE)</f>
        <v>0</v>
      </c>
      <c r="U2997" s="187" t="b">
        <f>IF(Dashboard!$M$6="",IF(Candidates!B2999&lt;&gt;"",TRUE,FALSE),IF(Dashboard!$M$6=Candidates!B2999,TRUE,FALSE))</f>
        <v>0</v>
      </c>
      <c r="V2997" s="187" t="b">
        <f>IF(Dashboard!$H$7="",IF(Candidates!B2999&lt;&gt;"",TRUE,FALSE),IF(Dashboard!$H$7=Candidates!C2999,TRUE,FALSE))</f>
        <v>0</v>
      </c>
      <c r="W2997" s="217" t="b">
        <f>IF(Dashboard!$H$6="",IF(Candidates!B2999&lt;&gt;"",TRUE,FALSE),IF(Dashboard!$H$6=Candidates!E2999,TRUE,FALSE))</f>
        <v>0</v>
      </c>
      <c r="X2997" s="187">
        <f t="shared" si="114"/>
        <v>0</v>
      </c>
      <c r="Y2997" s="198">
        <f t="shared" si="115"/>
        <v>0</v>
      </c>
      <c r="AA2997" s="7"/>
      <c r="AB2997" s="7"/>
      <c r="AC2997" s="7"/>
    </row>
    <row r="2998" spans="18:29" x14ac:dyDescent="0.2">
      <c r="R2998" s="193" t="str">
        <f>IF(Candidates!H3000="","",MONTH(Candidates!H3000))</f>
        <v/>
      </c>
      <c r="S2998" s="187" t="b">
        <f>IF(AND(YEAR(Candidates!H3000)&gt;=applicationYear,YEAR(Candidates!H3000)&lt;=applicationYear),TRUE,IF(applicationYear="",TRUE,FALSE))</f>
        <v>0</v>
      </c>
      <c r="T2998" s="187" t="b">
        <f>IF(AND(Candidates!H3000&gt;=$AJ$4,Candidates!H3000&lt;=$AJ$5),TRUE,FALSE)</f>
        <v>0</v>
      </c>
      <c r="U2998" s="187" t="b">
        <f>IF(Dashboard!$M$6="",IF(Candidates!B3000&lt;&gt;"",TRUE,FALSE),IF(Dashboard!$M$6=Candidates!B3000,TRUE,FALSE))</f>
        <v>0</v>
      </c>
      <c r="V2998" s="187" t="b">
        <f>IF(Dashboard!$H$7="",IF(Candidates!B3000&lt;&gt;"",TRUE,FALSE),IF(Dashboard!$H$7=Candidates!C3000,TRUE,FALSE))</f>
        <v>0</v>
      </c>
      <c r="W2998" s="217" t="b">
        <f>IF(Dashboard!$H$6="",IF(Candidates!B3000&lt;&gt;"",TRUE,FALSE),IF(Dashboard!$H$6=Candidates!E3000,TRUE,FALSE))</f>
        <v>0</v>
      </c>
      <c r="X2998" s="187">
        <f t="shared" si="114"/>
        <v>0</v>
      </c>
      <c r="Y2998" s="198">
        <f t="shared" si="115"/>
        <v>0</v>
      </c>
      <c r="AA2998" s="7"/>
      <c r="AB2998" s="7"/>
      <c r="AC2998" s="7"/>
    </row>
    <row r="2999" spans="18:29" x14ac:dyDescent="0.2">
      <c r="R2999" s="193" t="str">
        <f>IF(Candidates!H3001="","",MONTH(Candidates!H3001))</f>
        <v/>
      </c>
      <c r="S2999" s="187" t="b">
        <f>IF(AND(YEAR(Candidates!H3001)&gt;=applicationYear,YEAR(Candidates!H3001)&lt;=applicationYear),TRUE,IF(applicationYear="",TRUE,FALSE))</f>
        <v>0</v>
      </c>
      <c r="T2999" s="187" t="b">
        <f>IF(AND(Candidates!H3001&gt;=$AJ$4,Candidates!H3001&lt;=$AJ$5),TRUE,FALSE)</f>
        <v>0</v>
      </c>
      <c r="U2999" s="187" t="b">
        <f>IF(Dashboard!$M$6="",IF(Candidates!B3001&lt;&gt;"",TRUE,FALSE),IF(Dashboard!$M$6=Candidates!B3001,TRUE,FALSE))</f>
        <v>0</v>
      </c>
      <c r="V2999" s="187" t="b">
        <f>IF(Dashboard!$H$7="",IF(Candidates!B3001&lt;&gt;"",TRUE,FALSE),IF(Dashboard!$H$7=Candidates!C3001,TRUE,FALSE))</f>
        <v>0</v>
      </c>
      <c r="W2999" s="217" t="b">
        <f>IF(Dashboard!$H$6="",IF(Candidates!B3001&lt;&gt;"",TRUE,FALSE),IF(Dashboard!$H$6=Candidates!E3001,TRUE,FALSE))</f>
        <v>0</v>
      </c>
      <c r="X2999" s="187">
        <f t="shared" si="114"/>
        <v>0</v>
      </c>
      <c r="Y2999" s="198">
        <f t="shared" si="115"/>
        <v>0</v>
      </c>
      <c r="AA2999" s="7"/>
      <c r="AB2999" s="7"/>
      <c r="AC2999" s="7"/>
    </row>
    <row r="3000" spans="18:29" x14ac:dyDescent="0.2">
      <c r="R3000" s="193" t="str">
        <f>IF(Candidates!H3002="","",MONTH(Candidates!H3002))</f>
        <v/>
      </c>
      <c r="S3000" s="187" t="b">
        <f>IF(AND(YEAR(Candidates!H3002)&gt;=applicationYear,YEAR(Candidates!H3002)&lt;=applicationYear),TRUE,IF(applicationYear="",TRUE,FALSE))</f>
        <v>0</v>
      </c>
      <c r="T3000" s="187" t="b">
        <f>IF(AND(Candidates!H3002&gt;=$AJ$4,Candidates!H3002&lt;=$AJ$5),TRUE,FALSE)</f>
        <v>0</v>
      </c>
      <c r="U3000" s="187" t="b">
        <f>IF(Dashboard!$M$6="",IF(Candidates!B3002&lt;&gt;"",TRUE,FALSE),IF(Dashboard!$M$6=Candidates!B3002,TRUE,FALSE))</f>
        <v>0</v>
      </c>
      <c r="V3000" s="187" t="b">
        <f>IF(Dashboard!$H$7="",IF(Candidates!B3002&lt;&gt;"",TRUE,FALSE),IF(Dashboard!$H$7=Candidates!C3002,TRUE,FALSE))</f>
        <v>0</v>
      </c>
      <c r="W3000" s="217" t="b">
        <f>IF(Dashboard!$H$6="",IF(Candidates!B3002&lt;&gt;"",TRUE,FALSE),IF(Dashboard!$H$6=Candidates!E3002,TRUE,FALSE))</f>
        <v>0</v>
      </c>
      <c r="X3000" s="187">
        <f t="shared" si="114"/>
        <v>0</v>
      </c>
      <c r="Y3000" s="198">
        <f t="shared" si="115"/>
        <v>0</v>
      </c>
      <c r="AA3000" s="7"/>
      <c r="AB3000" s="7"/>
      <c r="AC3000" s="7"/>
    </row>
    <row r="3001" spans="18:29" x14ac:dyDescent="0.2">
      <c r="R3001" s="193" t="str">
        <f>IF(Candidates!H3003="","",MONTH(Candidates!H3003))</f>
        <v/>
      </c>
      <c r="S3001" s="187" t="b">
        <f>IF(AND(YEAR(Candidates!H3003)&gt;=applicationYear,YEAR(Candidates!H3003)&lt;=applicationYear),TRUE,IF(applicationYear="",TRUE,FALSE))</f>
        <v>0</v>
      </c>
      <c r="T3001" s="187" t="b">
        <f>IF(AND(Candidates!H3003&gt;=$AJ$4,Candidates!H3003&lt;=$AJ$5),TRUE,FALSE)</f>
        <v>0</v>
      </c>
      <c r="U3001" s="187" t="b">
        <f>IF(Dashboard!$M$6="",IF(Candidates!B3003&lt;&gt;"",TRUE,FALSE),IF(Dashboard!$M$6=Candidates!B3003,TRUE,FALSE))</f>
        <v>0</v>
      </c>
      <c r="V3001" s="187" t="b">
        <f>IF(Dashboard!$H$7="",IF(Candidates!B3003&lt;&gt;"",TRUE,FALSE),IF(Dashboard!$H$7=Candidates!C3003,TRUE,FALSE))</f>
        <v>0</v>
      </c>
      <c r="W3001" s="217" t="b">
        <f>IF(Dashboard!$H$6="",IF(Candidates!B3003&lt;&gt;"",TRUE,FALSE),IF(Dashboard!$H$6=Candidates!E3003,TRUE,FALSE))</f>
        <v>0</v>
      </c>
      <c r="X3001" s="187">
        <f t="shared" si="114"/>
        <v>0</v>
      </c>
      <c r="Y3001" s="198">
        <f t="shared" si="115"/>
        <v>0</v>
      </c>
      <c r="AA3001" s="7"/>
      <c r="AB3001" s="7"/>
      <c r="AC3001" s="7"/>
    </row>
    <row r="3002" spans="18:29" x14ac:dyDescent="0.2">
      <c r="R3002" s="193" t="str">
        <f>IF(Candidates!H3004="","",MONTH(Candidates!H3004))</f>
        <v/>
      </c>
      <c r="S3002" s="187" t="b">
        <f>IF(AND(YEAR(Candidates!H3004)&gt;=applicationYear,YEAR(Candidates!H3004)&lt;=applicationYear),TRUE,IF(applicationYear="",TRUE,FALSE))</f>
        <v>0</v>
      </c>
      <c r="T3002" s="187" t="b">
        <f>IF(AND(Candidates!H3004&gt;=$AJ$4,Candidates!H3004&lt;=$AJ$5),TRUE,FALSE)</f>
        <v>0</v>
      </c>
      <c r="U3002" s="187" t="b">
        <f>IF(Dashboard!$M$6="",IF(Candidates!B3004&lt;&gt;"",TRUE,FALSE),IF(Dashboard!$M$6=Candidates!B3004,TRUE,FALSE))</f>
        <v>0</v>
      </c>
      <c r="V3002" s="187" t="b">
        <f>IF(Dashboard!$H$7="",IF(Candidates!B3004&lt;&gt;"",TRUE,FALSE),IF(Dashboard!$H$7=Candidates!C3004,TRUE,FALSE))</f>
        <v>0</v>
      </c>
      <c r="W3002" s="217" t="b">
        <f>IF(Dashboard!$H$6="",IF(Candidates!B3004&lt;&gt;"",TRUE,FALSE),IF(Dashboard!$H$6=Candidates!E3004,TRUE,FALSE))</f>
        <v>0</v>
      </c>
      <c r="X3002" s="187">
        <f t="shared" si="114"/>
        <v>0</v>
      </c>
      <c r="Y3002" s="198">
        <f t="shared" si="115"/>
        <v>0</v>
      </c>
      <c r="AA3002" s="7"/>
      <c r="AB3002" s="7"/>
      <c r="AC3002" s="7"/>
    </row>
    <row r="3003" spans="18:29" x14ac:dyDescent="0.2">
      <c r="R3003" s="193" t="str">
        <f>IF(Candidates!H3005="","",MONTH(Candidates!H3005))</f>
        <v/>
      </c>
      <c r="S3003" s="187" t="b">
        <f>IF(AND(YEAR(Candidates!H3005)&gt;=applicationYear,YEAR(Candidates!H3005)&lt;=applicationYear),TRUE,IF(applicationYear="",TRUE,FALSE))</f>
        <v>0</v>
      </c>
      <c r="T3003" s="187" t="b">
        <f>IF(AND(Candidates!H3005&gt;=$AJ$4,Candidates!H3005&lt;=$AJ$5),TRUE,FALSE)</f>
        <v>0</v>
      </c>
      <c r="U3003" s="187" t="b">
        <f>IF(Dashboard!$M$6="",IF(Candidates!B3005&lt;&gt;"",TRUE,FALSE),IF(Dashboard!$M$6=Candidates!B3005,TRUE,FALSE))</f>
        <v>0</v>
      </c>
      <c r="V3003" s="187" t="b">
        <f>IF(Dashboard!$H$7="",IF(Candidates!B3005&lt;&gt;"",TRUE,FALSE),IF(Dashboard!$H$7=Candidates!C3005,TRUE,FALSE))</f>
        <v>0</v>
      </c>
      <c r="W3003" s="217" t="b">
        <f>IF(Dashboard!$H$6="",IF(Candidates!B3005&lt;&gt;"",TRUE,FALSE),IF(Dashboard!$H$6=Candidates!E3005,TRUE,FALSE))</f>
        <v>0</v>
      </c>
      <c r="X3003" s="187">
        <f t="shared" si="114"/>
        <v>0</v>
      </c>
      <c r="Y3003" s="198">
        <f t="shared" si="115"/>
        <v>0</v>
      </c>
      <c r="AA3003" s="7"/>
      <c r="AB3003" s="7"/>
      <c r="AC3003" s="7"/>
    </row>
  </sheetData>
  <sheetProtection algorithmName="SHA-512" hashValue="QXf1F3O9PvQIZNp6TXXb7PJJCfT4peg2KgnuPfuzbk/PCUjUCz6pUZ8p+km1naxPe/jnErRhkfBDUOP/j/XewA==" saltValue="HOVT7wSo0mO3ZSJypE38FA==" spinCount="100000" sheet="1" objects="1" scenarios="1"/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CCB3-8FDF-4231-891A-4E18BEE9E5AD}">
  <sheetPr codeName="Sheet5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activeCell="M20" sqref="M20"/>
      <selection pane="bottomLeft" activeCell="A4" sqref="A4"/>
    </sheetView>
  </sheetViews>
  <sheetFormatPr defaultColWidth="8.875" defaultRowHeight="15" x14ac:dyDescent="0.2"/>
  <cols>
    <col min="1" max="1" width="3.765625" style="34" customWidth="1"/>
    <col min="2" max="2" width="147.16796875" style="36" customWidth="1"/>
    <col min="3" max="16384" width="8.875" style="36"/>
  </cols>
  <sheetData>
    <row r="1" spans="1:5" s="25" customFormat="1" ht="6.75" customHeight="1" x14ac:dyDescent="0.2">
      <c r="B1" s="26"/>
    </row>
    <row r="2" spans="1:5" s="27" customFormat="1" ht="20.100000000000001" customHeight="1" x14ac:dyDescent="0.2">
      <c r="B2" s="28" t="s">
        <v>84</v>
      </c>
      <c r="C2" s="29"/>
      <c r="D2" s="30"/>
      <c r="E2" s="30"/>
    </row>
    <row r="3" spans="1:5" s="31" customFormat="1" ht="24" customHeight="1" x14ac:dyDescent="0.2">
      <c r="B3" s="16" t="s">
        <v>85</v>
      </c>
      <c r="C3" s="32"/>
      <c r="D3" s="33"/>
      <c r="E3" s="33"/>
    </row>
    <row r="4" spans="1:5" s="23" customFormat="1" ht="6" customHeight="1" x14ac:dyDescent="0.2"/>
    <row r="5" spans="1:5" ht="42" customHeight="1" x14ac:dyDescent="0.2">
      <c r="B5" s="35" t="s">
        <v>0</v>
      </c>
    </row>
    <row r="6" spans="1:5" ht="7.15" customHeight="1" x14ac:dyDescent="0.2">
      <c r="A6" s="37"/>
      <c r="B6" s="38"/>
    </row>
    <row r="7" spans="1:5" ht="31.15" customHeight="1" x14ac:dyDescent="0.2">
      <c r="B7" s="39" t="s">
        <v>1</v>
      </c>
    </row>
    <row r="8" spans="1:5" ht="7.15" customHeight="1" x14ac:dyDescent="0.2">
      <c r="B8" s="38"/>
    </row>
    <row r="9" spans="1:5" ht="105.75" customHeight="1" x14ac:dyDescent="0.2">
      <c r="B9" s="40" t="s">
        <v>77</v>
      </c>
    </row>
    <row r="10" spans="1:5" ht="13.15" customHeight="1" x14ac:dyDescent="0.2">
      <c r="B10" s="38"/>
    </row>
    <row r="11" spans="1:5" ht="16.899999999999999" customHeight="1" x14ac:dyDescent="0.2">
      <c r="A11" s="41"/>
      <c r="B11" s="42" t="s">
        <v>2</v>
      </c>
    </row>
    <row r="12" spans="1:5" ht="7.15" customHeight="1" x14ac:dyDescent="0.2">
      <c r="A12" s="41"/>
      <c r="B12" s="38"/>
    </row>
    <row r="13" spans="1:5" ht="73.150000000000006" customHeight="1" x14ac:dyDescent="0.2">
      <c r="A13" s="41"/>
      <c r="B13" s="39" t="s">
        <v>3</v>
      </c>
    </row>
    <row r="14" spans="1:5" x14ac:dyDescent="0.2">
      <c r="A14" s="41"/>
      <c r="B14" s="38"/>
    </row>
    <row r="15" spans="1:5" ht="16.899999999999999" customHeight="1" x14ac:dyDescent="0.2">
      <c r="A15" s="41"/>
      <c r="B15" s="42" t="s">
        <v>4</v>
      </c>
    </row>
    <row r="16" spans="1:5" ht="18" customHeight="1" x14ac:dyDescent="0.2">
      <c r="B16" s="38" t="s">
        <v>5</v>
      </c>
    </row>
    <row r="17" spans="2:2" ht="9.9499999999999993" customHeight="1" x14ac:dyDescent="0.2">
      <c r="B17" s="43"/>
    </row>
    <row r="18" spans="2:2" ht="11.45" customHeight="1" x14ac:dyDescent="0.2"/>
    <row r="19" spans="2:2" ht="16.899999999999999" customHeight="1" x14ac:dyDescent="0.2"/>
    <row r="20" spans="2:2" ht="16.899999999999999" customHeight="1" x14ac:dyDescent="0.2"/>
    <row r="21" spans="2:2" ht="16.899999999999999" customHeight="1" x14ac:dyDescent="0.2"/>
    <row r="22" spans="2:2" ht="16.899999999999999" customHeight="1" x14ac:dyDescent="0.2"/>
    <row r="23" spans="2:2" ht="16.899999999999999" customHeight="1" x14ac:dyDescent="0.2"/>
    <row r="24" spans="2:2" ht="16.899999999999999" customHeight="1" x14ac:dyDescent="0.2"/>
    <row r="25" spans="2:2" ht="16.899999999999999" customHeight="1" x14ac:dyDescent="0.2"/>
    <row r="26" spans="2:2" ht="16.899999999999999" customHeight="1" x14ac:dyDescent="0.2"/>
    <row r="27" spans="2:2" ht="16.899999999999999" customHeight="1" x14ac:dyDescent="0.2"/>
    <row r="28" spans="2:2" ht="16.899999999999999" customHeight="1" x14ac:dyDescent="0.2"/>
    <row r="29" spans="2:2" ht="16.899999999999999" customHeight="1" x14ac:dyDescent="0.2"/>
    <row r="30" spans="2:2" ht="16.899999999999999" customHeight="1" x14ac:dyDescent="0.2"/>
    <row r="31" spans="2:2" ht="16.899999999999999" customHeight="1" x14ac:dyDescent="0.2"/>
    <row r="32" spans="2:2" ht="16.899999999999999" customHeight="1" x14ac:dyDescent="0.2"/>
    <row r="33" ht="16.899999999999999" customHeight="1" x14ac:dyDescent="0.2"/>
    <row r="34" ht="16.899999999999999" customHeight="1" x14ac:dyDescent="0.2"/>
    <row r="35" ht="16.899999999999999" customHeight="1" x14ac:dyDescent="0.2"/>
    <row r="36" ht="16.899999999999999" customHeight="1" x14ac:dyDescent="0.2"/>
    <row r="37" ht="16.899999999999999" customHeight="1" x14ac:dyDescent="0.2"/>
    <row r="38" ht="16.899999999999999" customHeight="1" x14ac:dyDescent="0.2"/>
    <row r="39" ht="16.899999999999999" customHeight="1" x14ac:dyDescent="0.2"/>
    <row r="40" ht="16.899999999999999" customHeight="1" x14ac:dyDescent="0.2"/>
    <row r="41" ht="16.899999999999999" customHeight="1" x14ac:dyDescent="0.2"/>
  </sheetData>
  <sheetProtection algorithmName="SHA-512" hashValue="uXrFyBx6cIqw3IB/zOrV5rBHII6ZcZD7iNaIeiEWU1Bfkxzihpn4/S0nDuUgS7RSJrJha7v4/BdDWf9XoiCiCg==" saltValue="CYfmd99kxzXloJd3TJu8kQ==" spinCount="100000" sheet="1" objects="1" scenarios="1" selectLockedCells="1" selectUnlockedCell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Dashboard</vt:lpstr>
      <vt:lpstr>Job Openings</vt:lpstr>
      <vt:lpstr>Candidates</vt:lpstr>
      <vt:lpstr>Preferences</vt:lpstr>
      <vt:lpstr>Calc</vt:lpstr>
      <vt:lpstr>Terms of Use</vt:lpstr>
      <vt:lpstr>applicationYear</vt:lpstr>
      <vt:lpstr>currency</vt:lpstr>
      <vt:lpstr>MONTHS</vt:lpstr>
      <vt:lpstr>Dashboard!Print_Area</vt:lpstr>
      <vt:lpstr>Preferences!Print_Area</vt:lpstr>
      <vt:lpstr>Terms of Use!Print_Area</vt:lpstr>
      <vt:lpstr>Candidates!Print_Titles</vt:lpstr>
      <vt:lpstr>Job Openings!Print_Titles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nisreen 1</cp:lastModifiedBy>
  <cp:lastPrinted>2021-06-01T10:22:53Z</cp:lastPrinted>
  <dcterms:created xsi:type="dcterms:W3CDTF">2015-06-05T18:17:20Z</dcterms:created>
  <dcterms:modified xsi:type="dcterms:W3CDTF">2023-01-20T12:43:50Z</dcterms:modified>
</cp:coreProperties>
</file>